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FMS\Illustrative Financials\2024 Illustrative Financial Statements\Pension 2023 (for FY24)\ROD 2024\"/>
    </mc:Choice>
  </mc:AlternateContent>
  <xr:revisionPtr revIDLastSave="0" documentId="13_ncr:1_{1B0FB691-905D-4D6C-A5A1-4CF9273DB3C3}" xr6:coauthVersionLast="47" xr6:coauthVersionMax="47" xr10:uidLastSave="{00000000-0000-0000-0000-000000000000}"/>
  <bookViews>
    <workbookView xWindow="-120" yWindow="-120" windowWidth="29040" windowHeight="17640" tabRatio="934" firstSheet="1" activeTab="14" xr2:uid="{00000000-000D-0000-FFFF-FFFF00000000}"/>
  </bookViews>
  <sheets>
    <sheet name="Remaining Services Lives" sheetId="29" r:id="rId1"/>
    <sheet name="Annual Pension Expense" sheetId="28" r:id="rId2"/>
    <sheet name="Experience" sheetId="24" r:id="rId3"/>
    <sheet name="Assumptions" sheetId="25" r:id="rId4"/>
    <sheet name="Earnings" sheetId="26" r:id="rId5"/>
    <sheet name="Allocations" sheetId="16" r:id="rId6"/>
    <sheet name="App B (2)" sheetId="30" r:id="rId7"/>
    <sheet name="App B" sheetId="22" r:id="rId8"/>
    <sheet name="App C  Exp" sheetId="7" r:id="rId9"/>
    <sheet name="App C  Inv" sheetId="9" r:id="rId10"/>
    <sheet name="App C  Assums" sheetId="8" r:id="rId11"/>
    <sheet name="App C  Share Outflows" sheetId="20" r:id="rId12"/>
    <sheet name="App C  Share Inflows" sheetId="27" r:id="rId13"/>
    <sheet name="App C  Total" sheetId="21" r:id="rId14"/>
    <sheet name="Sheet1" sheetId="31" r:id="rId15"/>
  </sheets>
  <externalReferences>
    <externalReference r:id="rId16"/>
    <externalReference r:id="rId17"/>
  </externalReferences>
  <definedNames>
    <definedName name="\D" localSheetId="12">#REF!</definedName>
    <definedName name="\D" localSheetId="3">#REF!</definedName>
    <definedName name="\D">#REF!</definedName>
    <definedName name="\P" localSheetId="12">#REF!</definedName>
    <definedName name="\P" localSheetId="3">#REF!</definedName>
    <definedName name="\P">#REF!</definedName>
    <definedName name="_Fill" localSheetId="12" hidden="1">#REF!</definedName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ADMIN" localSheetId="12">#REF!</definedName>
    <definedName name="ADMIN" localSheetId="3">#REF!</definedName>
    <definedName name="ADMIN">#REF!</definedName>
    <definedName name="ARC_ER_Rate" localSheetId="12">#REF!</definedName>
    <definedName name="ARC_ER_Rate" localSheetId="11">#REF!</definedName>
    <definedName name="ARC_ER_Rate" localSheetId="13">#REF!</definedName>
    <definedName name="ARC_ER_Rate" localSheetId="3">#REF!</definedName>
    <definedName name="ARC_ER_Rate" localSheetId="4">#REF!</definedName>
    <definedName name="ARC_ER_Rate" localSheetId="2">#REF!</definedName>
    <definedName name="ARC_ER_Rate">#REF!</definedName>
    <definedName name="ASSETS" localSheetId="12">#REF!</definedName>
    <definedName name="ASSETS" localSheetId="3">#REF!</definedName>
    <definedName name="ASSETS">#REF!</definedName>
    <definedName name="BALANCE" localSheetId="12">#REF!</definedName>
    <definedName name="BALANCE" localSheetId="3">#REF!</definedName>
    <definedName name="BALANCE">#REF!</definedName>
    <definedName name="CONTRIBUTIONS" localSheetId="12">#REF!</definedName>
    <definedName name="CONTRIBUTIONS" localSheetId="3">#REF!</definedName>
    <definedName name="CONTRIBUTIONS">#REF!</definedName>
    <definedName name="DEPR" localSheetId="12">#REF!</definedName>
    <definedName name="DEPR" localSheetId="3">#REF!</definedName>
    <definedName name="DEPR">#REF!</definedName>
    <definedName name="EEC" localSheetId="12">#REF!</definedName>
    <definedName name="EEC" localSheetId="11">#REF!</definedName>
    <definedName name="EEC" localSheetId="13">#REF!</definedName>
    <definedName name="EEC" localSheetId="3">#REF!</definedName>
    <definedName name="EEC" localSheetId="4">#REF!</definedName>
    <definedName name="EEC" localSheetId="2">#REF!</definedName>
    <definedName name="EEC">#REF!</definedName>
    <definedName name="ERC" localSheetId="12">#REF!</definedName>
    <definedName name="ERC" localSheetId="11">#REF!</definedName>
    <definedName name="ERC" localSheetId="13">#REF!</definedName>
    <definedName name="ERC" localSheetId="3">#REF!</definedName>
    <definedName name="ERC" localSheetId="4">#REF!</definedName>
    <definedName name="ERC" localSheetId="2">#REF!</definedName>
    <definedName name="ERC">#REF!</definedName>
    <definedName name="ERNC" localSheetId="12">#REF!</definedName>
    <definedName name="ERNC" localSheetId="11">#REF!</definedName>
    <definedName name="ERNC" localSheetId="13">#REF!</definedName>
    <definedName name="ERNC" localSheetId="3">#REF!</definedName>
    <definedName name="ERNC" localSheetId="4">#REF!</definedName>
    <definedName name="ERNC" localSheetId="2">#REF!</definedName>
    <definedName name="ERNC">#REF!</definedName>
    <definedName name="ERROR" localSheetId="12">#REF!</definedName>
    <definedName name="ERROR" localSheetId="3">#REF!</definedName>
    <definedName name="ERROR">#REF!</definedName>
    <definedName name="ERRor2" localSheetId="12">#REF!</definedName>
    <definedName name="ERRor2" localSheetId="3">#REF!</definedName>
    <definedName name="ERRor2">#REF!</definedName>
    <definedName name="EXPENSES" localSheetId="12">#REF!</definedName>
    <definedName name="EXPENSES" localSheetId="3">#REF!</definedName>
    <definedName name="EXPENSES">#REF!</definedName>
    <definedName name="int_pmt">'[1]30 Yr UAAL Amortization'!$K$7</definedName>
    <definedName name="INVESTMENT" localSheetId="12">#REF!</definedName>
    <definedName name="INVESTMENT" localSheetId="3">#REF!</definedName>
    <definedName name="INVESTMENT">#REF!</definedName>
    <definedName name="LIABILITIES" localSheetId="12">#REF!</definedName>
    <definedName name="LIABILITIES" localSheetId="3">#REF!</definedName>
    <definedName name="LIABILITIES">#REF!</definedName>
    <definedName name="OTHER" localSheetId="12">#REF!</definedName>
    <definedName name="OTHER" localSheetId="3">#REF!</definedName>
    <definedName name="OTHER">#REF!</definedName>
    <definedName name="Pay_Grow" localSheetId="12">#REF!</definedName>
    <definedName name="Pay_Grow" localSheetId="11">#REF!</definedName>
    <definedName name="Pay_Grow" localSheetId="13">#REF!</definedName>
    <definedName name="Pay_Grow" localSheetId="3">#REF!</definedName>
    <definedName name="Pay_Grow" localSheetId="4">#REF!</definedName>
    <definedName name="Pay_Grow" localSheetId="2">#REF!</definedName>
    <definedName name="Pay_Grow">#REF!</definedName>
    <definedName name="_xlnm.Print_Area" localSheetId="7">'App B'!$A$2:$S$116</definedName>
    <definedName name="_xlnm.Print_Area" localSheetId="6">'App B (2)'!$A$5:$R$119</definedName>
    <definedName name="_xlnm.Print_Area" localSheetId="3">#REF!</definedName>
    <definedName name="_xlnm.Print_Area">#REF!</definedName>
    <definedName name="_xlnm.Print_Titles" localSheetId="5">Allocations!$6:$6</definedName>
    <definedName name="_xlnm.Print_Titles" localSheetId="7">'App B'!$2:$4</definedName>
    <definedName name="_xlnm.Print_Titles" localSheetId="6">'App B (2)'!$5:$6</definedName>
    <definedName name="_xlnm.Print_Titles" localSheetId="10">'App C  Assums'!$2:$3</definedName>
    <definedName name="_xlnm.Print_Titles" localSheetId="8">'App C  Exp'!$2:$3</definedName>
    <definedName name="_xlnm.Print_Titles" localSheetId="9">'App C  Inv'!$2:$3</definedName>
    <definedName name="_xlnm.Print_Titles" localSheetId="12">'App C  Share Inflows'!$2:$3</definedName>
    <definedName name="_xlnm.Print_Titles" localSheetId="11">'App C  Share Outflows'!$2:$3</definedName>
    <definedName name="_xlnm.Print_Titles" localSheetId="13">'App C  Total'!$2:$3</definedName>
    <definedName name="Proj_Ben">'[2]Projected Benefits'!$A$102:$B$221</definedName>
    <definedName name="Proj_Sal">'[2]Projected Benefits'!$A$8:$B$70</definedName>
    <definedName name="PV" localSheetId="12">#REF!</definedName>
    <definedName name="PV" localSheetId="11">#REF!</definedName>
    <definedName name="PV" localSheetId="13">#REF!</definedName>
    <definedName name="PV" localSheetId="3">#REF!</definedName>
    <definedName name="PV" localSheetId="4">#REF!</definedName>
    <definedName name="PV" localSheetId="2">#REF!</definedName>
    <definedName name="PV">#REF!</definedName>
    <definedName name="RETIREMENT" localSheetId="12">#REF!</definedName>
    <definedName name="RETIREMENT" localSheetId="3">#REF!</definedName>
    <definedName name="RETIREMENT">#REF!</definedName>
    <definedName name="REVENUE" localSheetId="12">#REF!</definedName>
    <definedName name="REVENUE" localSheetId="3">#REF!</definedName>
    <definedName name="REVENUE">#REF!</definedName>
    <definedName name="ST_Rate" localSheetId="12">#REF!</definedName>
    <definedName name="ST_Rate" localSheetId="11">#REF!</definedName>
    <definedName name="ST_Rate" localSheetId="13">#REF!</definedName>
    <definedName name="ST_Rate" localSheetId="3">#REF!</definedName>
    <definedName name="ST_Rate" localSheetId="4">#REF!</definedName>
    <definedName name="ST_Rate" localSheetId="2">#REF!</definedName>
    <definedName name="ST_Rate">#REF!</definedName>
    <definedName name="TRANSFERS" localSheetId="12">#REF!</definedName>
    <definedName name="TRANSFERS" localSheetId="3">#REF!</definedName>
    <definedName name="TRANSFERS">#REF!</definedName>
    <definedName name="Val_Int_Rate" localSheetId="12">#REF!</definedName>
    <definedName name="Val_Int_Rate" localSheetId="11">#REF!</definedName>
    <definedName name="Val_Int_Rate" localSheetId="13">#REF!</definedName>
    <definedName name="Val_Int_Rate" localSheetId="3">#REF!</definedName>
    <definedName name="Val_Int_Rate" localSheetId="4">#REF!</definedName>
    <definedName name="Val_Int_Rate" localSheetId="2">#REF!</definedName>
    <definedName name="Val_Int_Rate">#REF!</definedName>
    <definedName name="VALUATION_DATE" localSheetId="12">#REF!</definedName>
    <definedName name="VALUATION_DATE" localSheetId="11">#REF!</definedName>
    <definedName name="VALUATION_DATE" localSheetId="13">#REF!</definedName>
    <definedName name="VALUATION_DATE" localSheetId="3">#REF!</definedName>
    <definedName name="VALUATION_DATE" localSheetId="4">#REF!</definedName>
    <definedName name="VALUATION_DATE" localSheetId="2">#REF!</definedName>
    <definedName name="VALUATION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9" i="31" l="1"/>
  <c r="AH9" i="31"/>
  <c r="AI9" i="31"/>
  <c r="AJ9" i="31"/>
  <c r="AK9" i="31"/>
  <c r="AK3" i="31" s="1"/>
  <c r="AG10" i="31"/>
  <c r="AG3" i="31" s="1"/>
  <c r="AH10" i="31"/>
  <c r="AH3" i="31" s="1"/>
  <c r="AI10" i="31"/>
  <c r="AJ10" i="31"/>
  <c r="AK10" i="31"/>
  <c r="AG11" i="31"/>
  <c r="AH11" i="31"/>
  <c r="AI11" i="31"/>
  <c r="AJ11" i="31"/>
  <c r="AK11" i="31"/>
  <c r="AG12" i="31"/>
  <c r="AH12" i="31"/>
  <c r="AI12" i="31"/>
  <c r="AJ12" i="31"/>
  <c r="AJ3" i="31" s="1"/>
  <c r="AK12" i="31"/>
  <c r="AG13" i="31"/>
  <c r="AH13" i="31"/>
  <c r="AI13" i="31"/>
  <c r="AJ13" i="31"/>
  <c r="AK13" i="31"/>
  <c r="AG14" i="31"/>
  <c r="AH14" i="31"/>
  <c r="AI14" i="31"/>
  <c r="AJ14" i="31"/>
  <c r="AK14" i="31"/>
  <c r="AG15" i="31"/>
  <c r="AH15" i="31"/>
  <c r="AI15" i="31"/>
  <c r="AJ15" i="31"/>
  <c r="AK15" i="31"/>
  <c r="AG16" i="31"/>
  <c r="AH16" i="31"/>
  <c r="AI16" i="31"/>
  <c r="AJ16" i="31"/>
  <c r="AK16" i="31"/>
  <c r="AG17" i="31"/>
  <c r="AH17" i="31"/>
  <c r="AI17" i="31"/>
  <c r="AJ17" i="31"/>
  <c r="AK17" i="31"/>
  <c r="AG18" i="31"/>
  <c r="AH18" i="31"/>
  <c r="AI18" i="31"/>
  <c r="AJ18" i="31"/>
  <c r="AK18" i="31"/>
  <c r="AG19" i="31"/>
  <c r="AH19" i="31"/>
  <c r="AI19" i="31"/>
  <c r="AJ19" i="31"/>
  <c r="AK19" i="31"/>
  <c r="AG20" i="31"/>
  <c r="AH20" i="31"/>
  <c r="AI20" i="31"/>
  <c r="AJ20" i="31"/>
  <c r="AK20" i="31"/>
  <c r="AG21" i="31"/>
  <c r="AH21" i="31"/>
  <c r="AI21" i="31"/>
  <c r="AJ21" i="31"/>
  <c r="AK21" i="31"/>
  <c r="AG22" i="31"/>
  <c r="AH22" i="31"/>
  <c r="AI22" i="31"/>
  <c r="AJ22" i="31"/>
  <c r="AK22" i="31"/>
  <c r="AG23" i="31"/>
  <c r="AH23" i="31"/>
  <c r="AI23" i="31"/>
  <c r="AJ23" i="31"/>
  <c r="AK23" i="31"/>
  <c r="AG24" i="31"/>
  <c r="AH24" i="31"/>
  <c r="AI24" i="31"/>
  <c r="AJ24" i="31"/>
  <c r="AK24" i="31"/>
  <c r="AG25" i="31"/>
  <c r="AH25" i="31"/>
  <c r="AI25" i="31"/>
  <c r="AJ25" i="31"/>
  <c r="AK25" i="31"/>
  <c r="AG26" i="31"/>
  <c r="AH26" i="31"/>
  <c r="AI26" i="31"/>
  <c r="AJ26" i="31"/>
  <c r="AK26" i="31"/>
  <c r="AG27" i="31"/>
  <c r="AH27" i="31"/>
  <c r="AI27" i="31"/>
  <c r="AJ27" i="31"/>
  <c r="AK27" i="31"/>
  <c r="AG28" i="31"/>
  <c r="AH28" i="31"/>
  <c r="AI28" i="31"/>
  <c r="AJ28" i="31"/>
  <c r="AK28" i="31"/>
  <c r="AG29" i="31"/>
  <c r="AH29" i="31"/>
  <c r="AI29" i="31"/>
  <c r="AJ29" i="31"/>
  <c r="AK29" i="31"/>
  <c r="AG30" i="31"/>
  <c r="AH30" i="31"/>
  <c r="AI30" i="31"/>
  <c r="AJ30" i="31"/>
  <c r="AK30" i="31"/>
  <c r="AG31" i="31"/>
  <c r="AH31" i="31"/>
  <c r="AI31" i="31"/>
  <c r="AJ31" i="31"/>
  <c r="AK31" i="31"/>
  <c r="AG32" i="31"/>
  <c r="AH32" i="31"/>
  <c r="AI32" i="31"/>
  <c r="AJ32" i="31"/>
  <c r="AK32" i="31"/>
  <c r="AG33" i="31"/>
  <c r="AH33" i="31"/>
  <c r="AI33" i="31"/>
  <c r="AJ33" i="31"/>
  <c r="AK33" i="31"/>
  <c r="AG34" i="31"/>
  <c r="AH34" i="31"/>
  <c r="AI34" i="31"/>
  <c r="AJ34" i="31"/>
  <c r="AK34" i="31"/>
  <c r="AG35" i="31"/>
  <c r="AH35" i="31"/>
  <c r="AI35" i="31"/>
  <c r="AJ35" i="31"/>
  <c r="AK35" i="31"/>
  <c r="AG36" i="31"/>
  <c r="AH36" i="31"/>
  <c r="AI36" i="31"/>
  <c r="AJ36" i="31"/>
  <c r="AK36" i="31"/>
  <c r="AG37" i="31"/>
  <c r="AH37" i="31"/>
  <c r="AI37" i="31"/>
  <c r="AJ37" i="31"/>
  <c r="AK37" i="31"/>
  <c r="AG38" i="31"/>
  <c r="AH38" i="31"/>
  <c r="AI38" i="31"/>
  <c r="AJ38" i="31"/>
  <c r="AK38" i="31"/>
  <c r="AG39" i="31"/>
  <c r="AH39" i="31"/>
  <c r="AI39" i="31"/>
  <c r="AJ39" i="31"/>
  <c r="AK39" i="31"/>
  <c r="AG40" i="31"/>
  <c r="AH40" i="31"/>
  <c r="AI40" i="31"/>
  <c r="AJ40" i="31"/>
  <c r="AK40" i="31"/>
  <c r="AG41" i="31"/>
  <c r="AH41" i="31"/>
  <c r="AI41" i="31"/>
  <c r="AJ41" i="31"/>
  <c r="AK41" i="31"/>
  <c r="AG42" i="31"/>
  <c r="AH42" i="31"/>
  <c r="AI42" i="31"/>
  <c r="AJ42" i="31"/>
  <c r="AK42" i="31"/>
  <c r="AG43" i="31"/>
  <c r="AH43" i="31"/>
  <c r="AI43" i="31"/>
  <c r="AJ43" i="31"/>
  <c r="AK43" i="31"/>
  <c r="AG44" i="31"/>
  <c r="AH44" i="31"/>
  <c r="AI44" i="31"/>
  <c r="AJ44" i="31"/>
  <c r="AK44" i="31"/>
  <c r="AG45" i="31"/>
  <c r="AH45" i="31"/>
  <c r="AI45" i="31"/>
  <c r="AJ45" i="31"/>
  <c r="AK45" i="31"/>
  <c r="AG46" i="31"/>
  <c r="AH46" i="31"/>
  <c r="AI46" i="31"/>
  <c r="AJ46" i="31"/>
  <c r="AK46" i="31"/>
  <c r="AG47" i="31"/>
  <c r="AH47" i="31"/>
  <c r="AI47" i="31"/>
  <c r="AJ47" i="31"/>
  <c r="AK47" i="31"/>
  <c r="AG48" i="31"/>
  <c r="AH48" i="31"/>
  <c r="AI48" i="31"/>
  <c r="AJ48" i="31"/>
  <c r="AK48" i="31"/>
  <c r="AG49" i="31"/>
  <c r="AH49" i="31"/>
  <c r="AI49" i="31"/>
  <c r="AJ49" i="31"/>
  <c r="AK49" i="31"/>
  <c r="AG50" i="31"/>
  <c r="AH50" i="31"/>
  <c r="AI50" i="31"/>
  <c r="AJ50" i="31"/>
  <c r="AK50" i="31"/>
  <c r="AG51" i="31"/>
  <c r="AH51" i="31"/>
  <c r="AI51" i="31"/>
  <c r="AJ51" i="31"/>
  <c r="AK51" i="31"/>
  <c r="AG52" i="31"/>
  <c r="AH52" i="31"/>
  <c r="AI52" i="31"/>
  <c r="AJ52" i="31"/>
  <c r="AK52" i="31"/>
  <c r="AG53" i="31"/>
  <c r="AH53" i="31"/>
  <c r="AI53" i="31"/>
  <c r="AJ53" i="31"/>
  <c r="AK53" i="31"/>
  <c r="AG54" i="31"/>
  <c r="AH54" i="31"/>
  <c r="AI54" i="31"/>
  <c r="AJ54" i="31"/>
  <c r="AK54" i="31"/>
  <c r="AG55" i="31"/>
  <c r="AH55" i="31"/>
  <c r="AI55" i="31"/>
  <c r="AJ55" i="31"/>
  <c r="AK55" i="31"/>
  <c r="AG56" i="31"/>
  <c r="AH56" i="31"/>
  <c r="AI56" i="31"/>
  <c r="AJ56" i="31"/>
  <c r="AK56" i="31"/>
  <c r="AG57" i="31"/>
  <c r="AH57" i="31"/>
  <c r="AI57" i="31"/>
  <c r="AJ57" i="31"/>
  <c r="AK57" i="31"/>
  <c r="AG58" i="31"/>
  <c r="AH58" i="31"/>
  <c r="AI58" i="31"/>
  <c r="AJ58" i="31"/>
  <c r="AK58" i="31"/>
  <c r="AG59" i="31"/>
  <c r="AH59" i="31"/>
  <c r="AI59" i="31"/>
  <c r="AJ59" i="31"/>
  <c r="AK59" i="31"/>
  <c r="AG60" i="31"/>
  <c r="AH60" i="31"/>
  <c r="AI60" i="31"/>
  <c r="AJ60" i="31"/>
  <c r="AK60" i="31"/>
  <c r="AG61" i="31"/>
  <c r="AH61" i="31"/>
  <c r="AI61" i="31"/>
  <c r="AJ61" i="31"/>
  <c r="AK61" i="31"/>
  <c r="AG62" i="31"/>
  <c r="AH62" i="31"/>
  <c r="AI62" i="31"/>
  <c r="AJ62" i="31"/>
  <c r="AK62" i="31"/>
  <c r="AG63" i="31"/>
  <c r="AH63" i="31"/>
  <c r="AI63" i="31"/>
  <c r="AJ63" i="31"/>
  <c r="AK63" i="31"/>
  <c r="AG64" i="31"/>
  <c r="AH64" i="31"/>
  <c r="AI64" i="31"/>
  <c r="AJ64" i="31"/>
  <c r="AK64" i="31"/>
  <c r="AG65" i="31"/>
  <c r="AH65" i="31"/>
  <c r="AI65" i="31"/>
  <c r="AJ65" i="31"/>
  <c r="AK65" i="31"/>
  <c r="AG66" i="31"/>
  <c r="AH66" i="31"/>
  <c r="AI66" i="31"/>
  <c r="AJ66" i="31"/>
  <c r="AK66" i="31"/>
  <c r="AG67" i="31"/>
  <c r="AH67" i="31"/>
  <c r="AI67" i="31"/>
  <c r="AJ67" i="31"/>
  <c r="AK67" i="31"/>
  <c r="AG68" i="31"/>
  <c r="AH68" i="31"/>
  <c r="AI68" i="31"/>
  <c r="AJ68" i="31"/>
  <c r="AK68" i="31"/>
  <c r="AG69" i="31"/>
  <c r="AH69" i="31"/>
  <c r="AI69" i="31"/>
  <c r="AI3" i="31" s="1"/>
  <c r="AJ69" i="31"/>
  <c r="AK69" i="31"/>
  <c r="AG70" i="31"/>
  <c r="AH70" i="31"/>
  <c r="AI70" i="31"/>
  <c r="AJ70" i="31"/>
  <c r="AK70" i="31"/>
  <c r="AG71" i="31"/>
  <c r="AH71" i="31"/>
  <c r="AI71" i="31"/>
  <c r="AJ71" i="31"/>
  <c r="AK71" i="31"/>
  <c r="AG72" i="31"/>
  <c r="AH72" i="31"/>
  <c r="AI72" i="31"/>
  <c r="AJ72" i="31"/>
  <c r="AK72" i="31"/>
  <c r="AG73" i="31"/>
  <c r="AH73" i="31"/>
  <c r="AI73" i="31"/>
  <c r="AJ73" i="31"/>
  <c r="AK73" i="31"/>
  <c r="AG74" i="31"/>
  <c r="AH74" i="31"/>
  <c r="AI74" i="31"/>
  <c r="AJ74" i="31"/>
  <c r="AK74" i="31"/>
  <c r="AG75" i="31"/>
  <c r="AH75" i="31"/>
  <c r="AI75" i="31"/>
  <c r="AJ75" i="31"/>
  <c r="AK75" i="31"/>
  <c r="AG76" i="31"/>
  <c r="AH76" i="31"/>
  <c r="AI76" i="31"/>
  <c r="AJ76" i="31"/>
  <c r="AK76" i="31"/>
  <c r="AG77" i="31"/>
  <c r="AH77" i="31"/>
  <c r="AI77" i="31"/>
  <c r="AJ77" i="31"/>
  <c r="AK77" i="31"/>
  <c r="AG78" i="31"/>
  <c r="AH78" i="31"/>
  <c r="AI78" i="31"/>
  <c r="AJ78" i="31"/>
  <c r="AK78" i="31"/>
  <c r="AG79" i="31"/>
  <c r="AH79" i="31"/>
  <c r="AI79" i="31"/>
  <c r="AJ79" i="31"/>
  <c r="AK79" i="31"/>
  <c r="AG80" i="31"/>
  <c r="AH80" i="31"/>
  <c r="AI80" i="31"/>
  <c r="AJ80" i="31"/>
  <c r="AK80" i="31"/>
  <c r="AG81" i="31"/>
  <c r="AH81" i="31"/>
  <c r="AI81" i="31"/>
  <c r="AJ81" i="31"/>
  <c r="AK81" i="31"/>
  <c r="AG82" i="31"/>
  <c r="AH82" i="31"/>
  <c r="AI82" i="31"/>
  <c r="AJ82" i="31"/>
  <c r="AK82" i="31"/>
  <c r="AG83" i="31"/>
  <c r="AH83" i="31"/>
  <c r="AI83" i="31"/>
  <c r="AJ83" i="31"/>
  <c r="AK83" i="31"/>
  <c r="AG84" i="31"/>
  <c r="AH84" i="31"/>
  <c r="AI84" i="31"/>
  <c r="AJ84" i="31"/>
  <c r="AK84" i="31"/>
  <c r="AG85" i="31"/>
  <c r="AH85" i="31"/>
  <c r="AI85" i="31"/>
  <c r="AJ85" i="31"/>
  <c r="AK85" i="31"/>
  <c r="AG86" i="31"/>
  <c r="AH86" i="31"/>
  <c r="AI86" i="31"/>
  <c r="AJ86" i="31"/>
  <c r="AK86" i="31"/>
  <c r="AG87" i="31"/>
  <c r="AH87" i="31"/>
  <c r="AI87" i="31"/>
  <c r="AJ87" i="31"/>
  <c r="AK87" i="31"/>
  <c r="AG88" i="31"/>
  <c r="AH88" i="31"/>
  <c r="AI88" i="31"/>
  <c r="AJ88" i="31"/>
  <c r="AK88" i="31"/>
  <c r="AG89" i="31"/>
  <c r="AH89" i="31"/>
  <c r="AI89" i="31"/>
  <c r="AJ89" i="31"/>
  <c r="AK89" i="31"/>
  <c r="AG90" i="31"/>
  <c r="AH90" i="31"/>
  <c r="AI90" i="31"/>
  <c r="AJ90" i="31"/>
  <c r="AK90" i="31"/>
  <c r="AG91" i="31"/>
  <c r="AH91" i="31"/>
  <c r="AI91" i="31"/>
  <c r="AJ91" i="31"/>
  <c r="AK91" i="31"/>
  <c r="AG92" i="31"/>
  <c r="AH92" i="31"/>
  <c r="AI92" i="31"/>
  <c r="AJ92" i="31"/>
  <c r="AK92" i="31"/>
  <c r="AG93" i="31"/>
  <c r="AH93" i="31"/>
  <c r="AI93" i="31"/>
  <c r="AJ93" i="31"/>
  <c r="AK93" i="31"/>
  <c r="AG94" i="31"/>
  <c r="AH94" i="31"/>
  <c r="AI94" i="31"/>
  <c r="AJ94" i="31"/>
  <c r="AK94" i="31"/>
  <c r="AG95" i="31"/>
  <c r="AH95" i="31"/>
  <c r="AI95" i="31"/>
  <c r="AJ95" i="31"/>
  <c r="AK95" i="31"/>
  <c r="AG96" i="31"/>
  <c r="AH96" i="31"/>
  <c r="AI96" i="31"/>
  <c r="AJ96" i="31"/>
  <c r="AK96" i="31"/>
  <c r="AG97" i="31"/>
  <c r="AH97" i="31"/>
  <c r="AI97" i="31"/>
  <c r="AJ97" i="31"/>
  <c r="AK97" i="31"/>
  <c r="AG98" i="31"/>
  <c r="AH98" i="31"/>
  <c r="AI98" i="31"/>
  <c r="AJ98" i="31"/>
  <c r="AK98" i="31"/>
  <c r="AG99" i="31"/>
  <c r="AH99" i="31"/>
  <c r="AI99" i="31"/>
  <c r="AJ99" i="31"/>
  <c r="AK99" i="31"/>
  <c r="AG100" i="31"/>
  <c r="AH100" i="31"/>
  <c r="AI100" i="31"/>
  <c r="AJ100" i="31"/>
  <c r="AK100" i="31"/>
  <c r="AG101" i="31"/>
  <c r="AH101" i="31"/>
  <c r="AI101" i="31"/>
  <c r="AJ101" i="31"/>
  <c r="AK101" i="31"/>
  <c r="AG102" i="31"/>
  <c r="AH102" i="31"/>
  <c r="AI102" i="31"/>
  <c r="AJ102" i="31"/>
  <c r="AK102" i="31"/>
  <c r="AG103" i="31"/>
  <c r="AH103" i="31"/>
  <c r="AI103" i="31"/>
  <c r="AJ103" i="31"/>
  <c r="AK103" i="31"/>
  <c r="AG104" i="31"/>
  <c r="AH104" i="31"/>
  <c r="AI104" i="31"/>
  <c r="AJ104" i="31"/>
  <c r="AK104" i="31"/>
  <c r="AG105" i="31"/>
  <c r="AH105" i="31"/>
  <c r="AI105" i="31"/>
  <c r="AJ105" i="31"/>
  <c r="AK105" i="31"/>
  <c r="AG106" i="31"/>
  <c r="AH106" i="31"/>
  <c r="AI106" i="31"/>
  <c r="AJ106" i="31"/>
  <c r="AK106" i="31"/>
  <c r="AG107" i="31"/>
  <c r="AH107" i="31"/>
  <c r="AI107" i="31"/>
  <c r="AJ107" i="31"/>
  <c r="AK107" i="31"/>
  <c r="AK8" i="31"/>
  <c r="AJ8" i="31"/>
  <c r="AI8" i="31"/>
  <c r="AH8" i="31"/>
  <c r="AG8" i="31"/>
  <c r="AA9" i="31"/>
  <c r="AB9" i="31"/>
  <c r="AC9" i="31"/>
  <c r="AD9" i="31"/>
  <c r="AE9" i="31"/>
  <c r="AA10" i="31"/>
  <c r="AA3" i="31" s="1"/>
  <c r="AB10" i="31"/>
  <c r="AB3" i="31" s="1"/>
  <c r="AC10" i="31"/>
  <c r="AC3" i="31" s="1"/>
  <c r="AD10" i="31"/>
  <c r="AE10" i="31"/>
  <c r="AA11" i="31"/>
  <c r="AB11" i="31"/>
  <c r="AC11" i="31"/>
  <c r="AD11" i="31"/>
  <c r="AE11" i="31"/>
  <c r="AA12" i="31"/>
  <c r="AB12" i="31"/>
  <c r="AC12" i="31"/>
  <c r="AD12" i="31"/>
  <c r="AE12" i="31"/>
  <c r="AE3" i="31" s="1"/>
  <c r="AA13" i="31"/>
  <c r="AB13" i="31"/>
  <c r="AC13" i="31"/>
  <c r="AD13" i="31"/>
  <c r="AE13" i="31"/>
  <c r="AA14" i="31"/>
  <c r="AB14" i="31"/>
  <c r="AC14" i="31"/>
  <c r="AD14" i="31"/>
  <c r="AE14" i="31"/>
  <c r="AA15" i="31"/>
  <c r="AB15" i="31"/>
  <c r="AC15" i="31"/>
  <c r="AD15" i="31"/>
  <c r="AE15" i="31"/>
  <c r="AA16" i="31"/>
  <c r="AB16" i="31"/>
  <c r="AC16" i="31"/>
  <c r="AD16" i="31"/>
  <c r="AE16" i="31"/>
  <c r="AA17" i="31"/>
  <c r="AB17" i="31"/>
  <c r="AC17" i="31"/>
  <c r="AD17" i="31"/>
  <c r="AE17" i="31"/>
  <c r="AA18" i="31"/>
  <c r="AB18" i="31"/>
  <c r="AC18" i="31"/>
  <c r="AD18" i="31"/>
  <c r="AE18" i="31"/>
  <c r="AA19" i="31"/>
  <c r="AB19" i="31"/>
  <c r="AC19" i="31"/>
  <c r="AD19" i="31"/>
  <c r="AE19" i="31"/>
  <c r="AA20" i="31"/>
  <c r="AB20" i="31"/>
  <c r="AC20" i="31"/>
  <c r="AD20" i="31"/>
  <c r="AE20" i="31"/>
  <c r="AA21" i="31"/>
  <c r="AB21" i="31"/>
  <c r="AC21" i="31"/>
  <c r="AD21" i="31"/>
  <c r="AE21" i="31"/>
  <c r="AA22" i="31"/>
  <c r="AB22" i="31"/>
  <c r="AC22" i="31"/>
  <c r="AD22" i="31"/>
  <c r="AE22" i="31"/>
  <c r="AA23" i="31"/>
  <c r="AB23" i="31"/>
  <c r="AC23" i="31"/>
  <c r="AD23" i="31"/>
  <c r="AE23" i="31"/>
  <c r="AA24" i="31"/>
  <c r="AB24" i="31"/>
  <c r="AC24" i="31"/>
  <c r="AD24" i="31"/>
  <c r="AE24" i="31"/>
  <c r="AA25" i="31"/>
  <c r="AB25" i="31"/>
  <c r="AC25" i="31"/>
  <c r="AD25" i="31"/>
  <c r="AE25" i="31"/>
  <c r="AA26" i="31"/>
  <c r="AB26" i="31"/>
  <c r="AC26" i="31"/>
  <c r="AD26" i="31"/>
  <c r="AE26" i="31"/>
  <c r="AA27" i="31"/>
  <c r="AB27" i="31"/>
  <c r="AC27" i="31"/>
  <c r="AD27" i="31"/>
  <c r="AE27" i="31"/>
  <c r="AA28" i="31"/>
  <c r="AB28" i="31"/>
  <c r="AC28" i="31"/>
  <c r="AD28" i="31"/>
  <c r="AE28" i="31"/>
  <c r="AA29" i="31"/>
  <c r="AB29" i="31"/>
  <c r="AC29" i="31"/>
  <c r="AD29" i="31"/>
  <c r="AE29" i="31"/>
  <c r="AA30" i="31"/>
  <c r="AB30" i="31"/>
  <c r="AC30" i="31"/>
  <c r="AD30" i="31"/>
  <c r="AE30" i="31"/>
  <c r="AA31" i="31"/>
  <c r="AB31" i="31"/>
  <c r="AC31" i="31"/>
  <c r="AD31" i="31"/>
  <c r="AE31" i="31"/>
  <c r="AA32" i="31"/>
  <c r="AB32" i="31"/>
  <c r="AC32" i="31"/>
  <c r="AD32" i="31"/>
  <c r="AE32" i="31"/>
  <c r="AA33" i="31"/>
  <c r="AB33" i="31"/>
  <c r="AC33" i="31"/>
  <c r="AD33" i="31"/>
  <c r="AE33" i="31"/>
  <c r="AA34" i="31"/>
  <c r="AB34" i="31"/>
  <c r="AC34" i="31"/>
  <c r="AD34" i="31"/>
  <c r="AE34" i="31"/>
  <c r="AA35" i="31"/>
  <c r="AB35" i="31"/>
  <c r="AC35" i="31"/>
  <c r="AD35" i="31"/>
  <c r="AE35" i="31"/>
  <c r="AA36" i="31"/>
  <c r="AB36" i="31"/>
  <c r="AC36" i="31"/>
  <c r="AD36" i="31"/>
  <c r="AE36" i="31"/>
  <c r="AA37" i="31"/>
  <c r="AB37" i="31"/>
  <c r="AC37" i="31"/>
  <c r="AD37" i="31"/>
  <c r="AE37" i="31"/>
  <c r="AA38" i="31"/>
  <c r="AB38" i="31"/>
  <c r="AC38" i="31"/>
  <c r="AD38" i="31"/>
  <c r="AE38" i="31"/>
  <c r="AA39" i="31"/>
  <c r="AB39" i="31"/>
  <c r="AC39" i="31"/>
  <c r="AD39" i="31"/>
  <c r="AE39" i="31"/>
  <c r="AA40" i="31"/>
  <c r="AB40" i="31"/>
  <c r="AC40" i="31"/>
  <c r="AD40" i="31"/>
  <c r="AE40" i="31"/>
  <c r="AA41" i="31"/>
  <c r="AB41" i="31"/>
  <c r="AC41" i="31"/>
  <c r="AD41" i="31"/>
  <c r="AE41" i="31"/>
  <c r="AA42" i="31"/>
  <c r="AB42" i="31"/>
  <c r="AC42" i="31"/>
  <c r="AD42" i="31"/>
  <c r="AE42" i="31"/>
  <c r="AA43" i="31"/>
  <c r="AB43" i="31"/>
  <c r="AC43" i="31"/>
  <c r="AD43" i="31"/>
  <c r="AE43" i="31"/>
  <c r="AA44" i="31"/>
  <c r="AB44" i="31"/>
  <c r="AC44" i="31"/>
  <c r="AD44" i="31"/>
  <c r="AE44" i="31"/>
  <c r="AA45" i="31"/>
  <c r="AB45" i="31"/>
  <c r="AC45" i="31"/>
  <c r="AD45" i="31"/>
  <c r="AE45" i="31"/>
  <c r="AA46" i="31"/>
  <c r="AB46" i="31"/>
  <c r="AC46" i="31"/>
  <c r="AD46" i="31"/>
  <c r="AE46" i="31"/>
  <c r="AA47" i="31"/>
  <c r="AB47" i="31"/>
  <c r="AC47" i="31"/>
  <c r="AD47" i="31"/>
  <c r="AE47" i="31"/>
  <c r="AA48" i="31"/>
  <c r="AB48" i="31"/>
  <c r="AC48" i="31"/>
  <c r="AD48" i="31"/>
  <c r="AE48" i="31"/>
  <c r="AA49" i="31"/>
  <c r="AB49" i="31"/>
  <c r="AC49" i="31"/>
  <c r="AD49" i="31"/>
  <c r="AE49" i="31"/>
  <c r="AA50" i="31"/>
  <c r="AB50" i="31"/>
  <c r="AC50" i="31"/>
  <c r="AD50" i="31"/>
  <c r="AE50" i="31"/>
  <c r="AA51" i="31"/>
  <c r="AB51" i="31"/>
  <c r="AC51" i="31"/>
  <c r="AD51" i="31"/>
  <c r="AE51" i="31"/>
  <c r="AA52" i="31"/>
  <c r="AB52" i="31"/>
  <c r="AC52" i="31"/>
  <c r="AD52" i="31"/>
  <c r="AE52" i="31"/>
  <c r="AA53" i="31"/>
  <c r="AB53" i="31"/>
  <c r="AC53" i="31"/>
  <c r="AD53" i="31"/>
  <c r="AE53" i="31"/>
  <c r="AA54" i="31"/>
  <c r="AB54" i="31"/>
  <c r="AC54" i="31"/>
  <c r="AD54" i="31"/>
  <c r="AE54" i="31"/>
  <c r="AA55" i="31"/>
  <c r="AB55" i="31"/>
  <c r="AC55" i="31"/>
  <c r="AD55" i="31"/>
  <c r="AE55" i="31"/>
  <c r="AA56" i="31"/>
  <c r="AB56" i="31"/>
  <c r="AC56" i="31"/>
  <c r="AD56" i="31"/>
  <c r="AE56" i="31"/>
  <c r="AA57" i="31"/>
  <c r="AB57" i="31"/>
  <c r="AC57" i="31"/>
  <c r="AD57" i="31"/>
  <c r="AE57" i="31"/>
  <c r="AA58" i="31"/>
  <c r="AB58" i="31"/>
  <c r="AC58" i="31"/>
  <c r="AD58" i="31"/>
  <c r="AE58" i="31"/>
  <c r="AA59" i="31"/>
  <c r="AB59" i="31"/>
  <c r="AC59" i="31"/>
  <c r="AD59" i="31"/>
  <c r="AE59" i="31"/>
  <c r="AA60" i="31"/>
  <c r="AB60" i="31"/>
  <c r="AC60" i="31"/>
  <c r="AD60" i="31"/>
  <c r="AE60" i="31"/>
  <c r="AA61" i="31"/>
  <c r="AB61" i="31"/>
  <c r="AC61" i="31"/>
  <c r="AD61" i="31"/>
  <c r="AE61" i="31"/>
  <c r="AA62" i="31"/>
  <c r="AB62" i="31"/>
  <c r="AC62" i="31"/>
  <c r="AD62" i="31"/>
  <c r="AE62" i="31"/>
  <c r="AA63" i="31"/>
  <c r="AB63" i="31"/>
  <c r="AC63" i="31"/>
  <c r="AD63" i="31"/>
  <c r="AE63" i="31"/>
  <c r="AA64" i="31"/>
  <c r="AB64" i="31"/>
  <c r="AC64" i="31"/>
  <c r="AD64" i="31"/>
  <c r="AE64" i="31"/>
  <c r="AA65" i="31"/>
  <c r="AB65" i="31"/>
  <c r="AC65" i="31"/>
  <c r="AD65" i="31"/>
  <c r="AE65" i="31"/>
  <c r="AA66" i="31"/>
  <c r="AB66" i="31"/>
  <c r="AC66" i="31"/>
  <c r="AD66" i="31"/>
  <c r="AE66" i="31"/>
  <c r="AA67" i="31"/>
  <c r="AB67" i="31"/>
  <c r="AC67" i="31"/>
  <c r="AD67" i="31"/>
  <c r="AE67" i="31"/>
  <c r="AA68" i="31"/>
  <c r="AB68" i="31"/>
  <c r="AC68" i="31"/>
  <c r="AD68" i="31"/>
  <c r="AE68" i="31"/>
  <c r="AA69" i="31"/>
  <c r="AB69" i="31"/>
  <c r="AC69" i="31"/>
  <c r="AD69" i="31"/>
  <c r="AE69" i="31"/>
  <c r="AA70" i="31"/>
  <c r="AB70" i="31"/>
  <c r="AC70" i="31"/>
  <c r="AD70" i="31"/>
  <c r="AE70" i="31"/>
  <c r="AA71" i="31"/>
  <c r="AB71" i="31"/>
  <c r="AC71" i="31"/>
  <c r="AD71" i="31"/>
  <c r="AE71" i="31"/>
  <c r="AA72" i="31"/>
  <c r="AB72" i="31"/>
  <c r="AC72" i="31"/>
  <c r="AD72" i="31"/>
  <c r="AE72" i="31"/>
  <c r="AA73" i="31"/>
  <c r="AB73" i="31"/>
  <c r="AC73" i="31"/>
  <c r="AD73" i="31"/>
  <c r="AE73" i="31"/>
  <c r="AA74" i="31"/>
  <c r="AB74" i="31"/>
  <c r="AC74" i="31"/>
  <c r="AD74" i="31"/>
  <c r="AE74" i="31"/>
  <c r="AA75" i="31"/>
  <c r="AB75" i="31"/>
  <c r="AC75" i="31"/>
  <c r="AD75" i="31"/>
  <c r="AE75" i="31"/>
  <c r="AA76" i="31"/>
  <c r="AB76" i="31"/>
  <c r="AC76" i="31"/>
  <c r="AD76" i="31"/>
  <c r="AE76" i="31"/>
  <c r="AA77" i="31"/>
  <c r="AB77" i="31"/>
  <c r="AC77" i="31"/>
  <c r="AD77" i="31"/>
  <c r="AE77" i="31"/>
  <c r="AA78" i="31"/>
  <c r="AB78" i="31"/>
  <c r="AC78" i="31"/>
  <c r="AD78" i="31"/>
  <c r="AE78" i="31"/>
  <c r="AA79" i="31"/>
  <c r="AB79" i="31"/>
  <c r="AC79" i="31"/>
  <c r="AD79" i="31"/>
  <c r="AE79" i="31"/>
  <c r="AA80" i="31"/>
  <c r="AB80" i="31"/>
  <c r="AC80" i="31"/>
  <c r="AD80" i="31"/>
  <c r="AE80" i="31"/>
  <c r="AA81" i="31"/>
  <c r="AB81" i="31"/>
  <c r="AC81" i="31"/>
  <c r="AD81" i="31"/>
  <c r="AE81" i="31"/>
  <c r="AA82" i="31"/>
  <c r="AB82" i="31"/>
  <c r="AC82" i="31"/>
  <c r="AD82" i="31"/>
  <c r="AE82" i="31"/>
  <c r="AA83" i="31"/>
  <c r="AB83" i="31"/>
  <c r="AC83" i="31"/>
  <c r="AD83" i="31"/>
  <c r="AE83" i="31"/>
  <c r="AA84" i="31"/>
  <c r="AB84" i="31"/>
  <c r="AC84" i="31"/>
  <c r="AD84" i="31"/>
  <c r="AE84" i="31"/>
  <c r="AA85" i="31"/>
  <c r="AB85" i="31"/>
  <c r="AC85" i="31"/>
  <c r="AD85" i="31"/>
  <c r="AE85" i="31"/>
  <c r="AA86" i="31"/>
  <c r="AB86" i="31"/>
  <c r="AC86" i="31"/>
  <c r="AD86" i="31"/>
  <c r="AE86" i="31"/>
  <c r="AA87" i="31"/>
  <c r="AB87" i="31"/>
  <c r="AC87" i="31"/>
  <c r="AD87" i="31"/>
  <c r="AE87" i="31"/>
  <c r="AA88" i="31"/>
  <c r="AB88" i="31"/>
  <c r="AC88" i="31"/>
  <c r="AD88" i="31"/>
  <c r="AE88" i="31"/>
  <c r="AA89" i="31"/>
  <c r="AB89" i="31"/>
  <c r="AC89" i="31"/>
  <c r="AD89" i="31"/>
  <c r="AE89" i="31"/>
  <c r="AA90" i="31"/>
  <c r="AB90" i="31"/>
  <c r="AC90" i="31"/>
  <c r="AD90" i="31"/>
  <c r="AE90" i="31"/>
  <c r="AA91" i="31"/>
  <c r="AB91" i="31"/>
  <c r="AC91" i="31"/>
  <c r="AD91" i="31"/>
  <c r="AE91" i="31"/>
  <c r="AA92" i="31"/>
  <c r="AB92" i="31"/>
  <c r="AC92" i="31"/>
  <c r="AD92" i="31"/>
  <c r="AE92" i="31"/>
  <c r="AA93" i="31"/>
  <c r="AB93" i="31"/>
  <c r="AC93" i="31"/>
  <c r="AD93" i="31"/>
  <c r="AE93" i="31"/>
  <c r="AA94" i="31"/>
  <c r="AB94" i="31"/>
  <c r="AC94" i="31"/>
  <c r="AD94" i="31"/>
  <c r="AE94" i="31"/>
  <c r="AA95" i="31"/>
  <c r="AB95" i="31"/>
  <c r="AC95" i="31"/>
  <c r="AD95" i="31"/>
  <c r="AE95" i="31"/>
  <c r="AA96" i="31"/>
  <c r="AB96" i="31"/>
  <c r="AC96" i="31"/>
  <c r="AD96" i="31"/>
  <c r="AE96" i="31"/>
  <c r="AA97" i="31"/>
  <c r="AB97" i="31"/>
  <c r="AC97" i="31"/>
  <c r="AD97" i="31"/>
  <c r="AE97" i="31"/>
  <c r="AA98" i="31"/>
  <c r="AB98" i="31"/>
  <c r="AC98" i="31"/>
  <c r="AD98" i="31"/>
  <c r="AE98" i="31"/>
  <c r="AA99" i="31"/>
  <c r="AB99" i="31"/>
  <c r="AC99" i="31"/>
  <c r="AD99" i="31"/>
  <c r="AE99" i="31"/>
  <c r="AA100" i="31"/>
  <c r="AB100" i="31"/>
  <c r="AC100" i="31"/>
  <c r="AD100" i="31"/>
  <c r="AE100" i="31"/>
  <c r="AA101" i="31"/>
  <c r="AB101" i="31"/>
  <c r="AC101" i="31"/>
  <c r="AD101" i="31"/>
  <c r="AE101" i="31"/>
  <c r="AA102" i="31"/>
  <c r="AB102" i="31"/>
  <c r="AC102" i="31"/>
  <c r="AD102" i="31"/>
  <c r="AE102" i="31"/>
  <c r="AA103" i="31"/>
  <c r="AB103" i="31"/>
  <c r="AC103" i="31"/>
  <c r="AD103" i="31"/>
  <c r="AE103" i="31"/>
  <c r="AA104" i="31"/>
  <c r="AB104" i="31"/>
  <c r="AC104" i="31"/>
  <c r="AD104" i="31"/>
  <c r="AE104" i="31"/>
  <c r="AA105" i="31"/>
  <c r="AB105" i="31"/>
  <c r="AC105" i="31"/>
  <c r="AD105" i="31"/>
  <c r="AE105" i="31"/>
  <c r="AA106" i="31"/>
  <c r="AB106" i="31"/>
  <c r="AC106" i="31"/>
  <c r="AD106" i="31"/>
  <c r="AE106" i="31"/>
  <c r="AA107" i="31"/>
  <c r="AB107" i="31"/>
  <c r="AC107" i="31"/>
  <c r="AD107" i="31"/>
  <c r="AE107" i="31"/>
  <c r="AE8" i="31"/>
  <c r="AD8" i="31"/>
  <c r="AC8" i="31"/>
  <c r="AB8" i="31"/>
  <c r="AA8" i="31"/>
  <c r="O9" i="31"/>
  <c r="P9" i="31"/>
  <c r="Q9" i="31"/>
  <c r="R9" i="31"/>
  <c r="S9" i="31"/>
  <c r="O10" i="31"/>
  <c r="O3" i="31" s="1"/>
  <c r="P10" i="31"/>
  <c r="Q10" i="31"/>
  <c r="R10" i="31"/>
  <c r="S10" i="31"/>
  <c r="O11" i="31"/>
  <c r="P11" i="31"/>
  <c r="Q11" i="31"/>
  <c r="R11" i="31"/>
  <c r="S11" i="31"/>
  <c r="O12" i="31"/>
  <c r="P12" i="31"/>
  <c r="P3" i="31" s="1"/>
  <c r="Q12" i="31"/>
  <c r="Q3" i="31" s="1"/>
  <c r="R12" i="31"/>
  <c r="S12" i="31"/>
  <c r="O13" i="31"/>
  <c r="P13" i="31"/>
  <c r="Q13" i="31"/>
  <c r="R13" i="31"/>
  <c r="S13" i="31"/>
  <c r="O14" i="31"/>
  <c r="P14" i="31"/>
  <c r="Q14" i="31"/>
  <c r="R14" i="31"/>
  <c r="R3" i="31" s="1"/>
  <c r="S14" i="31"/>
  <c r="O15" i="31"/>
  <c r="P15" i="31"/>
  <c r="Q15" i="31"/>
  <c r="R15" i="31"/>
  <c r="S15" i="31"/>
  <c r="O16" i="31"/>
  <c r="P16" i="31"/>
  <c r="Q16" i="31"/>
  <c r="R16" i="31"/>
  <c r="S16" i="31"/>
  <c r="O17" i="31"/>
  <c r="P17" i="31"/>
  <c r="Q17" i="31"/>
  <c r="R17" i="31"/>
  <c r="S17" i="31"/>
  <c r="O18" i="31"/>
  <c r="P18" i="31"/>
  <c r="Q18" i="31"/>
  <c r="R18" i="31"/>
  <c r="S18" i="31"/>
  <c r="O19" i="31"/>
  <c r="P19" i="31"/>
  <c r="Q19" i="31"/>
  <c r="R19" i="31"/>
  <c r="S19" i="31"/>
  <c r="O20" i="31"/>
  <c r="P20" i="31"/>
  <c r="Q20" i="31"/>
  <c r="R20" i="31"/>
  <c r="S20" i="31"/>
  <c r="O21" i="31"/>
  <c r="P21" i="31"/>
  <c r="Q21" i="31"/>
  <c r="R21" i="31"/>
  <c r="S21" i="31"/>
  <c r="O22" i="31"/>
  <c r="P22" i="31"/>
  <c r="Q22" i="31"/>
  <c r="R22" i="31"/>
  <c r="S22" i="31"/>
  <c r="O23" i="31"/>
  <c r="P23" i="31"/>
  <c r="Q23" i="31"/>
  <c r="R23" i="31"/>
  <c r="S23" i="31"/>
  <c r="O24" i="31"/>
  <c r="P24" i="31"/>
  <c r="Q24" i="31"/>
  <c r="R24" i="31"/>
  <c r="S24" i="31"/>
  <c r="O25" i="31"/>
  <c r="P25" i="31"/>
  <c r="Q25" i="31"/>
  <c r="R25" i="31"/>
  <c r="S25" i="31"/>
  <c r="O26" i="31"/>
  <c r="P26" i="31"/>
  <c r="Q26" i="31"/>
  <c r="R26" i="31"/>
  <c r="S26" i="31"/>
  <c r="O27" i="31"/>
  <c r="P27" i="31"/>
  <c r="Q27" i="31"/>
  <c r="R27" i="31"/>
  <c r="S27" i="31"/>
  <c r="O28" i="31"/>
  <c r="P28" i="31"/>
  <c r="Q28" i="31"/>
  <c r="R28" i="31"/>
  <c r="S28" i="31"/>
  <c r="O29" i="31"/>
  <c r="P29" i="31"/>
  <c r="Q29" i="31"/>
  <c r="R29" i="31"/>
  <c r="S29" i="31"/>
  <c r="O30" i="31"/>
  <c r="P30" i="31"/>
  <c r="Q30" i="31"/>
  <c r="R30" i="31"/>
  <c r="S30" i="31"/>
  <c r="O31" i="31"/>
  <c r="P31" i="31"/>
  <c r="Q31" i="31"/>
  <c r="R31" i="31"/>
  <c r="S31" i="31"/>
  <c r="O32" i="31"/>
  <c r="P32" i="31"/>
  <c r="Q32" i="31"/>
  <c r="R32" i="31"/>
  <c r="S32" i="31"/>
  <c r="O33" i="31"/>
  <c r="P33" i="31"/>
  <c r="Q33" i="31"/>
  <c r="R33" i="31"/>
  <c r="S33" i="31"/>
  <c r="O34" i="31"/>
  <c r="P34" i="31"/>
  <c r="Q34" i="31"/>
  <c r="R34" i="31"/>
  <c r="S34" i="31"/>
  <c r="O35" i="31"/>
  <c r="P35" i="31"/>
  <c r="Q35" i="31"/>
  <c r="R35" i="31"/>
  <c r="S35" i="31"/>
  <c r="O36" i="31"/>
  <c r="P36" i="31"/>
  <c r="Q36" i="31"/>
  <c r="R36" i="31"/>
  <c r="S36" i="31"/>
  <c r="O37" i="31"/>
  <c r="P37" i="31"/>
  <c r="Q37" i="31"/>
  <c r="R37" i="31"/>
  <c r="S37" i="31"/>
  <c r="O38" i="31"/>
  <c r="P38" i="31"/>
  <c r="Q38" i="31"/>
  <c r="R38" i="31"/>
  <c r="S38" i="31"/>
  <c r="O39" i="31"/>
  <c r="P39" i="31"/>
  <c r="Q39" i="31"/>
  <c r="R39" i="31"/>
  <c r="S39" i="31"/>
  <c r="O40" i="31"/>
  <c r="P40" i="31"/>
  <c r="Q40" i="31"/>
  <c r="R40" i="31"/>
  <c r="S40" i="31"/>
  <c r="O41" i="31"/>
  <c r="P41" i="31"/>
  <c r="Q41" i="31"/>
  <c r="R41" i="31"/>
  <c r="S41" i="31"/>
  <c r="O42" i="31"/>
  <c r="P42" i="31"/>
  <c r="Q42" i="31"/>
  <c r="R42" i="31"/>
  <c r="S42" i="31"/>
  <c r="O43" i="31"/>
  <c r="P43" i="31"/>
  <c r="Q43" i="31"/>
  <c r="R43" i="31"/>
  <c r="S43" i="31"/>
  <c r="O44" i="31"/>
  <c r="P44" i="31"/>
  <c r="Q44" i="31"/>
  <c r="R44" i="31"/>
  <c r="S44" i="31"/>
  <c r="O45" i="31"/>
  <c r="P45" i="31"/>
  <c r="Q45" i="31"/>
  <c r="R45" i="31"/>
  <c r="S45" i="31"/>
  <c r="O46" i="31"/>
  <c r="P46" i="31"/>
  <c r="Q46" i="31"/>
  <c r="R46" i="31"/>
  <c r="S46" i="31"/>
  <c r="O47" i="31"/>
  <c r="P47" i="31"/>
  <c r="Q47" i="31"/>
  <c r="R47" i="31"/>
  <c r="S47" i="31"/>
  <c r="O48" i="31"/>
  <c r="P48" i="31"/>
  <c r="Q48" i="31"/>
  <c r="R48" i="31"/>
  <c r="S48" i="31"/>
  <c r="O49" i="31"/>
  <c r="P49" i="31"/>
  <c r="Q49" i="31"/>
  <c r="R49" i="31"/>
  <c r="S49" i="31"/>
  <c r="O50" i="31"/>
  <c r="P50" i="31"/>
  <c r="Q50" i="31"/>
  <c r="R50" i="31"/>
  <c r="S50" i="31"/>
  <c r="O51" i="31"/>
  <c r="P51" i="31"/>
  <c r="Q51" i="31"/>
  <c r="R51" i="31"/>
  <c r="S51" i="31"/>
  <c r="O52" i="31"/>
  <c r="P52" i="31"/>
  <c r="Q52" i="31"/>
  <c r="R52" i="31"/>
  <c r="S52" i="31"/>
  <c r="O53" i="31"/>
  <c r="P53" i="31"/>
  <c r="Q53" i="31"/>
  <c r="R53" i="31"/>
  <c r="S53" i="31"/>
  <c r="O54" i="31"/>
  <c r="P54" i="31"/>
  <c r="Q54" i="31"/>
  <c r="R54" i="31"/>
  <c r="S54" i="31"/>
  <c r="O55" i="31"/>
  <c r="P55" i="31"/>
  <c r="Q55" i="31"/>
  <c r="R55" i="31"/>
  <c r="S55" i="31"/>
  <c r="O56" i="31"/>
  <c r="P56" i="31"/>
  <c r="Q56" i="31"/>
  <c r="R56" i="31"/>
  <c r="S56" i="31"/>
  <c r="O57" i="31"/>
  <c r="P57" i="31"/>
  <c r="Q57" i="31"/>
  <c r="R57" i="31"/>
  <c r="S57" i="31"/>
  <c r="O58" i="31"/>
  <c r="P58" i="31"/>
  <c r="Q58" i="31"/>
  <c r="R58" i="31"/>
  <c r="S58" i="31"/>
  <c r="O59" i="31"/>
  <c r="P59" i="31"/>
  <c r="Q59" i="31"/>
  <c r="R59" i="31"/>
  <c r="S59" i="31"/>
  <c r="O60" i="31"/>
  <c r="P60" i="31"/>
  <c r="Q60" i="31"/>
  <c r="R60" i="31"/>
  <c r="S60" i="31"/>
  <c r="O61" i="31"/>
  <c r="P61" i="31"/>
  <c r="Q61" i="31"/>
  <c r="R61" i="31"/>
  <c r="S61" i="31"/>
  <c r="O62" i="31"/>
  <c r="P62" i="31"/>
  <c r="Q62" i="31"/>
  <c r="R62" i="31"/>
  <c r="S62" i="31"/>
  <c r="O63" i="31"/>
  <c r="P63" i="31"/>
  <c r="Q63" i="31"/>
  <c r="R63" i="31"/>
  <c r="S63" i="31"/>
  <c r="O64" i="31"/>
  <c r="P64" i="31"/>
  <c r="Q64" i="31"/>
  <c r="R64" i="31"/>
  <c r="S64" i="31"/>
  <c r="O65" i="31"/>
  <c r="P65" i="31"/>
  <c r="Q65" i="31"/>
  <c r="R65" i="31"/>
  <c r="S65" i="31"/>
  <c r="O66" i="31"/>
  <c r="P66" i="31"/>
  <c r="Q66" i="31"/>
  <c r="R66" i="31"/>
  <c r="S66" i="31"/>
  <c r="O67" i="31"/>
  <c r="P67" i="31"/>
  <c r="Q67" i="31"/>
  <c r="R67" i="31"/>
  <c r="S67" i="31"/>
  <c r="O68" i="31"/>
  <c r="P68" i="31"/>
  <c r="Q68" i="31"/>
  <c r="R68" i="31"/>
  <c r="S68" i="31"/>
  <c r="O69" i="31"/>
  <c r="P69" i="31"/>
  <c r="Q69" i="31"/>
  <c r="R69" i="31"/>
  <c r="S69" i="31"/>
  <c r="O70" i="31"/>
  <c r="P70" i="31"/>
  <c r="Q70" i="31"/>
  <c r="R70" i="31"/>
  <c r="S70" i="31"/>
  <c r="O71" i="31"/>
  <c r="P71" i="31"/>
  <c r="Q71" i="31"/>
  <c r="R71" i="31"/>
  <c r="S71" i="31"/>
  <c r="O72" i="31"/>
  <c r="P72" i="31"/>
  <c r="Q72" i="31"/>
  <c r="R72" i="31"/>
  <c r="S72" i="31"/>
  <c r="O73" i="31"/>
  <c r="P73" i="31"/>
  <c r="Q73" i="31"/>
  <c r="R73" i="31"/>
  <c r="S73" i="31"/>
  <c r="O74" i="31"/>
  <c r="P74" i="31"/>
  <c r="Q74" i="31"/>
  <c r="R74" i="31"/>
  <c r="S74" i="31"/>
  <c r="O75" i="31"/>
  <c r="P75" i="31"/>
  <c r="Q75" i="31"/>
  <c r="R75" i="31"/>
  <c r="S75" i="31"/>
  <c r="O76" i="31"/>
  <c r="P76" i="31"/>
  <c r="Q76" i="31"/>
  <c r="R76" i="31"/>
  <c r="S76" i="31"/>
  <c r="O77" i="31"/>
  <c r="P77" i="31"/>
  <c r="Q77" i="31"/>
  <c r="R77" i="31"/>
  <c r="S77" i="31"/>
  <c r="O78" i="31"/>
  <c r="P78" i="31"/>
  <c r="Q78" i="31"/>
  <c r="R78" i="31"/>
  <c r="S78" i="31"/>
  <c r="O79" i="31"/>
  <c r="P79" i="31"/>
  <c r="Q79" i="31"/>
  <c r="R79" i="31"/>
  <c r="S79" i="31"/>
  <c r="S3" i="31" s="1"/>
  <c r="O80" i="31"/>
  <c r="P80" i="31"/>
  <c r="Q80" i="31"/>
  <c r="R80" i="31"/>
  <c r="S80" i="31"/>
  <c r="O81" i="31"/>
  <c r="P81" i="31"/>
  <c r="Q81" i="31"/>
  <c r="R81" i="31"/>
  <c r="S81" i="31"/>
  <c r="O82" i="31"/>
  <c r="P82" i="31"/>
  <c r="Q82" i="31"/>
  <c r="R82" i="31"/>
  <c r="S82" i="31"/>
  <c r="O83" i="31"/>
  <c r="P83" i="31"/>
  <c r="Q83" i="31"/>
  <c r="R83" i="31"/>
  <c r="S83" i="31"/>
  <c r="O84" i="31"/>
  <c r="P84" i="31"/>
  <c r="Q84" i="31"/>
  <c r="R84" i="31"/>
  <c r="S84" i="31"/>
  <c r="O85" i="31"/>
  <c r="P85" i="31"/>
  <c r="Q85" i="31"/>
  <c r="R85" i="31"/>
  <c r="S85" i="31"/>
  <c r="O86" i="31"/>
  <c r="P86" i="31"/>
  <c r="Q86" i="31"/>
  <c r="R86" i="31"/>
  <c r="S86" i="31"/>
  <c r="O87" i="31"/>
  <c r="P87" i="31"/>
  <c r="Q87" i="31"/>
  <c r="R87" i="31"/>
  <c r="S87" i="31"/>
  <c r="O88" i="31"/>
  <c r="P88" i="31"/>
  <c r="Q88" i="31"/>
  <c r="R88" i="31"/>
  <c r="S88" i="31"/>
  <c r="O89" i="31"/>
  <c r="P89" i="31"/>
  <c r="Q89" i="31"/>
  <c r="R89" i="31"/>
  <c r="S89" i="31"/>
  <c r="O90" i="31"/>
  <c r="P90" i="31"/>
  <c r="Q90" i="31"/>
  <c r="R90" i="31"/>
  <c r="S90" i="31"/>
  <c r="O91" i="31"/>
  <c r="P91" i="31"/>
  <c r="Q91" i="31"/>
  <c r="R91" i="31"/>
  <c r="S91" i="31"/>
  <c r="O92" i="31"/>
  <c r="P92" i="31"/>
  <c r="Q92" i="31"/>
  <c r="R92" i="31"/>
  <c r="S92" i="31"/>
  <c r="O93" i="31"/>
  <c r="P93" i="31"/>
  <c r="Q93" i="31"/>
  <c r="R93" i="31"/>
  <c r="S93" i="31"/>
  <c r="O94" i="31"/>
  <c r="P94" i="31"/>
  <c r="Q94" i="31"/>
  <c r="R94" i="31"/>
  <c r="S94" i="31"/>
  <c r="O95" i="31"/>
  <c r="P95" i="31"/>
  <c r="Q95" i="31"/>
  <c r="R95" i="31"/>
  <c r="S95" i="31"/>
  <c r="O96" i="31"/>
  <c r="P96" i="31"/>
  <c r="Q96" i="31"/>
  <c r="R96" i="31"/>
  <c r="S96" i="31"/>
  <c r="O97" i="31"/>
  <c r="P97" i="31"/>
  <c r="Q97" i="31"/>
  <c r="R97" i="31"/>
  <c r="S97" i="31"/>
  <c r="O98" i="31"/>
  <c r="P98" i="31"/>
  <c r="Q98" i="31"/>
  <c r="R98" i="31"/>
  <c r="S98" i="31"/>
  <c r="O99" i="31"/>
  <c r="P99" i="31"/>
  <c r="Q99" i="31"/>
  <c r="R99" i="31"/>
  <c r="S99" i="31"/>
  <c r="O100" i="31"/>
  <c r="P100" i="31"/>
  <c r="Q100" i="31"/>
  <c r="R100" i="31"/>
  <c r="S100" i="31"/>
  <c r="O101" i="31"/>
  <c r="P101" i="31"/>
  <c r="Q101" i="31"/>
  <c r="R101" i="31"/>
  <c r="S101" i="31"/>
  <c r="O102" i="31"/>
  <c r="P102" i="31"/>
  <c r="Q102" i="31"/>
  <c r="R102" i="31"/>
  <c r="S102" i="31"/>
  <c r="O103" i="31"/>
  <c r="P103" i="31"/>
  <c r="Q103" i="31"/>
  <c r="R103" i="31"/>
  <c r="S103" i="31"/>
  <c r="O104" i="31"/>
  <c r="P104" i="31"/>
  <c r="Q104" i="31"/>
  <c r="R104" i="31"/>
  <c r="S104" i="31"/>
  <c r="O105" i="31"/>
  <c r="P105" i="31"/>
  <c r="Q105" i="31"/>
  <c r="R105" i="31"/>
  <c r="S105" i="31"/>
  <c r="O106" i="31"/>
  <c r="P106" i="31"/>
  <c r="Q106" i="31"/>
  <c r="R106" i="31"/>
  <c r="S106" i="31"/>
  <c r="O107" i="31"/>
  <c r="P107" i="31"/>
  <c r="Q107" i="31"/>
  <c r="R107" i="31"/>
  <c r="S107" i="31"/>
  <c r="S8" i="31"/>
  <c r="R8" i="31"/>
  <c r="Q8" i="31"/>
  <c r="P8" i="31"/>
  <c r="O8" i="31"/>
  <c r="I9" i="31"/>
  <c r="J9" i="31"/>
  <c r="K9" i="31"/>
  <c r="L9" i="31"/>
  <c r="M9" i="31"/>
  <c r="M3" i="31" s="1"/>
  <c r="I10" i="31"/>
  <c r="J10" i="31"/>
  <c r="K10" i="31"/>
  <c r="K3" i="31" s="1"/>
  <c r="L10" i="31"/>
  <c r="M10" i="31"/>
  <c r="I11" i="31"/>
  <c r="J11" i="31"/>
  <c r="K11" i="31"/>
  <c r="L11" i="31"/>
  <c r="M11" i="31"/>
  <c r="I12" i="31"/>
  <c r="J12" i="31"/>
  <c r="K12" i="31"/>
  <c r="L12" i="31"/>
  <c r="M12" i="31"/>
  <c r="I13" i="31"/>
  <c r="J13" i="31"/>
  <c r="K13" i="31"/>
  <c r="L13" i="31"/>
  <c r="M13" i="31"/>
  <c r="I14" i="31"/>
  <c r="J14" i="31"/>
  <c r="K14" i="31"/>
  <c r="L14" i="31"/>
  <c r="M14" i="31"/>
  <c r="I15" i="31"/>
  <c r="J15" i="31"/>
  <c r="K15" i="31"/>
  <c r="L15" i="31"/>
  <c r="M15" i="31"/>
  <c r="I16" i="31"/>
  <c r="J16" i="31"/>
  <c r="K16" i="31"/>
  <c r="L16" i="31"/>
  <c r="M16" i="31"/>
  <c r="I17" i="31"/>
  <c r="J17" i="31"/>
  <c r="K17" i="31"/>
  <c r="L17" i="31"/>
  <c r="M17" i="31"/>
  <c r="I18" i="31"/>
  <c r="J18" i="31"/>
  <c r="K18" i="31"/>
  <c r="L18" i="31"/>
  <c r="M18" i="31"/>
  <c r="I19" i="31"/>
  <c r="J19" i="31"/>
  <c r="K19" i="31"/>
  <c r="L19" i="31"/>
  <c r="M19" i="31"/>
  <c r="I20" i="31"/>
  <c r="I3" i="31" s="1"/>
  <c r="J20" i="31"/>
  <c r="K20" i="31"/>
  <c r="L20" i="31"/>
  <c r="M20" i="31"/>
  <c r="I21" i="31"/>
  <c r="J21" i="31"/>
  <c r="K21" i="31"/>
  <c r="L21" i="31"/>
  <c r="M21" i="31"/>
  <c r="I22" i="31"/>
  <c r="J22" i="31"/>
  <c r="K22" i="31"/>
  <c r="L22" i="31"/>
  <c r="M22" i="31"/>
  <c r="I23" i="31"/>
  <c r="J23" i="31"/>
  <c r="K23" i="31"/>
  <c r="L23" i="31"/>
  <c r="M23" i="31"/>
  <c r="I24" i="31"/>
  <c r="J24" i="31"/>
  <c r="K24" i="31"/>
  <c r="L24" i="31"/>
  <c r="M24" i="31"/>
  <c r="I25" i="31"/>
  <c r="J25" i="31"/>
  <c r="K25" i="31"/>
  <c r="L25" i="31"/>
  <c r="M25" i="31"/>
  <c r="I26" i="31"/>
  <c r="J26" i="31"/>
  <c r="K26" i="31"/>
  <c r="L26" i="31"/>
  <c r="M26" i="31"/>
  <c r="I27" i="31"/>
  <c r="J27" i="31"/>
  <c r="K27" i="31"/>
  <c r="L27" i="31"/>
  <c r="M27" i="31"/>
  <c r="I28" i="31"/>
  <c r="J28" i="31"/>
  <c r="K28" i="31"/>
  <c r="L28" i="31"/>
  <c r="M28" i="31"/>
  <c r="I29" i="31"/>
  <c r="J29" i="31"/>
  <c r="K29" i="31"/>
  <c r="L29" i="31"/>
  <c r="L3" i="31" s="1"/>
  <c r="M29" i="31"/>
  <c r="I30" i="31"/>
  <c r="J30" i="31"/>
  <c r="K30" i="31"/>
  <c r="L30" i="31"/>
  <c r="M30" i="31"/>
  <c r="I31" i="31"/>
  <c r="J31" i="31"/>
  <c r="K31" i="31"/>
  <c r="L31" i="31"/>
  <c r="M31" i="31"/>
  <c r="I32" i="31"/>
  <c r="J32" i="31"/>
  <c r="K32" i="31"/>
  <c r="L32" i="31"/>
  <c r="M32" i="31"/>
  <c r="I33" i="31"/>
  <c r="J33" i="31"/>
  <c r="K33" i="31"/>
  <c r="L33" i="31"/>
  <c r="M33" i="31"/>
  <c r="I34" i="31"/>
  <c r="J34" i="31"/>
  <c r="K34" i="31"/>
  <c r="L34" i="31"/>
  <c r="M34" i="31"/>
  <c r="I35" i="31"/>
  <c r="J35" i="31"/>
  <c r="K35" i="31"/>
  <c r="L35" i="31"/>
  <c r="M35" i="31"/>
  <c r="I36" i="31"/>
  <c r="J36" i="31"/>
  <c r="K36" i="31"/>
  <c r="L36" i="31"/>
  <c r="M36" i="31"/>
  <c r="I37" i="31"/>
  <c r="J37" i="31"/>
  <c r="K37" i="31"/>
  <c r="L37" i="31"/>
  <c r="M37" i="31"/>
  <c r="I38" i="31"/>
  <c r="J38" i="31"/>
  <c r="K38" i="31"/>
  <c r="L38" i="31"/>
  <c r="M38" i="31"/>
  <c r="I39" i="31"/>
  <c r="J39" i="31"/>
  <c r="K39" i="31"/>
  <c r="L39" i="31"/>
  <c r="M39" i="31"/>
  <c r="I40" i="31"/>
  <c r="J40" i="31"/>
  <c r="K40" i="31"/>
  <c r="L40" i="31"/>
  <c r="M40" i="31"/>
  <c r="I41" i="31"/>
  <c r="J41" i="31"/>
  <c r="K41" i="31"/>
  <c r="L41" i="31"/>
  <c r="M41" i="31"/>
  <c r="I42" i="31"/>
  <c r="J42" i="31"/>
  <c r="K42" i="31"/>
  <c r="L42" i="31"/>
  <c r="M42" i="31"/>
  <c r="I43" i="31"/>
  <c r="J43" i="31"/>
  <c r="K43" i="31"/>
  <c r="L43" i="31"/>
  <c r="M43" i="31"/>
  <c r="I44" i="31"/>
  <c r="J44" i="31"/>
  <c r="K44" i="31"/>
  <c r="L44" i="31"/>
  <c r="M44" i="31"/>
  <c r="I45" i="31"/>
  <c r="J45" i="31"/>
  <c r="K45" i="31"/>
  <c r="L45" i="31"/>
  <c r="M45" i="31"/>
  <c r="I46" i="31"/>
  <c r="J46" i="31"/>
  <c r="K46" i="31"/>
  <c r="L46" i="31"/>
  <c r="M46" i="31"/>
  <c r="I47" i="31"/>
  <c r="J47" i="31"/>
  <c r="K47" i="31"/>
  <c r="L47" i="31"/>
  <c r="M47" i="31"/>
  <c r="I48" i="31"/>
  <c r="J48" i="31"/>
  <c r="K48" i="31"/>
  <c r="L48" i="31"/>
  <c r="M48" i="31"/>
  <c r="I49" i="31"/>
  <c r="J49" i="31"/>
  <c r="K49" i="31"/>
  <c r="L49" i="31"/>
  <c r="M49" i="31"/>
  <c r="I50" i="31"/>
  <c r="J50" i="31"/>
  <c r="K50" i="31"/>
  <c r="L50" i="31"/>
  <c r="M50" i="31"/>
  <c r="I51" i="31"/>
  <c r="J51" i="31"/>
  <c r="K51" i="31"/>
  <c r="L51" i="31"/>
  <c r="M51" i="31"/>
  <c r="I52" i="31"/>
  <c r="J52" i="31"/>
  <c r="K52" i="31"/>
  <c r="L52" i="31"/>
  <c r="M52" i="31"/>
  <c r="I53" i="31"/>
  <c r="J53" i="31"/>
  <c r="K53" i="31"/>
  <c r="L53" i="31"/>
  <c r="M53" i="31"/>
  <c r="I54" i="31"/>
  <c r="J54" i="31"/>
  <c r="K54" i="31"/>
  <c r="L54" i="31"/>
  <c r="M54" i="31"/>
  <c r="I55" i="31"/>
  <c r="J55" i="31"/>
  <c r="K55" i="31"/>
  <c r="L55" i="31"/>
  <c r="M55" i="31"/>
  <c r="I56" i="31"/>
  <c r="J56" i="31"/>
  <c r="K56" i="31"/>
  <c r="L56" i="31"/>
  <c r="M56" i="31"/>
  <c r="I57" i="31"/>
  <c r="J57" i="31"/>
  <c r="K57" i="31"/>
  <c r="L57" i="31"/>
  <c r="M57" i="31"/>
  <c r="I58" i="31"/>
  <c r="J58" i="31"/>
  <c r="K58" i="31"/>
  <c r="L58" i="31"/>
  <c r="M58" i="31"/>
  <c r="I59" i="31"/>
  <c r="J59" i="31"/>
  <c r="K59" i="31"/>
  <c r="L59" i="31"/>
  <c r="M59" i="31"/>
  <c r="I60" i="31"/>
  <c r="J60" i="31"/>
  <c r="K60" i="31"/>
  <c r="L60" i="31"/>
  <c r="M60" i="31"/>
  <c r="I61" i="31"/>
  <c r="J61" i="31"/>
  <c r="K61" i="31"/>
  <c r="L61" i="31"/>
  <c r="M61" i="31"/>
  <c r="I62" i="31"/>
  <c r="J62" i="31"/>
  <c r="K62" i="31"/>
  <c r="L62" i="31"/>
  <c r="M62" i="31"/>
  <c r="I63" i="31"/>
  <c r="J63" i="31"/>
  <c r="K63" i="31"/>
  <c r="L63" i="31"/>
  <c r="M63" i="31"/>
  <c r="I64" i="31"/>
  <c r="J64" i="31"/>
  <c r="K64" i="31"/>
  <c r="L64" i="31"/>
  <c r="M64" i="31"/>
  <c r="I65" i="31"/>
  <c r="J65" i="31"/>
  <c r="K65" i="31"/>
  <c r="L65" i="31"/>
  <c r="M65" i="31"/>
  <c r="I66" i="31"/>
  <c r="J66" i="31"/>
  <c r="K66" i="31"/>
  <c r="L66" i="31"/>
  <c r="M66" i="31"/>
  <c r="I67" i="31"/>
  <c r="J67" i="31"/>
  <c r="K67" i="31"/>
  <c r="L67" i="31"/>
  <c r="M67" i="31"/>
  <c r="I68" i="31"/>
  <c r="J68" i="31"/>
  <c r="K68" i="31"/>
  <c r="L68" i="31"/>
  <c r="M68" i="31"/>
  <c r="I69" i="31"/>
  <c r="J69" i="31"/>
  <c r="K69" i="31"/>
  <c r="L69" i="31"/>
  <c r="M69" i="31"/>
  <c r="I70" i="31"/>
  <c r="J70" i="31"/>
  <c r="K70" i="31"/>
  <c r="L70" i="31"/>
  <c r="M70" i="31"/>
  <c r="I71" i="31"/>
  <c r="J71" i="31"/>
  <c r="K71" i="31"/>
  <c r="L71" i="31"/>
  <c r="M71" i="31"/>
  <c r="I72" i="31"/>
  <c r="J72" i="31"/>
  <c r="K72" i="31"/>
  <c r="L72" i="31"/>
  <c r="M72" i="31"/>
  <c r="I73" i="31"/>
  <c r="J73" i="31"/>
  <c r="K73" i="31"/>
  <c r="L73" i="31"/>
  <c r="M73" i="31"/>
  <c r="I74" i="31"/>
  <c r="J74" i="31"/>
  <c r="K74" i="31"/>
  <c r="L74" i="31"/>
  <c r="M74" i="31"/>
  <c r="I75" i="31"/>
  <c r="J75" i="31"/>
  <c r="K75" i="31"/>
  <c r="L75" i="31"/>
  <c r="M75" i="31"/>
  <c r="I76" i="31"/>
  <c r="J76" i="31"/>
  <c r="K76" i="31"/>
  <c r="L76" i="31"/>
  <c r="M76" i="31"/>
  <c r="I77" i="31"/>
  <c r="J77" i="31"/>
  <c r="K77" i="31"/>
  <c r="L77" i="31"/>
  <c r="M77" i="31"/>
  <c r="I78" i="31"/>
  <c r="J78" i="31"/>
  <c r="K78" i="31"/>
  <c r="L78" i="31"/>
  <c r="M78" i="31"/>
  <c r="I79" i="31"/>
  <c r="J79" i="31"/>
  <c r="K79" i="31"/>
  <c r="L79" i="31"/>
  <c r="M79" i="31"/>
  <c r="I80" i="31"/>
  <c r="J80" i="31"/>
  <c r="K80" i="31"/>
  <c r="L80" i="31"/>
  <c r="M80" i="31"/>
  <c r="I81" i="31"/>
  <c r="J81" i="31"/>
  <c r="K81" i="31"/>
  <c r="L81" i="31"/>
  <c r="M81" i="31"/>
  <c r="I82" i="31"/>
  <c r="J82" i="31"/>
  <c r="K82" i="31"/>
  <c r="L82" i="31"/>
  <c r="M82" i="31"/>
  <c r="I83" i="31"/>
  <c r="J83" i="31"/>
  <c r="K83" i="31"/>
  <c r="L83" i="31"/>
  <c r="M83" i="31"/>
  <c r="I84" i="31"/>
  <c r="J84" i="31"/>
  <c r="K84" i="31"/>
  <c r="L84" i="31"/>
  <c r="M84" i="31"/>
  <c r="I85" i="31"/>
  <c r="J85" i="31"/>
  <c r="K85" i="31"/>
  <c r="L85" i="31"/>
  <c r="M85" i="31"/>
  <c r="I86" i="31"/>
  <c r="J86" i="31"/>
  <c r="K86" i="31"/>
  <c r="L86" i="31"/>
  <c r="M86" i="31"/>
  <c r="I87" i="31"/>
  <c r="J87" i="31"/>
  <c r="K87" i="31"/>
  <c r="L87" i="31"/>
  <c r="M87" i="31"/>
  <c r="I88" i="31"/>
  <c r="J88" i="31"/>
  <c r="K88" i="31"/>
  <c r="L88" i="31"/>
  <c r="M88" i="31"/>
  <c r="I89" i="31"/>
  <c r="J89" i="31"/>
  <c r="K89" i="31"/>
  <c r="L89" i="31"/>
  <c r="M89" i="31"/>
  <c r="I90" i="31"/>
  <c r="J90" i="31"/>
  <c r="K90" i="31"/>
  <c r="L90" i="31"/>
  <c r="M90" i="31"/>
  <c r="I91" i="31"/>
  <c r="J91" i="31"/>
  <c r="K91" i="31"/>
  <c r="L91" i="31"/>
  <c r="M91" i="31"/>
  <c r="I92" i="31"/>
  <c r="J92" i="31"/>
  <c r="K92" i="31"/>
  <c r="L92" i="31"/>
  <c r="M92" i="31"/>
  <c r="I93" i="31"/>
  <c r="J93" i="31"/>
  <c r="K93" i="31"/>
  <c r="L93" i="31"/>
  <c r="M93" i="31"/>
  <c r="I94" i="31"/>
  <c r="J94" i="31"/>
  <c r="K94" i="31"/>
  <c r="L94" i="31"/>
  <c r="M94" i="31"/>
  <c r="I95" i="31"/>
  <c r="J95" i="31"/>
  <c r="K95" i="31"/>
  <c r="L95" i="31"/>
  <c r="M95" i="31"/>
  <c r="I96" i="31"/>
  <c r="J96" i="31"/>
  <c r="K96" i="31"/>
  <c r="L96" i="31"/>
  <c r="M96" i="31"/>
  <c r="I97" i="31"/>
  <c r="J97" i="31"/>
  <c r="K97" i="31"/>
  <c r="L97" i="31"/>
  <c r="M97" i="31"/>
  <c r="I98" i="31"/>
  <c r="J98" i="31"/>
  <c r="K98" i="31"/>
  <c r="L98" i="31"/>
  <c r="M98" i="31"/>
  <c r="I99" i="31"/>
  <c r="J99" i="31"/>
  <c r="J3" i="31" s="1"/>
  <c r="K99" i="31"/>
  <c r="L99" i="31"/>
  <c r="M99" i="31"/>
  <c r="I100" i="31"/>
  <c r="J100" i="31"/>
  <c r="K100" i="31"/>
  <c r="L100" i="31"/>
  <c r="M100" i="31"/>
  <c r="I101" i="31"/>
  <c r="J101" i="31"/>
  <c r="K101" i="31"/>
  <c r="L101" i="31"/>
  <c r="M101" i="31"/>
  <c r="I102" i="31"/>
  <c r="J102" i="31"/>
  <c r="K102" i="31"/>
  <c r="L102" i="31"/>
  <c r="M102" i="31"/>
  <c r="I103" i="31"/>
  <c r="J103" i="31"/>
  <c r="K103" i="31"/>
  <c r="L103" i="31"/>
  <c r="M103" i="31"/>
  <c r="I104" i="31"/>
  <c r="J104" i="31"/>
  <c r="K104" i="31"/>
  <c r="L104" i="31"/>
  <c r="M104" i="31"/>
  <c r="I105" i="31"/>
  <c r="J105" i="31"/>
  <c r="K105" i="31"/>
  <c r="L105" i="31"/>
  <c r="M105" i="31"/>
  <c r="I106" i="31"/>
  <c r="J106" i="31"/>
  <c r="K106" i="31"/>
  <c r="L106" i="31"/>
  <c r="M106" i="31"/>
  <c r="I107" i="31"/>
  <c r="J107" i="31"/>
  <c r="K107" i="31"/>
  <c r="L107" i="31"/>
  <c r="M107" i="31"/>
  <c r="M8" i="31"/>
  <c r="L8" i="31"/>
  <c r="K8" i="31"/>
  <c r="J8" i="31"/>
  <c r="I8" i="31"/>
  <c r="C9" i="31"/>
  <c r="D9" i="31"/>
  <c r="E9" i="31"/>
  <c r="F9" i="31"/>
  <c r="F3" i="31" s="1"/>
  <c r="G9" i="31"/>
  <c r="C10" i="31"/>
  <c r="D10" i="31"/>
  <c r="E10" i="31"/>
  <c r="F10" i="31"/>
  <c r="G10" i="31"/>
  <c r="C11" i="31"/>
  <c r="D11" i="31"/>
  <c r="E11" i="31"/>
  <c r="F11" i="31"/>
  <c r="G11" i="31"/>
  <c r="C12" i="31"/>
  <c r="D12" i="31"/>
  <c r="E12" i="31"/>
  <c r="F12" i="31"/>
  <c r="G12" i="31"/>
  <c r="C13" i="31"/>
  <c r="D13" i="31"/>
  <c r="E13" i="31"/>
  <c r="F13" i="31"/>
  <c r="G13" i="31"/>
  <c r="C14" i="31"/>
  <c r="D14" i="31"/>
  <c r="E14" i="31"/>
  <c r="F14" i="31"/>
  <c r="G14" i="31"/>
  <c r="C15" i="31"/>
  <c r="D15" i="31"/>
  <c r="E15" i="31"/>
  <c r="F15" i="31"/>
  <c r="G15" i="31"/>
  <c r="C16" i="31"/>
  <c r="D16" i="31"/>
  <c r="E16" i="31"/>
  <c r="F16" i="31"/>
  <c r="G16" i="31"/>
  <c r="C17" i="31"/>
  <c r="D17" i="31"/>
  <c r="E17" i="31"/>
  <c r="F17" i="31"/>
  <c r="G17" i="31"/>
  <c r="C18" i="31"/>
  <c r="D18" i="31"/>
  <c r="E18" i="31"/>
  <c r="F18" i="31"/>
  <c r="G18" i="31"/>
  <c r="C19" i="31"/>
  <c r="D19" i="31"/>
  <c r="E19" i="31"/>
  <c r="F19" i="31"/>
  <c r="G19" i="31"/>
  <c r="C20" i="31"/>
  <c r="D20" i="31"/>
  <c r="E20" i="31"/>
  <c r="F20" i="31"/>
  <c r="G20" i="31"/>
  <c r="C21" i="31"/>
  <c r="D21" i="31"/>
  <c r="E21" i="31"/>
  <c r="F21" i="31"/>
  <c r="G21" i="31"/>
  <c r="C22" i="31"/>
  <c r="D22" i="31"/>
  <c r="E22" i="31"/>
  <c r="F22" i="31"/>
  <c r="G22" i="31"/>
  <c r="C23" i="31"/>
  <c r="D23" i="31"/>
  <c r="E23" i="31"/>
  <c r="F23" i="31"/>
  <c r="G23" i="31"/>
  <c r="C24" i="31"/>
  <c r="D24" i="31"/>
  <c r="E24" i="31"/>
  <c r="F24" i="31"/>
  <c r="G24" i="31"/>
  <c r="C25" i="31"/>
  <c r="D25" i="31"/>
  <c r="E25" i="31"/>
  <c r="F25" i="31"/>
  <c r="G25" i="31"/>
  <c r="C26" i="31"/>
  <c r="D26" i="31"/>
  <c r="E26" i="31"/>
  <c r="F26" i="31"/>
  <c r="G26" i="31"/>
  <c r="C27" i="31"/>
  <c r="D27" i="31"/>
  <c r="E27" i="31"/>
  <c r="F27" i="31"/>
  <c r="G27" i="31"/>
  <c r="C28" i="31"/>
  <c r="D28" i="31"/>
  <c r="E28" i="31"/>
  <c r="F28" i="31"/>
  <c r="G28" i="31"/>
  <c r="C29" i="31"/>
  <c r="D29" i="31"/>
  <c r="E29" i="31"/>
  <c r="F29" i="31"/>
  <c r="G29" i="31"/>
  <c r="C30" i="31"/>
  <c r="D30" i="31"/>
  <c r="E30" i="31"/>
  <c r="F30" i="31"/>
  <c r="G30" i="31"/>
  <c r="C31" i="31"/>
  <c r="D31" i="31"/>
  <c r="E31" i="31"/>
  <c r="F31" i="31"/>
  <c r="G31" i="31"/>
  <c r="C32" i="31"/>
  <c r="D32" i="31"/>
  <c r="E32" i="31"/>
  <c r="F32" i="31"/>
  <c r="G32" i="31"/>
  <c r="C33" i="31"/>
  <c r="D33" i="31"/>
  <c r="E33" i="31"/>
  <c r="F33" i="31"/>
  <c r="G33" i="31"/>
  <c r="C34" i="31"/>
  <c r="D34" i="31"/>
  <c r="E34" i="31"/>
  <c r="F34" i="31"/>
  <c r="G34" i="31"/>
  <c r="C35" i="31"/>
  <c r="D35" i="31"/>
  <c r="E35" i="31"/>
  <c r="F35" i="31"/>
  <c r="G35" i="31"/>
  <c r="C36" i="31"/>
  <c r="D36" i="31"/>
  <c r="E36" i="31"/>
  <c r="F36" i="31"/>
  <c r="G36" i="31"/>
  <c r="C37" i="31"/>
  <c r="D37" i="31"/>
  <c r="E37" i="31"/>
  <c r="F37" i="31"/>
  <c r="G37" i="31"/>
  <c r="C38" i="31"/>
  <c r="D38" i="31"/>
  <c r="E38" i="31"/>
  <c r="F38" i="31"/>
  <c r="G38" i="31"/>
  <c r="C39" i="31"/>
  <c r="D39" i="31"/>
  <c r="E39" i="31"/>
  <c r="F39" i="31"/>
  <c r="G39" i="31"/>
  <c r="C40" i="31"/>
  <c r="D40" i="31"/>
  <c r="E40" i="31"/>
  <c r="F40" i="31"/>
  <c r="G40" i="31"/>
  <c r="C41" i="31"/>
  <c r="D41" i="31"/>
  <c r="E41" i="31"/>
  <c r="F41" i="31"/>
  <c r="G41" i="31"/>
  <c r="C42" i="31"/>
  <c r="D42" i="31"/>
  <c r="E42" i="31"/>
  <c r="F42" i="31"/>
  <c r="G42" i="31"/>
  <c r="C43" i="31"/>
  <c r="D43" i="31"/>
  <c r="E43" i="31"/>
  <c r="F43" i="31"/>
  <c r="G43" i="31"/>
  <c r="C44" i="31"/>
  <c r="D44" i="31"/>
  <c r="E44" i="31"/>
  <c r="F44" i="31"/>
  <c r="G44" i="31"/>
  <c r="C45" i="31"/>
  <c r="D45" i="31"/>
  <c r="E45" i="31"/>
  <c r="F45" i="31"/>
  <c r="G45" i="31"/>
  <c r="C46" i="31"/>
  <c r="D46" i="31"/>
  <c r="E46" i="31"/>
  <c r="F46" i="31"/>
  <c r="G46" i="31"/>
  <c r="C47" i="31"/>
  <c r="D47" i="31"/>
  <c r="E47" i="31"/>
  <c r="F47" i="31"/>
  <c r="G47" i="31"/>
  <c r="C48" i="31"/>
  <c r="D48" i="31"/>
  <c r="E48" i="31"/>
  <c r="F48" i="31"/>
  <c r="G48" i="31"/>
  <c r="C49" i="31"/>
  <c r="D49" i="31"/>
  <c r="E49" i="31"/>
  <c r="F49" i="31"/>
  <c r="G49" i="31"/>
  <c r="C50" i="31"/>
  <c r="D50" i="31"/>
  <c r="E50" i="31"/>
  <c r="F50" i="31"/>
  <c r="G50" i="31"/>
  <c r="C51" i="31"/>
  <c r="D51" i="31"/>
  <c r="E51" i="31"/>
  <c r="F51" i="31"/>
  <c r="G51" i="31"/>
  <c r="C52" i="31"/>
  <c r="D52" i="31"/>
  <c r="E52" i="31"/>
  <c r="F52" i="31"/>
  <c r="G52" i="31"/>
  <c r="C53" i="31"/>
  <c r="D53" i="31"/>
  <c r="E53" i="31"/>
  <c r="F53" i="31"/>
  <c r="G53" i="31"/>
  <c r="C54" i="31"/>
  <c r="D54" i="31"/>
  <c r="E54" i="31"/>
  <c r="F54" i="31"/>
  <c r="G54" i="31"/>
  <c r="C55" i="31"/>
  <c r="D55" i="31"/>
  <c r="E55" i="31"/>
  <c r="F55" i="31"/>
  <c r="G55" i="31"/>
  <c r="C56" i="31"/>
  <c r="D56" i="31"/>
  <c r="E56" i="31"/>
  <c r="F56" i="31"/>
  <c r="G56" i="31"/>
  <c r="C57" i="31"/>
  <c r="D57" i="31"/>
  <c r="E57" i="31"/>
  <c r="F57" i="31"/>
  <c r="G57" i="31"/>
  <c r="C58" i="31"/>
  <c r="D58" i="31"/>
  <c r="E58" i="31"/>
  <c r="F58" i="31"/>
  <c r="G58" i="31"/>
  <c r="C59" i="31"/>
  <c r="D59" i="31"/>
  <c r="E59" i="31"/>
  <c r="F59" i="31"/>
  <c r="G59" i="31"/>
  <c r="C60" i="31"/>
  <c r="D60" i="31"/>
  <c r="E60" i="31"/>
  <c r="F60" i="31"/>
  <c r="G60" i="31"/>
  <c r="C61" i="31"/>
  <c r="D61" i="31"/>
  <c r="E61" i="31"/>
  <c r="F61" i="31"/>
  <c r="G61" i="31"/>
  <c r="C62" i="31"/>
  <c r="D62" i="31"/>
  <c r="E62" i="31"/>
  <c r="F62" i="31"/>
  <c r="G62" i="31"/>
  <c r="C63" i="31"/>
  <c r="D63" i="31"/>
  <c r="E63" i="31"/>
  <c r="F63" i="31"/>
  <c r="G63" i="31"/>
  <c r="C64" i="31"/>
  <c r="D64" i="31"/>
  <c r="E64" i="31"/>
  <c r="F64" i="31"/>
  <c r="G64" i="31"/>
  <c r="C65" i="31"/>
  <c r="D65" i="31"/>
  <c r="E65" i="31"/>
  <c r="F65" i="31"/>
  <c r="G65" i="31"/>
  <c r="C66" i="31"/>
  <c r="D66" i="31"/>
  <c r="E66" i="31"/>
  <c r="F66" i="31"/>
  <c r="G66" i="31"/>
  <c r="C67" i="31"/>
  <c r="D67" i="31"/>
  <c r="E67" i="31"/>
  <c r="F67" i="31"/>
  <c r="G67" i="31"/>
  <c r="C68" i="31"/>
  <c r="D68" i="31"/>
  <c r="E68" i="31"/>
  <c r="F68" i="31"/>
  <c r="G68" i="31"/>
  <c r="C69" i="31"/>
  <c r="D69" i="31"/>
  <c r="E69" i="31"/>
  <c r="F69" i="31"/>
  <c r="G69" i="31"/>
  <c r="C70" i="31"/>
  <c r="D70" i="31"/>
  <c r="E70" i="31"/>
  <c r="F70" i="31"/>
  <c r="G70" i="31"/>
  <c r="C71" i="31"/>
  <c r="D71" i="31"/>
  <c r="E71" i="31"/>
  <c r="F71" i="31"/>
  <c r="G71" i="31"/>
  <c r="C72" i="31"/>
  <c r="D72" i="31"/>
  <c r="E72" i="31"/>
  <c r="F72" i="31"/>
  <c r="G72" i="31"/>
  <c r="C73" i="31"/>
  <c r="D73" i="31"/>
  <c r="E73" i="31"/>
  <c r="F73" i="31"/>
  <c r="G73" i="31"/>
  <c r="C74" i="31"/>
  <c r="D74" i="31"/>
  <c r="E74" i="31"/>
  <c r="F74" i="31"/>
  <c r="G74" i="31"/>
  <c r="C75" i="31"/>
  <c r="D75" i="31"/>
  <c r="E75" i="31"/>
  <c r="F75" i="31"/>
  <c r="G75" i="31"/>
  <c r="C76" i="31"/>
  <c r="D76" i="31"/>
  <c r="E76" i="31"/>
  <c r="F76" i="31"/>
  <c r="G76" i="31"/>
  <c r="C77" i="31"/>
  <c r="D77" i="31"/>
  <c r="E77" i="31"/>
  <c r="F77" i="31"/>
  <c r="G77" i="31"/>
  <c r="C78" i="31"/>
  <c r="D78" i="31"/>
  <c r="E78" i="31"/>
  <c r="F78" i="31"/>
  <c r="G78" i="31"/>
  <c r="C79" i="31"/>
  <c r="D79" i="31"/>
  <c r="E79" i="31"/>
  <c r="F79" i="31"/>
  <c r="G79" i="31"/>
  <c r="C80" i="31"/>
  <c r="D80" i="31"/>
  <c r="E80" i="31"/>
  <c r="F80" i="31"/>
  <c r="G80" i="31"/>
  <c r="C81" i="31"/>
  <c r="D81" i="31"/>
  <c r="E81" i="31"/>
  <c r="F81" i="31"/>
  <c r="G81" i="31"/>
  <c r="C82" i="31"/>
  <c r="D82" i="31"/>
  <c r="E82" i="31"/>
  <c r="F82" i="31"/>
  <c r="G82" i="31"/>
  <c r="C83" i="31"/>
  <c r="D83" i="31"/>
  <c r="E83" i="31"/>
  <c r="F83" i="31"/>
  <c r="G83" i="31"/>
  <c r="C84" i="31"/>
  <c r="D84" i="31"/>
  <c r="E84" i="31"/>
  <c r="F84" i="31"/>
  <c r="G84" i="31"/>
  <c r="C85" i="31"/>
  <c r="D85" i="31"/>
  <c r="E85" i="31"/>
  <c r="F85" i="31"/>
  <c r="G85" i="31"/>
  <c r="C86" i="31"/>
  <c r="D86" i="31"/>
  <c r="E86" i="31"/>
  <c r="F86" i="31"/>
  <c r="G86" i="31"/>
  <c r="C87" i="31"/>
  <c r="D87" i="31"/>
  <c r="E87" i="31"/>
  <c r="F87" i="31"/>
  <c r="G87" i="31"/>
  <c r="C88" i="31"/>
  <c r="D88" i="31"/>
  <c r="E88" i="31"/>
  <c r="F88" i="31"/>
  <c r="G88" i="31"/>
  <c r="C89" i="31"/>
  <c r="D89" i="31"/>
  <c r="E89" i="31"/>
  <c r="F89" i="31"/>
  <c r="G89" i="31"/>
  <c r="C90" i="31"/>
  <c r="D90" i="31"/>
  <c r="E90" i="31"/>
  <c r="F90" i="31"/>
  <c r="G90" i="31"/>
  <c r="C91" i="31"/>
  <c r="D91" i="31"/>
  <c r="E91" i="31"/>
  <c r="F91" i="31"/>
  <c r="G91" i="31"/>
  <c r="C92" i="31"/>
  <c r="D92" i="31"/>
  <c r="E92" i="31"/>
  <c r="F92" i="31"/>
  <c r="G92" i="31"/>
  <c r="C93" i="31"/>
  <c r="D93" i="31"/>
  <c r="E93" i="31"/>
  <c r="F93" i="31"/>
  <c r="G93" i="31"/>
  <c r="C94" i="31"/>
  <c r="D94" i="31"/>
  <c r="E94" i="31"/>
  <c r="F94" i="31"/>
  <c r="G94" i="31"/>
  <c r="C95" i="31"/>
  <c r="D95" i="31"/>
  <c r="E95" i="31"/>
  <c r="F95" i="31"/>
  <c r="G95" i="31"/>
  <c r="C96" i="31"/>
  <c r="D96" i="31"/>
  <c r="E96" i="31"/>
  <c r="F96" i="31"/>
  <c r="G96" i="31"/>
  <c r="C97" i="31"/>
  <c r="D97" i="31"/>
  <c r="E97" i="31"/>
  <c r="F97" i="31"/>
  <c r="G97" i="31"/>
  <c r="C98" i="31"/>
  <c r="D98" i="31"/>
  <c r="E98" i="31"/>
  <c r="F98" i="31"/>
  <c r="G98" i="31"/>
  <c r="C99" i="31"/>
  <c r="D99" i="31"/>
  <c r="E99" i="31"/>
  <c r="F99" i="31"/>
  <c r="G99" i="31"/>
  <c r="C100" i="31"/>
  <c r="D100" i="31"/>
  <c r="E100" i="31"/>
  <c r="F100" i="31"/>
  <c r="G100" i="31"/>
  <c r="C101" i="31"/>
  <c r="D101" i="31"/>
  <c r="E101" i="31"/>
  <c r="F101" i="31"/>
  <c r="G101" i="31"/>
  <c r="C102" i="31"/>
  <c r="D102" i="31"/>
  <c r="E102" i="31"/>
  <c r="F102" i="31"/>
  <c r="G102" i="31"/>
  <c r="C103" i="31"/>
  <c r="D103" i="31"/>
  <c r="E103" i="31"/>
  <c r="F103" i="31"/>
  <c r="G103" i="31"/>
  <c r="C104" i="31"/>
  <c r="D104" i="31"/>
  <c r="E104" i="31"/>
  <c r="F104" i="31"/>
  <c r="G104" i="31"/>
  <c r="C105" i="31"/>
  <c r="D105" i="31"/>
  <c r="E105" i="31"/>
  <c r="F105" i="31"/>
  <c r="G105" i="31"/>
  <c r="C106" i="31"/>
  <c r="D106" i="31"/>
  <c r="E106" i="31"/>
  <c r="F106" i="31"/>
  <c r="G106" i="31"/>
  <c r="C107" i="31"/>
  <c r="D107" i="31"/>
  <c r="E107" i="31"/>
  <c r="F107" i="31"/>
  <c r="G107" i="31"/>
  <c r="G8" i="31"/>
  <c r="F8" i="31"/>
  <c r="E8" i="31"/>
  <c r="D8" i="31"/>
  <c r="C8" i="31"/>
  <c r="U3" i="31"/>
  <c r="V3" i="31"/>
  <c r="W3" i="31"/>
  <c r="X3" i="31"/>
  <c r="Y3" i="31"/>
  <c r="B3" i="31"/>
  <c r="U3" i="30"/>
  <c r="T3" i="30"/>
  <c r="Q3" i="30"/>
  <c r="R3" i="30"/>
  <c r="L3" i="30"/>
  <c r="M3" i="30"/>
  <c r="N3" i="30"/>
  <c r="P3" i="30"/>
  <c r="K3" i="30"/>
  <c r="G3" i="30"/>
  <c r="H3" i="30"/>
  <c r="I3" i="30"/>
  <c r="F3" i="30"/>
  <c r="D3" i="30"/>
  <c r="C3" i="30"/>
  <c r="B3" i="30"/>
  <c r="U109" i="30"/>
  <c r="T109" i="30"/>
  <c r="R109" i="30"/>
  <c r="Q109" i="30"/>
  <c r="P109" i="30"/>
  <c r="N109" i="30"/>
  <c r="M109" i="30"/>
  <c r="K109" i="30"/>
  <c r="I109" i="30"/>
  <c r="H109" i="30"/>
  <c r="G109" i="30"/>
  <c r="F109" i="30"/>
  <c r="D109" i="30"/>
  <c r="C109" i="30"/>
  <c r="B109" i="30"/>
  <c r="C106" i="22"/>
  <c r="B106" i="22"/>
  <c r="AD3" i="31" l="1"/>
  <c r="E3" i="31"/>
  <c r="G3" i="31"/>
  <c r="C3" i="31"/>
  <c r="D3" i="31"/>
  <c r="Q116" i="30"/>
  <c r="Q117" i="30"/>
  <c r="Q114" i="30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5" i="27"/>
  <c r="J4" i="27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5" i="20"/>
  <c r="J4" i="20"/>
  <c r="J105" i="7"/>
  <c r="J105" i="9"/>
  <c r="E105" i="21" l="1"/>
  <c r="F105" i="21"/>
  <c r="G105" i="21"/>
  <c r="H105" i="21"/>
  <c r="D105" i="21"/>
  <c r="E105" i="20"/>
  <c r="F105" i="20"/>
  <c r="G105" i="20"/>
  <c r="H105" i="20"/>
  <c r="D105" i="20"/>
  <c r="H105" i="27"/>
  <c r="G105" i="27"/>
  <c r="F105" i="27"/>
  <c r="E105" i="27"/>
  <c r="D105" i="27"/>
  <c r="D105" i="8"/>
  <c r="H105" i="9"/>
  <c r="G105" i="9"/>
  <c r="F105" i="9"/>
  <c r="E105" i="9"/>
  <c r="D105" i="9"/>
  <c r="H105" i="7"/>
  <c r="G105" i="7"/>
  <c r="F105" i="7"/>
  <c r="E105" i="7"/>
  <c r="D105" i="7"/>
  <c r="Q106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104" i="22"/>
  <c r="G106" i="22"/>
  <c r="S106" i="22" l="1"/>
  <c r="R106" i="22"/>
  <c r="N106" i="22"/>
  <c r="M106" i="22"/>
  <c r="L106" i="22"/>
  <c r="J106" i="22"/>
  <c r="I106" i="22"/>
  <c r="R114" i="22" s="1"/>
  <c r="H106" i="22"/>
  <c r="R113" i="22" s="1"/>
  <c r="F106" i="22"/>
  <c r="D106" i="22"/>
  <c r="R111" i="22" l="1"/>
  <c r="Y106" i="22"/>
  <c r="X106" i="22"/>
  <c r="O7" i="22" l="1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6" i="22"/>
  <c r="O5" i="22"/>
  <c r="O106" i="22" l="1"/>
</calcChain>
</file>

<file path=xl/sharedStrings.xml><?xml version="1.0" encoding="utf-8"?>
<sst xmlns="http://schemas.openxmlformats.org/spreadsheetml/2006/main" count="1312" uniqueCount="205">
  <si>
    <t>Measurement Year</t>
  </si>
  <si>
    <t>Total</t>
  </si>
  <si>
    <t>Amount Established</t>
  </si>
  <si>
    <t>Recognition Period</t>
  </si>
  <si>
    <t>Annual Recognition</t>
  </si>
  <si>
    <t>Amount Recognized</t>
  </si>
  <si>
    <t xml:space="preserve"> </t>
  </si>
  <si>
    <t>Deferred Balance</t>
  </si>
  <si>
    <t>Service Cost</t>
  </si>
  <si>
    <t>*</t>
  </si>
  <si>
    <t>Pension Expense</t>
  </si>
  <si>
    <t>Other</t>
  </si>
  <si>
    <t xml:space="preserve">Agency </t>
  </si>
  <si>
    <t>Current Proportionate Share</t>
  </si>
  <si>
    <t>Deferred Outflows Of Resources</t>
  </si>
  <si>
    <t>Deferred Inflows Of Resources</t>
  </si>
  <si>
    <t>Agency</t>
  </si>
  <si>
    <t>Current Proportional Share</t>
  </si>
  <si>
    <t>Prior Proportional Share</t>
  </si>
  <si>
    <t>Net Pension Liability</t>
  </si>
  <si>
    <t>Differences Between Expected And Actual Experience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</si>
  <si>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</si>
  <si>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</si>
  <si>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</si>
  <si>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Total Deferred Outflows of Resources</t>
  </si>
  <si>
    <t>Total Deferred Inflows of Resources</t>
  </si>
  <si>
    <t>Proportional Share Of Pension Expense</t>
  </si>
  <si>
    <t>Net Amortization Of Deferred Amounts From Changes In Proportion And Differences Between Employer Contributions And Proportional Share Of Contributions</t>
  </si>
  <si>
    <t>Total Employer Pension Expense</t>
  </si>
  <si>
    <t>REGISTERS OF DEEDS PENSION FUND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</si>
  <si>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</si>
  <si>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</si>
  <si>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</si>
  <si>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</si>
  <si>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</si>
  <si>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</si>
  <si>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</si>
  <si>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</si>
  <si>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</si>
  <si>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</si>
  <si>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</si>
  <si>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</si>
  <si>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</si>
  <si>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</si>
  <si>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</si>
  <si>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</si>
  <si>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</si>
  <si>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</si>
  <si>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</si>
  <si>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</si>
  <si>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</si>
  <si>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</si>
  <si>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</si>
  <si>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</si>
  <si>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</si>
  <si>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</si>
  <si>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</si>
  <si>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</si>
  <si>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</si>
  <si>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</si>
  <si>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</si>
  <si>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</si>
  <si>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</si>
  <si>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</si>
  <si>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</si>
  <si>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</si>
  <si>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</si>
  <si>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</si>
  <si>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</si>
  <si>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</si>
  <si>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</si>
  <si>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</si>
  <si>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</si>
  <si>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 CO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</si>
  <si>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</si>
  <si>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</si>
  <si>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</si>
  <si>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</si>
  <si>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</si>
  <si>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</si>
  <si>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</si>
  <si>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</si>
  <si>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</si>
  <si>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</si>
  <si>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</si>
  <si>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</si>
  <si>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</si>
  <si>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</si>
  <si>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</si>
  <si>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</si>
  <si>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</si>
  <si>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</si>
  <si>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</si>
  <si>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</si>
  <si>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</si>
  <si>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</si>
  <si>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</si>
  <si>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</si>
  <si>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</si>
  <si>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</si>
  <si>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</si>
  <si>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</si>
  <si>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</si>
  <si>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</si>
  <si>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</si>
  <si>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</si>
  <si>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</si>
  <si>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</si>
  <si>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</si>
  <si>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</si>
  <si>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</si>
  <si>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</si>
  <si>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</si>
  <si>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</si>
  <si>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</si>
  <si>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</si>
  <si>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</si>
  <si>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</si>
  <si>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</si>
  <si>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</si>
  <si>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</si>
  <si>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</si>
  <si>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</si>
  <si>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</si>
  <si>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</si>
  <si>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</si>
  <si>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</si>
  <si>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</si>
  <si>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</si>
  <si>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</si>
  <si>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Employer (County) Name</t>
  </si>
  <si>
    <t>2.75% Sensitivity</t>
  </si>
  <si>
    <t>4.75% Sensitivity</t>
  </si>
  <si>
    <t>Group</t>
  </si>
  <si>
    <t>Service</t>
  </si>
  <si>
    <t>Differences Between Expected and Actual Experience</t>
  </si>
  <si>
    <t>Paragraph 54 and 55  Outflows</t>
  </si>
  <si>
    <t>Paragraph 54 and 55  Inflows</t>
  </si>
  <si>
    <t/>
  </si>
  <si>
    <t>Pension Expense Fiscal Year</t>
  </si>
  <si>
    <t>Reported for Fiscal Year Ending:</t>
  </si>
  <si>
    <t>Measurement Date</t>
  </si>
  <si>
    <t>Interest on the Total Pension Liability</t>
  </si>
  <si>
    <t>Changes of Assumptions</t>
  </si>
  <si>
    <t>Total Pension Expense</t>
  </si>
  <si>
    <t>Remaining Service Lives</t>
  </si>
  <si>
    <t>Differences      Between Expected and Actual Experience</t>
  </si>
  <si>
    <t>Measurement (Reporting) Year</t>
  </si>
  <si>
    <t>2023 (2024)</t>
  </si>
  <si>
    <t>Differences Between Projected and Actual Earnings</t>
  </si>
  <si>
    <t>Schedule of Differences Between Expected and Actual Experience</t>
  </si>
  <si>
    <t>Schedule of Differences Between Projected and Actual Earnings</t>
  </si>
  <si>
    <t>Retired Members and Survivors of Deceased Members Currently Receiving Benefits</t>
  </si>
  <si>
    <t>Terminated Members and Survivors of Deceased Members Entitled to Benefits but Not Yet Receiving Benefits</t>
  </si>
  <si>
    <t>Active Members</t>
  </si>
  <si>
    <t>Current-Period Benefit Changes</t>
  </si>
  <si>
    <t>Member Contributions</t>
  </si>
  <si>
    <t>Projected Earnings on Plan Investments</t>
  </si>
  <si>
    <t>Administrative Expense</t>
  </si>
  <si>
    <t>TOTAL Recognition of Deferred (Inflows)/Outflows</t>
  </si>
  <si>
    <t>Schedule of Changes of Assumptions</t>
  </si>
  <si>
    <t>2024 (2025)</t>
  </si>
  <si>
    <t>County</t>
  </si>
  <si>
    <t>Age</t>
  </si>
  <si>
    <t>Fiscal Year Contributions Allocation</t>
  </si>
  <si>
    <t>2025 (2026)</t>
  </si>
  <si>
    <t>2026 (2027)</t>
  </si>
  <si>
    <t>2.00% Sensitivity</t>
  </si>
  <si>
    <t>4.00% Sensitivity</t>
  </si>
  <si>
    <t>2027 (2028)</t>
  </si>
  <si>
    <t>Net Pension Liability Sensitivities</t>
  </si>
  <si>
    <t>2023 Employer Contributions</t>
  </si>
  <si>
    <t>Register of Deeds Employer Contributions FYE 6/30/2023</t>
  </si>
  <si>
    <t>2028 (2029)</t>
  </si>
  <si>
    <t>Total Remaining Service</t>
  </si>
  <si>
    <t>Average Remaining Service</t>
  </si>
  <si>
    <t>Remaining Service Lives as of 7/1/2022</t>
  </si>
  <si>
    <t>Note: Additional rows were hidded for printing purposes</t>
  </si>
  <si>
    <t>Total Inflows</t>
  </si>
  <si>
    <t>Note: Additional rows hidden for printing</t>
  </si>
  <si>
    <t>Total Outflows</t>
  </si>
  <si>
    <t>A</t>
  </si>
  <si>
    <t>B</t>
  </si>
  <si>
    <t>C</t>
  </si>
  <si>
    <t>D</t>
  </si>
  <si>
    <t>E</t>
  </si>
  <si>
    <t>F</t>
  </si>
  <si>
    <t>G</t>
  </si>
  <si>
    <t>H</t>
  </si>
  <si>
    <t>Per GASB 67 letter, P2</t>
  </si>
  <si>
    <t xml:space="preserve">Difference between expected and actual earnings on plan assets. </t>
  </si>
  <si>
    <t>Employer specific deferred outflows and deferred inflows; these offset each other.</t>
  </si>
  <si>
    <t>Per GASB 68 disclosure letter.</t>
  </si>
  <si>
    <t>Sum of F and G</t>
  </si>
  <si>
    <t>Represents the differences in the Experience of the plan. See WP 202-210 RODS GASB 68 Tables for RSD 2023, Experience tab.</t>
  </si>
  <si>
    <t>Changes in plan assumptions, see WP 202-210 RODS GASB 68 Tables for RSD 2023, Assumptions tab.</t>
  </si>
  <si>
    <r>
      <t xml:space="preserve">Sum of </t>
    </r>
    <r>
      <rPr>
        <b/>
        <sz val="11"/>
        <color rgb="FFFF0000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</t>
    </r>
  </si>
  <si>
    <r>
      <t xml:space="preserve">Sum of </t>
    </r>
    <r>
      <rPr>
        <b/>
        <sz val="11"/>
        <color rgb="FFFF0000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= </t>
    </r>
  </si>
  <si>
    <r>
      <t xml:space="preserve">Sum of </t>
    </r>
    <r>
      <rPr>
        <b/>
        <sz val="11"/>
        <color rgb="FFFF0000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= </t>
    </r>
  </si>
  <si>
    <t>No agency chosen</t>
  </si>
  <si>
    <t>Net Pension Liability (Asset)</t>
  </si>
  <si>
    <t>Measurement date 6/30/2024</t>
  </si>
  <si>
    <t>Paragraph 54 and 55 Outflows</t>
  </si>
  <si>
    <t>Paragraph 54 and 55 Inflows</t>
  </si>
  <si>
    <t>NO AGENCY CHOSEN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</si>
</sst>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* #,##0_);_(* \(#,##0\);_(* &quot;-&quot;????_);_(@_)"/>
    <numFmt numFmtId="167" formatCode="_(* #,##0.0000000_);_(* \(#,##0.0000000\);_(* &quot;-&quot;??_);_(@_)"/>
    <numFmt numFmtId="168" formatCode="_(&quot;$&quot;* #,##0_);_(&quot;$&quot;* \(#,##0\);_(&quot;$&quot;* &quot;-&quot;??_);_(@_)"/>
    <numFmt numFmtId="169" formatCode="_(&quot;$&quot;* #,##0_);_(&quot;$&quot;* \(#,##0\);_(&quot;$&quot;* &quot;0&quot;_);_(@_)"/>
    <numFmt numFmtId="170" formatCode="_(&quot;$&quot;* #,##0_);_(&quot;$&quot;* \(#,##0\);_(* &quot;0&quot;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 MT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2"/>
      <color theme="1"/>
      <name val="Arial"/>
      <family val="2"/>
    </font>
    <font>
      <b/>
      <sz val="2"/>
      <color theme="1"/>
      <name val="Arial"/>
      <family val="2"/>
    </font>
    <font>
      <sz val="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4"/>
      <color theme="1"/>
      <name val="Arial"/>
      <family val="2"/>
    </font>
    <font>
      <sz val="4"/>
      <color theme="1"/>
      <name val="Calibri"/>
      <family val="2"/>
      <scheme val="minor"/>
    </font>
    <font>
      <b/>
      <sz val="4"/>
      <color theme="1"/>
      <name val="Arial"/>
      <family val="2"/>
    </font>
    <font>
      <sz val="11"/>
      <color rgb="FFC0000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2"/>
      <color theme="0"/>
      <name val="Arial"/>
      <family val="2"/>
    </font>
    <font>
      <b/>
      <sz val="2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37" fontId="7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2" fillId="0" borderId="0" xfId="0" applyFont="1"/>
    <xf numFmtId="0" fontId="3" fillId="0" borderId="0" xfId="0" applyFont="1" applyFill="1"/>
    <xf numFmtId="0" fontId="4" fillId="0" borderId="2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65" fontId="3" fillId="0" borderId="0" xfId="2" applyNumberFormat="1" applyFont="1" applyFill="1"/>
    <xf numFmtId="164" fontId="3" fillId="0" borderId="0" xfId="1" applyNumberFormat="1" applyFont="1" applyFill="1"/>
    <xf numFmtId="166" fontId="3" fillId="0" borderId="0" xfId="0" applyNumberFormat="1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0" fontId="4" fillId="0" borderId="0" xfId="0" applyFont="1" applyFill="1"/>
    <xf numFmtId="167" fontId="4" fillId="0" borderId="0" xfId="0" applyNumberFormat="1" applyFont="1" applyFill="1"/>
    <xf numFmtId="164" fontId="4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0" fontId="0" fillId="0" borderId="0" xfId="0"/>
    <xf numFmtId="165" fontId="0" fillId="0" borderId="0" xfId="2" applyNumberFormat="1" applyFont="1"/>
    <xf numFmtId="168" fontId="0" fillId="0" borderId="0" xfId="0" applyNumberFormat="1"/>
    <xf numFmtId="0" fontId="2" fillId="0" borderId="0" xfId="0" applyFont="1" applyFill="1" applyAlignment="1"/>
    <xf numFmtId="0" fontId="8" fillId="0" borderId="2" xfId="0" applyFont="1" applyFill="1" applyBorder="1"/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2" xfId="0" applyFont="1" applyBorder="1"/>
    <xf numFmtId="0" fontId="9" fillId="0" borderId="9" xfId="0" applyFont="1" applyBorder="1"/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8" fontId="9" fillId="0" borderId="6" xfId="9" applyNumberFormat="1" applyFont="1" applyBorder="1"/>
    <xf numFmtId="168" fontId="9" fillId="0" borderId="0" xfId="9" applyNumberFormat="1" applyFont="1" applyBorder="1"/>
    <xf numFmtId="168" fontId="9" fillId="0" borderId="7" xfId="9" applyNumberFormat="1" applyFont="1" applyBorder="1"/>
    <xf numFmtId="2" fontId="9" fillId="0" borderId="6" xfId="9" applyNumberFormat="1" applyFont="1" applyBorder="1"/>
    <xf numFmtId="2" fontId="9" fillId="0" borderId="0" xfId="9" applyNumberFormat="1" applyFont="1" applyBorder="1"/>
    <xf numFmtId="2" fontId="9" fillId="0" borderId="7" xfId="9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7" xfId="0" applyFont="1" applyBorder="1"/>
    <xf numFmtId="169" fontId="9" fillId="0" borderId="0" xfId="9" applyNumberFormat="1" applyFont="1" applyBorder="1"/>
    <xf numFmtId="164" fontId="9" fillId="0" borderId="6" xfId="1" applyNumberFormat="1" applyFont="1" applyBorder="1"/>
    <xf numFmtId="164" fontId="9" fillId="0" borderId="0" xfId="1" applyNumberFormat="1" applyFont="1" applyBorder="1"/>
    <xf numFmtId="170" fontId="9" fillId="0" borderId="0" xfId="1" applyNumberFormat="1" applyFont="1" applyBorder="1"/>
    <xf numFmtId="43" fontId="9" fillId="0" borderId="7" xfId="1" applyFont="1" applyBorder="1"/>
    <xf numFmtId="170" fontId="9" fillId="0" borderId="6" xfId="1" applyNumberFormat="1" applyFont="1" applyBorder="1"/>
    <xf numFmtId="0" fontId="4" fillId="0" borderId="0" xfId="0" quotePrefix="1" applyFont="1" applyFill="1" applyBorder="1" applyAlignment="1">
      <alignment horizontal="centerContinuous"/>
    </xf>
    <xf numFmtId="0" fontId="2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1" fillId="0" borderId="0" xfId="0" applyFont="1"/>
    <xf numFmtId="0" fontId="13" fillId="0" borderId="0" xfId="0" applyFont="1"/>
    <xf numFmtId="0" fontId="11" fillId="0" borderId="8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6" xfId="0" applyFont="1" applyBorder="1"/>
    <xf numFmtId="0" fontId="12" fillId="0" borderId="0" xfId="0" applyFont="1" applyBorder="1"/>
    <xf numFmtId="0" fontId="12" fillId="0" borderId="5" xfId="0" applyFont="1" applyBorder="1" applyAlignment="1"/>
    <xf numFmtId="0" fontId="12" fillId="0" borderId="0" xfId="0" applyFont="1" applyBorder="1" applyAlignment="1"/>
    <xf numFmtId="0" fontId="11" fillId="0" borderId="0" xfId="0" applyFont="1" applyBorder="1"/>
    <xf numFmtId="0" fontId="11" fillId="0" borderId="7" xfId="0" applyFont="1" applyBorder="1"/>
    <xf numFmtId="14" fontId="9" fillId="0" borderId="0" xfId="0" applyNumberFormat="1" applyFont="1" applyBorder="1"/>
    <xf numFmtId="0" fontId="14" fillId="0" borderId="0" xfId="0" applyFont="1"/>
    <xf numFmtId="0" fontId="14" fillId="0" borderId="6" xfId="0" applyFont="1" applyBorder="1"/>
    <xf numFmtId="0" fontId="14" fillId="0" borderId="0" xfId="0" applyFont="1" applyBorder="1"/>
    <xf numFmtId="0" fontId="14" fillId="0" borderId="7" xfId="0" applyFont="1" applyBorder="1"/>
    <xf numFmtId="37" fontId="14" fillId="0" borderId="0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37" fontId="16" fillId="0" borderId="0" xfId="0" applyNumberFormat="1" applyFont="1" applyBorder="1"/>
    <xf numFmtId="0" fontId="17" fillId="0" borderId="0" xfId="0" applyFont="1"/>
    <xf numFmtId="37" fontId="9" fillId="0" borderId="0" xfId="0" applyNumberFormat="1" applyFont="1" applyBorder="1"/>
    <xf numFmtId="0" fontId="9" fillId="0" borderId="0" xfId="0" applyFont="1" applyBorder="1" applyAlignment="1">
      <alignment wrapText="1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/>
    <xf numFmtId="0" fontId="16" fillId="0" borderId="0" xfId="0" applyFont="1" applyBorder="1" applyAlignment="1">
      <alignment wrapText="1"/>
    </xf>
    <xf numFmtId="0" fontId="10" fillId="0" borderId="0" xfId="0" applyFont="1" applyBorder="1"/>
    <xf numFmtId="168" fontId="9" fillId="0" borderId="1" xfId="9" applyNumberFormat="1" applyFont="1" applyBorder="1"/>
    <xf numFmtId="0" fontId="18" fillId="0" borderId="0" xfId="0" applyFont="1"/>
    <xf numFmtId="0" fontId="10" fillId="0" borderId="0" xfId="0" applyFont="1" applyBorder="1" applyAlignment="1"/>
    <xf numFmtId="0" fontId="9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/>
    </xf>
    <xf numFmtId="37" fontId="9" fillId="0" borderId="2" xfId="0" applyNumberFormat="1" applyFont="1" applyBorder="1" applyAlignment="1">
      <alignment horizontal="right"/>
    </xf>
    <xf numFmtId="39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 applyBorder="1" applyAlignment="1"/>
    <xf numFmtId="0" fontId="19" fillId="0" borderId="0" xfId="0" applyFont="1"/>
    <xf numFmtId="168" fontId="3" fillId="0" borderId="0" xfId="0" applyNumberFormat="1" applyFont="1" applyFill="1"/>
    <xf numFmtId="165" fontId="5" fillId="0" borderId="0" xfId="1" applyNumberFormat="1" applyFont="1" applyFill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Alignment="1">
      <alignment horizontal="center" wrapText="1"/>
    </xf>
    <xf numFmtId="44" fontId="3" fillId="0" borderId="0" xfId="9" applyFont="1" applyFill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20" fillId="2" borderId="3" xfId="0" applyFont="1" applyFill="1" applyBorder="1"/>
    <xf numFmtId="0" fontId="21" fillId="2" borderId="4" xfId="0" applyFont="1" applyFill="1" applyBorder="1"/>
    <xf numFmtId="0" fontId="21" fillId="2" borderId="4" xfId="0" applyFont="1" applyFill="1" applyBorder="1" applyAlignment="1"/>
    <xf numFmtId="0" fontId="21" fillId="2" borderId="4" xfId="0" applyFont="1" applyFill="1" applyBorder="1" applyAlignment="1">
      <alignment horizontal="right"/>
    </xf>
    <xf numFmtId="0" fontId="20" fillId="2" borderId="4" xfId="0" applyFont="1" applyFill="1" applyBorder="1"/>
    <xf numFmtId="0" fontId="20" fillId="2" borderId="5" xfId="0" applyFont="1" applyFill="1" applyBorder="1"/>
    <xf numFmtId="0" fontId="20" fillId="2" borderId="6" xfId="0" applyFont="1" applyFill="1" applyBorder="1" applyAlignment="1">
      <alignment horizontal="centerContinuous"/>
    </xf>
    <xf numFmtId="0" fontId="20" fillId="2" borderId="7" xfId="0" applyFont="1" applyFill="1" applyBorder="1"/>
    <xf numFmtId="0" fontId="21" fillId="2" borderId="0" xfId="0" applyFont="1" applyFill="1" applyBorder="1" applyAlignment="1">
      <alignment horizontal="centerContinuous"/>
    </xf>
    <xf numFmtId="0" fontId="20" fillId="2" borderId="0" xfId="0" applyFont="1" applyFill="1" applyBorder="1" applyAlignment="1">
      <alignment horizontal="centerContinuous"/>
    </xf>
    <xf numFmtId="0" fontId="20" fillId="2" borderId="8" xfId="0" applyFont="1" applyFill="1" applyBorder="1"/>
    <xf numFmtId="0" fontId="20" fillId="2" borderId="9" xfId="0" applyFont="1" applyFill="1" applyBorder="1"/>
    <xf numFmtId="0" fontId="21" fillId="2" borderId="0" xfId="0" applyFont="1" applyFill="1" applyBorder="1" applyAlignment="1">
      <alignment horizontal="centerContinuous" vertical="center"/>
    </xf>
    <xf numFmtId="0" fontId="21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Continuous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14" fontId="21" fillId="2" borderId="2" xfId="0" applyNumberFormat="1" applyFont="1" applyFill="1" applyBorder="1" applyAlignment="1">
      <alignment horizontal="right" vertical="center"/>
    </xf>
    <xf numFmtId="14" fontId="21" fillId="2" borderId="2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Continuous"/>
    </xf>
    <xf numFmtId="0" fontId="9" fillId="2" borderId="2" xfId="0" applyFont="1" applyFill="1" applyBorder="1"/>
    <xf numFmtId="0" fontId="20" fillId="2" borderId="2" xfId="0" applyFont="1" applyFill="1" applyBorder="1"/>
    <xf numFmtId="0" fontId="20" fillId="2" borderId="7" xfId="0" applyFont="1" applyFill="1" applyBorder="1" applyAlignment="1">
      <alignment horizontal="centerContinuous"/>
    </xf>
    <xf numFmtId="0" fontId="22" fillId="2" borderId="3" xfId="0" applyFont="1" applyFill="1" applyBorder="1"/>
    <xf numFmtId="0" fontId="23" fillId="2" borderId="4" xfId="0" applyFont="1" applyFill="1" applyBorder="1"/>
    <xf numFmtId="0" fontId="23" fillId="2" borderId="4" xfId="0" applyFont="1" applyFill="1" applyBorder="1" applyAlignment="1"/>
    <xf numFmtId="0" fontId="22" fillId="2" borderId="4" xfId="0" applyFont="1" applyFill="1" applyBorder="1"/>
    <xf numFmtId="0" fontId="22" fillId="2" borderId="5" xfId="0" applyFont="1" applyFill="1" applyBorder="1"/>
    <xf numFmtId="0" fontId="22" fillId="2" borderId="8" xfId="0" applyFont="1" applyFill="1" applyBorder="1"/>
    <xf numFmtId="0" fontId="23" fillId="2" borderId="2" xfId="0" applyFont="1" applyFill="1" applyBorder="1"/>
    <xf numFmtId="0" fontId="23" fillId="2" borderId="2" xfId="0" applyFont="1" applyFill="1" applyBorder="1" applyAlignment="1"/>
    <xf numFmtId="0" fontId="22" fillId="2" borderId="2" xfId="0" applyFont="1" applyFill="1" applyBorder="1"/>
    <xf numFmtId="0" fontId="22" fillId="2" borderId="9" xfId="0" applyFont="1" applyFill="1" applyBorder="1"/>
    <xf numFmtId="0" fontId="21" fillId="2" borderId="0" xfId="0" applyFont="1" applyFill="1" applyBorder="1" applyAlignment="1">
      <alignment horizontal="left"/>
    </xf>
    <xf numFmtId="2" fontId="0" fillId="0" borderId="0" xfId="1" applyNumberFormat="1" applyFont="1" applyFill="1"/>
    <xf numFmtId="2" fontId="3" fillId="0" borderId="0" xfId="2" applyNumberFormat="1" applyFont="1" applyFill="1"/>
    <xf numFmtId="0" fontId="0" fillId="0" borderId="0" xfId="0" applyFill="1"/>
    <xf numFmtId="168" fontId="0" fillId="0" borderId="0" xfId="0" applyNumberFormat="1" applyFill="1"/>
    <xf numFmtId="164" fontId="0" fillId="0" borderId="0" xfId="1" applyNumberFormat="1" applyFont="1" applyFill="1"/>
    <xf numFmtId="168" fontId="4" fillId="0" borderId="0" xfId="0" applyNumberFormat="1" applyFont="1" applyFill="1"/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165" fontId="0" fillId="0" borderId="0" xfId="2" applyNumberFormat="1" applyFont="1" applyFill="1"/>
    <xf numFmtId="168" fontId="9" fillId="3" borderId="0" xfId="9" applyNumberFormat="1" applyFont="1" applyFill="1" applyBorder="1"/>
    <xf numFmtId="164" fontId="9" fillId="3" borderId="0" xfId="1" applyNumberFormat="1" applyFont="1" applyFill="1" applyBorder="1"/>
    <xf numFmtId="0" fontId="9" fillId="4" borderId="5" xfId="0" applyFont="1" applyFill="1" applyBorder="1"/>
    <xf numFmtId="0" fontId="9" fillId="4" borderId="7" xfId="0" applyFont="1" applyFill="1" applyBorder="1" applyAlignment="1">
      <alignment horizontal="centerContinuous"/>
    </xf>
    <xf numFmtId="0" fontId="9" fillId="4" borderId="9" xfId="0" applyFont="1" applyFill="1" applyBorder="1"/>
    <xf numFmtId="0" fontId="9" fillId="0" borderId="0" xfId="0" applyFont="1" applyFill="1" applyBorder="1" applyAlignment="1">
      <alignment horizontal="right"/>
    </xf>
    <xf numFmtId="169" fontId="9" fillId="0" borderId="0" xfId="9" applyNumberFormat="1" applyFont="1" applyFill="1" applyBorder="1"/>
    <xf numFmtId="2" fontId="9" fillId="0" borderId="0" xfId="9" applyNumberFormat="1" applyFont="1" applyFill="1" applyBorder="1"/>
    <xf numFmtId="0" fontId="9" fillId="0" borderId="0" xfId="0" applyFont="1" applyFill="1" applyBorder="1"/>
    <xf numFmtId="170" fontId="9" fillId="0" borderId="0" xfId="1" applyNumberFormat="1" applyFont="1" applyFill="1" applyBorder="1"/>
    <xf numFmtId="0" fontId="24" fillId="0" borderId="0" xfId="0" applyFont="1"/>
    <xf numFmtId="0" fontId="25" fillId="0" borderId="0" xfId="0" applyFont="1" applyAlignment="1">
      <alignment horizontal="center"/>
    </xf>
    <xf numFmtId="0" fontId="3" fillId="0" borderId="0" xfId="0" applyFont="1"/>
    <xf numFmtId="0" fontId="25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10" fontId="3" fillId="0" borderId="0" xfId="2" applyNumberFormat="1" applyFont="1" applyFill="1"/>
    <xf numFmtId="0" fontId="0" fillId="0" borderId="0" xfId="0" applyAlignment="1">
      <alignment horizontal="justify" vertical="top" wrapText="1"/>
    </xf>
    <xf numFmtId="0" fontId="21" fillId="2" borderId="0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0" fontId="0" fillId="0" borderId="0" xfId="2" applyNumberFormat="1" applyFont="1"/>
  </cellXfs>
  <cellStyles count="10">
    <cellStyle name="Comma" xfId="1" builtinId="3"/>
    <cellStyle name="Comma 2" xfId="3" xr:uid="{00000000-0005-0000-0000-000001000000}"/>
    <cellStyle name="Currency" xfId="9" builtinId="4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ercent" xfId="2" builtinId="5"/>
    <cellStyle name="Percent 2" xfId="8" xr:uid="{00000000-0005-0000-0000-000009000000}"/>
  </cellStyles>
  <dxfs count="0"/>
  <tableStyles count="0" defaultTableStyle="TableStyleMedium2" defaultPivotStyle="PivotStyleLight16"/>
  <colors>
    <mruColors>
      <color rgb="FFCCFFFF"/>
      <color rgb="FF000000"/>
      <color rgb="FFACB9CA"/>
      <color rgb="FF000099"/>
      <color rgb="FFFF5050"/>
      <color rgb="FFF8CBAD"/>
      <color rgb="FFB2B2B2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South%20Carolina%20Retirement%20System\Valuations\2009\10%20yr%20cost%20projection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sdata002a\buckretirement\2018\Ohio%20SERS\Valuation\GASB%20Projection,%2067%20&amp;%2068%20Sche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UAAL Amortization"/>
      <sheetName val="Cash Flows"/>
      <sheetName val="Asset Projection Declining-5YR"/>
      <sheetName val="Declining UAAL Amortization-5YR"/>
      <sheetName val="Asset Projection Declining"/>
      <sheetName val="Declining UAAL Amortization"/>
      <sheetName val="Asset Projection 30Yr -5YR"/>
      <sheetName val="30 Yr UAAL Amortization-5YR"/>
      <sheetName val="Asset Projection 30Yr"/>
      <sheetName val="30 Yr UAAL Amortization"/>
      <sheetName val="Exhibit"/>
      <sheetName val="Exhibit 5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>
            <v>1.0582084088448931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vency Test"/>
      <sheetName val="Projected Benefits"/>
      <sheetName val="ProVal"/>
      <sheetName val="Assets"/>
      <sheetName val="Rollforward"/>
      <sheetName val="Membership"/>
      <sheetName val="Fiduciary Position"/>
      <sheetName val="Asset Allocation"/>
      <sheetName val="Sensitivity Analysis"/>
      <sheetName val="Schd Change NPL"/>
      <sheetName val="Sched of NPL"/>
      <sheetName val="Schd of ER Cont"/>
      <sheetName val="Collective Amounts"/>
      <sheetName val="Annual Change in  NPL"/>
      <sheetName val="InflowsOutflows"/>
      <sheetName val="Sched InflowsOutflows"/>
      <sheetName val="FutureService"/>
      <sheetName val="Investment GL"/>
      <sheetName val="Pension Expense"/>
      <sheetName val="Experience"/>
      <sheetName val="Earnings"/>
      <sheetName val="Assumptions"/>
      <sheetName val="Summary"/>
    </sheetNames>
    <sheetDataSet>
      <sheetData sheetId="0"/>
      <sheetData sheetId="1">
        <row r="8">
          <cell r="A8">
            <v>2018</v>
          </cell>
          <cell r="B8">
            <v>3332395171.0999999</v>
          </cell>
        </row>
        <row r="9">
          <cell r="A9">
            <v>2019</v>
          </cell>
          <cell r="B9">
            <v>3004100886.1500001</v>
          </cell>
        </row>
        <row r="10">
          <cell r="A10">
            <v>2020</v>
          </cell>
          <cell r="B10">
            <v>2800658592.8099999</v>
          </cell>
        </row>
        <row r="11">
          <cell r="A11">
            <v>2021</v>
          </cell>
          <cell r="B11">
            <v>2649105257.8099999</v>
          </cell>
        </row>
        <row r="12">
          <cell r="A12">
            <v>2022</v>
          </cell>
          <cell r="B12">
            <v>2523803913.54</v>
          </cell>
        </row>
        <row r="13">
          <cell r="A13">
            <v>2023</v>
          </cell>
          <cell r="B13">
            <v>2411769630.5100002</v>
          </cell>
        </row>
        <row r="14">
          <cell r="A14">
            <v>2024</v>
          </cell>
          <cell r="B14">
            <v>2305533139.7399998</v>
          </cell>
        </row>
        <row r="15">
          <cell r="A15">
            <v>2025</v>
          </cell>
          <cell r="B15">
            <v>2199289496.6100001</v>
          </cell>
        </row>
        <row r="16">
          <cell r="A16">
            <v>2026</v>
          </cell>
          <cell r="B16">
            <v>2091429660.6300001</v>
          </cell>
        </row>
        <row r="17">
          <cell r="A17">
            <v>2027</v>
          </cell>
          <cell r="B17">
            <v>1982531306.24</v>
          </cell>
        </row>
        <row r="18">
          <cell r="A18">
            <v>2028</v>
          </cell>
          <cell r="B18">
            <v>1874084285.49</v>
          </cell>
        </row>
        <row r="19">
          <cell r="A19">
            <v>2029</v>
          </cell>
          <cell r="B19">
            <v>1764544015.4400001</v>
          </cell>
        </row>
        <row r="20">
          <cell r="A20">
            <v>2030</v>
          </cell>
          <cell r="B20">
            <v>1661011196.23</v>
          </cell>
        </row>
        <row r="21">
          <cell r="A21">
            <v>2031</v>
          </cell>
          <cell r="B21">
            <v>1560944746.4300001</v>
          </cell>
        </row>
        <row r="22">
          <cell r="A22">
            <v>2032</v>
          </cell>
          <cell r="B22">
            <v>1462821024.3900001</v>
          </cell>
        </row>
        <row r="23">
          <cell r="A23">
            <v>2033</v>
          </cell>
          <cell r="B23">
            <v>1367864738.78</v>
          </cell>
        </row>
        <row r="24">
          <cell r="A24">
            <v>2034</v>
          </cell>
          <cell r="B24">
            <v>1276145655.9100001</v>
          </cell>
        </row>
        <row r="25">
          <cell r="A25">
            <v>2035</v>
          </cell>
          <cell r="B25">
            <v>1189407890.75</v>
          </cell>
        </row>
        <row r="26">
          <cell r="A26">
            <v>2036</v>
          </cell>
          <cell r="B26">
            <v>1106433198.0999999</v>
          </cell>
        </row>
        <row r="27">
          <cell r="A27">
            <v>2037</v>
          </cell>
          <cell r="B27">
            <v>1027949166.9</v>
          </cell>
        </row>
        <row r="28">
          <cell r="A28">
            <v>2038</v>
          </cell>
          <cell r="B28">
            <v>951654780.00999999</v>
          </cell>
        </row>
        <row r="29">
          <cell r="A29">
            <v>2039</v>
          </cell>
          <cell r="B29">
            <v>878216156.66999996</v>
          </cell>
        </row>
        <row r="30">
          <cell r="A30">
            <v>2040</v>
          </cell>
          <cell r="B30">
            <v>808089871.55999994</v>
          </cell>
        </row>
        <row r="31">
          <cell r="A31">
            <v>2041</v>
          </cell>
          <cell r="B31">
            <v>741201562.49000001</v>
          </cell>
        </row>
        <row r="32">
          <cell r="A32">
            <v>2042</v>
          </cell>
          <cell r="B32">
            <v>676652436.83000004</v>
          </cell>
        </row>
        <row r="33">
          <cell r="A33">
            <v>2043</v>
          </cell>
          <cell r="B33">
            <v>614178194.84000003</v>
          </cell>
        </row>
        <row r="34">
          <cell r="A34">
            <v>2044</v>
          </cell>
          <cell r="B34">
            <v>553401154.32000005</v>
          </cell>
        </row>
        <row r="35">
          <cell r="A35">
            <v>2045</v>
          </cell>
          <cell r="B35">
            <v>494215045.62</v>
          </cell>
        </row>
        <row r="36">
          <cell r="A36">
            <v>2046</v>
          </cell>
          <cell r="B36">
            <v>437189281.35000002</v>
          </cell>
        </row>
        <row r="37">
          <cell r="A37">
            <v>2047</v>
          </cell>
          <cell r="B37">
            <v>383818450.86000001</v>
          </cell>
        </row>
        <row r="38">
          <cell r="A38">
            <v>2048</v>
          </cell>
          <cell r="B38">
            <v>334609535.93000001</v>
          </cell>
        </row>
        <row r="39">
          <cell r="A39">
            <v>2049</v>
          </cell>
          <cell r="B39">
            <v>290259090.81999999</v>
          </cell>
        </row>
        <row r="40">
          <cell r="A40">
            <v>2050</v>
          </cell>
          <cell r="B40">
            <v>251394440.25</v>
          </cell>
        </row>
        <row r="41">
          <cell r="A41">
            <v>2051</v>
          </cell>
          <cell r="B41">
            <v>216259711.94</v>
          </cell>
        </row>
        <row r="42">
          <cell r="A42">
            <v>2052</v>
          </cell>
          <cell r="B42">
            <v>184769293</v>
          </cell>
        </row>
        <row r="43">
          <cell r="A43">
            <v>2053</v>
          </cell>
          <cell r="B43">
            <v>156279210.52000001</v>
          </cell>
        </row>
        <row r="44">
          <cell r="A44">
            <v>2054</v>
          </cell>
          <cell r="B44">
            <v>131091030.69</v>
          </cell>
        </row>
        <row r="45">
          <cell r="A45">
            <v>2055</v>
          </cell>
          <cell r="B45">
            <v>108939068.13</v>
          </cell>
        </row>
        <row r="46">
          <cell r="A46">
            <v>2056</v>
          </cell>
          <cell r="B46">
            <v>89654159.090000004</v>
          </cell>
        </row>
        <row r="47">
          <cell r="A47">
            <v>2057</v>
          </cell>
          <cell r="B47">
            <v>72905555.239999995</v>
          </cell>
        </row>
        <row r="48">
          <cell r="A48">
            <v>2058</v>
          </cell>
          <cell r="B48">
            <v>58875300.960000001</v>
          </cell>
        </row>
        <row r="49">
          <cell r="A49">
            <v>2059</v>
          </cell>
          <cell r="B49">
            <v>47266260.280000001</v>
          </cell>
        </row>
        <row r="50">
          <cell r="A50">
            <v>2060</v>
          </cell>
          <cell r="B50">
            <v>37646341.009999998</v>
          </cell>
        </row>
        <row r="51">
          <cell r="A51">
            <v>2061</v>
          </cell>
          <cell r="B51">
            <v>29808660.969999999</v>
          </cell>
        </row>
        <row r="52">
          <cell r="A52">
            <v>2062</v>
          </cell>
          <cell r="B52">
            <v>23481778</v>
          </cell>
        </row>
        <row r="53">
          <cell r="A53">
            <v>2063</v>
          </cell>
          <cell r="B53">
            <v>18387363.379999999</v>
          </cell>
        </row>
        <row r="54">
          <cell r="A54">
            <v>2064</v>
          </cell>
          <cell r="B54">
            <v>14295959.699999999</v>
          </cell>
        </row>
        <row r="55">
          <cell r="A55">
            <v>2065</v>
          </cell>
          <cell r="B55">
            <v>10945850.439999999</v>
          </cell>
        </row>
        <row r="56">
          <cell r="A56">
            <v>2066</v>
          </cell>
          <cell r="B56">
            <v>8251577.0700000003</v>
          </cell>
        </row>
        <row r="57">
          <cell r="A57">
            <v>2067</v>
          </cell>
          <cell r="B57">
            <v>6136347.1299999999</v>
          </cell>
        </row>
        <row r="58">
          <cell r="A58">
            <v>2068</v>
          </cell>
          <cell r="B58">
            <v>4430319.87</v>
          </cell>
        </row>
        <row r="59">
          <cell r="A59">
            <v>2069</v>
          </cell>
          <cell r="B59">
            <v>3134522.92</v>
          </cell>
        </row>
        <row r="60">
          <cell r="A60">
            <v>2070</v>
          </cell>
          <cell r="B60">
            <v>2145171.7599999998</v>
          </cell>
        </row>
        <row r="61">
          <cell r="A61">
            <v>2071</v>
          </cell>
          <cell r="B61">
            <v>1410072.42</v>
          </cell>
        </row>
        <row r="62">
          <cell r="A62">
            <v>2072</v>
          </cell>
          <cell r="B62">
            <v>889100.93</v>
          </cell>
        </row>
        <row r="63">
          <cell r="A63">
            <v>2073</v>
          </cell>
          <cell r="B63">
            <v>523296.61</v>
          </cell>
        </row>
        <row r="64">
          <cell r="A64">
            <v>2074</v>
          </cell>
          <cell r="B64">
            <v>276477.09999999998</v>
          </cell>
        </row>
        <row r="65">
          <cell r="A65">
            <v>2075</v>
          </cell>
          <cell r="B65">
            <v>115466.31</v>
          </cell>
        </row>
        <row r="66">
          <cell r="A66">
            <v>2076</v>
          </cell>
          <cell r="B66">
            <v>50768.08</v>
          </cell>
        </row>
        <row r="67">
          <cell r="A67">
            <v>2077</v>
          </cell>
          <cell r="B67">
            <v>20464.37</v>
          </cell>
        </row>
        <row r="68">
          <cell r="A68">
            <v>2078</v>
          </cell>
          <cell r="B68">
            <v>4593.8100000000004</v>
          </cell>
        </row>
        <row r="69">
          <cell r="A69">
            <v>2079</v>
          </cell>
          <cell r="B69">
            <v>0</v>
          </cell>
        </row>
        <row r="70">
          <cell r="A70">
            <v>2080</v>
          </cell>
          <cell r="B70">
            <v>0</v>
          </cell>
        </row>
        <row r="102">
          <cell r="A102">
            <v>2018</v>
          </cell>
          <cell r="B102">
            <v>1346225296.96</v>
          </cell>
        </row>
        <row r="103">
          <cell r="A103">
            <v>2019</v>
          </cell>
          <cell r="B103">
            <v>1349841797.9400001</v>
          </cell>
        </row>
        <row r="104">
          <cell r="A104">
            <v>2020</v>
          </cell>
          <cell r="B104">
            <v>1357955836.22</v>
          </cell>
        </row>
        <row r="105">
          <cell r="A105">
            <v>2021</v>
          </cell>
          <cell r="B105">
            <v>1385651972.1700001</v>
          </cell>
        </row>
        <row r="106">
          <cell r="A106">
            <v>2022</v>
          </cell>
          <cell r="B106">
            <v>1416976047.3900001</v>
          </cell>
        </row>
        <row r="107">
          <cell r="A107">
            <v>2023</v>
          </cell>
          <cell r="B107">
            <v>1451226190.02</v>
          </cell>
        </row>
        <row r="108">
          <cell r="A108">
            <v>2024</v>
          </cell>
          <cell r="B108">
            <v>1489682355.3699999</v>
          </cell>
        </row>
        <row r="109">
          <cell r="A109">
            <v>2025</v>
          </cell>
          <cell r="B109">
            <v>1533928152.1700001</v>
          </cell>
        </row>
        <row r="110">
          <cell r="A110">
            <v>2026</v>
          </cell>
          <cell r="B110">
            <v>1580259034.4400001</v>
          </cell>
        </row>
        <row r="111">
          <cell r="A111">
            <v>2027</v>
          </cell>
          <cell r="B111">
            <v>1628268846.78</v>
          </cell>
        </row>
        <row r="112">
          <cell r="A112">
            <v>2028</v>
          </cell>
          <cell r="B112">
            <v>1677575844.8399999</v>
          </cell>
        </row>
        <row r="113">
          <cell r="A113">
            <v>2029</v>
          </cell>
          <cell r="B113">
            <v>1727876310.75</v>
          </cell>
        </row>
        <row r="114">
          <cell r="A114">
            <v>2030</v>
          </cell>
          <cell r="B114">
            <v>1775882177.9200001</v>
          </cell>
        </row>
        <row r="115">
          <cell r="A115">
            <v>2031</v>
          </cell>
          <cell r="B115">
            <v>1822308006.1500001</v>
          </cell>
        </row>
        <row r="116">
          <cell r="A116">
            <v>2032</v>
          </cell>
          <cell r="B116">
            <v>1865497669.8299999</v>
          </cell>
        </row>
        <row r="117">
          <cell r="A117">
            <v>2033</v>
          </cell>
          <cell r="B117">
            <v>1904082404.6700001</v>
          </cell>
        </row>
        <row r="118">
          <cell r="A118">
            <v>2034</v>
          </cell>
          <cell r="B118">
            <v>1938020272.6400001</v>
          </cell>
        </row>
        <row r="119">
          <cell r="A119">
            <v>2035</v>
          </cell>
          <cell r="B119">
            <v>1968303556.4000001</v>
          </cell>
        </row>
        <row r="120">
          <cell r="A120">
            <v>2036</v>
          </cell>
          <cell r="B120">
            <v>1993432750.8499999</v>
          </cell>
        </row>
        <row r="121">
          <cell r="A121">
            <v>2037</v>
          </cell>
          <cell r="B121">
            <v>2016061544.52</v>
          </cell>
        </row>
        <row r="122">
          <cell r="A122">
            <v>2038</v>
          </cell>
          <cell r="B122">
            <v>2034884021.6500001</v>
          </cell>
        </row>
        <row r="123">
          <cell r="A123">
            <v>2039</v>
          </cell>
          <cell r="B123">
            <v>2047504050.5899999</v>
          </cell>
        </row>
        <row r="124">
          <cell r="A124">
            <v>2040</v>
          </cell>
          <cell r="B124">
            <v>2054573803.3399999</v>
          </cell>
        </row>
        <row r="125">
          <cell r="A125">
            <v>2041</v>
          </cell>
          <cell r="B125">
            <v>2057593442.4200001</v>
          </cell>
        </row>
        <row r="126">
          <cell r="A126">
            <v>2042</v>
          </cell>
          <cell r="B126">
            <v>2056422744.24</v>
          </cell>
        </row>
        <row r="127">
          <cell r="A127">
            <v>2043</v>
          </cell>
          <cell r="B127">
            <v>2050656538.1800001</v>
          </cell>
        </row>
        <row r="128">
          <cell r="A128">
            <v>2044</v>
          </cell>
          <cell r="B128">
            <v>2041259467.1400001</v>
          </cell>
        </row>
        <row r="129">
          <cell r="A129">
            <v>2045</v>
          </cell>
          <cell r="B129">
            <v>2027664316.45</v>
          </cell>
        </row>
        <row r="130">
          <cell r="A130">
            <v>2046</v>
          </cell>
          <cell r="B130">
            <v>2008886791.76</v>
          </cell>
        </row>
        <row r="131">
          <cell r="A131">
            <v>2047</v>
          </cell>
          <cell r="B131">
            <v>1985195793.1800001</v>
          </cell>
        </row>
        <row r="132">
          <cell r="A132">
            <v>2048</v>
          </cell>
          <cell r="B132">
            <v>1956234004.9200001</v>
          </cell>
        </row>
        <row r="133">
          <cell r="A133">
            <v>2049</v>
          </cell>
          <cell r="B133">
            <v>1921295111.1500001</v>
          </cell>
        </row>
        <row r="134">
          <cell r="A134">
            <v>2050</v>
          </cell>
          <cell r="B134">
            <v>1882186734.0899999</v>
          </cell>
        </row>
        <row r="135">
          <cell r="A135">
            <v>2051</v>
          </cell>
          <cell r="B135">
            <v>1839262031.1099999</v>
          </cell>
        </row>
        <row r="136">
          <cell r="A136">
            <v>2052</v>
          </cell>
          <cell r="B136">
            <v>1793061991.96</v>
          </cell>
        </row>
        <row r="137">
          <cell r="A137">
            <v>2053</v>
          </cell>
          <cell r="B137">
            <v>1743458193.6199999</v>
          </cell>
        </row>
        <row r="138">
          <cell r="A138">
            <v>2054</v>
          </cell>
          <cell r="B138">
            <v>1691085807.3800001</v>
          </cell>
        </row>
        <row r="139">
          <cell r="A139">
            <v>2055</v>
          </cell>
          <cell r="B139">
            <v>1636270852.8299999</v>
          </cell>
        </row>
        <row r="140">
          <cell r="A140">
            <v>2056</v>
          </cell>
          <cell r="B140">
            <v>1579948473.76</v>
          </cell>
        </row>
        <row r="141">
          <cell r="A141">
            <v>2057</v>
          </cell>
          <cell r="B141">
            <v>1521972265.8599999</v>
          </cell>
        </row>
        <row r="142">
          <cell r="A142">
            <v>2058</v>
          </cell>
          <cell r="B142">
            <v>1462445437.25</v>
          </cell>
        </row>
        <row r="143">
          <cell r="A143">
            <v>2059</v>
          </cell>
          <cell r="B143">
            <v>1402375683.3</v>
          </cell>
        </row>
        <row r="144">
          <cell r="A144">
            <v>2060</v>
          </cell>
          <cell r="B144">
            <v>1341669581.6900001</v>
          </cell>
        </row>
        <row r="145">
          <cell r="A145">
            <v>2061</v>
          </cell>
          <cell r="B145">
            <v>1280921547.21</v>
          </cell>
        </row>
        <row r="146">
          <cell r="A146">
            <v>2062</v>
          </cell>
          <cell r="B146">
            <v>1220375412.28</v>
          </cell>
        </row>
        <row r="147">
          <cell r="A147">
            <v>2063</v>
          </cell>
          <cell r="B147">
            <v>1160216248.49</v>
          </cell>
        </row>
        <row r="148">
          <cell r="A148">
            <v>2064</v>
          </cell>
          <cell r="B148">
            <v>1100835350.1800001</v>
          </cell>
        </row>
        <row r="149">
          <cell r="A149">
            <v>2065</v>
          </cell>
          <cell r="B149">
            <v>1042394500.88</v>
          </cell>
        </row>
        <row r="150">
          <cell r="A150">
            <v>2066</v>
          </cell>
          <cell r="B150">
            <v>985077336.79999995</v>
          </cell>
        </row>
        <row r="151">
          <cell r="A151">
            <v>2067</v>
          </cell>
          <cell r="B151">
            <v>928781168.64999998</v>
          </cell>
        </row>
        <row r="152">
          <cell r="A152">
            <v>2068</v>
          </cell>
          <cell r="B152">
            <v>873821437.92999995</v>
          </cell>
        </row>
        <row r="153">
          <cell r="A153">
            <v>2069</v>
          </cell>
          <cell r="B153">
            <v>820400120.57000005</v>
          </cell>
        </row>
        <row r="154">
          <cell r="A154">
            <v>2070</v>
          </cell>
          <cell r="B154">
            <v>768508019</v>
          </cell>
        </row>
        <row r="155">
          <cell r="A155">
            <v>2071</v>
          </cell>
          <cell r="B155">
            <v>718155102.01999998</v>
          </cell>
        </row>
        <row r="156">
          <cell r="A156">
            <v>2072</v>
          </cell>
          <cell r="B156">
            <v>669381644.10000002</v>
          </cell>
        </row>
        <row r="157">
          <cell r="A157">
            <v>2073</v>
          </cell>
          <cell r="B157">
            <v>622204714.61000001</v>
          </cell>
        </row>
        <row r="158">
          <cell r="A158">
            <v>2074</v>
          </cell>
          <cell r="B158">
            <v>576632281.54999995</v>
          </cell>
        </row>
        <row r="159">
          <cell r="A159">
            <v>2075</v>
          </cell>
          <cell r="B159">
            <v>532654460.75</v>
          </cell>
        </row>
        <row r="160">
          <cell r="A160">
            <v>2076</v>
          </cell>
          <cell r="B160">
            <v>490347257.27999997</v>
          </cell>
        </row>
        <row r="161">
          <cell r="A161">
            <v>2077</v>
          </cell>
          <cell r="B161">
            <v>449746898.01999998</v>
          </cell>
        </row>
        <row r="162">
          <cell r="A162">
            <v>2078</v>
          </cell>
          <cell r="B162">
            <v>410889023.16000003</v>
          </cell>
        </row>
        <row r="163">
          <cell r="A163">
            <v>2079</v>
          </cell>
          <cell r="B163">
            <v>373809742.83999997</v>
          </cell>
        </row>
        <row r="164">
          <cell r="A164">
            <v>2080</v>
          </cell>
          <cell r="B164">
            <v>338529642.25</v>
          </cell>
        </row>
        <row r="165">
          <cell r="A165">
            <v>2081</v>
          </cell>
          <cell r="B165">
            <v>305059918.22000003</v>
          </cell>
        </row>
        <row r="166">
          <cell r="A166">
            <v>2082</v>
          </cell>
          <cell r="B166">
            <v>273416317.19</v>
          </cell>
        </row>
        <row r="167">
          <cell r="A167">
            <v>2083</v>
          </cell>
          <cell r="B167">
            <v>243603116.63999999</v>
          </cell>
        </row>
        <row r="168">
          <cell r="A168">
            <v>2084</v>
          </cell>
          <cell r="B168">
            <v>215620742.02000001</v>
          </cell>
        </row>
        <row r="169">
          <cell r="A169">
            <v>2085</v>
          </cell>
          <cell r="B169">
            <v>189467117.66</v>
          </cell>
        </row>
        <row r="170">
          <cell r="A170">
            <v>2086</v>
          </cell>
          <cell r="B170">
            <v>165138096.72999999</v>
          </cell>
        </row>
        <row r="171">
          <cell r="A171">
            <v>2087</v>
          </cell>
          <cell r="B171">
            <v>142639735.84999999</v>
          </cell>
        </row>
        <row r="172">
          <cell r="A172">
            <v>2088</v>
          </cell>
          <cell r="B172">
            <v>121983052.56</v>
          </cell>
        </row>
        <row r="173">
          <cell r="A173">
            <v>2089</v>
          </cell>
          <cell r="B173">
            <v>103170513.31</v>
          </cell>
        </row>
        <row r="174">
          <cell r="A174">
            <v>2090</v>
          </cell>
          <cell r="B174">
            <v>86203750.420000002</v>
          </cell>
        </row>
        <row r="175">
          <cell r="A175">
            <v>2091</v>
          </cell>
          <cell r="B175">
            <v>71073529.239999995</v>
          </cell>
        </row>
        <row r="176">
          <cell r="A176">
            <v>2092</v>
          </cell>
          <cell r="B176">
            <v>57752360.710000001</v>
          </cell>
        </row>
        <row r="177">
          <cell r="A177">
            <v>2093</v>
          </cell>
          <cell r="B177">
            <v>46193769.840000004</v>
          </cell>
        </row>
        <row r="178">
          <cell r="A178">
            <v>2094</v>
          </cell>
          <cell r="B178">
            <v>36323047.25</v>
          </cell>
        </row>
        <row r="179">
          <cell r="A179">
            <v>2095</v>
          </cell>
          <cell r="B179">
            <v>28041613.870000001</v>
          </cell>
        </row>
        <row r="180">
          <cell r="A180">
            <v>2096</v>
          </cell>
          <cell r="B180">
            <v>21226623.93</v>
          </cell>
        </row>
        <row r="181">
          <cell r="A181">
            <v>2097</v>
          </cell>
          <cell r="B181">
            <v>15738260.75</v>
          </cell>
        </row>
        <row r="182">
          <cell r="A182">
            <v>2098</v>
          </cell>
          <cell r="B182">
            <v>11414580.609999999</v>
          </cell>
        </row>
        <row r="183">
          <cell r="A183">
            <v>2099</v>
          </cell>
          <cell r="B183">
            <v>8087003.0199999996</v>
          </cell>
        </row>
        <row r="184">
          <cell r="A184">
            <v>2100</v>
          </cell>
          <cell r="B184">
            <v>5590308.5300000003</v>
          </cell>
        </row>
        <row r="185">
          <cell r="A185">
            <v>2101</v>
          </cell>
          <cell r="B185">
            <v>3766644.39</v>
          </cell>
        </row>
        <row r="186">
          <cell r="A186">
            <v>2102</v>
          </cell>
          <cell r="B186">
            <v>2473223.25</v>
          </cell>
        </row>
        <row r="187">
          <cell r="A187">
            <v>2103</v>
          </cell>
          <cell r="B187">
            <v>1582787.12</v>
          </cell>
        </row>
        <row r="188">
          <cell r="A188">
            <v>2104</v>
          </cell>
          <cell r="B188">
            <v>989659.5</v>
          </cell>
        </row>
        <row r="189">
          <cell r="A189">
            <v>2105</v>
          </cell>
          <cell r="B189">
            <v>607005.99</v>
          </cell>
        </row>
        <row r="190">
          <cell r="A190">
            <v>2106</v>
          </cell>
          <cell r="B190">
            <v>368170.2</v>
          </cell>
        </row>
        <row r="191">
          <cell r="A191">
            <v>2107</v>
          </cell>
          <cell r="B191">
            <v>222791.3</v>
          </cell>
        </row>
        <row r="192">
          <cell r="A192">
            <v>2108</v>
          </cell>
          <cell r="B192">
            <v>135998.65</v>
          </cell>
        </row>
        <row r="193">
          <cell r="A193">
            <v>2109</v>
          </cell>
          <cell r="B193">
            <v>84703.48</v>
          </cell>
        </row>
        <row r="194">
          <cell r="A194">
            <v>2110</v>
          </cell>
          <cell r="B194">
            <v>54393.54</v>
          </cell>
        </row>
        <row r="195">
          <cell r="A195">
            <v>2111</v>
          </cell>
          <cell r="B195">
            <v>36107.730000000003</v>
          </cell>
        </row>
        <row r="196">
          <cell r="A196">
            <v>2112</v>
          </cell>
          <cell r="B196">
            <v>24608.28</v>
          </cell>
        </row>
        <row r="197">
          <cell r="A197">
            <v>2113</v>
          </cell>
          <cell r="B197">
            <v>17075.97</v>
          </cell>
        </row>
        <row r="198">
          <cell r="A198">
            <v>2114</v>
          </cell>
          <cell r="B198">
            <v>11853.38</v>
          </cell>
        </row>
        <row r="199">
          <cell r="A199">
            <v>2115</v>
          </cell>
          <cell r="B199">
            <v>8125.23</v>
          </cell>
        </row>
        <row r="200">
          <cell r="A200">
            <v>2116</v>
          </cell>
          <cell r="B200">
            <v>5400.79</v>
          </cell>
        </row>
        <row r="201">
          <cell r="A201">
            <v>2117</v>
          </cell>
          <cell r="B201">
            <v>3455.73</v>
          </cell>
        </row>
        <row r="202">
          <cell r="A202">
            <v>2118</v>
          </cell>
          <cell r="B202">
            <v>2089.69</v>
          </cell>
        </row>
        <row r="203">
          <cell r="A203">
            <v>2119</v>
          </cell>
          <cell r="B203">
            <v>1211.21</v>
          </cell>
        </row>
        <row r="204">
          <cell r="A204">
            <v>2120</v>
          </cell>
          <cell r="B204">
            <v>669.53</v>
          </cell>
        </row>
        <row r="205">
          <cell r="A205">
            <v>2121</v>
          </cell>
          <cell r="B205">
            <v>352.48</v>
          </cell>
        </row>
        <row r="206">
          <cell r="A206">
            <v>2122</v>
          </cell>
          <cell r="B206">
            <v>179.08</v>
          </cell>
        </row>
        <row r="207">
          <cell r="A207">
            <v>2123</v>
          </cell>
          <cell r="B207">
            <v>87.85</v>
          </cell>
        </row>
        <row r="208">
          <cell r="A208">
            <v>2124</v>
          </cell>
          <cell r="B208">
            <v>41.67</v>
          </cell>
        </row>
        <row r="209">
          <cell r="A209">
            <v>2125</v>
          </cell>
          <cell r="B209">
            <v>19.170000000000002</v>
          </cell>
        </row>
        <row r="210">
          <cell r="A210">
            <v>2126</v>
          </cell>
          <cell r="B210">
            <v>8.64</v>
          </cell>
        </row>
        <row r="211">
          <cell r="A211">
            <v>2127</v>
          </cell>
          <cell r="B211">
            <v>3.85</v>
          </cell>
        </row>
        <row r="212">
          <cell r="A212">
            <v>2128</v>
          </cell>
          <cell r="B212">
            <v>1.72</v>
          </cell>
        </row>
        <row r="213">
          <cell r="A213">
            <v>2129</v>
          </cell>
          <cell r="B213">
            <v>0.77</v>
          </cell>
        </row>
        <row r="214">
          <cell r="A214">
            <v>2130</v>
          </cell>
          <cell r="B214">
            <v>0.34</v>
          </cell>
        </row>
        <row r="215">
          <cell r="A215">
            <v>2131</v>
          </cell>
          <cell r="B215">
            <v>0.15</v>
          </cell>
        </row>
        <row r="216">
          <cell r="A216">
            <v>2132</v>
          </cell>
          <cell r="B216">
            <v>0.06</v>
          </cell>
        </row>
        <row r="217">
          <cell r="A217">
            <v>2133</v>
          </cell>
          <cell r="B217">
            <v>0.01</v>
          </cell>
        </row>
        <row r="218">
          <cell r="A218">
            <v>2134</v>
          </cell>
          <cell r="B218">
            <v>0</v>
          </cell>
        </row>
        <row r="219">
          <cell r="A219">
            <v>2135</v>
          </cell>
          <cell r="B219">
            <v>0</v>
          </cell>
        </row>
        <row r="220">
          <cell r="A220">
            <v>2136</v>
          </cell>
          <cell r="B220">
            <v>0</v>
          </cell>
        </row>
        <row r="221">
          <cell r="A221">
            <v>2137</v>
          </cell>
          <cell r="B2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3"/>
  <sheetViews>
    <sheetView showGridLines="0" workbookViewId="0">
      <selection activeCell="C23" sqref="C23"/>
    </sheetView>
  </sheetViews>
  <sheetFormatPr defaultColWidth="9.140625" defaultRowHeight="15"/>
  <cols>
    <col min="1" max="1" width="1.42578125" style="21" customWidth="1"/>
    <col min="2" max="2" width="1.7109375" style="21" customWidth="1"/>
    <col min="3" max="3" width="36" style="21" customWidth="1"/>
    <col min="4" max="4" width="2" style="21" customWidth="1"/>
    <col min="5" max="5" width="10" style="2" customWidth="1"/>
    <col min="6" max="6" width="1" style="21" customWidth="1"/>
    <col min="7" max="7" width="10" style="21" customWidth="1"/>
    <col min="8" max="9" width="1.7109375" style="21" customWidth="1"/>
    <col min="10" max="16384" width="9.140625" style="21"/>
  </cols>
  <sheetData>
    <row r="1" spans="1:13" ht="5.0999999999999996" customHeight="1">
      <c r="A1" s="26"/>
      <c r="B1" s="26"/>
      <c r="C1" s="86"/>
      <c r="D1" s="54"/>
      <c r="E1" s="99"/>
      <c r="F1" s="26"/>
      <c r="G1" s="26"/>
      <c r="H1" s="26"/>
      <c r="I1" s="26"/>
    </row>
    <row r="2" spans="1:13" ht="9" customHeight="1">
      <c r="A2" s="26"/>
      <c r="B2" s="116"/>
      <c r="C2" s="117"/>
      <c r="D2" s="118"/>
      <c r="E2" s="119"/>
      <c r="F2" s="120"/>
      <c r="G2" s="120"/>
      <c r="H2" s="121"/>
      <c r="I2" s="26"/>
    </row>
    <row r="3" spans="1:13">
      <c r="A3" s="26"/>
      <c r="B3" s="122"/>
      <c r="C3" s="177" t="s">
        <v>145</v>
      </c>
      <c r="D3" s="177"/>
      <c r="E3" s="177"/>
      <c r="F3" s="177"/>
      <c r="G3" s="177"/>
      <c r="H3" s="123"/>
      <c r="I3" s="26"/>
    </row>
    <row r="4" spans="1:13" ht="6" customHeight="1">
      <c r="A4" s="26"/>
      <c r="B4" s="122"/>
      <c r="C4" s="128"/>
      <c r="D4" s="128"/>
      <c r="E4" s="129"/>
      <c r="F4" s="130"/>
      <c r="G4" s="130"/>
      <c r="H4" s="123"/>
      <c r="I4" s="26"/>
    </row>
    <row r="5" spans="1:13">
      <c r="A5" s="26"/>
      <c r="B5" s="126"/>
      <c r="C5" s="131" t="s">
        <v>133</v>
      </c>
      <c r="D5" s="132"/>
      <c r="E5" s="133">
        <v>44926</v>
      </c>
      <c r="F5" s="132">
        <v>44561</v>
      </c>
      <c r="G5" s="134">
        <v>44561</v>
      </c>
      <c r="H5" s="127"/>
      <c r="I5" s="26"/>
    </row>
    <row r="6" spans="1:13">
      <c r="A6" s="26"/>
      <c r="B6" s="42"/>
      <c r="C6" s="84"/>
      <c r="D6" s="87"/>
      <c r="E6" s="100"/>
      <c r="F6" s="43"/>
      <c r="G6" s="43"/>
      <c r="H6" s="44"/>
      <c r="I6" s="26"/>
    </row>
    <row r="7" spans="1:13" ht="36.75">
      <c r="A7" s="26"/>
      <c r="B7" s="42"/>
      <c r="C7" s="88" t="s">
        <v>152</v>
      </c>
      <c r="D7" s="43"/>
      <c r="E7" s="81">
        <v>101</v>
      </c>
      <c r="G7" s="81">
        <v>103</v>
      </c>
      <c r="H7" s="44"/>
      <c r="I7" s="26"/>
      <c r="M7" s="98"/>
    </row>
    <row r="8" spans="1:13" s="78" customFormat="1" ht="6.75">
      <c r="A8" s="73"/>
      <c r="B8" s="74"/>
      <c r="C8" s="89"/>
      <c r="D8" s="75"/>
      <c r="E8" s="101"/>
      <c r="F8" s="75"/>
      <c r="G8" s="77"/>
      <c r="H8" s="76"/>
      <c r="I8" s="73"/>
    </row>
    <row r="9" spans="1:13" ht="36.75">
      <c r="A9" s="26"/>
      <c r="B9" s="42"/>
      <c r="C9" s="88" t="s">
        <v>153</v>
      </c>
      <c r="D9" s="43"/>
      <c r="E9" s="102">
        <v>0</v>
      </c>
      <c r="F9" s="43"/>
      <c r="G9" s="82">
        <v>0</v>
      </c>
      <c r="H9" s="44"/>
      <c r="I9" s="26"/>
    </row>
    <row r="10" spans="1:13" s="78" customFormat="1" ht="6.75">
      <c r="A10" s="73"/>
      <c r="B10" s="74"/>
      <c r="C10" s="83"/>
      <c r="D10" s="75"/>
      <c r="E10" s="101"/>
      <c r="F10" s="75"/>
      <c r="G10" s="77"/>
      <c r="H10" s="76"/>
      <c r="I10" s="73"/>
    </row>
    <row r="11" spans="1:13">
      <c r="A11" s="26"/>
      <c r="B11" s="42"/>
      <c r="C11" s="80" t="s">
        <v>154</v>
      </c>
      <c r="D11" s="43"/>
      <c r="E11" s="90">
        <v>104</v>
      </c>
      <c r="F11" s="104" t="s">
        <v>9</v>
      </c>
      <c r="G11" s="90">
        <v>101</v>
      </c>
      <c r="H11" s="44"/>
      <c r="I11" s="26"/>
    </row>
    <row r="12" spans="1:13" s="78" customFormat="1" ht="6.75">
      <c r="A12" s="73"/>
      <c r="B12" s="74"/>
      <c r="C12" s="75"/>
      <c r="D12" s="75"/>
      <c r="E12" s="101"/>
      <c r="F12" s="75"/>
      <c r="G12" s="77"/>
      <c r="H12" s="76"/>
      <c r="I12" s="73"/>
    </row>
    <row r="13" spans="1:13">
      <c r="A13" s="26"/>
      <c r="B13" s="42"/>
      <c r="C13" s="43" t="s">
        <v>1</v>
      </c>
      <c r="D13" s="43"/>
      <c r="E13" s="81">
        <v>205</v>
      </c>
      <c r="F13" s="43"/>
      <c r="G13" s="81">
        <v>204</v>
      </c>
      <c r="H13" s="44"/>
      <c r="I13" s="26"/>
    </row>
    <row r="14" spans="1:13" s="78" customFormat="1" ht="6.75">
      <c r="A14" s="73"/>
      <c r="B14" s="74"/>
      <c r="C14" s="75"/>
      <c r="D14" s="75"/>
      <c r="E14" s="101"/>
      <c r="F14" s="75"/>
      <c r="G14" s="77"/>
      <c r="H14" s="76"/>
      <c r="I14" s="73"/>
    </row>
    <row r="15" spans="1:13">
      <c r="A15" s="26"/>
      <c r="B15" s="42"/>
      <c r="C15" s="43" t="s">
        <v>174</v>
      </c>
      <c r="D15" s="43"/>
      <c r="E15" s="81">
        <v>662</v>
      </c>
      <c r="F15" s="43"/>
      <c r="G15" s="81">
        <v>651</v>
      </c>
      <c r="H15" s="44"/>
      <c r="I15" s="26"/>
      <c r="J15" s="105"/>
      <c r="K15" s="105"/>
      <c r="L15" s="105"/>
    </row>
    <row r="16" spans="1:13" ht="6.75" customHeight="1">
      <c r="A16" s="26"/>
      <c r="B16" s="42"/>
      <c r="C16" s="43"/>
      <c r="D16" s="43"/>
      <c r="E16" s="81"/>
      <c r="F16" s="43"/>
      <c r="G16" s="79"/>
      <c r="H16" s="44"/>
      <c r="I16" s="26"/>
    </row>
    <row r="17" spans="1:9">
      <c r="A17" s="26"/>
      <c r="B17" s="42"/>
      <c r="C17" s="80" t="s">
        <v>175</v>
      </c>
      <c r="D17" s="43"/>
      <c r="E17" s="91">
        <v>3.23</v>
      </c>
      <c r="F17" s="43"/>
      <c r="G17" s="91">
        <v>3.19</v>
      </c>
      <c r="H17" s="44"/>
      <c r="I17" s="26"/>
    </row>
    <row r="18" spans="1:9" ht="12" customHeight="1">
      <c r="A18" s="26"/>
      <c r="B18" s="42"/>
      <c r="C18" s="43"/>
      <c r="D18" s="43"/>
      <c r="E18" s="81"/>
      <c r="F18" s="43"/>
      <c r="G18" s="79"/>
      <c r="H18" s="44"/>
      <c r="I18" s="26"/>
    </row>
    <row r="19" spans="1:9">
      <c r="A19" s="26"/>
      <c r="B19" s="42"/>
      <c r="C19" s="84" t="s">
        <v>176</v>
      </c>
      <c r="D19" s="43"/>
      <c r="E19" s="81">
        <v>3</v>
      </c>
      <c r="F19" s="37"/>
      <c r="G19" s="37"/>
      <c r="H19" s="44"/>
      <c r="I19" s="26"/>
    </row>
    <row r="20" spans="1:9">
      <c r="A20" s="26"/>
      <c r="B20" s="30"/>
      <c r="C20" s="31"/>
      <c r="D20" s="31"/>
      <c r="E20" s="103"/>
      <c r="F20" s="31"/>
      <c r="G20" s="31"/>
      <c r="H20" s="32"/>
      <c r="I20" s="26"/>
    </row>
    <row r="21" spans="1:9" ht="5.0999999999999996" customHeight="1">
      <c r="A21" s="26"/>
      <c r="B21" s="26"/>
      <c r="C21" s="26"/>
      <c r="D21" s="26"/>
      <c r="E21" s="92"/>
      <c r="F21" s="26"/>
      <c r="G21" s="26"/>
      <c r="H21" s="26"/>
      <c r="I21" s="26"/>
    </row>
    <row r="22" spans="1:9">
      <c r="C22" s="176"/>
      <c r="D22" s="176"/>
      <c r="E22" s="176"/>
    </row>
    <row r="23" spans="1:9">
      <c r="C23" s="170"/>
    </row>
  </sheetData>
  <mergeCells count="2">
    <mergeCell ref="C22:E22"/>
    <mergeCell ref="C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07"/>
  <sheetViews>
    <sheetView zoomScaleNormal="100" workbookViewId="0">
      <pane xSplit="2" ySplit="3" topLeftCell="C4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RowHeight="15"/>
  <cols>
    <col min="1" max="1" width="18.7109375" style="21" customWidth="1"/>
    <col min="2" max="2" width="15.7109375" style="21" customWidth="1"/>
    <col min="3" max="3" width="1.7109375" style="21" customWidth="1"/>
    <col min="4" max="8" width="19.7109375" customWidth="1"/>
    <col min="9" max="9" width="3.7109375" customWidth="1"/>
    <col min="10" max="10" width="13.5703125" customWidth="1"/>
  </cols>
  <sheetData>
    <row r="1" spans="1:10" s="21" customFormat="1">
      <c r="A1" s="170"/>
    </row>
    <row r="2" spans="1:10" s="94" customFormat="1">
      <c r="D2" s="95">
        <v>2024</v>
      </c>
      <c r="E2" s="95">
        <v>2025</v>
      </c>
      <c r="F2" s="95">
        <v>2026</v>
      </c>
      <c r="G2" s="95">
        <v>2027</v>
      </c>
      <c r="H2" s="95">
        <v>2028</v>
      </c>
    </row>
    <row r="3" spans="1:10" s="94" customFormat="1" ht="75" customHeight="1">
      <c r="A3" s="93" t="s">
        <v>12</v>
      </c>
      <c r="B3" s="93" t="s">
        <v>13</v>
      </c>
      <c r="C3" s="93"/>
      <c r="D3" s="8" t="s">
        <v>21</v>
      </c>
      <c r="E3" s="8" t="s">
        <v>21</v>
      </c>
      <c r="F3" s="8" t="s">
        <v>21</v>
      </c>
      <c r="G3" s="8" t="s">
        <v>21</v>
      </c>
      <c r="H3" s="8" t="s">
        <v>21</v>
      </c>
      <c r="J3" s="95" t="s">
        <v>1</v>
      </c>
    </row>
    <row r="4" spans="1:10">
      <c r="A4" s="10" t="s">
        <v>30</v>
      </c>
      <c r="B4" s="22">
        <v>1.6822400000000001E-2</v>
      </c>
      <c r="C4" s="22"/>
      <c r="D4" s="23">
        <v>29052.284800000001</v>
      </c>
      <c r="E4" s="23">
        <v>37345.728000000003</v>
      </c>
      <c r="F4" s="23">
        <v>29809.292800000003</v>
      </c>
      <c r="G4" s="23">
        <v>6476.6240000000007</v>
      </c>
      <c r="H4" s="23">
        <v>0</v>
      </c>
    </row>
    <row r="5" spans="1:10">
      <c r="A5" s="10" t="s">
        <v>31</v>
      </c>
      <c r="B5" s="22">
        <v>2.9391E-3</v>
      </c>
      <c r="C5" s="22"/>
      <c r="D5" s="23">
        <v>5075.8257000000003</v>
      </c>
      <c r="E5" s="23">
        <v>6524.8019999999997</v>
      </c>
      <c r="F5" s="23">
        <v>5208.0852000000004</v>
      </c>
      <c r="G5" s="23">
        <v>1131.5535</v>
      </c>
      <c r="H5" s="23">
        <v>0</v>
      </c>
    </row>
    <row r="6" spans="1:10" hidden="1">
      <c r="A6" s="10" t="s">
        <v>32</v>
      </c>
      <c r="B6" s="22">
        <v>2.3118000000000001E-3</v>
      </c>
      <c r="C6" s="22"/>
      <c r="D6" s="23">
        <v>3992.4786000000004</v>
      </c>
      <c r="E6" s="23">
        <v>5132.1959999999999</v>
      </c>
      <c r="F6" s="23">
        <v>4096.5096000000003</v>
      </c>
      <c r="G6" s="23">
        <v>890.04300000000001</v>
      </c>
      <c r="H6" s="23">
        <v>0</v>
      </c>
    </row>
    <row r="7" spans="1:10" hidden="1">
      <c r="A7" s="10" t="s">
        <v>33</v>
      </c>
      <c r="B7" s="22">
        <v>1.7987999999999999E-3</v>
      </c>
      <c r="C7" s="22"/>
      <c r="D7" s="23">
        <v>3106.5275999999999</v>
      </c>
      <c r="E7" s="23">
        <v>3993.3359999999998</v>
      </c>
      <c r="F7" s="23">
        <v>3187.4735999999998</v>
      </c>
      <c r="G7" s="23">
        <v>692.53800000000001</v>
      </c>
      <c r="H7" s="23">
        <v>0</v>
      </c>
    </row>
    <row r="8" spans="1:10" hidden="1">
      <c r="A8" s="10" t="s">
        <v>34</v>
      </c>
      <c r="B8" s="22">
        <v>3.5461999999999998E-3</v>
      </c>
      <c r="C8" s="22"/>
      <c r="D8" s="23">
        <v>6124.2873999999993</v>
      </c>
      <c r="E8" s="23">
        <v>7872.5639999999994</v>
      </c>
      <c r="F8" s="23">
        <v>6283.8663999999999</v>
      </c>
      <c r="G8" s="23">
        <v>1365.2869999999998</v>
      </c>
      <c r="H8" s="23">
        <v>0</v>
      </c>
    </row>
    <row r="9" spans="1:10" hidden="1">
      <c r="A9" s="10" t="s">
        <v>35</v>
      </c>
      <c r="B9" s="22">
        <v>3.3739E-3</v>
      </c>
      <c r="C9" s="22"/>
      <c r="D9" s="23">
        <v>5826.7253000000001</v>
      </c>
      <c r="E9" s="23">
        <v>7490.058</v>
      </c>
      <c r="F9" s="23">
        <v>5978.5508</v>
      </c>
      <c r="G9" s="23">
        <v>1298.9514999999999</v>
      </c>
      <c r="H9" s="23">
        <v>0</v>
      </c>
    </row>
    <row r="10" spans="1:10" hidden="1">
      <c r="A10" s="10" t="s">
        <v>36</v>
      </c>
      <c r="B10" s="22">
        <v>4.4879999999999998E-3</v>
      </c>
      <c r="C10" s="22"/>
      <c r="D10" s="23">
        <v>7750.7759999999998</v>
      </c>
      <c r="E10" s="23">
        <v>9963.3599999999988</v>
      </c>
      <c r="F10" s="23">
        <v>7952.7359999999999</v>
      </c>
      <c r="G10" s="23">
        <v>1727.8799999999999</v>
      </c>
      <c r="H10" s="23">
        <v>0</v>
      </c>
    </row>
    <row r="11" spans="1:10" hidden="1">
      <c r="A11" s="10" t="s">
        <v>37</v>
      </c>
      <c r="B11" s="22">
        <v>1.1280999999999999E-3</v>
      </c>
      <c r="C11" s="22"/>
      <c r="D11" s="23">
        <v>1948.2286999999999</v>
      </c>
      <c r="E11" s="23">
        <v>2504.3820000000001</v>
      </c>
      <c r="F11" s="23">
        <v>1998.9931999999999</v>
      </c>
      <c r="G11" s="23">
        <v>434.31849999999997</v>
      </c>
      <c r="H11" s="23">
        <v>0</v>
      </c>
    </row>
    <row r="12" spans="1:10" hidden="1">
      <c r="A12" s="10" t="s">
        <v>38</v>
      </c>
      <c r="B12" s="22">
        <v>2.3511999999999999E-3</v>
      </c>
      <c r="C12" s="22"/>
      <c r="D12" s="23">
        <v>4060.5223999999998</v>
      </c>
      <c r="E12" s="23">
        <v>5219.6639999999998</v>
      </c>
      <c r="F12" s="23">
        <v>4166.3263999999999</v>
      </c>
      <c r="G12" s="23">
        <v>905.21199999999999</v>
      </c>
      <c r="H12" s="23">
        <v>0</v>
      </c>
    </row>
    <row r="13" spans="1:10" hidden="1">
      <c r="A13" s="10" t="s">
        <v>39</v>
      </c>
      <c r="B13" s="22">
        <v>2.4562E-2</v>
      </c>
      <c r="C13" s="22"/>
      <c r="D13" s="23">
        <v>42418.574000000001</v>
      </c>
      <c r="E13" s="23">
        <v>54527.64</v>
      </c>
      <c r="F13" s="23">
        <v>43523.864000000001</v>
      </c>
      <c r="G13" s="23">
        <v>9456.3700000000008</v>
      </c>
      <c r="H13" s="23">
        <v>0</v>
      </c>
    </row>
    <row r="14" spans="1:10" hidden="1">
      <c r="A14" s="10" t="s">
        <v>40</v>
      </c>
      <c r="B14" s="22">
        <v>2.6856499999999998E-2</v>
      </c>
      <c r="C14" s="22"/>
      <c r="D14" s="23">
        <v>46381.175499999998</v>
      </c>
      <c r="E14" s="23">
        <v>59621.429999999993</v>
      </c>
      <c r="F14" s="23">
        <v>47589.718000000001</v>
      </c>
      <c r="G14" s="23">
        <v>10339.752499999999</v>
      </c>
      <c r="H14" s="23">
        <v>0</v>
      </c>
    </row>
    <row r="15" spans="1:10" hidden="1">
      <c r="A15" s="10" t="s">
        <v>41</v>
      </c>
      <c r="B15" s="22">
        <v>7.6958E-3</v>
      </c>
      <c r="C15" s="22"/>
      <c r="D15" s="23">
        <v>13290.6466</v>
      </c>
      <c r="E15" s="23">
        <v>17084.675999999999</v>
      </c>
      <c r="F15" s="23">
        <v>13636.9576</v>
      </c>
      <c r="G15" s="23">
        <v>2962.8829999999998</v>
      </c>
      <c r="H15" s="23">
        <v>0</v>
      </c>
    </row>
    <row r="16" spans="1:10" hidden="1">
      <c r="A16" s="10" t="s">
        <v>42</v>
      </c>
      <c r="B16" s="22">
        <v>2.1263399999999998E-2</v>
      </c>
      <c r="C16" s="22"/>
      <c r="D16" s="23">
        <v>36721.891799999998</v>
      </c>
      <c r="E16" s="23">
        <v>47204.748</v>
      </c>
      <c r="F16" s="23">
        <v>37678.7448</v>
      </c>
      <c r="G16" s="23">
        <v>8186.4089999999997</v>
      </c>
      <c r="H16" s="23">
        <v>0</v>
      </c>
    </row>
    <row r="17" spans="1:8" hidden="1">
      <c r="A17" s="10" t="s">
        <v>43</v>
      </c>
      <c r="B17" s="22">
        <v>8.1259999999999995E-3</v>
      </c>
      <c r="C17" s="22"/>
      <c r="D17" s="23">
        <v>14033.601999999999</v>
      </c>
      <c r="E17" s="23">
        <v>18039.719999999998</v>
      </c>
      <c r="F17" s="23">
        <v>14399.271999999999</v>
      </c>
      <c r="G17" s="23">
        <v>3128.5099999999998</v>
      </c>
      <c r="H17" s="23">
        <v>0</v>
      </c>
    </row>
    <row r="18" spans="1:8" hidden="1">
      <c r="A18" s="10" t="s">
        <v>44</v>
      </c>
      <c r="B18" s="22">
        <v>9.7210000000000005E-4</v>
      </c>
      <c r="C18" s="22"/>
      <c r="D18" s="23">
        <v>1678.8167000000001</v>
      </c>
      <c r="E18" s="23">
        <v>2158.0619999999999</v>
      </c>
      <c r="F18" s="23">
        <v>1722.5612000000001</v>
      </c>
      <c r="G18" s="23">
        <v>374.25850000000003</v>
      </c>
      <c r="H18" s="23">
        <v>0</v>
      </c>
    </row>
    <row r="19" spans="1:8" hidden="1">
      <c r="A19" s="10" t="s">
        <v>45</v>
      </c>
      <c r="B19" s="22">
        <v>1.03301E-2</v>
      </c>
      <c r="C19" s="22"/>
      <c r="D19" s="23">
        <v>17840.082699999999</v>
      </c>
      <c r="E19" s="23">
        <v>22932.822</v>
      </c>
      <c r="F19" s="23">
        <v>18304.9372</v>
      </c>
      <c r="G19" s="23">
        <v>3977.0884999999998</v>
      </c>
      <c r="H19" s="23">
        <v>0</v>
      </c>
    </row>
    <row r="20" spans="1:8" hidden="1">
      <c r="A20" s="10" t="s">
        <v>46</v>
      </c>
      <c r="B20" s="22">
        <v>1.5506000000000001E-3</v>
      </c>
      <c r="C20" s="22"/>
      <c r="D20" s="23">
        <v>2677.8861999999999</v>
      </c>
      <c r="E20" s="23">
        <v>3442.3320000000003</v>
      </c>
      <c r="F20" s="23">
        <v>2747.6632</v>
      </c>
      <c r="G20" s="23">
        <v>596.98099999999999</v>
      </c>
      <c r="H20" s="23">
        <v>0</v>
      </c>
    </row>
    <row r="21" spans="1:8" hidden="1">
      <c r="A21" s="10" t="s">
        <v>47</v>
      </c>
      <c r="B21" s="22">
        <v>1.7523400000000001E-2</v>
      </c>
      <c r="C21" s="22"/>
      <c r="D21" s="23">
        <v>30262.911800000002</v>
      </c>
      <c r="E21" s="23">
        <v>38901.948000000004</v>
      </c>
      <c r="F21" s="23">
        <v>31051.464800000002</v>
      </c>
      <c r="G21" s="23">
        <v>6746.5090000000009</v>
      </c>
      <c r="H21" s="23">
        <v>0</v>
      </c>
    </row>
    <row r="22" spans="1:8" hidden="1">
      <c r="A22" s="10" t="s">
        <v>48</v>
      </c>
      <c r="B22" s="22">
        <v>7.9740999999999996E-3</v>
      </c>
      <c r="C22" s="22"/>
      <c r="D22" s="23">
        <v>13771.270699999999</v>
      </c>
      <c r="E22" s="23">
        <v>17702.502</v>
      </c>
      <c r="F22" s="23">
        <v>14130.1052</v>
      </c>
      <c r="G22" s="23">
        <v>3070.0284999999999</v>
      </c>
      <c r="H22" s="23">
        <v>0</v>
      </c>
    </row>
    <row r="23" spans="1:8" hidden="1">
      <c r="A23" s="10" t="s">
        <v>49</v>
      </c>
      <c r="B23" s="22">
        <v>4.0353000000000003E-3</v>
      </c>
      <c r="C23" s="22"/>
      <c r="D23" s="23">
        <v>6968.9631000000008</v>
      </c>
      <c r="E23" s="23">
        <v>8958.366</v>
      </c>
      <c r="F23" s="23">
        <v>7150.5516000000007</v>
      </c>
      <c r="G23" s="23">
        <v>1553.5905</v>
      </c>
      <c r="H23" s="23">
        <v>0</v>
      </c>
    </row>
    <row r="24" spans="1:8" hidden="1">
      <c r="A24" s="10" t="s">
        <v>50</v>
      </c>
      <c r="B24" s="22">
        <v>1.7198000000000001E-3</v>
      </c>
      <c r="C24" s="22"/>
      <c r="D24" s="23">
        <v>2970.0945999999999</v>
      </c>
      <c r="E24" s="23">
        <v>3817.9560000000001</v>
      </c>
      <c r="F24" s="23">
        <v>3047.4856</v>
      </c>
      <c r="G24" s="23">
        <v>662.12300000000005</v>
      </c>
      <c r="H24" s="23">
        <v>0</v>
      </c>
    </row>
    <row r="25" spans="1:8" hidden="1">
      <c r="A25" s="10" t="s">
        <v>51</v>
      </c>
      <c r="B25" s="22">
        <v>1.547E-3</v>
      </c>
      <c r="C25" s="22"/>
      <c r="D25" s="23">
        <v>2671.6689999999999</v>
      </c>
      <c r="E25" s="23">
        <v>3434.34</v>
      </c>
      <c r="F25" s="23">
        <v>2741.2840000000001</v>
      </c>
      <c r="G25" s="23">
        <v>595.59500000000003</v>
      </c>
      <c r="H25" s="23">
        <v>0</v>
      </c>
    </row>
    <row r="26" spans="1:8" hidden="1">
      <c r="A26" s="10" t="s">
        <v>52</v>
      </c>
      <c r="B26" s="22">
        <v>1.01972E-2</v>
      </c>
      <c r="C26" s="22"/>
      <c r="D26" s="23">
        <v>17610.564399999999</v>
      </c>
      <c r="E26" s="23">
        <v>22637.784</v>
      </c>
      <c r="F26" s="23">
        <v>18069.438399999999</v>
      </c>
      <c r="G26" s="23">
        <v>3925.922</v>
      </c>
      <c r="H26" s="23">
        <v>0</v>
      </c>
    </row>
    <row r="27" spans="1:8" hidden="1">
      <c r="A27" s="10" t="s">
        <v>53</v>
      </c>
      <c r="B27" s="22">
        <v>4.6315000000000002E-3</v>
      </c>
      <c r="C27" s="22"/>
      <c r="D27" s="23">
        <v>7998.6005000000005</v>
      </c>
      <c r="E27" s="23">
        <v>10281.93</v>
      </c>
      <c r="F27" s="23">
        <v>8207.018</v>
      </c>
      <c r="G27" s="23">
        <v>1783.1275000000001</v>
      </c>
      <c r="H27" s="23">
        <v>0</v>
      </c>
    </row>
    <row r="28" spans="1:8" hidden="1">
      <c r="A28" s="10" t="s">
        <v>54</v>
      </c>
      <c r="B28" s="22">
        <v>1.09953E-2</v>
      </c>
      <c r="C28" s="22"/>
      <c r="D28" s="23">
        <v>18988.883099999999</v>
      </c>
      <c r="E28" s="23">
        <v>24409.565999999999</v>
      </c>
      <c r="F28" s="23">
        <v>19483.671599999998</v>
      </c>
      <c r="G28" s="23">
        <v>4233.1904999999997</v>
      </c>
      <c r="H28" s="23">
        <v>0</v>
      </c>
    </row>
    <row r="29" spans="1:8" hidden="1">
      <c r="A29" s="10" t="s">
        <v>55</v>
      </c>
      <c r="B29" s="22">
        <v>3.4838000000000001E-2</v>
      </c>
      <c r="C29" s="22"/>
      <c r="D29" s="23">
        <v>60165.226000000002</v>
      </c>
      <c r="E29" s="23">
        <v>77340.36</v>
      </c>
      <c r="F29" s="23">
        <v>61732.936000000002</v>
      </c>
      <c r="G29" s="23">
        <v>13412.630000000001</v>
      </c>
      <c r="H29" s="23">
        <v>0</v>
      </c>
    </row>
    <row r="30" spans="1:8" hidden="1">
      <c r="A30" s="10" t="s">
        <v>56</v>
      </c>
      <c r="B30" s="22">
        <v>3.8430999999999999E-3</v>
      </c>
      <c r="C30" s="22"/>
      <c r="D30" s="23">
        <v>6637.0337</v>
      </c>
      <c r="E30" s="23">
        <v>8531.6819999999989</v>
      </c>
      <c r="F30" s="23">
        <v>6809.9731999999995</v>
      </c>
      <c r="G30" s="23">
        <v>1479.5934999999999</v>
      </c>
      <c r="H30" s="23">
        <v>0</v>
      </c>
    </row>
    <row r="31" spans="1:8" hidden="1">
      <c r="A31" s="10" t="s">
        <v>57</v>
      </c>
      <c r="B31" s="22">
        <v>7.3371E-3</v>
      </c>
      <c r="C31" s="22"/>
      <c r="D31" s="23">
        <v>12671.171700000001</v>
      </c>
      <c r="E31" s="23">
        <v>16288.362000000001</v>
      </c>
      <c r="F31" s="23">
        <v>13001.341200000001</v>
      </c>
      <c r="G31" s="23">
        <v>2824.7835</v>
      </c>
      <c r="H31" s="23">
        <v>0</v>
      </c>
    </row>
    <row r="32" spans="1:8" hidden="1">
      <c r="A32" s="10" t="s">
        <v>58</v>
      </c>
      <c r="B32" s="22">
        <v>1.6260199999999999E-2</v>
      </c>
      <c r="C32" s="22"/>
      <c r="D32" s="23">
        <v>28081.365399999999</v>
      </c>
      <c r="E32" s="23">
        <v>36097.644</v>
      </c>
      <c r="F32" s="23">
        <v>28813.074399999998</v>
      </c>
      <c r="G32" s="23">
        <v>6260.1769999999997</v>
      </c>
      <c r="H32" s="23">
        <v>0</v>
      </c>
    </row>
    <row r="33" spans="1:8" hidden="1">
      <c r="A33" s="10" t="s">
        <v>59</v>
      </c>
      <c r="B33" s="22">
        <v>4.1752999999999998E-3</v>
      </c>
      <c r="C33" s="22"/>
      <c r="D33" s="23">
        <v>7210.7430999999997</v>
      </c>
      <c r="E33" s="23">
        <v>9269.1659999999993</v>
      </c>
      <c r="F33" s="23">
        <v>7398.6315999999997</v>
      </c>
      <c r="G33" s="23">
        <v>1607.4904999999999</v>
      </c>
      <c r="H33" s="23">
        <v>0</v>
      </c>
    </row>
    <row r="34" spans="1:8" hidden="1">
      <c r="A34" s="10" t="s">
        <v>60</v>
      </c>
      <c r="B34" s="22">
        <v>4.4156000000000004E-3</v>
      </c>
      <c r="C34" s="22"/>
      <c r="D34" s="23">
        <v>7625.7412000000004</v>
      </c>
      <c r="E34" s="23">
        <v>9802.6320000000014</v>
      </c>
      <c r="F34" s="23">
        <v>7824.4432000000006</v>
      </c>
      <c r="G34" s="23">
        <v>1700.0060000000001</v>
      </c>
      <c r="H34" s="23">
        <v>0</v>
      </c>
    </row>
    <row r="35" spans="1:8" hidden="1">
      <c r="A35" s="10" t="s">
        <v>61</v>
      </c>
      <c r="B35" s="22">
        <v>3.1435200000000003E-2</v>
      </c>
      <c r="C35" s="22"/>
      <c r="D35" s="23">
        <v>54288.590400000008</v>
      </c>
      <c r="E35" s="23">
        <v>69786.144000000015</v>
      </c>
      <c r="F35" s="23">
        <v>55703.174400000004</v>
      </c>
      <c r="G35" s="23">
        <v>12102.552000000001</v>
      </c>
      <c r="H35" s="23">
        <v>0</v>
      </c>
    </row>
    <row r="36" spans="1:8" hidden="1">
      <c r="A36" s="10" t="s">
        <v>62</v>
      </c>
      <c r="B36" s="22">
        <v>3.1611E-3</v>
      </c>
      <c r="C36" s="22"/>
      <c r="D36" s="23">
        <v>5459.2196999999996</v>
      </c>
      <c r="E36" s="23">
        <v>7017.6419999999998</v>
      </c>
      <c r="F36" s="23">
        <v>5601.4692000000005</v>
      </c>
      <c r="G36" s="23">
        <v>1217.0235</v>
      </c>
      <c r="H36" s="23">
        <v>0</v>
      </c>
    </row>
    <row r="37" spans="1:8" hidden="1">
      <c r="A37" s="10" t="s">
        <v>63</v>
      </c>
      <c r="B37" s="22">
        <v>3.03749E-2</v>
      </c>
      <c r="C37" s="22"/>
      <c r="D37" s="23">
        <v>52457.452299999997</v>
      </c>
      <c r="E37" s="23">
        <v>67432.278000000006</v>
      </c>
      <c r="F37" s="23">
        <v>53824.322800000002</v>
      </c>
      <c r="G37" s="23">
        <v>11694.336499999999</v>
      </c>
      <c r="H37" s="23">
        <v>0</v>
      </c>
    </row>
    <row r="38" spans="1:8" hidden="1">
      <c r="A38" s="10" t="s">
        <v>64</v>
      </c>
      <c r="B38" s="22">
        <v>7.5258E-3</v>
      </c>
      <c r="C38" s="22"/>
      <c r="D38" s="23">
        <v>12997.0566</v>
      </c>
      <c r="E38" s="23">
        <v>16707.276000000002</v>
      </c>
      <c r="F38" s="23">
        <v>13335.7176</v>
      </c>
      <c r="G38" s="23">
        <v>2897.433</v>
      </c>
      <c r="H38" s="23">
        <v>0</v>
      </c>
    </row>
    <row r="39" spans="1:8" hidden="1">
      <c r="A39" s="10" t="s">
        <v>65</v>
      </c>
      <c r="B39" s="22">
        <v>2.5784700000000001E-2</v>
      </c>
      <c r="C39" s="22"/>
      <c r="D39" s="23">
        <v>44530.176899999999</v>
      </c>
      <c r="E39" s="23">
        <v>57242.034</v>
      </c>
      <c r="F39" s="23">
        <v>45690.488400000002</v>
      </c>
      <c r="G39" s="23">
        <v>9927.1095000000005</v>
      </c>
      <c r="H39" s="23">
        <v>0</v>
      </c>
    </row>
    <row r="40" spans="1:8" hidden="1">
      <c r="A40" s="10" t="s">
        <v>66</v>
      </c>
      <c r="B40" s="22">
        <v>7.3859999999999996E-4</v>
      </c>
      <c r="C40" s="22"/>
      <c r="D40" s="23">
        <v>1275.5621999999998</v>
      </c>
      <c r="E40" s="23">
        <v>1639.692</v>
      </c>
      <c r="F40" s="23">
        <v>1308.7991999999999</v>
      </c>
      <c r="G40" s="23">
        <v>284.36099999999999</v>
      </c>
      <c r="H40" s="23">
        <v>0</v>
      </c>
    </row>
    <row r="41" spans="1:8" hidden="1">
      <c r="A41" s="10" t="s">
        <v>67</v>
      </c>
      <c r="B41" s="22">
        <v>3.8105999999999999E-3</v>
      </c>
      <c r="C41" s="22"/>
      <c r="D41" s="23">
        <v>6580.9061999999994</v>
      </c>
      <c r="E41" s="23">
        <v>8459.5319999999992</v>
      </c>
      <c r="F41" s="23">
        <v>6752.3832000000002</v>
      </c>
      <c r="G41" s="23">
        <v>1467.0809999999999</v>
      </c>
      <c r="H41" s="23">
        <v>0</v>
      </c>
    </row>
    <row r="42" spans="1:8" hidden="1">
      <c r="A42" s="10" t="s">
        <v>68</v>
      </c>
      <c r="B42" s="22">
        <v>4.5037999999999996E-3</v>
      </c>
      <c r="C42" s="22"/>
      <c r="D42" s="23">
        <v>7778.0625999999993</v>
      </c>
      <c r="E42" s="23">
        <v>9998.4359999999997</v>
      </c>
      <c r="F42" s="23">
        <v>7980.7335999999996</v>
      </c>
      <c r="G42" s="23">
        <v>1733.963</v>
      </c>
      <c r="H42" s="23">
        <v>0</v>
      </c>
    </row>
    <row r="43" spans="1:8" hidden="1">
      <c r="A43" s="10" t="s">
        <v>69</v>
      </c>
      <c r="B43" s="22">
        <v>1.2189E-3</v>
      </c>
      <c r="C43" s="22"/>
      <c r="D43" s="23">
        <v>2105.0403000000001</v>
      </c>
      <c r="E43" s="23">
        <v>2705.9580000000001</v>
      </c>
      <c r="F43" s="23">
        <v>2159.8908000000001</v>
      </c>
      <c r="G43" s="23">
        <v>469.2765</v>
      </c>
      <c r="H43" s="23">
        <v>0</v>
      </c>
    </row>
    <row r="44" spans="1:8" hidden="1">
      <c r="A44" s="10" t="s">
        <v>70</v>
      </c>
      <c r="B44" s="22">
        <v>4.0384000000000003E-2</v>
      </c>
      <c r="C44" s="22"/>
      <c r="D44" s="23">
        <v>69743.168000000005</v>
      </c>
      <c r="E44" s="23">
        <v>89652.48000000001</v>
      </c>
      <c r="F44" s="23">
        <v>71560.448000000004</v>
      </c>
      <c r="G44" s="23">
        <v>15547.840000000002</v>
      </c>
      <c r="H44" s="23">
        <v>0</v>
      </c>
    </row>
    <row r="45" spans="1:8" hidden="1">
      <c r="A45" s="10" t="s">
        <v>71</v>
      </c>
      <c r="B45" s="22">
        <v>4.0228E-3</v>
      </c>
      <c r="C45" s="22"/>
      <c r="D45" s="23">
        <v>6947.3756000000003</v>
      </c>
      <c r="E45" s="23">
        <v>8930.616</v>
      </c>
      <c r="F45" s="23">
        <v>7128.4016000000001</v>
      </c>
      <c r="G45" s="23">
        <v>1548.778</v>
      </c>
      <c r="H45" s="23">
        <v>0</v>
      </c>
    </row>
    <row r="46" spans="1:8" hidden="1">
      <c r="A46" s="10" t="s">
        <v>72</v>
      </c>
      <c r="B46" s="22">
        <v>1.5823799999999999E-2</v>
      </c>
      <c r="C46" s="22"/>
      <c r="D46" s="23">
        <v>27327.702599999997</v>
      </c>
      <c r="E46" s="23">
        <v>35128.835999999996</v>
      </c>
      <c r="F46" s="23">
        <v>28039.773599999997</v>
      </c>
      <c r="G46" s="23">
        <v>6092.1629999999996</v>
      </c>
      <c r="H46" s="23">
        <v>0</v>
      </c>
    </row>
    <row r="47" spans="1:8" hidden="1">
      <c r="A47" s="10" t="s">
        <v>73</v>
      </c>
      <c r="B47" s="22">
        <v>7.6576999999999999E-3</v>
      </c>
      <c r="C47" s="22"/>
      <c r="D47" s="23">
        <v>13224.847900000001</v>
      </c>
      <c r="E47" s="23">
        <v>17000.094000000001</v>
      </c>
      <c r="F47" s="23">
        <v>13569.4444</v>
      </c>
      <c r="G47" s="23">
        <v>2948.2145</v>
      </c>
      <c r="H47" s="23">
        <v>0</v>
      </c>
    </row>
    <row r="48" spans="1:8" hidden="1">
      <c r="A48" s="10" t="s">
        <v>74</v>
      </c>
      <c r="B48" s="22">
        <v>1.2146000000000001E-2</v>
      </c>
      <c r="C48" s="22"/>
      <c r="D48" s="23">
        <v>20976.142</v>
      </c>
      <c r="E48" s="23">
        <v>26964.120000000003</v>
      </c>
      <c r="F48" s="23">
        <v>21522.712</v>
      </c>
      <c r="G48" s="23">
        <v>4676.21</v>
      </c>
      <c r="H48" s="23">
        <v>0</v>
      </c>
    </row>
    <row r="49" spans="1:8" hidden="1">
      <c r="A49" s="10" t="s">
        <v>75</v>
      </c>
      <c r="B49" s="22">
        <v>1.6035999999999999E-3</v>
      </c>
      <c r="C49" s="22"/>
      <c r="D49" s="23">
        <v>2769.4171999999999</v>
      </c>
      <c r="E49" s="23">
        <v>3559.9919999999997</v>
      </c>
      <c r="F49" s="23">
        <v>2841.5792000000001</v>
      </c>
      <c r="G49" s="23">
        <v>617.38599999999997</v>
      </c>
      <c r="H49" s="23">
        <v>0</v>
      </c>
    </row>
    <row r="50" spans="1:8" hidden="1">
      <c r="A50" s="10" t="s">
        <v>76</v>
      </c>
      <c r="B50" s="22">
        <v>4.3617999999999999E-3</v>
      </c>
      <c r="C50" s="22"/>
      <c r="D50" s="23">
        <v>7532.8285999999998</v>
      </c>
      <c r="E50" s="23">
        <v>9683.1959999999999</v>
      </c>
      <c r="F50" s="23">
        <v>7729.1095999999998</v>
      </c>
      <c r="G50" s="23">
        <v>1679.2929999999999</v>
      </c>
      <c r="H50" s="23">
        <v>0</v>
      </c>
    </row>
    <row r="51" spans="1:8" hidden="1">
      <c r="A51" s="10" t="s">
        <v>77</v>
      </c>
      <c r="B51" s="22">
        <v>4.8240000000000002E-4</v>
      </c>
      <c r="C51" s="22"/>
      <c r="D51" s="23">
        <v>833.10480000000007</v>
      </c>
      <c r="E51" s="23">
        <v>1070.9280000000001</v>
      </c>
      <c r="F51" s="23">
        <v>854.81280000000004</v>
      </c>
      <c r="G51" s="23">
        <v>185.72400000000002</v>
      </c>
      <c r="H51" s="23">
        <v>0</v>
      </c>
    </row>
    <row r="52" spans="1:8" hidden="1">
      <c r="A52" s="10" t="s">
        <v>78</v>
      </c>
      <c r="B52" s="22">
        <v>2.0607400000000001E-2</v>
      </c>
      <c r="C52" s="22"/>
      <c r="D52" s="23">
        <v>35588.979800000001</v>
      </c>
      <c r="E52" s="23">
        <v>45748.428</v>
      </c>
      <c r="F52" s="23">
        <v>36516.3128</v>
      </c>
      <c r="G52" s="23">
        <v>7933.8490000000002</v>
      </c>
      <c r="H52" s="23">
        <v>0</v>
      </c>
    </row>
    <row r="53" spans="1:8" hidden="1">
      <c r="A53" s="10" t="s">
        <v>79</v>
      </c>
      <c r="B53" s="22">
        <v>4.8066000000000003E-3</v>
      </c>
      <c r="C53" s="22"/>
      <c r="D53" s="23">
        <v>8300.9982</v>
      </c>
      <c r="E53" s="23">
        <v>10670.652</v>
      </c>
      <c r="F53" s="23">
        <v>8517.2952000000005</v>
      </c>
      <c r="G53" s="23">
        <v>1850.5410000000002</v>
      </c>
      <c r="H53" s="23">
        <v>0</v>
      </c>
    </row>
    <row r="54" spans="1:8" hidden="1">
      <c r="A54" s="10" t="s">
        <v>80</v>
      </c>
      <c r="B54" s="22">
        <v>2.59952E-2</v>
      </c>
      <c r="C54" s="22"/>
      <c r="D54" s="23">
        <v>44893.710399999996</v>
      </c>
      <c r="E54" s="23">
        <v>57709.343999999997</v>
      </c>
      <c r="F54" s="23">
        <v>46063.494399999996</v>
      </c>
      <c r="G54" s="23">
        <v>10008.152</v>
      </c>
      <c r="H54" s="23">
        <v>0</v>
      </c>
    </row>
    <row r="55" spans="1:8" hidden="1">
      <c r="A55" s="10" t="s">
        <v>81</v>
      </c>
      <c r="B55" s="22">
        <v>7.9279999999999997E-4</v>
      </c>
      <c r="C55" s="22"/>
      <c r="D55" s="23">
        <v>1369.1656</v>
      </c>
      <c r="E55" s="23">
        <v>1760.0159999999998</v>
      </c>
      <c r="F55" s="23">
        <v>1404.8416</v>
      </c>
      <c r="G55" s="23">
        <v>305.22800000000001</v>
      </c>
      <c r="H55" s="23">
        <v>0</v>
      </c>
    </row>
    <row r="56" spans="1:8" hidden="1">
      <c r="A56" s="10" t="s">
        <v>82</v>
      </c>
      <c r="B56" s="22">
        <v>6.3445999999999997E-3</v>
      </c>
      <c r="C56" s="22"/>
      <c r="D56" s="23">
        <v>10957.1242</v>
      </c>
      <c r="E56" s="23">
        <v>14085.011999999999</v>
      </c>
      <c r="F56" s="23">
        <v>11242.6312</v>
      </c>
      <c r="G56" s="23">
        <v>2442.6709999999998</v>
      </c>
      <c r="H56" s="23">
        <v>0</v>
      </c>
    </row>
    <row r="57" spans="1:8" hidden="1">
      <c r="A57" s="10" t="s">
        <v>83</v>
      </c>
      <c r="B57" s="22">
        <v>3.5105000000000002E-3</v>
      </c>
      <c r="C57" s="22"/>
      <c r="D57" s="23">
        <v>6062.6334999999999</v>
      </c>
      <c r="E57" s="23">
        <v>7793.31</v>
      </c>
      <c r="F57" s="23">
        <v>6220.6060000000007</v>
      </c>
      <c r="G57" s="23">
        <v>1351.5425</v>
      </c>
      <c r="H57" s="23">
        <v>0</v>
      </c>
    </row>
    <row r="58" spans="1:8" hidden="1">
      <c r="A58" s="10" t="s">
        <v>84</v>
      </c>
      <c r="B58" s="22">
        <v>1.06809E-2</v>
      </c>
      <c r="C58" s="22"/>
      <c r="D58" s="23">
        <v>18445.9143</v>
      </c>
      <c r="E58" s="23">
        <v>23711.598000000002</v>
      </c>
      <c r="F58" s="23">
        <v>18926.554800000002</v>
      </c>
      <c r="G58" s="23">
        <v>4112.1464999999998</v>
      </c>
      <c r="H58" s="23">
        <v>0</v>
      </c>
    </row>
    <row r="59" spans="1:8" hidden="1">
      <c r="A59" s="10" t="s">
        <v>85</v>
      </c>
      <c r="B59" s="22">
        <v>4.0895000000000003E-3</v>
      </c>
      <c r="C59" s="22"/>
      <c r="D59" s="23">
        <v>7062.5665000000008</v>
      </c>
      <c r="E59" s="23">
        <v>9078.69</v>
      </c>
      <c r="F59" s="23">
        <v>7246.5940000000001</v>
      </c>
      <c r="G59" s="23">
        <v>1574.4575000000002</v>
      </c>
      <c r="H59" s="23">
        <v>0</v>
      </c>
    </row>
    <row r="60" spans="1:8" hidden="1">
      <c r="A60" s="10" t="s">
        <v>86</v>
      </c>
      <c r="B60" s="22">
        <v>2.2477E-3</v>
      </c>
      <c r="C60" s="22"/>
      <c r="D60" s="23">
        <v>3881.7779</v>
      </c>
      <c r="E60" s="23">
        <v>4989.8940000000002</v>
      </c>
      <c r="F60" s="23">
        <v>3982.9243999999999</v>
      </c>
      <c r="G60" s="23">
        <v>865.36450000000002</v>
      </c>
      <c r="H60" s="23">
        <v>0</v>
      </c>
    </row>
    <row r="61" spans="1:8" hidden="1">
      <c r="A61" s="10" t="s">
        <v>87</v>
      </c>
      <c r="B61" s="22">
        <v>1.6004000000000001E-3</v>
      </c>
      <c r="C61" s="22"/>
      <c r="D61" s="23">
        <v>2763.8908000000001</v>
      </c>
      <c r="E61" s="23">
        <v>3552.8880000000004</v>
      </c>
      <c r="F61" s="23">
        <v>2835.9088000000002</v>
      </c>
      <c r="G61" s="23">
        <v>616.154</v>
      </c>
      <c r="H61" s="23">
        <v>0</v>
      </c>
    </row>
    <row r="62" spans="1:8" hidden="1">
      <c r="A62" s="10" t="s">
        <v>88</v>
      </c>
      <c r="B62" s="22">
        <v>4.1504999999999997E-3</v>
      </c>
      <c r="C62" s="22"/>
      <c r="D62" s="23">
        <v>7167.9134999999997</v>
      </c>
      <c r="E62" s="23">
        <v>9214.1099999999988</v>
      </c>
      <c r="F62" s="23">
        <v>7354.6859999999997</v>
      </c>
      <c r="G62" s="23">
        <v>1597.9424999999999</v>
      </c>
      <c r="H62" s="23">
        <v>0</v>
      </c>
    </row>
    <row r="63" spans="1:8" hidden="1">
      <c r="A63" s="10" t="s">
        <v>89</v>
      </c>
      <c r="B63" s="22">
        <v>6.3420400000000002E-2</v>
      </c>
      <c r="C63" s="22"/>
      <c r="D63" s="23">
        <v>109527.03080000001</v>
      </c>
      <c r="E63" s="23">
        <v>140793.288</v>
      </c>
      <c r="F63" s="23">
        <v>112380.9488</v>
      </c>
      <c r="G63" s="23">
        <v>24416.853999999999</v>
      </c>
      <c r="H63" s="23">
        <v>0</v>
      </c>
    </row>
    <row r="64" spans="1:8" hidden="1">
      <c r="A64" s="10" t="s">
        <v>90</v>
      </c>
      <c r="B64" s="22">
        <v>1.7627999999999999E-3</v>
      </c>
      <c r="C64" s="22"/>
      <c r="D64" s="23">
        <v>3044.3555999999999</v>
      </c>
      <c r="E64" s="23">
        <v>3913.4159999999997</v>
      </c>
      <c r="F64" s="23">
        <v>3123.6815999999999</v>
      </c>
      <c r="G64" s="23">
        <v>678.678</v>
      </c>
      <c r="H64" s="23">
        <v>0</v>
      </c>
    </row>
    <row r="65" spans="1:8" hidden="1">
      <c r="A65" s="10" t="s">
        <v>91</v>
      </c>
      <c r="B65" s="22">
        <v>2.2853000000000001E-3</v>
      </c>
      <c r="C65" s="22"/>
      <c r="D65" s="23">
        <v>3946.7130999999999</v>
      </c>
      <c r="E65" s="23">
        <v>5073.366</v>
      </c>
      <c r="F65" s="23">
        <v>4049.5516000000002</v>
      </c>
      <c r="G65" s="23">
        <v>879.84050000000002</v>
      </c>
      <c r="H65" s="23">
        <v>0</v>
      </c>
    </row>
    <row r="66" spans="1:8" hidden="1">
      <c r="A66" s="10" t="s">
        <v>92</v>
      </c>
      <c r="B66" s="22">
        <v>1.3701E-2</v>
      </c>
      <c r="C66" s="22"/>
      <c r="D66" s="23">
        <v>23661.627</v>
      </c>
      <c r="E66" s="23">
        <v>30416.219999999998</v>
      </c>
      <c r="F66" s="23">
        <v>24278.171999999999</v>
      </c>
      <c r="G66" s="23">
        <v>5274.8850000000002</v>
      </c>
      <c r="H66" s="23">
        <v>0</v>
      </c>
    </row>
    <row r="67" spans="1:8" hidden="1">
      <c r="A67" s="10" t="s">
        <v>93</v>
      </c>
      <c r="B67" s="22">
        <v>8.9268999999999998E-3</v>
      </c>
      <c r="C67" s="22"/>
      <c r="D67" s="23">
        <v>15416.756299999999</v>
      </c>
      <c r="E67" s="23">
        <v>19817.718000000001</v>
      </c>
      <c r="F67" s="23">
        <v>15818.4668</v>
      </c>
      <c r="G67" s="23">
        <v>3436.8564999999999</v>
      </c>
      <c r="H67" s="23">
        <v>0</v>
      </c>
    </row>
    <row r="68" spans="1:8" hidden="1">
      <c r="A68" s="10" t="s">
        <v>94</v>
      </c>
      <c r="B68" s="22">
        <v>2.3906799999999999E-2</v>
      </c>
      <c r="C68" s="22"/>
      <c r="D68" s="23">
        <v>41287.043599999997</v>
      </c>
      <c r="E68" s="23">
        <v>53073.095999999998</v>
      </c>
      <c r="F68" s="23">
        <v>42362.849600000001</v>
      </c>
      <c r="G68" s="23">
        <v>9204.1180000000004</v>
      </c>
      <c r="H68" s="23">
        <v>0</v>
      </c>
    </row>
    <row r="69" spans="1:8" hidden="1">
      <c r="A69" s="10" t="s">
        <v>95</v>
      </c>
      <c r="B69" s="22">
        <v>1.4724E-3</v>
      </c>
      <c r="C69" s="22"/>
      <c r="D69" s="23">
        <v>2542.8348000000001</v>
      </c>
      <c r="E69" s="23">
        <v>3268.7280000000001</v>
      </c>
      <c r="F69" s="23">
        <v>2609.0927999999999</v>
      </c>
      <c r="G69" s="23">
        <v>566.87400000000002</v>
      </c>
      <c r="H69" s="23">
        <v>0</v>
      </c>
    </row>
    <row r="70" spans="1:8" hidden="1">
      <c r="A70" s="10" t="s">
        <v>96</v>
      </c>
      <c r="B70" s="22">
        <v>2.4424700000000001E-2</v>
      </c>
      <c r="C70" s="22"/>
      <c r="D70" s="23">
        <v>42181.456899999997</v>
      </c>
      <c r="E70" s="23">
        <v>54222.834000000003</v>
      </c>
      <c r="F70" s="23">
        <v>43280.568400000004</v>
      </c>
      <c r="G70" s="23">
        <v>9403.5095000000001</v>
      </c>
      <c r="H70" s="23">
        <v>0</v>
      </c>
    </row>
    <row r="71" spans="1:8" hidden="1">
      <c r="A71" s="10" t="s">
        <v>97</v>
      </c>
      <c r="B71" s="22">
        <v>1.18174E-2</v>
      </c>
      <c r="C71" s="22"/>
      <c r="D71" s="23">
        <v>20408.649799999999</v>
      </c>
      <c r="E71" s="23">
        <v>26234.628000000001</v>
      </c>
      <c r="F71" s="23">
        <v>20940.432800000002</v>
      </c>
      <c r="G71" s="23">
        <v>4549.6990000000005</v>
      </c>
      <c r="H71" s="23">
        <v>0</v>
      </c>
    </row>
    <row r="72" spans="1:8" hidden="1">
      <c r="A72" s="10" t="s">
        <v>98</v>
      </c>
      <c r="B72" s="22">
        <v>1.4687000000000001E-3</v>
      </c>
      <c r="C72" s="22"/>
      <c r="D72" s="23">
        <v>2536.4449</v>
      </c>
      <c r="E72" s="23">
        <v>3260.5140000000001</v>
      </c>
      <c r="F72" s="23">
        <v>2602.5364</v>
      </c>
      <c r="G72" s="23">
        <v>565.44950000000006</v>
      </c>
      <c r="H72" s="23">
        <v>0</v>
      </c>
    </row>
    <row r="73" spans="1:8" hidden="1">
      <c r="A73" s="10" t="s">
        <v>99</v>
      </c>
      <c r="B73" s="22">
        <v>4.1663999999999998E-3</v>
      </c>
      <c r="C73" s="22"/>
      <c r="D73" s="23">
        <v>7195.3727999999992</v>
      </c>
      <c r="E73" s="23">
        <v>9249.4079999999994</v>
      </c>
      <c r="F73" s="23">
        <v>7382.8607999999995</v>
      </c>
      <c r="G73" s="23">
        <v>1604.0639999999999</v>
      </c>
      <c r="H73" s="23">
        <v>0</v>
      </c>
    </row>
    <row r="74" spans="1:8" hidden="1">
      <c r="A74" s="10" t="s">
        <v>100</v>
      </c>
      <c r="B74" s="22">
        <v>7.6283999999999996E-3</v>
      </c>
      <c r="C74" s="22"/>
      <c r="D74" s="23">
        <v>13174.246799999999</v>
      </c>
      <c r="E74" s="23">
        <v>16935.047999999999</v>
      </c>
      <c r="F74" s="23">
        <v>13517.524799999999</v>
      </c>
      <c r="G74" s="23">
        <v>2936.9339999999997</v>
      </c>
      <c r="H74" s="23">
        <v>0</v>
      </c>
    </row>
    <row r="75" spans="1:8" hidden="1">
      <c r="A75" s="10" t="s">
        <v>101</v>
      </c>
      <c r="B75" s="22">
        <v>1.3818999999999999E-3</v>
      </c>
      <c r="C75" s="22"/>
      <c r="D75" s="23">
        <v>2386.5412999999999</v>
      </c>
      <c r="E75" s="23">
        <v>3067.8179999999998</v>
      </c>
      <c r="F75" s="23">
        <v>2448.7267999999999</v>
      </c>
      <c r="G75" s="23">
        <v>532.03149999999994</v>
      </c>
      <c r="H75" s="23">
        <v>0</v>
      </c>
    </row>
    <row r="76" spans="1:8" hidden="1">
      <c r="A76" s="10" t="s">
        <v>102</v>
      </c>
      <c r="B76" s="22">
        <v>3.6378000000000001E-3</v>
      </c>
      <c r="C76" s="22"/>
      <c r="D76" s="23">
        <v>6282.4805999999999</v>
      </c>
      <c r="E76" s="23">
        <v>8075.9160000000002</v>
      </c>
      <c r="F76" s="23">
        <v>6446.1815999999999</v>
      </c>
      <c r="G76" s="23">
        <v>1400.5530000000001</v>
      </c>
      <c r="H76" s="23">
        <v>0</v>
      </c>
    </row>
    <row r="77" spans="1:8" hidden="1">
      <c r="A77" s="10" t="s">
        <v>103</v>
      </c>
      <c r="B77" s="22">
        <v>1.6310000000000002E-2</v>
      </c>
      <c r="C77" s="22"/>
      <c r="D77" s="23">
        <v>28167.370000000003</v>
      </c>
      <c r="E77" s="23">
        <v>36208.200000000004</v>
      </c>
      <c r="F77" s="23">
        <v>28901.320000000003</v>
      </c>
      <c r="G77" s="23">
        <v>6279.35</v>
      </c>
      <c r="H77" s="23">
        <v>0</v>
      </c>
    </row>
    <row r="78" spans="1:8" hidden="1">
      <c r="A78" s="10" t="s">
        <v>104</v>
      </c>
      <c r="B78" s="22">
        <v>2.431E-3</v>
      </c>
      <c r="C78" s="22"/>
      <c r="D78" s="23">
        <v>4198.3370000000004</v>
      </c>
      <c r="E78" s="23">
        <v>5396.82</v>
      </c>
      <c r="F78" s="23">
        <v>4307.732</v>
      </c>
      <c r="G78" s="23">
        <v>935.93499999999995</v>
      </c>
      <c r="H78" s="23">
        <v>0</v>
      </c>
    </row>
    <row r="79" spans="1:8" hidden="1">
      <c r="A79" s="10" t="s">
        <v>105</v>
      </c>
      <c r="B79" s="22">
        <v>1.2138400000000001E-2</v>
      </c>
      <c r="C79" s="22"/>
      <c r="D79" s="23">
        <v>20963.016800000001</v>
      </c>
      <c r="E79" s="23">
        <v>26947.248</v>
      </c>
      <c r="F79" s="23">
        <v>21509.2448</v>
      </c>
      <c r="G79" s="23">
        <v>4673.2840000000006</v>
      </c>
      <c r="H79" s="23">
        <v>0</v>
      </c>
    </row>
    <row r="80" spans="1:8" hidden="1">
      <c r="A80" s="10" t="s">
        <v>106</v>
      </c>
      <c r="B80" s="22">
        <v>2.7472E-3</v>
      </c>
      <c r="C80" s="22"/>
      <c r="D80" s="23">
        <v>4744.4143999999997</v>
      </c>
      <c r="E80" s="23">
        <v>6098.7839999999997</v>
      </c>
      <c r="F80" s="23">
        <v>4868.0384000000004</v>
      </c>
      <c r="G80" s="23">
        <v>1057.672</v>
      </c>
      <c r="H80" s="23">
        <v>0</v>
      </c>
    </row>
    <row r="81" spans="1:8" hidden="1">
      <c r="A81" s="10" t="s">
        <v>107</v>
      </c>
      <c r="B81" s="22">
        <v>9.1336999999999998E-3</v>
      </c>
      <c r="C81" s="22"/>
      <c r="D81" s="23">
        <v>15773.8999</v>
      </c>
      <c r="E81" s="23">
        <v>20276.813999999998</v>
      </c>
      <c r="F81" s="23">
        <v>16184.9164</v>
      </c>
      <c r="G81" s="23">
        <v>3516.4744999999998</v>
      </c>
      <c r="H81" s="23">
        <v>0</v>
      </c>
    </row>
    <row r="82" spans="1:8" hidden="1">
      <c r="A82" s="10" t="s">
        <v>108</v>
      </c>
      <c r="B82" s="22">
        <v>9.5172999999999994E-3</v>
      </c>
      <c r="C82" s="22"/>
      <c r="D82" s="23">
        <v>16436.377099999998</v>
      </c>
      <c r="E82" s="23">
        <v>21128.405999999999</v>
      </c>
      <c r="F82" s="23">
        <v>16864.655599999998</v>
      </c>
      <c r="G82" s="23">
        <v>3664.1605</v>
      </c>
      <c r="H82" s="23">
        <v>0</v>
      </c>
    </row>
    <row r="83" spans="1:8" hidden="1">
      <c r="A83" s="10" t="s">
        <v>109</v>
      </c>
      <c r="B83" s="22">
        <v>1.46421E-2</v>
      </c>
      <c r="C83" s="22"/>
      <c r="D83" s="23">
        <v>25286.9067</v>
      </c>
      <c r="E83" s="23">
        <v>32505.462</v>
      </c>
      <c r="F83" s="23">
        <v>25945.801199999998</v>
      </c>
      <c r="G83" s="23">
        <v>5637.2084999999997</v>
      </c>
      <c r="H83" s="23">
        <v>0</v>
      </c>
    </row>
    <row r="84" spans="1:8" hidden="1">
      <c r="A84" s="10" t="s">
        <v>110</v>
      </c>
      <c r="B84" s="22">
        <v>6.9842000000000003E-3</v>
      </c>
      <c r="C84" s="22"/>
      <c r="D84" s="23">
        <v>12061.713400000001</v>
      </c>
      <c r="E84" s="23">
        <v>15504.924000000001</v>
      </c>
      <c r="F84" s="23">
        <v>12376.002400000001</v>
      </c>
      <c r="G84" s="23">
        <v>2688.9169999999999</v>
      </c>
      <c r="H84" s="23">
        <v>0</v>
      </c>
    </row>
    <row r="85" spans="1:8" hidden="1">
      <c r="A85" s="10" t="s">
        <v>111</v>
      </c>
      <c r="B85" s="22">
        <v>4.5836000000000002E-3</v>
      </c>
      <c r="C85" s="22"/>
      <c r="D85" s="23">
        <v>7915.8771999999999</v>
      </c>
      <c r="E85" s="23">
        <v>10175.592000000001</v>
      </c>
      <c r="F85" s="23">
        <v>8122.1392000000005</v>
      </c>
      <c r="G85" s="23">
        <v>1764.6860000000001</v>
      </c>
      <c r="H85" s="23">
        <v>0</v>
      </c>
    </row>
    <row r="86" spans="1:8" hidden="1">
      <c r="A86" s="10" t="s">
        <v>112</v>
      </c>
      <c r="B86" s="22">
        <v>3.3766E-3</v>
      </c>
      <c r="C86" s="22"/>
      <c r="D86" s="23">
        <v>5831.3882000000003</v>
      </c>
      <c r="E86" s="23">
        <v>7496.0519999999997</v>
      </c>
      <c r="F86" s="23">
        <v>5983.3352000000004</v>
      </c>
      <c r="G86" s="23">
        <v>1299.991</v>
      </c>
      <c r="H86" s="23">
        <v>0</v>
      </c>
    </row>
    <row r="87" spans="1:8" hidden="1">
      <c r="A87" s="10" t="s">
        <v>113</v>
      </c>
      <c r="B87" s="22">
        <v>7.3825999999999996E-3</v>
      </c>
      <c r="C87" s="22"/>
      <c r="D87" s="23">
        <v>12749.750199999999</v>
      </c>
      <c r="E87" s="23">
        <v>16389.371999999999</v>
      </c>
      <c r="F87" s="23">
        <v>13081.967199999999</v>
      </c>
      <c r="G87" s="23">
        <v>2842.3009999999999</v>
      </c>
      <c r="H87" s="23">
        <v>0</v>
      </c>
    </row>
    <row r="88" spans="1:8" hidden="1">
      <c r="A88" s="10" t="s">
        <v>114</v>
      </c>
      <c r="B88" s="22">
        <v>3.9250999999999999E-3</v>
      </c>
      <c r="C88" s="22"/>
      <c r="D88" s="23">
        <v>6778.6476999999995</v>
      </c>
      <c r="E88" s="23">
        <v>8713.7219999999998</v>
      </c>
      <c r="F88" s="23">
        <v>6955.2771999999995</v>
      </c>
      <c r="G88" s="23">
        <v>1511.1634999999999</v>
      </c>
      <c r="H88" s="23">
        <v>0</v>
      </c>
    </row>
    <row r="89" spans="1:8" hidden="1">
      <c r="A89" s="10" t="s">
        <v>115</v>
      </c>
      <c r="B89" s="22">
        <v>7.5123999999999998E-3</v>
      </c>
      <c r="C89" s="22"/>
      <c r="D89" s="23">
        <v>12973.9148</v>
      </c>
      <c r="E89" s="23">
        <v>16677.527999999998</v>
      </c>
      <c r="F89" s="23">
        <v>13311.9728</v>
      </c>
      <c r="G89" s="23">
        <v>2892.2739999999999</v>
      </c>
      <c r="H89" s="23">
        <v>0</v>
      </c>
    </row>
    <row r="90" spans="1:8" hidden="1">
      <c r="A90" s="10" t="s">
        <v>116</v>
      </c>
      <c r="B90" s="22">
        <v>1.3595E-3</v>
      </c>
      <c r="C90" s="22"/>
      <c r="D90" s="23">
        <v>2347.8564999999999</v>
      </c>
      <c r="E90" s="23">
        <v>3018.09</v>
      </c>
      <c r="F90" s="23">
        <v>2409.0340000000001</v>
      </c>
      <c r="G90" s="23">
        <v>523.40750000000003</v>
      </c>
      <c r="H90" s="23">
        <v>0</v>
      </c>
    </row>
    <row r="91" spans="1:8" hidden="1">
      <c r="A91" s="10" t="s">
        <v>117</v>
      </c>
      <c r="B91" s="22">
        <v>4.1593999999999997E-3</v>
      </c>
      <c r="C91" s="22"/>
      <c r="D91" s="23">
        <v>7183.2837999999992</v>
      </c>
      <c r="E91" s="23">
        <v>9233.8679999999986</v>
      </c>
      <c r="F91" s="23">
        <v>7370.4567999999999</v>
      </c>
      <c r="G91" s="23">
        <v>1601.3689999999999</v>
      </c>
      <c r="H91" s="23">
        <v>0</v>
      </c>
    </row>
    <row r="92" spans="1:8" hidden="1">
      <c r="A92" s="10" t="s">
        <v>118</v>
      </c>
      <c r="B92" s="22">
        <v>3.1139999999999998E-4</v>
      </c>
      <c r="C92" s="22"/>
      <c r="D92" s="23">
        <v>537.78779999999995</v>
      </c>
      <c r="E92" s="23">
        <v>691.30799999999999</v>
      </c>
      <c r="F92" s="23">
        <v>551.80079999999998</v>
      </c>
      <c r="G92" s="23">
        <v>119.889</v>
      </c>
      <c r="H92" s="23">
        <v>0</v>
      </c>
    </row>
    <row r="93" spans="1:8" hidden="1">
      <c r="A93" s="10" t="s">
        <v>119</v>
      </c>
      <c r="B93" s="22">
        <v>3.0959500000000001E-2</v>
      </c>
      <c r="C93" s="22"/>
      <c r="D93" s="23">
        <v>53467.056499999999</v>
      </c>
      <c r="E93" s="23">
        <v>68730.09</v>
      </c>
      <c r="F93" s="23">
        <v>54860.234000000004</v>
      </c>
      <c r="G93" s="23">
        <v>11919.407500000001</v>
      </c>
      <c r="H93" s="23">
        <v>0</v>
      </c>
    </row>
    <row r="94" spans="1:8" hidden="1">
      <c r="A94" s="10" t="s">
        <v>120</v>
      </c>
      <c r="B94" s="22">
        <v>3.5496999999999998E-3</v>
      </c>
      <c r="C94" s="22"/>
      <c r="D94" s="23">
        <v>6130.3319000000001</v>
      </c>
      <c r="E94" s="23">
        <v>7880.3339999999998</v>
      </c>
      <c r="F94" s="23">
        <v>6290.0684000000001</v>
      </c>
      <c r="G94" s="23">
        <v>1366.6344999999999</v>
      </c>
      <c r="H94" s="23">
        <v>0</v>
      </c>
    </row>
    <row r="95" spans="1:8" hidden="1">
      <c r="A95" s="10" t="s">
        <v>121</v>
      </c>
      <c r="B95" s="22">
        <v>0.1029828</v>
      </c>
      <c r="C95" s="22"/>
      <c r="D95" s="23">
        <v>177851.29560000001</v>
      </c>
      <c r="E95" s="23">
        <v>228621.81599999999</v>
      </c>
      <c r="F95" s="23">
        <v>182485.52160000001</v>
      </c>
      <c r="G95" s="23">
        <v>39648.377999999997</v>
      </c>
      <c r="H95" s="23">
        <v>0</v>
      </c>
    </row>
    <row r="96" spans="1:8" hidden="1">
      <c r="A96" s="10" t="s">
        <v>122</v>
      </c>
      <c r="B96" s="22">
        <v>1.5566E-3</v>
      </c>
      <c r="C96" s="22"/>
      <c r="D96" s="23">
        <v>2688.2482</v>
      </c>
      <c r="E96" s="23">
        <v>3455.652</v>
      </c>
      <c r="F96" s="23">
        <v>2758.2952</v>
      </c>
      <c r="G96" s="23">
        <v>599.29100000000005</v>
      </c>
      <c r="H96" s="23">
        <v>0</v>
      </c>
    </row>
    <row r="97" spans="1:10" hidden="1">
      <c r="A97" s="10" t="s">
        <v>123</v>
      </c>
      <c r="B97" s="22">
        <v>8.7029999999999996E-4</v>
      </c>
      <c r="C97" s="22"/>
      <c r="D97" s="23">
        <v>1503.0081</v>
      </c>
      <c r="E97" s="23">
        <v>1932.0659999999998</v>
      </c>
      <c r="F97" s="23">
        <v>1542.1715999999999</v>
      </c>
      <c r="G97" s="23">
        <v>335.06549999999999</v>
      </c>
      <c r="H97" s="23">
        <v>0</v>
      </c>
    </row>
    <row r="98" spans="1:10" hidden="1">
      <c r="A98" s="10" t="s">
        <v>124</v>
      </c>
      <c r="B98" s="22">
        <v>6.3194999999999996E-3</v>
      </c>
      <c r="C98" s="22"/>
      <c r="D98" s="23">
        <v>10913.7765</v>
      </c>
      <c r="E98" s="23">
        <v>14029.289999999999</v>
      </c>
      <c r="F98" s="23">
        <v>11198.153999999999</v>
      </c>
      <c r="G98" s="23">
        <v>2433.0074999999997</v>
      </c>
      <c r="H98" s="23">
        <v>0</v>
      </c>
    </row>
    <row r="99" spans="1:10" hidden="1">
      <c r="A99" s="10" t="s">
        <v>125</v>
      </c>
      <c r="B99" s="22">
        <v>9.7175999999999998E-3</v>
      </c>
      <c r="C99" s="22"/>
      <c r="D99" s="23">
        <v>16782.2952</v>
      </c>
      <c r="E99" s="23">
        <v>21573.072</v>
      </c>
      <c r="F99" s="23">
        <v>17219.587199999998</v>
      </c>
      <c r="G99" s="23">
        <v>3741.2759999999998</v>
      </c>
      <c r="H99" s="23">
        <v>0</v>
      </c>
    </row>
    <row r="100" spans="1:10" hidden="1">
      <c r="A100" s="10" t="s">
        <v>126</v>
      </c>
      <c r="B100" s="22">
        <v>6.1852000000000001E-3</v>
      </c>
      <c r="C100" s="22"/>
      <c r="D100" s="23">
        <v>10681.840400000001</v>
      </c>
      <c r="E100" s="23">
        <v>13731.144</v>
      </c>
      <c r="F100" s="23">
        <v>10960.1744</v>
      </c>
      <c r="G100" s="23">
        <v>2381.3020000000001</v>
      </c>
      <c r="H100" s="23">
        <v>0</v>
      </c>
    </row>
    <row r="101" spans="1:10" hidden="1">
      <c r="A101" s="10" t="s">
        <v>127</v>
      </c>
      <c r="B101" s="22">
        <v>6.6882E-3</v>
      </c>
      <c r="C101" s="22"/>
      <c r="D101" s="23">
        <v>11550.5214</v>
      </c>
      <c r="E101" s="23">
        <v>14847.804</v>
      </c>
      <c r="F101" s="23">
        <v>11851.490400000001</v>
      </c>
      <c r="G101" s="23">
        <v>2574.9569999999999</v>
      </c>
      <c r="H101" s="23">
        <v>0</v>
      </c>
    </row>
    <row r="102" spans="1:10">
      <c r="A102" s="10" t="s">
        <v>128</v>
      </c>
      <c r="B102" s="22">
        <v>3.2743E-3</v>
      </c>
      <c r="C102" s="22"/>
      <c r="D102" s="23">
        <v>5654.7160999999996</v>
      </c>
      <c r="E102" s="23">
        <v>7268.9459999999999</v>
      </c>
      <c r="F102" s="23">
        <v>5802.0595999999996</v>
      </c>
      <c r="G102" s="23">
        <v>1260.6054999999999</v>
      </c>
      <c r="H102" s="23">
        <v>0</v>
      </c>
    </row>
    <row r="103" spans="1:10">
      <c r="A103" s="10" t="s">
        <v>129</v>
      </c>
      <c r="B103" s="22">
        <v>1.9101999999999999E-3</v>
      </c>
      <c r="C103" s="22"/>
      <c r="D103" s="23">
        <v>3298.9153999999999</v>
      </c>
      <c r="E103" s="23">
        <v>4240.6440000000002</v>
      </c>
      <c r="F103" s="23">
        <v>3384.8743999999997</v>
      </c>
      <c r="G103" s="23">
        <v>735.42700000000002</v>
      </c>
      <c r="H103" s="23">
        <v>0</v>
      </c>
    </row>
    <row r="104" spans="1:10">
      <c r="B104" s="22" t="s">
        <v>6</v>
      </c>
      <c r="D104" s="21"/>
      <c r="E104" s="21"/>
      <c r="F104" s="21"/>
      <c r="G104" s="21"/>
      <c r="H104" s="21"/>
    </row>
    <row r="105" spans="1:10">
      <c r="D105" s="23">
        <f>SUM(D4:D103)</f>
        <v>1727000.0000000005</v>
      </c>
      <c r="E105" s="23">
        <f t="shared" ref="E105:H105" si="0">SUM(E4:E103)</f>
        <v>2219999.9999999995</v>
      </c>
      <c r="F105" s="23">
        <f t="shared" si="0"/>
        <v>1772000.0000000009</v>
      </c>
      <c r="G105" s="23">
        <f t="shared" si="0"/>
        <v>385000.00000000006</v>
      </c>
      <c r="H105" s="23">
        <f t="shared" si="0"/>
        <v>0</v>
      </c>
      <c r="J105" s="23">
        <f>SUM(D105:I105)</f>
        <v>6104000.0000000009</v>
      </c>
    </row>
    <row r="107" spans="1:10">
      <c r="A107" s="21" t="s">
        <v>177</v>
      </c>
    </row>
  </sheetData>
  <printOptions horizontalCentered="1"/>
  <pageMargins left="0.7" right="0.7" top="0.75" bottom="0.75" header="0.3" footer="0.3"/>
  <pageSetup scale="80" orientation="landscape" r:id="rId1"/>
  <headerFooter>
    <oddHeader xml:space="preserve">&amp;C&amp;"-,Bold"&amp;20Appendix C:  Allocation of Deferred Inflows and Outflows </oddHeader>
  </headerFooter>
  <rowBreaks count="3" manualBreakCount="3">
    <brk id="31" max="16383" man="1"/>
    <brk id="59" max="16383" man="1"/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05"/>
  <sheetViews>
    <sheetView zoomScaleNormal="100" workbookViewId="0">
      <pane xSplit="2" ySplit="3" topLeftCell="C4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RowHeight="15"/>
  <cols>
    <col min="1" max="1" width="18.7109375" style="21" customWidth="1"/>
    <col min="2" max="2" width="15.7109375" style="21" customWidth="1"/>
    <col min="3" max="3" width="1.7109375" style="21" customWidth="1"/>
    <col min="4" max="8" width="19.7109375" customWidth="1"/>
  </cols>
  <sheetData>
    <row r="1" spans="1:8" s="21" customFormat="1">
      <c r="A1" s="170"/>
    </row>
    <row r="2" spans="1:8" s="94" customFormat="1">
      <c r="D2" s="95">
        <v>2023</v>
      </c>
      <c r="E2" s="95">
        <v>2024</v>
      </c>
      <c r="F2" s="95">
        <v>2025</v>
      </c>
      <c r="G2" s="95">
        <v>2026</v>
      </c>
      <c r="H2" s="95">
        <v>2027</v>
      </c>
    </row>
    <row r="3" spans="1:8" s="94" customFormat="1" ht="75" customHeight="1">
      <c r="A3" s="93" t="s">
        <v>12</v>
      </c>
      <c r="B3" s="93" t="s">
        <v>13</v>
      </c>
      <c r="C3" s="93"/>
      <c r="D3" s="8" t="s">
        <v>22</v>
      </c>
      <c r="E3" s="8" t="s">
        <v>22</v>
      </c>
      <c r="F3" s="8" t="s">
        <v>22</v>
      </c>
      <c r="G3" s="8" t="s">
        <v>22</v>
      </c>
      <c r="H3" s="8" t="s">
        <v>22</v>
      </c>
    </row>
    <row r="4" spans="1:8">
      <c r="A4" s="10" t="s">
        <v>30</v>
      </c>
      <c r="B4" s="22">
        <v>1.6822400000000001E-2</v>
      </c>
      <c r="C4" s="22"/>
      <c r="D4" s="23">
        <v>0</v>
      </c>
      <c r="E4" s="23">
        <v>0</v>
      </c>
      <c r="F4" s="23">
        <v>0</v>
      </c>
      <c r="G4" s="23">
        <v>0</v>
      </c>
      <c r="H4" s="23">
        <v>0</v>
      </c>
    </row>
    <row r="5" spans="1:8">
      <c r="A5" s="10" t="s">
        <v>31</v>
      </c>
      <c r="B5" s="22">
        <v>2.9391E-3</v>
      </c>
      <c r="C5" s="22"/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>
      <c r="A6" s="10" t="s">
        <v>32</v>
      </c>
      <c r="B6" s="22">
        <v>2.3118000000000001E-3</v>
      </c>
      <c r="C6" s="22"/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>
      <c r="A7" s="10" t="s">
        <v>33</v>
      </c>
      <c r="B7" s="22">
        <v>1.7987999999999999E-3</v>
      </c>
      <c r="C7" s="22"/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>
      <c r="A8" s="10" t="s">
        <v>34</v>
      </c>
      <c r="B8" s="22">
        <v>3.5461999999999998E-3</v>
      </c>
      <c r="C8" s="22"/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>
      <c r="A9" s="10" t="s">
        <v>35</v>
      </c>
      <c r="B9" s="22">
        <v>3.3739E-3</v>
      </c>
      <c r="C9" s="22"/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>
      <c r="A10" s="10" t="s">
        <v>36</v>
      </c>
      <c r="B10" s="22">
        <v>4.4879999999999998E-3</v>
      </c>
      <c r="C10" s="22"/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>
      <c r="A11" s="10" t="s">
        <v>37</v>
      </c>
      <c r="B11" s="22">
        <v>1.1280999999999999E-3</v>
      </c>
      <c r="C11" s="22"/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8">
      <c r="A12" s="10" t="s">
        <v>38</v>
      </c>
      <c r="B12" s="22">
        <v>2.3511999999999999E-3</v>
      </c>
      <c r="C12" s="22"/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>
      <c r="A13" s="10" t="s">
        <v>39</v>
      </c>
      <c r="B13" s="22">
        <v>2.4562E-2</v>
      </c>
      <c r="C13" s="22"/>
      <c r="D13" s="3">
        <v>0</v>
      </c>
      <c r="E13" s="3">
        <v>0</v>
      </c>
      <c r="F13" s="3">
        <v>0</v>
      </c>
      <c r="G13" s="3">
        <v>0</v>
      </c>
      <c r="H13" s="3">
        <v>0</v>
      </c>
    </row>
    <row r="14" spans="1:8">
      <c r="A14" s="10" t="s">
        <v>40</v>
      </c>
      <c r="B14" s="22">
        <v>2.6856499999999998E-2</v>
      </c>
      <c r="C14" s="22"/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10" t="s">
        <v>41</v>
      </c>
      <c r="B15" s="22">
        <v>7.6958E-3</v>
      </c>
      <c r="C15" s="22"/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>
      <c r="A16" s="10" t="s">
        <v>42</v>
      </c>
      <c r="B16" s="22">
        <v>2.1263399999999998E-2</v>
      </c>
      <c r="C16" s="22"/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>
      <c r="A17" s="10" t="s">
        <v>43</v>
      </c>
      <c r="B17" s="22">
        <v>8.1259999999999995E-3</v>
      </c>
      <c r="C17" s="22"/>
      <c r="D17" s="3">
        <v>0</v>
      </c>
      <c r="E17" s="3">
        <v>0</v>
      </c>
      <c r="F17" s="3">
        <v>0</v>
      </c>
      <c r="G17" s="3">
        <v>0</v>
      </c>
      <c r="H17" s="3">
        <v>0</v>
      </c>
    </row>
    <row r="18" spans="1:8">
      <c r="A18" s="10" t="s">
        <v>44</v>
      </c>
      <c r="B18" s="22">
        <v>9.7210000000000005E-4</v>
      </c>
      <c r="C18" s="22"/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>
      <c r="A19" s="10" t="s">
        <v>45</v>
      </c>
      <c r="B19" s="22">
        <v>1.03301E-2</v>
      </c>
      <c r="C19" s="22"/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>
      <c r="A20" s="10" t="s">
        <v>46</v>
      </c>
      <c r="B20" s="22">
        <v>1.5506000000000001E-3</v>
      </c>
      <c r="C20" s="22"/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>
      <c r="A21" s="10" t="s">
        <v>47</v>
      </c>
      <c r="B21" s="22">
        <v>1.7523400000000001E-2</v>
      </c>
      <c r="C21" s="22"/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>
      <c r="A22" s="10" t="s">
        <v>48</v>
      </c>
      <c r="B22" s="22">
        <v>7.9740999999999996E-3</v>
      </c>
      <c r="C22" s="22"/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>
      <c r="A23" s="10" t="s">
        <v>49</v>
      </c>
      <c r="B23" s="22">
        <v>4.0353000000000003E-3</v>
      </c>
      <c r="C23" s="22"/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10" t="s">
        <v>50</v>
      </c>
      <c r="B24" s="22">
        <v>1.7198000000000001E-3</v>
      </c>
      <c r="C24" s="22"/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>
      <c r="A25" s="10" t="s">
        <v>51</v>
      </c>
      <c r="B25" s="22">
        <v>1.547E-3</v>
      </c>
      <c r="C25" s="22"/>
      <c r="D25" s="3">
        <v>0</v>
      </c>
      <c r="E25" s="3">
        <v>0</v>
      </c>
      <c r="F25" s="3">
        <v>0</v>
      </c>
      <c r="G25" s="3">
        <v>0</v>
      </c>
      <c r="H25" s="3">
        <v>0</v>
      </c>
    </row>
    <row r="26" spans="1:8">
      <c r="A26" s="10" t="s">
        <v>52</v>
      </c>
      <c r="B26" s="22">
        <v>1.01972E-2</v>
      </c>
      <c r="C26" s="22"/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>
      <c r="A27" s="10" t="s">
        <v>53</v>
      </c>
      <c r="B27" s="22">
        <v>4.6315000000000002E-3</v>
      </c>
      <c r="C27" s="22"/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>
      <c r="A28" s="10" t="s">
        <v>54</v>
      </c>
      <c r="B28" s="22">
        <v>1.09953E-2</v>
      </c>
      <c r="C28" s="22"/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>
      <c r="A29" s="10" t="s">
        <v>55</v>
      </c>
      <c r="B29" s="22">
        <v>3.4838000000000001E-2</v>
      </c>
      <c r="C29" s="22"/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10" t="s">
        <v>56</v>
      </c>
      <c r="B30" s="22">
        <v>3.8430999999999999E-3</v>
      </c>
      <c r="C30" s="22"/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>
      <c r="A31" s="10" t="s">
        <v>57</v>
      </c>
      <c r="B31" s="22">
        <v>7.3371E-3</v>
      </c>
      <c r="C31" s="22"/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1:8">
      <c r="A32" s="10" t="s">
        <v>58</v>
      </c>
      <c r="B32" s="22">
        <v>1.6260199999999999E-2</v>
      </c>
      <c r="C32" s="22"/>
      <c r="D32" s="3">
        <v>0</v>
      </c>
      <c r="E32" s="3">
        <v>0</v>
      </c>
      <c r="F32" s="3">
        <v>0</v>
      </c>
      <c r="G32" s="3">
        <v>0</v>
      </c>
      <c r="H32" s="3">
        <v>0</v>
      </c>
    </row>
    <row r="33" spans="1:8">
      <c r="A33" s="10" t="s">
        <v>59</v>
      </c>
      <c r="B33" s="22">
        <v>4.1752999999999998E-3</v>
      </c>
      <c r="C33" s="22"/>
      <c r="D33" s="3">
        <v>0</v>
      </c>
      <c r="E33" s="3">
        <v>0</v>
      </c>
      <c r="F33" s="3">
        <v>0</v>
      </c>
      <c r="G33" s="3">
        <v>0</v>
      </c>
      <c r="H33" s="3">
        <v>0</v>
      </c>
    </row>
    <row r="34" spans="1:8">
      <c r="A34" s="10" t="s">
        <v>60</v>
      </c>
      <c r="B34" s="22">
        <v>4.4156000000000004E-3</v>
      </c>
      <c r="C34" s="22"/>
      <c r="D34" s="3">
        <v>0</v>
      </c>
      <c r="E34" s="3">
        <v>0</v>
      </c>
      <c r="F34" s="3">
        <v>0</v>
      </c>
      <c r="G34" s="3">
        <v>0</v>
      </c>
      <c r="H34" s="3">
        <v>0</v>
      </c>
    </row>
    <row r="35" spans="1:8">
      <c r="A35" s="10" t="s">
        <v>61</v>
      </c>
      <c r="B35" s="22">
        <v>3.1435200000000003E-2</v>
      </c>
      <c r="C35" s="22"/>
      <c r="D35" s="3">
        <v>0</v>
      </c>
      <c r="E35" s="3">
        <v>0</v>
      </c>
      <c r="F35" s="3">
        <v>0</v>
      </c>
      <c r="G35" s="3">
        <v>0</v>
      </c>
      <c r="H35" s="3">
        <v>0</v>
      </c>
    </row>
    <row r="36" spans="1:8">
      <c r="A36" s="10" t="s">
        <v>62</v>
      </c>
      <c r="B36" s="22">
        <v>3.1611E-3</v>
      </c>
      <c r="C36" s="22"/>
      <c r="D36" s="3">
        <v>0</v>
      </c>
      <c r="E36" s="3">
        <v>0</v>
      </c>
      <c r="F36" s="3">
        <v>0</v>
      </c>
      <c r="G36" s="3">
        <v>0</v>
      </c>
      <c r="H36" s="3">
        <v>0</v>
      </c>
    </row>
    <row r="37" spans="1:8">
      <c r="A37" s="10" t="s">
        <v>63</v>
      </c>
      <c r="B37" s="22">
        <v>3.03749E-2</v>
      </c>
      <c r="C37" s="22"/>
      <c r="D37" s="3">
        <v>0</v>
      </c>
      <c r="E37" s="3">
        <v>0</v>
      </c>
      <c r="F37" s="3">
        <v>0</v>
      </c>
      <c r="G37" s="3">
        <v>0</v>
      </c>
      <c r="H37" s="3">
        <v>0</v>
      </c>
    </row>
    <row r="38" spans="1:8">
      <c r="A38" s="10" t="s">
        <v>64</v>
      </c>
      <c r="B38" s="22">
        <v>7.5258E-3</v>
      </c>
      <c r="C38" s="22"/>
      <c r="D38" s="3">
        <v>0</v>
      </c>
      <c r="E38" s="3">
        <v>0</v>
      </c>
      <c r="F38" s="3">
        <v>0</v>
      </c>
      <c r="G38" s="3">
        <v>0</v>
      </c>
      <c r="H38" s="3">
        <v>0</v>
      </c>
    </row>
    <row r="39" spans="1:8">
      <c r="A39" s="10" t="s">
        <v>65</v>
      </c>
      <c r="B39" s="22">
        <v>2.5784700000000001E-2</v>
      </c>
      <c r="C39" s="22"/>
      <c r="D39" s="3">
        <v>0</v>
      </c>
      <c r="E39" s="3">
        <v>0</v>
      </c>
      <c r="F39" s="3">
        <v>0</v>
      </c>
      <c r="G39" s="3">
        <v>0</v>
      </c>
      <c r="H39" s="3">
        <v>0</v>
      </c>
    </row>
    <row r="40" spans="1:8">
      <c r="A40" s="10" t="s">
        <v>66</v>
      </c>
      <c r="B40" s="22">
        <v>7.3859999999999996E-4</v>
      </c>
      <c r="C40" s="22"/>
      <c r="D40" s="3">
        <v>0</v>
      </c>
      <c r="E40" s="3">
        <v>0</v>
      </c>
      <c r="F40" s="3">
        <v>0</v>
      </c>
      <c r="G40" s="3">
        <v>0</v>
      </c>
      <c r="H40" s="3">
        <v>0</v>
      </c>
    </row>
    <row r="41" spans="1:8">
      <c r="A41" s="10" t="s">
        <v>67</v>
      </c>
      <c r="B41" s="22">
        <v>3.8105999999999999E-3</v>
      </c>
      <c r="C41" s="22"/>
      <c r="D41" s="3">
        <v>0</v>
      </c>
      <c r="E41" s="3">
        <v>0</v>
      </c>
      <c r="F41" s="3">
        <v>0</v>
      </c>
      <c r="G41" s="3">
        <v>0</v>
      </c>
      <c r="H41" s="3">
        <v>0</v>
      </c>
    </row>
    <row r="42" spans="1:8">
      <c r="A42" s="10" t="s">
        <v>68</v>
      </c>
      <c r="B42" s="22">
        <v>4.5037999999999996E-3</v>
      </c>
      <c r="C42" s="22"/>
      <c r="D42" s="3">
        <v>0</v>
      </c>
      <c r="E42" s="3">
        <v>0</v>
      </c>
      <c r="F42" s="3">
        <v>0</v>
      </c>
      <c r="G42" s="3">
        <v>0</v>
      </c>
      <c r="H42" s="3">
        <v>0</v>
      </c>
    </row>
    <row r="43" spans="1:8">
      <c r="A43" s="10" t="s">
        <v>69</v>
      </c>
      <c r="B43" s="22">
        <v>1.2189E-3</v>
      </c>
      <c r="C43" s="22"/>
      <c r="D43" s="3">
        <v>0</v>
      </c>
      <c r="E43" s="3">
        <v>0</v>
      </c>
      <c r="F43" s="3">
        <v>0</v>
      </c>
      <c r="G43" s="3">
        <v>0</v>
      </c>
      <c r="H43" s="3">
        <v>0</v>
      </c>
    </row>
    <row r="44" spans="1:8">
      <c r="A44" s="10" t="s">
        <v>70</v>
      </c>
      <c r="B44" s="22">
        <v>4.0384000000000003E-2</v>
      </c>
      <c r="C44" s="22"/>
      <c r="D44" s="3">
        <v>0</v>
      </c>
      <c r="E44" s="3">
        <v>0</v>
      </c>
      <c r="F44" s="3">
        <v>0</v>
      </c>
      <c r="G44" s="3">
        <v>0</v>
      </c>
      <c r="H44" s="3">
        <v>0</v>
      </c>
    </row>
    <row r="45" spans="1:8">
      <c r="A45" s="10" t="s">
        <v>71</v>
      </c>
      <c r="B45" s="22">
        <v>4.0228E-3</v>
      </c>
      <c r="C45" s="22"/>
      <c r="D45" s="3">
        <v>0</v>
      </c>
      <c r="E45" s="3">
        <v>0</v>
      </c>
      <c r="F45" s="3">
        <v>0</v>
      </c>
      <c r="G45" s="3">
        <v>0</v>
      </c>
      <c r="H45" s="3">
        <v>0</v>
      </c>
    </row>
    <row r="46" spans="1:8">
      <c r="A46" s="10" t="s">
        <v>72</v>
      </c>
      <c r="B46" s="22">
        <v>1.5823799999999999E-2</v>
      </c>
      <c r="C46" s="22"/>
      <c r="D46" s="3">
        <v>0</v>
      </c>
      <c r="E46" s="3">
        <v>0</v>
      </c>
      <c r="F46" s="3">
        <v>0</v>
      </c>
      <c r="G46" s="3">
        <v>0</v>
      </c>
      <c r="H46" s="3">
        <v>0</v>
      </c>
    </row>
    <row r="47" spans="1:8">
      <c r="A47" s="10" t="s">
        <v>73</v>
      </c>
      <c r="B47" s="22">
        <v>7.6576999999999999E-3</v>
      </c>
      <c r="C47" s="22"/>
      <c r="D47" s="3">
        <v>0</v>
      </c>
      <c r="E47" s="3">
        <v>0</v>
      </c>
      <c r="F47" s="3">
        <v>0</v>
      </c>
      <c r="G47" s="3">
        <v>0</v>
      </c>
      <c r="H47" s="3">
        <v>0</v>
      </c>
    </row>
    <row r="48" spans="1:8">
      <c r="A48" s="10" t="s">
        <v>74</v>
      </c>
      <c r="B48" s="22">
        <v>1.2146000000000001E-2</v>
      </c>
      <c r="C48" s="22"/>
      <c r="D48" s="3">
        <v>0</v>
      </c>
      <c r="E48" s="3">
        <v>0</v>
      </c>
      <c r="F48" s="3">
        <v>0</v>
      </c>
      <c r="G48" s="3">
        <v>0</v>
      </c>
      <c r="H48" s="3">
        <v>0</v>
      </c>
    </row>
    <row r="49" spans="1:8">
      <c r="A49" s="10" t="s">
        <v>75</v>
      </c>
      <c r="B49" s="22">
        <v>1.6035999999999999E-3</v>
      </c>
      <c r="C49" s="22"/>
      <c r="D49" s="3">
        <v>0</v>
      </c>
      <c r="E49" s="3">
        <v>0</v>
      </c>
      <c r="F49" s="3">
        <v>0</v>
      </c>
      <c r="G49" s="3">
        <v>0</v>
      </c>
      <c r="H49" s="3">
        <v>0</v>
      </c>
    </row>
    <row r="50" spans="1:8">
      <c r="A50" s="10" t="s">
        <v>76</v>
      </c>
      <c r="B50" s="22">
        <v>4.3617999999999999E-3</v>
      </c>
      <c r="C50" s="22"/>
      <c r="D50" s="3">
        <v>0</v>
      </c>
      <c r="E50" s="3">
        <v>0</v>
      </c>
      <c r="F50" s="3">
        <v>0</v>
      </c>
      <c r="G50" s="3">
        <v>0</v>
      </c>
      <c r="H50" s="3">
        <v>0</v>
      </c>
    </row>
    <row r="51" spans="1:8">
      <c r="A51" s="10" t="s">
        <v>77</v>
      </c>
      <c r="B51" s="22">
        <v>4.8240000000000002E-4</v>
      </c>
      <c r="C51" s="22"/>
      <c r="D51" s="3">
        <v>0</v>
      </c>
      <c r="E51" s="3">
        <v>0</v>
      </c>
      <c r="F51" s="3">
        <v>0</v>
      </c>
      <c r="G51" s="3">
        <v>0</v>
      </c>
      <c r="H51" s="3">
        <v>0</v>
      </c>
    </row>
    <row r="52" spans="1:8">
      <c r="A52" s="10" t="s">
        <v>78</v>
      </c>
      <c r="B52" s="22">
        <v>2.0607400000000001E-2</v>
      </c>
      <c r="C52" s="22"/>
      <c r="D52" s="3">
        <v>0</v>
      </c>
      <c r="E52" s="3">
        <v>0</v>
      </c>
      <c r="F52" s="3">
        <v>0</v>
      </c>
      <c r="G52" s="3">
        <v>0</v>
      </c>
      <c r="H52" s="3">
        <v>0</v>
      </c>
    </row>
    <row r="53" spans="1:8">
      <c r="A53" s="10" t="s">
        <v>79</v>
      </c>
      <c r="B53" s="22">
        <v>4.8066000000000003E-3</v>
      </c>
      <c r="C53" s="22"/>
      <c r="D53" s="3">
        <v>0</v>
      </c>
      <c r="E53" s="3">
        <v>0</v>
      </c>
      <c r="F53" s="3">
        <v>0</v>
      </c>
      <c r="G53" s="3">
        <v>0</v>
      </c>
      <c r="H53" s="3">
        <v>0</v>
      </c>
    </row>
    <row r="54" spans="1:8">
      <c r="A54" s="10" t="s">
        <v>80</v>
      </c>
      <c r="B54" s="22">
        <v>2.59952E-2</v>
      </c>
      <c r="C54" s="22"/>
      <c r="D54" s="3">
        <v>0</v>
      </c>
      <c r="E54" s="3">
        <v>0</v>
      </c>
      <c r="F54" s="3">
        <v>0</v>
      </c>
      <c r="G54" s="3">
        <v>0</v>
      </c>
      <c r="H54" s="3">
        <v>0</v>
      </c>
    </row>
    <row r="55" spans="1:8">
      <c r="A55" s="10" t="s">
        <v>81</v>
      </c>
      <c r="B55" s="22">
        <v>7.9279999999999997E-4</v>
      </c>
      <c r="C55" s="22"/>
      <c r="D55" s="3">
        <v>0</v>
      </c>
      <c r="E55" s="3">
        <v>0</v>
      </c>
      <c r="F55" s="3">
        <v>0</v>
      </c>
      <c r="G55" s="3">
        <v>0</v>
      </c>
      <c r="H55" s="3">
        <v>0</v>
      </c>
    </row>
    <row r="56" spans="1:8">
      <c r="A56" s="10" t="s">
        <v>82</v>
      </c>
      <c r="B56" s="22">
        <v>6.3445999999999997E-3</v>
      </c>
      <c r="C56" s="22"/>
      <c r="D56" s="3">
        <v>0</v>
      </c>
      <c r="E56" s="3">
        <v>0</v>
      </c>
      <c r="F56" s="3">
        <v>0</v>
      </c>
      <c r="G56" s="3">
        <v>0</v>
      </c>
      <c r="H56" s="3">
        <v>0</v>
      </c>
    </row>
    <row r="57" spans="1:8">
      <c r="A57" s="10" t="s">
        <v>83</v>
      </c>
      <c r="B57" s="22">
        <v>3.5105000000000002E-3</v>
      </c>
      <c r="C57" s="22"/>
      <c r="D57" s="3">
        <v>0</v>
      </c>
      <c r="E57" s="3">
        <v>0</v>
      </c>
      <c r="F57" s="3">
        <v>0</v>
      </c>
      <c r="G57" s="3">
        <v>0</v>
      </c>
      <c r="H57" s="3">
        <v>0</v>
      </c>
    </row>
    <row r="58" spans="1:8">
      <c r="A58" s="10" t="s">
        <v>84</v>
      </c>
      <c r="B58" s="22">
        <v>1.06809E-2</v>
      </c>
      <c r="C58" s="22"/>
      <c r="D58" s="3">
        <v>0</v>
      </c>
      <c r="E58" s="3">
        <v>0</v>
      </c>
      <c r="F58" s="3">
        <v>0</v>
      </c>
      <c r="G58" s="3">
        <v>0</v>
      </c>
      <c r="H58" s="3">
        <v>0</v>
      </c>
    </row>
    <row r="59" spans="1:8">
      <c r="A59" s="10" t="s">
        <v>85</v>
      </c>
      <c r="B59" s="22">
        <v>4.0895000000000003E-3</v>
      </c>
      <c r="C59" s="22"/>
      <c r="D59" s="3">
        <v>0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10" t="s">
        <v>86</v>
      </c>
      <c r="B60" s="22">
        <v>2.2477E-3</v>
      </c>
      <c r="C60" s="22"/>
      <c r="D60" s="3">
        <v>0</v>
      </c>
      <c r="E60" s="3">
        <v>0</v>
      </c>
      <c r="F60" s="3">
        <v>0</v>
      </c>
      <c r="G60" s="3">
        <v>0</v>
      </c>
      <c r="H60" s="3">
        <v>0</v>
      </c>
    </row>
    <row r="61" spans="1:8">
      <c r="A61" s="10" t="s">
        <v>87</v>
      </c>
      <c r="B61" s="22">
        <v>1.6004000000000001E-3</v>
      </c>
      <c r="C61" s="22"/>
      <c r="D61" s="3">
        <v>0</v>
      </c>
      <c r="E61" s="3">
        <v>0</v>
      </c>
      <c r="F61" s="3">
        <v>0</v>
      </c>
      <c r="G61" s="3">
        <v>0</v>
      </c>
      <c r="H61" s="3">
        <v>0</v>
      </c>
    </row>
    <row r="62" spans="1:8">
      <c r="A62" s="10" t="s">
        <v>88</v>
      </c>
      <c r="B62" s="22">
        <v>4.1504999999999997E-3</v>
      </c>
      <c r="C62" s="22"/>
      <c r="D62" s="3">
        <v>0</v>
      </c>
      <c r="E62" s="3">
        <v>0</v>
      </c>
      <c r="F62" s="3">
        <v>0</v>
      </c>
      <c r="G62" s="3">
        <v>0</v>
      </c>
      <c r="H62" s="3">
        <v>0</v>
      </c>
    </row>
    <row r="63" spans="1:8">
      <c r="A63" s="10" t="s">
        <v>89</v>
      </c>
      <c r="B63" s="22">
        <v>6.3420400000000002E-2</v>
      </c>
      <c r="C63" s="22"/>
      <c r="D63" s="3">
        <v>0</v>
      </c>
      <c r="E63" s="3">
        <v>0</v>
      </c>
      <c r="F63" s="3">
        <v>0</v>
      </c>
      <c r="G63" s="3">
        <v>0</v>
      </c>
      <c r="H63" s="3">
        <v>0</v>
      </c>
    </row>
    <row r="64" spans="1:8">
      <c r="A64" s="10" t="s">
        <v>90</v>
      </c>
      <c r="B64" s="22">
        <v>1.7627999999999999E-3</v>
      </c>
      <c r="C64" s="22"/>
      <c r="D64" s="3">
        <v>0</v>
      </c>
      <c r="E64" s="3">
        <v>0</v>
      </c>
      <c r="F64" s="3">
        <v>0</v>
      </c>
      <c r="G64" s="3">
        <v>0</v>
      </c>
      <c r="H64" s="3">
        <v>0</v>
      </c>
    </row>
    <row r="65" spans="1:8">
      <c r="A65" s="10" t="s">
        <v>91</v>
      </c>
      <c r="B65" s="22">
        <v>2.2853000000000001E-3</v>
      </c>
      <c r="C65" s="22"/>
      <c r="D65" s="3">
        <v>0</v>
      </c>
      <c r="E65" s="3">
        <v>0</v>
      </c>
      <c r="F65" s="3">
        <v>0</v>
      </c>
      <c r="G65" s="3">
        <v>0</v>
      </c>
      <c r="H65" s="3">
        <v>0</v>
      </c>
    </row>
    <row r="66" spans="1:8">
      <c r="A66" s="10" t="s">
        <v>92</v>
      </c>
      <c r="B66" s="22">
        <v>1.3701E-2</v>
      </c>
      <c r="C66" s="22"/>
      <c r="D66" s="3">
        <v>0</v>
      </c>
      <c r="E66" s="3">
        <v>0</v>
      </c>
      <c r="F66" s="3">
        <v>0</v>
      </c>
      <c r="G66" s="3">
        <v>0</v>
      </c>
      <c r="H66" s="3">
        <v>0</v>
      </c>
    </row>
    <row r="67" spans="1:8">
      <c r="A67" s="10" t="s">
        <v>93</v>
      </c>
      <c r="B67" s="22">
        <v>8.9268999999999998E-3</v>
      </c>
      <c r="C67" s="22"/>
      <c r="D67" s="3">
        <v>0</v>
      </c>
      <c r="E67" s="3">
        <v>0</v>
      </c>
      <c r="F67" s="3">
        <v>0</v>
      </c>
      <c r="G67" s="3">
        <v>0</v>
      </c>
      <c r="H67" s="3">
        <v>0</v>
      </c>
    </row>
    <row r="68" spans="1:8">
      <c r="A68" s="10" t="s">
        <v>94</v>
      </c>
      <c r="B68" s="22">
        <v>2.3906799999999999E-2</v>
      </c>
      <c r="C68" s="22"/>
      <c r="D68" s="3">
        <v>0</v>
      </c>
      <c r="E68" s="3">
        <v>0</v>
      </c>
      <c r="F68" s="3">
        <v>0</v>
      </c>
      <c r="G68" s="3">
        <v>0</v>
      </c>
      <c r="H68" s="3">
        <v>0</v>
      </c>
    </row>
    <row r="69" spans="1:8">
      <c r="A69" s="10" t="s">
        <v>95</v>
      </c>
      <c r="B69" s="22">
        <v>1.4724E-3</v>
      </c>
      <c r="C69" s="22"/>
      <c r="D69" s="3">
        <v>0</v>
      </c>
      <c r="E69" s="3">
        <v>0</v>
      </c>
      <c r="F69" s="3">
        <v>0</v>
      </c>
      <c r="G69" s="3">
        <v>0</v>
      </c>
      <c r="H69" s="3">
        <v>0</v>
      </c>
    </row>
    <row r="70" spans="1:8">
      <c r="A70" s="10" t="s">
        <v>96</v>
      </c>
      <c r="B70" s="22">
        <v>2.4424700000000001E-2</v>
      </c>
      <c r="C70" s="22"/>
      <c r="D70" s="3">
        <v>0</v>
      </c>
      <c r="E70" s="3">
        <v>0</v>
      </c>
      <c r="F70" s="3">
        <v>0</v>
      </c>
      <c r="G70" s="3">
        <v>0</v>
      </c>
      <c r="H70" s="3">
        <v>0</v>
      </c>
    </row>
    <row r="71" spans="1:8">
      <c r="A71" s="10" t="s">
        <v>97</v>
      </c>
      <c r="B71" s="22">
        <v>1.18174E-2</v>
      </c>
      <c r="C71" s="22"/>
      <c r="D71" s="3">
        <v>0</v>
      </c>
      <c r="E71" s="3">
        <v>0</v>
      </c>
      <c r="F71" s="3">
        <v>0</v>
      </c>
      <c r="G71" s="3">
        <v>0</v>
      </c>
      <c r="H71" s="3">
        <v>0</v>
      </c>
    </row>
    <row r="72" spans="1:8">
      <c r="A72" s="10" t="s">
        <v>98</v>
      </c>
      <c r="B72" s="22">
        <v>1.4687000000000001E-3</v>
      </c>
      <c r="C72" s="22"/>
      <c r="D72" s="3">
        <v>0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10" t="s">
        <v>99</v>
      </c>
      <c r="B73" s="22">
        <v>4.1663999999999998E-3</v>
      </c>
      <c r="C73" s="22"/>
      <c r="D73" s="3">
        <v>0</v>
      </c>
      <c r="E73" s="3">
        <v>0</v>
      </c>
      <c r="F73" s="3">
        <v>0</v>
      </c>
      <c r="G73" s="3">
        <v>0</v>
      </c>
      <c r="H73" s="3">
        <v>0</v>
      </c>
    </row>
    <row r="74" spans="1:8">
      <c r="A74" s="10" t="s">
        <v>100</v>
      </c>
      <c r="B74" s="22">
        <v>7.6283999999999996E-3</v>
      </c>
      <c r="C74" s="22"/>
      <c r="D74" s="3">
        <v>0</v>
      </c>
      <c r="E74" s="3">
        <v>0</v>
      </c>
      <c r="F74" s="3">
        <v>0</v>
      </c>
      <c r="G74" s="3">
        <v>0</v>
      </c>
      <c r="H74" s="3">
        <v>0</v>
      </c>
    </row>
    <row r="75" spans="1:8">
      <c r="A75" s="10" t="s">
        <v>101</v>
      </c>
      <c r="B75" s="22">
        <v>1.3818999999999999E-3</v>
      </c>
      <c r="C75" s="22"/>
      <c r="D75" s="3">
        <v>0</v>
      </c>
      <c r="E75" s="3">
        <v>0</v>
      </c>
      <c r="F75" s="3">
        <v>0</v>
      </c>
      <c r="G75" s="3">
        <v>0</v>
      </c>
      <c r="H75" s="3">
        <v>0</v>
      </c>
    </row>
    <row r="76" spans="1:8">
      <c r="A76" s="10" t="s">
        <v>102</v>
      </c>
      <c r="B76" s="22">
        <v>3.6378000000000001E-3</v>
      </c>
      <c r="C76" s="22"/>
      <c r="D76" s="3">
        <v>0</v>
      </c>
      <c r="E76" s="3">
        <v>0</v>
      </c>
      <c r="F76" s="3">
        <v>0</v>
      </c>
      <c r="G76" s="3">
        <v>0</v>
      </c>
      <c r="H76" s="3">
        <v>0</v>
      </c>
    </row>
    <row r="77" spans="1:8">
      <c r="A77" s="10" t="s">
        <v>103</v>
      </c>
      <c r="B77" s="22">
        <v>1.6310000000000002E-2</v>
      </c>
      <c r="C77" s="22"/>
      <c r="D77" s="3">
        <v>0</v>
      </c>
      <c r="E77" s="3">
        <v>0</v>
      </c>
      <c r="F77" s="3">
        <v>0</v>
      </c>
      <c r="G77" s="3">
        <v>0</v>
      </c>
      <c r="H77" s="3">
        <v>0</v>
      </c>
    </row>
    <row r="78" spans="1:8">
      <c r="A78" s="10" t="s">
        <v>104</v>
      </c>
      <c r="B78" s="22">
        <v>2.431E-3</v>
      </c>
      <c r="C78" s="22"/>
      <c r="D78" s="3">
        <v>0</v>
      </c>
      <c r="E78" s="3">
        <v>0</v>
      </c>
      <c r="F78" s="3">
        <v>0</v>
      </c>
      <c r="G78" s="3">
        <v>0</v>
      </c>
      <c r="H78" s="3">
        <v>0</v>
      </c>
    </row>
    <row r="79" spans="1:8">
      <c r="A79" s="10" t="s">
        <v>105</v>
      </c>
      <c r="B79" s="22">
        <v>1.2138400000000001E-2</v>
      </c>
      <c r="C79" s="22"/>
      <c r="D79" s="3">
        <v>0</v>
      </c>
      <c r="E79" s="3">
        <v>0</v>
      </c>
      <c r="F79" s="3">
        <v>0</v>
      </c>
      <c r="G79" s="3">
        <v>0</v>
      </c>
      <c r="H79" s="3">
        <v>0</v>
      </c>
    </row>
    <row r="80" spans="1:8">
      <c r="A80" s="10" t="s">
        <v>106</v>
      </c>
      <c r="B80" s="22">
        <v>2.7472E-3</v>
      </c>
      <c r="C80" s="22"/>
      <c r="D80" s="3">
        <v>0</v>
      </c>
      <c r="E80" s="3">
        <v>0</v>
      </c>
      <c r="F80" s="3">
        <v>0</v>
      </c>
      <c r="G80" s="3">
        <v>0</v>
      </c>
      <c r="H80" s="3">
        <v>0</v>
      </c>
    </row>
    <row r="81" spans="1:8">
      <c r="A81" s="10" t="s">
        <v>107</v>
      </c>
      <c r="B81" s="22">
        <v>9.1336999999999998E-3</v>
      </c>
      <c r="C81" s="22"/>
      <c r="D81" s="3">
        <v>0</v>
      </c>
      <c r="E81" s="3">
        <v>0</v>
      </c>
      <c r="F81" s="3">
        <v>0</v>
      </c>
      <c r="G81" s="3">
        <v>0</v>
      </c>
      <c r="H81" s="3">
        <v>0</v>
      </c>
    </row>
    <row r="82" spans="1:8">
      <c r="A82" s="10" t="s">
        <v>108</v>
      </c>
      <c r="B82" s="22">
        <v>9.5172999999999994E-3</v>
      </c>
      <c r="C82" s="22"/>
      <c r="D82" s="3">
        <v>0</v>
      </c>
      <c r="E82" s="3">
        <v>0</v>
      </c>
      <c r="F82" s="3">
        <v>0</v>
      </c>
      <c r="G82" s="3">
        <v>0</v>
      </c>
      <c r="H82" s="3">
        <v>0</v>
      </c>
    </row>
    <row r="83" spans="1:8">
      <c r="A83" s="10" t="s">
        <v>109</v>
      </c>
      <c r="B83" s="22">
        <v>1.46421E-2</v>
      </c>
      <c r="C83" s="22"/>
      <c r="D83" s="3">
        <v>0</v>
      </c>
      <c r="E83" s="3">
        <v>0</v>
      </c>
      <c r="F83" s="3">
        <v>0</v>
      </c>
      <c r="G83" s="3">
        <v>0</v>
      </c>
      <c r="H83" s="3">
        <v>0</v>
      </c>
    </row>
    <row r="84" spans="1:8">
      <c r="A84" s="10" t="s">
        <v>110</v>
      </c>
      <c r="B84" s="22">
        <v>6.9842000000000003E-3</v>
      </c>
      <c r="C84" s="22"/>
      <c r="D84" s="3">
        <v>0</v>
      </c>
      <c r="E84" s="3">
        <v>0</v>
      </c>
      <c r="F84" s="3">
        <v>0</v>
      </c>
      <c r="G84" s="3">
        <v>0</v>
      </c>
      <c r="H84" s="3">
        <v>0</v>
      </c>
    </row>
    <row r="85" spans="1:8">
      <c r="A85" s="10" t="s">
        <v>111</v>
      </c>
      <c r="B85" s="22">
        <v>4.5836000000000002E-3</v>
      </c>
      <c r="C85" s="22"/>
      <c r="D85" s="3">
        <v>0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10" t="s">
        <v>112</v>
      </c>
      <c r="B86" s="22">
        <v>3.3766E-3</v>
      </c>
      <c r="C86" s="22"/>
      <c r="D86" s="3">
        <v>0</v>
      </c>
      <c r="E86" s="3">
        <v>0</v>
      </c>
      <c r="F86" s="3">
        <v>0</v>
      </c>
      <c r="G86" s="3">
        <v>0</v>
      </c>
      <c r="H86" s="3">
        <v>0</v>
      </c>
    </row>
    <row r="87" spans="1:8">
      <c r="A87" s="10" t="s">
        <v>113</v>
      </c>
      <c r="B87" s="22">
        <v>7.3825999999999996E-3</v>
      </c>
      <c r="C87" s="22"/>
      <c r="D87" s="3">
        <v>0</v>
      </c>
      <c r="E87" s="3">
        <v>0</v>
      </c>
      <c r="F87" s="3">
        <v>0</v>
      </c>
      <c r="G87" s="3">
        <v>0</v>
      </c>
      <c r="H87" s="3">
        <v>0</v>
      </c>
    </row>
    <row r="88" spans="1:8">
      <c r="A88" s="10" t="s">
        <v>114</v>
      </c>
      <c r="B88" s="22">
        <v>3.9250999999999999E-3</v>
      </c>
      <c r="C88" s="22"/>
      <c r="D88" s="3">
        <v>0</v>
      </c>
      <c r="E88" s="3">
        <v>0</v>
      </c>
      <c r="F88" s="3">
        <v>0</v>
      </c>
      <c r="G88" s="3">
        <v>0</v>
      </c>
      <c r="H88" s="3">
        <v>0</v>
      </c>
    </row>
    <row r="89" spans="1:8">
      <c r="A89" s="10" t="s">
        <v>115</v>
      </c>
      <c r="B89" s="22">
        <v>7.5123999999999998E-3</v>
      </c>
      <c r="C89" s="22"/>
      <c r="D89" s="3">
        <v>0</v>
      </c>
      <c r="E89" s="3">
        <v>0</v>
      </c>
      <c r="F89" s="3">
        <v>0</v>
      </c>
      <c r="G89" s="3">
        <v>0</v>
      </c>
      <c r="H89" s="3">
        <v>0</v>
      </c>
    </row>
    <row r="90" spans="1:8">
      <c r="A90" s="10" t="s">
        <v>116</v>
      </c>
      <c r="B90" s="22">
        <v>1.3595E-3</v>
      </c>
      <c r="C90" s="22"/>
      <c r="D90" s="3">
        <v>0</v>
      </c>
      <c r="E90" s="3">
        <v>0</v>
      </c>
      <c r="F90" s="3">
        <v>0</v>
      </c>
      <c r="G90" s="3">
        <v>0</v>
      </c>
      <c r="H90" s="3">
        <v>0</v>
      </c>
    </row>
    <row r="91" spans="1:8">
      <c r="A91" s="10" t="s">
        <v>117</v>
      </c>
      <c r="B91" s="22">
        <v>4.1593999999999997E-3</v>
      </c>
      <c r="C91" s="22"/>
      <c r="D91" s="3">
        <v>0</v>
      </c>
      <c r="E91" s="3">
        <v>0</v>
      </c>
      <c r="F91" s="3">
        <v>0</v>
      </c>
      <c r="G91" s="3">
        <v>0</v>
      </c>
      <c r="H91" s="3">
        <v>0</v>
      </c>
    </row>
    <row r="92" spans="1:8">
      <c r="A92" s="10" t="s">
        <v>118</v>
      </c>
      <c r="B92" s="22">
        <v>3.1139999999999998E-4</v>
      </c>
      <c r="C92" s="22"/>
      <c r="D92" s="3">
        <v>0</v>
      </c>
      <c r="E92" s="3">
        <v>0</v>
      </c>
      <c r="F92" s="3">
        <v>0</v>
      </c>
      <c r="G92" s="3">
        <v>0</v>
      </c>
      <c r="H92" s="3">
        <v>0</v>
      </c>
    </row>
    <row r="93" spans="1:8">
      <c r="A93" s="10" t="s">
        <v>119</v>
      </c>
      <c r="B93" s="22">
        <v>3.0959500000000001E-2</v>
      </c>
      <c r="C93" s="22"/>
      <c r="D93" s="3">
        <v>0</v>
      </c>
      <c r="E93" s="3">
        <v>0</v>
      </c>
      <c r="F93" s="3">
        <v>0</v>
      </c>
      <c r="G93" s="3">
        <v>0</v>
      </c>
      <c r="H93" s="3">
        <v>0</v>
      </c>
    </row>
    <row r="94" spans="1:8">
      <c r="A94" s="10" t="s">
        <v>120</v>
      </c>
      <c r="B94" s="22">
        <v>3.5496999999999998E-3</v>
      </c>
      <c r="C94" s="22"/>
      <c r="D94" s="3">
        <v>0</v>
      </c>
      <c r="E94" s="3">
        <v>0</v>
      </c>
      <c r="F94" s="3">
        <v>0</v>
      </c>
      <c r="G94" s="3">
        <v>0</v>
      </c>
      <c r="H94" s="3">
        <v>0</v>
      </c>
    </row>
    <row r="95" spans="1:8">
      <c r="A95" s="10" t="s">
        <v>121</v>
      </c>
      <c r="B95" s="22">
        <v>0.1029828</v>
      </c>
      <c r="C95" s="22"/>
      <c r="D95" s="3">
        <v>0</v>
      </c>
      <c r="E95" s="3">
        <v>0</v>
      </c>
      <c r="F95" s="3">
        <v>0</v>
      </c>
      <c r="G95" s="3">
        <v>0</v>
      </c>
      <c r="H95" s="3">
        <v>0</v>
      </c>
    </row>
    <row r="96" spans="1:8">
      <c r="A96" s="10" t="s">
        <v>122</v>
      </c>
      <c r="B96" s="22">
        <v>1.5566E-3</v>
      </c>
      <c r="C96" s="22"/>
      <c r="D96" s="3">
        <v>0</v>
      </c>
      <c r="E96" s="3">
        <v>0</v>
      </c>
      <c r="F96" s="3">
        <v>0</v>
      </c>
      <c r="G96" s="3">
        <v>0</v>
      </c>
      <c r="H96" s="3">
        <v>0</v>
      </c>
    </row>
    <row r="97" spans="1:8">
      <c r="A97" s="10" t="s">
        <v>123</v>
      </c>
      <c r="B97" s="22">
        <v>8.7029999999999996E-4</v>
      </c>
      <c r="C97" s="22"/>
      <c r="D97" s="3">
        <v>0</v>
      </c>
      <c r="E97" s="3">
        <v>0</v>
      </c>
      <c r="F97" s="3">
        <v>0</v>
      </c>
      <c r="G97" s="3">
        <v>0</v>
      </c>
      <c r="H97" s="3">
        <v>0</v>
      </c>
    </row>
    <row r="98" spans="1:8">
      <c r="A98" s="10" t="s">
        <v>124</v>
      </c>
      <c r="B98" s="22">
        <v>6.3194999999999996E-3</v>
      </c>
      <c r="C98" s="22"/>
      <c r="D98" s="3">
        <v>0</v>
      </c>
      <c r="E98" s="3">
        <v>0</v>
      </c>
      <c r="F98" s="3">
        <v>0</v>
      </c>
      <c r="G98" s="3">
        <v>0</v>
      </c>
      <c r="H98" s="3">
        <v>0</v>
      </c>
    </row>
    <row r="99" spans="1:8">
      <c r="A99" s="10" t="s">
        <v>125</v>
      </c>
      <c r="B99" s="22">
        <v>9.7175999999999998E-3</v>
      </c>
      <c r="C99" s="22"/>
      <c r="D99" s="3">
        <v>0</v>
      </c>
      <c r="E99" s="3">
        <v>0</v>
      </c>
      <c r="F99" s="3">
        <v>0</v>
      </c>
      <c r="G99" s="3">
        <v>0</v>
      </c>
      <c r="H99" s="3">
        <v>0</v>
      </c>
    </row>
    <row r="100" spans="1:8">
      <c r="A100" s="10" t="s">
        <v>126</v>
      </c>
      <c r="B100" s="22">
        <v>6.1852000000000001E-3</v>
      </c>
      <c r="C100" s="22"/>
      <c r="D100" s="3">
        <v>0</v>
      </c>
      <c r="E100" s="3">
        <v>0</v>
      </c>
      <c r="F100" s="3">
        <v>0</v>
      </c>
      <c r="G100" s="3">
        <v>0</v>
      </c>
      <c r="H100" s="3">
        <v>0</v>
      </c>
    </row>
    <row r="101" spans="1:8">
      <c r="A101" s="10" t="s">
        <v>127</v>
      </c>
      <c r="B101" s="22">
        <v>6.6882E-3</v>
      </c>
      <c r="C101" s="22"/>
      <c r="D101" s="3">
        <v>0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10" t="s">
        <v>128</v>
      </c>
      <c r="B102" s="22">
        <v>3.2743E-3</v>
      </c>
      <c r="C102" s="22"/>
      <c r="D102" s="3">
        <v>0</v>
      </c>
      <c r="E102" s="3">
        <v>0</v>
      </c>
      <c r="F102" s="3">
        <v>0</v>
      </c>
      <c r="G102" s="3">
        <v>0</v>
      </c>
      <c r="H102" s="3">
        <v>0</v>
      </c>
    </row>
    <row r="103" spans="1:8">
      <c r="A103" s="10" t="s">
        <v>129</v>
      </c>
      <c r="B103" s="22">
        <v>1.9101999999999999E-3</v>
      </c>
      <c r="C103" s="22"/>
      <c r="D103" s="3">
        <v>0</v>
      </c>
      <c r="E103" s="3">
        <v>0</v>
      </c>
      <c r="F103" s="3">
        <v>0</v>
      </c>
      <c r="G103" s="3">
        <v>0</v>
      </c>
      <c r="H103" s="3">
        <v>0</v>
      </c>
    </row>
    <row r="104" spans="1:8" s="21" customFormat="1">
      <c r="A104" s="10"/>
      <c r="B104" s="22" t="s">
        <v>6</v>
      </c>
      <c r="C104" s="22"/>
      <c r="D104" s="3"/>
      <c r="E104" s="3"/>
      <c r="F104" s="3"/>
      <c r="G104" s="3"/>
      <c r="H104" s="3"/>
    </row>
    <row r="105" spans="1:8">
      <c r="D105" s="23">
        <f>SUM(D4:D103)</f>
        <v>0</v>
      </c>
      <c r="E105" s="23">
        <v>0</v>
      </c>
      <c r="F105" s="23">
        <v>0</v>
      </c>
      <c r="G105" s="23">
        <v>0</v>
      </c>
      <c r="H105" s="23">
        <v>0</v>
      </c>
    </row>
  </sheetData>
  <printOptions horizontalCentered="1"/>
  <pageMargins left="0.7" right="0.7" top="0.75" bottom="0.75" header="0.3" footer="0.3"/>
  <pageSetup scale="91" fitToHeight="0" orientation="landscape" verticalDpi="1200" r:id="rId1"/>
  <headerFooter>
    <oddHeader xml:space="preserve">&amp;C&amp;"-,Bold"&amp;20Appendix C:  Allocation of Deferred Inflows and Outflows </oddHeader>
  </headerFooter>
  <rowBreaks count="3" manualBreakCount="3">
    <brk id="31" max="16383" man="1"/>
    <brk id="59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07"/>
  <sheetViews>
    <sheetView zoomScaleNormal="100" workbookViewId="0">
      <pane xSplit="2" ySplit="3" topLeftCell="C4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ColWidth="9.140625" defaultRowHeight="15"/>
  <cols>
    <col min="1" max="1" width="18.7109375" style="21" customWidth="1"/>
    <col min="2" max="2" width="15.7109375" style="21" customWidth="1"/>
    <col min="3" max="3" width="1.7109375" style="21" customWidth="1"/>
    <col min="4" max="8" width="13.7109375" style="21" customWidth="1"/>
    <col min="9" max="9" width="3.28515625" style="21" customWidth="1"/>
    <col min="10" max="10" width="14.42578125" style="21" customWidth="1"/>
    <col min="11" max="16384" width="9.140625" style="21"/>
  </cols>
  <sheetData>
    <row r="1" spans="1:10">
      <c r="A1" s="170"/>
    </row>
    <row r="2" spans="1:10" s="94" customFormat="1">
      <c r="D2" s="95">
        <v>2024</v>
      </c>
      <c r="E2" s="95">
        <v>2025</v>
      </c>
      <c r="F2" s="95">
        <v>2026</v>
      </c>
      <c r="G2" s="95">
        <v>2027</v>
      </c>
      <c r="H2" s="95">
        <v>2028</v>
      </c>
    </row>
    <row r="3" spans="1:10" s="94" customFormat="1" ht="75" customHeight="1">
      <c r="A3" s="93" t="s">
        <v>12</v>
      </c>
      <c r="B3" s="93" t="s">
        <v>13</v>
      </c>
      <c r="C3" s="93"/>
      <c r="D3" s="8" t="s">
        <v>136</v>
      </c>
      <c r="E3" s="8" t="s">
        <v>136</v>
      </c>
      <c r="F3" s="8" t="s">
        <v>136</v>
      </c>
      <c r="G3" s="8" t="s">
        <v>136</v>
      </c>
      <c r="H3" s="8" t="s">
        <v>136</v>
      </c>
      <c r="J3" s="95" t="s">
        <v>180</v>
      </c>
    </row>
    <row r="4" spans="1:10">
      <c r="A4" s="10" t="s">
        <v>30</v>
      </c>
      <c r="B4" s="22">
        <v>1.6822400000000001E-2</v>
      </c>
      <c r="C4" s="22"/>
      <c r="D4" s="23">
        <v>0</v>
      </c>
      <c r="E4" s="23">
        <v>0</v>
      </c>
      <c r="F4" s="23">
        <v>0</v>
      </c>
      <c r="G4" s="23">
        <v>0</v>
      </c>
      <c r="H4" s="23">
        <v>0</v>
      </c>
      <c r="J4" s="23">
        <f>SUM(D4:I4)</f>
        <v>0</v>
      </c>
    </row>
    <row r="5" spans="1:10">
      <c r="A5" s="10" t="s">
        <v>31</v>
      </c>
      <c r="B5" s="22">
        <v>2.9391E-3</v>
      </c>
      <c r="C5" s="22"/>
      <c r="D5" s="3">
        <v>0</v>
      </c>
      <c r="E5" s="3">
        <v>0</v>
      </c>
      <c r="F5" s="3">
        <v>0</v>
      </c>
      <c r="G5" s="3">
        <v>0</v>
      </c>
      <c r="H5" s="3">
        <v>0</v>
      </c>
      <c r="J5" s="23">
        <f t="shared" ref="J5:J68" si="0">SUM(D5:I5)</f>
        <v>0</v>
      </c>
    </row>
    <row r="6" spans="1:10" hidden="1">
      <c r="A6" s="10" t="s">
        <v>32</v>
      </c>
      <c r="B6" s="22">
        <v>2.3118000000000001E-3</v>
      </c>
      <c r="C6" s="22"/>
      <c r="D6" s="3">
        <v>293</v>
      </c>
      <c r="E6" s="3">
        <v>0</v>
      </c>
      <c r="F6" s="3">
        <v>0</v>
      </c>
      <c r="G6" s="3">
        <v>0</v>
      </c>
      <c r="H6" s="3">
        <v>0</v>
      </c>
      <c r="J6" s="23">
        <f t="shared" si="0"/>
        <v>293</v>
      </c>
    </row>
    <row r="7" spans="1:10" hidden="1">
      <c r="A7" s="10" t="s">
        <v>33</v>
      </c>
      <c r="B7" s="22">
        <v>1.7987999999999999E-3</v>
      </c>
      <c r="C7" s="22"/>
      <c r="D7" s="3">
        <v>0</v>
      </c>
      <c r="E7" s="3">
        <v>0</v>
      </c>
      <c r="F7" s="3">
        <v>0</v>
      </c>
      <c r="G7" s="3">
        <v>0</v>
      </c>
      <c r="H7" s="3">
        <v>0</v>
      </c>
      <c r="J7" s="23">
        <f t="shared" si="0"/>
        <v>0</v>
      </c>
    </row>
    <row r="8" spans="1:10" hidden="1">
      <c r="A8" s="10" t="s">
        <v>34</v>
      </c>
      <c r="B8" s="22">
        <v>3.5461999999999998E-3</v>
      </c>
      <c r="C8" s="22"/>
      <c r="D8" s="3">
        <v>0</v>
      </c>
      <c r="E8" s="3">
        <v>0</v>
      </c>
      <c r="F8" s="3">
        <v>0</v>
      </c>
      <c r="G8" s="3">
        <v>0</v>
      </c>
      <c r="H8" s="3">
        <v>0</v>
      </c>
      <c r="J8" s="23">
        <f t="shared" si="0"/>
        <v>0</v>
      </c>
    </row>
    <row r="9" spans="1:10" hidden="1">
      <c r="A9" s="10" t="s">
        <v>35</v>
      </c>
      <c r="B9" s="22">
        <v>3.3739E-3</v>
      </c>
      <c r="C9" s="22"/>
      <c r="D9" s="3">
        <v>1941</v>
      </c>
      <c r="E9" s="3">
        <v>1941</v>
      </c>
      <c r="F9" s="3">
        <v>0</v>
      </c>
      <c r="G9" s="3">
        <v>0</v>
      </c>
      <c r="H9" s="3">
        <v>0</v>
      </c>
      <c r="J9" s="23">
        <f t="shared" si="0"/>
        <v>3882</v>
      </c>
    </row>
    <row r="10" spans="1:10" hidden="1">
      <c r="A10" s="10" t="s">
        <v>36</v>
      </c>
      <c r="B10" s="22">
        <v>4.4879999999999998E-3</v>
      </c>
      <c r="C10" s="22"/>
      <c r="D10" s="3">
        <v>0</v>
      </c>
      <c r="E10" s="3">
        <v>0</v>
      </c>
      <c r="F10" s="3">
        <v>0</v>
      </c>
      <c r="G10" s="3">
        <v>0</v>
      </c>
      <c r="H10" s="3">
        <v>0</v>
      </c>
      <c r="J10" s="23">
        <f t="shared" si="0"/>
        <v>0</v>
      </c>
    </row>
    <row r="11" spans="1:10" hidden="1">
      <c r="A11" s="10" t="s">
        <v>37</v>
      </c>
      <c r="B11" s="22">
        <v>1.1280999999999999E-3</v>
      </c>
      <c r="C11" s="22"/>
      <c r="D11" s="3">
        <v>0</v>
      </c>
      <c r="E11" s="3">
        <v>0</v>
      </c>
      <c r="F11" s="3">
        <v>0</v>
      </c>
      <c r="G11" s="3">
        <v>0</v>
      </c>
      <c r="H11" s="3">
        <v>0</v>
      </c>
      <c r="J11" s="23">
        <f t="shared" si="0"/>
        <v>0</v>
      </c>
    </row>
    <row r="12" spans="1:10" hidden="1">
      <c r="A12" s="10" t="s">
        <v>38</v>
      </c>
      <c r="B12" s="22">
        <v>2.3511999999999999E-3</v>
      </c>
      <c r="C12" s="22"/>
      <c r="D12" s="3">
        <v>0</v>
      </c>
      <c r="E12" s="3">
        <v>0</v>
      </c>
      <c r="F12" s="3">
        <v>0</v>
      </c>
      <c r="G12" s="3">
        <v>0</v>
      </c>
      <c r="H12" s="3">
        <v>0</v>
      </c>
      <c r="J12" s="23">
        <f t="shared" si="0"/>
        <v>0</v>
      </c>
    </row>
    <row r="13" spans="1:10" hidden="1">
      <c r="A13" s="10" t="s">
        <v>39</v>
      </c>
      <c r="B13" s="22">
        <v>2.4562E-2</v>
      </c>
      <c r="C13" s="22"/>
      <c r="D13" s="3">
        <v>9517</v>
      </c>
      <c r="E13" s="3">
        <v>0</v>
      </c>
      <c r="F13" s="3">
        <v>0</v>
      </c>
      <c r="G13" s="3">
        <v>0</v>
      </c>
      <c r="H13" s="3">
        <v>0</v>
      </c>
      <c r="J13" s="23">
        <f t="shared" si="0"/>
        <v>9517</v>
      </c>
    </row>
    <row r="14" spans="1:10" hidden="1">
      <c r="A14" s="10" t="s">
        <v>40</v>
      </c>
      <c r="B14" s="22">
        <v>2.6856499999999998E-2</v>
      </c>
      <c r="C14" s="22"/>
      <c r="D14" s="3">
        <v>22474</v>
      </c>
      <c r="E14" s="3">
        <v>18771</v>
      </c>
      <c r="F14" s="3">
        <v>0</v>
      </c>
      <c r="G14" s="3">
        <v>0</v>
      </c>
      <c r="H14" s="3">
        <v>0</v>
      </c>
      <c r="J14" s="23">
        <f t="shared" si="0"/>
        <v>41245</v>
      </c>
    </row>
    <row r="15" spans="1:10" hidden="1">
      <c r="A15" s="10" t="s">
        <v>41</v>
      </c>
      <c r="B15" s="22">
        <v>7.6958E-3</v>
      </c>
      <c r="C15" s="22"/>
      <c r="D15" s="3">
        <v>0</v>
      </c>
      <c r="E15" s="3">
        <v>0</v>
      </c>
      <c r="F15" s="3">
        <v>0</v>
      </c>
      <c r="G15" s="3">
        <v>0</v>
      </c>
      <c r="H15" s="3">
        <v>0</v>
      </c>
      <c r="J15" s="23">
        <f t="shared" si="0"/>
        <v>0</v>
      </c>
    </row>
    <row r="16" spans="1:10" hidden="1">
      <c r="A16" s="10" t="s">
        <v>42</v>
      </c>
      <c r="B16" s="22">
        <v>2.1263399999999998E-2</v>
      </c>
      <c r="C16" s="22"/>
      <c r="D16" s="3">
        <v>38838</v>
      </c>
      <c r="E16" s="3">
        <v>13723</v>
      </c>
      <c r="F16" s="3">
        <v>0</v>
      </c>
      <c r="G16" s="3">
        <v>0</v>
      </c>
      <c r="H16" s="3">
        <v>0</v>
      </c>
      <c r="J16" s="23">
        <f t="shared" si="0"/>
        <v>52561</v>
      </c>
    </row>
    <row r="17" spans="1:10" hidden="1">
      <c r="A17" s="10" t="s">
        <v>43</v>
      </c>
      <c r="B17" s="22">
        <v>8.1259999999999995E-3</v>
      </c>
      <c r="C17" s="22"/>
      <c r="D17" s="3">
        <v>0</v>
      </c>
      <c r="E17" s="3">
        <v>0</v>
      </c>
      <c r="F17" s="3">
        <v>0</v>
      </c>
      <c r="G17" s="3">
        <v>0</v>
      </c>
      <c r="H17" s="3">
        <v>0</v>
      </c>
      <c r="J17" s="23">
        <f t="shared" si="0"/>
        <v>0</v>
      </c>
    </row>
    <row r="18" spans="1:10" hidden="1">
      <c r="A18" s="10" t="s">
        <v>44</v>
      </c>
      <c r="B18" s="22">
        <v>9.7210000000000005E-4</v>
      </c>
      <c r="C18" s="22"/>
      <c r="D18" s="3">
        <v>1552</v>
      </c>
      <c r="E18" s="3">
        <v>1051</v>
      </c>
      <c r="F18" s="3">
        <v>0</v>
      </c>
      <c r="G18" s="3">
        <v>0</v>
      </c>
      <c r="H18" s="3">
        <v>0</v>
      </c>
      <c r="J18" s="23">
        <f t="shared" si="0"/>
        <v>2603</v>
      </c>
    </row>
    <row r="19" spans="1:10" hidden="1">
      <c r="A19" s="10" t="s">
        <v>45</v>
      </c>
      <c r="B19" s="22">
        <v>1.03301E-2</v>
      </c>
      <c r="C19" s="22"/>
      <c r="D19" s="3">
        <v>9369</v>
      </c>
      <c r="E19" s="3">
        <v>1995</v>
      </c>
      <c r="F19" s="3">
        <v>0</v>
      </c>
      <c r="G19" s="3">
        <v>0</v>
      </c>
      <c r="H19" s="3">
        <v>0</v>
      </c>
      <c r="J19" s="23">
        <f t="shared" si="0"/>
        <v>11364</v>
      </c>
    </row>
    <row r="20" spans="1:10" hidden="1">
      <c r="A20" s="10" t="s">
        <v>46</v>
      </c>
      <c r="B20" s="22">
        <v>1.5506000000000001E-3</v>
      </c>
      <c r="C20" s="22"/>
      <c r="D20" s="3">
        <v>77</v>
      </c>
      <c r="E20" s="3">
        <v>77</v>
      </c>
      <c r="F20" s="3">
        <v>0</v>
      </c>
      <c r="G20" s="3">
        <v>0</v>
      </c>
      <c r="H20" s="3">
        <v>0</v>
      </c>
      <c r="J20" s="23">
        <f t="shared" si="0"/>
        <v>154</v>
      </c>
    </row>
    <row r="21" spans="1:10" hidden="1">
      <c r="A21" s="10" t="s">
        <v>47</v>
      </c>
      <c r="B21" s="22">
        <v>1.7523400000000001E-2</v>
      </c>
      <c r="C21" s="22"/>
      <c r="D21" s="3">
        <v>0</v>
      </c>
      <c r="E21" s="3">
        <v>0</v>
      </c>
      <c r="F21" s="3">
        <v>0</v>
      </c>
      <c r="G21" s="3">
        <v>0</v>
      </c>
      <c r="H21" s="3">
        <v>0</v>
      </c>
      <c r="J21" s="23">
        <f t="shared" si="0"/>
        <v>0</v>
      </c>
    </row>
    <row r="22" spans="1:10" hidden="1">
      <c r="A22" s="10" t="s">
        <v>48</v>
      </c>
      <c r="B22" s="22">
        <v>7.9740999999999996E-3</v>
      </c>
      <c r="C22" s="22"/>
      <c r="D22" s="3">
        <v>23276</v>
      </c>
      <c r="E22" s="3">
        <v>1766</v>
      </c>
      <c r="F22" s="3">
        <v>0</v>
      </c>
      <c r="G22" s="3">
        <v>0</v>
      </c>
      <c r="H22" s="3">
        <v>0</v>
      </c>
      <c r="J22" s="23">
        <f t="shared" si="0"/>
        <v>25042</v>
      </c>
    </row>
    <row r="23" spans="1:10" hidden="1">
      <c r="A23" s="10" t="s">
        <v>49</v>
      </c>
      <c r="B23" s="22">
        <v>4.0353000000000003E-3</v>
      </c>
      <c r="C23" s="22"/>
      <c r="D23" s="3">
        <v>0</v>
      </c>
      <c r="E23" s="3">
        <v>0</v>
      </c>
      <c r="F23" s="3">
        <v>0</v>
      </c>
      <c r="G23" s="3">
        <v>0</v>
      </c>
      <c r="H23" s="3">
        <v>0</v>
      </c>
      <c r="J23" s="23">
        <f t="shared" si="0"/>
        <v>0</v>
      </c>
    </row>
    <row r="24" spans="1:10" hidden="1">
      <c r="A24" s="10" t="s">
        <v>50</v>
      </c>
      <c r="B24" s="22">
        <v>1.7198000000000001E-3</v>
      </c>
      <c r="C24" s="22"/>
      <c r="D24" s="3">
        <v>0</v>
      </c>
      <c r="E24" s="3">
        <v>0</v>
      </c>
      <c r="F24" s="3">
        <v>0</v>
      </c>
      <c r="G24" s="3">
        <v>0</v>
      </c>
      <c r="H24" s="3">
        <v>0</v>
      </c>
      <c r="J24" s="23">
        <f t="shared" si="0"/>
        <v>0</v>
      </c>
    </row>
    <row r="25" spans="1:10" hidden="1">
      <c r="A25" s="10" t="s">
        <v>51</v>
      </c>
      <c r="B25" s="22">
        <v>1.547E-3</v>
      </c>
      <c r="C25" s="22"/>
      <c r="D25" s="3">
        <v>1173</v>
      </c>
      <c r="E25" s="3">
        <v>201</v>
      </c>
      <c r="F25" s="3">
        <v>0</v>
      </c>
      <c r="G25" s="3">
        <v>0</v>
      </c>
      <c r="H25" s="3">
        <v>0</v>
      </c>
      <c r="J25" s="23">
        <f t="shared" si="0"/>
        <v>1374</v>
      </c>
    </row>
    <row r="26" spans="1:10" hidden="1">
      <c r="A26" s="10" t="s">
        <v>52</v>
      </c>
      <c r="B26" s="22">
        <v>1.01972E-2</v>
      </c>
      <c r="C26" s="22"/>
      <c r="D26" s="3">
        <v>0</v>
      </c>
      <c r="E26" s="3">
        <v>0</v>
      </c>
      <c r="F26" s="3">
        <v>0</v>
      </c>
      <c r="G26" s="3">
        <v>0</v>
      </c>
      <c r="H26" s="3">
        <v>0</v>
      </c>
      <c r="J26" s="23">
        <f t="shared" si="0"/>
        <v>0</v>
      </c>
    </row>
    <row r="27" spans="1:10" hidden="1">
      <c r="A27" s="10" t="s">
        <v>53</v>
      </c>
      <c r="B27" s="22">
        <v>4.6315000000000002E-3</v>
      </c>
      <c r="C27" s="22"/>
      <c r="D27" s="3">
        <v>0</v>
      </c>
      <c r="E27" s="3">
        <v>0</v>
      </c>
      <c r="F27" s="3">
        <v>0</v>
      </c>
      <c r="G27" s="3">
        <v>0</v>
      </c>
      <c r="H27" s="3">
        <v>0</v>
      </c>
      <c r="J27" s="23">
        <f t="shared" si="0"/>
        <v>0</v>
      </c>
    </row>
    <row r="28" spans="1:10" hidden="1">
      <c r="A28" s="10" t="s">
        <v>54</v>
      </c>
      <c r="B28" s="22">
        <v>1.09953E-2</v>
      </c>
      <c r="C28" s="22"/>
      <c r="D28" s="3">
        <v>0</v>
      </c>
      <c r="E28" s="3">
        <v>0</v>
      </c>
      <c r="F28" s="3">
        <v>0</v>
      </c>
      <c r="G28" s="3">
        <v>0</v>
      </c>
      <c r="H28" s="3">
        <v>0</v>
      </c>
      <c r="J28" s="23">
        <f t="shared" si="0"/>
        <v>0</v>
      </c>
    </row>
    <row r="29" spans="1:10" hidden="1">
      <c r="A29" s="10" t="s">
        <v>55</v>
      </c>
      <c r="B29" s="22">
        <v>3.4838000000000001E-2</v>
      </c>
      <c r="C29" s="22"/>
      <c r="D29" s="3">
        <v>0</v>
      </c>
      <c r="E29" s="3">
        <v>0</v>
      </c>
      <c r="F29" s="3">
        <v>0</v>
      </c>
      <c r="G29" s="3">
        <v>0</v>
      </c>
      <c r="H29" s="3">
        <v>0</v>
      </c>
      <c r="J29" s="23">
        <f t="shared" si="0"/>
        <v>0</v>
      </c>
    </row>
    <row r="30" spans="1:10" hidden="1">
      <c r="A30" s="10" t="s">
        <v>56</v>
      </c>
      <c r="B30" s="22">
        <v>3.8430999999999999E-3</v>
      </c>
      <c r="C30" s="22"/>
      <c r="D30" s="3">
        <v>9192</v>
      </c>
      <c r="E30" s="3">
        <v>3319</v>
      </c>
      <c r="F30" s="3">
        <v>0</v>
      </c>
      <c r="G30" s="3">
        <v>0</v>
      </c>
      <c r="H30" s="3">
        <v>0</v>
      </c>
      <c r="J30" s="23">
        <f t="shared" si="0"/>
        <v>12511</v>
      </c>
    </row>
    <row r="31" spans="1:10" hidden="1">
      <c r="A31" s="10" t="s">
        <v>57</v>
      </c>
      <c r="B31" s="22">
        <v>7.3371E-3</v>
      </c>
      <c r="C31" s="22"/>
      <c r="D31" s="3">
        <v>14582</v>
      </c>
      <c r="E31" s="3">
        <v>8251</v>
      </c>
      <c r="F31" s="3">
        <v>0</v>
      </c>
      <c r="G31" s="3">
        <v>0</v>
      </c>
      <c r="H31" s="3">
        <v>0</v>
      </c>
      <c r="J31" s="23">
        <f t="shared" si="0"/>
        <v>22833</v>
      </c>
    </row>
    <row r="32" spans="1:10" hidden="1">
      <c r="A32" s="10" t="s">
        <v>58</v>
      </c>
      <c r="B32" s="22">
        <v>1.6260199999999999E-2</v>
      </c>
      <c r="C32" s="22"/>
      <c r="D32" s="3">
        <v>4391</v>
      </c>
      <c r="E32" s="3">
        <v>0</v>
      </c>
      <c r="F32" s="3">
        <v>0</v>
      </c>
      <c r="G32" s="3">
        <v>0</v>
      </c>
      <c r="H32" s="3">
        <v>0</v>
      </c>
      <c r="J32" s="23">
        <f t="shared" si="0"/>
        <v>4391</v>
      </c>
    </row>
    <row r="33" spans="1:10" hidden="1">
      <c r="A33" s="10" t="s">
        <v>59</v>
      </c>
      <c r="B33" s="22">
        <v>4.1752999999999998E-3</v>
      </c>
      <c r="C33" s="22"/>
      <c r="D33" s="3">
        <v>0</v>
      </c>
      <c r="E33" s="3">
        <v>0</v>
      </c>
      <c r="F33" s="3">
        <v>0</v>
      </c>
      <c r="G33" s="3">
        <v>0</v>
      </c>
      <c r="H33" s="3">
        <v>0</v>
      </c>
      <c r="J33" s="23">
        <f t="shared" si="0"/>
        <v>0</v>
      </c>
    </row>
    <row r="34" spans="1:10" hidden="1">
      <c r="A34" s="10" t="s">
        <v>60</v>
      </c>
      <c r="B34" s="22">
        <v>4.4156000000000004E-3</v>
      </c>
      <c r="C34" s="22"/>
      <c r="D34" s="3">
        <v>0</v>
      </c>
      <c r="E34" s="3">
        <v>0</v>
      </c>
      <c r="F34" s="3">
        <v>0</v>
      </c>
      <c r="G34" s="3">
        <v>0</v>
      </c>
      <c r="H34" s="3">
        <v>0</v>
      </c>
      <c r="J34" s="23">
        <f t="shared" si="0"/>
        <v>0</v>
      </c>
    </row>
    <row r="35" spans="1:10" hidden="1">
      <c r="A35" s="10" t="s">
        <v>61</v>
      </c>
      <c r="B35" s="22">
        <v>3.1435200000000003E-2</v>
      </c>
      <c r="C35" s="22"/>
      <c r="D35" s="3">
        <v>21166</v>
      </c>
      <c r="E35" s="3">
        <v>3368</v>
      </c>
      <c r="F35" s="3">
        <v>0</v>
      </c>
      <c r="G35" s="3">
        <v>0</v>
      </c>
      <c r="H35" s="3">
        <v>0</v>
      </c>
      <c r="J35" s="23">
        <f t="shared" si="0"/>
        <v>24534</v>
      </c>
    </row>
    <row r="36" spans="1:10" hidden="1">
      <c r="A36" s="10" t="s">
        <v>62</v>
      </c>
      <c r="B36" s="22">
        <v>3.1611E-3</v>
      </c>
      <c r="C36" s="22"/>
      <c r="D36" s="3">
        <v>731</v>
      </c>
      <c r="E36" s="3">
        <v>731</v>
      </c>
      <c r="F36" s="3">
        <v>0</v>
      </c>
      <c r="G36" s="3">
        <v>0</v>
      </c>
      <c r="H36" s="3">
        <v>0</v>
      </c>
      <c r="J36" s="23">
        <f t="shared" si="0"/>
        <v>1462</v>
      </c>
    </row>
    <row r="37" spans="1:10" hidden="1">
      <c r="A37" s="10" t="s">
        <v>63</v>
      </c>
      <c r="B37" s="22">
        <v>3.03749E-2</v>
      </c>
      <c r="C37" s="22"/>
      <c r="D37" s="3">
        <v>46852</v>
      </c>
      <c r="E37" s="3">
        <v>46852</v>
      </c>
      <c r="F37" s="3">
        <v>0</v>
      </c>
      <c r="G37" s="3">
        <v>0</v>
      </c>
      <c r="H37" s="3">
        <v>0</v>
      </c>
      <c r="J37" s="23">
        <f t="shared" si="0"/>
        <v>93704</v>
      </c>
    </row>
    <row r="38" spans="1:10" hidden="1">
      <c r="A38" s="10" t="s">
        <v>64</v>
      </c>
      <c r="B38" s="22">
        <v>7.5258E-3</v>
      </c>
      <c r="C38" s="22"/>
      <c r="D38" s="3">
        <v>0</v>
      </c>
      <c r="E38" s="3">
        <v>0</v>
      </c>
      <c r="F38" s="3">
        <v>0</v>
      </c>
      <c r="G38" s="3">
        <v>0</v>
      </c>
      <c r="H38" s="3">
        <v>0</v>
      </c>
      <c r="J38" s="23">
        <f t="shared" si="0"/>
        <v>0</v>
      </c>
    </row>
    <row r="39" spans="1:10" hidden="1">
      <c r="A39" s="10" t="s">
        <v>65</v>
      </c>
      <c r="B39" s="22">
        <v>2.5784700000000001E-2</v>
      </c>
      <c r="C39" s="22"/>
      <c r="D39" s="3">
        <v>0</v>
      </c>
      <c r="E39" s="3">
        <v>0</v>
      </c>
      <c r="F39" s="3">
        <v>0</v>
      </c>
      <c r="G39" s="3">
        <v>0</v>
      </c>
      <c r="H39" s="3">
        <v>0</v>
      </c>
      <c r="J39" s="23">
        <f t="shared" si="0"/>
        <v>0</v>
      </c>
    </row>
    <row r="40" spans="1:10" hidden="1">
      <c r="A40" s="10" t="s">
        <v>66</v>
      </c>
      <c r="B40" s="22">
        <v>7.3859999999999996E-4</v>
      </c>
      <c r="C40" s="22"/>
      <c r="D40" s="3">
        <v>0</v>
      </c>
      <c r="E40" s="3">
        <v>0</v>
      </c>
      <c r="F40" s="3">
        <v>0</v>
      </c>
      <c r="G40" s="3">
        <v>0</v>
      </c>
      <c r="H40" s="3">
        <v>0</v>
      </c>
      <c r="J40" s="23">
        <f t="shared" si="0"/>
        <v>0</v>
      </c>
    </row>
    <row r="41" spans="1:10" hidden="1">
      <c r="A41" s="10" t="s">
        <v>67</v>
      </c>
      <c r="B41" s="22">
        <v>3.8105999999999999E-3</v>
      </c>
      <c r="C41" s="22"/>
      <c r="D41" s="3">
        <v>0</v>
      </c>
      <c r="E41" s="3">
        <v>0</v>
      </c>
      <c r="F41" s="3">
        <v>0</v>
      </c>
      <c r="G41" s="3">
        <v>0</v>
      </c>
      <c r="H41" s="3">
        <v>0</v>
      </c>
      <c r="J41" s="23">
        <f t="shared" si="0"/>
        <v>0</v>
      </c>
    </row>
    <row r="42" spans="1:10" hidden="1">
      <c r="A42" s="10" t="s">
        <v>68</v>
      </c>
      <c r="B42" s="22">
        <v>4.5037999999999996E-3</v>
      </c>
      <c r="C42" s="22"/>
      <c r="D42" s="3">
        <v>447</v>
      </c>
      <c r="E42" s="3">
        <v>447</v>
      </c>
      <c r="F42" s="3">
        <v>0</v>
      </c>
      <c r="G42" s="3">
        <v>0</v>
      </c>
      <c r="H42" s="3">
        <v>0</v>
      </c>
      <c r="J42" s="23">
        <f t="shared" si="0"/>
        <v>894</v>
      </c>
    </row>
    <row r="43" spans="1:10" hidden="1">
      <c r="A43" s="10" t="s">
        <v>69</v>
      </c>
      <c r="B43" s="22">
        <v>1.2189E-3</v>
      </c>
      <c r="C43" s="22"/>
      <c r="D43" s="3">
        <v>0</v>
      </c>
      <c r="E43" s="3">
        <v>0</v>
      </c>
      <c r="F43" s="3">
        <v>0</v>
      </c>
      <c r="G43" s="3">
        <v>0</v>
      </c>
      <c r="H43" s="3">
        <v>0</v>
      </c>
      <c r="J43" s="23">
        <f t="shared" si="0"/>
        <v>0</v>
      </c>
    </row>
    <row r="44" spans="1:10" hidden="1">
      <c r="A44" s="10" t="s">
        <v>70</v>
      </c>
      <c r="B44" s="22">
        <v>4.0384000000000003E-2</v>
      </c>
      <c r="C44" s="22"/>
      <c r="D44" s="3">
        <v>0</v>
      </c>
      <c r="E44" s="3">
        <v>0</v>
      </c>
      <c r="F44" s="3">
        <v>0</v>
      </c>
      <c r="G44" s="3">
        <v>0</v>
      </c>
      <c r="H44" s="3">
        <v>0</v>
      </c>
      <c r="J44" s="23">
        <f t="shared" si="0"/>
        <v>0</v>
      </c>
    </row>
    <row r="45" spans="1:10" hidden="1">
      <c r="A45" s="10" t="s">
        <v>71</v>
      </c>
      <c r="B45" s="22">
        <v>4.0228E-3</v>
      </c>
      <c r="C45" s="22"/>
      <c r="D45" s="3">
        <v>0</v>
      </c>
      <c r="E45" s="3">
        <v>0</v>
      </c>
      <c r="F45" s="3">
        <v>0</v>
      </c>
      <c r="G45" s="3">
        <v>0</v>
      </c>
      <c r="H45" s="3">
        <v>0</v>
      </c>
      <c r="J45" s="23">
        <f t="shared" si="0"/>
        <v>0</v>
      </c>
    </row>
    <row r="46" spans="1:10" hidden="1">
      <c r="A46" s="10" t="s">
        <v>72</v>
      </c>
      <c r="B46" s="22">
        <v>1.5823799999999999E-2</v>
      </c>
      <c r="C46" s="22"/>
      <c r="D46" s="3">
        <v>0</v>
      </c>
      <c r="E46" s="3">
        <v>0</v>
      </c>
      <c r="F46" s="3">
        <v>0</v>
      </c>
      <c r="G46" s="3">
        <v>0</v>
      </c>
      <c r="H46" s="3">
        <v>0</v>
      </c>
      <c r="J46" s="23">
        <f t="shared" si="0"/>
        <v>0</v>
      </c>
    </row>
    <row r="47" spans="1:10" hidden="1">
      <c r="A47" s="10" t="s">
        <v>73</v>
      </c>
      <c r="B47" s="22">
        <v>7.6576999999999999E-3</v>
      </c>
      <c r="C47" s="22"/>
      <c r="D47" s="3">
        <v>0</v>
      </c>
      <c r="E47" s="3">
        <v>0</v>
      </c>
      <c r="F47" s="3">
        <v>0</v>
      </c>
      <c r="G47" s="3">
        <v>0</v>
      </c>
      <c r="H47" s="3">
        <v>0</v>
      </c>
      <c r="J47" s="23">
        <f t="shared" si="0"/>
        <v>0</v>
      </c>
    </row>
    <row r="48" spans="1:10" hidden="1">
      <c r="A48" s="10" t="s">
        <v>74</v>
      </c>
      <c r="B48" s="22">
        <v>1.2146000000000001E-2</v>
      </c>
      <c r="C48" s="22"/>
      <c r="D48" s="3">
        <v>3818</v>
      </c>
      <c r="E48" s="3">
        <v>1676</v>
      </c>
      <c r="F48" s="3">
        <v>0</v>
      </c>
      <c r="G48" s="3">
        <v>0</v>
      </c>
      <c r="H48" s="3">
        <v>0</v>
      </c>
      <c r="J48" s="23">
        <f t="shared" si="0"/>
        <v>5494</v>
      </c>
    </row>
    <row r="49" spans="1:10" hidden="1">
      <c r="A49" s="10" t="s">
        <v>75</v>
      </c>
      <c r="B49" s="22">
        <v>1.6035999999999999E-3</v>
      </c>
      <c r="C49" s="22"/>
      <c r="D49" s="3">
        <v>0</v>
      </c>
      <c r="E49" s="3">
        <v>0</v>
      </c>
      <c r="F49" s="3">
        <v>0</v>
      </c>
      <c r="G49" s="3">
        <v>0</v>
      </c>
      <c r="H49" s="3">
        <v>0</v>
      </c>
      <c r="J49" s="23">
        <f t="shared" si="0"/>
        <v>0</v>
      </c>
    </row>
    <row r="50" spans="1:10" hidden="1">
      <c r="A50" s="10" t="s">
        <v>76</v>
      </c>
      <c r="B50" s="22">
        <v>4.3617999999999999E-3</v>
      </c>
      <c r="C50" s="22"/>
      <c r="D50" s="3">
        <v>7336</v>
      </c>
      <c r="E50" s="3">
        <v>5595</v>
      </c>
      <c r="F50" s="3">
        <v>0</v>
      </c>
      <c r="G50" s="3">
        <v>0</v>
      </c>
      <c r="H50" s="3">
        <v>0</v>
      </c>
      <c r="J50" s="23">
        <f t="shared" si="0"/>
        <v>12931</v>
      </c>
    </row>
    <row r="51" spans="1:10" hidden="1">
      <c r="A51" s="10" t="s">
        <v>77</v>
      </c>
      <c r="B51" s="22">
        <v>4.8240000000000002E-4</v>
      </c>
      <c r="C51" s="22"/>
      <c r="D51" s="3">
        <v>134</v>
      </c>
      <c r="E51" s="3">
        <v>134</v>
      </c>
      <c r="F51" s="3">
        <v>0</v>
      </c>
      <c r="G51" s="3">
        <v>0</v>
      </c>
      <c r="H51" s="3">
        <v>0</v>
      </c>
      <c r="J51" s="23">
        <f t="shared" si="0"/>
        <v>268</v>
      </c>
    </row>
    <row r="52" spans="1:10" hidden="1">
      <c r="A52" s="10" t="s">
        <v>78</v>
      </c>
      <c r="B52" s="22">
        <v>2.0607400000000001E-2</v>
      </c>
      <c r="C52" s="22"/>
      <c r="D52" s="3">
        <v>8549</v>
      </c>
      <c r="E52" s="3">
        <v>3770</v>
      </c>
      <c r="F52" s="3">
        <v>0</v>
      </c>
      <c r="G52" s="3">
        <v>0</v>
      </c>
      <c r="H52" s="3">
        <v>0</v>
      </c>
      <c r="J52" s="23">
        <f t="shared" si="0"/>
        <v>12319</v>
      </c>
    </row>
    <row r="53" spans="1:10" hidden="1">
      <c r="A53" s="10" t="s">
        <v>79</v>
      </c>
      <c r="B53" s="22">
        <v>4.8066000000000003E-3</v>
      </c>
      <c r="C53" s="22"/>
      <c r="D53" s="3">
        <v>4717</v>
      </c>
      <c r="E53" s="3">
        <v>1736</v>
      </c>
      <c r="F53" s="3">
        <v>0</v>
      </c>
      <c r="G53" s="3">
        <v>0</v>
      </c>
      <c r="H53" s="3">
        <v>0</v>
      </c>
      <c r="J53" s="23">
        <f t="shared" si="0"/>
        <v>6453</v>
      </c>
    </row>
    <row r="54" spans="1:10" hidden="1">
      <c r="A54" s="10" t="s">
        <v>80</v>
      </c>
      <c r="B54" s="22">
        <v>2.59952E-2</v>
      </c>
      <c r="C54" s="22"/>
      <c r="D54" s="3">
        <v>2819</v>
      </c>
      <c r="E54" s="3">
        <v>2819</v>
      </c>
      <c r="F54" s="3">
        <v>0</v>
      </c>
      <c r="G54" s="3">
        <v>0</v>
      </c>
      <c r="H54" s="3">
        <v>0</v>
      </c>
      <c r="J54" s="23">
        <f t="shared" si="0"/>
        <v>5638</v>
      </c>
    </row>
    <row r="55" spans="1:10" hidden="1">
      <c r="A55" s="10" t="s">
        <v>81</v>
      </c>
      <c r="B55" s="22">
        <v>7.9279999999999997E-4</v>
      </c>
      <c r="C55" s="22"/>
      <c r="D55" s="3">
        <v>341</v>
      </c>
      <c r="E55" s="3">
        <v>0</v>
      </c>
      <c r="F55" s="3">
        <v>0</v>
      </c>
      <c r="G55" s="3">
        <v>0</v>
      </c>
      <c r="H55" s="3">
        <v>0</v>
      </c>
      <c r="J55" s="23">
        <f t="shared" si="0"/>
        <v>341</v>
      </c>
    </row>
    <row r="56" spans="1:10" hidden="1">
      <c r="A56" s="10" t="s">
        <v>82</v>
      </c>
      <c r="B56" s="22">
        <v>6.3445999999999997E-3</v>
      </c>
      <c r="C56" s="22"/>
      <c r="D56" s="3">
        <v>0</v>
      </c>
      <c r="E56" s="3">
        <v>0</v>
      </c>
      <c r="F56" s="3">
        <v>0</v>
      </c>
      <c r="G56" s="3">
        <v>0</v>
      </c>
      <c r="H56" s="3">
        <v>0</v>
      </c>
      <c r="J56" s="23">
        <f t="shared" si="0"/>
        <v>0</v>
      </c>
    </row>
    <row r="57" spans="1:10" hidden="1">
      <c r="A57" s="10" t="s">
        <v>83</v>
      </c>
      <c r="B57" s="22">
        <v>3.5105000000000002E-3</v>
      </c>
      <c r="C57" s="22"/>
      <c r="D57" s="3">
        <v>0</v>
      </c>
      <c r="E57" s="3">
        <v>0</v>
      </c>
      <c r="F57" s="3">
        <v>0</v>
      </c>
      <c r="G57" s="3">
        <v>0</v>
      </c>
      <c r="H57" s="3">
        <v>0</v>
      </c>
      <c r="J57" s="23">
        <f t="shared" si="0"/>
        <v>0</v>
      </c>
    </row>
    <row r="58" spans="1:10" hidden="1">
      <c r="A58" s="10" t="s">
        <v>84</v>
      </c>
      <c r="B58" s="22">
        <v>1.06809E-2</v>
      </c>
      <c r="C58" s="22"/>
      <c r="D58" s="3">
        <v>1958</v>
      </c>
      <c r="E58" s="3">
        <v>0</v>
      </c>
      <c r="F58" s="3">
        <v>0</v>
      </c>
      <c r="G58" s="3">
        <v>0</v>
      </c>
      <c r="H58" s="3">
        <v>0</v>
      </c>
      <c r="J58" s="23">
        <f t="shared" si="0"/>
        <v>1958</v>
      </c>
    </row>
    <row r="59" spans="1:10" hidden="1">
      <c r="A59" s="10" t="s">
        <v>85</v>
      </c>
      <c r="B59" s="22">
        <v>4.0895000000000003E-3</v>
      </c>
      <c r="C59" s="22"/>
      <c r="D59" s="3">
        <v>3430</v>
      </c>
      <c r="E59" s="3">
        <v>0</v>
      </c>
      <c r="F59" s="3">
        <v>0</v>
      </c>
      <c r="G59" s="3">
        <v>0</v>
      </c>
      <c r="H59" s="3">
        <v>0</v>
      </c>
      <c r="J59" s="23">
        <f t="shared" si="0"/>
        <v>3430</v>
      </c>
    </row>
    <row r="60" spans="1:10" hidden="1">
      <c r="A60" s="10" t="s">
        <v>86</v>
      </c>
      <c r="B60" s="22">
        <v>2.2477E-3</v>
      </c>
      <c r="C60" s="22"/>
      <c r="D60" s="3">
        <v>0</v>
      </c>
      <c r="E60" s="3">
        <v>0</v>
      </c>
      <c r="F60" s="3">
        <v>0</v>
      </c>
      <c r="G60" s="3">
        <v>0</v>
      </c>
      <c r="H60" s="3">
        <v>0</v>
      </c>
      <c r="J60" s="23">
        <f t="shared" si="0"/>
        <v>0</v>
      </c>
    </row>
    <row r="61" spans="1:10" hidden="1">
      <c r="A61" s="10" t="s">
        <v>87</v>
      </c>
      <c r="B61" s="22">
        <v>1.6004000000000001E-3</v>
      </c>
      <c r="C61" s="22"/>
      <c r="D61" s="3">
        <v>0</v>
      </c>
      <c r="E61" s="3">
        <v>0</v>
      </c>
      <c r="F61" s="3">
        <v>0</v>
      </c>
      <c r="G61" s="3">
        <v>0</v>
      </c>
      <c r="H61" s="3">
        <v>0</v>
      </c>
      <c r="J61" s="23">
        <f t="shared" si="0"/>
        <v>0</v>
      </c>
    </row>
    <row r="62" spans="1:10" hidden="1">
      <c r="A62" s="10" t="s">
        <v>88</v>
      </c>
      <c r="B62" s="22">
        <v>4.1504999999999997E-3</v>
      </c>
      <c r="C62" s="22"/>
      <c r="D62" s="3">
        <v>0</v>
      </c>
      <c r="E62" s="3">
        <v>0</v>
      </c>
      <c r="F62" s="3">
        <v>0</v>
      </c>
      <c r="G62" s="3">
        <v>0</v>
      </c>
      <c r="H62" s="3">
        <v>0</v>
      </c>
      <c r="J62" s="23">
        <f t="shared" si="0"/>
        <v>0</v>
      </c>
    </row>
    <row r="63" spans="1:10" hidden="1">
      <c r="A63" s="10" t="s">
        <v>89</v>
      </c>
      <c r="B63" s="22">
        <v>6.3420400000000002E-2</v>
      </c>
      <c r="C63" s="22"/>
      <c r="D63" s="3">
        <v>84146</v>
      </c>
      <c r="E63" s="3">
        <v>55935</v>
      </c>
      <c r="F63" s="3">
        <v>0</v>
      </c>
      <c r="G63" s="3">
        <v>0</v>
      </c>
      <c r="H63" s="3">
        <v>0</v>
      </c>
      <c r="J63" s="23">
        <f t="shared" si="0"/>
        <v>140081</v>
      </c>
    </row>
    <row r="64" spans="1:10" hidden="1">
      <c r="A64" s="10" t="s">
        <v>90</v>
      </c>
      <c r="B64" s="22">
        <v>1.7627999999999999E-3</v>
      </c>
      <c r="C64" s="22"/>
      <c r="D64" s="3">
        <v>0</v>
      </c>
      <c r="E64" s="3">
        <v>0</v>
      </c>
      <c r="F64" s="3">
        <v>0</v>
      </c>
      <c r="G64" s="3">
        <v>0</v>
      </c>
      <c r="H64" s="3">
        <v>0</v>
      </c>
      <c r="J64" s="23">
        <f t="shared" si="0"/>
        <v>0</v>
      </c>
    </row>
    <row r="65" spans="1:10" hidden="1">
      <c r="A65" s="10" t="s">
        <v>91</v>
      </c>
      <c r="B65" s="22">
        <v>2.2853000000000001E-3</v>
      </c>
      <c r="C65" s="22"/>
      <c r="D65" s="3">
        <v>1003</v>
      </c>
      <c r="E65" s="3">
        <v>1003</v>
      </c>
      <c r="F65" s="3">
        <v>0</v>
      </c>
      <c r="G65" s="3">
        <v>0</v>
      </c>
      <c r="H65" s="3">
        <v>0</v>
      </c>
      <c r="J65" s="23">
        <f t="shared" si="0"/>
        <v>2006</v>
      </c>
    </row>
    <row r="66" spans="1:10" hidden="1">
      <c r="A66" s="10" t="s">
        <v>92</v>
      </c>
      <c r="B66" s="22">
        <v>1.3701E-2</v>
      </c>
      <c r="C66" s="22"/>
      <c r="D66" s="3">
        <v>14711</v>
      </c>
      <c r="E66" s="3">
        <v>0</v>
      </c>
      <c r="F66" s="3">
        <v>0</v>
      </c>
      <c r="G66" s="3">
        <v>0</v>
      </c>
      <c r="H66" s="3">
        <v>0</v>
      </c>
      <c r="J66" s="23">
        <f t="shared" si="0"/>
        <v>14711</v>
      </c>
    </row>
    <row r="67" spans="1:10" hidden="1">
      <c r="A67" s="10" t="s">
        <v>93</v>
      </c>
      <c r="B67" s="22">
        <v>8.9268999999999998E-3</v>
      </c>
      <c r="C67" s="22"/>
      <c r="D67" s="3">
        <v>0</v>
      </c>
      <c r="E67" s="3">
        <v>0</v>
      </c>
      <c r="F67" s="3">
        <v>0</v>
      </c>
      <c r="G67" s="3">
        <v>0</v>
      </c>
      <c r="H67" s="3">
        <v>0</v>
      </c>
      <c r="J67" s="23">
        <f t="shared" si="0"/>
        <v>0</v>
      </c>
    </row>
    <row r="68" spans="1:10" hidden="1">
      <c r="A68" s="10" t="s">
        <v>94</v>
      </c>
      <c r="B68" s="22">
        <v>2.3906799999999999E-2</v>
      </c>
      <c r="C68" s="22"/>
      <c r="D68" s="3">
        <v>65770</v>
      </c>
      <c r="E68" s="3">
        <v>65770</v>
      </c>
      <c r="F68" s="3">
        <v>0</v>
      </c>
      <c r="G68" s="3">
        <v>0</v>
      </c>
      <c r="H68" s="3">
        <v>0</v>
      </c>
      <c r="J68" s="23">
        <f t="shared" si="0"/>
        <v>131540</v>
      </c>
    </row>
    <row r="69" spans="1:10" hidden="1">
      <c r="A69" s="10" t="s">
        <v>95</v>
      </c>
      <c r="B69" s="22">
        <v>1.4724E-3</v>
      </c>
      <c r="C69" s="22"/>
      <c r="D69" s="3">
        <v>0</v>
      </c>
      <c r="E69" s="3">
        <v>0</v>
      </c>
      <c r="F69" s="3">
        <v>0</v>
      </c>
      <c r="G69" s="3">
        <v>0</v>
      </c>
      <c r="H69" s="3">
        <v>0</v>
      </c>
      <c r="J69" s="23">
        <f t="shared" ref="J69:J105" si="1">SUM(D69:I69)</f>
        <v>0</v>
      </c>
    </row>
    <row r="70" spans="1:10" hidden="1">
      <c r="A70" s="10" t="s">
        <v>96</v>
      </c>
      <c r="B70" s="22">
        <v>2.4424700000000001E-2</v>
      </c>
      <c r="C70" s="22"/>
      <c r="D70" s="3">
        <v>0</v>
      </c>
      <c r="E70" s="3">
        <v>0</v>
      </c>
      <c r="F70" s="3">
        <v>0</v>
      </c>
      <c r="G70" s="3">
        <v>0</v>
      </c>
      <c r="H70" s="3">
        <v>0</v>
      </c>
      <c r="J70" s="23">
        <f t="shared" si="1"/>
        <v>0</v>
      </c>
    </row>
    <row r="71" spans="1:10" hidden="1">
      <c r="A71" s="10" t="s">
        <v>97</v>
      </c>
      <c r="B71" s="22">
        <v>1.18174E-2</v>
      </c>
      <c r="C71" s="22"/>
      <c r="D71" s="3">
        <v>0</v>
      </c>
      <c r="E71" s="3">
        <v>0</v>
      </c>
      <c r="F71" s="3">
        <v>0</v>
      </c>
      <c r="G71" s="3">
        <v>0</v>
      </c>
      <c r="H71" s="3">
        <v>0</v>
      </c>
      <c r="J71" s="23">
        <f t="shared" si="1"/>
        <v>0</v>
      </c>
    </row>
    <row r="72" spans="1:10" hidden="1">
      <c r="A72" s="10" t="s">
        <v>98</v>
      </c>
      <c r="B72" s="22">
        <v>1.4687000000000001E-3</v>
      </c>
      <c r="C72" s="22"/>
      <c r="D72" s="3">
        <v>274</v>
      </c>
      <c r="E72" s="3">
        <v>0</v>
      </c>
      <c r="F72" s="3">
        <v>0</v>
      </c>
      <c r="G72" s="3">
        <v>0</v>
      </c>
      <c r="H72" s="3">
        <v>0</v>
      </c>
      <c r="J72" s="23">
        <f t="shared" si="1"/>
        <v>274</v>
      </c>
    </row>
    <row r="73" spans="1:10" hidden="1">
      <c r="A73" s="10" t="s">
        <v>99</v>
      </c>
      <c r="B73" s="22">
        <v>4.1663999999999998E-3</v>
      </c>
      <c r="C73" s="22"/>
      <c r="D73" s="3">
        <v>0</v>
      </c>
      <c r="E73" s="3">
        <v>0</v>
      </c>
      <c r="F73" s="3">
        <v>0</v>
      </c>
      <c r="G73" s="3">
        <v>0</v>
      </c>
      <c r="H73" s="3">
        <v>0</v>
      </c>
      <c r="J73" s="23">
        <f t="shared" si="1"/>
        <v>0</v>
      </c>
    </row>
    <row r="74" spans="1:10" hidden="1">
      <c r="A74" s="10" t="s">
        <v>100</v>
      </c>
      <c r="B74" s="22">
        <v>7.6283999999999996E-3</v>
      </c>
      <c r="C74" s="22"/>
      <c r="D74" s="3">
        <v>7865</v>
      </c>
      <c r="E74" s="3">
        <v>1976</v>
      </c>
      <c r="F74" s="3">
        <v>0</v>
      </c>
      <c r="G74" s="3">
        <v>0</v>
      </c>
      <c r="H74" s="3">
        <v>0</v>
      </c>
      <c r="J74" s="23">
        <f t="shared" si="1"/>
        <v>9841</v>
      </c>
    </row>
    <row r="75" spans="1:10" hidden="1">
      <c r="A75" s="10" t="s">
        <v>101</v>
      </c>
      <c r="B75" s="22">
        <v>1.3818999999999999E-3</v>
      </c>
      <c r="C75" s="22"/>
      <c r="D75" s="3">
        <v>171</v>
      </c>
      <c r="E75" s="3">
        <v>0</v>
      </c>
      <c r="F75" s="3">
        <v>0</v>
      </c>
      <c r="G75" s="3">
        <v>0</v>
      </c>
      <c r="H75" s="3">
        <v>0</v>
      </c>
      <c r="J75" s="23">
        <f t="shared" si="1"/>
        <v>171</v>
      </c>
    </row>
    <row r="76" spans="1:10" hidden="1">
      <c r="A76" s="10" t="s">
        <v>102</v>
      </c>
      <c r="B76" s="22">
        <v>3.6378000000000001E-3</v>
      </c>
      <c r="C76" s="22"/>
      <c r="D76" s="3">
        <v>0</v>
      </c>
      <c r="E76" s="3">
        <v>0</v>
      </c>
      <c r="F76" s="3">
        <v>0</v>
      </c>
      <c r="G76" s="3">
        <v>0</v>
      </c>
      <c r="H76" s="3">
        <v>0</v>
      </c>
      <c r="J76" s="23">
        <f t="shared" si="1"/>
        <v>0</v>
      </c>
    </row>
    <row r="77" spans="1:10" hidden="1">
      <c r="A77" s="10" t="s">
        <v>103</v>
      </c>
      <c r="B77" s="22">
        <v>1.6310000000000002E-2</v>
      </c>
      <c r="C77" s="22"/>
      <c r="D77" s="3">
        <v>2763</v>
      </c>
      <c r="E77" s="3">
        <v>0</v>
      </c>
      <c r="F77" s="3">
        <v>0</v>
      </c>
      <c r="G77" s="3">
        <v>0</v>
      </c>
      <c r="H77" s="3">
        <v>0</v>
      </c>
      <c r="J77" s="23">
        <f t="shared" si="1"/>
        <v>2763</v>
      </c>
    </row>
    <row r="78" spans="1:10" hidden="1">
      <c r="A78" s="10" t="s">
        <v>104</v>
      </c>
      <c r="B78" s="22">
        <v>2.431E-3</v>
      </c>
      <c r="C78" s="22"/>
      <c r="D78" s="3">
        <v>101</v>
      </c>
      <c r="E78" s="3">
        <v>0</v>
      </c>
      <c r="F78" s="3">
        <v>0</v>
      </c>
      <c r="G78" s="3">
        <v>0</v>
      </c>
      <c r="H78" s="3">
        <v>0</v>
      </c>
      <c r="J78" s="23">
        <f t="shared" si="1"/>
        <v>101</v>
      </c>
    </row>
    <row r="79" spans="1:10" hidden="1">
      <c r="A79" s="10" t="s">
        <v>105</v>
      </c>
      <c r="B79" s="22">
        <v>1.2138400000000001E-2</v>
      </c>
      <c r="C79" s="22"/>
      <c r="D79" s="3">
        <v>0</v>
      </c>
      <c r="E79" s="3">
        <v>0</v>
      </c>
      <c r="F79" s="3">
        <v>0</v>
      </c>
      <c r="G79" s="3">
        <v>0</v>
      </c>
      <c r="H79" s="3">
        <v>0</v>
      </c>
      <c r="J79" s="23">
        <f t="shared" si="1"/>
        <v>0</v>
      </c>
    </row>
    <row r="80" spans="1:10" hidden="1">
      <c r="A80" s="10" t="s">
        <v>106</v>
      </c>
      <c r="B80" s="22">
        <v>2.7472E-3</v>
      </c>
      <c r="C80" s="22"/>
      <c r="D80" s="3">
        <v>0</v>
      </c>
      <c r="E80" s="3">
        <v>0</v>
      </c>
      <c r="F80" s="3">
        <v>0</v>
      </c>
      <c r="G80" s="3">
        <v>0</v>
      </c>
      <c r="H80" s="3">
        <v>0</v>
      </c>
      <c r="J80" s="23">
        <f t="shared" si="1"/>
        <v>0</v>
      </c>
    </row>
    <row r="81" spans="1:10" hidden="1">
      <c r="A81" s="10" t="s">
        <v>107</v>
      </c>
      <c r="B81" s="22">
        <v>9.1336999999999998E-3</v>
      </c>
      <c r="C81" s="22"/>
      <c r="D81" s="3">
        <v>0</v>
      </c>
      <c r="E81" s="3">
        <v>0</v>
      </c>
      <c r="F81" s="3">
        <v>0</v>
      </c>
      <c r="G81" s="3">
        <v>0</v>
      </c>
      <c r="H81" s="3">
        <v>0</v>
      </c>
      <c r="J81" s="23">
        <f t="shared" si="1"/>
        <v>0</v>
      </c>
    </row>
    <row r="82" spans="1:10" hidden="1">
      <c r="A82" s="10" t="s">
        <v>108</v>
      </c>
      <c r="B82" s="22">
        <v>9.5172999999999994E-3</v>
      </c>
      <c r="C82" s="22"/>
      <c r="D82" s="3">
        <v>0</v>
      </c>
      <c r="E82" s="3">
        <v>0</v>
      </c>
      <c r="F82" s="3">
        <v>0</v>
      </c>
      <c r="G82" s="3">
        <v>0</v>
      </c>
      <c r="H82" s="3">
        <v>0</v>
      </c>
      <c r="J82" s="23">
        <f t="shared" si="1"/>
        <v>0</v>
      </c>
    </row>
    <row r="83" spans="1:10" hidden="1">
      <c r="A83" s="10" t="s">
        <v>109</v>
      </c>
      <c r="B83" s="22">
        <v>1.46421E-2</v>
      </c>
      <c r="C83" s="22"/>
      <c r="D83" s="3">
        <v>0</v>
      </c>
      <c r="E83" s="3">
        <v>0</v>
      </c>
      <c r="F83" s="3">
        <v>0</v>
      </c>
      <c r="G83" s="3">
        <v>0</v>
      </c>
      <c r="H83" s="3">
        <v>0</v>
      </c>
      <c r="J83" s="23">
        <f t="shared" si="1"/>
        <v>0</v>
      </c>
    </row>
    <row r="84" spans="1:10" hidden="1">
      <c r="A84" s="10" t="s">
        <v>110</v>
      </c>
      <c r="B84" s="22">
        <v>6.9842000000000003E-3</v>
      </c>
      <c r="C84" s="22"/>
      <c r="D84" s="3">
        <v>0</v>
      </c>
      <c r="E84" s="3">
        <v>0</v>
      </c>
      <c r="F84" s="3">
        <v>0</v>
      </c>
      <c r="G84" s="3">
        <v>0</v>
      </c>
      <c r="H84" s="3">
        <v>0</v>
      </c>
      <c r="J84" s="23">
        <f t="shared" si="1"/>
        <v>0</v>
      </c>
    </row>
    <row r="85" spans="1:10" hidden="1">
      <c r="A85" s="10" t="s">
        <v>111</v>
      </c>
      <c r="B85" s="22">
        <v>4.5836000000000002E-3</v>
      </c>
      <c r="C85" s="22"/>
      <c r="D85" s="3">
        <v>0</v>
      </c>
      <c r="E85" s="3">
        <v>0</v>
      </c>
      <c r="F85" s="3">
        <v>0</v>
      </c>
      <c r="G85" s="3">
        <v>0</v>
      </c>
      <c r="H85" s="3">
        <v>0</v>
      </c>
      <c r="J85" s="23">
        <f t="shared" si="1"/>
        <v>0</v>
      </c>
    </row>
    <row r="86" spans="1:10" hidden="1">
      <c r="A86" s="10" t="s">
        <v>112</v>
      </c>
      <c r="B86" s="22">
        <v>3.3766E-3</v>
      </c>
      <c r="C86" s="22"/>
      <c r="D86" s="3">
        <v>0</v>
      </c>
      <c r="E86" s="3">
        <v>0</v>
      </c>
      <c r="F86" s="3">
        <v>0</v>
      </c>
      <c r="G86" s="3">
        <v>0</v>
      </c>
      <c r="H86" s="3">
        <v>0</v>
      </c>
      <c r="J86" s="23">
        <f t="shared" si="1"/>
        <v>0</v>
      </c>
    </row>
    <row r="87" spans="1:10" hidden="1">
      <c r="A87" s="10" t="s">
        <v>113</v>
      </c>
      <c r="B87" s="22">
        <v>7.3825999999999996E-3</v>
      </c>
      <c r="C87" s="22"/>
      <c r="D87" s="3">
        <v>0</v>
      </c>
      <c r="E87" s="3">
        <v>0</v>
      </c>
      <c r="F87" s="3">
        <v>0</v>
      </c>
      <c r="G87" s="3">
        <v>0</v>
      </c>
      <c r="H87" s="3">
        <v>0</v>
      </c>
      <c r="J87" s="23">
        <f t="shared" si="1"/>
        <v>0</v>
      </c>
    </row>
    <row r="88" spans="1:10" hidden="1">
      <c r="A88" s="10" t="s">
        <v>114</v>
      </c>
      <c r="B88" s="22">
        <v>3.9250999999999999E-3</v>
      </c>
      <c r="C88" s="22"/>
      <c r="D88" s="3">
        <v>0</v>
      </c>
      <c r="E88" s="3">
        <v>0</v>
      </c>
      <c r="F88" s="3">
        <v>0</v>
      </c>
      <c r="G88" s="3">
        <v>0</v>
      </c>
      <c r="H88" s="3">
        <v>0</v>
      </c>
      <c r="J88" s="23">
        <f t="shared" si="1"/>
        <v>0</v>
      </c>
    </row>
    <row r="89" spans="1:10" hidden="1">
      <c r="A89" s="10" t="s">
        <v>115</v>
      </c>
      <c r="B89" s="22">
        <v>7.5123999999999998E-3</v>
      </c>
      <c r="C89" s="22"/>
      <c r="D89" s="3">
        <v>0</v>
      </c>
      <c r="E89" s="3">
        <v>0</v>
      </c>
      <c r="F89" s="3">
        <v>0</v>
      </c>
      <c r="G89" s="3">
        <v>0</v>
      </c>
      <c r="H89" s="3">
        <v>0</v>
      </c>
      <c r="J89" s="23">
        <f t="shared" si="1"/>
        <v>0</v>
      </c>
    </row>
    <row r="90" spans="1:10" hidden="1">
      <c r="A90" s="10" t="s">
        <v>116</v>
      </c>
      <c r="B90" s="22">
        <v>1.3595E-3</v>
      </c>
      <c r="C90" s="22"/>
      <c r="D90" s="3">
        <v>0</v>
      </c>
      <c r="E90" s="3">
        <v>0</v>
      </c>
      <c r="F90" s="3">
        <v>0</v>
      </c>
      <c r="G90" s="3">
        <v>0</v>
      </c>
      <c r="H90" s="3">
        <v>0</v>
      </c>
      <c r="J90" s="23">
        <f t="shared" si="1"/>
        <v>0</v>
      </c>
    </row>
    <row r="91" spans="1:10" hidden="1">
      <c r="A91" s="10" t="s">
        <v>117</v>
      </c>
      <c r="B91" s="22">
        <v>4.1593999999999997E-3</v>
      </c>
      <c r="C91" s="22"/>
      <c r="D91" s="3">
        <v>147</v>
      </c>
      <c r="E91" s="3">
        <v>0</v>
      </c>
      <c r="F91" s="3">
        <v>0</v>
      </c>
      <c r="G91" s="3">
        <v>0</v>
      </c>
      <c r="H91" s="3">
        <v>0</v>
      </c>
      <c r="J91" s="23">
        <f t="shared" si="1"/>
        <v>147</v>
      </c>
    </row>
    <row r="92" spans="1:10" hidden="1">
      <c r="A92" s="10" t="s">
        <v>118</v>
      </c>
      <c r="B92" s="22">
        <v>3.1139999999999998E-4</v>
      </c>
      <c r="C92" s="22"/>
      <c r="D92" s="3">
        <v>73</v>
      </c>
      <c r="E92" s="3">
        <v>73</v>
      </c>
      <c r="F92" s="3">
        <v>0</v>
      </c>
      <c r="G92" s="3">
        <v>0</v>
      </c>
      <c r="H92" s="3">
        <v>0</v>
      </c>
      <c r="J92" s="23">
        <f t="shared" si="1"/>
        <v>146</v>
      </c>
    </row>
    <row r="93" spans="1:10" hidden="1">
      <c r="A93" s="10" t="s">
        <v>119</v>
      </c>
      <c r="B93" s="22">
        <v>3.0959500000000001E-2</v>
      </c>
      <c r="C93" s="22"/>
      <c r="D93" s="3">
        <v>10995</v>
      </c>
      <c r="E93" s="3">
        <v>0</v>
      </c>
      <c r="F93" s="3">
        <v>0</v>
      </c>
      <c r="G93" s="3">
        <v>0</v>
      </c>
      <c r="H93" s="3">
        <v>0</v>
      </c>
      <c r="J93" s="23">
        <f t="shared" si="1"/>
        <v>10995</v>
      </c>
    </row>
    <row r="94" spans="1:10" hidden="1">
      <c r="A94" s="10" t="s">
        <v>120</v>
      </c>
      <c r="B94" s="22">
        <v>3.5496999999999998E-3</v>
      </c>
      <c r="C94" s="22"/>
      <c r="D94" s="3">
        <v>0</v>
      </c>
      <c r="E94" s="3">
        <v>0</v>
      </c>
      <c r="F94" s="3">
        <v>0</v>
      </c>
      <c r="G94" s="3">
        <v>0</v>
      </c>
      <c r="H94" s="3">
        <v>0</v>
      </c>
      <c r="J94" s="23">
        <f t="shared" si="1"/>
        <v>0</v>
      </c>
    </row>
    <row r="95" spans="1:10" hidden="1">
      <c r="A95" s="10" t="s">
        <v>121</v>
      </c>
      <c r="B95" s="22">
        <v>0.1029828</v>
      </c>
      <c r="C95" s="22"/>
      <c r="D95" s="3">
        <v>108529</v>
      </c>
      <c r="E95" s="3">
        <v>44433</v>
      </c>
      <c r="F95" s="3">
        <v>0</v>
      </c>
      <c r="G95" s="3">
        <v>0</v>
      </c>
      <c r="H95" s="3">
        <v>0</v>
      </c>
      <c r="J95" s="23">
        <f t="shared" si="1"/>
        <v>152962</v>
      </c>
    </row>
    <row r="96" spans="1:10" hidden="1">
      <c r="A96" s="10" t="s">
        <v>122</v>
      </c>
      <c r="B96" s="22">
        <v>1.5566E-3</v>
      </c>
      <c r="C96" s="22"/>
      <c r="D96" s="3">
        <v>211</v>
      </c>
      <c r="E96" s="3">
        <v>0</v>
      </c>
      <c r="F96" s="3">
        <v>0</v>
      </c>
      <c r="G96" s="3">
        <v>0</v>
      </c>
      <c r="H96" s="3">
        <v>0</v>
      </c>
      <c r="J96" s="23">
        <f t="shared" si="1"/>
        <v>211</v>
      </c>
    </row>
    <row r="97" spans="1:10" hidden="1">
      <c r="A97" s="10" t="s">
        <v>123</v>
      </c>
      <c r="B97" s="22">
        <v>8.7029999999999996E-4</v>
      </c>
      <c r="C97" s="22"/>
      <c r="D97" s="3">
        <v>632</v>
      </c>
      <c r="E97" s="3">
        <v>0</v>
      </c>
      <c r="F97" s="3">
        <v>0</v>
      </c>
      <c r="G97" s="3">
        <v>0</v>
      </c>
      <c r="H97" s="3">
        <v>0</v>
      </c>
      <c r="J97" s="23">
        <f t="shared" si="1"/>
        <v>632</v>
      </c>
    </row>
    <row r="98" spans="1:10" hidden="1">
      <c r="A98" s="10" t="s">
        <v>124</v>
      </c>
      <c r="B98" s="22">
        <v>6.3194999999999996E-3</v>
      </c>
      <c r="C98" s="22"/>
      <c r="D98" s="3">
        <v>3502</v>
      </c>
      <c r="E98" s="3">
        <v>0</v>
      </c>
      <c r="F98" s="3">
        <v>0</v>
      </c>
      <c r="G98" s="3">
        <v>0</v>
      </c>
      <c r="H98" s="3">
        <v>0</v>
      </c>
      <c r="J98" s="23">
        <f t="shared" si="1"/>
        <v>3502</v>
      </c>
    </row>
    <row r="99" spans="1:10" hidden="1">
      <c r="A99" s="10" t="s">
        <v>125</v>
      </c>
      <c r="B99" s="22">
        <v>9.7175999999999998E-3</v>
      </c>
      <c r="C99" s="22"/>
      <c r="D99" s="3">
        <v>0</v>
      </c>
      <c r="E99" s="3">
        <v>0</v>
      </c>
      <c r="F99" s="3">
        <v>0</v>
      </c>
      <c r="G99" s="3">
        <v>0</v>
      </c>
      <c r="H99" s="3">
        <v>0</v>
      </c>
      <c r="J99" s="23">
        <f t="shared" si="1"/>
        <v>0</v>
      </c>
    </row>
    <row r="100" spans="1:10" hidden="1">
      <c r="A100" s="10" t="s">
        <v>126</v>
      </c>
      <c r="B100" s="22">
        <v>6.1852000000000001E-3</v>
      </c>
      <c r="C100" s="22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J100" s="23">
        <f t="shared" si="1"/>
        <v>0</v>
      </c>
    </row>
    <row r="101" spans="1:10" hidden="1">
      <c r="A101" s="10" t="s">
        <v>127</v>
      </c>
      <c r="B101" s="22">
        <v>6.6882E-3</v>
      </c>
      <c r="C101" s="22"/>
      <c r="D101" s="3">
        <v>0</v>
      </c>
      <c r="E101" s="3">
        <v>0</v>
      </c>
      <c r="F101" s="3">
        <v>0</v>
      </c>
      <c r="G101" s="3">
        <v>0</v>
      </c>
      <c r="H101" s="3">
        <v>0</v>
      </c>
      <c r="J101" s="23">
        <f t="shared" si="1"/>
        <v>0</v>
      </c>
    </row>
    <row r="102" spans="1:10">
      <c r="A102" s="10" t="s">
        <v>128</v>
      </c>
      <c r="B102" s="22">
        <v>3.2743E-3</v>
      </c>
      <c r="C102" s="22"/>
      <c r="D102" s="3">
        <v>0</v>
      </c>
      <c r="E102" s="3">
        <v>0</v>
      </c>
      <c r="F102" s="3">
        <v>0</v>
      </c>
      <c r="G102" s="3">
        <v>0</v>
      </c>
      <c r="H102" s="3">
        <v>0</v>
      </c>
      <c r="J102" s="23">
        <f t="shared" si="1"/>
        <v>0</v>
      </c>
    </row>
    <row r="103" spans="1:10">
      <c r="A103" s="10" t="s">
        <v>129</v>
      </c>
      <c r="B103" s="22">
        <v>1.9101999999999999E-3</v>
      </c>
      <c r="C103" s="22"/>
      <c r="D103" s="3">
        <v>57</v>
      </c>
      <c r="E103" s="3">
        <v>0</v>
      </c>
      <c r="F103" s="3">
        <v>0</v>
      </c>
      <c r="G103" s="3">
        <v>0</v>
      </c>
      <c r="H103" s="3">
        <v>0</v>
      </c>
      <c r="J103" s="23">
        <f t="shared" si="1"/>
        <v>57</v>
      </c>
    </row>
    <row r="104" spans="1:10">
      <c r="B104" s="22" t="s">
        <v>6</v>
      </c>
      <c r="J104" s="23"/>
    </row>
    <row r="105" spans="1:10">
      <c r="D105" s="23">
        <f>SUM(D4:D103)</f>
        <v>539923</v>
      </c>
      <c r="E105" s="23">
        <f t="shared" ref="E105:H105" si="2">SUM(E4:E103)</f>
        <v>287413</v>
      </c>
      <c r="F105" s="23">
        <f t="shared" si="2"/>
        <v>0</v>
      </c>
      <c r="G105" s="23">
        <f t="shared" si="2"/>
        <v>0</v>
      </c>
      <c r="H105" s="23">
        <f t="shared" si="2"/>
        <v>0</v>
      </c>
      <c r="J105" s="23">
        <f t="shared" si="1"/>
        <v>827336</v>
      </c>
    </row>
    <row r="107" spans="1:10">
      <c r="A107" s="21" t="s">
        <v>179</v>
      </c>
    </row>
  </sheetData>
  <printOptions horizontalCentered="1"/>
  <pageMargins left="0.7" right="0.7" top="0.75" bottom="0.75" header="0.3" footer="0.3"/>
  <pageSetup scale="99" orientation="landscape" r:id="rId1"/>
  <headerFooter>
    <oddHeader xml:space="preserve">&amp;C&amp;"-,Bold"&amp;20Appendix C:  Allocation of Deferred Inflows and Outflows </oddHeader>
  </headerFooter>
  <rowBreaks count="3" manualBreakCount="3">
    <brk id="31" max="16383" man="1"/>
    <brk id="59" max="16383" man="1"/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07"/>
  <sheetViews>
    <sheetView zoomScaleNormal="100" workbookViewId="0">
      <pane xSplit="2" ySplit="3" topLeftCell="C4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ColWidth="9.140625" defaultRowHeight="15"/>
  <cols>
    <col min="1" max="1" width="18.7109375" style="21" customWidth="1"/>
    <col min="2" max="2" width="15.7109375" style="21" customWidth="1"/>
    <col min="3" max="3" width="1.7109375" style="21" customWidth="1"/>
    <col min="4" max="8" width="13.7109375" style="21" customWidth="1"/>
    <col min="9" max="9" width="3" style="21" customWidth="1"/>
    <col min="10" max="10" width="13.7109375" style="21" customWidth="1"/>
    <col min="11" max="16384" width="9.140625" style="21"/>
  </cols>
  <sheetData>
    <row r="1" spans="1:14">
      <c r="A1" s="170"/>
    </row>
    <row r="2" spans="1:14" s="94" customFormat="1">
      <c r="D2" s="95">
        <v>2024</v>
      </c>
      <c r="E2" s="95">
        <v>2025</v>
      </c>
      <c r="F2" s="95">
        <v>2026</v>
      </c>
      <c r="G2" s="95">
        <v>2027</v>
      </c>
      <c r="H2" s="95">
        <v>2028</v>
      </c>
      <c r="J2" s="95"/>
      <c r="K2" s="95"/>
      <c r="L2" s="95"/>
      <c r="M2" s="95"/>
      <c r="N2" s="95"/>
    </row>
    <row r="3" spans="1:14" s="94" customFormat="1" ht="75" customHeight="1">
      <c r="A3" s="93" t="s">
        <v>12</v>
      </c>
      <c r="B3" s="93" t="s">
        <v>13</v>
      </c>
      <c r="C3" s="93"/>
      <c r="D3" s="8" t="s">
        <v>137</v>
      </c>
      <c r="E3" s="8" t="s">
        <v>137</v>
      </c>
      <c r="F3" s="8" t="s">
        <v>137</v>
      </c>
      <c r="G3" s="8" t="s">
        <v>137</v>
      </c>
      <c r="H3" s="8" t="s">
        <v>137</v>
      </c>
      <c r="J3" s="95" t="s">
        <v>178</v>
      </c>
    </row>
    <row r="4" spans="1:14">
      <c r="A4" s="10" t="s">
        <v>30</v>
      </c>
      <c r="B4" s="22">
        <v>1.6822400000000001E-2</v>
      </c>
      <c r="C4" s="22"/>
      <c r="D4" s="23">
        <v>-12149</v>
      </c>
      <c r="E4" s="23">
        <v>-6327</v>
      </c>
      <c r="F4" s="23">
        <v>0</v>
      </c>
      <c r="G4" s="23">
        <v>0</v>
      </c>
      <c r="H4" s="23">
        <v>0</v>
      </c>
      <c r="J4" s="23">
        <f>SUM(D4:I4)</f>
        <v>-18476</v>
      </c>
      <c r="K4" s="23"/>
      <c r="L4" s="23"/>
      <c r="M4" s="23"/>
      <c r="N4" s="23"/>
    </row>
    <row r="5" spans="1:14">
      <c r="A5" s="10" t="s">
        <v>31</v>
      </c>
      <c r="B5" s="22">
        <v>2.9391E-3</v>
      </c>
      <c r="C5" s="22"/>
      <c r="D5" s="3">
        <v>-1372</v>
      </c>
      <c r="E5" s="3">
        <v>-450</v>
      </c>
      <c r="F5" s="3">
        <v>0</v>
      </c>
      <c r="G5" s="3">
        <v>0</v>
      </c>
      <c r="H5" s="3">
        <v>0</v>
      </c>
      <c r="J5" s="23">
        <f t="shared" ref="J5:J68" si="0">SUM(D5:I5)</f>
        <v>-1822</v>
      </c>
      <c r="K5" s="23"/>
      <c r="L5" s="23"/>
      <c r="M5" s="23"/>
      <c r="N5" s="23"/>
    </row>
    <row r="6" spans="1:14" hidden="1">
      <c r="A6" s="10" t="s">
        <v>32</v>
      </c>
      <c r="B6" s="22">
        <v>2.3118000000000001E-3</v>
      </c>
      <c r="C6" s="22"/>
      <c r="D6" s="3">
        <v>-5173</v>
      </c>
      <c r="E6" s="3">
        <v>-5173</v>
      </c>
      <c r="F6" s="3">
        <v>0</v>
      </c>
      <c r="G6" s="3">
        <v>0</v>
      </c>
      <c r="H6" s="3">
        <v>0</v>
      </c>
      <c r="J6" s="23">
        <f t="shared" si="0"/>
        <v>-10346</v>
      </c>
      <c r="K6" s="23"/>
      <c r="L6" s="23"/>
      <c r="M6" s="23"/>
      <c r="N6" s="23"/>
    </row>
    <row r="7" spans="1:14" hidden="1">
      <c r="A7" s="10" t="s">
        <v>33</v>
      </c>
      <c r="B7" s="22">
        <v>1.7987999999999999E-3</v>
      </c>
      <c r="C7" s="22"/>
      <c r="D7" s="3">
        <v>-2720</v>
      </c>
      <c r="E7" s="3">
        <v>-2075</v>
      </c>
      <c r="F7" s="3">
        <v>0</v>
      </c>
      <c r="G7" s="3">
        <v>0</v>
      </c>
      <c r="H7" s="3">
        <v>0</v>
      </c>
      <c r="J7" s="23">
        <f t="shared" si="0"/>
        <v>-4795</v>
      </c>
      <c r="K7" s="23"/>
      <c r="L7" s="23"/>
      <c r="M7" s="23"/>
      <c r="N7" s="23"/>
    </row>
    <row r="8" spans="1:14" hidden="1">
      <c r="A8" s="10" t="s">
        <v>34</v>
      </c>
      <c r="B8" s="22">
        <v>3.5461999999999998E-3</v>
      </c>
      <c r="C8" s="22"/>
      <c r="D8" s="3">
        <v>-1972</v>
      </c>
      <c r="E8" s="3">
        <v>-1120</v>
      </c>
      <c r="F8" s="3">
        <v>0</v>
      </c>
      <c r="G8" s="3">
        <v>0</v>
      </c>
      <c r="H8" s="3">
        <v>0</v>
      </c>
      <c r="J8" s="23">
        <f t="shared" si="0"/>
        <v>-3092</v>
      </c>
      <c r="K8" s="23"/>
      <c r="L8" s="23"/>
      <c r="M8" s="23"/>
      <c r="N8" s="23"/>
    </row>
    <row r="9" spans="1:14" hidden="1">
      <c r="A9" s="10" t="s">
        <v>35</v>
      </c>
      <c r="B9" s="22">
        <v>3.3739E-3</v>
      </c>
      <c r="C9" s="22"/>
      <c r="D9" s="3">
        <v>-1966</v>
      </c>
      <c r="E9" s="3">
        <v>0</v>
      </c>
      <c r="F9" s="3">
        <v>0</v>
      </c>
      <c r="G9" s="3">
        <v>0</v>
      </c>
      <c r="H9" s="3">
        <v>0</v>
      </c>
      <c r="J9" s="23">
        <f t="shared" si="0"/>
        <v>-1966</v>
      </c>
      <c r="K9" s="23"/>
      <c r="L9" s="23"/>
      <c r="M9" s="23"/>
      <c r="N9" s="23"/>
    </row>
    <row r="10" spans="1:14" hidden="1">
      <c r="A10" s="10" t="s">
        <v>36</v>
      </c>
      <c r="B10" s="22">
        <v>4.4879999999999998E-3</v>
      </c>
      <c r="C10" s="22"/>
      <c r="D10" s="3">
        <v>-4673</v>
      </c>
      <c r="E10" s="3">
        <v>-2591</v>
      </c>
      <c r="F10" s="3">
        <v>0</v>
      </c>
      <c r="G10" s="3">
        <v>0</v>
      </c>
      <c r="H10" s="3">
        <v>0</v>
      </c>
      <c r="J10" s="23">
        <f t="shared" si="0"/>
        <v>-7264</v>
      </c>
      <c r="K10" s="23"/>
      <c r="L10" s="23"/>
      <c r="M10" s="23"/>
      <c r="N10" s="23"/>
    </row>
    <row r="11" spans="1:14" hidden="1">
      <c r="A11" s="10" t="s">
        <v>37</v>
      </c>
      <c r="B11" s="22">
        <v>1.1280999999999999E-3</v>
      </c>
      <c r="C11" s="22"/>
      <c r="D11" s="3">
        <v>-1751</v>
      </c>
      <c r="E11" s="3">
        <v>-777</v>
      </c>
      <c r="F11" s="3">
        <v>0</v>
      </c>
      <c r="G11" s="3">
        <v>0</v>
      </c>
      <c r="H11" s="3">
        <v>0</v>
      </c>
      <c r="J11" s="23">
        <f t="shared" si="0"/>
        <v>-2528</v>
      </c>
      <c r="K11" s="23"/>
      <c r="L11" s="23"/>
      <c r="M11" s="23"/>
      <c r="N11" s="23"/>
    </row>
    <row r="12" spans="1:14" hidden="1">
      <c r="A12" s="10" t="s">
        <v>38</v>
      </c>
      <c r="B12" s="22">
        <v>2.3511999999999999E-3</v>
      </c>
      <c r="C12" s="22"/>
      <c r="D12" s="3">
        <v>-2593</v>
      </c>
      <c r="E12" s="3">
        <v>-1642</v>
      </c>
      <c r="F12" s="3">
        <v>0</v>
      </c>
      <c r="G12" s="3">
        <v>0</v>
      </c>
      <c r="H12" s="3">
        <v>0</v>
      </c>
      <c r="J12" s="23">
        <f t="shared" si="0"/>
        <v>-4235</v>
      </c>
      <c r="K12" s="23"/>
      <c r="L12" s="23"/>
      <c r="M12" s="23"/>
      <c r="N12" s="23"/>
    </row>
    <row r="13" spans="1:14" hidden="1">
      <c r="A13" s="10" t="s">
        <v>39</v>
      </c>
      <c r="B13" s="22">
        <v>2.4562E-2</v>
      </c>
      <c r="C13" s="22"/>
      <c r="D13" s="3">
        <v>-3326</v>
      </c>
      <c r="E13" s="3">
        <v>-3326</v>
      </c>
      <c r="F13" s="3">
        <v>0</v>
      </c>
      <c r="G13" s="3">
        <v>0</v>
      </c>
      <c r="H13" s="3">
        <v>0</v>
      </c>
      <c r="J13" s="23">
        <f t="shared" si="0"/>
        <v>-6652</v>
      </c>
      <c r="K13" s="23"/>
      <c r="L13" s="23"/>
      <c r="M13" s="23"/>
      <c r="N13" s="23"/>
    </row>
    <row r="14" spans="1:14" hidden="1">
      <c r="A14" s="10" t="s">
        <v>40</v>
      </c>
      <c r="B14" s="22">
        <v>2.6856499999999998E-2</v>
      </c>
      <c r="C14" s="22"/>
      <c r="D14" s="3">
        <v>0</v>
      </c>
      <c r="E14" s="3">
        <v>0</v>
      </c>
      <c r="F14" s="3">
        <v>0</v>
      </c>
      <c r="G14" s="3">
        <v>0</v>
      </c>
      <c r="H14" s="3">
        <v>0</v>
      </c>
      <c r="J14" s="23">
        <f t="shared" si="0"/>
        <v>0</v>
      </c>
      <c r="K14" s="23"/>
      <c r="L14" s="23"/>
      <c r="M14" s="23"/>
      <c r="N14" s="23"/>
    </row>
    <row r="15" spans="1:14" hidden="1">
      <c r="A15" s="10" t="s">
        <v>41</v>
      </c>
      <c r="B15" s="22">
        <v>7.6958E-3</v>
      </c>
      <c r="C15" s="22"/>
      <c r="D15" s="3">
        <v>-10675</v>
      </c>
      <c r="E15" s="3">
        <v>-6643</v>
      </c>
      <c r="F15" s="3">
        <v>0</v>
      </c>
      <c r="G15" s="3">
        <v>0</v>
      </c>
      <c r="H15" s="3">
        <v>0</v>
      </c>
      <c r="J15" s="23">
        <f t="shared" si="0"/>
        <v>-17318</v>
      </c>
      <c r="K15" s="23"/>
      <c r="L15" s="23"/>
      <c r="M15" s="23"/>
      <c r="N15" s="23"/>
    </row>
    <row r="16" spans="1:14" hidden="1">
      <c r="A16" s="10" t="s">
        <v>42</v>
      </c>
      <c r="B16" s="22">
        <v>2.1263399999999998E-2</v>
      </c>
      <c r="C16" s="22"/>
      <c r="D16" s="3">
        <v>0</v>
      </c>
      <c r="E16" s="3">
        <v>0</v>
      </c>
      <c r="F16" s="3">
        <v>0</v>
      </c>
      <c r="G16" s="3">
        <v>0</v>
      </c>
      <c r="H16" s="3">
        <v>0</v>
      </c>
      <c r="J16" s="23">
        <f t="shared" si="0"/>
        <v>0</v>
      </c>
      <c r="K16" s="23"/>
      <c r="L16" s="23"/>
      <c r="M16" s="23"/>
      <c r="N16" s="23"/>
    </row>
    <row r="17" spans="1:14" hidden="1">
      <c r="A17" s="10" t="s">
        <v>43</v>
      </c>
      <c r="B17" s="22">
        <v>8.1259999999999995E-3</v>
      </c>
      <c r="C17" s="22"/>
      <c r="D17" s="3">
        <v>-11955</v>
      </c>
      <c r="E17" s="3">
        <v>-7460</v>
      </c>
      <c r="F17" s="3">
        <v>0</v>
      </c>
      <c r="G17" s="3">
        <v>0</v>
      </c>
      <c r="H17" s="3">
        <v>0</v>
      </c>
      <c r="J17" s="23">
        <f t="shared" si="0"/>
        <v>-19415</v>
      </c>
      <c r="K17" s="23"/>
      <c r="L17" s="23"/>
      <c r="M17" s="23"/>
      <c r="N17" s="23"/>
    </row>
    <row r="18" spans="1:14" hidden="1">
      <c r="A18" s="10" t="s">
        <v>44</v>
      </c>
      <c r="B18" s="22">
        <v>9.7210000000000005E-4</v>
      </c>
      <c r="C18" s="22"/>
      <c r="D18" s="3">
        <v>0</v>
      </c>
      <c r="E18" s="3">
        <v>0</v>
      </c>
      <c r="F18" s="3">
        <v>0</v>
      </c>
      <c r="G18" s="3">
        <v>0</v>
      </c>
      <c r="H18" s="3">
        <v>0</v>
      </c>
      <c r="J18" s="23">
        <f t="shared" si="0"/>
        <v>0</v>
      </c>
      <c r="K18" s="23"/>
      <c r="L18" s="23"/>
      <c r="M18" s="23"/>
      <c r="N18" s="23"/>
    </row>
    <row r="19" spans="1:14" hidden="1">
      <c r="A19" s="10" t="s">
        <v>45</v>
      </c>
      <c r="B19" s="22">
        <v>1.03301E-2</v>
      </c>
      <c r="C19" s="22"/>
      <c r="D19" s="3">
        <v>0</v>
      </c>
      <c r="E19" s="3">
        <v>0</v>
      </c>
      <c r="F19" s="3">
        <v>0</v>
      </c>
      <c r="G19" s="3">
        <v>0</v>
      </c>
      <c r="H19" s="3">
        <v>0</v>
      </c>
      <c r="J19" s="23">
        <f t="shared" si="0"/>
        <v>0</v>
      </c>
      <c r="K19" s="23"/>
      <c r="L19" s="23"/>
      <c r="M19" s="23"/>
      <c r="N19" s="23"/>
    </row>
    <row r="20" spans="1:14" hidden="1">
      <c r="A20" s="10" t="s">
        <v>46</v>
      </c>
      <c r="B20" s="22">
        <v>1.5506000000000001E-3</v>
      </c>
      <c r="C20" s="22"/>
      <c r="D20" s="3">
        <v>-1116</v>
      </c>
      <c r="E20" s="3">
        <v>0</v>
      </c>
      <c r="F20" s="3">
        <v>0</v>
      </c>
      <c r="G20" s="3">
        <v>0</v>
      </c>
      <c r="H20" s="3">
        <v>0</v>
      </c>
      <c r="J20" s="23">
        <f t="shared" si="0"/>
        <v>-1116</v>
      </c>
      <c r="K20" s="23"/>
      <c r="L20" s="23"/>
      <c r="M20" s="23"/>
      <c r="N20" s="23"/>
    </row>
    <row r="21" spans="1:14" hidden="1">
      <c r="A21" s="10" t="s">
        <v>47</v>
      </c>
      <c r="B21" s="22">
        <v>1.7523400000000001E-2</v>
      </c>
      <c r="C21" s="22"/>
      <c r="D21" s="3">
        <v>-15376</v>
      </c>
      <c r="E21" s="3">
        <v>-8584</v>
      </c>
      <c r="F21" s="3">
        <v>0</v>
      </c>
      <c r="G21" s="3">
        <v>0</v>
      </c>
      <c r="H21" s="3">
        <v>0</v>
      </c>
      <c r="J21" s="23">
        <f t="shared" si="0"/>
        <v>-23960</v>
      </c>
      <c r="K21" s="23"/>
      <c r="L21" s="23"/>
      <c r="M21" s="23"/>
      <c r="N21" s="23"/>
    </row>
    <row r="22" spans="1:14" hidden="1">
      <c r="A22" s="10" t="s">
        <v>48</v>
      </c>
      <c r="B22" s="22">
        <v>7.9740999999999996E-3</v>
      </c>
      <c r="C22" s="22"/>
      <c r="D22" s="3">
        <v>0</v>
      </c>
      <c r="E22" s="3">
        <v>0</v>
      </c>
      <c r="F22" s="3">
        <v>0</v>
      </c>
      <c r="G22" s="3">
        <v>0</v>
      </c>
      <c r="H22" s="3">
        <v>0</v>
      </c>
      <c r="J22" s="23">
        <f t="shared" si="0"/>
        <v>0</v>
      </c>
      <c r="K22" s="23"/>
      <c r="L22" s="23"/>
      <c r="M22" s="23"/>
      <c r="N22" s="23"/>
    </row>
    <row r="23" spans="1:14" hidden="1">
      <c r="A23" s="10" t="s">
        <v>49</v>
      </c>
      <c r="B23" s="22">
        <v>4.0353000000000003E-3</v>
      </c>
      <c r="C23" s="22"/>
      <c r="D23" s="3">
        <v>-2121</v>
      </c>
      <c r="E23" s="3">
        <v>-540</v>
      </c>
      <c r="F23" s="3">
        <v>0</v>
      </c>
      <c r="G23" s="3">
        <v>0</v>
      </c>
      <c r="H23" s="3">
        <v>0</v>
      </c>
      <c r="J23" s="23">
        <f t="shared" si="0"/>
        <v>-2661</v>
      </c>
      <c r="K23" s="23"/>
      <c r="L23" s="23"/>
      <c r="M23" s="23"/>
      <c r="N23" s="23"/>
    </row>
    <row r="24" spans="1:14" hidden="1">
      <c r="A24" s="10" t="s">
        <v>50</v>
      </c>
      <c r="B24" s="22">
        <v>1.7198000000000001E-3</v>
      </c>
      <c r="C24" s="22"/>
      <c r="D24" s="3">
        <v>-1389</v>
      </c>
      <c r="E24" s="3">
        <v>-1184</v>
      </c>
      <c r="F24" s="3">
        <v>0</v>
      </c>
      <c r="G24" s="3">
        <v>0</v>
      </c>
      <c r="H24" s="3">
        <v>0</v>
      </c>
      <c r="J24" s="23">
        <f t="shared" si="0"/>
        <v>-2573</v>
      </c>
      <c r="K24" s="23"/>
      <c r="L24" s="23"/>
      <c r="M24" s="23"/>
      <c r="N24" s="23"/>
    </row>
    <row r="25" spans="1:14" hidden="1">
      <c r="A25" s="10" t="s">
        <v>51</v>
      </c>
      <c r="B25" s="22">
        <v>1.547E-3</v>
      </c>
      <c r="C25" s="22"/>
      <c r="D25" s="3">
        <v>0</v>
      </c>
      <c r="E25" s="3">
        <v>0</v>
      </c>
      <c r="F25" s="3">
        <v>0</v>
      </c>
      <c r="G25" s="3">
        <v>0</v>
      </c>
      <c r="H25" s="3">
        <v>0</v>
      </c>
      <c r="J25" s="23">
        <f t="shared" si="0"/>
        <v>0</v>
      </c>
      <c r="K25" s="23"/>
      <c r="L25" s="23"/>
      <c r="M25" s="23"/>
      <c r="N25" s="23"/>
    </row>
    <row r="26" spans="1:14" hidden="1">
      <c r="A26" s="10" t="s">
        <v>52</v>
      </c>
      <c r="B26" s="22">
        <v>1.01972E-2</v>
      </c>
      <c r="C26" s="22"/>
      <c r="D26" s="3">
        <v>-17788</v>
      </c>
      <c r="E26" s="3">
        <v>-8536</v>
      </c>
      <c r="F26" s="3">
        <v>0</v>
      </c>
      <c r="G26" s="3">
        <v>0</v>
      </c>
      <c r="H26" s="3">
        <v>0</v>
      </c>
      <c r="J26" s="23">
        <f t="shared" si="0"/>
        <v>-26324</v>
      </c>
      <c r="K26" s="23"/>
      <c r="L26" s="23"/>
      <c r="M26" s="23"/>
      <c r="N26" s="23"/>
    </row>
    <row r="27" spans="1:14" hidden="1">
      <c r="A27" s="10" t="s">
        <v>53</v>
      </c>
      <c r="B27" s="22">
        <v>4.6315000000000002E-3</v>
      </c>
      <c r="C27" s="22"/>
      <c r="D27" s="3">
        <v>-6900</v>
      </c>
      <c r="E27" s="3">
        <v>-3707</v>
      </c>
      <c r="F27" s="3">
        <v>0</v>
      </c>
      <c r="G27" s="3">
        <v>0</v>
      </c>
      <c r="H27" s="3">
        <v>0</v>
      </c>
      <c r="J27" s="23">
        <f t="shared" si="0"/>
        <v>-10607</v>
      </c>
      <c r="K27" s="23"/>
      <c r="L27" s="23"/>
      <c r="M27" s="23"/>
      <c r="N27" s="23"/>
    </row>
    <row r="28" spans="1:14" hidden="1">
      <c r="A28" s="10" t="s">
        <v>54</v>
      </c>
      <c r="B28" s="22">
        <v>1.09953E-2</v>
      </c>
      <c r="C28" s="22"/>
      <c r="D28" s="3">
        <v>-3620</v>
      </c>
      <c r="E28" s="3">
        <v>-1737</v>
      </c>
      <c r="F28" s="3">
        <v>0</v>
      </c>
      <c r="G28" s="3">
        <v>0</v>
      </c>
      <c r="H28" s="3">
        <v>0</v>
      </c>
      <c r="J28" s="23">
        <f t="shared" si="0"/>
        <v>-5357</v>
      </c>
      <c r="K28" s="23"/>
      <c r="L28" s="23"/>
      <c r="M28" s="23"/>
      <c r="N28" s="23"/>
    </row>
    <row r="29" spans="1:14" hidden="1">
      <c r="A29" s="10" t="s">
        <v>55</v>
      </c>
      <c r="B29" s="22">
        <v>3.4838000000000001E-2</v>
      </c>
      <c r="C29" s="22"/>
      <c r="D29" s="3">
        <v>-34090</v>
      </c>
      <c r="E29" s="3">
        <v>-16866</v>
      </c>
      <c r="F29" s="3">
        <v>0</v>
      </c>
      <c r="G29" s="3">
        <v>0</v>
      </c>
      <c r="H29" s="3">
        <v>0</v>
      </c>
      <c r="J29" s="23">
        <f t="shared" si="0"/>
        <v>-50956</v>
      </c>
      <c r="K29" s="23"/>
      <c r="L29" s="23"/>
      <c r="M29" s="23"/>
      <c r="N29" s="23"/>
    </row>
    <row r="30" spans="1:14" hidden="1">
      <c r="A30" s="10" t="s">
        <v>56</v>
      </c>
      <c r="B30" s="22">
        <v>3.8430999999999999E-3</v>
      </c>
      <c r="C30" s="22"/>
      <c r="D30" s="3">
        <v>0</v>
      </c>
      <c r="E30" s="3">
        <v>0</v>
      </c>
      <c r="F30" s="3">
        <v>0</v>
      </c>
      <c r="G30" s="3">
        <v>0</v>
      </c>
      <c r="H30" s="3">
        <v>0</v>
      </c>
      <c r="J30" s="23">
        <f t="shared" si="0"/>
        <v>0</v>
      </c>
      <c r="K30" s="23"/>
      <c r="L30" s="23"/>
      <c r="M30" s="23"/>
      <c r="N30" s="23"/>
    </row>
    <row r="31" spans="1:14" hidden="1">
      <c r="A31" s="10" t="s">
        <v>57</v>
      </c>
      <c r="B31" s="22">
        <v>7.3371E-3</v>
      </c>
      <c r="C31" s="22"/>
      <c r="D31" s="3">
        <v>0</v>
      </c>
      <c r="E31" s="3">
        <v>0</v>
      </c>
      <c r="F31" s="3">
        <v>0</v>
      </c>
      <c r="G31" s="3">
        <v>0</v>
      </c>
      <c r="H31" s="3">
        <v>0</v>
      </c>
      <c r="J31" s="23">
        <f t="shared" si="0"/>
        <v>0</v>
      </c>
      <c r="K31" s="23"/>
      <c r="L31" s="23"/>
      <c r="M31" s="23"/>
      <c r="N31" s="23"/>
    </row>
    <row r="32" spans="1:14" hidden="1">
      <c r="A32" s="10" t="s">
        <v>58</v>
      </c>
      <c r="B32" s="22">
        <v>1.6260199999999999E-2</v>
      </c>
      <c r="C32" s="22"/>
      <c r="D32" s="3">
        <v>-5437</v>
      </c>
      <c r="E32" s="3">
        <v>-5437</v>
      </c>
      <c r="F32" s="3">
        <v>0</v>
      </c>
      <c r="G32" s="3">
        <v>0</v>
      </c>
      <c r="H32" s="3">
        <v>0</v>
      </c>
      <c r="J32" s="23">
        <f t="shared" si="0"/>
        <v>-10874</v>
      </c>
      <c r="K32" s="23"/>
      <c r="L32" s="23"/>
      <c r="M32" s="23"/>
      <c r="N32" s="23"/>
    </row>
    <row r="33" spans="1:14" hidden="1">
      <c r="A33" s="10" t="s">
        <v>59</v>
      </c>
      <c r="B33" s="22">
        <v>4.1752999999999998E-3</v>
      </c>
      <c r="C33" s="22"/>
      <c r="D33" s="3">
        <v>-3501</v>
      </c>
      <c r="E33" s="3">
        <v>-1561</v>
      </c>
      <c r="F33" s="3">
        <v>0</v>
      </c>
      <c r="G33" s="3">
        <v>0</v>
      </c>
      <c r="H33" s="3">
        <v>0</v>
      </c>
      <c r="J33" s="23">
        <f t="shared" si="0"/>
        <v>-5062</v>
      </c>
      <c r="K33" s="23"/>
      <c r="L33" s="23"/>
      <c r="M33" s="23"/>
      <c r="N33" s="23"/>
    </row>
    <row r="34" spans="1:14" hidden="1">
      <c r="A34" s="10" t="s">
        <v>60</v>
      </c>
      <c r="B34" s="22">
        <v>4.4156000000000004E-3</v>
      </c>
      <c r="C34" s="22"/>
      <c r="D34" s="3">
        <v>-6384</v>
      </c>
      <c r="E34" s="3">
        <v>-2671</v>
      </c>
      <c r="F34" s="3">
        <v>0</v>
      </c>
      <c r="G34" s="3">
        <v>0</v>
      </c>
      <c r="H34" s="3">
        <v>0</v>
      </c>
      <c r="J34" s="23">
        <f t="shared" si="0"/>
        <v>-9055</v>
      </c>
      <c r="K34" s="23"/>
      <c r="L34" s="23"/>
      <c r="M34" s="23"/>
      <c r="N34" s="23"/>
    </row>
    <row r="35" spans="1:14" hidden="1">
      <c r="A35" s="10" t="s">
        <v>61</v>
      </c>
      <c r="B35" s="22">
        <v>3.1435200000000003E-2</v>
      </c>
      <c r="C35" s="22"/>
      <c r="D35" s="3">
        <v>0</v>
      </c>
      <c r="E35" s="3">
        <v>0</v>
      </c>
      <c r="F35" s="3">
        <v>0</v>
      </c>
      <c r="G35" s="3">
        <v>0</v>
      </c>
      <c r="H35" s="3">
        <v>0</v>
      </c>
      <c r="J35" s="23">
        <f t="shared" si="0"/>
        <v>0</v>
      </c>
      <c r="K35" s="23"/>
      <c r="L35" s="23"/>
      <c r="M35" s="23"/>
      <c r="N35" s="23"/>
    </row>
    <row r="36" spans="1:14" hidden="1">
      <c r="A36" s="10" t="s">
        <v>62</v>
      </c>
      <c r="B36" s="22">
        <v>3.1611E-3</v>
      </c>
      <c r="C36" s="22"/>
      <c r="D36" s="3">
        <v>-1008</v>
      </c>
      <c r="E36" s="3">
        <v>0</v>
      </c>
      <c r="F36" s="3">
        <v>0</v>
      </c>
      <c r="G36" s="3">
        <v>0</v>
      </c>
      <c r="H36" s="3">
        <v>0</v>
      </c>
      <c r="J36" s="23">
        <f t="shared" si="0"/>
        <v>-1008</v>
      </c>
      <c r="K36" s="23"/>
      <c r="L36" s="23"/>
      <c r="M36" s="23"/>
      <c r="N36" s="23"/>
    </row>
    <row r="37" spans="1:14" hidden="1">
      <c r="A37" s="10" t="s">
        <v>63</v>
      </c>
      <c r="B37" s="22">
        <v>3.03749E-2</v>
      </c>
      <c r="C37" s="22"/>
      <c r="D37" s="3">
        <v>-19663</v>
      </c>
      <c r="E37" s="3">
        <v>0</v>
      </c>
      <c r="F37" s="3">
        <v>0</v>
      </c>
      <c r="G37" s="3">
        <v>0</v>
      </c>
      <c r="H37" s="3">
        <v>0</v>
      </c>
      <c r="J37" s="23">
        <f t="shared" si="0"/>
        <v>-19663</v>
      </c>
      <c r="K37" s="23"/>
      <c r="L37" s="23"/>
      <c r="M37" s="23"/>
      <c r="N37" s="23"/>
    </row>
    <row r="38" spans="1:14" hidden="1">
      <c r="A38" s="10" t="s">
        <v>64</v>
      </c>
      <c r="B38" s="22">
        <v>7.5258E-3</v>
      </c>
      <c r="C38" s="22"/>
      <c r="D38" s="3">
        <v>-5563</v>
      </c>
      <c r="E38" s="3">
        <v>-3070</v>
      </c>
      <c r="F38" s="3">
        <v>0</v>
      </c>
      <c r="G38" s="3">
        <v>0</v>
      </c>
      <c r="H38" s="3">
        <v>0</v>
      </c>
      <c r="J38" s="23">
        <f t="shared" si="0"/>
        <v>-8633</v>
      </c>
      <c r="K38" s="23"/>
      <c r="L38" s="23"/>
      <c r="M38" s="23"/>
      <c r="N38" s="23"/>
    </row>
    <row r="39" spans="1:14" hidden="1">
      <c r="A39" s="10" t="s">
        <v>65</v>
      </c>
      <c r="B39" s="22">
        <v>2.5784700000000001E-2</v>
      </c>
      <c r="C39" s="22"/>
      <c r="D39" s="3">
        <v>-18684</v>
      </c>
      <c r="E39" s="3">
        <v>-8479</v>
      </c>
      <c r="F39" s="3">
        <v>0</v>
      </c>
      <c r="G39" s="3">
        <v>0</v>
      </c>
      <c r="H39" s="3">
        <v>0</v>
      </c>
      <c r="J39" s="23">
        <f t="shared" si="0"/>
        <v>-27163</v>
      </c>
      <c r="K39" s="23"/>
      <c r="L39" s="23"/>
      <c r="M39" s="23"/>
      <c r="N39" s="23"/>
    </row>
    <row r="40" spans="1:14" hidden="1">
      <c r="A40" s="10" t="s">
        <v>66</v>
      </c>
      <c r="B40" s="22">
        <v>7.3859999999999996E-4</v>
      </c>
      <c r="C40" s="22"/>
      <c r="D40" s="3">
        <v>-218</v>
      </c>
      <c r="E40" s="3">
        <v>-33</v>
      </c>
      <c r="F40" s="3">
        <v>0</v>
      </c>
      <c r="G40" s="3">
        <v>0</v>
      </c>
      <c r="H40" s="3">
        <v>0</v>
      </c>
      <c r="J40" s="23">
        <f t="shared" si="0"/>
        <v>-251</v>
      </c>
      <c r="K40" s="23"/>
      <c r="L40" s="23"/>
      <c r="M40" s="23"/>
      <c r="N40" s="23"/>
    </row>
    <row r="41" spans="1:14" hidden="1">
      <c r="A41" s="10" t="s">
        <v>67</v>
      </c>
      <c r="B41" s="22">
        <v>3.8105999999999999E-3</v>
      </c>
      <c r="C41" s="22"/>
      <c r="D41" s="3">
        <v>-8785</v>
      </c>
      <c r="E41" s="3">
        <v>-4841</v>
      </c>
      <c r="F41" s="3">
        <v>0</v>
      </c>
      <c r="G41" s="3">
        <v>0</v>
      </c>
      <c r="H41" s="3">
        <v>0</v>
      </c>
      <c r="J41" s="23">
        <f t="shared" si="0"/>
        <v>-13626</v>
      </c>
      <c r="K41" s="23"/>
      <c r="L41" s="23"/>
      <c r="M41" s="23"/>
      <c r="N41" s="23"/>
    </row>
    <row r="42" spans="1:14" hidden="1">
      <c r="A42" s="10" t="s">
        <v>68</v>
      </c>
      <c r="B42" s="22">
        <v>4.5037999999999996E-3</v>
      </c>
      <c r="C42" s="22"/>
      <c r="D42" s="3">
        <v>-31</v>
      </c>
      <c r="E42" s="3">
        <v>0</v>
      </c>
      <c r="F42" s="3">
        <v>0</v>
      </c>
      <c r="G42" s="3">
        <v>0</v>
      </c>
      <c r="H42" s="3">
        <v>0</v>
      </c>
      <c r="J42" s="23">
        <f t="shared" si="0"/>
        <v>-31</v>
      </c>
      <c r="K42" s="23"/>
      <c r="L42" s="23"/>
      <c r="M42" s="23"/>
      <c r="N42" s="23"/>
    </row>
    <row r="43" spans="1:14" hidden="1">
      <c r="A43" s="10" t="s">
        <v>69</v>
      </c>
      <c r="B43" s="22">
        <v>1.2189E-3</v>
      </c>
      <c r="C43" s="22"/>
      <c r="D43" s="3">
        <v>-2058</v>
      </c>
      <c r="E43" s="3">
        <v>-1541</v>
      </c>
      <c r="F43" s="3">
        <v>0</v>
      </c>
      <c r="G43" s="3">
        <v>0</v>
      </c>
      <c r="H43" s="3">
        <v>0</v>
      </c>
      <c r="J43" s="23">
        <f t="shared" si="0"/>
        <v>-3599</v>
      </c>
      <c r="K43" s="23"/>
      <c r="L43" s="23"/>
      <c r="M43" s="23"/>
      <c r="N43" s="23"/>
    </row>
    <row r="44" spans="1:14" hidden="1">
      <c r="A44" s="10" t="s">
        <v>70</v>
      </c>
      <c r="B44" s="22">
        <v>4.0384000000000003E-2</v>
      </c>
      <c r="C44" s="22"/>
      <c r="D44" s="3">
        <v>-4581</v>
      </c>
      <c r="E44" s="3">
        <v>-1925</v>
      </c>
      <c r="F44" s="3">
        <v>0</v>
      </c>
      <c r="G44" s="3">
        <v>0</v>
      </c>
      <c r="H44" s="3">
        <v>0</v>
      </c>
      <c r="J44" s="23">
        <f t="shared" si="0"/>
        <v>-6506</v>
      </c>
      <c r="K44" s="23"/>
      <c r="L44" s="23"/>
      <c r="M44" s="23"/>
      <c r="N44" s="23"/>
    </row>
    <row r="45" spans="1:14" hidden="1">
      <c r="A45" s="10" t="s">
        <v>71</v>
      </c>
      <c r="B45" s="22">
        <v>4.0228E-3</v>
      </c>
      <c r="C45" s="22"/>
      <c r="D45" s="3">
        <v>-4306</v>
      </c>
      <c r="E45" s="3">
        <v>-3216</v>
      </c>
      <c r="F45" s="3">
        <v>0</v>
      </c>
      <c r="G45" s="3">
        <v>0</v>
      </c>
      <c r="H45" s="3">
        <v>0</v>
      </c>
      <c r="J45" s="23">
        <f t="shared" si="0"/>
        <v>-7522</v>
      </c>
      <c r="K45" s="23"/>
      <c r="L45" s="23"/>
      <c r="M45" s="23"/>
      <c r="N45" s="23"/>
    </row>
    <row r="46" spans="1:14" hidden="1">
      <c r="A46" s="10" t="s">
        <v>72</v>
      </c>
      <c r="B46" s="22">
        <v>1.5823799999999999E-2</v>
      </c>
      <c r="C46" s="22"/>
      <c r="D46" s="3">
        <v>-17670</v>
      </c>
      <c r="E46" s="3">
        <v>-14379</v>
      </c>
      <c r="F46" s="3">
        <v>0</v>
      </c>
      <c r="G46" s="3">
        <v>0</v>
      </c>
      <c r="H46" s="3">
        <v>0</v>
      </c>
      <c r="J46" s="23">
        <f t="shared" si="0"/>
        <v>-32049</v>
      </c>
      <c r="K46" s="23"/>
      <c r="L46" s="23"/>
      <c r="M46" s="23"/>
      <c r="N46" s="23"/>
    </row>
    <row r="47" spans="1:14" hidden="1">
      <c r="A47" s="10" t="s">
        <v>73</v>
      </c>
      <c r="B47" s="22">
        <v>7.6576999999999999E-3</v>
      </c>
      <c r="C47" s="22"/>
      <c r="D47" s="3">
        <v>-3586</v>
      </c>
      <c r="E47" s="3">
        <v>-3167</v>
      </c>
      <c r="F47" s="3">
        <v>0</v>
      </c>
      <c r="G47" s="3">
        <v>0</v>
      </c>
      <c r="H47" s="3">
        <v>0</v>
      </c>
      <c r="J47" s="23">
        <f t="shared" si="0"/>
        <v>-6753</v>
      </c>
      <c r="K47" s="23"/>
      <c r="L47" s="23"/>
      <c r="M47" s="23"/>
      <c r="N47" s="23"/>
    </row>
    <row r="48" spans="1:14" hidden="1">
      <c r="A48" s="10" t="s">
        <v>74</v>
      </c>
      <c r="B48" s="22">
        <v>1.2146000000000001E-2</v>
      </c>
      <c r="C48" s="22"/>
      <c r="D48" s="3">
        <v>0</v>
      </c>
      <c r="E48" s="3">
        <v>0</v>
      </c>
      <c r="F48" s="3">
        <v>0</v>
      </c>
      <c r="G48" s="3">
        <v>0</v>
      </c>
      <c r="H48" s="3">
        <v>0</v>
      </c>
      <c r="J48" s="23">
        <f t="shared" si="0"/>
        <v>0</v>
      </c>
      <c r="K48" s="23"/>
      <c r="L48" s="23"/>
      <c r="M48" s="23"/>
      <c r="N48" s="23"/>
    </row>
    <row r="49" spans="1:14" hidden="1">
      <c r="A49" s="10" t="s">
        <v>75</v>
      </c>
      <c r="B49" s="22">
        <v>1.6035999999999999E-3</v>
      </c>
      <c r="C49" s="22"/>
      <c r="D49" s="3">
        <v>-1698</v>
      </c>
      <c r="E49" s="3">
        <v>-1142</v>
      </c>
      <c r="F49" s="3">
        <v>0</v>
      </c>
      <c r="G49" s="3">
        <v>0</v>
      </c>
      <c r="H49" s="3">
        <v>0</v>
      </c>
      <c r="J49" s="23">
        <f t="shared" si="0"/>
        <v>-2840</v>
      </c>
      <c r="K49" s="23"/>
      <c r="L49" s="23"/>
      <c r="M49" s="23"/>
      <c r="N49" s="23"/>
    </row>
    <row r="50" spans="1:14" hidden="1">
      <c r="A50" s="10" t="s">
        <v>76</v>
      </c>
      <c r="B50" s="22">
        <v>4.3617999999999999E-3</v>
      </c>
      <c r="C50" s="22"/>
      <c r="D50" s="3">
        <v>0</v>
      </c>
      <c r="E50" s="3">
        <v>0</v>
      </c>
      <c r="F50" s="3">
        <v>0</v>
      </c>
      <c r="G50" s="3">
        <v>0</v>
      </c>
      <c r="H50" s="3">
        <v>0</v>
      </c>
      <c r="J50" s="23">
        <f t="shared" si="0"/>
        <v>0</v>
      </c>
      <c r="K50" s="23"/>
      <c r="L50" s="23"/>
      <c r="M50" s="23"/>
      <c r="N50" s="23"/>
    </row>
    <row r="51" spans="1:14" hidden="1">
      <c r="A51" s="10" t="s">
        <v>77</v>
      </c>
      <c r="B51" s="22">
        <v>4.8240000000000002E-4</v>
      </c>
      <c r="C51" s="22"/>
      <c r="D51" s="3">
        <v>-1896</v>
      </c>
      <c r="E51" s="3">
        <v>0</v>
      </c>
      <c r="F51" s="3">
        <v>0</v>
      </c>
      <c r="G51" s="3">
        <v>0</v>
      </c>
      <c r="H51" s="3">
        <v>0</v>
      </c>
      <c r="J51" s="23">
        <f t="shared" si="0"/>
        <v>-1896</v>
      </c>
      <c r="K51" s="23"/>
      <c r="L51" s="23"/>
      <c r="M51" s="23"/>
      <c r="N51" s="23"/>
    </row>
    <row r="52" spans="1:14" hidden="1">
      <c r="A52" s="10" t="s">
        <v>78</v>
      </c>
      <c r="B52" s="22">
        <v>2.0607400000000001E-2</v>
      </c>
      <c r="C52" s="22"/>
      <c r="D52" s="3">
        <v>0</v>
      </c>
      <c r="E52" s="3">
        <v>0</v>
      </c>
      <c r="F52" s="3">
        <v>0</v>
      </c>
      <c r="G52" s="3">
        <v>0</v>
      </c>
      <c r="H52" s="3">
        <v>0</v>
      </c>
      <c r="J52" s="23">
        <f t="shared" si="0"/>
        <v>0</v>
      </c>
      <c r="K52" s="23"/>
      <c r="L52" s="23"/>
      <c r="M52" s="23"/>
      <c r="N52" s="23"/>
    </row>
    <row r="53" spans="1:14" hidden="1">
      <c r="A53" s="10" t="s">
        <v>79</v>
      </c>
      <c r="B53" s="22">
        <v>4.8066000000000003E-3</v>
      </c>
      <c r="C53" s="22"/>
      <c r="D53" s="3">
        <v>0</v>
      </c>
      <c r="E53" s="3">
        <v>0</v>
      </c>
      <c r="F53" s="3">
        <v>0</v>
      </c>
      <c r="G53" s="3">
        <v>0</v>
      </c>
      <c r="H53" s="3">
        <v>0</v>
      </c>
      <c r="J53" s="23">
        <f t="shared" si="0"/>
        <v>0</v>
      </c>
      <c r="K53" s="23"/>
      <c r="L53" s="23"/>
      <c r="M53" s="23"/>
      <c r="N53" s="23"/>
    </row>
    <row r="54" spans="1:14" hidden="1">
      <c r="A54" s="10" t="s">
        <v>80</v>
      </c>
      <c r="B54" s="22">
        <v>2.59952E-2</v>
      </c>
      <c r="C54" s="22"/>
      <c r="D54" s="3">
        <v>-2931</v>
      </c>
      <c r="E54" s="3">
        <v>0</v>
      </c>
      <c r="F54" s="3">
        <v>0</v>
      </c>
      <c r="G54" s="3">
        <v>0</v>
      </c>
      <c r="H54" s="3">
        <v>0</v>
      </c>
      <c r="J54" s="23">
        <f t="shared" si="0"/>
        <v>-2931</v>
      </c>
      <c r="K54" s="23"/>
      <c r="L54" s="23"/>
      <c r="M54" s="23"/>
      <c r="N54" s="23"/>
    </row>
    <row r="55" spans="1:14" hidden="1">
      <c r="A55" s="10" t="s">
        <v>81</v>
      </c>
      <c r="B55" s="22">
        <v>7.9279999999999997E-4</v>
      </c>
      <c r="C55" s="22"/>
      <c r="D55" s="3">
        <v>-567</v>
      </c>
      <c r="E55" s="3">
        <v>-567</v>
      </c>
      <c r="F55" s="3">
        <v>0</v>
      </c>
      <c r="G55" s="3">
        <v>0</v>
      </c>
      <c r="H55" s="3">
        <v>0</v>
      </c>
      <c r="J55" s="23">
        <f t="shared" si="0"/>
        <v>-1134</v>
      </c>
      <c r="K55" s="23"/>
      <c r="L55" s="23"/>
      <c r="M55" s="23"/>
      <c r="N55" s="23"/>
    </row>
    <row r="56" spans="1:14" hidden="1">
      <c r="A56" s="10" t="s">
        <v>82</v>
      </c>
      <c r="B56" s="22">
        <v>6.3445999999999997E-3</v>
      </c>
      <c r="C56" s="22"/>
      <c r="D56" s="3">
        <v>-7916</v>
      </c>
      <c r="E56" s="3">
        <v>-4695</v>
      </c>
      <c r="F56" s="3">
        <v>0</v>
      </c>
      <c r="G56" s="3">
        <v>0</v>
      </c>
      <c r="H56" s="3">
        <v>0</v>
      </c>
      <c r="J56" s="23">
        <f t="shared" si="0"/>
        <v>-12611</v>
      </c>
      <c r="K56" s="23"/>
      <c r="L56" s="23"/>
      <c r="M56" s="23"/>
      <c r="N56" s="23"/>
    </row>
    <row r="57" spans="1:14" hidden="1">
      <c r="A57" s="10" t="s">
        <v>83</v>
      </c>
      <c r="B57" s="22">
        <v>3.5105000000000002E-3</v>
      </c>
      <c r="C57" s="22"/>
      <c r="D57" s="3">
        <v>-5084</v>
      </c>
      <c r="E57" s="3">
        <v>-2582</v>
      </c>
      <c r="F57" s="3">
        <v>0</v>
      </c>
      <c r="G57" s="3">
        <v>0</v>
      </c>
      <c r="H57" s="3">
        <v>0</v>
      </c>
      <c r="J57" s="23">
        <f t="shared" si="0"/>
        <v>-7666</v>
      </c>
      <c r="K57" s="23"/>
      <c r="L57" s="23"/>
      <c r="M57" s="23"/>
      <c r="N57" s="23"/>
    </row>
    <row r="58" spans="1:14" hidden="1">
      <c r="A58" s="10" t="s">
        <v>84</v>
      </c>
      <c r="B58" s="22">
        <v>1.06809E-2</v>
      </c>
      <c r="C58" s="22"/>
      <c r="D58" s="3">
        <v>-4572</v>
      </c>
      <c r="E58" s="3">
        <v>-4572</v>
      </c>
      <c r="F58" s="3">
        <v>0</v>
      </c>
      <c r="G58" s="3">
        <v>0</v>
      </c>
      <c r="H58" s="3">
        <v>0</v>
      </c>
      <c r="J58" s="23">
        <f t="shared" si="0"/>
        <v>-9144</v>
      </c>
      <c r="K58" s="23"/>
      <c r="L58" s="23"/>
      <c r="M58" s="23"/>
      <c r="N58" s="23"/>
    </row>
    <row r="59" spans="1:14" hidden="1">
      <c r="A59" s="10" t="s">
        <v>85</v>
      </c>
      <c r="B59" s="22">
        <v>4.0895000000000003E-3</v>
      </c>
      <c r="C59" s="22"/>
      <c r="D59" s="3">
        <v>-1955</v>
      </c>
      <c r="E59" s="3">
        <v>-1955</v>
      </c>
      <c r="F59" s="3">
        <v>0</v>
      </c>
      <c r="G59" s="3">
        <v>0</v>
      </c>
      <c r="H59" s="3">
        <v>0</v>
      </c>
      <c r="J59" s="23">
        <f t="shared" si="0"/>
        <v>-3910</v>
      </c>
      <c r="K59" s="23"/>
      <c r="L59" s="23"/>
      <c r="M59" s="23"/>
      <c r="N59" s="23"/>
    </row>
    <row r="60" spans="1:14" hidden="1">
      <c r="A60" s="10" t="s">
        <v>86</v>
      </c>
      <c r="B60" s="22">
        <v>2.2477E-3</v>
      </c>
      <c r="C60" s="22"/>
      <c r="D60" s="3">
        <v>-222</v>
      </c>
      <c r="E60" s="3">
        <v>-30</v>
      </c>
      <c r="F60" s="3">
        <v>0</v>
      </c>
      <c r="G60" s="3">
        <v>0</v>
      </c>
      <c r="H60" s="3">
        <v>0</v>
      </c>
      <c r="J60" s="23">
        <f t="shared" si="0"/>
        <v>-252</v>
      </c>
      <c r="K60" s="23"/>
      <c r="L60" s="23"/>
      <c r="M60" s="23"/>
      <c r="N60" s="23"/>
    </row>
    <row r="61" spans="1:14" hidden="1">
      <c r="A61" s="10" t="s">
        <v>87</v>
      </c>
      <c r="B61" s="22">
        <v>1.6004000000000001E-3</v>
      </c>
      <c r="C61" s="22"/>
      <c r="D61" s="3">
        <v>-1835</v>
      </c>
      <c r="E61" s="3">
        <v>-1335</v>
      </c>
      <c r="F61" s="3">
        <v>0</v>
      </c>
      <c r="G61" s="3">
        <v>0</v>
      </c>
      <c r="H61" s="3">
        <v>0</v>
      </c>
      <c r="J61" s="23">
        <f t="shared" si="0"/>
        <v>-3170</v>
      </c>
      <c r="K61" s="23"/>
      <c r="L61" s="23"/>
      <c r="M61" s="23"/>
      <c r="N61" s="23"/>
    </row>
    <row r="62" spans="1:14" hidden="1">
      <c r="A62" s="10" t="s">
        <v>88</v>
      </c>
      <c r="B62" s="22">
        <v>4.1504999999999997E-3</v>
      </c>
      <c r="C62" s="22"/>
      <c r="D62" s="3">
        <v>-4182</v>
      </c>
      <c r="E62" s="3">
        <v>-1635</v>
      </c>
      <c r="F62" s="3">
        <v>0</v>
      </c>
      <c r="G62" s="3">
        <v>0</v>
      </c>
      <c r="H62" s="3">
        <v>0</v>
      </c>
      <c r="J62" s="23">
        <f t="shared" si="0"/>
        <v>-5817</v>
      </c>
      <c r="K62" s="23"/>
      <c r="L62" s="23"/>
      <c r="M62" s="23"/>
      <c r="N62" s="23"/>
    </row>
    <row r="63" spans="1:14" hidden="1">
      <c r="A63" s="10" t="s">
        <v>89</v>
      </c>
      <c r="B63" s="22">
        <v>6.3420400000000002E-2</v>
      </c>
      <c r="C63" s="22"/>
      <c r="D63" s="3">
        <v>0</v>
      </c>
      <c r="E63" s="3">
        <v>0</v>
      </c>
      <c r="F63" s="3">
        <v>0</v>
      </c>
      <c r="G63" s="3">
        <v>0</v>
      </c>
      <c r="H63" s="3">
        <v>0</v>
      </c>
      <c r="J63" s="23">
        <f t="shared" si="0"/>
        <v>0</v>
      </c>
      <c r="K63" s="23"/>
      <c r="L63" s="23"/>
      <c r="M63" s="23"/>
      <c r="N63" s="23"/>
    </row>
    <row r="64" spans="1:14" hidden="1">
      <c r="A64" s="10" t="s">
        <v>90</v>
      </c>
      <c r="B64" s="22">
        <v>1.7627999999999999E-3</v>
      </c>
      <c r="C64" s="22"/>
      <c r="D64" s="3">
        <v>-3170</v>
      </c>
      <c r="E64" s="3">
        <v>-759</v>
      </c>
      <c r="F64" s="3">
        <v>0</v>
      </c>
      <c r="G64" s="3">
        <v>0</v>
      </c>
      <c r="H64" s="3">
        <v>0</v>
      </c>
      <c r="J64" s="23">
        <f t="shared" si="0"/>
        <v>-3929</v>
      </c>
      <c r="K64" s="23"/>
      <c r="L64" s="23"/>
      <c r="M64" s="23"/>
      <c r="N64" s="23"/>
    </row>
    <row r="65" spans="1:14" hidden="1">
      <c r="A65" s="10" t="s">
        <v>91</v>
      </c>
      <c r="B65" s="22">
        <v>2.2853000000000001E-3</v>
      </c>
      <c r="C65" s="22"/>
      <c r="D65" s="3">
        <v>-1706</v>
      </c>
      <c r="E65" s="3">
        <v>0</v>
      </c>
      <c r="F65" s="3">
        <v>0</v>
      </c>
      <c r="G65" s="3">
        <v>0</v>
      </c>
      <c r="H65" s="3">
        <v>0</v>
      </c>
      <c r="J65" s="23">
        <f t="shared" si="0"/>
        <v>-1706</v>
      </c>
      <c r="K65" s="23"/>
      <c r="L65" s="23"/>
      <c r="M65" s="23"/>
      <c r="N65" s="23"/>
    </row>
    <row r="66" spans="1:14" hidden="1">
      <c r="A66" s="10" t="s">
        <v>92</v>
      </c>
      <c r="B66" s="22">
        <v>1.3701E-2</v>
      </c>
      <c r="C66" s="22"/>
      <c r="D66" s="3">
        <v>-9066</v>
      </c>
      <c r="E66" s="3">
        <v>-9066</v>
      </c>
      <c r="F66" s="3">
        <v>0</v>
      </c>
      <c r="G66" s="3">
        <v>0</v>
      </c>
      <c r="H66" s="3">
        <v>0</v>
      </c>
      <c r="J66" s="23">
        <f t="shared" si="0"/>
        <v>-18132</v>
      </c>
      <c r="K66" s="23"/>
      <c r="L66" s="23"/>
      <c r="M66" s="23"/>
      <c r="N66" s="23"/>
    </row>
    <row r="67" spans="1:14" hidden="1">
      <c r="A67" s="10" t="s">
        <v>93</v>
      </c>
      <c r="B67" s="22">
        <v>8.9268999999999998E-3</v>
      </c>
      <c r="C67" s="22"/>
      <c r="D67" s="3">
        <v>-7888</v>
      </c>
      <c r="E67" s="3">
        <v>-2669</v>
      </c>
      <c r="F67" s="3">
        <v>0</v>
      </c>
      <c r="G67" s="3">
        <v>0</v>
      </c>
      <c r="H67" s="3">
        <v>0</v>
      </c>
      <c r="J67" s="23">
        <f t="shared" si="0"/>
        <v>-10557</v>
      </c>
      <c r="K67" s="23"/>
      <c r="L67" s="23"/>
      <c r="M67" s="23"/>
      <c r="N67" s="23"/>
    </row>
    <row r="68" spans="1:14" hidden="1">
      <c r="A68" s="10" t="s">
        <v>94</v>
      </c>
      <c r="B68" s="22">
        <v>2.3906799999999999E-2</v>
      </c>
      <c r="C68" s="22"/>
      <c r="D68" s="3">
        <v>-39325</v>
      </c>
      <c r="E68" s="3">
        <v>0</v>
      </c>
      <c r="F68" s="3">
        <v>0</v>
      </c>
      <c r="G68" s="3">
        <v>0</v>
      </c>
      <c r="H68" s="3">
        <v>0</v>
      </c>
      <c r="J68" s="23">
        <f t="shared" si="0"/>
        <v>-39325</v>
      </c>
      <c r="K68" s="23"/>
      <c r="L68" s="23"/>
      <c r="M68" s="23"/>
      <c r="N68" s="23"/>
    </row>
    <row r="69" spans="1:14" hidden="1">
      <c r="A69" s="10" t="s">
        <v>95</v>
      </c>
      <c r="B69" s="22">
        <v>1.4724E-3</v>
      </c>
      <c r="C69" s="22"/>
      <c r="D69" s="3">
        <v>-2571</v>
      </c>
      <c r="E69" s="3">
        <v>-707</v>
      </c>
      <c r="F69" s="3">
        <v>0</v>
      </c>
      <c r="G69" s="3">
        <v>0</v>
      </c>
      <c r="H69" s="3">
        <v>0</v>
      </c>
      <c r="J69" s="23">
        <f t="shared" ref="J69:J105" si="1">SUM(D69:I69)</f>
        <v>-3278</v>
      </c>
      <c r="K69" s="23"/>
      <c r="L69" s="23"/>
      <c r="M69" s="23"/>
      <c r="N69" s="23"/>
    </row>
    <row r="70" spans="1:14" hidden="1">
      <c r="A70" s="10" t="s">
        <v>96</v>
      </c>
      <c r="B70" s="22">
        <v>2.4424700000000001E-2</v>
      </c>
      <c r="C70" s="22"/>
      <c r="D70" s="3">
        <v>-16995</v>
      </c>
      <c r="E70" s="3">
        <v>-6493</v>
      </c>
      <c r="F70" s="3">
        <v>0</v>
      </c>
      <c r="G70" s="3">
        <v>0</v>
      </c>
      <c r="H70" s="3">
        <v>0</v>
      </c>
      <c r="J70" s="23">
        <f t="shared" si="1"/>
        <v>-23488</v>
      </c>
      <c r="K70" s="23"/>
      <c r="L70" s="23"/>
      <c r="M70" s="23"/>
      <c r="N70" s="23"/>
    </row>
    <row r="71" spans="1:14" hidden="1">
      <c r="A71" s="10" t="s">
        <v>97</v>
      </c>
      <c r="B71" s="22">
        <v>1.18174E-2</v>
      </c>
      <c r="C71" s="22"/>
      <c r="D71" s="3">
        <v>-9721</v>
      </c>
      <c r="E71" s="3">
        <v>-6971</v>
      </c>
      <c r="F71" s="3">
        <v>0</v>
      </c>
      <c r="G71" s="3">
        <v>0</v>
      </c>
      <c r="H71" s="3">
        <v>0</v>
      </c>
      <c r="J71" s="23">
        <f t="shared" si="1"/>
        <v>-16692</v>
      </c>
      <c r="K71" s="23"/>
      <c r="L71" s="23"/>
      <c r="M71" s="23"/>
      <c r="N71" s="23"/>
    </row>
    <row r="72" spans="1:14" hidden="1">
      <c r="A72" s="10" t="s">
        <v>98</v>
      </c>
      <c r="B72" s="22">
        <v>1.4687000000000001E-3</v>
      </c>
      <c r="C72" s="22"/>
      <c r="D72" s="3">
        <v>-279</v>
      </c>
      <c r="E72" s="3">
        <v>-279</v>
      </c>
      <c r="F72" s="3">
        <v>0</v>
      </c>
      <c r="G72" s="3">
        <v>0</v>
      </c>
      <c r="H72" s="3">
        <v>0</v>
      </c>
      <c r="J72" s="23">
        <f t="shared" si="1"/>
        <v>-558</v>
      </c>
      <c r="K72" s="23"/>
      <c r="L72" s="23"/>
      <c r="M72" s="23"/>
      <c r="N72" s="23"/>
    </row>
    <row r="73" spans="1:14" hidden="1">
      <c r="A73" s="10" t="s">
        <v>99</v>
      </c>
      <c r="B73" s="22">
        <v>4.1663999999999998E-3</v>
      </c>
      <c r="C73" s="22"/>
      <c r="D73" s="3">
        <v>-3343</v>
      </c>
      <c r="E73" s="3">
        <v>-1276</v>
      </c>
      <c r="F73" s="3">
        <v>0</v>
      </c>
      <c r="G73" s="3">
        <v>0</v>
      </c>
      <c r="H73" s="3">
        <v>0</v>
      </c>
      <c r="J73" s="23">
        <f t="shared" si="1"/>
        <v>-4619</v>
      </c>
      <c r="K73" s="23"/>
      <c r="L73" s="23"/>
      <c r="M73" s="23"/>
      <c r="N73" s="23"/>
    </row>
    <row r="74" spans="1:14" hidden="1">
      <c r="A74" s="10" t="s">
        <v>100</v>
      </c>
      <c r="B74" s="22">
        <v>7.6283999999999996E-3</v>
      </c>
      <c r="C74" s="22"/>
      <c r="D74" s="3">
        <v>0</v>
      </c>
      <c r="E74" s="3">
        <v>0</v>
      </c>
      <c r="F74" s="3">
        <v>0</v>
      </c>
      <c r="G74" s="3">
        <v>0</v>
      </c>
      <c r="H74" s="3">
        <v>0</v>
      </c>
      <c r="J74" s="23">
        <f t="shared" si="1"/>
        <v>0</v>
      </c>
      <c r="K74" s="23"/>
      <c r="L74" s="23"/>
      <c r="M74" s="23"/>
      <c r="N74" s="23"/>
    </row>
    <row r="75" spans="1:14" hidden="1">
      <c r="A75" s="10" t="s">
        <v>101</v>
      </c>
      <c r="B75" s="22">
        <v>1.3818999999999999E-3</v>
      </c>
      <c r="C75" s="22"/>
      <c r="D75" s="3">
        <v>-741</v>
      </c>
      <c r="E75" s="3">
        <v>-741</v>
      </c>
      <c r="F75" s="3">
        <v>0</v>
      </c>
      <c r="G75" s="3">
        <v>0</v>
      </c>
      <c r="H75" s="3">
        <v>0</v>
      </c>
      <c r="J75" s="23">
        <f t="shared" si="1"/>
        <v>-1482</v>
      </c>
      <c r="K75" s="23"/>
      <c r="L75" s="23"/>
      <c r="M75" s="23"/>
      <c r="N75" s="23"/>
    </row>
    <row r="76" spans="1:14" hidden="1">
      <c r="A76" s="10" t="s">
        <v>102</v>
      </c>
      <c r="B76" s="22">
        <v>3.6378000000000001E-3</v>
      </c>
      <c r="C76" s="22"/>
      <c r="D76" s="3">
        <v>-2975</v>
      </c>
      <c r="E76" s="3">
        <v>-1772</v>
      </c>
      <c r="F76" s="3">
        <v>0</v>
      </c>
      <c r="G76" s="3">
        <v>0</v>
      </c>
      <c r="H76" s="3">
        <v>0</v>
      </c>
      <c r="J76" s="23">
        <f t="shared" si="1"/>
        <v>-4747</v>
      </c>
      <c r="K76" s="23"/>
      <c r="L76" s="23"/>
      <c r="M76" s="23"/>
      <c r="N76" s="23"/>
    </row>
    <row r="77" spans="1:14" hidden="1">
      <c r="A77" s="10" t="s">
        <v>103</v>
      </c>
      <c r="B77" s="22">
        <v>1.6310000000000002E-2</v>
      </c>
      <c r="C77" s="22"/>
      <c r="D77" s="3">
        <v>-16575</v>
      </c>
      <c r="E77" s="3">
        <v>-16575</v>
      </c>
      <c r="F77" s="3">
        <v>0</v>
      </c>
      <c r="G77" s="3">
        <v>0</v>
      </c>
      <c r="H77" s="3">
        <v>0</v>
      </c>
      <c r="J77" s="23">
        <f t="shared" si="1"/>
        <v>-33150</v>
      </c>
      <c r="K77" s="23"/>
      <c r="L77" s="23"/>
      <c r="M77" s="23"/>
      <c r="N77" s="23"/>
    </row>
    <row r="78" spans="1:14" hidden="1">
      <c r="A78" s="10" t="s">
        <v>104</v>
      </c>
      <c r="B78" s="22">
        <v>2.431E-3</v>
      </c>
      <c r="C78" s="22"/>
      <c r="D78" s="3">
        <v>-1202</v>
      </c>
      <c r="E78" s="3">
        <v>-1202</v>
      </c>
      <c r="F78" s="3">
        <v>0</v>
      </c>
      <c r="G78" s="3">
        <v>0</v>
      </c>
      <c r="H78" s="3">
        <v>0</v>
      </c>
      <c r="J78" s="23">
        <f t="shared" si="1"/>
        <v>-2404</v>
      </c>
      <c r="K78" s="23"/>
      <c r="L78" s="23"/>
      <c r="M78" s="23"/>
      <c r="N78" s="23"/>
    </row>
    <row r="79" spans="1:14" hidden="1">
      <c r="A79" s="10" t="s">
        <v>105</v>
      </c>
      <c r="B79" s="22">
        <v>1.2138400000000001E-2</v>
      </c>
      <c r="C79" s="22"/>
      <c r="D79" s="3">
        <v>-11015</v>
      </c>
      <c r="E79" s="3">
        <v>-7005</v>
      </c>
      <c r="F79" s="3">
        <v>0</v>
      </c>
      <c r="G79" s="3">
        <v>0</v>
      </c>
      <c r="H79" s="3">
        <v>0</v>
      </c>
      <c r="J79" s="23">
        <f t="shared" si="1"/>
        <v>-18020</v>
      </c>
      <c r="K79" s="23"/>
      <c r="L79" s="23"/>
      <c r="M79" s="23"/>
      <c r="N79" s="23"/>
    </row>
    <row r="80" spans="1:14" hidden="1">
      <c r="A80" s="10" t="s">
        <v>106</v>
      </c>
      <c r="B80" s="22">
        <v>2.7472E-3</v>
      </c>
      <c r="C80" s="22"/>
      <c r="D80" s="3">
        <v>-2596</v>
      </c>
      <c r="E80" s="3">
        <v>-1090</v>
      </c>
      <c r="F80" s="3">
        <v>0</v>
      </c>
      <c r="G80" s="3">
        <v>0</v>
      </c>
      <c r="H80" s="3">
        <v>0</v>
      </c>
      <c r="J80" s="23">
        <f t="shared" si="1"/>
        <v>-3686</v>
      </c>
      <c r="K80" s="23"/>
      <c r="L80" s="23"/>
      <c r="M80" s="23"/>
      <c r="N80" s="23"/>
    </row>
    <row r="81" spans="1:14" hidden="1">
      <c r="A81" s="10" t="s">
        <v>107</v>
      </c>
      <c r="B81" s="22">
        <v>9.1336999999999998E-3</v>
      </c>
      <c r="C81" s="22"/>
      <c r="D81" s="3">
        <v>-17620</v>
      </c>
      <c r="E81" s="3">
        <v>-5720</v>
      </c>
      <c r="F81" s="3">
        <v>0</v>
      </c>
      <c r="G81" s="3">
        <v>0</v>
      </c>
      <c r="H81" s="3">
        <v>0</v>
      </c>
      <c r="J81" s="23">
        <f t="shared" si="1"/>
        <v>-23340</v>
      </c>
      <c r="K81" s="23"/>
      <c r="L81" s="23"/>
      <c r="M81" s="23"/>
      <c r="N81" s="23"/>
    </row>
    <row r="82" spans="1:14" hidden="1">
      <c r="A82" s="10" t="s">
        <v>108</v>
      </c>
      <c r="B82" s="22">
        <v>9.5172999999999994E-3</v>
      </c>
      <c r="C82" s="22"/>
      <c r="D82" s="3">
        <v>-15200</v>
      </c>
      <c r="E82" s="3">
        <v>-8493</v>
      </c>
      <c r="F82" s="3">
        <v>0</v>
      </c>
      <c r="G82" s="3">
        <v>0</v>
      </c>
      <c r="H82" s="3">
        <v>0</v>
      </c>
      <c r="J82" s="23">
        <f t="shared" si="1"/>
        <v>-23693</v>
      </c>
      <c r="K82" s="23"/>
      <c r="L82" s="23"/>
      <c r="M82" s="23"/>
      <c r="N82" s="23"/>
    </row>
    <row r="83" spans="1:14" hidden="1">
      <c r="A83" s="10" t="s">
        <v>109</v>
      </c>
      <c r="B83" s="22">
        <v>1.46421E-2</v>
      </c>
      <c r="C83" s="22"/>
      <c r="D83" s="3">
        <v>-10076</v>
      </c>
      <c r="E83" s="3">
        <v>-7770</v>
      </c>
      <c r="F83" s="3">
        <v>0</v>
      </c>
      <c r="G83" s="3">
        <v>0</v>
      </c>
      <c r="H83" s="3">
        <v>0</v>
      </c>
      <c r="J83" s="23">
        <f t="shared" si="1"/>
        <v>-17846</v>
      </c>
      <c r="K83" s="23"/>
      <c r="L83" s="23"/>
      <c r="M83" s="23"/>
      <c r="N83" s="23"/>
    </row>
    <row r="84" spans="1:14" hidden="1">
      <c r="A84" s="10" t="s">
        <v>110</v>
      </c>
      <c r="B84" s="22">
        <v>6.9842000000000003E-3</v>
      </c>
      <c r="C84" s="22"/>
      <c r="D84" s="3">
        <v>-5289</v>
      </c>
      <c r="E84" s="3">
        <v>-275</v>
      </c>
      <c r="F84" s="3">
        <v>0</v>
      </c>
      <c r="G84" s="3">
        <v>0</v>
      </c>
      <c r="H84" s="3">
        <v>0</v>
      </c>
      <c r="J84" s="23">
        <f t="shared" si="1"/>
        <v>-5564</v>
      </c>
      <c r="K84" s="23"/>
      <c r="L84" s="23"/>
      <c r="M84" s="23"/>
      <c r="N84" s="23"/>
    </row>
    <row r="85" spans="1:14" hidden="1">
      <c r="A85" s="10" t="s">
        <v>111</v>
      </c>
      <c r="B85" s="22">
        <v>4.5836000000000002E-3</v>
      </c>
      <c r="C85" s="22"/>
      <c r="D85" s="3">
        <v>-7312</v>
      </c>
      <c r="E85" s="3">
        <v>-2924</v>
      </c>
      <c r="F85" s="3">
        <v>0</v>
      </c>
      <c r="G85" s="3">
        <v>0</v>
      </c>
      <c r="H85" s="3">
        <v>0</v>
      </c>
      <c r="J85" s="23">
        <f t="shared" si="1"/>
        <v>-10236</v>
      </c>
      <c r="K85" s="23"/>
      <c r="L85" s="23"/>
      <c r="M85" s="23"/>
      <c r="N85" s="23"/>
    </row>
    <row r="86" spans="1:14" hidden="1">
      <c r="A86" s="10" t="s">
        <v>112</v>
      </c>
      <c r="B86" s="22">
        <v>3.3766E-3</v>
      </c>
      <c r="C86" s="22"/>
      <c r="D86" s="3">
        <v>-6057</v>
      </c>
      <c r="E86" s="3">
        <v>-4309</v>
      </c>
      <c r="F86" s="3">
        <v>0</v>
      </c>
      <c r="G86" s="3">
        <v>0</v>
      </c>
      <c r="H86" s="3">
        <v>0</v>
      </c>
      <c r="J86" s="23">
        <f t="shared" si="1"/>
        <v>-10366</v>
      </c>
      <c r="K86" s="23"/>
      <c r="L86" s="23"/>
      <c r="M86" s="23"/>
      <c r="N86" s="23"/>
    </row>
    <row r="87" spans="1:14" hidden="1">
      <c r="A87" s="10" t="s">
        <v>113</v>
      </c>
      <c r="B87" s="22">
        <v>7.3825999999999996E-3</v>
      </c>
      <c r="C87" s="22"/>
      <c r="D87" s="3">
        <v>-5077</v>
      </c>
      <c r="E87" s="3">
        <v>-4233</v>
      </c>
      <c r="F87" s="3">
        <v>0</v>
      </c>
      <c r="G87" s="3">
        <v>0</v>
      </c>
      <c r="H87" s="3">
        <v>0</v>
      </c>
      <c r="J87" s="23">
        <f t="shared" si="1"/>
        <v>-9310</v>
      </c>
      <c r="K87" s="23"/>
      <c r="L87" s="23"/>
      <c r="M87" s="23"/>
      <c r="N87" s="23"/>
    </row>
    <row r="88" spans="1:14" hidden="1">
      <c r="A88" s="10" t="s">
        <v>114</v>
      </c>
      <c r="B88" s="22">
        <v>3.9250999999999999E-3</v>
      </c>
      <c r="C88" s="22"/>
      <c r="D88" s="3">
        <v>-3326</v>
      </c>
      <c r="E88" s="3">
        <v>-1793</v>
      </c>
      <c r="F88" s="3">
        <v>0</v>
      </c>
      <c r="G88" s="3">
        <v>0</v>
      </c>
      <c r="H88" s="3">
        <v>0</v>
      </c>
      <c r="J88" s="23">
        <f t="shared" si="1"/>
        <v>-5119</v>
      </c>
      <c r="K88" s="23"/>
      <c r="L88" s="23"/>
      <c r="M88" s="23"/>
      <c r="N88" s="23"/>
    </row>
    <row r="89" spans="1:14" hidden="1">
      <c r="A89" s="10" t="s">
        <v>115</v>
      </c>
      <c r="B89" s="22">
        <v>7.5123999999999998E-3</v>
      </c>
      <c r="C89" s="22"/>
      <c r="D89" s="3">
        <v>-11250</v>
      </c>
      <c r="E89" s="3">
        <v>-8309</v>
      </c>
      <c r="F89" s="3">
        <v>0</v>
      </c>
      <c r="G89" s="3">
        <v>0</v>
      </c>
      <c r="H89" s="3">
        <v>0</v>
      </c>
      <c r="J89" s="23">
        <f t="shared" si="1"/>
        <v>-19559</v>
      </c>
      <c r="K89" s="23"/>
      <c r="L89" s="23"/>
      <c r="M89" s="23"/>
      <c r="N89" s="23"/>
    </row>
    <row r="90" spans="1:14" hidden="1">
      <c r="A90" s="10" t="s">
        <v>116</v>
      </c>
      <c r="B90" s="22">
        <v>1.3595E-3</v>
      </c>
      <c r="C90" s="22"/>
      <c r="D90" s="3">
        <v>-979</v>
      </c>
      <c r="E90" s="3">
        <v>-252</v>
      </c>
      <c r="F90" s="3">
        <v>0</v>
      </c>
      <c r="G90" s="3">
        <v>0</v>
      </c>
      <c r="H90" s="3">
        <v>0</v>
      </c>
      <c r="J90" s="23">
        <f t="shared" si="1"/>
        <v>-1231</v>
      </c>
      <c r="K90" s="23"/>
      <c r="L90" s="23"/>
      <c r="M90" s="23"/>
      <c r="N90" s="23"/>
    </row>
    <row r="91" spans="1:14" hidden="1">
      <c r="A91" s="10" t="s">
        <v>117</v>
      </c>
      <c r="B91" s="22">
        <v>4.1593999999999997E-3</v>
      </c>
      <c r="C91" s="22"/>
      <c r="D91" s="3">
        <v>-626</v>
      </c>
      <c r="E91" s="3">
        <v>-626</v>
      </c>
      <c r="F91" s="3">
        <v>0</v>
      </c>
      <c r="G91" s="3">
        <v>0</v>
      </c>
      <c r="H91" s="3">
        <v>0</v>
      </c>
      <c r="J91" s="23">
        <f t="shared" si="1"/>
        <v>-1252</v>
      </c>
      <c r="K91" s="23"/>
      <c r="L91" s="23"/>
      <c r="M91" s="23"/>
      <c r="N91" s="23"/>
    </row>
    <row r="92" spans="1:14" hidden="1">
      <c r="A92" s="10" t="s">
        <v>118</v>
      </c>
      <c r="B92" s="22">
        <v>3.1139999999999998E-4</v>
      </c>
      <c r="C92" s="22"/>
      <c r="D92" s="3">
        <v>-480</v>
      </c>
      <c r="E92" s="3">
        <v>0</v>
      </c>
      <c r="F92" s="3">
        <v>0</v>
      </c>
      <c r="G92" s="3">
        <v>0</v>
      </c>
      <c r="H92" s="3">
        <v>0</v>
      </c>
      <c r="J92" s="23">
        <f t="shared" si="1"/>
        <v>-480</v>
      </c>
      <c r="K92" s="23"/>
      <c r="L92" s="23"/>
      <c r="M92" s="23"/>
      <c r="N92" s="23"/>
    </row>
    <row r="93" spans="1:14" hidden="1">
      <c r="A93" s="10" t="s">
        <v>119</v>
      </c>
      <c r="B93" s="22">
        <v>3.0959500000000001E-2</v>
      </c>
      <c r="C93" s="22"/>
      <c r="D93" s="3">
        <v>-15286</v>
      </c>
      <c r="E93" s="3">
        <v>-15286</v>
      </c>
      <c r="F93" s="3">
        <v>0</v>
      </c>
      <c r="G93" s="3">
        <v>0</v>
      </c>
      <c r="H93" s="3">
        <v>0</v>
      </c>
      <c r="J93" s="23">
        <f t="shared" si="1"/>
        <v>-30572</v>
      </c>
      <c r="K93" s="23"/>
      <c r="L93" s="23"/>
      <c r="M93" s="23"/>
      <c r="N93" s="23"/>
    </row>
    <row r="94" spans="1:14" hidden="1">
      <c r="A94" s="10" t="s">
        <v>120</v>
      </c>
      <c r="B94" s="22">
        <v>3.5496999999999998E-3</v>
      </c>
      <c r="C94" s="22"/>
      <c r="D94" s="3">
        <v>-5031</v>
      </c>
      <c r="E94" s="3">
        <v>-2726</v>
      </c>
      <c r="F94" s="3">
        <v>0</v>
      </c>
      <c r="G94" s="3">
        <v>0</v>
      </c>
      <c r="H94" s="3">
        <v>0</v>
      </c>
      <c r="J94" s="23">
        <f t="shared" si="1"/>
        <v>-7757</v>
      </c>
      <c r="K94" s="23"/>
      <c r="L94" s="23"/>
      <c r="M94" s="23"/>
      <c r="N94" s="23"/>
    </row>
    <row r="95" spans="1:14" hidden="1">
      <c r="A95" s="10" t="s">
        <v>121</v>
      </c>
      <c r="B95" s="22">
        <v>0.1029828</v>
      </c>
      <c r="C95" s="22"/>
      <c r="D95" s="3">
        <v>0</v>
      </c>
      <c r="E95" s="3">
        <v>0</v>
      </c>
      <c r="F95" s="3">
        <v>0</v>
      </c>
      <c r="G95" s="3">
        <v>0</v>
      </c>
      <c r="H95" s="3">
        <v>0</v>
      </c>
      <c r="J95" s="23">
        <f t="shared" si="1"/>
        <v>0</v>
      </c>
      <c r="K95" s="23"/>
      <c r="L95" s="23"/>
      <c r="M95" s="23"/>
      <c r="N95" s="23"/>
    </row>
    <row r="96" spans="1:14" hidden="1">
      <c r="A96" s="10" t="s">
        <v>122</v>
      </c>
      <c r="B96" s="22">
        <v>1.5566E-3</v>
      </c>
      <c r="C96" s="22"/>
      <c r="D96" s="3">
        <v>-250</v>
      </c>
      <c r="E96" s="3">
        <v>-250</v>
      </c>
      <c r="F96" s="3">
        <v>0</v>
      </c>
      <c r="G96" s="3">
        <v>0</v>
      </c>
      <c r="H96" s="3">
        <v>0</v>
      </c>
      <c r="J96" s="23">
        <f t="shared" si="1"/>
        <v>-500</v>
      </c>
      <c r="K96" s="23"/>
      <c r="L96" s="23"/>
      <c r="M96" s="23"/>
      <c r="N96" s="23"/>
    </row>
    <row r="97" spans="1:14" hidden="1">
      <c r="A97" s="10" t="s">
        <v>123</v>
      </c>
      <c r="B97" s="22">
        <v>8.7029999999999996E-4</v>
      </c>
      <c r="C97" s="22"/>
      <c r="D97" s="3">
        <v>-1420</v>
      </c>
      <c r="E97" s="3">
        <v>-1420</v>
      </c>
      <c r="F97" s="3">
        <v>0</v>
      </c>
      <c r="G97" s="3">
        <v>0</v>
      </c>
      <c r="H97" s="3">
        <v>0</v>
      </c>
      <c r="J97" s="23">
        <f t="shared" si="1"/>
        <v>-2840</v>
      </c>
      <c r="K97" s="23"/>
      <c r="L97" s="23"/>
      <c r="M97" s="23"/>
      <c r="N97" s="23"/>
    </row>
    <row r="98" spans="1:14" hidden="1">
      <c r="A98" s="10" t="s">
        <v>124</v>
      </c>
      <c r="B98" s="22">
        <v>6.3194999999999996E-3</v>
      </c>
      <c r="C98" s="22"/>
      <c r="D98" s="3">
        <v>-465</v>
      </c>
      <c r="E98" s="3">
        <v>-465</v>
      </c>
      <c r="F98" s="3">
        <v>0</v>
      </c>
      <c r="G98" s="3">
        <v>0</v>
      </c>
      <c r="H98" s="3">
        <v>0</v>
      </c>
      <c r="J98" s="23">
        <f t="shared" si="1"/>
        <v>-930</v>
      </c>
      <c r="K98" s="23"/>
      <c r="L98" s="23"/>
      <c r="M98" s="23"/>
      <c r="N98" s="23"/>
    </row>
    <row r="99" spans="1:14" hidden="1">
      <c r="A99" s="10" t="s">
        <v>125</v>
      </c>
      <c r="B99" s="22">
        <v>9.7175999999999998E-3</v>
      </c>
      <c r="C99" s="22"/>
      <c r="D99" s="3">
        <v>-10039</v>
      </c>
      <c r="E99" s="3">
        <v>-7238</v>
      </c>
      <c r="F99" s="3">
        <v>0</v>
      </c>
      <c r="G99" s="3">
        <v>0</v>
      </c>
      <c r="H99" s="3">
        <v>0</v>
      </c>
      <c r="J99" s="23">
        <f t="shared" si="1"/>
        <v>-17277</v>
      </c>
      <c r="K99" s="23"/>
      <c r="L99" s="23"/>
      <c r="M99" s="23"/>
      <c r="N99" s="23"/>
    </row>
    <row r="100" spans="1:14" hidden="1">
      <c r="A100" s="10" t="s">
        <v>126</v>
      </c>
      <c r="B100" s="22">
        <v>6.1852000000000001E-3</v>
      </c>
      <c r="C100" s="22"/>
      <c r="D100" s="3">
        <v>-6833</v>
      </c>
      <c r="E100" s="3">
        <v>-4739</v>
      </c>
      <c r="F100" s="3">
        <v>0</v>
      </c>
      <c r="G100" s="3">
        <v>0</v>
      </c>
      <c r="H100" s="3">
        <v>0</v>
      </c>
      <c r="J100" s="23">
        <f t="shared" si="1"/>
        <v>-11572</v>
      </c>
      <c r="K100" s="23"/>
      <c r="L100" s="23"/>
      <c r="M100" s="23"/>
      <c r="N100" s="23"/>
    </row>
    <row r="101" spans="1:14" hidden="1">
      <c r="A101" s="10" t="s">
        <v>127</v>
      </c>
      <c r="B101" s="22">
        <v>6.6882E-3</v>
      </c>
      <c r="C101" s="22"/>
      <c r="D101" s="3">
        <v>-6791</v>
      </c>
      <c r="E101" s="3">
        <v>-4144</v>
      </c>
      <c r="F101" s="3">
        <v>0</v>
      </c>
      <c r="G101" s="3">
        <v>0</v>
      </c>
      <c r="H101" s="3">
        <v>0</v>
      </c>
      <c r="J101" s="23">
        <f t="shared" si="1"/>
        <v>-10935</v>
      </c>
      <c r="K101" s="23"/>
      <c r="L101" s="23"/>
      <c r="M101" s="23"/>
      <c r="N101" s="23"/>
    </row>
    <row r="102" spans="1:14">
      <c r="A102" s="10" t="s">
        <v>128</v>
      </c>
      <c r="B102" s="22">
        <v>3.2743E-3</v>
      </c>
      <c r="C102" s="22"/>
      <c r="D102" s="3">
        <v>-3839</v>
      </c>
      <c r="E102" s="3">
        <v>-1808</v>
      </c>
      <c r="F102" s="3">
        <v>0</v>
      </c>
      <c r="G102" s="3">
        <v>0</v>
      </c>
      <c r="H102" s="3">
        <v>0</v>
      </c>
      <c r="J102" s="23">
        <f t="shared" si="1"/>
        <v>-5647</v>
      </c>
      <c r="K102" s="23"/>
      <c r="L102" s="23"/>
      <c r="M102" s="23"/>
      <c r="N102" s="23"/>
    </row>
    <row r="103" spans="1:14">
      <c r="A103" s="10" t="s">
        <v>129</v>
      </c>
      <c r="B103" s="22">
        <v>1.9101999999999999E-3</v>
      </c>
      <c r="C103" s="22"/>
      <c r="D103" s="3">
        <v>-458</v>
      </c>
      <c r="E103" s="3">
        <v>-458</v>
      </c>
      <c r="F103" s="3">
        <v>0</v>
      </c>
      <c r="G103" s="3">
        <v>0</v>
      </c>
      <c r="H103" s="3">
        <v>0</v>
      </c>
      <c r="J103" s="23">
        <f t="shared" si="1"/>
        <v>-916</v>
      </c>
      <c r="K103" s="23"/>
      <c r="L103" s="23"/>
      <c r="M103" s="23"/>
      <c r="N103" s="23"/>
    </row>
    <row r="104" spans="1:14">
      <c r="B104" s="22" t="s">
        <v>6</v>
      </c>
      <c r="J104" s="23"/>
    </row>
    <row r="105" spans="1:14">
      <c r="D105" s="23">
        <f>SUM(D4:D103)</f>
        <v>-539930</v>
      </c>
      <c r="E105" s="23">
        <f>SUM(E4:E103)</f>
        <v>-287414</v>
      </c>
      <c r="F105" s="23">
        <f t="shared" ref="F105:H105" si="2">SUM(F4:F103)</f>
        <v>0</v>
      </c>
      <c r="G105" s="23">
        <f t="shared" si="2"/>
        <v>0</v>
      </c>
      <c r="H105" s="23">
        <f t="shared" si="2"/>
        <v>0</v>
      </c>
      <c r="J105" s="23">
        <f t="shared" si="1"/>
        <v>-827344</v>
      </c>
    </row>
    <row r="107" spans="1:14">
      <c r="A107" s="21" t="s">
        <v>179</v>
      </c>
    </row>
  </sheetData>
  <printOptions horizontalCentered="1"/>
  <pageMargins left="0.7" right="0.7" top="0.75" bottom="0.75" header="0.3" footer="0.3"/>
  <pageSetup orientation="landscape" r:id="rId1"/>
  <headerFooter>
    <oddHeader xml:space="preserve">&amp;C&amp;"-,Bold"&amp;20Appendix C:  Allocation of Deferred Inflows and Outflows </oddHeader>
  </headerFooter>
  <rowBreaks count="3" manualBreakCount="3">
    <brk id="31" max="16383" man="1"/>
    <brk id="59" max="16383" man="1"/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05"/>
  <sheetViews>
    <sheetView zoomScaleNormal="100" workbookViewId="0">
      <pane xSplit="2" ySplit="3" topLeftCell="C88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ColWidth="9.140625" defaultRowHeight="15"/>
  <cols>
    <col min="1" max="1" width="15.42578125" style="21" bestFit="1" customWidth="1"/>
    <col min="2" max="2" width="18.5703125" style="21" customWidth="1"/>
    <col min="3" max="3" width="1.7109375" style="21" customWidth="1"/>
    <col min="4" max="4" width="18" style="21" customWidth="1"/>
    <col min="5" max="8" width="17.85546875" style="21" bestFit="1" customWidth="1"/>
    <col min="9" max="9" width="9.140625" style="21"/>
    <col min="10" max="13" width="13.28515625" style="21" bestFit="1" customWidth="1"/>
    <col min="14" max="14" width="5.140625" style="21" bestFit="1" customWidth="1"/>
    <col min="15" max="15" width="11.5703125" style="21" bestFit="1" customWidth="1"/>
    <col min="16" max="16384" width="9.140625" style="21"/>
  </cols>
  <sheetData>
    <row r="1" spans="1:15">
      <c r="A1" s="170"/>
    </row>
    <row r="2" spans="1:15">
      <c r="C2" s="94"/>
      <c r="D2" s="95">
        <v>2024</v>
      </c>
      <c r="E2" s="95">
        <v>2025</v>
      </c>
      <c r="F2" s="95">
        <v>2026</v>
      </c>
      <c r="G2" s="95">
        <v>2027</v>
      </c>
      <c r="H2" s="95">
        <v>2028</v>
      </c>
    </row>
    <row r="3" spans="1:15" ht="75" customHeight="1">
      <c r="A3" s="93" t="s">
        <v>12</v>
      </c>
      <c r="B3" s="93" t="s">
        <v>13</v>
      </c>
      <c r="C3" s="93"/>
      <c r="D3" s="93" t="s">
        <v>159</v>
      </c>
      <c r="E3" s="93" t="s">
        <v>159</v>
      </c>
      <c r="F3" s="93" t="s">
        <v>159</v>
      </c>
      <c r="G3" s="93" t="s">
        <v>159</v>
      </c>
      <c r="H3" s="93" t="s">
        <v>159</v>
      </c>
    </row>
    <row r="4" spans="1:15">
      <c r="A4" s="10" t="s">
        <v>30</v>
      </c>
      <c r="B4" s="22">
        <v>1.6822400000000001E-2</v>
      </c>
      <c r="C4" s="22"/>
      <c r="D4" s="23">
        <v>11419.284800000001</v>
      </c>
      <c r="E4" s="23">
        <v>27553.728000000003</v>
      </c>
      <c r="F4" s="23">
        <v>29809.292800000003</v>
      </c>
      <c r="G4" s="23">
        <v>6476.6240000000007</v>
      </c>
      <c r="H4" s="23">
        <v>0</v>
      </c>
      <c r="J4" s="156"/>
      <c r="K4" s="156"/>
      <c r="L4" s="156"/>
      <c r="M4" s="156"/>
      <c r="N4" s="156"/>
      <c r="O4" s="158"/>
    </row>
    <row r="5" spans="1:15">
      <c r="A5" s="10" t="s">
        <v>31</v>
      </c>
      <c r="B5" s="22">
        <v>2.9391E-3</v>
      </c>
      <c r="C5" s="22"/>
      <c r="D5" s="3">
        <v>2745.8257000000003</v>
      </c>
      <c r="E5" s="3">
        <v>5469.8019999999997</v>
      </c>
      <c r="F5" s="3">
        <v>5208.0852000000004</v>
      </c>
      <c r="G5" s="3">
        <v>1131.5535</v>
      </c>
      <c r="H5" s="3">
        <v>0</v>
      </c>
      <c r="J5" s="156"/>
      <c r="K5" s="156"/>
      <c r="L5" s="156"/>
      <c r="M5" s="156"/>
      <c r="N5" s="156"/>
      <c r="O5" s="158"/>
    </row>
    <row r="6" spans="1:15">
      <c r="A6" s="10" t="s">
        <v>32</v>
      </c>
      <c r="B6" s="22">
        <v>2.3118000000000001E-3</v>
      </c>
      <c r="C6" s="22"/>
      <c r="D6" s="3">
        <v>-1641.5213999999996</v>
      </c>
      <c r="E6" s="3">
        <v>-516.80400000000009</v>
      </c>
      <c r="F6" s="3">
        <v>4096.5096000000003</v>
      </c>
      <c r="G6" s="3">
        <v>890.04300000000001</v>
      </c>
      <c r="H6" s="3">
        <v>0</v>
      </c>
      <c r="J6" s="156"/>
      <c r="K6" s="156"/>
      <c r="L6" s="156"/>
      <c r="M6" s="156"/>
      <c r="N6" s="156"/>
      <c r="O6" s="158"/>
    </row>
    <row r="7" spans="1:15">
      <c r="A7" s="10" t="s">
        <v>33</v>
      </c>
      <c r="B7" s="22">
        <v>1.7987999999999999E-3</v>
      </c>
      <c r="C7" s="22"/>
      <c r="D7" s="3">
        <v>-199.47240000000011</v>
      </c>
      <c r="E7" s="3">
        <v>1547.3359999999998</v>
      </c>
      <c r="F7" s="3">
        <v>3187.4735999999998</v>
      </c>
      <c r="G7" s="3">
        <v>692.53800000000001</v>
      </c>
      <c r="H7" s="3">
        <v>0</v>
      </c>
      <c r="J7" s="156"/>
      <c r="K7" s="156"/>
      <c r="L7" s="156"/>
      <c r="M7" s="156"/>
      <c r="N7" s="156"/>
      <c r="O7" s="158"/>
    </row>
    <row r="8" spans="1:15">
      <c r="A8" s="10" t="s">
        <v>34</v>
      </c>
      <c r="B8" s="22">
        <v>3.5461999999999998E-3</v>
      </c>
      <c r="C8" s="22"/>
      <c r="D8" s="3">
        <v>2996.2873999999993</v>
      </c>
      <c r="E8" s="3">
        <v>6021.5639999999994</v>
      </c>
      <c r="F8" s="3">
        <v>6283.8663999999999</v>
      </c>
      <c r="G8" s="3">
        <v>1365.2869999999998</v>
      </c>
      <c r="H8" s="3">
        <v>0</v>
      </c>
      <c r="J8" s="156"/>
      <c r="K8" s="156"/>
      <c r="L8" s="156"/>
      <c r="M8" s="156"/>
      <c r="N8" s="156"/>
      <c r="O8" s="158"/>
    </row>
    <row r="9" spans="1:15">
      <c r="A9" s="10" t="s">
        <v>35</v>
      </c>
      <c r="B9" s="22">
        <v>3.3739E-3</v>
      </c>
      <c r="C9" s="22"/>
      <c r="D9" s="3">
        <v>4701.7253000000001</v>
      </c>
      <c r="E9" s="3">
        <v>8736.0580000000009</v>
      </c>
      <c r="F9" s="3">
        <v>5978.5508</v>
      </c>
      <c r="G9" s="3">
        <v>1298.9514999999999</v>
      </c>
      <c r="H9" s="3">
        <v>0</v>
      </c>
      <c r="J9" s="156"/>
      <c r="K9" s="156"/>
      <c r="L9" s="156"/>
      <c r="M9" s="156"/>
      <c r="N9" s="156"/>
      <c r="O9" s="158"/>
    </row>
    <row r="10" spans="1:15">
      <c r="A10" s="10" t="s">
        <v>36</v>
      </c>
      <c r="B10" s="22">
        <v>4.4879999999999998E-3</v>
      </c>
      <c r="C10" s="22"/>
      <c r="D10" s="3">
        <v>1614.7759999999998</v>
      </c>
      <c r="E10" s="3">
        <v>6447.3599999999988</v>
      </c>
      <c r="F10" s="3">
        <v>7952.7359999999999</v>
      </c>
      <c r="G10" s="3">
        <v>1727.8799999999999</v>
      </c>
      <c r="H10" s="3">
        <v>0</v>
      </c>
      <c r="J10" s="156"/>
      <c r="K10" s="156"/>
      <c r="L10" s="156"/>
      <c r="M10" s="156"/>
      <c r="N10" s="156"/>
      <c r="O10" s="158"/>
    </row>
    <row r="11" spans="1:15">
      <c r="A11" s="10" t="s">
        <v>37</v>
      </c>
      <c r="B11" s="22">
        <v>1.1280999999999999E-3</v>
      </c>
      <c r="C11" s="22"/>
      <c r="D11" s="3">
        <v>-170.77130000000011</v>
      </c>
      <c r="E11" s="3">
        <v>1495.3820000000001</v>
      </c>
      <c r="F11" s="3">
        <v>1998.9931999999999</v>
      </c>
      <c r="G11" s="3">
        <v>434.31849999999997</v>
      </c>
      <c r="H11" s="3">
        <v>0</v>
      </c>
      <c r="J11" s="156"/>
      <c r="K11" s="156"/>
      <c r="L11" s="156"/>
      <c r="M11" s="156"/>
      <c r="N11" s="156"/>
      <c r="O11" s="158"/>
    </row>
    <row r="12" spans="1:15">
      <c r="A12" s="10" t="s">
        <v>38</v>
      </c>
      <c r="B12" s="22">
        <v>2.3511999999999999E-3</v>
      </c>
      <c r="C12" s="22"/>
      <c r="D12" s="3">
        <v>701.52239999999983</v>
      </c>
      <c r="E12" s="3">
        <v>3093.6639999999998</v>
      </c>
      <c r="F12" s="3">
        <v>4166.3263999999999</v>
      </c>
      <c r="G12" s="3">
        <v>905.21199999999999</v>
      </c>
      <c r="H12" s="3">
        <v>0</v>
      </c>
      <c r="J12" s="156"/>
      <c r="K12" s="156"/>
      <c r="L12" s="156"/>
      <c r="M12" s="156"/>
      <c r="N12" s="156"/>
      <c r="O12" s="158"/>
    </row>
    <row r="13" spans="1:15">
      <c r="A13" s="10" t="s">
        <v>39</v>
      </c>
      <c r="B13" s="22">
        <v>2.4562E-2</v>
      </c>
      <c r="C13" s="22"/>
      <c r="D13" s="3">
        <v>40602.574000000001</v>
      </c>
      <c r="E13" s="3">
        <v>46141.64</v>
      </c>
      <c r="F13" s="3">
        <v>43523.864000000001</v>
      </c>
      <c r="G13" s="3">
        <v>9456.3700000000008</v>
      </c>
      <c r="H13" s="3">
        <v>0</v>
      </c>
      <c r="J13" s="156"/>
      <c r="K13" s="156"/>
      <c r="L13" s="156"/>
      <c r="M13" s="156"/>
      <c r="N13" s="156"/>
      <c r="O13" s="158"/>
    </row>
    <row r="14" spans="1:15">
      <c r="A14" s="10" t="s">
        <v>40</v>
      </c>
      <c r="B14" s="22">
        <v>2.6856499999999998E-2</v>
      </c>
      <c r="C14" s="22"/>
      <c r="D14" s="3">
        <v>60100.175499999998</v>
      </c>
      <c r="E14" s="3">
        <v>72860.429999999993</v>
      </c>
      <c r="F14" s="3">
        <v>47589.718000000001</v>
      </c>
      <c r="G14" s="3">
        <v>10339.752499999999</v>
      </c>
      <c r="H14" s="3">
        <v>0</v>
      </c>
      <c r="J14" s="156"/>
      <c r="K14" s="156"/>
      <c r="L14" s="156"/>
      <c r="M14" s="156"/>
      <c r="N14" s="156"/>
      <c r="O14" s="158"/>
    </row>
    <row r="15" spans="1:15">
      <c r="A15" s="10" t="s">
        <v>41</v>
      </c>
      <c r="B15" s="22">
        <v>7.6958E-3</v>
      </c>
      <c r="C15" s="22"/>
      <c r="D15" s="3">
        <v>106.64660000000003</v>
      </c>
      <c r="E15" s="3">
        <v>8856.6759999999995</v>
      </c>
      <c r="F15" s="3">
        <v>13636.9576</v>
      </c>
      <c r="G15" s="3">
        <v>2962.8829999999998</v>
      </c>
      <c r="H15" s="3">
        <v>0</v>
      </c>
      <c r="J15" s="156"/>
      <c r="K15" s="156"/>
      <c r="L15" s="156"/>
      <c r="M15" s="156"/>
      <c r="N15" s="156"/>
      <c r="O15" s="158"/>
    </row>
    <row r="16" spans="1:15">
      <c r="A16" s="10" t="s">
        <v>42</v>
      </c>
      <c r="B16" s="22">
        <v>2.1263399999999998E-2</v>
      </c>
      <c r="C16" s="22"/>
      <c r="D16" s="3">
        <v>68627.891799999998</v>
      </c>
      <c r="E16" s="3">
        <v>56547.748</v>
      </c>
      <c r="F16" s="3">
        <v>37678.7448</v>
      </c>
      <c r="G16" s="3">
        <v>8186.4089999999997</v>
      </c>
      <c r="H16" s="3">
        <v>0</v>
      </c>
      <c r="J16" s="156"/>
      <c r="K16" s="156"/>
      <c r="L16" s="156"/>
      <c r="M16" s="156"/>
      <c r="N16" s="156"/>
      <c r="O16" s="158"/>
    </row>
    <row r="17" spans="1:15">
      <c r="A17" s="10" t="s">
        <v>43</v>
      </c>
      <c r="B17" s="22">
        <v>8.1259999999999995E-3</v>
      </c>
      <c r="C17" s="22"/>
      <c r="D17" s="3">
        <v>-570.39800000000105</v>
      </c>
      <c r="E17" s="3">
        <v>8905.7199999999975</v>
      </c>
      <c r="F17" s="3">
        <v>14399.271999999999</v>
      </c>
      <c r="G17" s="3">
        <v>3128.5099999999998</v>
      </c>
      <c r="H17" s="3">
        <v>0</v>
      </c>
      <c r="J17" s="156"/>
      <c r="K17" s="156"/>
      <c r="L17" s="156"/>
      <c r="M17" s="156"/>
      <c r="N17" s="156"/>
      <c r="O17" s="158"/>
    </row>
    <row r="18" spans="1:15">
      <c r="A18" s="10" t="s">
        <v>44</v>
      </c>
      <c r="B18" s="22">
        <v>9.7210000000000005E-4</v>
      </c>
      <c r="C18" s="22"/>
      <c r="D18" s="3">
        <v>2913.8167000000003</v>
      </c>
      <c r="E18" s="3">
        <v>3009.0619999999999</v>
      </c>
      <c r="F18" s="3">
        <v>1722.5612000000001</v>
      </c>
      <c r="G18" s="3">
        <v>374.25850000000003</v>
      </c>
      <c r="H18" s="3">
        <v>0</v>
      </c>
      <c r="J18" s="156"/>
      <c r="K18" s="156"/>
      <c r="L18" s="156"/>
      <c r="M18" s="156"/>
      <c r="N18" s="156"/>
      <c r="O18" s="158"/>
    </row>
    <row r="19" spans="1:15">
      <c r="A19" s="10" t="s">
        <v>45</v>
      </c>
      <c r="B19" s="22">
        <v>1.03301E-2</v>
      </c>
      <c r="C19" s="22"/>
      <c r="D19" s="3">
        <v>23841.082699999999</v>
      </c>
      <c r="E19" s="3">
        <v>22799.822</v>
      </c>
      <c r="F19" s="3">
        <v>18304.9372</v>
      </c>
      <c r="G19" s="3">
        <v>3977.0884999999998</v>
      </c>
      <c r="H19" s="3">
        <v>0</v>
      </c>
      <c r="J19" s="156"/>
      <c r="K19" s="156"/>
      <c r="L19" s="156"/>
      <c r="M19" s="156"/>
      <c r="N19" s="156"/>
      <c r="O19" s="158"/>
    </row>
    <row r="20" spans="1:15">
      <c r="A20" s="10" t="s">
        <v>46</v>
      </c>
      <c r="B20" s="22">
        <v>1.5506000000000001E-3</v>
      </c>
      <c r="C20" s="22"/>
      <c r="D20" s="3">
        <v>1133.8861999999999</v>
      </c>
      <c r="E20" s="3">
        <v>3200.3320000000003</v>
      </c>
      <c r="F20" s="3">
        <v>2747.6632</v>
      </c>
      <c r="G20" s="3">
        <v>596.98099999999999</v>
      </c>
      <c r="H20" s="3">
        <v>0</v>
      </c>
      <c r="J20" s="156"/>
      <c r="K20" s="156"/>
      <c r="L20" s="156"/>
      <c r="M20" s="156"/>
      <c r="N20" s="156"/>
      <c r="O20" s="158"/>
    </row>
    <row r="21" spans="1:15">
      <c r="A21" s="10" t="s">
        <v>47</v>
      </c>
      <c r="B21" s="22">
        <v>1.7523400000000001E-2</v>
      </c>
      <c r="C21" s="22"/>
      <c r="D21" s="3">
        <v>9173.9118000000017</v>
      </c>
      <c r="E21" s="3">
        <v>26707.948000000004</v>
      </c>
      <c r="F21" s="3">
        <v>31051.464800000002</v>
      </c>
      <c r="G21" s="3">
        <v>6746.5090000000009</v>
      </c>
      <c r="H21" s="3">
        <v>0</v>
      </c>
      <c r="J21" s="156"/>
      <c r="K21" s="156"/>
      <c r="L21" s="156"/>
      <c r="M21" s="156"/>
      <c r="N21" s="156"/>
      <c r="O21" s="158"/>
    </row>
    <row r="22" spans="1:15">
      <c r="A22" s="10" t="s">
        <v>48</v>
      </c>
      <c r="B22" s="22">
        <v>7.9740999999999996E-3</v>
      </c>
      <c r="C22" s="22"/>
      <c r="D22" s="3">
        <v>34447.270700000001</v>
      </c>
      <c r="E22" s="3">
        <v>17825.502</v>
      </c>
      <c r="F22" s="3">
        <v>14130.1052</v>
      </c>
      <c r="G22" s="3">
        <v>3070.0284999999999</v>
      </c>
      <c r="H22" s="3">
        <v>0</v>
      </c>
      <c r="J22" s="156"/>
      <c r="K22" s="156"/>
      <c r="L22" s="156"/>
      <c r="M22" s="156"/>
      <c r="N22" s="156"/>
      <c r="O22" s="158"/>
    </row>
    <row r="23" spans="1:15">
      <c r="A23" s="10" t="s">
        <v>49</v>
      </c>
      <c r="B23" s="22">
        <v>4.0353000000000003E-3</v>
      </c>
      <c r="C23" s="22"/>
      <c r="D23" s="3">
        <v>3531.9631000000008</v>
      </c>
      <c r="E23" s="3">
        <v>7587.366</v>
      </c>
      <c r="F23" s="3">
        <v>7150.5516000000007</v>
      </c>
      <c r="G23" s="3">
        <v>1553.5905</v>
      </c>
      <c r="H23" s="3">
        <v>0</v>
      </c>
      <c r="J23" s="156"/>
      <c r="K23" s="156"/>
      <c r="L23" s="156"/>
      <c r="M23" s="156"/>
      <c r="N23" s="156"/>
      <c r="O23" s="158"/>
    </row>
    <row r="24" spans="1:15">
      <c r="A24" s="10" t="s">
        <v>50</v>
      </c>
      <c r="B24" s="22">
        <v>1.7198000000000001E-3</v>
      </c>
      <c r="C24" s="22"/>
      <c r="D24" s="3">
        <v>1020.0945999999999</v>
      </c>
      <c r="E24" s="3">
        <v>2279.9560000000001</v>
      </c>
      <c r="F24" s="3">
        <v>3047.4856</v>
      </c>
      <c r="G24" s="3">
        <v>662.12300000000005</v>
      </c>
      <c r="H24" s="3">
        <v>0</v>
      </c>
      <c r="J24" s="156"/>
      <c r="K24" s="156"/>
      <c r="L24" s="156"/>
      <c r="M24" s="156"/>
      <c r="N24" s="156"/>
      <c r="O24" s="158"/>
    </row>
    <row r="25" spans="1:15">
      <c r="A25" s="10" t="s">
        <v>51</v>
      </c>
      <c r="B25" s="22">
        <v>1.547E-3</v>
      </c>
      <c r="C25" s="22"/>
      <c r="D25" s="3">
        <v>3340.6689999999999</v>
      </c>
      <c r="E25" s="3">
        <v>3316.34</v>
      </c>
      <c r="F25" s="3">
        <v>2741.2840000000001</v>
      </c>
      <c r="G25" s="3">
        <v>595.59500000000003</v>
      </c>
      <c r="H25" s="3">
        <v>0</v>
      </c>
      <c r="J25" s="156"/>
      <c r="K25" s="156"/>
      <c r="L25" s="156"/>
      <c r="M25" s="156"/>
      <c r="N25" s="156"/>
      <c r="O25" s="158"/>
    </row>
    <row r="26" spans="1:15">
      <c r="A26" s="10" t="s">
        <v>52</v>
      </c>
      <c r="B26" s="22">
        <v>1.01972E-2</v>
      </c>
      <c r="C26" s="22"/>
      <c r="D26" s="3">
        <v>-3501.4356000000007</v>
      </c>
      <c r="E26" s="3">
        <v>12000.784</v>
      </c>
      <c r="F26" s="3">
        <v>18069.438399999999</v>
      </c>
      <c r="G26" s="3">
        <v>3925.922</v>
      </c>
      <c r="H26" s="3">
        <v>0</v>
      </c>
      <c r="J26" s="156"/>
      <c r="K26" s="156"/>
      <c r="L26" s="156"/>
      <c r="M26" s="156"/>
      <c r="N26" s="156"/>
      <c r="O26" s="158"/>
    </row>
    <row r="27" spans="1:15">
      <c r="A27" s="10" t="s">
        <v>53</v>
      </c>
      <c r="B27" s="22">
        <v>4.6315000000000002E-3</v>
      </c>
      <c r="C27" s="22"/>
      <c r="D27" s="3">
        <v>-411.39949999999953</v>
      </c>
      <c r="E27" s="3">
        <v>5620.93</v>
      </c>
      <c r="F27" s="3">
        <v>8207.018</v>
      </c>
      <c r="G27" s="3">
        <v>1783.1275000000001</v>
      </c>
      <c r="H27" s="3">
        <v>0</v>
      </c>
      <c r="J27" s="156"/>
      <c r="K27" s="156"/>
      <c r="L27" s="156"/>
      <c r="M27" s="156"/>
      <c r="N27" s="156"/>
      <c r="O27" s="158"/>
    </row>
    <row r="28" spans="1:15">
      <c r="A28" s="10" t="s">
        <v>54</v>
      </c>
      <c r="B28" s="22">
        <v>1.09953E-2</v>
      </c>
      <c r="C28" s="22"/>
      <c r="D28" s="3">
        <v>11784.883099999999</v>
      </c>
      <c r="E28" s="3">
        <v>20407.565999999999</v>
      </c>
      <c r="F28" s="3">
        <v>19483.671599999998</v>
      </c>
      <c r="G28" s="3">
        <v>4233.1904999999997</v>
      </c>
      <c r="H28" s="3">
        <v>0</v>
      </c>
      <c r="J28" s="156"/>
      <c r="K28" s="156"/>
      <c r="L28" s="156"/>
      <c r="M28" s="156"/>
      <c r="N28" s="156"/>
      <c r="O28" s="158"/>
    </row>
    <row r="29" spans="1:15">
      <c r="A29" s="10" t="s">
        <v>55</v>
      </c>
      <c r="B29" s="22">
        <v>3.4838000000000001E-2</v>
      </c>
      <c r="C29" s="22"/>
      <c r="D29" s="3">
        <v>14718.226000000002</v>
      </c>
      <c r="E29" s="3">
        <v>53297.36</v>
      </c>
      <c r="F29" s="3">
        <v>61732.936000000002</v>
      </c>
      <c r="G29" s="3">
        <v>13412.630000000001</v>
      </c>
      <c r="H29" s="3">
        <v>0</v>
      </c>
      <c r="J29" s="156"/>
      <c r="K29" s="156"/>
      <c r="L29" s="156"/>
      <c r="M29" s="156"/>
      <c r="N29" s="156"/>
      <c r="O29" s="158"/>
    </row>
    <row r="30" spans="1:15">
      <c r="A30" s="10" t="s">
        <v>56</v>
      </c>
      <c r="B30" s="22">
        <v>3.8430999999999999E-3</v>
      </c>
      <c r="C30" s="22"/>
      <c r="D30" s="3">
        <v>14576.0337</v>
      </c>
      <c r="E30" s="3">
        <v>11058.681999999999</v>
      </c>
      <c r="F30" s="3">
        <v>6809.9731999999995</v>
      </c>
      <c r="G30" s="3">
        <v>1479.5934999999999</v>
      </c>
      <c r="H30" s="3">
        <v>0</v>
      </c>
      <c r="J30" s="156"/>
      <c r="K30" s="156"/>
      <c r="L30" s="156"/>
      <c r="M30" s="156"/>
      <c r="N30" s="156"/>
      <c r="O30" s="158"/>
    </row>
    <row r="31" spans="1:15">
      <c r="A31" s="10" t="s">
        <v>57</v>
      </c>
      <c r="B31" s="22">
        <v>7.3371E-3</v>
      </c>
      <c r="C31" s="22"/>
      <c r="D31" s="3">
        <v>24861.171699999999</v>
      </c>
      <c r="E31" s="3">
        <v>23028.362000000001</v>
      </c>
      <c r="F31" s="3">
        <v>13001.341200000001</v>
      </c>
      <c r="G31" s="3">
        <v>2824.7835</v>
      </c>
      <c r="H31" s="3">
        <v>0</v>
      </c>
      <c r="J31" s="156"/>
      <c r="K31" s="156"/>
      <c r="L31" s="156"/>
      <c r="M31" s="156"/>
      <c r="N31" s="156"/>
      <c r="O31" s="158"/>
    </row>
    <row r="32" spans="1:15">
      <c r="A32" s="10" t="s">
        <v>58</v>
      </c>
      <c r="B32" s="22">
        <v>1.6260199999999999E-2</v>
      </c>
      <c r="C32" s="22"/>
      <c r="D32" s="3">
        <v>21734.365399999999</v>
      </c>
      <c r="E32" s="3">
        <v>27310.644</v>
      </c>
      <c r="F32" s="3">
        <v>28813.074399999998</v>
      </c>
      <c r="G32" s="3">
        <v>6260.1769999999997</v>
      </c>
      <c r="H32" s="3">
        <v>0</v>
      </c>
      <c r="J32" s="156"/>
      <c r="K32" s="156"/>
      <c r="L32" s="156"/>
      <c r="M32" s="156"/>
      <c r="N32" s="156"/>
      <c r="O32" s="158"/>
    </row>
    <row r="33" spans="1:15">
      <c r="A33" s="10" t="s">
        <v>59</v>
      </c>
      <c r="B33" s="22">
        <v>4.1752999999999998E-3</v>
      </c>
      <c r="C33" s="22"/>
      <c r="D33" s="3">
        <v>2348.7430999999997</v>
      </c>
      <c r="E33" s="3">
        <v>6848.1659999999993</v>
      </c>
      <c r="F33" s="3">
        <v>7398.6315999999997</v>
      </c>
      <c r="G33" s="3">
        <v>1607.4904999999999</v>
      </c>
      <c r="H33" s="3">
        <v>0</v>
      </c>
      <c r="J33" s="156"/>
      <c r="K33" s="156"/>
      <c r="L33" s="156"/>
      <c r="M33" s="156"/>
      <c r="N33" s="156"/>
      <c r="O33" s="158"/>
    </row>
    <row r="34" spans="1:15">
      <c r="A34" s="10" t="s">
        <v>60</v>
      </c>
      <c r="B34" s="22">
        <v>4.4156000000000004E-3</v>
      </c>
      <c r="C34" s="22"/>
      <c r="D34" s="3">
        <v>-197.25879999999961</v>
      </c>
      <c r="E34" s="3">
        <v>6221.6320000000014</v>
      </c>
      <c r="F34" s="3">
        <v>7824.4432000000006</v>
      </c>
      <c r="G34" s="3">
        <v>1700.0060000000001</v>
      </c>
      <c r="H34" s="3">
        <v>0</v>
      </c>
      <c r="J34" s="156"/>
      <c r="K34" s="156"/>
      <c r="L34" s="156"/>
      <c r="M34" s="156"/>
      <c r="N34" s="156"/>
      <c r="O34" s="158"/>
    </row>
    <row r="35" spans="1:15">
      <c r="A35" s="10" t="s">
        <v>61</v>
      </c>
      <c r="B35" s="22">
        <v>3.1435200000000003E-2</v>
      </c>
      <c r="C35" s="22"/>
      <c r="D35" s="3">
        <v>65206.590400000008</v>
      </c>
      <c r="E35" s="3">
        <v>66678.144000000015</v>
      </c>
      <c r="F35" s="3">
        <v>55703.174400000004</v>
      </c>
      <c r="G35" s="3">
        <v>12102.552000000001</v>
      </c>
      <c r="H35" s="3">
        <v>0</v>
      </c>
      <c r="J35" s="156"/>
      <c r="K35" s="156"/>
      <c r="L35" s="156"/>
      <c r="M35" s="156"/>
      <c r="N35" s="156"/>
      <c r="O35" s="158"/>
    </row>
    <row r="36" spans="1:15">
      <c r="A36" s="10" t="s">
        <v>62</v>
      </c>
      <c r="B36" s="22">
        <v>3.1611E-3</v>
      </c>
      <c r="C36" s="22"/>
      <c r="D36" s="3">
        <v>4151.2196999999996</v>
      </c>
      <c r="E36" s="3">
        <v>7097.6419999999998</v>
      </c>
      <c r="F36" s="3">
        <v>5601.4692000000005</v>
      </c>
      <c r="G36" s="3">
        <v>1217.0235</v>
      </c>
      <c r="H36" s="3">
        <v>0</v>
      </c>
      <c r="J36" s="156"/>
      <c r="K36" s="156"/>
      <c r="L36" s="156"/>
      <c r="M36" s="156"/>
      <c r="N36" s="156"/>
      <c r="O36" s="158"/>
    </row>
    <row r="37" spans="1:15">
      <c r="A37" s="10" t="s">
        <v>63</v>
      </c>
      <c r="B37" s="22">
        <v>3.03749E-2</v>
      </c>
      <c r="C37" s="22"/>
      <c r="D37" s="3">
        <v>69744.452300000004</v>
      </c>
      <c r="E37" s="3">
        <v>108027.27800000001</v>
      </c>
      <c r="F37" s="3">
        <v>53824.322800000002</v>
      </c>
      <c r="G37" s="3">
        <v>11694.336499999999</v>
      </c>
      <c r="H37" s="3">
        <v>0</v>
      </c>
      <c r="J37" s="156"/>
      <c r="K37" s="156"/>
      <c r="L37" s="156"/>
      <c r="M37" s="156"/>
      <c r="N37" s="156"/>
      <c r="O37" s="158"/>
    </row>
    <row r="38" spans="1:15">
      <c r="A38" s="10" t="s">
        <v>64</v>
      </c>
      <c r="B38" s="22">
        <v>7.5258E-3</v>
      </c>
      <c r="C38" s="22"/>
      <c r="D38" s="3">
        <v>4981.0565999999999</v>
      </c>
      <c r="E38" s="3">
        <v>12087.276000000002</v>
      </c>
      <c r="F38" s="3">
        <v>13335.7176</v>
      </c>
      <c r="G38" s="3">
        <v>2897.433</v>
      </c>
      <c r="H38" s="3">
        <v>0</v>
      </c>
      <c r="J38" s="156"/>
      <c r="K38" s="156"/>
      <c r="L38" s="156"/>
      <c r="M38" s="156"/>
      <c r="N38" s="156"/>
      <c r="O38" s="158"/>
    </row>
    <row r="39" spans="1:15">
      <c r="A39" s="10" t="s">
        <v>65</v>
      </c>
      <c r="B39" s="22">
        <v>2.5784700000000001E-2</v>
      </c>
      <c r="C39" s="22"/>
      <c r="D39" s="3">
        <v>17440.176899999999</v>
      </c>
      <c r="E39" s="3">
        <v>43451.034</v>
      </c>
      <c r="F39" s="3">
        <v>45690.488400000002</v>
      </c>
      <c r="G39" s="3">
        <v>9927.1095000000005</v>
      </c>
      <c r="H39" s="3">
        <v>0</v>
      </c>
      <c r="J39" s="156"/>
      <c r="K39" s="156"/>
      <c r="L39" s="156"/>
      <c r="M39" s="156"/>
      <c r="N39" s="156"/>
      <c r="O39" s="158"/>
    </row>
    <row r="40" spans="1:15">
      <c r="A40" s="10" t="s">
        <v>66</v>
      </c>
      <c r="B40" s="22">
        <v>7.3859999999999996E-4</v>
      </c>
      <c r="C40" s="22"/>
      <c r="D40" s="3">
        <v>816.56219999999985</v>
      </c>
      <c r="E40" s="3">
        <v>1454.692</v>
      </c>
      <c r="F40" s="3">
        <v>1308.7991999999999</v>
      </c>
      <c r="G40" s="3">
        <v>284.36099999999999</v>
      </c>
      <c r="H40" s="3">
        <v>0</v>
      </c>
      <c r="J40" s="156"/>
      <c r="K40" s="156"/>
      <c r="L40" s="156"/>
      <c r="M40" s="156"/>
      <c r="N40" s="156"/>
      <c r="O40" s="158"/>
    </row>
    <row r="41" spans="1:15">
      <c r="A41" s="10" t="s">
        <v>67</v>
      </c>
      <c r="B41" s="22">
        <v>3.8105999999999999E-3</v>
      </c>
      <c r="C41" s="22"/>
      <c r="D41" s="3">
        <v>-3446.0938000000006</v>
      </c>
      <c r="E41" s="3">
        <v>2833.5319999999992</v>
      </c>
      <c r="F41" s="3">
        <v>6752.3832000000002</v>
      </c>
      <c r="G41" s="3">
        <v>1467.0809999999999</v>
      </c>
      <c r="H41" s="3">
        <v>0</v>
      </c>
      <c r="J41" s="156"/>
      <c r="K41" s="156"/>
      <c r="L41" s="156"/>
      <c r="M41" s="156"/>
      <c r="N41" s="156"/>
      <c r="O41" s="158"/>
    </row>
    <row r="42" spans="1:15">
      <c r="A42" s="10" t="s">
        <v>68</v>
      </c>
      <c r="B42" s="22">
        <v>4.5037999999999996E-3</v>
      </c>
      <c r="C42" s="22"/>
      <c r="D42" s="3">
        <v>6726.0625999999993</v>
      </c>
      <c r="E42" s="3">
        <v>9517.4359999999997</v>
      </c>
      <c r="F42" s="3">
        <v>7980.7335999999996</v>
      </c>
      <c r="G42" s="3">
        <v>1733.963</v>
      </c>
      <c r="H42" s="3">
        <v>0</v>
      </c>
      <c r="J42" s="156"/>
      <c r="K42" s="156"/>
      <c r="L42" s="156"/>
      <c r="M42" s="156"/>
      <c r="N42" s="156"/>
      <c r="O42" s="158"/>
    </row>
    <row r="43" spans="1:15">
      <c r="A43" s="10" t="s">
        <v>69</v>
      </c>
      <c r="B43" s="22">
        <v>1.2189E-3</v>
      </c>
      <c r="C43" s="22"/>
      <c r="D43" s="3">
        <v>-349.95969999999988</v>
      </c>
      <c r="E43" s="3">
        <v>913.95800000000008</v>
      </c>
      <c r="F43" s="3">
        <v>2159.8908000000001</v>
      </c>
      <c r="G43" s="3">
        <v>469.2765</v>
      </c>
      <c r="H43" s="3">
        <v>0</v>
      </c>
      <c r="J43" s="156"/>
      <c r="K43" s="156"/>
      <c r="L43" s="156"/>
      <c r="M43" s="156"/>
      <c r="N43" s="156"/>
      <c r="O43" s="158"/>
    </row>
    <row r="44" spans="1:15">
      <c r="A44" s="10" t="s">
        <v>70</v>
      </c>
      <c r="B44" s="22">
        <v>4.0384000000000003E-2</v>
      </c>
      <c r="C44" s="22"/>
      <c r="D44" s="3">
        <v>51997.168000000005</v>
      </c>
      <c r="E44" s="3">
        <v>79408.48000000001</v>
      </c>
      <c r="F44" s="3">
        <v>71560.448000000004</v>
      </c>
      <c r="G44" s="3">
        <v>15547.840000000002</v>
      </c>
      <c r="H44" s="3">
        <v>0</v>
      </c>
      <c r="J44" s="156"/>
      <c r="K44" s="156"/>
      <c r="L44" s="156"/>
      <c r="M44" s="156"/>
      <c r="N44" s="156"/>
      <c r="O44" s="158"/>
    </row>
    <row r="45" spans="1:15">
      <c r="A45" s="10" t="s">
        <v>71</v>
      </c>
      <c r="B45" s="22">
        <v>4.0228E-3</v>
      </c>
      <c r="C45" s="22"/>
      <c r="D45" s="3">
        <v>1330.3756000000003</v>
      </c>
      <c r="E45" s="3">
        <v>4885.616</v>
      </c>
      <c r="F45" s="3">
        <v>7128.4016000000001</v>
      </c>
      <c r="G45" s="3">
        <v>1548.778</v>
      </c>
      <c r="H45" s="3">
        <v>0</v>
      </c>
      <c r="J45" s="156"/>
      <c r="K45" s="156"/>
      <c r="L45" s="156"/>
      <c r="M45" s="156"/>
      <c r="N45" s="156"/>
      <c r="O45" s="158"/>
    </row>
    <row r="46" spans="1:15">
      <c r="A46" s="10" t="s">
        <v>72</v>
      </c>
      <c r="B46" s="22">
        <v>1.5823799999999999E-2</v>
      </c>
      <c r="C46" s="22"/>
      <c r="D46" s="3">
        <v>4498.7025999999969</v>
      </c>
      <c r="E46" s="3">
        <v>17489.835999999996</v>
      </c>
      <c r="F46" s="3">
        <v>28039.773599999997</v>
      </c>
      <c r="G46" s="3">
        <v>6092.1629999999996</v>
      </c>
      <c r="H46" s="3">
        <v>0</v>
      </c>
      <c r="J46" s="156"/>
      <c r="K46" s="156"/>
      <c r="L46" s="156"/>
      <c r="M46" s="156"/>
      <c r="N46" s="156"/>
      <c r="O46" s="158"/>
    </row>
    <row r="47" spans="1:15">
      <c r="A47" s="10" t="s">
        <v>73</v>
      </c>
      <c r="B47" s="22">
        <v>7.6576999999999999E-3</v>
      </c>
      <c r="C47" s="22"/>
      <c r="D47" s="3">
        <v>7142.8479000000007</v>
      </c>
      <c r="E47" s="3">
        <v>12256.094000000001</v>
      </c>
      <c r="F47" s="3">
        <v>13569.4444</v>
      </c>
      <c r="G47" s="3">
        <v>2948.2145</v>
      </c>
      <c r="H47" s="3">
        <v>0</v>
      </c>
      <c r="J47" s="156"/>
      <c r="K47" s="156"/>
      <c r="L47" s="156"/>
      <c r="M47" s="156"/>
      <c r="N47" s="156"/>
      <c r="O47" s="158"/>
    </row>
    <row r="48" spans="1:15">
      <c r="A48" s="10" t="s">
        <v>74</v>
      </c>
      <c r="B48" s="22">
        <v>1.2146000000000001E-2</v>
      </c>
      <c r="C48" s="22"/>
      <c r="D48" s="3">
        <v>20834.142</v>
      </c>
      <c r="E48" s="3">
        <v>26138.120000000003</v>
      </c>
      <c r="F48" s="3">
        <v>21522.712</v>
      </c>
      <c r="G48" s="3">
        <v>4676.21</v>
      </c>
      <c r="H48" s="3">
        <v>0</v>
      </c>
      <c r="J48" s="156"/>
      <c r="K48" s="156"/>
      <c r="L48" s="156"/>
      <c r="M48" s="156"/>
      <c r="N48" s="156"/>
      <c r="O48" s="158"/>
    </row>
    <row r="49" spans="1:15">
      <c r="A49" s="10" t="s">
        <v>75</v>
      </c>
      <c r="B49" s="22">
        <v>1.6035999999999999E-3</v>
      </c>
      <c r="C49" s="22"/>
      <c r="D49" s="3">
        <v>548.41719999999987</v>
      </c>
      <c r="E49" s="3">
        <v>2087.9919999999997</v>
      </c>
      <c r="F49" s="3">
        <v>2841.5792000000001</v>
      </c>
      <c r="G49" s="3">
        <v>617.38599999999997</v>
      </c>
      <c r="H49" s="3">
        <v>0</v>
      </c>
      <c r="J49" s="156"/>
      <c r="K49" s="156"/>
      <c r="L49" s="156"/>
      <c r="M49" s="156"/>
      <c r="N49" s="156"/>
      <c r="O49" s="158"/>
    </row>
    <row r="50" spans="1:15">
      <c r="A50" s="10" t="s">
        <v>76</v>
      </c>
      <c r="B50" s="22">
        <v>4.3617999999999999E-3</v>
      </c>
      <c r="C50" s="22"/>
      <c r="D50" s="3">
        <v>13446.828600000001</v>
      </c>
      <c r="E50" s="3">
        <v>14379.196</v>
      </c>
      <c r="F50" s="3">
        <v>7729.1095999999998</v>
      </c>
      <c r="G50" s="3">
        <v>1679.2929999999999</v>
      </c>
      <c r="H50" s="3">
        <v>0</v>
      </c>
      <c r="J50" s="156"/>
      <c r="K50" s="156"/>
      <c r="L50" s="156"/>
      <c r="M50" s="156"/>
      <c r="N50" s="156"/>
      <c r="O50" s="158"/>
    </row>
    <row r="51" spans="1:15">
      <c r="A51" s="10" t="s">
        <v>77</v>
      </c>
      <c r="B51" s="22">
        <v>4.8240000000000002E-4</v>
      </c>
      <c r="C51" s="22"/>
      <c r="D51" s="3">
        <v>-1085.8951999999999</v>
      </c>
      <c r="E51" s="3">
        <v>1105.9280000000001</v>
      </c>
      <c r="F51" s="3">
        <v>854.81280000000004</v>
      </c>
      <c r="G51" s="3">
        <v>185.72400000000002</v>
      </c>
      <c r="H51" s="3">
        <v>0</v>
      </c>
      <c r="J51" s="156"/>
      <c r="K51" s="156"/>
      <c r="L51" s="156"/>
      <c r="M51" s="156"/>
      <c r="N51" s="156"/>
      <c r="O51" s="158"/>
    </row>
    <row r="52" spans="1:15">
      <c r="A52" s="10" t="s">
        <v>78</v>
      </c>
      <c r="B52" s="22">
        <v>2.0607400000000001E-2</v>
      </c>
      <c r="C52" s="22"/>
      <c r="D52" s="3">
        <v>37419.979800000001</v>
      </c>
      <c r="E52" s="3">
        <v>45273.428</v>
      </c>
      <c r="F52" s="3">
        <v>36516.3128</v>
      </c>
      <c r="G52" s="3">
        <v>7933.8490000000002</v>
      </c>
      <c r="H52" s="3">
        <v>0</v>
      </c>
      <c r="J52" s="156"/>
      <c r="K52" s="156"/>
      <c r="L52" s="156"/>
      <c r="M52" s="156"/>
      <c r="N52" s="156"/>
      <c r="O52" s="158"/>
    </row>
    <row r="53" spans="1:15">
      <c r="A53" s="10" t="s">
        <v>79</v>
      </c>
      <c r="B53" s="22">
        <v>4.8066000000000003E-3</v>
      </c>
      <c r="C53" s="22"/>
      <c r="D53" s="3">
        <v>11450.9982</v>
      </c>
      <c r="E53" s="3">
        <v>11416.652</v>
      </c>
      <c r="F53" s="3">
        <v>8517.2952000000005</v>
      </c>
      <c r="G53" s="3">
        <v>1850.5410000000002</v>
      </c>
      <c r="H53" s="3">
        <v>0</v>
      </c>
      <c r="J53" s="156"/>
      <c r="K53" s="156"/>
      <c r="L53" s="156"/>
      <c r="M53" s="156"/>
      <c r="N53" s="156"/>
      <c r="O53" s="158"/>
    </row>
    <row r="54" spans="1:15">
      <c r="A54" s="10" t="s">
        <v>80</v>
      </c>
      <c r="B54" s="22">
        <v>2.59952E-2</v>
      </c>
      <c r="C54" s="22"/>
      <c r="D54" s="3">
        <v>36307.710399999996</v>
      </c>
      <c r="E54" s="3">
        <v>55173.343999999997</v>
      </c>
      <c r="F54" s="3">
        <v>46063.494399999996</v>
      </c>
      <c r="G54" s="3">
        <v>10008.152</v>
      </c>
      <c r="H54" s="3">
        <v>0</v>
      </c>
      <c r="J54" s="156"/>
      <c r="K54" s="156"/>
      <c r="L54" s="156"/>
      <c r="M54" s="156"/>
      <c r="N54" s="156"/>
      <c r="O54" s="158"/>
    </row>
    <row r="55" spans="1:15">
      <c r="A55" s="10" t="s">
        <v>81</v>
      </c>
      <c r="B55" s="22">
        <v>7.9279999999999997E-4</v>
      </c>
      <c r="C55" s="22"/>
      <c r="D55" s="3">
        <v>885.16560000000004</v>
      </c>
      <c r="E55" s="3">
        <v>1030.0159999999998</v>
      </c>
      <c r="F55" s="3">
        <v>1404.8416</v>
      </c>
      <c r="G55" s="3">
        <v>305.22800000000001</v>
      </c>
      <c r="H55" s="3">
        <v>0</v>
      </c>
      <c r="J55" s="156"/>
      <c r="K55" s="156"/>
      <c r="L55" s="156"/>
      <c r="M55" s="156"/>
      <c r="N55" s="156"/>
      <c r="O55" s="158"/>
    </row>
    <row r="56" spans="1:15">
      <c r="A56" s="10" t="s">
        <v>82</v>
      </c>
      <c r="B56" s="22">
        <v>6.3445999999999997E-3</v>
      </c>
      <c r="C56" s="22"/>
      <c r="D56" s="3">
        <v>973.1242000000002</v>
      </c>
      <c r="E56" s="3">
        <v>8083.0119999999988</v>
      </c>
      <c r="F56" s="3">
        <v>11242.6312</v>
      </c>
      <c r="G56" s="3">
        <v>2442.6709999999998</v>
      </c>
      <c r="H56" s="3">
        <v>0</v>
      </c>
      <c r="J56" s="156"/>
      <c r="K56" s="156"/>
      <c r="L56" s="156"/>
      <c r="M56" s="156"/>
      <c r="N56" s="156"/>
      <c r="O56" s="158"/>
    </row>
    <row r="57" spans="1:15">
      <c r="A57" s="10" t="s">
        <v>83</v>
      </c>
      <c r="B57" s="22">
        <v>3.5105000000000002E-3</v>
      </c>
      <c r="C57" s="22"/>
      <c r="D57" s="3">
        <v>-165.36650000000009</v>
      </c>
      <c r="E57" s="3">
        <v>4488.3100000000004</v>
      </c>
      <c r="F57" s="3">
        <v>6220.6060000000007</v>
      </c>
      <c r="G57" s="3">
        <v>1351.5425</v>
      </c>
      <c r="H57" s="3">
        <v>0</v>
      </c>
      <c r="J57" s="156"/>
      <c r="K57" s="156"/>
      <c r="L57" s="156"/>
      <c r="M57" s="156"/>
      <c r="N57" s="156"/>
      <c r="O57" s="158"/>
    </row>
    <row r="58" spans="1:15">
      <c r="A58" s="10" t="s">
        <v>84</v>
      </c>
      <c r="B58" s="22">
        <v>1.06809E-2</v>
      </c>
      <c r="C58" s="22"/>
      <c r="D58" s="3">
        <v>12349.9143</v>
      </c>
      <c r="E58" s="3">
        <v>16939.598000000002</v>
      </c>
      <c r="F58" s="3">
        <v>18926.554800000002</v>
      </c>
      <c r="G58" s="3">
        <v>4112.1464999999998</v>
      </c>
      <c r="H58" s="3">
        <v>0</v>
      </c>
      <c r="J58" s="156"/>
      <c r="K58" s="156"/>
      <c r="L58" s="156"/>
      <c r="M58" s="156"/>
      <c r="N58" s="156"/>
      <c r="O58" s="158"/>
    </row>
    <row r="59" spans="1:15">
      <c r="A59" s="10" t="s">
        <v>85</v>
      </c>
      <c r="B59" s="22">
        <v>4.0895000000000003E-3</v>
      </c>
      <c r="C59" s="22"/>
      <c r="D59" s="3">
        <v>7204.5665000000008</v>
      </c>
      <c r="E59" s="3">
        <v>6281.6900000000005</v>
      </c>
      <c r="F59" s="3">
        <v>7246.5940000000001</v>
      </c>
      <c r="G59" s="3">
        <v>1574.4575000000002</v>
      </c>
      <c r="H59" s="3">
        <v>0</v>
      </c>
      <c r="J59" s="156"/>
      <c r="K59" s="156"/>
      <c r="L59" s="156"/>
      <c r="M59" s="156"/>
      <c r="N59" s="156"/>
      <c r="O59" s="158"/>
    </row>
    <row r="60" spans="1:15">
      <c r="A60" s="10" t="s">
        <v>86</v>
      </c>
      <c r="B60" s="22">
        <v>2.2477E-3</v>
      </c>
      <c r="C60" s="22"/>
      <c r="D60" s="3">
        <v>2926.7779</v>
      </c>
      <c r="E60" s="3">
        <v>4496.8940000000002</v>
      </c>
      <c r="F60" s="3">
        <v>3982.9243999999999</v>
      </c>
      <c r="G60" s="3">
        <v>865.36450000000002</v>
      </c>
      <c r="H60" s="3">
        <v>0</v>
      </c>
      <c r="J60" s="156"/>
      <c r="K60" s="156"/>
      <c r="L60" s="156"/>
      <c r="M60" s="156"/>
      <c r="N60" s="156"/>
      <c r="O60" s="158"/>
    </row>
    <row r="61" spans="1:15">
      <c r="A61" s="10" t="s">
        <v>87</v>
      </c>
      <c r="B61" s="22">
        <v>1.6004000000000001E-3</v>
      </c>
      <c r="C61" s="22"/>
      <c r="D61" s="3">
        <v>406.89080000000013</v>
      </c>
      <c r="E61" s="3">
        <v>1887.8880000000004</v>
      </c>
      <c r="F61" s="3">
        <v>2835.9088000000002</v>
      </c>
      <c r="G61" s="3">
        <v>616.154</v>
      </c>
      <c r="H61" s="3">
        <v>0</v>
      </c>
      <c r="J61" s="156"/>
      <c r="K61" s="156"/>
      <c r="L61" s="156"/>
      <c r="M61" s="156"/>
      <c r="N61" s="156"/>
      <c r="O61" s="158"/>
    </row>
    <row r="62" spans="1:15">
      <c r="A62" s="10" t="s">
        <v>88</v>
      </c>
      <c r="B62" s="22">
        <v>4.1504999999999997E-3</v>
      </c>
      <c r="C62" s="22"/>
      <c r="D62" s="3">
        <v>1632.9134999999997</v>
      </c>
      <c r="E62" s="3">
        <v>6724.1099999999988</v>
      </c>
      <c r="F62" s="3">
        <v>7354.6859999999997</v>
      </c>
      <c r="G62" s="3">
        <v>1597.9424999999999</v>
      </c>
      <c r="H62" s="3">
        <v>0</v>
      </c>
      <c r="J62" s="156"/>
      <c r="K62" s="156"/>
      <c r="L62" s="156"/>
      <c r="M62" s="156"/>
      <c r="N62" s="156"/>
      <c r="O62" s="158"/>
    </row>
    <row r="63" spans="1:15">
      <c r="A63" s="10" t="s">
        <v>89</v>
      </c>
      <c r="B63" s="22">
        <v>6.3420400000000002E-2</v>
      </c>
      <c r="C63" s="22"/>
      <c r="D63" s="3">
        <v>172998.03080000001</v>
      </c>
      <c r="E63" s="3">
        <v>183663.288</v>
      </c>
      <c r="F63" s="3">
        <v>112380.9488</v>
      </c>
      <c r="G63" s="3">
        <v>24416.853999999999</v>
      </c>
      <c r="H63" s="3">
        <v>0</v>
      </c>
      <c r="J63" s="156"/>
      <c r="K63" s="156"/>
      <c r="L63" s="156"/>
      <c r="M63" s="156"/>
      <c r="N63" s="156"/>
      <c r="O63" s="158"/>
    </row>
    <row r="64" spans="1:15">
      <c r="A64" s="10" t="s">
        <v>90</v>
      </c>
      <c r="B64" s="22">
        <v>1.7627999999999999E-3</v>
      </c>
      <c r="C64" s="22"/>
      <c r="D64" s="3">
        <v>-700.64440000000013</v>
      </c>
      <c r="E64" s="3">
        <v>2791.4159999999997</v>
      </c>
      <c r="F64" s="3">
        <v>3123.6815999999999</v>
      </c>
      <c r="G64" s="3">
        <v>678.678</v>
      </c>
      <c r="H64" s="3">
        <v>0</v>
      </c>
      <c r="J64" s="156"/>
      <c r="K64" s="156"/>
      <c r="L64" s="156"/>
      <c r="M64" s="156"/>
      <c r="N64" s="156"/>
      <c r="O64" s="158"/>
    </row>
    <row r="65" spans="1:15">
      <c r="A65" s="10" t="s">
        <v>91</v>
      </c>
      <c r="B65" s="22">
        <v>2.2853000000000001E-3</v>
      </c>
      <c r="C65" s="22"/>
      <c r="D65" s="3">
        <v>2498.7130999999999</v>
      </c>
      <c r="E65" s="3">
        <v>5605.366</v>
      </c>
      <c r="F65" s="3">
        <v>4049.5516000000002</v>
      </c>
      <c r="G65" s="3">
        <v>879.84050000000002</v>
      </c>
      <c r="H65" s="3">
        <v>0</v>
      </c>
      <c r="J65" s="156"/>
      <c r="K65" s="156"/>
      <c r="L65" s="156"/>
      <c r="M65" s="156"/>
      <c r="N65" s="156"/>
      <c r="O65" s="158"/>
    </row>
    <row r="66" spans="1:15">
      <c r="A66" s="10" t="s">
        <v>92</v>
      </c>
      <c r="B66" s="22">
        <v>1.3701E-2</v>
      </c>
      <c r="C66" s="22"/>
      <c r="D66" s="3">
        <v>24839.627</v>
      </c>
      <c r="E66" s="3">
        <v>18528.219999999998</v>
      </c>
      <c r="F66" s="3">
        <v>24278.171999999999</v>
      </c>
      <c r="G66" s="3">
        <v>5274.8850000000002</v>
      </c>
      <c r="H66" s="3">
        <v>0</v>
      </c>
      <c r="J66" s="156"/>
      <c r="K66" s="156"/>
      <c r="L66" s="156"/>
      <c r="M66" s="156"/>
      <c r="N66" s="156"/>
      <c r="O66" s="158"/>
    </row>
    <row r="67" spans="1:15">
      <c r="A67" s="10" t="s">
        <v>93</v>
      </c>
      <c r="B67" s="22">
        <v>8.9268999999999998E-3</v>
      </c>
      <c r="C67" s="22"/>
      <c r="D67" s="3">
        <v>4618.7562999999991</v>
      </c>
      <c r="E67" s="3">
        <v>15309.718000000001</v>
      </c>
      <c r="F67" s="3">
        <v>15818.4668</v>
      </c>
      <c r="G67" s="3">
        <v>3436.8564999999999</v>
      </c>
      <c r="H67" s="3">
        <v>0</v>
      </c>
      <c r="J67" s="156"/>
      <c r="K67" s="156"/>
      <c r="L67" s="156"/>
      <c r="M67" s="156"/>
      <c r="N67" s="156"/>
      <c r="O67" s="158"/>
    </row>
    <row r="68" spans="1:15">
      <c r="A68" s="10" t="s">
        <v>94</v>
      </c>
      <c r="B68" s="22">
        <v>2.3906799999999999E-2</v>
      </c>
      <c r="C68" s="22"/>
      <c r="D68" s="3">
        <v>59938.043600000005</v>
      </c>
      <c r="E68" s="3">
        <v>113918.09599999999</v>
      </c>
      <c r="F68" s="3">
        <v>42362.849600000001</v>
      </c>
      <c r="G68" s="3">
        <v>9204.1180000000004</v>
      </c>
      <c r="H68" s="3">
        <v>0</v>
      </c>
      <c r="J68" s="156"/>
      <c r="K68" s="156"/>
      <c r="L68" s="156"/>
      <c r="M68" s="156"/>
      <c r="N68" s="156"/>
      <c r="O68" s="158"/>
    </row>
    <row r="69" spans="1:15">
      <c r="A69" s="10" t="s">
        <v>95</v>
      </c>
      <c r="B69" s="22">
        <v>1.4724E-3</v>
      </c>
      <c r="C69" s="22"/>
      <c r="D69" s="3">
        <v>-508.16519999999991</v>
      </c>
      <c r="E69" s="3">
        <v>2258.7280000000001</v>
      </c>
      <c r="F69" s="3">
        <v>2609.0927999999999</v>
      </c>
      <c r="G69" s="3">
        <v>566.87400000000002</v>
      </c>
      <c r="H69" s="3">
        <v>0</v>
      </c>
      <c r="J69" s="156"/>
      <c r="K69" s="156"/>
      <c r="L69" s="156"/>
      <c r="M69" s="156"/>
      <c r="N69" s="156"/>
      <c r="O69" s="158"/>
    </row>
    <row r="70" spans="1:15">
      <c r="A70" s="10" t="s">
        <v>96</v>
      </c>
      <c r="B70" s="22">
        <v>2.4424700000000001E-2</v>
      </c>
      <c r="C70" s="22"/>
      <c r="D70" s="3">
        <v>17224.456899999997</v>
      </c>
      <c r="E70" s="3">
        <v>42698.834000000003</v>
      </c>
      <c r="F70" s="3">
        <v>43280.568400000004</v>
      </c>
      <c r="G70" s="3">
        <v>9403.5095000000001</v>
      </c>
      <c r="H70" s="3">
        <v>0</v>
      </c>
      <c r="J70" s="156"/>
      <c r="K70" s="156"/>
      <c r="L70" s="156"/>
      <c r="M70" s="156"/>
      <c r="N70" s="156"/>
      <c r="O70" s="158"/>
    </row>
    <row r="71" spans="1:15">
      <c r="A71" s="10" t="s">
        <v>97</v>
      </c>
      <c r="B71" s="22">
        <v>1.18174E-2</v>
      </c>
      <c r="C71" s="22"/>
      <c r="D71" s="3">
        <v>6835.6497999999992</v>
      </c>
      <c r="E71" s="3">
        <v>16829.628000000001</v>
      </c>
      <c r="F71" s="3">
        <v>20940.432800000002</v>
      </c>
      <c r="G71" s="3">
        <v>4549.6990000000005</v>
      </c>
      <c r="H71" s="3">
        <v>0</v>
      </c>
      <c r="J71" s="156"/>
      <c r="K71" s="156"/>
      <c r="L71" s="156"/>
      <c r="M71" s="156"/>
      <c r="N71" s="156"/>
      <c r="O71" s="158"/>
    </row>
    <row r="72" spans="1:15">
      <c r="A72" s="10" t="s">
        <v>98</v>
      </c>
      <c r="B72" s="22">
        <v>1.4687000000000001E-3</v>
      </c>
      <c r="C72" s="22"/>
      <c r="D72" s="3">
        <v>2052.4449</v>
      </c>
      <c r="E72" s="3">
        <v>2678.5140000000001</v>
      </c>
      <c r="F72" s="3">
        <v>2602.5364</v>
      </c>
      <c r="G72" s="3">
        <v>565.44950000000006</v>
      </c>
      <c r="H72" s="3">
        <v>0</v>
      </c>
      <c r="J72" s="156"/>
      <c r="K72" s="156"/>
      <c r="L72" s="156"/>
      <c r="M72" s="156"/>
      <c r="N72" s="156"/>
      <c r="O72" s="158"/>
    </row>
    <row r="73" spans="1:15">
      <c r="A73" s="10" t="s">
        <v>99</v>
      </c>
      <c r="B73" s="22">
        <v>4.1663999999999998E-3</v>
      </c>
      <c r="C73" s="22"/>
      <c r="D73" s="3">
        <v>2494.3727999999992</v>
      </c>
      <c r="E73" s="3">
        <v>7115.4079999999994</v>
      </c>
      <c r="F73" s="3">
        <v>7382.8607999999995</v>
      </c>
      <c r="G73" s="3">
        <v>1604.0639999999999</v>
      </c>
      <c r="H73" s="3">
        <v>0</v>
      </c>
      <c r="J73" s="156"/>
      <c r="K73" s="156"/>
      <c r="L73" s="156"/>
      <c r="M73" s="156"/>
      <c r="N73" s="156"/>
      <c r="O73" s="158"/>
    </row>
    <row r="74" spans="1:15">
      <c r="A74" s="10" t="s">
        <v>100</v>
      </c>
      <c r="B74" s="22">
        <v>7.6283999999999996E-3</v>
      </c>
      <c r="C74" s="22"/>
      <c r="D74" s="3">
        <v>18552.246800000001</v>
      </c>
      <c r="E74" s="3">
        <v>17340.047999999999</v>
      </c>
      <c r="F74" s="3">
        <v>13517.524799999999</v>
      </c>
      <c r="G74" s="3">
        <v>2936.9339999999997</v>
      </c>
      <c r="H74" s="3">
        <v>0</v>
      </c>
      <c r="J74" s="156"/>
      <c r="K74" s="156"/>
      <c r="L74" s="156"/>
      <c r="M74" s="156"/>
      <c r="N74" s="156"/>
      <c r="O74" s="158"/>
    </row>
    <row r="75" spans="1:15">
      <c r="A75" s="10" t="s">
        <v>101</v>
      </c>
      <c r="B75" s="22">
        <v>1.3818999999999999E-3</v>
      </c>
      <c r="C75" s="22"/>
      <c r="D75" s="3">
        <v>1366.5412999999999</v>
      </c>
      <c r="E75" s="3">
        <v>2041.8179999999998</v>
      </c>
      <c r="F75" s="3">
        <v>2448.7267999999999</v>
      </c>
      <c r="G75" s="3">
        <v>532.03149999999994</v>
      </c>
      <c r="H75" s="3">
        <v>0</v>
      </c>
      <c r="J75" s="156"/>
      <c r="K75" s="156"/>
      <c r="L75" s="156"/>
      <c r="M75" s="156"/>
      <c r="N75" s="156"/>
      <c r="O75" s="158"/>
    </row>
    <row r="76" spans="1:15">
      <c r="A76" s="10" t="s">
        <v>102</v>
      </c>
      <c r="B76" s="22">
        <v>3.6378000000000001E-3</v>
      </c>
      <c r="C76" s="22"/>
      <c r="D76" s="3">
        <v>2121.4805999999999</v>
      </c>
      <c r="E76" s="3">
        <v>5554.9160000000002</v>
      </c>
      <c r="F76" s="3">
        <v>6446.1815999999999</v>
      </c>
      <c r="G76" s="3">
        <v>1400.5530000000001</v>
      </c>
      <c r="H76" s="3">
        <v>0</v>
      </c>
      <c r="J76" s="156"/>
      <c r="K76" s="156"/>
      <c r="L76" s="156"/>
      <c r="M76" s="156"/>
      <c r="N76" s="156"/>
      <c r="O76" s="158"/>
    </row>
    <row r="77" spans="1:15">
      <c r="A77" s="10" t="s">
        <v>103</v>
      </c>
      <c r="B77" s="22">
        <v>1.6310000000000002E-2</v>
      </c>
      <c r="C77" s="22"/>
      <c r="D77" s="3">
        <v>9038.3700000000026</v>
      </c>
      <c r="E77" s="3">
        <v>16273.200000000004</v>
      </c>
      <c r="F77" s="3">
        <v>28901.320000000003</v>
      </c>
      <c r="G77" s="3">
        <v>6279.35</v>
      </c>
      <c r="H77" s="3">
        <v>0</v>
      </c>
      <c r="J77" s="156"/>
      <c r="K77" s="156"/>
      <c r="L77" s="156"/>
      <c r="M77" s="156"/>
      <c r="N77" s="156"/>
      <c r="O77" s="158"/>
    </row>
    <row r="78" spans="1:15">
      <c r="A78" s="10" t="s">
        <v>104</v>
      </c>
      <c r="B78" s="22">
        <v>2.431E-3</v>
      </c>
      <c r="C78" s="22"/>
      <c r="D78" s="3">
        <v>2304.3370000000004</v>
      </c>
      <c r="E78" s="3">
        <v>3693.8199999999997</v>
      </c>
      <c r="F78" s="3">
        <v>4307.732</v>
      </c>
      <c r="G78" s="3">
        <v>935.93499999999995</v>
      </c>
      <c r="H78" s="3">
        <v>0</v>
      </c>
      <c r="J78" s="156"/>
      <c r="K78" s="156"/>
      <c r="L78" s="156"/>
      <c r="M78" s="156"/>
      <c r="N78" s="156"/>
      <c r="O78" s="158"/>
    </row>
    <row r="79" spans="1:15">
      <c r="A79" s="10" t="s">
        <v>105</v>
      </c>
      <c r="B79" s="22">
        <v>1.2138400000000001E-2</v>
      </c>
      <c r="C79" s="22"/>
      <c r="D79" s="3">
        <v>5991.0168000000012</v>
      </c>
      <c r="E79" s="3">
        <v>17441.248</v>
      </c>
      <c r="F79" s="3">
        <v>21509.2448</v>
      </c>
      <c r="G79" s="3">
        <v>4673.2840000000006</v>
      </c>
      <c r="H79" s="3">
        <v>0</v>
      </c>
      <c r="J79" s="156"/>
      <c r="K79" s="156"/>
      <c r="L79" s="156"/>
      <c r="M79" s="156"/>
      <c r="N79" s="156"/>
      <c r="O79" s="158"/>
    </row>
    <row r="80" spans="1:15">
      <c r="A80" s="10" t="s">
        <v>106</v>
      </c>
      <c r="B80" s="22">
        <v>2.7472E-3</v>
      </c>
      <c r="C80" s="22"/>
      <c r="D80" s="3">
        <v>1252.4143999999997</v>
      </c>
      <c r="E80" s="3">
        <v>4442.7839999999997</v>
      </c>
      <c r="F80" s="3">
        <v>4868.0384000000004</v>
      </c>
      <c r="G80" s="3">
        <v>1057.672</v>
      </c>
      <c r="H80" s="3">
        <v>0</v>
      </c>
      <c r="J80" s="156"/>
      <c r="K80" s="156"/>
      <c r="L80" s="156"/>
      <c r="M80" s="156"/>
      <c r="N80" s="156"/>
      <c r="O80" s="158"/>
    </row>
    <row r="81" spans="1:15">
      <c r="A81" s="10" t="s">
        <v>107</v>
      </c>
      <c r="B81" s="22">
        <v>9.1336999999999998E-3</v>
      </c>
      <c r="C81" s="22"/>
      <c r="D81" s="3">
        <v>-4824.1000999999997</v>
      </c>
      <c r="E81" s="3">
        <v>12674.813999999998</v>
      </c>
      <c r="F81" s="3">
        <v>16184.9164</v>
      </c>
      <c r="G81" s="3">
        <v>3516.4744999999998</v>
      </c>
      <c r="H81" s="3">
        <v>0</v>
      </c>
      <c r="J81" s="156"/>
      <c r="K81" s="156"/>
      <c r="L81" s="156"/>
      <c r="M81" s="156"/>
      <c r="N81" s="156"/>
      <c r="O81" s="158"/>
    </row>
    <row r="82" spans="1:15">
      <c r="A82" s="10" t="s">
        <v>108</v>
      </c>
      <c r="B82" s="22">
        <v>9.5172999999999994E-3</v>
      </c>
      <c r="C82" s="22"/>
      <c r="D82" s="3">
        <v>-1866.6229000000021</v>
      </c>
      <c r="E82" s="3">
        <v>10674.405999999999</v>
      </c>
      <c r="F82" s="3">
        <v>16864.655599999998</v>
      </c>
      <c r="G82" s="3">
        <v>3664.1605</v>
      </c>
      <c r="H82" s="3">
        <v>0</v>
      </c>
      <c r="J82" s="156"/>
      <c r="K82" s="156"/>
      <c r="L82" s="156"/>
      <c r="M82" s="156"/>
      <c r="N82" s="156"/>
      <c r="O82" s="158"/>
    </row>
    <row r="83" spans="1:15">
      <c r="A83" s="10" t="s">
        <v>109</v>
      </c>
      <c r="B83" s="22">
        <v>1.46421E-2</v>
      </c>
      <c r="C83" s="22"/>
      <c r="D83" s="3">
        <v>10437.9067</v>
      </c>
      <c r="E83" s="3">
        <v>21719.462</v>
      </c>
      <c r="F83" s="3">
        <v>25945.801199999998</v>
      </c>
      <c r="G83" s="3">
        <v>5637.2084999999997</v>
      </c>
      <c r="H83" s="3">
        <v>0</v>
      </c>
      <c r="J83" s="156"/>
      <c r="K83" s="156"/>
      <c r="L83" s="156"/>
      <c r="M83" s="156"/>
      <c r="N83" s="156"/>
      <c r="O83" s="158"/>
    </row>
    <row r="84" spans="1:15">
      <c r="A84" s="10" t="s">
        <v>110</v>
      </c>
      <c r="B84" s="22">
        <v>6.9842000000000003E-3</v>
      </c>
      <c r="C84" s="22"/>
      <c r="D84" s="3">
        <v>4495.7134000000005</v>
      </c>
      <c r="E84" s="3">
        <v>13790.924000000001</v>
      </c>
      <c r="F84" s="3">
        <v>12376.002400000001</v>
      </c>
      <c r="G84" s="3">
        <v>2688.9169999999999</v>
      </c>
      <c r="H84" s="3">
        <v>0</v>
      </c>
      <c r="J84" s="156"/>
      <c r="K84" s="156"/>
      <c r="L84" s="156"/>
      <c r="M84" s="156"/>
      <c r="N84" s="156"/>
      <c r="O84" s="158"/>
    </row>
    <row r="85" spans="1:15">
      <c r="A85" s="10" t="s">
        <v>111</v>
      </c>
      <c r="B85" s="22">
        <v>4.5836000000000002E-3</v>
      </c>
      <c r="C85" s="22"/>
      <c r="D85" s="3">
        <v>-890.1228000000001</v>
      </c>
      <c r="E85" s="3">
        <v>6307.5920000000006</v>
      </c>
      <c r="F85" s="3">
        <v>8122.1392000000005</v>
      </c>
      <c r="G85" s="3">
        <v>1764.6860000000001</v>
      </c>
      <c r="H85" s="3">
        <v>0</v>
      </c>
      <c r="J85" s="156"/>
      <c r="K85" s="156"/>
      <c r="L85" s="156"/>
      <c r="M85" s="156"/>
      <c r="N85" s="156"/>
      <c r="O85" s="158"/>
    </row>
    <row r="86" spans="1:15">
      <c r="A86" s="10" t="s">
        <v>112</v>
      </c>
      <c r="B86" s="22">
        <v>3.3766E-3</v>
      </c>
      <c r="C86" s="22"/>
      <c r="D86" s="3">
        <v>-1326.6117999999997</v>
      </c>
      <c r="E86" s="3">
        <v>2491.0519999999997</v>
      </c>
      <c r="F86" s="3">
        <v>5983.3352000000004</v>
      </c>
      <c r="G86" s="3">
        <v>1299.991</v>
      </c>
      <c r="H86" s="3">
        <v>0</v>
      </c>
      <c r="J86" s="156"/>
      <c r="K86" s="156"/>
      <c r="L86" s="156"/>
      <c r="M86" s="156"/>
      <c r="N86" s="156"/>
      <c r="O86" s="158"/>
    </row>
    <row r="87" spans="1:15">
      <c r="A87" s="10" t="s">
        <v>113</v>
      </c>
      <c r="B87" s="22">
        <v>7.3825999999999996E-3</v>
      </c>
      <c r="C87" s="22"/>
      <c r="D87" s="3">
        <v>5265.7501999999986</v>
      </c>
      <c r="E87" s="3">
        <v>10635.371999999999</v>
      </c>
      <c r="F87" s="3">
        <v>13081.967199999999</v>
      </c>
      <c r="G87" s="3">
        <v>2842.3009999999999</v>
      </c>
      <c r="H87" s="3">
        <v>0</v>
      </c>
      <c r="J87" s="156"/>
      <c r="K87" s="156"/>
      <c r="L87" s="156"/>
      <c r="M87" s="156"/>
      <c r="N87" s="156"/>
      <c r="O87" s="158"/>
    </row>
    <row r="88" spans="1:15">
      <c r="A88" s="10" t="s">
        <v>114</v>
      </c>
      <c r="B88" s="22">
        <v>3.9250999999999999E-3</v>
      </c>
      <c r="C88" s="22"/>
      <c r="D88" s="3">
        <v>2172.6476999999995</v>
      </c>
      <c r="E88" s="3">
        <v>6111.7219999999998</v>
      </c>
      <c r="F88" s="3">
        <v>6955.2771999999995</v>
      </c>
      <c r="G88" s="3">
        <v>1511.1634999999999</v>
      </c>
      <c r="H88" s="3">
        <v>0</v>
      </c>
      <c r="J88" s="156"/>
      <c r="K88" s="156"/>
      <c r="L88" s="156"/>
      <c r="M88" s="156"/>
      <c r="N88" s="156"/>
      <c r="O88" s="158"/>
    </row>
    <row r="89" spans="1:15">
      <c r="A89" s="10" t="s">
        <v>115</v>
      </c>
      <c r="B89" s="22">
        <v>7.5123999999999998E-3</v>
      </c>
      <c r="C89" s="22"/>
      <c r="D89" s="3">
        <v>-725.08519999999953</v>
      </c>
      <c r="E89" s="3">
        <v>6820.5279999999984</v>
      </c>
      <c r="F89" s="3">
        <v>13311.9728</v>
      </c>
      <c r="G89" s="3">
        <v>2892.2739999999999</v>
      </c>
      <c r="H89" s="3">
        <v>0</v>
      </c>
      <c r="J89" s="156"/>
      <c r="K89" s="156"/>
      <c r="L89" s="156"/>
      <c r="M89" s="156"/>
      <c r="N89" s="156"/>
      <c r="O89" s="158"/>
    </row>
    <row r="90" spans="1:15">
      <c r="A90" s="10" t="s">
        <v>116</v>
      </c>
      <c r="B90" s="22">
        <v>1.3595E-3</v>
      </c>
      <c r="C90" s="22"/>
      <c r="D90" s="3">
        <v>925.85649999999987</v>
      </c>
      <c r="E90" s="3">
        <v>2486.09</v>
      </c>
      <c r="F90" s="3">
        <v>2409.0340000000001</v>
      </c>
      <c r="G90" s="3">
        <v>523.40750000000003</v>
      </c>
      <c r="H90" s="3">
        <v>0</v>
      </c>
      <c r="J90" s="156"/>
      <c r="K90" s="156"/>
      <c r="L90" s="156"/>
      <c r="M90" s="156"/>
      <c r="N90" s="156"/>
      <c r="O90" s="158"/>
    </row>
    <row r="91" spans="1:15">
      <c r="A91" s="10" t="s">
        <v>117</v>
      </c>
      <c r="B91" s="22">
        <v>4.1593999999999997E-3</v>
      </c>
      <c r="C91" s="22"/>
      <c r="D91" s="3">
        <v>5348.2837999999992</v>
      </c>
      <c r="E91" s="3">
        <v>7750.8679999999986</v>
      </c>
      <c r="F91" s="3">
        <v>7370.4567999999999</v>
      </c>
      <c r="G91" s="3">
        <v>1601.3689999999999</v>
      </c>
      <c r="H91" s="3">
        <v>0</v>
      </c>
      <c r="J91" s="156"/>
      <c r="K91" s="156"/>
      <c r="L91" s="156"/>
      <c r="M91" s="156"/>
      <c r="N91" s="156"/>
      <c r="O91" s="158"/>
    </row>
    <row r="92" spans="1:15">
      <c r="A92" s="10" t="s">
        <v>118</v>
      </c>
      <c r="B92" s="22">
        <v>3.1139999999999998E-4</v>
      </c>
      <c r="C92" s="22"/>
      <c r="D92" s="3">
        <v>28.787799999999947</v>
      </c>
      <c r="E92" s="3">
        <v>700.30799999999999</v>
      </c>
      <c r="F92" s="3">
        <v>551.80079999999998</v>
      </c>
      <c r="G92" s="3">
        <v>119.889</v>
      </c>
      <c r="H92" s="3">
        <v>0</v>
      </c>
      <c r="J92" s="156"/>
      <c r="K92" s="156"/>
      <c r="L92" s="156"/>
      <c r="M92" s="156"/>
      <c r="N92" s="156"/>
      <c r="O92" s="158"/>
    </row>
    <row r="93" spans="1:15">
      <c r="A93" s="10" t="s">
        <v>119</v>
      </c>
      <c r="B93" s="22">
        <v>3.0959500000000001E-2</v>
      </c>
      <c r="C93" s="22"/>
      <c r="D93" s="3">
        <v>39083.056499999999</v>
      </c>
      <c r="E93" s="3">
        <v>47066.09</v>
      </c>
      <c r="F93" s="3">
        <v>54860.234000000004</v>
      </c>
      <c r="G93" s="3">
        <v>11919.407500000001</v>
      </c>
      <c r="H93" s="3">
        <v>0</v>
      </c>
      <c r="J93" s="156"/>
      <c r="K93" s="156"/>
      <c r="L93" s="156"/>
      <c r="M93" s="156"/>
      <c r="N93" s="156"/>
      <c r="O93" s="158"/>
    </row>
    <row r="94" spans="1:15">
      <c r="A94" s="10" t="s">
        <v>120</v>
      </c>
      <c r="B94" s="22">
        <v>3.5496999999999998E-3</v>
      </c>
      <c r="C94" s="22"/>
      <c r="D94" s="3">
        <v>-57.668099999999868</v>
      </c>
      <c r="E94" s="3">
        <v>4423.3339999999998</v>
      </c>
      <c r="F94" s="3">
        <v>6290.0684000000001</v>
      </c>
      <c r="G94" s="3">
        <v>1366.6344999999999</v>
      </c>
      <c r="H94" s="3">
        <v>0</v>
      </c>
      <c r="J94" s="156"/>
      <c r="K94" s="156"/>
      <c r="L94" s="156"/>
      <c r="M94" s="156"/>
      <c r="N94" s="156"/>
      <c r="O94" s="158"/>
    </row>
    <row r="95" spans="1:15">
      <c r="A95" s="10" t="s">
        <v>121</v>
      </c>
      <c r="B95" s="22">
        <v>0.1029828</v>
      </c>
      <c r="C95" s="22"/>
      <c r="D95" s="3">
        <v>252808.29560000001</v>
      </c>
      <c r="E95" s="3">
        <v>251840.81599999999</v>
      </c>
      <c r="F95" s="3">
        <v>182485.52160000001</v>
      </c>
      <c r="G95" s="3">
        <v>39648.377999999997</v>
      </c>
      <c r="H95" s="3">
        <v>0</v>
      </c>
      <c r="J95" s="156"/>
      <c r="K95" s="156"/>
      <c r="L95" s="156"/>
      <c r="M95" s="156"/>
      <c r="N95" s="156"/>
      <c r="O95" s="158"/>
    </row>
    <row r="96" spans="1:15">
      <c r="A96" s="10" t="s">
        <v>122</v>
      </c>
      <c r="B96" s="22">
        <v>1.5566E-3</v>
      </c>
      <c r="C96" s="22"/>
      <c r="D96" s="3">
        <v>2142.2482</v>
      </c>
      <c r="E96" s="3">
        <v>2884.652</v>
      </c>
      <c r="F96" s="3">
        <v>2758.2952</v>
      </c>
      <c r="G96" s="3">
        <v>599.29100000000005</v>
      </c>
      <c r="H96" s="3">
        <v>0</v>
      </c>
      <c r="J96" s="156"/>
      <c r="K96" s="156"/>
      <c r="L96" s="156"/>
      <c r="M96" s="156"/>
      <c r="N96" s="156"/>
      <c r="O96" s="158"/>
    </row>
    <row r="97" spans="1:15">
      <c r="A97" s="10" t="s">
        <v>123</v>
      </c>
      <c r="B97" s="22">
        <v>8.7029999999999996E-4</v>
      </c>
      <c r="C97" s="22"/>
      <c r="D97" s="3">
        <v>431.00810000000001</v>
      </c>
      <c r="E97" s="3">
        <v>333.0659999999998</v>
      </c>
      <c r="F97" s="3">
        <v>1542.1715999999999</v>
      </c>
      <c r="G97" s="3">
        <v>335.06549999999999</v>
      </c>
      <c r="H97" s="3">
        <v>0</v>
      </c>
      <c r="J97" s="156"/>
      <c r="K97" s="156"/>
      <c r="L97" s="156"/>
      <c r="M97" s="156"/>
      <c r="N97" s="156"/>
      <c r="O97" s="158"/>
    </row>
    <row r="98" spans="1:15">
      <c r="A98" s="10" t="s">
        <v>124</v>
      </c>
      <c r="B98" s="22">
        <v>6.3194999999999996E-3</v>
      </c>
      <c r="C98" s="22"/>
      <c r="D98" s="3">
        <v>11890.7765</v>
      </c>
      <c r="E98" s="3">
        <v>12262.289999999999</v>
      </c>
      <c r="F98" s="3">
        <v>11198.153999999999</v>
      </c>
      <c r="G98" s="3">
        <v>2433.0074999999997</v>
      </c>
      <c r="H98" s="3">
        <v>0</v>
      </c>
      <c r="J98" s="156"/>
      <c r="K98" s="156"/>
      <c r="L98" s="156"/>
      <c r="M98" s="156"/>
      <c r="N98" s="156"/>
      <c r="O98" s="158"/>
    </row>
    <row r="99" spans="1:15">
      <c r="A99" s="10" t="s">
        <v>125</v>
      </c>
      <c r="B99" s="22">
        <v>9.7175999999999998E-3</v>
      </c>
      <c r="C99" s="22"/>
      <c r="D99" s="3">
        <v>3575.2952000000005</v>
      </c>
      <c r="E99" s="3">
        <v>12333.072</v>
      </c>
      <c r="F99" s="3">
        <v>17219.587199999998</v>
      </c>
      <c r="G99" s="3">
        <v>3741.2759999999998</v>
      </c>
      <c r="H99" s="3">
        <v>0</v>
      </c>
      <c r="J99" s="156"/>
      <c r="K99" s="156"/>
      <c r="L99" s="156"/>
      <c r="M99" s="156"/>
      <c r="N99" s="156"/>
      <c r="O99" s="158"/>
    </row>
    <row r="100" spans="1:15">
      <c r="A100" s="10" t="s">
        <v>126</v>
      </c>
      <c r="B100" s="22">
        <v>6.1852000000000001E-3</v>
      </c>
      <c r="C100" s="22"/>
      <c r="D100" s="3">
        <v>1832.840400000001</v>
      </c>
      <c r="E100" s="3">
        <v>7718.1440000000002</v>
      </c>
      <c r="F100" s="3">
        <v>10960.1744</v>
      </c>
      <c r="G100" s="3">
        <v>2381.3020000000001</v>
      </c>
      <c r="H100" s="3">
        <v>0</v>
      </c>
      <c r="J100" s="156"/>
      <c r="K100" s="156"/>
      <c r="L100" s="156"/>
      <c r="M100" s="156"/>
      <c r="N100" s="156"/>
      <c r="O100" s="158"/>
    </row>
    <row r="101" spans="1:15">
      <c r="A101" s="10" t="s">
        <v>127</v>
      </c>
      <c r="B101" s="22">
        <v>6.6882E-3</v>
      </c>
      <c r="C101" s="22"/>
      <c r="D101" s="3">
        <v>2579.5213999999996</v>
      </c>
      <c r="E101" s="3">
        <v>9325.8040000000001</v>
      </c>
      <c r="F101" s="3">
        <v>11851.490400000001</v>
      </c>
      <c r="G101" s="3">
        <v>2574.9569999999999</v>
      </c>
      <c r="H101" s="3">
        <v>0</v>
      </c>
      <c r="J101" s="156"/>
      <c r="K101" s="156"/>
      <c r="L101" s="156"/>
      <c r="M101" s="156"/>
      <c r="N101" s="156"/>
      <c r="O101" s="158"/>
    </row>
    <row r="102" spans="1:15">
      <c r="A102" s="10" t="s">
        <v>128</v>
      </c>
      <c r="B102" s="22">
        <v>3.2743E-3</v>
      </c>
      <c r="C102" s="22"/>
      <c r="D102" s="3">
        <v>748.71609999999964</v>
      </c>
      <c r="E102" s="3">
        <v>4785.9459999999999</v>
      </c>
      <c r="F102" s="3">
        <v>5802.0595999999996</v>
      </c>
      <c r="G102" s="3">
        <v>1260.6054999999999</v>
      </c>
      <c r="H102" s="3">
        <v>0</v>
      </c>
      <c r="J102" s="156"/>
      <c r="K102" s="156"/>
      <c r="L102" s="156"/>
      <c r="M102" s="156"/>
      <c r="N102" s="156"/>
      <c r="O102" s="158"/>
    </row>
    <row r="103" spans="1:15">
      <c r="A103" s="10" t="s">
        <v>129</v>
      </c>
      <c r="B103" s="22">
        <v>1.9101999999999999E-3</v>
      </c>
      <c r="C103" s="22"/>
      <c r="D103" s="3">
        <v>2274.9153999999999</v>
      </c>
      <c r="E103" s="3">
        <v>3388.6440000000002</v>
      </c>
      <c r="F103" s="3">
        <v>3384.8743999999997</v>
      </c>
      <c r="G103" s="3">
        <v>735.42700000000002</v>
      </c>
      <c r="H103" s="3">
        <v>0</v>
      </c>
      <c r="J103" s="156"/>
      <c r="K103" s="156"/>
      <c r="L103" s="156"/>
      <c r="M103" s="156"/>
      <c r="N103" s="156"/>
      <c r="O103" s="158"/>
    </row>
    <row r="104" spans="1:15">
      <c r="B104" s="21" t="s">
        <v>6</v>
      </c>
    </row>
    <row r="105" spans="1:15">
      <c r="D105" s="23">
        <f>SUM(D4:D103)</f>
        <v>1400995.0000000002</v>
      </c>
      <c r="E105" s="23">
        <f t="shared" ref="E105:H105" si="0">SUM(E4:E103)</f>
        <v>2013998</v>
      </c>
      <c r="F105" s="23">
        <f t="shared" si="0"/>
        <v>1772000.0000000009</v>
      </c>
      <c r="G105" s="23">
        <f t="shared" si="0"/>
        <v>385000.00000000006</v>
      </c>
      <c r="H105" s="23">
        <f t="shared" si="0"/>
        <v>0</v>
      </c>
      <c r="J105" s="157"/>
      <c r="K105" s="157"/>
      <c r="L105" s="157"/>
      <c r="M105" s="157"/>
      <c r="N105" s="157"/>
    </row>
  </sheetData>
  <printOptions horizontalCentered="1"/>
  <pageMargins left="0.7" right="0.7" top="0.75" bottom="0.75" header="0.3" footer="0.3"/>
  <pageSetup scale="98" fitToHeight="0" orientation="landscape" verticalDpi="1200" r:id="rId1"/>
  <headerFooter>
    <oddHeader xml:space="preserve">&amp;C&amp;"-,Bold"&amp;20Appendix C:  Allocation of Deferred Inflows and Outflows </oddHeader>
  </headerFooter>
  <rowBreaks count="2" manualBreakCount="2">
    <brk id="31" max="7" man="1"/>
    <brk id="59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EB06-6AF0-4D9C-8BA7-071E2DE4E528}">
  <dimension ref="A3:AN107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K7" sqref="AK7"/>
    </sheetView>
  </sheetViews>
  <sheetFormatPr defaultRowHeight="15"/>
  <cols>
    <col min="1" max="1" width="26.7109375" customWidth="1"/>
    <col min="2" max="2" width="13.42578125" customWidth="1"/>
    <col min="3" max="7" width="17.7109375" customWidth="1"/>
    <col min="8" max="8" width="2.7109375" customWidth="1"/>
    <col min="9" max="13" width="13.7109375" customWidth="1"/>
    <col min="14" max="14" width="2.7109375" customWidth="1"/>
    <col min="15" max="19" width="17.7109375" customWidth="1"/>
    <col min="20" max="20" width="2.7109375" customWidth="1"/>
    <col min="21" max="25" width="12.7109375" customWidth="1"/>
    <col min="26" max="26" width="2.7109375" customWidth="1"/>
    <col min="27" max="31" width="12.7109375" customWidth="1"/>
    <col min="32" max="32" width="2.7109375" customWidth="1"/>
    <col min="33" max="37" width="12.7109375" customWidth="1"/>
  </cols>
  <sheetData>
    <row r="3" spans="1:40">
      <c r="B3" s="184">
        <f>SUM(B7:B107)</f>
        <v>0.99999999999999978</v>
      </c>
      <c r="C3" s="3">
        <f>SUM(C7:C107)</f>
        <v>1400995.0000000002</v>
      </c>
      <c r="D3" s="3">
        <f t="shared" ref="D3:AK3" si="0">SUM(D7:D107)</f>
        <v>2013998</v>
      </c>
      <c r="E3" s="3">
        <f t="shared" si="0"/>
        <v>1772000.0000000009</v>
      </c>
      <c r="F3" s="3">
        <f t="shared" si="0"/>
        <v>385000.00000000006</v>
      </c>
      <c r="G3" s="3">
        <f t="shared" si="0"/>
        <v>0</v>
      </c>
      <c r="H3" s="3"/>
      <c r="I3" s="3">
        <f t="shared" si="0"/>
        <v>-325998</v>
      </c>
      <c r="J3" s="3">
        <f t="shared" si="0"/>
        <v>-206001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/>
      <c r="O3" s="3">
        <f t="shared" si="0"/>
        <v>1727000.0000000005</v>
      </c>
      <c r="P3" s="3">
        <f t="shared" si="0"/>
        <v>2219999.9999999995</v>
      </c>
      <c r="Q3" s="3">
        <f t="shared" si="0"/>
        <v>1772000.0000000009</v>
      </c>
      <c r="R3" s="3">
        <f t="shared" si="0"/>
        <v>385000.00000000006</v>
      </c>
      <c r="S3" s="3">
        <f t="shared" si="0"/>
        <v>0</v>
      </c>
      <c r="T3" s="3"/>
      <c r="U3" s="3">
        <f t="shared" si="0"/>
        <v>0</v>
      </c>
      <c r="V3" s="3">
        <f t="shared" si="0"/>
        <v>0</v>
      </c>
      <c r="W3" s="3">
        <f t="shared" si="0"/>
        <v>0</v>
      </c>
      <c r="X3" s="3">
        <f t="shared" si="0"/>
        <v>0</v>
      </c>
      <c r="Y3" s="3">
        <f t="shared" si="0"/>
        <v>0</v>
      </c>
      <c r="Z3" s="3"/>
      <c r="AA3" s="3">
        <f t="shared" si="0"/>
        <v>539923</v>
      </c>
      <c r="AB3" s="3">
        <f t="shared" si="0"/>
        <v>287413</v>
      </c>
      <c r="AC3" s="3">
        <f t="shared" si="0"/>
        <v>0</v>
      </c>
      <c r="AD3" s="3">
        <f t="shared" si="0"/>
        <v>0</v>
      </c>
      <c r="AE3" s="3">
        <f t="shared" si="0"/>
        <v>0</v>
      </c>
      <c r="AF3" s="3"/>
      <c r="AG3" s="3">
        <f t="shared" si="0"/>
        <v>-539930</v>
      </c>
      <c r="AH3" s="3">
        <f t="shared" si="0"/>
        <v>-287414</v>
      </c>
      <c r="AI3" s="3">
        <f t="shared" si="0"/>
        <v>0</v>
      </c>
      <c r="AJ3" s="3">
        <f t="shared" si="0"/>
        <v>0</v>
      </c>
      <c r="AK3" s="3">
        <f t="shared" si="0"/>
        <v>0</v>
      </c>
    </row>
    <row r="4" spans="1:40">
      <c r="C4" s="3">
        <v>1400995.0000000002</v>
      </c>
      <c r="D4" s="3">
        <v>2013998</v>
      </c>
      <c r="E4" s="3">
        <v>1772000.0000000009</v>
      </c>
      <c r="F4" s="3">
        <v>385000.00000000006</v>
      </c>
      <c r="G4" s="3">
        <v>0</v>
      </c>
      <c r="I4" s="3">
        <v>-325998</v>
      </c>
      <c r="J4" s="3">
        <v>-206001</v>
      </c>
      <c r="K4" s="3">
        <v>0</v>
      </c>
      <c r="L4" s="3">
        <v>0</v>
      </c>
      <c r="M4" s="3">
        <v>0</v>
      </c>
      <c r="O4" s="3">
        <v>1727000.0000000005</v>
      </c>
      <c r="P4" s="3">
        <v>2219999.9999999995</v>
      </c>
      <c r="Q4" s="3">
        <v>1772000.0000000009</v>
      </c>
      <c r="R4" s="3">
        <v>385000.00000000006</v>
      </c>
      <c r="S4" s="3">
        <v>0</v>
      </c>
      <c r="U4" s="156">
        <v>0</v>
      </c>
      <c r="V4" s="156">
        <v>0</v>
      </c>
      <c r="W4" s="156">
        <v>0</v>
      </c>
      <c r="X4" s="156">
        <v>0</v>
      </c>
      <c r="Y4" s="156">
        <v>0</v>
      </c>
      <c r="AA4" s="3">
        <v>539923</v>
      </c>
      <c r="AB4" s="3">
        <v>287413</v>
      </c>
      <c r="AC4" s="3">
        <v>0</v>
      </c>
      <c r="AD4" s="3">
        <v>0</v>
      </c>
      <c r="AE4" s="3">
        <v>0</v>
      </c>
      <c r="AG4" s="3">
        <v>-539930</v>
      </c>
      <c r="AH4" s="3">
        <v>-287414</v>
      </c>
      <c r="AI4" s="3">
        <v>0</v>
      </c>
      <c r="AJ4" s="3">
        <v>0</v>
      </c>
      <c r="AK4" s="3">
        <v>0</v>
      </c>
    </row>
    <row r="5" spans="1:40">
      <c r="C5">
        <v>2024</v>
      </c>
      <c r="D5">
        <v>2025</v>
      </c>
      <c r="E5">
        <v>2026</v>
      </c>
      <c r="F5">
        <v>2027</v>
      </c>
      <c r="G5">
        <v>2028</v>
      </c>
      <c r="I5" s="21">
        <v>2024</v>
      </c>
      <c r="J5" s="21">
        <v>2025</v>
      </c>
      <c r="K5" s="21">
        <v>2026</v>
      </c>
      <c r="L5" s="21">
        <v>2027</v>
      </c>
      <c r="M5" s="21">
        <v>2028</v>
      </c>
      <c r="O5" s="21">
        <v>2024</v>
      </c>
      <c r="P5" s="21">
        <v>2025</v>
      </c>
      <c r="Q5" s="21">
        <v>2026</v>
      </c>
      <c r="R5" s="21">
        <v>2027</v>
      </c>
      <c r="S5" s="21">
        <v>2028</v>
      </c>
      <c r="U5" s="21">
        <v>2024</v>
      </c>
      <c r="V5" s="21">
        <v>2025</v>
      </c>
      <c r="W5" s="21">
        <v>2026</v>
      </c>
      <c r="X5" s="21">
        <v>2027</v>
      </c>
      <c r="Y5" s="21">
        <v>2028</v>
      </c>
      <c r="AA5" s="21">
        <v>2024</v>
      </c>
      <c r="AB5" s="21">
        <v>2025</v>
      </c>
      <c r="AC5" s="21">
        <v>2026</v>
      </c>
      <c r="AD5" s="21">
        <v>2027</v>
      </c>
      <c r="AE5" s="21">
        <v>2028</v>
      </c>
      <c r="AG5" s="21">
        <v>2024</v>
      </c>
      <c r="AH5" s="21">
        <v>2025</v>
      </c>
      <c r="AI5" s="21">
        <v>2026</v>
      </c>
      <c r="AJ5" s="21">
        <v>2027</v>
      </c>
      <c r="AK5" s="21">
        <v>2028</v>
      </c>
    </row>
    <row r="6" spans="1:40" s="21" customFormat="1" ht="96.75" customHeight="1">
      <c r="A6" s="21" t="s">
        <v>162</v>
      </c>
      <c r="B6" s="181" t="s">
        <v>17</v>
      </c>
      <c r="C6" s="181" t="s">
        <v>159</v>
      </c>
      <c r="D6" s="182" t="s">
        <v>159</v>
      </c>
      <c r="E6" s="181" t="s">
        <v>159</v>
      </c>
      <c r="F6" s="181" t="s">
        <v>159</v>
      </c>
      <c r="G6" s="181" t="s">
        <v>159</v>
      </c>
      <c r="H6" s="181"/>
      <c r="I6" s="181" t="s">
        <v>20</v>
      </c>
      <c r="J6" s="181" t="s">
        <v>20</v>
      </c>
      <c r="K6" s="181" t="s">
        <v>20</v>
      </c>
      <c r="L6" s="181" t="s">
        <v>20</v>
      </c>
      <c r="M6" s="181" t="s">
        <v>20</v>
      </c>
      <c r="N6" s="181"/>
      <c r="O6" s="181" t="s">
        <v>21</v>
      </c>
      <c r="P6" s="181" t="s">
        <v>21</v>
      </c>
      <c r="Q6" s="181" t="s">
        <v>21</v>
      </c>
      <c r="R6" s="181" t="s">
        <v>21</v>
      </c>
      <c r="S6" s="181" t="s">
        <v>21</v>
      </c>
      <c r="T6" s="181"/>
      <c r="U6" s="181" t="s">
        <v>22</v>
      </c>
      <c r="V6" s="181" t="s">
        <v>22</v>
      </c>
      <c r="W6" s="181" t="s">
        <v>22</v>
      </c>
      <c r="X6" s="181" t="s">
        <v>22</v>
      </c>
      <c r="Y6" s="181" t="s">
        <v>22</v>
      </c>
      <c r="Z6" s="181"/>
      <c r="AA6" s="181" t="s">
        <v>202</v>
      </c>
      <c r="AB6" s="181" t="s">
        <v>202</v>
      </c>
      <c r="AC6" s="181" t="s">
        <v>202</v>
      </c>
      <c r="AD6" s="181" t="s">
        <v>202</v>
      </c>
      <c r="AE6" s="181" t="s">
        <v>202</v>
      </c>
      <c r="AF6" s="183"/>
      <c r="AG6" s="181" t="s">
        <v>203</v>
      </c>
      <c r="AH6" s="181" t="s">
        <v>203</v>
      </c>
      <c r="AI6" s="181" t="s">
        <v>203</v>
      </c>
      <c r="AJ6" s="181" t="s">
        <v>203</v>
      </c>
      <c r="AK6" s="181" t="s">
        <v>203</v>
      </c>
      <c r="AL6" s="183"/>
      <c r="AM6" s="183"/>
      <c r="AN6" s="183"/>
    </row>
    <row r="7" spans="1:40">
      <c r="A7" t="s">
        <v>204</v>
      </c>
    </row>
    <row r="8" spans="1:40">
      <c r="A8" s="10" t="s">
        <v>30</v>
      </c>
      <c r="B8" s="22">
        <v>1.6822400000000001E-2</v>
      </c>
      <c r="C8" s="3">
        <f>VLOOKUP($A8,'App C  Total'!$A:$H,4,FALSE)</f>
        <v>11419.284800000001</v>
      </c>
      <c r="D8" s="3">
        <f>VLOOKUP($A8,'App C  Total'!$A:$H,5,FALSE)</f>
        <v>27553.728000000003</v>
      </c>
      <c r="E8" s="3">
        <f>VLOOKUP($A8,'App C  Total'!$A:$H,6,FALSE)</f>
        <v>29809.292800000003</v>
      </c>
      <c r="F8" s="3">
        <f>VLOOKUP($A8,'App C  Total'!$A:$H,7,FALSE)</f>
        <v>6476.6240000000007</v>
      </c>
      <c r="G8" s="3">
        <f>VLOOKUP($A8,'App C  Total'!$A:$H,8,FALSE)</f>
        <v>0</v>
      </c>
      <c r="I8" s="3">
        <f>VLOOKUP($A8,'App C  Exp'!$A:$H,4,FALSE)</f>
        <v>-5484</v>
      </c>
      <c r="J8" s="3">
        <f>VLOOKUP($A8,'App C  Exp'!$A:$H,5,FALSE)</f>
        <v>-3465</v>
      </c>
      <c r="K8" s="3">
        <f>VLOOKUP($A8,'App C  Exp'!$A:$H,6,FALSE)</f>
        <v>0</v>
      </c>
      <c r="L8" s="3">
        <f>VLOOKUP($A8,'App C  Exp'!$A:$H,7,FALSE)</f>
        <v>0</v>
      </c>
      <c r="M8" s="3">
        <f>VLOOKUP($A8,'App C  Exp'!$A:$H,8,FALSE)</f>
        <v>0</v>
      </c>
      <c r="O8" s="3">
        <f>VLOOKUP($A8,'App C  Inv'!$A:$H,4,FALSE)</f>
        <v>29052.284800000001</v>
      </c>
      <c r="P8" s="3">
        <f>VLOOKUP($A8,'App C  Inv'!$A:$H,5,FALSE)</f>
        <v>37345.728000000003</v>
      </c>
      <c r="Q8" s="3">
        <f>VLOOKUP($A8,'App C  Inv'!$A:$H,6,FALSE)</f>
        <v>29809.292800000003</v>
      </c>
      <c r="R8" s="3">
        <f>VLOOKUP($A8,'App C  Inv'!$A:$H,7,FALSE)</f>
        <v>6476.6240000000007</v>
      </c>
      <c r="S8" s="3">
        <f>VLOOKUP($A8,'App C  Inv'!$A:$H,8,FALSE)</f>
        <v>0</v>
      </c>
      <c r="AA8" s="3">
        <f>VLOOKUP($A8,'App C  Share Outflows'!$A:$H,4,FALSE)</f>
        <v>0</v>
      </c>
      <c r="AB8" s="3">
        <f>VLOOKUP($A8,'App C  Share Outflows'!$A:$H,5,FALSE)</f>
        <v>0</v>
      </c>
      <c r="AC8" s="3">
        <f>VLOOKUP($A8,'App C  Share Outflows'!$A:$H,6,FALSE)</f>
        <v>0</v>
      </c>
      <c r="AD8" s="3">
        <f>VLOOKUP($A8,'App C  Share Outflows'!$A:$H,7,FALSE)</f>
        <v>0</v>
      </c>
      <c r="AE8" s="3">
        <f>VLOOKUP($A8,'App C  Share Outflows'!$A:$H,8,FALSE)</f>
        <v>0</v>
      </c>
      <c r="AG8" s="3">
        <f>VLOOKUP($A8,'App C  Share Inflows'!$A:$H,4,FALSE)</f>
        <v>-12149</v>
      </c>
      <c r="AH8" s="3">
        <f>VLOOKUP($A8,'App C  Share Inflows'!$A:$H,5,FALSE)</f>
        <v>-6327</v>
      </c>
      <c r="AI8" s="3">
        <f>VLOOKUP($A8,'App C  Share Inflows'!$A:$H,6,FALSE)</f>
        <v>0</v>
      </c>
      <c r="AJ8" s="3">
        <f>VLOOKUP($A8,'App C  Share Inflows'!$A:$H,7,FALSE)</f>
        <v>0</v>
      </c>
      <c r="AK8" s="3">
        <f>VLOOKUP($A8,'App C  Share Inflows'!$A:$H,8,FALSE)</f>
        <v>0</v>
      </c>
    </row>
    <row r="9" spans="1:40">
      <c r="A9" s="10" t="s">
        <v>31</v>
      </c>
      <c r="B9" s="22">
        <v>2.9391E-3</v>
      </c>
      <c r="C9" s="3">
        <f>VLOOKUP($A9,'App C  Total'!$A:$H,4,FALSE)</f>
        <v>2745.8257000000003</v>
      </c>
      <c r="D9" s="3">
        <f>VLOOKUP($A9,'App C  Total'!$A:$H,5,FALSE)</f>
        <v>5469.8019999999997</v>
      </c>
      <c r="E9" s="3">
        <f>VLOOKUP($A9,'App C  Total'!$A:$H,6,FALSE)</f>
        <v>5208.0852000000004</v>
      </c>
      <c r="F9" s="3">
        <f>VLOOKUP($A9,'App C  Total'!$A:$H,7,FALSE)</f>
        <v>1131.5535</v>
      </c>
      <c r="G9" s="3">
        <f>VLOOKUP($A9,'App C  Total'!$A:$H,8,FALSE)</f>
        <v>0</v>
      </c>
      <c r="I9" s="3">
        <f>VLOOKUP($A9,'App C  Exp'!$A:$H,4,FALSE)</f>
        <v>-958</v>
      </c>
      <c r="J9" s="3">
        <f>VLOOKUP($A9,'App C  Exp'!$A:$H,5,FALSE)</f>
        <v>-605</v>
      </c>
      <c r="K9" s="3">
        <f>VLOOKUP($A9,'App C  Exp'!$A:$H,6,FALSE)</f>
        <v>0</v>
      </c>
      <c r="L9" s="3">
        <f>VLOOKUP($A9,'App C  Exp'!$A:$H,7,FALSE)</f>
        <v>0</v>
      </c>
      <c r="M9" s="3">
        <f>VLOOKUP($A9,'App C  Exp'!$A:$H,8,FALSE)</f>
        <v>0</v>
      </c>
      <c r="O9" s="3">
        <f>VLOOKUP($A9,'App C  Inv'!$A:$H,4,FALSE)</f>
        <v>5075.8257000000003</v>
      </c>
      <c r="P9" s="3">
        <f>VLOOKUP($A9,'App C  Inv'!$A:$H,5,FALSE)</f>
        <v>6524.8019999999997</v>
      </c>
      <c r="Q9" s="3">
        <f>VLOOKUP($A9,'App C  Inv'!$A:$H,6,FALSE)</f>
        <v>5208.0852000000004</v>
      </c>
      <c r="R9" s="3">
        <f>VLOOKUP($A9,'App C  Inv'!$A:$H,7,FALSE)</f>
        <v>1131.5535</v>
      </c>
      <c r="S9" s="3">
        <f>VLOOKUP($A9,'App C  Inv'!$A:$H,8,FALSE)</f>
        <v>0</v>
      </c>
      <c r="AA9" s="3">
        <f>VLOOKUP($A9,'App C  Share Outflows'!$A:$H,4,FALSE)</f>
        <v>0</v>
      </c>
      <c r="AB9" s="3">
        <f>VLOOKUP($A9,'App C  Share Outflows'!$A:$H,5,FALSE)</f>
        <v>0</v>
      </c>
      <c r="AC9" s="3">
        <f>VLOOKUP($A9,'App C  Share Outflows'!$A:$H,6,FALSE)</f>
        <v>0</v>
      </c>
      <c r="AD9" s="3">
        <f>VLOOKUP($A9,'App C  Share Outflows'!$A:$H,7,FALSE)</f>
        <v>0</v>
      </c>
      <c r="AE9" s="3">
        <f>VLOOKUP($A9,'App C  Share Outflows'!$A:$H,8,FALSE)</f>
        <v>0</v>
      </c>
      <c r="AG9" s="3">
        <f>VLOOKUP($A9,'App C  Share Inflows'!$A:$H,4,FALSE)</f>
        <v>-1372</v>
      </c>
      <c r="AH9" s="3">
        <f>VLOOKUP($A9,'App C  Share Inflows'!$A:$H,5,FALSE)</f>
        <v>-450</v>
      </c>
      <c r="AI9" s="3">
        <f>VLOOKUP($A9,'App C  Share Inflows'!$A:$H,6,FALSE)</f>
        <v>0</v>
      </c>
      <c r="AJ9" s="3">
        <f>VLOOKUP($A9,'App C  Share Inflows'!$A:$H,7,FALSE)</f>
        <v>0</v>
      </c>
      <c r="AK9" s="3">
        <f>VLOOKUP($A9,'App C  Share Inflows'!$A:$H,8,FALSE)</f>
        <v>0</v>
      </c>
    </row>
    <row r="10" spans="1:40">
      <c r="A10" s="10" t="s">
        <v>32</v>
      </c>
      <c r="B10" s="22">
        <v>2.3118000000000001E-3</v>
      </c>
      <c r="C10" s="3">
        <f>VLOOKUP($A10,'App C  Total'!$A:$H,4,FALSE)</f>
        <v>-1641.5213999999996</v>
      </c>
      <c r="D10" s="3">
        <f>VLOOKUP($A10,'App C  Total'!$A:$H,5,FALSE)</f>
        <v>-516.80400000000009</v>
      </c>
      <c r="E10" s="3">
        <f>VLOOKUP($A10,'App C  Total'!$A:$H,6,FALSE)</f>
        <v>4096.5096000000003</v>
      </c>
      <c r="F10" s="3">
        <f>VLOOKUP($A10,'App C  Total'!$A:$H,7,FALSE)</f>
        <v>890.04300000000001</v>
      </c>
      <c r="G10" s="3">
        <f>VLOOKUP($A10,'App C  Total'!$A:$H,8,FALSE)</f>
        <v>0</v>
      </c>
      <c r="I10" s="3">
        <f>VLOOKUP($A10,'App C  Exp'!$A:$H,4,FALSE)</f>
        <v>-754</v>
      </c>
      <c r="J10" s="3">
        <f>VLOOKUP($A10,'App C  Exp'!$A:$H,5,FALSE)</f>
        <v>-476</v>
      </c>
      <c r="K10" s="3">
        <f>VLOOKUP($A10,'App C  Exp'!$A:$H,6,FALSE)</f>
        <v>0</v>
      </c>
      <c r="L10" s="3">
        <f>VLOOKUP($A10,'App C  Exp'!$A:$H,7,FALSE)</f>
        <v>0</v>
      </c>
      <c r="M10" s="3">
        <f>VLOOKUP($A10,'App C  Exp'!$A:$H,8,FALSE)</f>
        <v>0</v>
      </c>
      <c r="O10" s="3">
        <f>VLOOKUP($A10,'App C  Inv'!$A:$H,4,FALSE)</f>
        <v>3992.4786000000004</v>
      </c>
      <c r="P10" s="3">
        <f>VLOOKUP($A10,'App C  Inv'!$A:$H,5,FALSE)</f>
        <v>5132.1959999999999</v>
      </c>
      <c r="Q10" s="3">
        <f>VLOOKUP($A10,'App C  Inv'!$A:$H,6,FALSE)</f>
        <v>4096.5096000000003</v>
      </c>
      <c r="R10" s="3">
        <f>VLOOKUP($A10,'App C  Inv'!$A:$H,7,FALSE)</f>
        <v>890.04300000000001</v>
      </c>
      <c r="S10" s="3">
        <f>VLOOKUP($A10,'App C  Inv'!$A:$H,8,FALSE)</f>
        <v>0</v>
      </c>
      <c r="AA10" s="3">
        <f>VLOOKUP($A10,'App C  Share Outflows'!$A:$H,4,FALSE)</f>
        <v>293</v>
      </c>
      <c r="AB10" s="3">
        <f>VLOOKUP($A10,'App C  Share Outflows'!$A:$H,5,FALSE)</f>
        <v>0</v>
      </c>
      <c r="AC10" s="3">
        <f>VLOOKUP($A10,'App C  Share Outflows'!$A:$H,6,FALSE)</f>
        <v>0</v>
      </c>
      <c r="AD10" s="3">
        <f>VLOOKUP($A10,'App C  Share Outflows'!$A:$H,7,FALSE)</f>
        <v>0</v>
      </c>
      <c r="AE10" s="3">
        <f>VLOOKUP($A10,'App C  Share Outflows'!$A:$H,8,FALSE)</f>
        <v>0</v>
      </c>
      <c r="AG10" s="3">
        <f>VLOOKUP($A10,'App C  Share Inflows'!$A:$H,4,FALSE)</f>
        <v>-5173</v>
      </c>
      <c r="AH10" s="3">
        <f>VLOOKUP($A10,'App C  Share Inflows'!$A:$H,5,FALSE)</f>
        <v>-5173</v>
      </c>
      <c r="AI10" s="3">
        <f>VLOOKUP($A10,'App C  Share Inflows'!$A:$H,6,FALSE)</f>
        <v>0</v>
      </c>
      <c r="AJ10" s="3">
        <f>VLOOKUP($A10,'App C  Share Inflows'!$A:$H,7,FALSE)</f>
        <v>0</v>
      </c>
      <c r="AK10" s="3">
        <f>VLOOKUP($A10,'App C  Share Inflows'!$A:$H,8,FALSE)</f>
        <v>0</v>
      </c>
    </row>
    <row r="11" spans="1:40">
      <c r="A11" s="10" t="s">
        <v>33</v>
      </c>
      <c r="B11" s="22">
        <v>1.7987999999999999E-3</v>
      </c>
      <c r="C11" s="3">
        <f>VLOOKUP($A11,'App C  Total'!$A:$H,4,FALSE)</f>
        <v>-199.47240000000011</v>
      </c>
      <c r="D11" s="3">
        <f>VLOOKUP($A11,'App C  Total'!$A:$H,5,FALSE)</f>
        <v>1547.3359999999998</v>
      </c>
      <c r="E11" s="3">
        <f>VLOOKUP($A11,'App C  Total'!$A:$H,6,FALSE)</f>
        <v>3187.4735999999998</v>
      </c>
      <c r="F11" s="3">
        <f>VLOOKUP($A11,'App C  Total'!$A:$H,7,FALSE)</f>
        <v>692.53800000000001</v>
      </c>
      <c r="G11" s="3">
        <f>VLOOKUP($A11,'App C  Total'!$A:$H,8,FALSE)</f>
        <v>0</v>
      </c>
      <c r="I11" s="3">
        <f>VLOOKUP($A11,'App C  Exp'!$A:$H,4,FALSE)</f>
        <v>-586</v>
      </c>
      <c r="J11" s="3">
        <f>VLOOKUP($A11,'App C  Exp'!$A:$H,5,FALSE)</f>
        <v>-371</v>
      </c>
      <c r="K11" s="3">
        <f>VLOOKUP($A11,'App C  Exp'!$A:$H,6,FALSE)</f>
        <v>0</v>
      </c>
      <c r="L11" s="3">
        <f>VLOOKUP($A11,'App C  Exp'!$A:$H,7,FALSE)</f>
        <v>0</v>
      </c>
      <c r="M11" s="3">
        <f>VLOOKUP($A11,'App C  Exp'!$A:$H,8,FALSE)</f>
        <v>0</v>
      </c>
      <c r="O11" s="3">
        <f>VLOOKUP($A11,'App C  Inv'!$A:$H,4,FALSE)</f>
        <v>3106.5275999999999</v>
      </c>
      <c r="P11" s="3">
        <f>VLOOKUP($A11,'App C  Inv'!$A:$H,5,FALSE)</f>
        <v>3993.3359999999998</v>
      </c>
      <c r="Q11" s="3">
        <f>VLOOKUP($A11,'App C  Inv'!$A:$H,6,FALSE)</f>
        <v>3187.4735999999998</v>
      </c>
      <c r="R11" s="3">
        <f>VLOOKUP($A11,'App C  Inv'!$A:$H,7,FALSE)</f>
        <v>692.53800000000001</v>
      </c>
      <c r="S11" s="3">
        <f>VLOOKUP($A11,'App C  Inv'!$A:$H,8,FALSE)</f>
        <v>0</v>
      </c>
      <c r="AA11" s="3">
        <f>VLOOKUP($A11,'App C  Share Outflows'!$A:$H,4,FALSE)</f>
        <v>0</v>
      </c>
      <c r="AB11" s="3">
        <f>VLOOKUP($A11,'App C  Share Outflows'!$A:$H,5,FALSE)</f>
        <v>0</v>
      </c>
      <c r="AC11" s="3">
        <f>VLOOKUP($A11,'App C  Share Outflows'!$A:$H,6,FALSE)</f>
        <v>0</v>
      </c>
      <c r="AD11" s="3">
        <f>VLOOKUP($A11,'App C  Share Outflows'!$A:$H,7,FALSE)</f>
        <v>0</v>
      </c>
      <c r="AE11" s="3">
        <f>VLOOKUP($A11,'App C  Share Outflows'!$A:$H,8,FALSE)</f>
        <v>0</v>
      </c>
      <c r="AG11" s="3">
        <f>VLOOKUP($A11,'App C  Share Inflows'!$A:$H,4,FALSE)</f>
        <v>-2720</v>
      </c>
      <c r="AH11" s="3">
        <f>VLOOKUP($A11,'App C  Share Inflows'!$A:$H,5,FALSE)</f>
        <v>-2075</v>
      </c>
      <c r="AI11" s="3">
        <f>VLOOKUP($A11,'App C  Share Inflows'!$A:$H,6,FALSE)</f>
        <v>0</v>
      </c>
      <c r="AJ11" s="3">
        <f>VLOOKUP($A11,'App C  Share Inflows'!$A:$H,7,FALSE)</f>
        <v>0</v>
      </c>
      <c r="AK11" s="3">
        <f>VLOOKUP($A11,'App C  Share Inflows'!$A:$H,8,FALSE)</f>
        <v>0</v>
      </c>
    </row>
    <row r="12" spans="1:40">
      <c r="A12" s="10" t="s">
        <v>34</v>
      </c>
      <c r="B12" s="22">
        <v>3.5461999999999998E-3</v>
      </c>
      <c r="C12" s="3">
        <f>VLOOKUP($A12,'App C  Total'!$A:$H,4,FALSE)</f>
        <v>2996.2873999999993</v>
      </c>
      <c r="D12" s="3">
        <f>VLOOKUP($A12,'App C  Total'!$A:$H,5,FALSE)</f>
        <v>6021.5639999999994</v>
      </c>
      <c r="E12" s="3">
        <f>VLOOKUP($A12,'App C  Total'!$A:$H,6,FALSE)</f>
        <v>6283.8663999999999</v>
      </c>
      <c r="F12" s="3">
        <f>VLOOKUP($A12,'App C  Total'!$A:$H,7,FALSE)</f>
        <v>1365.2869999999998</v>
      </c>
      <c r="G12" s="3">
        <f>VLOOKUP($A12,'App C  Total'!$A:$H,8,FALSE)</f>
        <v>0</v>
      </c>
      <c r="I12" s="3">
        <f>VLOOKUP($A12,'App C  Exp'!$A:$H,4,FALSE)</f>
        <v>-1156</v>
      </c>
      <c r="J12" s="3">
        <f>VLOOKUP($A12,'App C  Exp'!$A:$H,5,FALSE)</f>
        <v>-731</v>
      </c>
      <c r="K12" s="3">
        <f>VLOOKUP($A12,'App C  Exp'!$A:$H,6,FALSE)</f>
        <v>0</v>
      </c>
      <c r="L12" s="3">
        <f>VLOOKUP($A12,'App C  Exp'!$A:$H,7,FALSE)</f>
        <v>0</v>
      </c>
      <c r="M12" s="3">
        <f>VLOOKUP($A12,'App C  Exp'!$A:$H,8,FALSE)</f>
        <v>0</v>
      </c>
      <c r="O12" s="3">
        <f>VLOOKUP($A12,'App C  Inv'!$A:$H,4,FALSE)</f>
        <v>6124.2873999999993</v>
      </c>
      <c r="P12" s="3">
        <f>VLOOKUP($A12,'App C  Inv'!$A:$H,5,FALSE)</f>
        <v>7872.5639999999994</v>
      </c>
      <c r="Q12" s="3">
        <f>VLOOKUP($A12,'App C  Inv'!$A:$H,6,FALSE)</f>
        <v>6283.8663999999999</v>
      </c>
      <c r="R12" s="3">
        <f>VLOOKUP($A12,'App C  Inv'!$A:$H,7,FALSE)</f>
        <v>1365.2869999999998</v>
      </c>
      <c r="S12" s="3">
        <f>VLOOKUP($A12,'App C  Inv'!$A:$H,8,FALSE)</f>
        <v>0</v>
      </c>
      <c r="AA12" s="3">
        <f>VLOOKUP($A12,'App C  Share Outflows'!$A:$H,4,FALSE)</f>
        <v>0</v>
      </c>
      <c r="AB12" s="3">
        <f>VLOOKUP($A12,'App C  Share Outflows'!$A:$H,5,FALSE)</f>
        <v>0</v>
      </c>
      <c r="AC12" s="3">
        <f>VLOOKUP($A12,'App C  Share Outflows'!$A:$H,6,FALSE)</f>
        <v>0</v>
      </c>
      <c r="AD12" s="3">
        <f>VLOOKUP($A12,'App C  Share Outflows'!$A:$H,7,FALSE)</f>
        <v>0</v>
      </c>
      <c r="AE12" s="3">
        <f>VLOOKUP($A12,'App C  Share Outflows'!$A:$H,8,FALSE)</f>
        <v>0</v>
      </c>
      <c r="AG12" s="3">
        <f>VLOOKUP($A12,'App C  Share Inflows'!$A:$H,4,FALSE)</f>
        <v>-1972</v>
      </c>
      <c r="AH12" s="3">
        <f>VLOOKUP($A12,'App C  Share Inflows'!$A:$H,5,FALSE)</f>
        <v>-1120</v>
      </c>
      <c r="AI12" s="3">
        <f>VLOOKUP($A12,'App C  Share Inflows'!$A:$H,6,FALSE)</f>
        <v>0</v>
      </c>
      <c r="AJ12" s="3">
        <f>VLOOKUP($A12,'App C  Share Inflows'!$A:$H,7,FALSE)</f>
        <v>0</v>
      </c>
      <c r="AK12" s="3">
        <f>VLOOKUP($A12,'App C  Share Inflows'!$A:$H,8,FALSE)</f>
        <v>0</v>
      </c>
    </row>
    <row r="13" spans="1:40">
      <c r="A13" s="10" t="s">
        <v>35</v>
      </c>
      <c r="B13" s="22">
        <v>3.3739E-3</v>
      </c>
      <c r="C13" s="3">
        <f>VLOOKUP($A13,'App C  Total'!$A:$H,4,FALSE)</f>
        <v>4701.7253000000001</v>
      </c>
      <c r="D13" s="3">
        <f>VLOOKUP($A13,'App C  Total'!$A:$H,5,FALSE)</f>
        <v>8736.0580000000009</v>
      </c>
      <c r="E13" s="3">
        <f>VLOOKUP($A13,'App C  Total'!$A:$H,6,FALSE)</f>
        <v>5978.5508</v>
      </c>
      <c r="F13" s="3">
        <f>VLOOKUP($A13,'App C  Total'!$A:$H,7,FALSE)</f>
        <v>1298.9514999999999</v>
      </c>
      <c r="G13" s="3">
        <f>VLOOKUP($A13,'App C  Total'!$A:$H,8,FALSE)</f>
        <v>0</v>
      </c>
      <c r="I13" s="3">
        <f>VLOOKUP($A13,'App C  Exp'!$A:$H,4,FALSE)</f>
        <v>-1100</v>
      </c>
      <c r="J13" s="3">
        <f>VLOOKUP($A13,'App C  Exp'!$A:$H,5,FALSE)</f>
        <v>-695</v>
      </c>
      <c r="K13" s="3">
        <f>VLOOKUP($A13,'App C  Exp'!$A:$H,6,FALSE)</f>
        <v>0</v>
      </c>
      <c r="L13" s="3">
        <f>VLOOKUP($A13,'App C  Exp'!$A:$H,7,FALSE)</f>
        <v>0</v>
      </c>
      <c r="M13" s="3">
        <f>VLOOKUP($A13,'App C  Exp'!$A:$H,8,FALSE)</f>
        <v>0</v>
      </c>
      <c r="O13" s="3">
        <f>VLOOKUP($A13,'App C  Inv'!$A:$H,4,FALSE)</f>
        <v>5826.7253000000001</v>
      </c>
      <c r="P13" s="3">
        <f>VLOOKUP($A13,'App C  Inv'!$A:$H,5,FALSE)</f>
        <v>7490.058</v>
      </c>
      <c r="Q13" s="3">
        <f>VLOOKUP($A13,'App C  Inv'!$A:$H,6,FALSE)</f>
        <v>5978.5508</v>
      </c>
      <c r="R13" s="3">
        <f>VLOOKUP($A13,'App C  Inv'!$A:$H,7,FALSE)</f>
        <v>1298.9514999999999</v>
      </c>
      <c r="S13" s="3">
        <f>VLOOKUP($A13,'App C  Inv'!$A:$H,8,FALSE)</f>
        <v>0</v>
      </c>
      <c r="AA13" s="3">
        <f>VLOOKUP($A13,'App C  Share Outflows'!$A:$H,4,FALSE)</f>
        <v>1941</v>
      </c>
      <c r="AB13" s="3">
        <f>VLOOKUP($A13,'App C  Share Outflows'!$A:$H,5,FALSE)</f>
        <v>1941</v>
      </c>
      <c r="AC13" s="3">
        <f>VLOOKUP($A13,'App C  Share Outflows'!$A:$H,6,FALSE)</f>
        <v>0</v>
      </c>
      <c r="AD13" s="3">
        <f>VLOOKUP($A13,'App C  Share Outflows'!$A:$H,7,FALSE)</f>
        <v>0</v>
      </c>
      <c r="AE13" s="3">
        <f>VLOOKUP($A13,'App C  Share Outflows'!$A:$H,8,FALSE)</f>
        <v>0</v>
      </c>
      <c r="AG13" s="3">
        <f>VLOOKUP($A13,'App C  Share Inflows'!$A:$H,4,FALSE)</f>
        <v>-1966</v>
      </c>
      <c r="AH13" s="3">
        <f>VLOOKUP($A13,'App C  Share Inflows'!$A:$H,5,FALSE)</f>
        <v>0</v>
      </c>
      <c r="AI13" s="3">
        <f>VLOOKUP($A13,'App C  Share Inflows'!$A:$H,6,FALSE)</f>
        <v>0</v>
      </c>
      <c r="AJ13" s="3">
        <f>VLOOKUP($A13,'App C  Share Inflows'!$A:$H,7,FALSE)</f>
        <v>0</v>
      </c>
      <c r="AK13" s="3">
        <f>VLOOKUP($A13,'App C  Share Inflows'!$A:$H,8,FALSE)</f>
        <v>0</v>
      </c>
    </row>
    <row r="14" spans="1:40">
      <c r="A14" s="10" t="s">
        <v>36</v>
      </c>
      <c r="B14" s="22">
        <v>4.4879999999999998E-3</v>
      </c>
      <c r="C14" s="3">
        <f>VLOOKUP($A14,'App C  Total'!$A:$H,4,FALSE)</f>
        <v>1614.7759999999998</v>
      </c>
      <c r="D14" s="3">
        <f>VLOOKUP($A14,'App C  Total'!$A:$H,5,FALSE)</f>
        <v>6447.3599999999988</v>
      </c>
      <c r="E14" s="3">
        <f>VLOOKUP($A14,'App C  Total'!$A:$H,6,FALSE)</f>
        <v>7952.7359999999999</v>
      </c>
      <c r="F14" s="3">
        <f>VLOOKUP($A14,'App C  Total'!$A:$H,7,FALSE)</f>
        <v>1727.8799999999999</v>
      </c>
      <c r="G14" s="3">
        <f>VLOOKUP($A14,'App C  Total'!$A:$H,8,FALSE)</f>
        <v>0</v>
      </c>
      <c r="I14" s="3">
        <f>VLOOKUP($A14,'App C  Exp'!$A:$H,4,FALSE)</f>
        <v>-1463</v>
      </c>
      <c r="J14" s="3">
        <f>VLOOKUP($A14,'App C  Exp'!$A:$H,5,FALSE)</f>
        <v>-925</v>
      </c>
      <c r="K14" s="3">
        <f>VLOOKUP($A14,'App C  Exp'!$A:$H,6,FALSE)</f>
        <v>0</v>
      </c>
      <c r="L14" s="3">
        <f>VLOOKUP($A14,'App C  Exp'!$A:$H,7,FALSE)</f>
        <v>0</v>
      </c>
      <c r="M14" s="3">
        <f>VLOOKUP($A14,'App C  Exp'!$A:$H,8,FALSE)</f>
        <v>0</v>
      </c>
      <c r="O14" s="3">
        <f>VLOOKUP($A14,'App C  Inv'!$A:$H,4,FALSE)</f>
        <v>7750.7759999999998</v>
      </c>
      <c r="P14" s="3">
        <f>VLOOKUP($A14,'App C  Inv'!$A:$H,5,FALSE)</f>
        <v>9963.3599999999988</v>
      </c>
      <c r="Q14" s="3">
        <f>VLOOKUP($A14,'App C  Inv'!$A:$H,6,FALSE)</f>
        <v>7952.7359999999999</v>
      </c>
      <c r="R14" s="3">
        <f>VLOOKUP($A14,'App C  Inv'!$A:$H,7,FALSE)</f>
        <v>1727.8799999999999</v>
      </c>
      <c r="S14" s="3">
        <f>VLOOKUP($A14,'App C  Inv'!$A:$H,8,FALSE)</f>
        <v>0</v>
      </c>
      <c r="AA14" s="3">
        <f>VLOOKUP($A14,'App C  Share Outflows'!$A:$H,4,FALSE)</f>
        <v>0</v>
      </c>
      <c r="AB14" s="3">
        <f>VLOOKUP($A14,'App C  Share Outflows'!$A:$H,5,FALSE)</f>
        <v>0</v>
      </c>
      <c r="AC14" s="3">
        <f>VLOOKUP($A14,'App C  Share Outflows'!$A:$H,6,FALSE)</f>
        <v>0</v>
      </c>
      <c r="AD14" s="3">
        <f>VLOOKUP($A14,'App C  Share Outflows'!$A:$H,7,FALSE)</f>
        <v>0</v>
      </c>
      <c r="AE14" s="3">
        <f>VLOOKUP($A14,'App C  Share Outflows'!$A:$H,8,FALSE)</f>
        <v>0</v>
      </c>
      <c r="AG14" s="3">
        <f>VLOOKUP($A14,'App C  Share Inflows'!$A:$H,4,FALSE)</f>
        <v>-4673</v>
      </c>
      <c r="AH14" s="3">
        <f>VLOOKUP($A14,'App C  Share Inflows'!$A:$H,5,FALSE)</f>
        <v>-2591</v>
      </c>
      <c r="AI14" s="3">
        <f>VLOOKUP($A14,'App C  Share Inflows'!$A:$H,6,FALSE)</f>
        <v>0</v>
      </c>
      <c r="AJ14" s="3">
        <f>VLOOKUP($A14,'App C  Share Inflows'!$A:$H,7,FALSE)</f>
        <v>0</v>
      </c>
      <c r="AK14" s="3">
        <f>VLOOKUP($A14,'App C  Share Inflows'!$A:$H,8,FALSE)</f>
        <v>0</v>
      </c>
    </row>
    <row r="15" spans="1:40">
      <c r="A15" s="10" t="s">
        <v>37</v>
      </c>
      <c r="B15" s="22">
        <v>1.1280999999999999E-3</v>
      </c>
      <c r="C15" s="3">
        <f>VLOOKUP($A15,'App C  Total'!$A:$H,4,FALSE)</f>
        <v>-170.77130000000011</v>
      </c>
      <c r="D15" s="3">
        <f>VLOOKUP($A15,'App C  Total'!$A:$H,5,FALSE)</f>
        <v>1495.3820000000001</v>
      </c>
      <c r="E15" s="3">
        <f>VLOOKUP($A15,'App C  Total'!$A:$H,6,FALSE)</f>
        <v>1998.9931999999999</v>
      </c>
      <c r="F15" s="3">
        <f>VLOOKUP($A15,'App C  Total'!$A:$H,7,FALSE)</f>
        <v>434.31849999999997</v>
      </c>
      <c r="G15" s="3">
        <f>VLOOKUP($A15,'App C  Total'!$A:$H,8,FALSE)</f>
        <v>0</v>
      </c>
      <c r="I15" s="3">
        <f>VLOOKUP($A15,'App C  Exp'!$A:$H,4,FALSE)</f>
        <v>-368</v>
      </c>
      <c r="J15" s="3">
        <f>VLOOKUP($A15,'App C  Exp'!$A:$H,5,FALSE)</f>
        <v>-232</v>
      </c>
      <c r="K15" s="3">
        <f>VLOOKUP($A15,'App C  Exp'!$A:$H,6,FALSE)</f>
        <v>0</v>
      </c>
      <c r="L15" s="3">
        <f>VLOOKUP($A15,'App C  Exp'!$A:$H,7,FALSE)</f>
        <v>0</v>
      </c>
      <c r="M15" s="3">
        <f>VLOOKUP($A15,'App C  Exp'!$A:$H,8,FALSE)</f>
        <v>0</v>
      </c>
      <c r="O15" s="3">
        <f>VLOOKUP($A15,'App C  Inv'!$A:$H,4,FALSE)</f>
        <v>1948.2286999999999</v>
      </c>
      <c r="P15" s="3">
        <f>VLOOKUP($A15,'App C  Inv'!$A:$H,5,FALSE)</f>
        <v>2504.3820000000001</v>
      </c>
      <c r="Q15" s="3">
        <f>VLOOKUP($A15,'App C  Inv'!$A:$H,6,FALSE)</f>
        <v>1998.9931999999999</v>
      </c>
      <c r="R15" s="3">
        <f>VLOOKUP($A15,'App C  Inv'!$A:$H,7,FALSE)</f>
        <v>434.31849999999997</v>
      </c>
      <c r="S15" s="3">
        <f>VLOOKUP($A15,'App C  Inv'!$A:$H,8,FALSE)</f>
        <v>0</v>
      </c>
      <c r="AA15" s="3">
        <f>VLOOKUP($A15,'App C  Share Outflows'!$A:$H,4,FALSE)</f>
        <v>0</v>
      </c>
      <c r="AB15" s="3">
        <f>VLOOKUP($A15,'App C  Share Outflows'!$A:$H,5,FALSE)</f>
        <v>0</v>
      </c>
      <c r="AC15" s="3">
        <f>VLOOKUP($A15,'App C  Share Outflows'!$A:$H,6,FALSE)</f>
        <v>0</v>
      </c>
      <c r="AD15" s="3">
        <f>VLOOKUP($A15,'App C  Share Outflows'!$A:$H,7,FALSE)</f>
        <v>0</v>
      </c>
      <c r="AE15" s="3">
        <f>VLOOKUP($A15,'App C  Share Outflows'!$A:$H,8,FALSE)</f>
        <v>0</v>
      </c>
      <c r="AG15" s="3">
        <f>VLOOKUP($A15,'App C  Share Inflows'!$A:$H,4,FALSE)</f>
        <v>-1751</v>
      </c>
      <c r="AH15" s="3">
        <f>VLOOKUP($A15,'App C  Share Inflows'!$A:$H,5,FALSE)</f>
        <v>-777</v>
      </c>
      <c r="AI15" s="3">
        <f>VLOOKUP($A15,'App C  Share Inflows'!$A:$H,6,FALSE)</f>
        <v>0</v>
      </c>
      <c r="AJ15" s="3">
        <f>VLOOKUP($A15,'App C  Share Inflows'!$A:$H,7,FALSE)</f>
        <v>0</v>
      </c>
      <c r="AK15" s="3">
        <f>VLOOKUP($A15,'App C  Share Inflows'!$A:$H,8,FALSE)</f>
        <v>0</v>
      </c>
    </row>
    <row r="16" spans="1:40">
      <c r="A16" s="10" t="s">
        <v>38</v>
      </c>
      <c r="B16" s="22">
        <v>2.3511999999999999E-3</v>
      </c>
      <c r="C16" s="3">
        <f>VLOOKUP($A16,'App C  Total'!$A:$H,4,FALSE)</f>
        <v>701.52239999999983</v>
      </c>
      <c r="D16" s="3">
        <f>VLOOKUP($A16,'App C  Total'!$A:$H,5,FALSE)</f>
        <v>3093.6639999999998</v>
      </c>
      <c r="E16" s="3">
        <f>VLOOKUP($A16,'App C  Total'!$A:$H,6,FALSE)</f>
        <v>4166.3263999999999</v>
      </c>
      <c r="F16" s="3">
        <f>VLOOKUP($A16,'App C  Total'!$A:$H,7,FALSE)</f>
        <v>905.21199999999999</v>
      </c>
      <c r="G16" s="3">
        <f>VLOOKUP($A16,'App C  Total'!$A:$H,8,FALSE)</f>
        <v>0</v>
      </c>
      <c r="I16" s="3">
        <f>VLOOKUP($A16,'App C  Exp'!$A:$H,4,FALSE)</f>
        <v>-766</v>
      </c>
      <c r="J16" s="3">
        <f>VLOOKUP($A16,'App C  Exp'!$A:$H,5,FALSE)</f>
        <v>-484</v>
      </c>
      <c r="K16" s="3">
        <f>VLOOKUP($A16,'App C  Exp'!$A:$H,6,FALSE)</f>
        <v>0</v>
      </c>
      <c r="L16" s="3">
        <f>VLOOKUP($A16,'App C  Exp'!$A:$H,7,FALSE)</f>
        <v>0</v>
      </c>
      <c r="M16" s="3">
        <f>VLOOKUP($A16,'App C  Exp'!$A:$H,8,FALSE)</f>
        <v>0</v>
      </c>
      <c r="O16" s="3">
        <f>VLOOKUP($A16,'App C  Inv'!$A:$H,4,FALSE)</f>
        <v>4060.5223999999998</v>
      </c>
      <c r="P16" s="3">
        <f>VLOOKUP($A16,'App C  Inv'!$A:$H,5,FALSE)</f>
        <v>5219.6639999999998</v>
      </c>
      <c r="Q16" s="3">
        <f>VLOOKUP($A16,'App C  Inv'!$A:$H,6,FALSE)</f>
        <v>4166.3263999999999</v>
      </c>
      <c r="R16" s="3">
        <f>VLOOKUP($A16,'App C  Inv'!$A:$H,7,FALSE)</f>
        <v>905.21199999999999</v>
      </c>
      <c r="S16" s="3">
        <f>VLOOKUP($A16,'App C  Inv'!$A:$H,8,FALSE)</f>
        <v>0</v>
      </c>
      <c r="AA16" s="3">
        <f>VLOOKUP($A16,'App C  Share Outflows'!$A:$H,4,FALSE)</f>
        <v>0</v>
      </c>
      <c r="AB16" s="3">
        <f>VLOOKUP($A16,'App C  Share Outflows'!$A:$H,5,FALSE)</f>
        <v>0</v>
      </c>
      <c r="AC16" s="3">
        <f>VLOOKUP($A16,'App C  Share Outflows'!$A:$H,6,FALSE)</f>
        <v>0</v>
      </c>
      <c r="AD16" s="3">
        <f>VLOOKUP($A16,'App C  Share Outflows'!$A:$H,7,FALSE)</f>
        <v>0</v>
      </c>
      <c r="AE16" s="3">
        <f>VLOOKUP($A16,'App C  Share Outflows'!$A:$H,8,FALSE)</f>
        <v>0</v>
      </c>
      <c r="AG16" s="3">
        <f>VLOOKUP($A16,'App C  Share Inflows'!$A:$H,4,FALSE)</f>
        <v>-2593</v>
      </c>
      <c r="AH16" s="3">
        <f>VLOOKUP($A16,'App C  Share Inflows'!$A:$H,5,FALSE)</f>
        <v>-1642</v>
      </c>
      <c r="AI16" s="3">
        <f>VLOOKUP($A16,'App C  Share Inflows'!$A:$H,6,FALSE)</f>
        <v>0</v>
      </c>
      <c r="AJ16" s="3">
        <f>VLOOKUP($A16,'App C  Share Inflows'!$A:$H,7,FALSE)</f>
        <v>0</v>
      </c>
      <c r="AK16" s="3">
        <f>VLOOKUP($A16,'App C  Share Inflows'!$A:$H,8,FALSE)</f>
        <v>0</v>
      </c>
    </row>
    <row r="17" spans="1:37">
      <c r="A17" s="10" t="s">
        <v>39</v>
      </c>
      <c r="B17" s="22">
        <v>2.4562E-2</v>
      </c>
      <c r="C17" s="3">
        <f>VLOOKUP($A17,'App C  Total'!$A:$H,4,FALSE)</f>
        <v>40602.574000000001</v>
      </c>
      <c r="D17" s="3">
        <f>VLOOKUP($A17,'App C  Total'!$A:$H,5,FALSE)</f>
        <v>46141.64</v>
      </c>
      <c r="E17" s="3">
        <f>VLOOKUP($A17,'App C  Total'!$A:$H,6,FALSE)</f>
        <v>43523.864000000001</v>
      </c>
      <c r="F17" s="3">
        <f>VLOOKUP($A17,'App C  Total'!$A:$H,7,FALSE)</f>
        <v>9456.3700000000008</v>
      </c>
      <c r="G17" s="3">
        <f>VLOOKUP($A17,'App C  Total'!$A:$H,8,FALSE)</f>
        <v>0</v>
      </c>
      <c r="I17" s="3">
        <f>VLOOKUP($A17,'App C  Exp'!$A:$H,4,FALSE)</f>
        <v>-8007</v>
      </c>
      <c r="J17" s="3">
        <f>VLOOKUP($A17,'App C  Exp'!$A:$H,5,FALSE)</f>
        <v>-5060</v>
      </c>
      <c r="K17" s="3">
        <f>VLOOKUP($A17,'App C  Exp'!$A:$H,6,FALSE)</f>
        <v>0</v>
      </c>
      <c r="L17" s="3">
        <f>VLOOKUP($A17,'App C  Exp'!$A:$H,7,FALSE)</f>
        <v>0</v>
      </c>
      <c r="M17" s="3">
        <f>VLOOKUP($A17,'App C  Exp'!$A:$H,8,FALSE)</f>
        <v>0</v>
      </c>
      <c r="O17" s="3">
        <f>VLOOKUP($A17,'App C  Inv'!$A:$H,4,FALSE)</f>
        <v>42418.574000000001</v>
      </c>
      <c r="P17" s="3">
        <f>VLOOKUP($A17,'App C  Inv'!$A:$H,5,FALSE)</f>
        <v>54527.64</v>
      </c>
      <c r="Q17" s="3">
        <f>VLOOKUP($A17,'App C  Inv'!$A:$H,6,FALSE)</f>
        <v>43523.864000000001</v>
      </c>
      <c r="R17" s="3">
        <f>VLOOKUP($A17,'App C  Inv'!$A:$H,7,FALSE)</f>
        <v>9456.3700000000008</v>
      </c>
      <c r="S17" s="3">
        <f>VLOOKUP($A17,'App C  Inv'!$A:$H,8,FALSE)</f>
        <v>0</v>
      </c>
      <c r="AA17" s="3">
        <f>VLOOKUP($A17,'App C  Share Outflows'!$A:$H,4,FALSE)</f>
        <v>9517</v>
      </c>
      <c r="AB17" s="3">
        <f>VLOOKUP($A17,'App C  Share Outflows'!$A:$H,5,FALSE)</f>
        <v>0</v>
      </c>
      <c r="AC17" s="3">
        <f>VLOOKUP($A17,'App C  Share Outflows'!$A:$H,6,FALSE)</f>
        <v>0</v>
      </c>
      <c r="AD17" s="3">
        <f>VLOOKUP($A17,'App C  Share Outflows'!$A:$H,7,FALSE)</f>
        <v>0</v>
      </c>
      <c r="AE17" s="3">
        <f>VLOOKUP($A17,'App C  Share Outflows'!$A:$H,8,FALSE)</f>
        <v>0</v>
      </c>
      <c r="AG17" s="3">
        <f>VLOOKUP($A17,'App C  Share Inflows'!$A:$H,4,FALSE)</f>
        <v>-3326</v>
      </c>
      <c r="AH17" s="3">
        <f>VLOOKUP($A17,'App C  Share Inflows'!$A:$H,5,FALSE)</f>
        <v>-3326</v>
      </c>
      <c r="AI17" s="3">
        <f>VLOOKUP($A17,'App C  Share Inflows'!$A:$H,6,FALSE)</f>
        <v>0</v>
      </c>
      <c r="AJ17" s="3">
        <f>VLOOKUP($A17,'App C  Share Inflows'!$A:$H,7,FALSE)</f>
        <v>0</v>
      </c>
      <c r="AK17" s="3">
        <f>VLOOKUP($A17,'App C  Share Inflows'!$A:$H,8,FALSE)</f>
        <v>0</v>
      </c>
    </row>
    <row r="18" spans="1:37">
      <c r="A18" s="10" t="s">
        <v>40</v>
      </c>
      <c r="B18" s="22">
        <v>2.6856499999999998E-2</v>
      </c>
      <c r="C18" s="3">
        <f>VLOOKUP($A18,'App C  Total'!$A:$H,4,FALSE)</f>
        <v>60100.175499999998</v>
      </c>
      <c r="D18" s="3">
        <f>VLOOKUP($A18,'App C  Total'!$A:$H,5,FALSE)</f>
        <v>72860.429999999993</v>
      </c>
      <c r="E18" s="3">
        <f>VLOOKUP($A18,'App C  Total'!$A:$H,6,FALSE)</f>
        <v>47589.718000000001</v>
      </c>
      <c r="F18" s="3">
        <f>VLOOKUP($A18,'App C  Total'!$A:$H,7,FALSE)</f>
        <v>10339.752499999999</v>
      </c>
      <c r="G18" s="3">
        <f>VLOOKUP($A18,'App C  Total'!$A:$H,8,FALSE)</f>
        <v>0</v>
      </c>
      <c r="I18" s="3">
        <f>VLOOKUP($A18,'App C  Exp'!$A:$H,4,FALSE)</f>
        <v>-8755</v>
      </c>
      <c r="J18" s="3">
        <f>VLOOKUP($A18,'App C  Exp'!$A:$H,5,FALSE)</f>
        <v>-5532</v>
      </c>
      <c r="K18" s="3">
        <f>VLOOKUP($A18,'App C  Exp'!$A:$H,6,FALSE)</f>
        <v>0</v>
      </c>
      <c r="L18" s="3">
        <f>VLOOKUP($A18,'App C  Exp'!$A:$H,7,FALSE)</f>
        <v>0</v>
      </c>
      <c r="M18" s="3">
        <f>VLOOKUP($A18,'App C  Exp'!$A:$H,8,FALSE)</f>
        <v>0</v>
      </c>
      <c r="O18" s="3">
        <f>VLOOKUP($A18,'App C  Inv'!$A:$H,4,FALSE)</f>
        <v>46381.175499999998</v>
      </c>
      <c r="P18" s="3">
        <f>VLOOKUP($A18,'App C  Inv'!$A:$H,5,FALSE)</f>
        <v>59621.429999999993</v>
      </c>
      <c r="Q18" s="3">
        <f>VLOOKUP($A18,'App C  Inv'!$A:$H,6,FALSE)</f>
        <v>47589.718000000001</v>
      </c>
      <c r="R18" s="3">
        <f>VLOOKUP($A18,'App C  Inv'!$A:$H,7,FALSE)</f>
        <v>10339.752499999999</v>
      </c>
      <c r="S18" s="3">
        <f>VLOOKUP($A18,'App C  Inv'!$A:$H,8,FALSE)</f>
        <v>0</v>
      </c>
      <c r="AA18" s="3">
        <f>VLOOKUP($A18,'App C  Share Outflows'!$A:$H,4,FALSE)</f>
        <v>22474</v>
      </c>
      <c r="AB18" s="3">
        <f>VLOOKUP($A18,'App C  Share Outflows'!$A:$H,5,FALSE)</f>
        <v>18771</v>
      </c>
      <c r="AC18" s="3">
        <f>VLOOKUP($A18,'App C  Share Outflows'!$A:$H,6,FALSE)</f>
        <v>0</v>
      </c>
      <c r="AD18" s="3">
        <f>VLOOKUP($A18,'App C  Share Outflows'!$A:$H,7,FALSE)</f>
        <v>0</v>
      </c>
      <c r="AE18" s="3">
        <f>VLOOKUP($A18,'App C  Share Outflows'!$A:$H,8,FALSE)</f>
        <v>0</v>
      </c>
      <c r="AG18" s="3">
        <f>VLOOKUP($A18,'App C  Share Inflows'!$A:$H,4,FALSE)</f>
        <v>0</v>
      </c>
      <c r="AH18" s="3">
        <f>VLOOKUP($A18,'App C  Share Inflows'!$A:$H,5,FALSE)</f>
        <v>0</v>
      </c>
      <c r="AI18" s="3">
        <f>VLOOKUP($A18,'App C  Share Inflows'!$A:$H,6,FALSE)</f>
        <v>0</v>
      </c>
      <c r="AJ18" s="3">
        <f>VLOOKUP($A18,'App C  Share Inflows'!$A:$H,7,FALSE)</f>
        <v>0</v>
      </c>
      <c r="AK18" s="3">
        <f>VLOOKUP($A18,'App C  Share Inflows'!$A:$H,8,FALSE)</f>
        <v>0</v>
      </c>
    </row>
    <row r="19" spans="1:37">
      <c r="A19" s="10" t="s">
        <v>41</v>
      </c>
      <c r="B19" s="22">
        <v>7.6958E-3</v>
      </c>
      <c r="C19" s="3">
        <f>VLOOKUP($A19,'App C  Total'!$A:$H,4,FALSE)</f>
        <v>106.64660000000003</v>
      </c>
      <c r="D19" s="3">
        <f>VLOOKUP($A19,'App C  Total'!$A:$H,5,FALSE)</f>
        <v>8856.6759999999995</v>
      </c>
      <c r="E19" s="3">
        <f>VLOOKUP($A19,'App C  Total'!$A:$H,6,FALSE)</f>
        <v>13636.9576</v>
      </c>
      <c r="F19" s="3">
        <f>VLOOKUP($A19,'App C  Total'!$A:$H,7,FALSE)</f>
        <v>2962.8829999999998</v>
      </c>
      <c r="G19" s="3">
        <f>VLOOKUP($A19,'App C  Total'!$A:$H,8,FALSE)</f>
        <v>0</v>
      </c>
      <c r="I19" s="3">
        <f>VLOOKUP($A19,'App C  Exp'!$A:$H,4,FALSE)</f>
        <v>-2509</v>
      </c>
      <c r="J19" s="3">
        <f>VLOOKUP($A19,'App C  Exp'!$A:$H,5,FALSE)</f>
        <v>-1585</v>
      </c>
      <c r="K19" s="3">
        <f>VLOOKUP($A19,'App C  Exp'!$A:$H,6,FALSE)</f>
        <v>0</v>
      </c>
      <c r="L19" s="3">
        <f>VLOOKUP($A19,'App C  Exp'!$A:$H,7,FALSE)</f>
        <v>0</v>
      </c>
      <c r="M19" s="3">
        <f>VLOOKUP($A19,'App C  Exp'!$A:$H,8,FALSE)</f>
        <v>0</v>
      </c>
      <c r="O19" s="3">
        <f>VLOOKUP($A19,'App C  Inv'!$A:$H,4,FALSE)</f>
        <v>13290.6466</v>
      </c>
      <c r="P19" s="3">
        <f>VLOOKUP($A19,'App C  Inv'!$A:$H,5,FALSE)</f>
        <v>17084.675999999999</v>
      </c>
      <c r="Q19" s="3">
        <f>VLOOKUP($A19,'App C  Inv'!$A:$H,6,FALSE)</f>
        <v>13636.9576</v>
      </c>
      <c r="R19" s="3">
        <f>VLOOKUP($A19,'App C  Inv'!$A:$H,7,FALSE)</f>
        <v>2962.8829999999998</v>
      </c>
      <c r="S19" s="3">
        <f>VLOOKUP($A19,'App C  Inv'!$A:$H,8,FALSE)</f>
        <v>0</v>
      </c>
      <c r="AA19" s="3">
        <f>VLOOKUP($A19,'App C  Share Outflows'!$A:$H,4,FALSE)</f>
        <v>0</v>
      </c>
      <c r="AB19" s="3">
        <f>VLOOKUP($A19,'App C  Share Outflows'!$A:$H,5,FALSE)</f>
        <v>0</v>
      </c>
      <c r="AC19" s="3">
        <f>VLOOKUP($A19,'App C  Share Outflows'!$A:$H,6,FALSE)</f>
        <v>0</v>
      </c>
      <c r="AD19" s="3">
        <f>VLOOKUP($A19,'App C  Share Outflows'!$A:$H,7,FALSE)</f>
        <v>0</v>
      </c>
      <c r="AE19" s="3">
        <f>VLOOKUP($A19,'App C  Share Outflows'!$A:$H,8,FALSE)</f>
        <v>0</v>
      </c>
      <c r="AG19" s="3">
        <f>VLOOKUP($A19,'App C  Share Inflows'!$A:$H,4,FALSE)</f>
        <v>-10675</v>
      </c>
      <c r="AH19" s="3">
        <f>VLOOKUP($A19,'App C  Share Inflows'!$A:$H,5,FALSE)</f>
        <v>-6643</v>
      </c>
      <c r="AI19" s="3">
        <f>VLOOKUP($A19,'App C  Share Inflows'!$A:$H,6,FALSE)</f>
        <v>0</v>
      </c>
      <c r="AJ19" s="3">
        <f>VLOOKUP($A19,'App C  Share Inflows'!$A:$H,7,FALSE)</f>
        <v>0</v>
      </c>
      <c r="AK19" s="3">
        <f>VLOOKUP($A19,'App C  Share Inflows'!$A:$H,8,FALSE)</f>
        <v>0</v>
      </c>
    </row>
    <row r="20" spans="1:37">
      <c r="A20" s="10" t="s">
        <v>42</v>
      </c>
      <c r="B20" s="22">
        <v>2.1263399999999998E-2</v>
      </c>
      <c r="C20" s="3">
        <f>VLOOKUP($A20,'App C  Total'!$A:$H,4,FALSE)</f>
        <v>68627.891799999998</v>
      </c>
      <c r="D20" s="3">
        <f>VLOOKUP($A20,'App C  Total'!$A:$H,5,FALSE)</f>
        <v>56547.748</v>
      </c>
      <c r="E20" s="3">
        <f>VLOOKUP($A20,'App C  Total'!$A:$H,6,FALSE)</f>
        <v>37678.7448</v>
      </c>
      <c r="F20" s="3">
        <f>VLOOKUP($A20,'App C  Total'!$A:$H,7,FALSE)</f>
        <v>8186.4089999999997</v>
      </c>
      <c r="G20" s="3">
        <f>VLOOKUP($A20,'App C  Total'!$A:$H,8,FALSE)</f>
        <v>0</v>
      </c>
      <c r="I20" s="3">
        <f>VLOOKUP($A20,'App C  Exp'!$A:$H,4,FALSE)</f>
        <v>-6932</v>
      </c>
      <c r="J20" s="3">
        <f>VLOOKUP($A20,'App C  Exp'!$A:$H,5,FALSE)</f>
        <v>-4380</v>
      </c>
      <c r="K20" s="3">
        <f>VLOOKUP($A20,'App C  Exp'!$A:$H,6,FALSE)</f>
        <v>0</v>
      </c>
      <c r="L20" s="3">
        <f>VLOOKUP($A20,'App C  Exp'!$A:$H,7,FALSE)</f>
        <v>0</v>
      </c>
      <c r="M20" s="3">
        <f>VLOOKUP($A20,'App C  Exp'!$A:$H,8,FALSE)</f>
        <v>0</v>
      </c>
      <c r="O20" s="3">
        <f>VLOOKUP($A20,'App C  Inv'!$A:$H,4,FALSE)</f>
        <v>36721.891799999998</v>
      </c>
      <c r="P20" s="3">
        <f>VLOOKUP($A20,'App C  Inv'!$A:$H,5,FALSE)</f>
        <v>47204.748</v>
      </c>
      <c r="Q20" s="3">
        <f>VLOOKUP($A20,'App C  Inv'!$A:$H,6,FALSE)</f>
        <v>37678.7448</v>
      </c>
      <c r="R20" s="3">
        <f>VLOOKUP($A20,'App C  Inv'!$A:$H,7,FALSE)</f>
        <v>8186.4089999999997</v>
      </c>
      <c r="S20" s="3">
        <f>VLOOKUP($A20,'App C  Inv'!$A:$H,8,FALSE)</f>
        <v>0</v>
      </c>
      <c r="AA20" s="3">
        <f>VLOOKUP($A20,'App C  Share Outflows'!$A:$H,4,FALSE)</f>
        <v>38838</v>
      </c>
      <c r="AB20" s="3">
        <f>VLOOKUP($A20,'App C  Share Outflows'!$A:$H,5,FALSE)</f>
        <v>13723</v>
      </c>
      <c r="AC20" s="3">
        <f>VLOOKUP($A20,'App C  Share Outflows'!$A:$H,6,FALSE)</f>
        <v>0</v>
      </c>
      <c r="AD20" s="3">
        <f>VLOOKUP($A20,'App C  Share Outflows'!$A:$H,7,FALSE)</f>
        <v>0</v>
      </c>
      <c r="AE20" s="3">
        <f>VLOOKUP($A20,'App C  Share Outflows'!$A:$H,8,FALSE)</f>
        <v>0</v>
      </c>
      <c r="AG20" s="3">
        <f>VLOOKUP($A20,'App C  Share Inflows'!$A:$H,4,FALSE)</f>
        <v>0</v>
      </c>
      <c r="AH20" s="3">
        <f>VLOOKUP($A20,'App C  Share Inflows'!$A:$H,5,FALSE)</f>
        <v>0</v>
      </c>
      <c r="AI20" s="3">
        <f>VLOOKUP($A20,'App C  Share Inflows'!$A:$H,6,FALSE)</f>
        <v>0</v>
      </c>
      <c r="AJ20" s="3">
        <f>VLOOKUP($A20,'App C  Share Inflows'!$A:$H,7,FALSE)</f>
        <v>0</v>
      </c>
      <c r="AK20" s="3">
        <f>VLOOKUP($A20,'App C  Share Inflows'!$A:$H,8,FALSE)</f>
        <v>0</v>
      </c>
    </row>
    <row r="21" spans="1:37">
      <c r="A21" s="10" t="s">
        <v>43</v>
      </c>
      <c r="B21" s="22">
        <v>8.1259999999999995E-3</v>
      </c>
      <c r="C21" s="3">
        <f>VLOOKUP($A21,'App C  Total'!$A:$H,4,FALSE)</f>
        <v>-570.39800000000105</v>
      </c>
      <c r="D21" s="3">
        <f>VLOOKUP($A21,'App C  Total'!$A:$H,5,FALSE)</f>
        <v>8905.7199999999975</v>
      </c>
      <c r="E21" s="3">
        <f>VLOOKUP($A21,'App C  Total'!$A:$H,6,FALSE)</f>
        <v>14399.271999999999</v>
      </c>
      <c r="F21" s="3">
        <f>VLOOKUP($A21,'App C  Total'!$A:$H,7,FALSE)</f>
        <v>3128.5099999999998</v>
      </c>
      <c r="G21" s="3">
        <f>VLOOKUP($A21,'App C  Total'!$A:$H,8,FALSE)</f>
        <v>0</v>
      </c>
      <c r="I21" s="3">
        <f>VLOOKUP($A21,'App C  Exp'!$A:$H,4,FALSE)</f>
        <v>-2649</v>
      </c>
      <c r="J21" s="3">
        <f>VLOOKUP($A21,'App C  Exp'!$A:$H,5,FALSE)</f>
        <v>-1674</v>
      </c>
      <c r="K21" s="3">
        <f>VLOOKUP($A21,'App C  Exp'!$A:$H,6,FALSE)</f>
        <v>0</v>
      </c>
      <c r="L21" s="3">
        <f>VLOOKUP($A21,'App C  Exp'!$A:$H,7,FALSE)</f>
        <v>0</v>
      </c>
      <c r="M21" s="3">
        <f>VLOOKUP($A21,'App C  Exp'!$A:$H,8,FALSE)</f>
        <v>0</v>
      </c>
      <c r="O21" s="3">
        <f>VLOOKUP($A21,'App C  Inv'!$A:$H,4,FALSE)</f>
        <v>14033.601999999999</v>
      </c>
      <c r="P21" s="3">
        <f>VLOOKUP($A21,'App C  Inv'!$A:$H,5,FALSE)</f>
        <v>18039.719999999998</v>
      </c>
      <c r="Q21" s="3">
        <f>VLOOKUP($A21,'App C  Inv'!$A:$H,6,FALSE)</f>
        <v>14399.271999999999</v>
      </c>
      <c r="R21" s="3">
        <f>VLOOKUP($A21,'App C  Inv'!$A:$H,7,FALSE)</f>
        <v>3128.5099999999998</v>
      </c>
      <c r="S21" s="3">
        <f>VLOOKUP($A21,'App C  Inv'!$A:$H,8,FALSE)</f>
        <v>0</v>
      </c>
      <c r="AA21" s="3">
        <f>VLOOKUP($A21,'App C  Share Outflows'!$A:$H,4,FALSE)</f>
        <v>0</v>
      </c>
      <c r="AB21" s="3">
        <f>VLOOKUP($A21,'App C  Share Outflows'!$A:$H,5,FALSE)</f>
        <v>0</v>
      </c>
      <c r="AC21" s="3">
        <f>VLOOKUP($A21,'App C  Share Outflows'!$A:$H,6,FALSE)</f>
        <v>0</v>
      </c>
      <c r="AD21" s="3">
        <f>VLOOKUP($A21,'App C  Share Outflows'!$A:$H,7,FALSE)</f>
        <v>0</v>
      </c>
      <c r="AE21" s="3">
        <f>VLOOKUP($A21,'App C  Share Outflows'!$A:$H,8,FALSE)</f>
        <v>0</v>
      </c>
      <c r="AG21" s="3">
        <f>VLOOKUP($A21,'App C  Share Inflows'!$A:$H,4,FALSE)</f>
        <v>-11955</v>
      </c>
      <c r="AH21" s="3">
        <f>VLOOKUP($A21,'App C  Share Inflows'!$A:$H,5,FALSE)</f>
        <v>-7460</v>
      </c>
      <c r="AI21" s="3">
        <f>VLOOKUP($A21,'App C  Share Inflows'!$A:$H,6,FALSE)</f>
        <v>0</v>
      </c>
      <c r="AJ21" s="3">
        <f>VLOOKUP($A21,'App C  Share Inflows'!$A:$H,7,FALSE)</f>
        <v>0</v>
      </c>
      <c r="AK21" s="3">
        <f>VLOOKUP($A21,'App C  Share Inflows'!$A:$H,8,FALSE)</f>
        <v>0</v>
      </c>
    </row>
    <row r="22" spans="1:37">
      <c r="A22" s="10" t="s">
        <v>44</v>
      </c>
      <c r="B22" s="22">
        <v>9.7210000000000005E-4</v>
      </c>
      <c r="C22" s="3">
        <f>VLOOKUP($A22,'App C  Total'!$A:$H,4,FALSE)</f>
        <v>2913.8167000000003</v>
      </c>
      <c r="D22" s="3">
        <f>VLOOKUP($A22,'App C  Total'!$A:$H,5,FALSE)</f>
        <v>3009.0619999999999</v>
      </c>
      <c r="E22" s="3">
        <f>VLOOKUP($A22,'App C  Total'!$A:$H,6,FALSE)</f>
        <v>1722.5612000000001</v>
      </c>
      <c r="F22" s="3">
        <f>VLOOKUP($A22,'App C  Total'!$A:$H,7,FALSE)</f>
        <v>374.25850000000003</v>
      </c>
      <c r="G22" s="3">
        <f>VLOOKUP($A22,'App C  Total'!$A:$H,8,FALSE)</f>
        <v>0</v>
      </c>
      <c r="I22" s="3">
        <f>VLOOKUP($A22,'App C  Exp'!$A:$H,4,FALSE)</f>
        <v>-317</v>
      </c>
      <c r="J22" s="3">
        <f>VLOOKUP($A22,'App C  Exp'!$A:$H,5,FALSE)</f>
        <v>-200</v>
      </c>
      <c r="K22" s="3">
        <f>VLOOKUP($A22,'App C  Exp'!$A:$H,6,FALSE)</f>
        <v>0</v>
      </c>
      <c r="L22" s="3">
        <f>VLOOKUP($A22,'App C  Exp'!$A:$H,7,FALSE)</f>
        <v>0</v>
      </c>
      <c r="M22" s="3">
        <f>VLOOKUP($A22,'App C  Exp'!$A:$H,8,FALSE)</f>
        <v>0</v>
      </c>
      <c r="O22" s="3">
        <f>VLOOKUP($A22,'App C  Inv'!$A:$H,4,FALSE)</f>
        <v>1678.8167000000001</v>
      </c>
      <c r="P22" s="3">
        <f>VLOOKUP($A22,'App C  Inv'!$A:$H,5,FALSE)</f>
        <v>2158.0619999999999</v>
      </c>
      <c r="Q22" s="3">
        <f>VLOOKUP($A22,'App C  Inv'!$A:$H,6,FALSE)</f>
        <v>1722.5612000000001</v>
      </c>
      <c r="R22" s="3">
        <f>VLOOKUP($A22,'App C  Inv'!$A:$H,7,FALSE)</f>
        <v>374.25850000000003</v>
      </c>
      <c r="S22" s="3">
        <f>VLOOKUP($A22,'App C  Inv'!$A:$H,8,FALSE)</f>
        <v>0</v>
      </c>
      <c r="AA22" s="3">
        <f>VLOOKUP($A22,'App C  Share Outflows'!$A:$H,4,FALSE)</f>
        <v>1552</v>
      </c>
      <c r="AB22" s="3">
        <f>VLOOKUP($A22,'App C  Share Outflows'!$A:$H,5,FALSE)</f>
        <v>1051</v>
      </c>
      <c r="AC22" s="3">
        <f>VLOOKUP($A22,'App C  Share Outflows'!$A:$H,6,FALSE)</f>
        <v>0</v>
      </c>
      <c r="AD22" s="3">
        <f>VLOOKUP($A22,'App C  Share Outflows'!$A:$H,7,FALSE)</f>
        <v>0</v>
      </c>
      <c r="AE22" s="3">
        <f>VLOOKUP($A22,'App C  Share Outflows'!$A:$H,8,FALSE)</f>
        <v>0</v>
      </c>
      <c r="AG22" s="3">
        <f>VLOOKUP($A22,'App C  Share Inflows'!$A:$H,4,FALSE)</f>
        <v>0</v>
      </c>
      <c r="AH22" s="3">
        <f>VLOOKUP($A22,'App C  Share Inflows'!$A:$H,5,FALSE)</f>
        <v>0</v>
      </c>
      <c r="AI22" s="3">
        <f>VLOOKUP($A22,'App C  Share Inflows'!$A:$H,6,FALSE)</f>
        <v>0</v>
      </c>
      <c r="AJ22" s="3">
        <f>VLOOKUP($A22,'App C  Share Inflows'!$A:$H,7,FALSE)</f>
        <v>0</v>
      </c>
      <c r="AK22" s="3">
        <f>VLOOKUP($A22,'App C  Share Inflows'!$A:$H,8,FALSE)</f>
        <v>0</v>
      </c>
    </row>
    <row r="23" spans="1:37">
      <c r="A23" s="10" t="s">
        <v>45</v>
      </c>
      <c r="B23" s="22">
        <v>1.03301E-2</v>
      </c>
      <c r="C23" s="3">
        <f>VLOOKUP($A23,'App C  Total'!$A:$H,4,FALSE)</f>
        <v>23841.082699999999</v>
      </c>
      <c r="D23" s="3">
        <f>VLOOKUP($A23,'App C  Total'!$A:$H,5,FALSE)</f>
        <v>22799.822</v>
      </c>
      <c r="E23" s="3">
        <f>VLOOKUP($A23,'App C  Total'!$A:$H,6,FALSE)</f>
        <v>18304.9372</v>
      </c>
      <c r="F23" s="3">
        <f>VLOOKUP($A23,'App C  Total'!$A:$H,7,FALSE)</f>
        <v>3977.0884999999998</v>
      </c>
      <c r="G23" s="3">
        <f>VLOOKUP($A23,'App C  Total'!$A:$H,8,FALSE)</f>
        <v>0</v>
      </c>
      <c r="I23" s="3">
        <f>VLOOKUP($A23,'App C  Exp'!$A:$H,4,FALSE)</f>
        <v>-3368</v>
      </c>
      <c r="J23" s="3">
        <f>VLOOKUP($A23,'App C  Exp'!$A:$H,5,FALSE)</f>
        <v>-2128</v>
      </c>
      <c r="K23" s="3">
        <f>VLOOKUP($A23,'App C  Exp'!$A:$H,6,FALSE)</f>
        <v>0</v>
      </c>
      <c r="L23" s="3">
        <f>VLOOKUP($A23,'App C  Exp'!$A:$H,7,FALSE)</f>
        <v>0</v>
      </c>
      <c r="M23" s="3">
        <f>VLOOKUP($A23,'App C  Exp'!$A:$H,8,FALSE)</f>
        <v>0</v>
      </c>
      <c r="O23" s="3">
        <f>VLOOKUP($A23,'App C  Inv'!$A:$H,4,FALSE)</f>
        <v>17840.082699999999</v>
      </c>
      <c r="P23" s="3">
        <f>VLOOKUP($A23,'App C  Inv'!$A:$H,5,FALSE)</f>
        <v>22932.822</v>
      </c>
      <c r="Q23" s="3">
        <f>VLOOKUP($A23,'App C  Inv'!$A:$H,6,FALSE)</f>
        <v>18304.9372</v>
      </c>
      <c r="R23" s="3">
        <f>VLOOKUP($A23,'App C  Inv'!$A:$H,7,FALSE)</f>
        <v>3977.0884999999998</v>
      </c>
      <c r="S23" s="3">
        <f>VLOOKUP($A23,'App C  Inv'!$A:$H,8,FALSE)</f>
        <v>0</v>
      </c>
      <c r="AA23" s="3">
        <f>VLOOKUP($A23,'App C  Share Outflows'!$A:$H,4,FALSE)</f>
        <v>9369</v>
      </c>
      <c r="AB23" s="3">
        <f>VLOOKUP($A23,'App C  Share Outflows'!$A:$H,5,FALSE)</f>
        <v>1995</v>
      </c>
      <c r="AC23" s="3">
        <f>VLOOKUP($A23,'App C  Share Outflows'!$A:$H,6,FALSE)</f>
        <v>0</v>
      </c>
      <c r="AD23" s="3">
        <f>VLOOKUP($A23,'App C  Share Outflows'!$A:$H,7,FALSE)</f>
        <v>0</v>
      </c>
      <c r="AE23" s="3">
        <f>VLOOKUP($A23,'App C  Share Outflows'!$A:$H,8,FALSE)</f>
        <v>0</v>
      </c>
      <c r="AG23" s="3">
        <f>VLOOKUP($A23,'App C  Share Inflows'!$A:$H,4,FALSE)</f>
        <v>0</v>
      </c>
      <c r="AH23" s="3">
        <f>VLOOKUP($A23,'App C  Share Inflows'!$A:$H,5,FALSE)</f>
        <v>0</v>
      </c>
      <c r="AI23" s="3">
        <f>VLOOKUP($A23,'App C  Share Inflows'!$A:$H,6,FALSE)</f>
        <v>0</v>
      </c>
      <c r="AJ23" s="3">
        <f>VLOOKUP($A23,'App C  Share Inflows'!$A:$H,7,FALSE)</f>
        <v>0</v>
      </c>
      <c r="AK23" s="3">
        <f>VLOOKUP($A23,'App C  Share Inflows'!$A:$H,8,FALSE)</f>
        <v>0</v>
      </c>
    </row>
    <row r="24" spans="1:37">
      <c r="A24" s="10" t="s">
        <v>46</v>
      </c>
      <c r="B24" s="22">
        <v>1.5506000000000001E-3</v>
      </c>
      <c r="C24" s="3">
        <f>VLOOKUP($A24,'App C  Total'!$A:$H,4,FALSE)</f>
        <v>1133.8861999999999</v>
      </c>
      <c r="D24" s="3">
        <f>VLOOKUP($A24,'App C  Total'!$A:$H,5,FALSE)</f>
        <v>3200.3320000000003</v>
      </c>
      <c r="E24" s="3">
        <f>VLOOKUP($A24,'App C  Total'!$A:$H,6,FALSE)</f>
        <v>2747.6632</v>
      </c>
      <c r="F24" s="3">
        <f>VLOOKUP($A24,'App C  Total'!$A:$H,7,FALSE)</f>
        <v>596.98099999999999</v>
      </c>
      <c r="G24" s="3">
        <f>VLOOKUP($A24,'App C  Total'!$A:$H,8,FALSE)</f>
        <v>0</v>
      </c>
      <c r="I24" s="3">
        <f>VLOOKUP($A24,'App C  Exp'!$A:$H,4,FALSE)</f>
        <v>-505</v>
      </c>
      <c r="J24" s="3">
        <f>VLOOKUP($A24,'App C  Exp'!$A:$H,5,FALSE)</f>
        <v>-319</v>
      </c>
      <c r="K24" s="3">
        <f>VLOOKUP($A24,'App C  Exp'!$A:$H,6,FALSE)</f>
        <v>0</v>
      </c>
      <c r="L24" s="3">
        <f>VLOOKUP($A24,'App C  Exp'!$A:$H,7,FALSE)</f>
        <v>0</v>
      </c>
      <c r="M24" s="3">
        <f>VLOOKUP($A24,'App C  Exp'!$A:$H,8,FALSE)</f>
        <v>0</v>
      </c>
      <c r="O24" s="3">
        <f>VLOOKUP($A24,'App C  Inv'!$A:$H,4,FALSE)</f>
        <v>2677.8861999999999</v>
      </c>
      <c r="P24" s="3">
        <f>VLOOKUP($A24,'App C  Inv'!$A:$H,5,FALSE)</f>
        <v>3442.3320000000003</v>
      </c>
      <c r="Q24" s="3">
        <f>VLOOKUP($A24,'App C  Inv'!$A:$H,6,FALSE)</f>
        <v>2747.6632</v>
      </c>
      <c r="R24" s="3">
        <f>VLOOKUP($A24,'App C  Inv'!$A:$H,7,FALSE)</f>
        <v>596.98099999999999</v>
      </c>
      <c r="S24" s="3">
        <f>VLOOKUP($A24,'App C  Inv'!$A:$H,8,FALSE)</f>
        <v>0</v>
      </c>
      <c r="AA24" s="3">
        <f>VLOOKUP($A24,'App C  Share Outflows'!$A:$H,4,FALSE)</f>
        <v>77</v>
      </c>
      <c r="AB24" s="3">
        <f>VLOOKUP($A24,'App C  Share Outflows'!$A:$H,5,FALSE)</f>
        <v>77</v>
      </c>
      <c r="AC24" s="3">
        <f>VLOOKUP($A24,'App C  Share Outflows'!$A:$H,6,FALSE)</f>
        <v>0</v>
      </c>
      <c r="AD24" s="3">
        <f>VLOOKUP($A24,'App C  Share Outflows'!$A:$H,7,FALSE)</f>
        <v>0</v>
      </c>
      <c r="AE24" s="3">
        <f>VLOOKUP($A24,'App C  Share Outflows'!$A:$H,8,FALSE)</f>
        <v>0</v>
      </c>
      <c r="AG24" s="3">
        <f>VLOOKUP($A24,'App C  Share Inflows'!$A:$H,4,FALSE)</f>
        <v>-1116</v>
      </c>
      <c r="AH24" s="3">
        <f>VLOOKUP($A24,'App C  Share Inflows'!$A:$H,5,FALSE)</f>
        <v>0</v>
      </c>
      <c r="AI24" s="3">
        <f>VLOOKUP($A24,'App C  Share Inflows'!$A:$H,6,FALSE)</f>
        <v>0</v>
      </c>
      <c r="AJ24" s="3">
        <f>VLOOKUP($A24,'App C  Share Inflows'!$A:$H,7,FALSE)</f>
        <v>0</v>
      </c>
      <c r="AK24" s="3">
        <f>VLOOKUP($A24,'App C  Share Inflows'!$A:$H,8,FALSE)</f>
        <v>0</v>
      </c>
    </row>
    <row r="25" spans="1:37">
      <c r="A25" s="10" t="s">
        <v>47</v>
      </c>
      <c r="B25" s="22">
        <v>1.7523400000000001E-2</v>
      </c>
      <c r="C25" s="3">
        <f>VLOOKUP($A25,'App C  Total'!$A:$H,4,FALSE)</f>
        <v>9173.9118000000017</v>
      </c>
      <c r="D25" s="3">
        <f>VLOOKUP($A25,'App C  Total'!$A:$H,5,FALSE)</f>
        <v>26707.948000000004</v>
      </c>
      <c r="E25" s="3">
        <f>VLOOKUP($A25,'App C  Total'!$A:$H,6,FALSE)</f>
        <v>31051.464800000002</v>
      </c>
      <c r="F25" s="3">
        <f>VLOOKUP($A25,'App C  Total'!$A:$H,7,FALSE)</f>
        <v>6746.5090000000009</v>
      </c>
      <c r="G25" s="3">
        <f>VLOOKUP($A25,'App C  Total'!$A:$H,8,FALSE)</f>
        <v>0</v>
      </c>
      <c r="I25" s="3">
        <f>VLOOKUP($A25,'App C  Exp'!$A:$H,4,FALSE)</f>
        <v>-5713</v>
      </c>
      <c r="J25" s="3">
        <f>VLOOKUP($A25,'App C  Exp'!$A:$H,5,FALSE)</f>
        <v>-3610</v>
      </c>
      <c r="K25" s="3">
        <f>VLOOKUP($A25,'App C  Exp'!$A:$H,6,FALSE)</f>
        <v>0</v>
      </c>
      <c r="L25" s="3">
        <f>VLOOKUP($A25,'App C  Exp'!$A:$H,7,FALSE)</f>
        <v>0</v>
      </c>
      <c r="M25" s="3">
        <f>VLOOKUP($A25,'App C  Exp'!$A:$H,8,FALSE)</f>
        <v>0</v>
      </c>
      <c r="O25" s="3">
        <f>VLOOKUP($A25,'App C  Inv'!$A:$H,4,FALSE)</f>
        <v>30262.911800000002</v>
      </c>
      <c r="P25" s="3">
        <f>VLOOKUP($A25,'App C  Inv'!$A:$H,5,FALSE)</f>
        <v>38901.948000000004</v>
      </c>
      <c r="Q25" s="3">
        <f>VLOOKUP($A25,'App C  Inv'!$A:$H,6,FALSE)</f>
        <v>31051.464800000002</v>
      </c>
      <c r="R25" s="3">
        <f>VLOOKUP($A25,'App C  Inv'!$A:$H,7,FALSE)</f>
        <v>6746.5090000000009</v>
      </c>
      <c r="S25" s="3">
        <f>VLOOKUP($A25,'App C  Inv'!$A:$H,8,FALSE)</f>
        <v>0</v>
      </c>
      <c r="AA25" s="3">
        <f>VLOOKUP($A25,'App C  Share Outflows'!$A:$H,4,FALSE)</f>
        <v>0</v>
      </c>
      <c r="AB25" s="3">
        <f>VLOOKUP($A25,'App C  Share Outflows'!$A:$H,5,FALSE)</f>
        <v>0</v>
      </c>
      <c r="AC25" s="3">
        <f>VLOOKUP($A25,'App C  Share Outflows'!$A:$H,6,FALSE)</f>
        <v>0</v>
      </c>
      <c r="AD25" s="3">
        <f>VLOOKUP($A25,'App C  Share Outflows'!$A:$H,7,FALSE)</f>
        <v>0</v>
      </c>
      <c r="AE25" s="3">
        <f>VLOOKUP($A25,'App C  Share Outflows'!$A:$H,8,FALSE)</f>
        <v>0</v>
      </c>
      <c r="AG25" s="3">
        <f>VLOOKUP($A25,'App C  Share Inflows'!$A:$H,4,FALSE)</f>
        <v>-15376</v>
      </c>
      <c r="AH25" s="3">
        <f>VLOOKUP($A25,'App C  Share Inflows'!$A:$H,5,FALSE)</f>
        <v>-8584</v>
      </c>
      <c r="AI25" s="3">
        <f>VLOOKUP($A25,'App C  Share Inflows'!$A:$H,6,FALSE)</f>
        <v>0</v>
      </c>
      <c r="AJ25" s="3">
        <f>VLOOKUP($A25,'App C  Share Inflows'!$A:$H,7,FALSE)</f>
        <v>0</v>
      </c>
      <c r="AK25" s="3">
        <f>VLOOKUP($A25,'App C  Share Inflows'!$A:$H,8,FALSE)</f>
        <v>0</v>
      </c>
    </row>
    <row r="26" spans="1:37">
      <c r="A26" s="10" t="s">
        <v>48</v>
      </c>
      <c r="B26" s="22">
        <v>7.9740999999999996E-3</v>
      </c>
      <c r="C26" s="3">
        <f>VLOOKUP($A26,'App C  Total'!$A:$H,4,FALSE)</f>
        <v>34447.270700000001</v>
      </c>
      <c r="D26" s="3">
        <f>VLOOKUP($A26,'App C  Total'!$A:$H,5,FALSE)</f>
        <v>17825.502</v>
      </c>
      <c r="E26" s="3">
        <f>VLOOKUP($A26,'App C  Total'!$A:$H,6,FALSE)</f>
        <v>14130.1052</v>
      </c>
      <c r="F26" s="3">
        <f>VLOOKUP($A26,'App C  Total'!$A:$H,7,FALSE)</f>
        <v>3070.0284999999999</v>
      </c>
      <c r="G26" s="3">
        <f>VLOOKUP($A26,'App C  Total'!$A:$H,8,FALSE)</f>
        <v>0</v>
      </c>
      <c r="I26" s="3">
        <f>VLOOKUP($A26,'App C  Exp'!$A:$H,4,FALSE)</f>
        <v>-2600</v>
      </c>
      <c r="J26" s="3">
        <f>VLOOKUP($A26,'App C  Exp'!$A:$H,5,FALSE)</f>
        <v>-1643</v>
      </c>
      <c r="K26" s="3">
        <f>VLOOKUP($A26,'App C  Exp'!$A:$H,6,FALSE)</f>
        <v>0</v>
      </c>
      <c r="L26" s="3">
        <f>VLOOKUP($A26,'App C  Exp'!$A:$H,7,FALSE)</f>
        <v>0</v>
      </c>
      <c r="M26" s="3">
        <f>VLOOKUP($A26,'App C  Exp'!$A:$H,8,FALSE)</f>
        <v>0</v>
      </c>
      <c r="O26" s="3">
        <f>VLOOKUP($A26,'App C  Inv'!$A:$H,4,FALSE)</f>
        <v>13771.270699999999</v>
      </c>
      <c r="P26" s="3">
        <f>VLOOKUP($A26,'App C  Inv'!$A:$H,5,FALSE)</f>
        <v>17702.502</v>
      </c>
      <c r="Q26" s="3">
        <f>VLOOKUP($A26,'App C  Inv'!$A:$H,6,FALSE)</f>
        <v>14130.1052</v>
      </c>
      <c r="R26" s="3">
        <f>VLOOKUP($A26,'App C  Inv'!$A:$H,7,FALSE)</f>
        <v>3070.0284999999999</v>
      </c>
      <c r="S26" s="3">
        <f>VLOOKUP($A26,'App C  Inv'!$A:$H,8,FALSE)</f>
        <v>0</v>
      </c>
      <c r="AA26" s="3">
        <f>VLOOKUP($A26,'App C  Share Outflows'!$A:$H,4,FALSE)</f>
        <v>23276</v>
      </c>
      <c r="AB26" s="3">
        <f>VLOOKUP($A26,'App C  Share Outflows'!$A:$H,5,FALSE)</f>
        <v>1766</v>
      </c>
      <c r="AC26" s="3">
        <f>VLOOKUP($A26,'App C  Share Outflows'!$A:$H,6,FALSE)</f>
        <v>0</v>
      </c>
      <c r="AD26" s="3">
        <f>VLOOKUP($A26,'App C  Share Outflows'!$A:$H,7,FALSE)</f>
        <v>0</v>
      </c>
      <c r="AE26" s="3">
        <f>VLOOKUP($A26,'App C  Share Outflows'!$A:$H,8,FALSE)</f>
        <v>0</v>
      </c>
      <c r="AG26" s="3">
        <f>VLOOKUP($A26,'App C  Share Inflows'!$A:$H,4,FALSE)</f>
        <v>0</v>
      </c>
      <c r="AH26" s="3">
        <f>VLOOKUP($A26,'App C  Share Inflows'!$A:$H,5,FALSE)</f>
        <v>0</v>
      </c>
      <c r="AI26" s="3">
        <f>VLOOKUP($A26,'App C  Share Inflows'!$A:$H,6,FALSE)</f>
        <v>0</v>
      </c>
      <c r="AJ26" s="3">
        <f>VLOOKUP($A26,'App C  Share Inflows'!$A:$H,7,FALSE)</f>
        <v>0</v>
      </c>
      <c r="AK26" s="3">
        <f>VLOOKUP($A26,'App C  Share Inflows'!$A:$H,8,FALSE)</f>
        <v>0</v>
      </c>
    </row>
    <row r="27" spans="1:37">
      <c r="A27" s="10" t="s">
        <v>49</v>
      </c>
      <c r="B27" s="22">
        <v>4.0353000000000003E-3</v>
      </c>
      <c r="C27" s="3">
        <f>VLOOKUP($A27,'App C  Total'!$A:$H,4,FALSE)</f>
        <v>3531.9631000000008</v>
      </c>
      <c r="D27" s="3">
        <f>VLOOKUP($A27,'App C  Total'!$A:$H,5,FALSE)</f>
        <v>7587.366</v>
      </c>
      <c r="E27" s="3">
        <f>VLOOKUP($A27,'App C  Total'!$A:$H,6,FALSE)</f>
        <v>7150.5516000000007</v>
      </c>
      <c r="F27" s="3">
        <f>VLOOKUP($A27,'App C  Total'!$A:$H,7,FALSE)</f>
        <v>1553.5905</v>
      </c>
      <c r="G27" s="3">
        <f>VLOOKUP($A27,'App C  Total'!$A:$H,8,FALSE)</f>
        <v>0</v>
      </c>
      <c r="I27" s="3">
        <f>VLOOKUP($A27,'App C  Exp'!$A:$H,4,FALSE)</f>
        <v>-1316</v>
      </c>
      <c r="J27" s="3">
        <f>VLOOKUP($A27,'App C  Exp'!$A:$H,5,FALSE)</f>
        <v>-831</v>
      </c>
      <c r="K27" s="3">
        <f>VLOOKUP($A27,'App C  Exp'!$A:$H,6,FALSE)</f>
        <v>0</v>
      </c>
      <c r="L27" s="3">
        <f>VLOOKUP($A27,'App C  Exp'!$A:$H,7,FALSE)</f>
        <v>0</v>
      </c>
      <c r="M27" s="3">
        <f>VLOOKUP($A27,'App C  Exp'!$A:$H,8,FALSE)</f>
        <v>0</v>
      </c>
      <c r="O27" s="3">
        <f>VLOOKUP($A27,'App C  Inv'!$A:$H,4,FALSE)</f>
        <v>6968.9631000000008</v>
      </c>
      <c r="P27" s="3">
        <f>VLOOKUP($A27,'App C  Inv'!$A:$H,5,FALSE)</f>
        <v>8958.366</v>
      </c>
      <c r="Q27" s="3">
        <f>VLOOKUP($A27,'App C  Inv'!$A:$H,6,FALSE)</f>
        <v>7150.5516000000007</v>
      </c>
      <c r="R27" s="3">
        <f>VLOOKUP($A27,'App C  Inv'!$A:$H,7,FALSE)</f>
        <v>1553.5905</v>
      </c>
      <c r="S27" s="3">
        <f>VLOOKUP($A27,'App C  Inv'!$A:$H,8,FALSE)</f>
        <v>0</v>
      </c>
      <c r="AA27" s="3">
        <f>VLOOKUP($A27,'App C  Share Outflows'!$A:$H,4,FALSE)</f>
        <v>0</v>
      </c>
      <c r="AB27" s="3">
        <f>VLOOKUP($A27,'App C  Share Outflows'!$A:$H,5,FALSE)</f>
        <v>0</v>
      </c>
      <c r="AC27" s="3">
        <f>VLOOKUP($A27,'App C  Share Outflows'!$A:$H,6,FALSE)</f>
        <v>0</v>
      </c>
      <c r="AD27" s="3">
        <f>VLOOKUP($A27,'App C  Share Outflows'!$A:$H,7,FALSE)</f>
        <v>0</v>
      </c>
      <c r="AE27" s="3">
        <f>VLOOKUP($A27,'App C  Share Outflows'!$A:$H,8,FALSE)</f>
        <v>0</v>
      </c>
      <c r="AG27" s="3">
        <f>VLOOKUP($A27,'App C  Share Inflows'!$A:$H,4,FALSE)</f>
        <v>-2121</v>
      </c>
      <c r="AH27" s="3">
        <f>VLOOKUP($A27,'App C  Share Inflows'!$A:$H,5,FALSE)</f>
        <v>-540</v>
      </c>
      <c r="AI27" s="3">
        <f>VLOOKUP($A27,'App C  Share Inflows'!$A:$H,6,FALSE)</f>
        <v>0</v>
      </c>
      <c r="AJ27" s="3">
        <f>VLOOKUP($A27,'App C  Share Inflows'!$A:$H,7,FALSE)</f>
        <v>0</v>
      </c>
      <c r="AK27" s="3">
        <f>VLOOKUP($A27,'App C  Share Inflows'!$A:$H,8,FALSE)</f>
        <v>0</v>
      </c>
    </row>
    <row r="28" spans="1:37">
      <c r="A28" s="10" t="s">
        <v>50</v>
      </c>
      <c r="B28" s="22">
        <v>1.7198000000000001E-3</v>
      </c>
      <c r="C28" s="3">
        <f>VLOOKUP($A28,'App C  Total'!$A:$H,4,FALSE)</f>
        <v>1020.0945999999999</v>
      </c>
      <c r="D28" s="3">
        <f>VLOOKUP($A28,'App C  Total'!$A:$H,5,FALSE)</f>
        <v>2279.9560000000001</v>
      </c>
      <c r="E28" s="3">
        <f>VLOOKUP($A28,'App C  Total'!$A:$H,6,FALSE)</f>
        <v>3047.4856</v>
      </c>
      <c r="F28" s="3">
        <f>VLOOKUP($A28,'App C  Total'!$A:$H,7,FALSE)</f>
        <v>662.12300000000005</v>
      </c>
      <c r="G28" s="3">
        <f>VLOOKUP($A28,'App C  Total'!$A:$H,8,FALSE)</f>
        <v>0</v>
      </c>
      <c r="I28" s="3">
        <f>VLOOKUP($A28,'App C  Exp'!$A:$H,4,FALSE)</f>
        <v>-561</v>
      </c>
      <c r="J28" s="3">
        <f>VLOOKUP($A28,'App C  Exp'!$A:$H,5,FALSE)</f>
        <v>-354</v>
      </c>
      <c r="K28" s="3">
        <f>VLOOKUP($A28,'App C  Exp'!$A:$H,6,FALSE)</f>
        <v>0</v>
      </c>
      <c r="L28" s="3">
        <f>VLOOKUP($A28,'App C  Exp'!$A:$H,7,FALSE)</f>
        <v>0</v>
      </c>
      <c r="M28" s="3">
        <f>VLOOKUP($A28,'App C  Exp'!$A:$H,8,FALSE)</f>
        <v>0</v>
      </c>
      <c r="O28" s="3">
        <f>VLOOKUP($A28,'App C  Inv'!$A:$H,4,FALSE)</f>
        <v>2970.0945999999999</v>
      </c>
      <c r="P28" s="3">
        <f>VLOOKUP($A28,'App C  Inv'!$A:$H,5,FALSE)</f>
        <v>3817.9560000000001</v>
      </c>
      <c r="Q28" s="3">
        <f>VLOOKUP($A28,'App C  Inv'!$A:$H,6,FALSE)</f>
        <v>3047.4856</v>
      </c>
      <c r="R28" s="3">
        <f>VLOOKUP($A28,'App C  Inv'!$A:$H,7,FALSE)</f>
        <v>662.12300000000005</v>
      </c>
      <c r="S28" s="3">
        <f>VLOOKUP($A28,'App C  Inv'!$A:$H,8,FALSE)</f>
        <v>0</v>
      </c>
      <c r="AA28" s="3">
        <f>VLOOKUP($A28,'App C  Share Outflows'!$A:$H,4,FALSE)</f>
        <v>0</v>
      </c>
      <c r="AB28" s="3">
        <f>VLOOKUP($A28,'App C  Share Outflows'!$A:$H,5,FALSE)</f>
        <v>0</v>
      </c>
      <c r="AC28" s="3">
        <f>VLOOKUP($A28,'App C  Share Outflows'!$A:$H,6,FALSE)</f>
        <v>0</v>
      </c>
      <c r="AD28" s="3">
        <f>VLOOKUP($A28,'App C  Share Outflows'!$A:$H,7,FALSE)</f>
        <v>0</v>
      </c>
      <c r="AE28" s="3">
        <f>VLOOKUP($A28,'App C  Share Outflows'!$A:$H,8,FALSE)</f>
        <v>0</v>
      </c>
      <c r="AG28" s="3">
        <f>VLOOKUP($A28,'App C  Share Inflows'!$A:$H,4,FALSE)</f>
        <v>-1389</v>
      </c>
      <c r="AH28" s="3">
        <f>VLOOKUP($A28,'App C  Share Inflows'!$A:$H,5,FALSE)</f>
        <v>-1184</v>
      </c>
      <c r="AI28" s="3">
        <f>VLOOKUP($A28,'App C  Share Inflows'!$A:$H,6,FALSE)</f>
        <v>0</v>
      </c>
      <c r="AJ28" s="3">
        <f>VLOOKUP($A28,'App C  Share Inflows'!$A:$H,7,FALSE)</f>
        <v>0</v>
      </c>
      <c r="AK28" s="3">
        <f>VLOOKUP($A28,'App C  Share Inflows'!$A:$H,8,FALSE)</f>
        <v>0</v>
      </c>
    </row>
    <row r="29" spans="1:37">
      <c r="A29" s="10" t="s">
        <v>51</v>
      </c>
      <c r="B29" s="22">
        <v>1.547E-3</v>
      </c>
      <c r="C29" s="3">
        <f>VLOOKUP($A29,'App C  Total'!$A:$H,4,FALSE)</f>
        <v>3340.6689999999999</v>
      </c>
      <c r="D29" s="3">
        <f>VLOOKUP($A29,'App C  Total'!$A:$H,5,FALSE)</f>
        <v>3316.34</v>
      </c>
      <c r="E29" s="3">
        <f>VLOOKUP($A29,'App C  Total'!$A:$H,6,FALSE)</f>
        <v>2741.2840000000001</v>
      </c>
      <c r="F29" s="3">
        <f>VLOOKUP($A29,'App C  Total'!$A:$H,7,FALSE)</f>
        <v>595.59500000000003</v>
      </c>
      <c r="G29" s="3">
        <f>VLOOKUP($A29,'App C  Total'!$A:$H,8,FALSE)</f>
        <v>0</v>
      </c>
      <c r="I29" s="3">
        <f>VLOOKUP($A29,'App C  Exp'!$A:$H,4,FALSE)</f>
        <v>-504</v>
      </c>
      <c r="J29" s="3">
        <f>VLOOKUP($A29,'App C  Exp'!$A:$H,5,FALSE)</f>
        <v>-319</v>
      </c>
      <c r="K29" s="3">
        <f>VLOOKUP($A29,'App C  Exp'!$A:$H,6,FALSE)</f>
        <v>0</v>
      </c>
      <c r="L29" s="3">
        <f>VLOOKUP($A29,'App C  Exp'!$A:$H,7,FALSE)</f>
        <v>0</v>
      </c>
      <c r="M29" s="3">
        <f>VLOOKUP($A29,'App C  Exp'!$A:$H,8,FALSE)</f>
        <v>0</v>
      </c>
      <c r="O29" s="3">
        <f>VLOOKUP($A29,'App C  Inv'!$A:$H,4,FALSE)</f>
        <v>2671.6689999999999</v>
      </c>
      <c r="P29" s="3">
        <f>VLOOKUP($A29,'App C  Inv'!$A:$H,5,FALSE)</f>
        <v>3434.34</v>
      </c>
      <c r="Q29" s="3">
        <f>VLOOKUP($A29,'App C  Inv'!$A:$H,6,FALSE)</f>
        <v>2741.2840000000001</v>
      </c>
      <c r="R29" s="3">
        <f>VLOOKUP($A29,'App C  Inv'!$A:$H,7,FALSE)</f>
        <v>595.59500000000003</v>
      </c>
      <c r="S29" s="3">
        <f>VLOOKUP($A29,'App C  Inv'!$A:$H,8,FALSE)</f>
        <v>0</v>
      </c>
      <c r="AA29" s="3">
        <f>VLOOKUP($A29,'App C  Share Outflows'!$A:$H,4,FALSE)</f>
        <v>1173</v>
      </c>
      <c r="AB29" s="3">
        <f>VLOOKUP($A29,'App C  Share Outflows'!$A:$H,5,FALSE)</f>
        <v>201</v>
      </c>
      <c r="AC29" s="3">
        <f>VLOOKUP($A29,'App C  Share Outflows'!$A:$H,6,FALSE)</f>
        <v>0</v>
      </c>
      <c r="AD29" s="3">
        <f>VLOOKUP($A29,'App C  Share Outflows'!$A:$H,7,FALSE)</f>
        <v>0</v>
      </c>
      <c r="AE29" s="3">
        <f>VLOOKUP($A29,'App C  Share Outflows'!$A:$H,8,FALSE)</f>
        <v>0</v>
      </c>
      <c r="AG29" s="3">
        <f>VLOOKUP($A29,'App C  Share Inflows'!$A:$H,4,FALSE)</f>
        <v>0</v>
      </c>
      <c r="AH29" s="3">
        <f>VLOOKUP($A29,'App C  Share Inflows'!$A:$H,5,FALSE)</f>
        <v>0</v>
      </c>
      <c r="AI29" s="3">
        <f>VLOOKUP($A29,'App C  Share Inflows'!$A:$H,6,FALSE)</f>
        <v>0</v>
      </c>
      <c r="AJ29" s="3">
        <f>VLOOKUP($A29,'App C  Share Inflows'!$A:$H,7,FALSE)</f>
        <v>0</v>
      </c>
      <c r="AK29" s="3">
        <f>VLOOKUP($A29,'App C  Share Inflows'!$A:$H,8,FALSE)</f>
        <v>0</v>
      </c>
    </row>
    <row r="30" spans="1:37">
      <c r="A30" s="10" t="s">
        <v>52</v>
      </c>
      <c r="B30" s="22">
        <v>1.01972E-2</v>
      </c>
      <c r="C30" s="3">
        <f>VLOOKUP($A30,'App C  Total'!$A:$H,4,FALSE)</f>
        <v>-3501.4356000000007</v>
      </c>
      <c r="D30" s="3">
        <f>VLOOKUP($A30,'App C  Total'!$A:$H,5,FALSE)</f>
        <v>12000.784</v>
      </c>
      <c r="E30" s="3">
        <f>VLOOKUP($A30,'App C  Total'!$A:$H,6,FALSE)</f>
        <v>18069.438399999999</v>
      </c>
      <c r="F30" s="3">
        <f>VLOOKUP($A30,'App C  Total'!$A:$H,7,FALSE)</f>
        <v>3925.922</v>
      </c>
      <c r="G30" s="3">
        <f>VLOOKUP($A30,'App C  Total'!$A:$H,8,FALSE)</f>
        <v>0</v>
      </c>
      <c r="I30" s="3">
        <f>VLOOKUP($A30,'App C  Exp'!$A:$H,4,FALSE)</f>
        <v>-3324</v>
      </c>
      <c r="J30" s="3">
        <f>VLOOKUP($A30,'App C  Exp'!$A:$H,5,FALSE)</f>
        <v>-2101</v>
      </c>
      <c r="K30" s="3">
        <f>VLOOKUP($A30,'App C  Exp'!$A:$H,6,FALSE)</f>
        <v>0</v>
      </c>
      <c r="L30" s="3">
        <f>VLOOKUP($A30,'App C  Exp'!$A:$H,7,FALSE)</f>
        <v>0</v>
      </c>
      <c r="M30" s="3">
        <f>VLOOKUP($A30,'App C  Exp'!$A:$H,8,FALSE)</f>
        <v>0</v>
      </c>
      <c r="O30" s="3">
        <f>VLOOKUP($A30,'App C  Inv'!$A:$H,4,FALSE)</f>
        <v>17610.564399999999</v>
      </c>
      <c r="P30" s="3">
        <f>VLOOKUP($A30,'App C  Inv'!$A:$H,5,FALSE)</f>
        <v>22637.784</v>
      </c>
      <c r="Q30" s="3">
        <f>VLOOKUP($A30,'App C  Inv'!$A:$H,6,FALSE)</f>
        <v>18069.438399999999</v>
      </c>
      <c r="R30" s="3">
        <f>VLOOKUP($A30,'App C  Inv'!$A:$H,7,FALSE)</f>
        <v>3925.922</v>
      </c>
      <c r="S30" s="3">
        <f>VLOOKUP($A30,'App C  Inv'!$A:$H,8,FALSE)</f>
        <v>0</v>
      </c>
      <c r="AA30" s="3">
        <f>VLOOKUP($A30,'App C  Share Outflows'!$A:$H,4,FALSE)</f>
        <v>0</v>
      </c>
      <c r="AB30" s="3">
        <f>VLOOKUP($A30,'App C  Share Outflows'!$A:$H,5,FALSE)</f>
        <v>0</v>
      </c>
      <c r="AC30" s="3">
        <f>VLOOKUP($A30,'App C  Share Outflows'!$A:$H,6,FALSE)</f>
        <v>0</v>
      </c>
      <c r="AD30" s="3">
        <f>VLOOKUP($A30,'App C  Share Outflows'!$A:$H,7,FALSE)</f>
        <v>0</v>
      </c>
      <c r="AE30" s="3">
        <f>VLOOKUP($A30,'App C  Share Outflows'!$A:$H,8,FALSE)</f>
        <v>0</v>
      </c>
      <c r="AG30" s="3">
        <f>VLOOKUP($A30,'App C  Share Inflows'!$A:$H,4,FALSE)</f>
        <v>-17788</v>
      </c>
      <c r="AH30" s="3">
        <f>VLOOKUP($A30,'App C  Share Inflows'!$A:$H,5,FALSE)</f>
        <v>-8536</v>
      </c>
      <c r="AI30" s="3">
        <f>VLOOKUP($A30,'App C  Share Inflows'!$A:$H,6,FALSE)</f>
        <v>0</v>
      </c>
      <c r="AJ30" s="3">
        <f>VLOOKUP($A30,'App C  Share Inflows'!$A:$H,7,FALSE)</f>
        <v>0</v>
      </c>
      <c r="AK30" s="3">
        <f>VLOOKUP($A30,'App C  Share Inflows'!$A:$H,8,FALSE)</f>
        <v>0</v>
      </c>
    </row>
    <row r="31" spans="1:37">
      <c r="A31" s="10" t="s">
        <v>53</v>
      </c>
      <c r="B31" s="22">
        <v>4.6315000000000002E-3</v>
      </c>
      <c r="C31" s="3">
        <f>VLOOKUP($A31,'App C  Total'!$A:$H,4,FALSE)</f>
        <v>-411.39949999999953</v>
      </c>
      <c r="D31" s="3">
        <f>VLOOKUP($A31,'App C  Total'!$A:$H,5,FALSE)</f>
        <v>5620.93</v>
      </c>
      <c r="E31" s="3">
        <f>VLOOKUP($A31,'App C  Total'!$A:$H,6,FALSE)</f>
        <v>8207.018</v>
      </c>
      <c r="F31" s="3">
        <f>VLOOKUP($A31,'App C  Total'!$A:$H,7,FALSE)</f>
        <v>1783.1275000000001</v>
      </c>
      <c r="G31" s="3">
        <f>VLOOKUP($A31,'App C  Total'!$A:$H,8,FALSE)</f>
        <v>0</v>
      </c>
      <c r="I31" s="3">
        <f>VLOOKUP($A31,'App C  Exp'!$A:$H,4,FALSE)</f>
        <v>-1510</v>
      </c>
      <c r="J31" s="3">
        <f>VLOOKUP($A31,'App C  Exp'!$A:$H,5,FALSE)</f>
        <v>-954</v>
      </c>
      <c r="K31" s="3">
        <f>VLOOKUP($A31,'App C  Exp'!$A:$H,6,FALSE)</f>
        <v>0</v>
      </c>
      <c r="L31" s="3">
        <f>VLOOKUP($A31,'App C  Exp'!$A:$H,7,FALSE)</f>
        <v>0</v>
      </c>
      <c r="M31" s="3">
        <f>VLOOKUP($A31,'App C  Exp'!$A:$H,8,FALSE)</f>
        <v>0</v>
      </c>
      <c r="O31" s="3">
        <f>VLOOKUP($A31,'App C  Inv'!$A:$H,4,FALSE)</f>
        <v>7998.6005000000005</v>
      </c>
      <c r="P31" s="3">
        <f>VLOOKUP($A31,'App C  Inv'!$A:$H,5,FALSE)</f>
        <v>10281.93</v>
      </c>
      <c r="Q31" s="3">
        <f>VLOOKUP($A31,'App C  Inv'!$A:$H,6,FALSE)</f>
        <v>8207.018</v>
      </c>
      <c r="R31" s="3">
        <f>VLOOKUP($A31,'App C  Inv'!$A:$H,7,FALSE)</f>
        <v>1783.1275000000001</v>
      </c>
      <c r="S31" s="3">
        <f>VLOOKUP($A31,'App C  Inv'!$A:$H,8,FALSE)</f>
        <v>0</v>
      </c>
      <c r="AA31" s="3">
        <f>VLOOKUP($A31,'App C  Share Outflows'!$A:$H,4,FALSE)</f>
        <v>0</v>
      </c>
      <c r="AB31" s="3">
        <f>VLOOKUP($A31,'App C  Share Outflows'!$A:$H,5,FALSE)</f>
        <v>0</v>
      </c>
      <c r="AC31" s="3">
        <f>VLOOKUP($A31,'App C  Share Outflows'!$A:$H,6,FALSE)</f>
        <v>0</v>
      </c>
      <c r="AD31" s="3">
        <f>VLOOKUP($A31,'App C  Share Outflows'!$A:$H,7,FALSE)</f>
        <v>0</v>
      </c>
      <c r="AE31" s="3">
        <f>VLOOKUP($A31,'App C  Share Outflows'!$A:$H,8,FALSE)</f>
        <v>0</v>
      </c>
      <c r="AG31" s="3">
        <f>VLOOKUP($A31,'App C  Share Inflows'!$A:$H,4,FALSE)</f>
        <v>-6900</v>
      </c>
      <c r="AH31" s="3">
        <f>VLOOKUP($A31,'App C  Share Inflows'!$A:$H,5,FALSE)</f>
        <v>-3707</v>
      </c>
      <c r="AI31" s="3">
        <f>VLOOKUP($A31,'App C  Share Inflows'!$A:$H,6,FALSE)</f>
        <v>0</v>
      </c>
      <c r="AJ31" s="3">
        <f>VLOOKUP($A31,'App C  Share Inflows'!$A:$H,7,FALSE)</f>
        <v>0</v>
      </c>
      <c r="AK31" s="3">
        <f>VLOOKUP($A31,'App C  Share Inflows'!$A:$H,8,FALSE)</f>
        <v>0</v>
      </c>
    </row>
    <row r="32" spans="1:37">
      <c r="A32" s="10" t="s">
        <v>54</v>
      </c>
      <c r="B32" s="22">
        <v>1.09953E-2</v>
      </c>
      <c r="C32" s="3">
        <f>VLOOKUP($A32,'App C  Total'!$A:$H,4,FALSE)</f>
        <v>11784.883099999999</v>
      </c>
      <c r="D32" s="3">
        <f>VLOOKUP($A32,'App C  Total'!$A:$H,5,FALSE)</f>
        <v>20407.565999999999</v>
      </c>
      <c r="E32" s="3">
        <f>VLOOKUP($A32,'App C  Total'!$A:$H,6,FALSE)</f>
        <v>19483.671599999998</v>
      </c>
      <c r="F32" s="3">
        <f>VLOOKUP($A32,'App C  Total'!$A:$H,7,FALSE)</f>
        <v>4233.1904999999997</v>
      </c>
      <c r="G32" s="3">
        <f>VLOOKUP($A32,'App C  Total'!$A:$H,8,FALSE)</f>
        <v>0</v>
      </c>
      <c r="I32" s="3">
        <f>VLOOKUP($A32,'App C  Exp'!$A:$H,4,FALSE)</f>
        <v>-3584</v>
      </c>
      <c r="J32" s="3">
        <f>VLOOKUP($A32,'App C  Exp'!$A:$H,5,FALSE)</f>
        <v>-2265</v>
      </c>
      <c r="K32" s="3">
        <f>VLOOKUP($A32,'App C  Exp'!$A:$H,6,FALSE)</f>
        <v>0</v>
      </c>
      <c r="L32" s="3">
        <f>VLOOKUP($A32,'App C  Exp'!$A:$H,7,FALSE)</f>
        <v>0</v>
      </c>
      <c r="M32" s="3">
        <f>VLOOKUP($A32,'App C  Exp'!$A:$H,8,FALSE)</f>
        <v>0</v>
      </c>
      <c r="O32" s="3">
        <f>VLOOKUP($A32,'App C  Inv'!$A:$H,4,FALSE)</f>
        <v>18988.883099999999</v>
      </c>
      <c r="P32" s="3">
        <f>VLOOKUP($A32,'App C  Inv'!$A:$H,5,FALSE)</f>
        <v>24409.565999999999</v>
      </c>
      <c r="Q32" s="3">
        <f>VLOOKUP($A32,'App C  Inv'!$A:$H,6,FALSE)</f>
        <v>19483.671599999998</v>
      </c>
      <c r="R32" s="3">
        <f>VLOOKUP($A32,'App C  Inv'!$A:$H,7,FALSE)</f>
        <v>4233.1904999999997</v>
      </c>
      <c r="S32" s="3">
        <f>VLOOKUP($A32,'App C  Inv'!$A:$H,8,FALSE)</f>
        <v>0</v>
      </c>
      <c r="AA32" s="3">
        <f>VLOOKUP($A32,'App C  Share Outflows'!$A:$H,4,FALSE)</f>
        <v>0</v>
      </c>
      <c r="AB32" s="3">
        <f>VLOOKUP($A32,'App C  Share Outflows'!$A:$H,5,FALSE)</f>
        <v>0</v>
      </c>
      <c r="AC32" s="3">
        <f>VLOOKUP($A32,'App C  Share Outflows'!$A:$H,6,FALSE)</f>
        <v>0</v>
      </c>
      <c r="AD32" s="3">
        <f>VLOOKUP($A32,'App C  Share Outflows'!$A:$H,7,FALSE)</f>
        <v>0</v>
      </c>
      <c r="AE32" s="3">
        <f>VLOOKUP($A32,'App C  Share Outflows'!$A:$H,8,FALSE)</f>
        <v>0</v>
      </c>
      <c r="AG32" s="3">
        <f>VLOOKUP($A32,'App C  Share Inflows'!$A:$H,4,FALSE)</f>
        <v>-3620</v>
      </c>
      <c r="AH32" s="3">
        <f>VLOOKUP($A32,'App C  Share Inflows'!$A:$H,5,FALSE)</f>
        <v>-1737</v>
      </c>
      <c r="AI32" s="3">
        <f>VLOOKUP($A32,'App C  Share Inflows'!$A:$H,6,FALSE)</f>
        <v>0</v>
      </c>
      <c r="AJ32" s="3">
        <f>VLOOKUP($A32,'App C  Share Inflows'!$A:$H,7,FALSE)</f>
        <v>0</v>
      </c>
      <c r="AK32" s="3">
        <f>VLOOKUP($A32,'App C  Share Inflows'!$A:$H,8,FALSE)</f>
        <v>0</v>
      </c>
    </row>
    <row r="33" spans="1:37">
      <c r="A33" s="10" t="s">
        <v>55</v>
      </c>
      <c r="B33" s="22">
        <v>3.4838000000000001E-2</v>
      </c>
      <c r="C33" s="3">
        <f>VLOOKUP($A33,'App C  Total'!$A:$H,4,FALSE)</f>
        <v>14718.226000000002</v>
      </c>
      <c r="D33" s="3">
        <f>VLOOKUP($A33,'App C  Total'!$A:$H,5,FALSE)</f>
        <v>53297.36</v>
      </c>
      <c r="E33" s="3">
        <f>VLOOKUP($A33,'App C  Total'!$A:$H,6,FALSE)</f>
        <v>61732.936000000002</v>
      </c>
      <c r="F33" s="3">
        <f>VLOOKUP($A33,'App C  Total'!$A:$H,7,FALSE)</f>
        <v>13412.630000000001</v>
      </c>
      <c r="G33" s="3">
        <f>VLOOKUP($A33,'App C  Total'!$A:$H,8,FALSE)</f>
        <v>0</v>
      </c>
      <c r="I33" s="3">
        <f>VLOOKUP($A33,'App C  Exp'!$A:$H,4,FALSE)</f>
        <v>-11357</v>
      </c>
      <c r="J33" s="3">
        <f>VLOOKUP($A33,'App C  Exp'!$A:$H,5,FALSE)</f>
        <v>-7177</v>
      </c>
      <c r="K33" s="3">
        <f>VLOOKUP($A33,'App C  Exp'!$A:$H,6,FALSE)</f>
        <v>0</v>
      </c>
      <c r="L33" s="3">
        <f>VLOOKUP($A33,'App C  Exp'!$A:$H,7,FALSE)</f>
        <v>0</v>
      </c>
      <c r="M33" s="3">
        <f>VLOOKUP($A33,'App C  Exp'!$A:$H,8,FALSE)</f>
        <v>0</v>
      </c>
      <c r="O33" s="3">
        <f>VLOOKUP($A33,'App C  Inv'!$A:$H,4,FALSE)</f>
        <v>60165.226000000002</v>
      </c>
      <c r="P33" s="3">
        <f>VLOOKUP($A33,'App C  Inv'!$A:$H,5,FALSE)</f>
        <v>77340.36</v>
      </c>
      <c r="Q33" s="3">
        <f>VLOOKUP($A33,'App C  Inv'!$A:$H,6,FALSE)</f>
        <v>61732.936000000002</v>
      </c>
      <c r="R33" s="3">
        <f>VLOOKUP($A33,'App C  Inv'!$A:$H,7,FALSE)</f>
        <v>13412.630000000001</v>
      </c>
      <c r="S33" s="3">
        <f>VLOOKUP($A33,'App C  Inv'!$A:$H,8,FALSE)</f>
        <v>0</v>
      </c>
      <c r="AA33" s="3">
        <f>VLOOKUP($A33,'App C  Share Outflows'!$A:$H,4,FALSE)</f>
        <v>0</v>
      </c>
      <c r="AB33" s="3">
        <f>VLOOKUP($A33,'App C  Share Outflows'!$A:$H,5,FALSE)</f>
        <v>0</v>
      </c>
      <c r="AC33" s="3">
        <f>VLOOKUP($A33,'App C  Share Outflows'!$A:$H,6,FALSE)</f>
        <v>0</v>
      </c>
      <c r="AD33" s="3">
        <f>VLOOKUP($A33,'App C  Share Outflows'!$A:$H,7,FALSE)</f>
        <v>0</v>
      </c>
      <c r="AE33" s="3">
        <f>VLOOKUP($A33,'App C  Share Outflows'!$A:$H,8,FALSE)</f>
        <v>0</v>
      </c>
      <c r="AG33" s="3">
        <f>VLOOKUP($A33,'App C  Share Inflows'!$A:$H,4,FALSE)</f>
        <v>-34090</v>
      </c>
      <c r="AH33" s="3">
        <f>VLOOKUP($A33,'App C  Share Inflows'!$A:$H,5,FALSE)</f>
        <v>-16866</v>
      </c>
      <c r="AI33" s="3">
        <f>VLOOKUP($A33,'App C  Share Inflows'!$A:$H,6,FALSE)</f>
        <v>0</v>
      </c>
      <c r="AJ33" s="3">
        <f>VLOOKUP($A33,'App C  Share Inflows'!$A:$H,7,FALSE)</f>
        <v>0</v>
      </c>
      <c r="AK33" s="3">
        <f>VLOOKUP($A33,'App C  Share Inflows'!$A:$H,8,FALSE)</f>
        <v>0</v>
      </c>
    </row>
    <row r="34" spans="1:37">
      <c r="A34" s="10" t="s">
        <v>56</v>
      </c>
      <c r="B34" s="22">
        <v>3.8430999999999999E-3</v>
      </c>
      <c r="C34" s="3">
        <f>VLOOKUP($A34,'App C  Total'!$A:$H,4,FALSE)</f>
        <v>14576.0337</v>
      </c>
      <c r="D34" s="3">
        <f>VLOOKUP($A34,'App C  Total'!$A:$H,5,FALSE)</f>
        <v>11058.681999999999</v>
      </c>
      <c r="E34" s="3">
        <f>VLOOKUP($A34,'App C  Total'!$A:$H,6,FALSE)</f>
        <v>6809.9731999999995</v>
      </c>
      <c r="F34" s="3">
        <f>VLOOKUP($A34,'App C  Total'!$A:$H,7,FALSE)</f>
        <v>1479.5934999999999</v>
      </c>
      <c r="G34" s="3">
        <f>VLOOKUP($A34,'App C  Total'!$A:$H,8,FALSE)</f>
        <v>0</v>
      </c>
      <c r="I34" s="3">
        <f>VLOOKUP($A34,'App C  Exp'!$A:$H,4,FALSE)</f>
        <v>-1253</v>
      </c>
      <c r="J34" s="3">
        <f>VLOOKUP($A34,'App C  Exp'!$A:$H,5,FALSE)</f>
        <v>-792</v>
      </c>
      <c r="K34" s="3">
        <f>VLOOKUP($A34,'App C  Exp'!$A:$H,6,FALSE)</f>
        <v>0</v>
      </c>
      <c r="L34" s="3">
        <f>VLOOKUP($A34,'App C  Exp'!$A:$H,7,FALSE)</f>
        <v>0</v>
      </c>
      <c r="M34" s="3">
        <f>VLOOKUP($A34,'App C  Exp'!$A:$H,8,FALSE)</f>
        <v>0</v>
      </c>
      <c r="O34" s="3">
        <f>VLOOKUP($A34,'App C  Inv'!$A:$H,4,FALSE)</f>
        <v>6637.0337</v>
      </c>
      <c r="P34" s="3">
        <f>VLOOKUP($A34,'App C  Inv'!$A:$H,5,FALSE)</f>
        <v>8531.6819999999989</v>
      </c>
      <c r="Q34" s="3">
        <f>VLOOKUP($A34,'App C  Inv'!$A:$H,6,FALSE)</f>
        <v>6809.9731999999995</v>
      </c>
      <c r="R34" s="3">
        <f>VLOOKUP($A34,'App C  Inv'!$A:$H,7,FALSE)</f>
        <v>1479.5934999999999</v>
      </c>
      <c r="S34" s="3">
        <f>VLOOKUP($A34,'App C  Inv'!$A:$H,8,FALSE)</f>
        <v>0</v>
      </c>
      <c r="AA34" s="3">
        <f>VLOOKUP($A34,'App C  Share Outflows'!$A:$H,4,FALSE)</f>
        <v>9192</v>
      </c>
      <c r="AB34" s="3">
        <f>VLOOKUP($A34,'App C  Share Outflows'!$A:$H,5,FALSE)</f>
        <v>3319</v>
      </c>
      <c r="AC34" s="3">
        <f>VLOOKUP($A34,'App C  Share Outflows'!$A:$H,6,FALSE)</f>
        <v>0</v>
      </c>
      <c r="AD34" s="3">
        <f>VLOOKUP($A34,'App C  Share Outflows'!$A:$H,7,FALSE)</f>
        <v>0</v>
      </c>
      <c r="AE34" s="3">
        <f>VLOOKUP($A34,'App C  Share Outflows'!$A:$H,8,FALSE)</f>
        <v>0</v>
      </c>
      <c r="AG34" s="3">
        <f>VLOOKUP($A34,'App C  Share Inflows'!$A:$H,4,FALSE)</f>
        <v>0</v>
      </c>
      <c r="AH34" s="3">
        <f>VLOOKUP($A34,'App C  Share Inflows'!$A:$H,5,FALSE)</f>
        <v>0</v>
      </c>
      <c r="AI34" s="3">
        <f>VLOOKUP($A34,'App C  Share Inflows'!$A:$H,6,FALSE)</f>
        <v>0</v>
      </c>
      <c r="AJ34" s="3">
        <f>VLOOKUP($A34,'App C  Share Inflows'!$A:$H,7,FALSE)</f>
        <v>0</v>
      </c>
      <c r="AK34" s="3">
        <f>VLOOKUP($A34,'App C  Share Inflows'!$A:$H,8,FALSE)</f>
        <v>0</v>
      </c>
    </row>
    <row r="35" spans="1:37">
      <c r="A35" s="10" t="s">
        <v>57</v>
      </c>
      <c r="B35" s="22">
        <v>7.3371E-3</v>
      </c>
      <c r="C35" s="3">
        <f>VLOOKUP($A35,'App C  Total'!$A:$H,4,FALSE)</f>
        <v>24861.171699999999</v>
      </c>
      <c r="D35" s="3">
        <f>VLOOKUP($A35,'App C  Total'!$A:$H,5,FALSE)</f>
        <v>23028.362000000001</v>
      </c>
      <c r="E35" s="3">
        <f>VLOOKUP($A35,'App C  Total'!$A:$H,6,FALSE)</f>
        <v>13001.341200000001</v>
      </c>
      <c r="F35" s="3">
        <f>VLOOKUP($A35,'App C  Total'!$A:$H,7,FALSE)</f>
        <v>2824.7835</v>
      </c>
      <c r="G35" s="3">
        <f>VLOOKUP($A35,'App C  Total'!$A:$H,8,FALSE)</f>
        <v>0</v>
      </c>
      <c r="I35" s="3">
        <f>VLOOKUP($A35,'App C  Exp'!$A:$H,4,FALSE)</f>
        <v>-2392</v>
      </c>
      <c r="J35" s="3">
        <f>VLOOKUP($A35,'App C  Exp'!$A:$H,5,FALSE)</f>
        <v>-1511</v>
      </c>
      <c r="K35" s="3">
        <f>VLOOKUP($A35,'App C  Exp'!$A:$H,6,FALSE)</f>
        <v>0</v>
      </c>
      <c r="L35" s="3">
        <f>VLOOKUP($A35,'App C  Exp'!$A:$H,7,FALSE)</f>
        <v>0</v>
      </c>
      <c r="M35" s="3">
        <f>VLOOKUP($A35,'App C  Exp'!$A:$H,8,FALSE)</f>
        <v>0</v>
      </c>
      <c r="O35" s="3">
        <f>VLOOKUP($A35,'App C  Inv'!$A:$H,4,FALSE)</f>
        <v>12671.171700000001</v>
      </c>
      <c r="P35" s="3">
        <f>VLOOKUP($A35,'App C  Inv'!$A:$H,5,FALSE)</f>
        <v>16288.362000000001</v>
      </c>
      <c r="Q35" s="3">
        <f>VLOOKUP($A35,'App C  Inv'!$A:$H,6,FALSE)</f>
        <v>13001.341200000001</v>
      </c>
      <c r="R35" s="3">
        <f>VLOOKUP($A35,'App C  Inv'!$A:$H,7,FALSE)</f>
        <v>2824.7835</v>
      </c>
      <c r="S35" s="3">
        <f>VLOOKUP($A35,'App C  Inv'!$A:$H,8,FALSE)</f>
        <v>0</v>
      </c>
      <c r="AA35" s="3">
        <f>VLOOKUP($A35,'App C  Share Outflows'!$A:$H,4,FALSE)</f>
        <v>14582</v>
      </c>
      <c r="AB35" s="3">
        <f>VLOOKUP($A35,'App C  Share Outflows'!$A:$H,5,FALSE)</f>
        <v>8251</v>
      </c>
      <c r="AC35" s="3">
        <f>VLOOKUP($A35,'App C  Share Outflows'!$A:$H,6,FALSE)</f>
        <v>0</v>
      </c>
      <c r="AD35" s="3">
        <f>VLOOKUP($A35,'App C  Share Outflows'!$A:$H,7,FALSE)</f>
        <v>0</v>
      </c>
      <c r="AE35" s="3">
        <f>VLOOKUP($A35,'App C  Share Outflows'!$A:$H,8,FALSE)</f>
        <v>0</v>
      </c>
      <c r="AG35" s="3">
        <f>VLOOKUP($A35,'App C  Share Inflows'!$A:$H,4,FALSE)</f>
        <v>0</v>
      </c>
      <c r="AH35" s="3">
        <f>VLOOKUP($A35,'App C  Share Inflows'!$A:$H,5,FALSE)</f>
        <v>0</v>
      </c>
      <c r="AI35" s="3">
        <f>VLOOKUP($A35,'App C  Share Inflows'!$A:$H,6,FALSE)</f>
        <v>0</v>
      </c>
      <c r="AJ35" s="3">
        <f>VLOOKUP($A35,'App C  Share Inflows'!$A:$H,7,FALSE)</f>
        <v>0</v>
      </c>
      <c r="AK35" s="3">
        <f>VLOOKUP($A35,'App C  Share Inflows'!$A:$H,8,FALSE)</f>
        <v>0</v>
      </c>
    </row>
    <row r="36" spans="1:37">
      <c r="A36" s="10" t="s">
        <v>58</v>
      </c>
      <c r="B36" s="22">
        <v>1.6260199999999999E-2</v>
      </c>
      <c r="C36" s="3">
        <f>VLOOKUP($A36,'App C  Total'!$A:$H,4,FALSE)</f>
        <v>21734.365399999999</v>
      </c>
      <c r="D36" s="3">
        <f>VLOOKUP($A36,'App C  Total'!$A:$H,5,FALSE)</f>
        <v>27310.644</v>
      </c>
      <c r="E36" s="3">
        <f>VLOOKUP($A36,'App C  Total'!$A:$H,6,FALSE)</f>
        <v>28813.074399999998</v>
      </c>
      <c r="F36" s="3">
        <f>VLOOKUP($A36,'App C  Total'!$A:$H,7,FALSE)</f>
        <v>6260.1769999999997</v>
      </c>
      <c r="G36" s="3">
        <f>VLOOKUP($A36,'App C  Total'!$A:$H,8,FALSE)</f>
        <v>0</v>
      </c>
      <c r="I36" s="3">
        <f>VLOOKUP($A36,'App C  Exp'!$A:$H,4,FALSE)</f>
        <v>-5301</v>
      </c>
      <c r="J36" s="3">
        <f>VLOOKUP($A36,'App C  Exp'!$A:$H,5,FALSE)</f>
        <v>-3350</v>
      </c>
      <c r="K36" s="3">
        <f>VLOOKUP($A36,'App C  Exp'!$A:$H,6,FALSE)</f>
        <v>0</v>
      </c>
      <c r="L36" s="3">
        <f>VLOOKUP($A36,'App C  Exp'!$A:$H,7,FALSE)</f>
        <v>0</v>
      </c>
      <c r="M36" s="3">
        <f>VLOOKUP($A36,'App C  Exp'!$A:$H,8,FALSE)</f>
        <v>0</v>
      </c>
      <c r="O36" s="3">
        <f>VLOOKUP($A36,'App C  Inv'!$A:$H,4,FALSE)</f>
        <v>28081.365399999999</v>
      </c>
      <c r="P36" s="3">
        <f>VLOOKUP($A36,'App C  Inv'!$A:$H,5,FALSE)</f>
        <v>36097.644</v>
      </c>
      <c r="Q36" s="3">
        <f>VLOOKUP($A36,'App C  Inv'!$A:$H,6,FALSE)</f>
        <v>28813.074399999998</v>
      </c>
      <c r="R36" s="3">
        <f>VLOOKUP($A36,'App C  Inv'!$A:$H,7,FALSE)</f>
        <v>6260.1769999999997</v>
      </c>
      <c r="S36" s="3">
        <f>VLOOKUP($A36,'App C  Inv'!$A:$H,8,FALSE)</f>
        <v>0</v>
      </c>
      <c r="AA36" s="3">
        <f>VLOOKUP($A36,'App C  Share Outflows'!$A:$H,4,FALSE)</f>
        <v>4391</v>
      </c>
      <c r="AB36" s="3">
        <f>VLOOKUP($A36,'App C  Share Outflows'!$A:$H,5,FALSE)</f>
        <v>0</v>
      </c>
      <c r="AC36" s="3">
        <f>VLOOKUP($A36,'App C  Share Outflows'!$A:$H,6,FALSE)</f>
        <v>0</v>
      </c>
      <c r="AD36" s="3">
        <f>VLOOKUP($A36,'App C  Share Outflows'!$A:$H,7,FALSE)</f>
        <v>0</v>
      </c>
      <c r="AE36" s="3">
        <f>VLOOKUP($A36,'App C  Share Outflows'!$A:$H,8,FALSE)</f>
        <v>0</v>
      </c>
      <c r="AG36" s="3">
        <f>VLOOKUP($A36,'App C  Share Inflows'!$A:$H,4,FALSE)</f>
        <v>-5437</v>
      </c>
      <c r="AH36" s="3">
        <f>VLOOKUP($A36,'App C  Share Inflows'!$A:$H,5,FALSE)</f>
        <v>-5437</v>
      </c>
      <c r="AI36" s="3">
        <f>VLOOKUP($A36,'App C  Share Inflows'!$A:$H,6,FALSE)</f>
        <v>0</v>
      </c>
      <c r="AJ36" s="3">
        <f>VLOOKUP($A36,'App C  Share Inflows'!$A:$H,7,FALSE)</f>
        <v>0</v>
      </c>
      <c r="AK36" s="3">
        <f>VLOOKUP($A36,'App C  Share Inflows'!$A:$H,8,FALSE)</f>
        <v>0</v>
      </c>
    </row>
    <row r="37" spans="1:37">
      <c r="A37" s="10" t="s">
        <v>59</v>
      </c>
      <c r="B37" s="22">
        <v>4.1752999999999998E-3</v>
      </c>
      <c r="C37" s="3">
        <f>VLOOKUP($A37,'App C  Total'!$A:$H,4,FALSE)</f>
        <v>2348.7430999999997</v>
      </c>
      <c r="D37" s="3">
        <f>VLOOKUP($A37,'App C  Total'!$A:$H,5,FALSE)</f>
        <v>6848.1659999999993</v>
      </c>
      <c r="E37" s="3">
        <f>VLOOKUP($A37,'App C  Total'!$A:$H,6,FALSE)</f>
        <v>7398.6315999999997</v>
      </c>
      <c r="F37" s="3">
        <f>VLOOKUP($A37,'App C  Total'!$A:$H,7,FALSE)</f>
        <v>1607.4904999999999</v>
      </c>
      <c r="G37" s="3">
        <f>VLOOKUP($A37,'App C  Total'!$A:$H,8,FALSE)</f>
        <v>0</v>
      </c>
      <c r="I37" s="3">
        <f>VLOOKUP($A37,'App C  Exp'!$A:$H,4,FALSE)</f>
        <v>-1361</v>
      </c>
      <c r="J37" s="3">
        <f>VLOOKUP($A37,'App C  Exp'!$A:$H,5,FALSE)</f>
        <v>-860</v>
      </c>
      <c r="K37" s="3">
        <f>VLOOKUP($A37,'App C  Exp'!$A:$H,6,FALSE)</f>
        <v>0</v>
      </c>
      <c r="L37" s="3">
        <f>VLOOKUP($A37,'App C  Exp'!$A:$H,7,FALSE)</f>
        <v>0</v>
      </c>
      <c r="M37" s="3">
        <f>VLOOKUP($A37,'App C  Exp'!$A:$H,8,FALSE)</f>
        <v>0</v>
      </c>
      <c r="O37" s="3">
        <f>VLOOKUP($A37,'App C  Inv'!$A:$H,4,FALSE)</f>
        <v>7210.7430999999997</v>
      </c>
      <c r="P37" s="3">
        <f>VLOOKUP($A37,'App C  Inv'!$A:$H,5,FALSE)</f>
        <v>9269.1659999999993</v>
      </c>
      <c r="Q37" s="3">
        <f>VLOOKUP($A37,'App C  Inv'!$A:$H,6,FALSE)</f>
        <v>7398.6315999999997</v>
      </c>
      <c r="R37" s="3">
        <f>VLOOKUP($A37,'App C  Inv'!$A:$H,7,FALSE)</f>
        <v>1607.4904999999999</v>
      </c>
      <c r="S37" s="3">
        <f>VLOOKUP($A37,'App C  Inv'!$A:$H,8,FALSE)</f>
        <v>0</v>
      </c>
      <c r="AA37" s="3">
        <f>VLOOKUP($A37,'App C  Share Outflows'!$A:$H,4,FALSE)</f>
        <v>0</v>
      </c>
      <c r="AB37" s="3">
        <f>VLOOKUP($A37,'App C  Share Outflows'!$A:$H,5,FALSE)</f>
        <v>0</v>
      </c>
      <c r="AC37" s="3">
        <f>VLOOKUP($A37,'App C  Share Outflows'!$A:$H,6,FALSE)</f>
        <v>0</v>
      </c>
      <c r="AD37" s="3">
        <f>VLOOKUP($A37,'App C  Share Outflows'!$A:$H,7,FALSE)</f>
        <v>0</v>
      </c>
      <c r="AE37" s="3">
        <f>VLOOKUP($A37,'App C  Share Outflows'!$A:$H,8,FALSE)</f>
        <v>0</v>
      </c>
      <c r="AG37" s="3">
        <f>VLOOKUP($A37,'App C  Share Inflows'!$A:$H,4,FALSE)</f>
        <v>-3501</v>
      </c>
      <c r="AH37" s="3">
        <f>VLOOKUP($A37,'App C  Share Inflows'!$A:$H,5,FALSE)</f>
        <v>-1561</v>
      </c>
      <c r="AI37" s="3">
        <f>VLOOKUP($A37,'App C  Share Inflows'!$A:$H,6,FALSE)</f>
        <v>0</v>
      </c>
      <c r="AJ37" s="3">
        <f>VLOOKUP($A37,'App C  Share Inflows'!$A:$H,7,FALSE)</f>
        <v>0</v>
      </c>
      <c r="AK37" s="3">
        <f>VLOOKUP($A37,'App C  Share Inflows'!$A:$H,8,FALSE)</f>
        <v>0</v>
      </c>
    </row>
    <row r="38" spans="1:37">
      <c r="A38" s="10" t="s">
        <v>60</v>
      </c>
      <c r="B38" s="22">
        <v>4.4156000000000004E-3</v>
      </c>
      <c r="C38" s="3">
        <f>VLOOKUP($A38,'App C  Total'!$A:$H,4,FALSE)</f>
        <v>-197.25879999999961</v>
      </c>
      <c r="D38" s="3">
        <f>VLOOKUP($A38,'App C  Total'!$A:$H,5,FALSE)</f>
        <v>6221.6320000000014</v>
      </c>
      <c r="E38" s="3">
        <f>VLOOKUP($A38,'App C  Total'!$A:$H,6,FALSE)</f>
        <v>7824.4432000000006</v>
      </c>
      <c r="F38" s="3">
        <f>VLOOKUP($A38,'App C  Total'!$A:$H,7,FALSE)</f>
        <v>1700.0060000000001</v>
      </c>
      <c r="G38" s="3">
        <f>VLOOKUP($A38,'App C  Total'!$A:$H,8,FALSE)</f>
        <v>0</v>
      </c>
      <c r="I38" s="3">
        <f>VLOOKUP($A38,'App C  Exp'!$A:$H,4,FALSE)</f>
        <v>-1439</v>
      </c>
      <c r="J38" s="3">
        <f>VLOOKUP($A38,'App C  Exp'!$A:$H,5,FALSE)</f>
        <v>-910</v>
      </c>
      <c r="K38" s="3">
        <f>VLOOKUP($A38,'App C  Exp'!$A:$H,6,FALSE)</f>
        <v>0</v>
      </c>
      <c r="L38" s="3">
        <f>VLOOKUP($A38,'App C  Exp'!$A:$H,7,FALSE)</f>
        <v>0</v>
      </c>
      <c r="M38" s="3">
        <f>VLOOKUP($A38,'App C  Exp'!$A:$H,8,FALSE)</f>
        <v>0</v>
      </c>
      <c r="O38" s="3">
        <f>VLOOKUP($A38,'App C  Inv'!$A:$H,4,FALSE)</f>
        <v>7625.7412000000004</v>
      </c>
      <c r="P38" s="3">
        <f>VLOOKUP($A38,'App C  Inv'!$A:$H,5,FALSE)</f>
        <v>9802.6320000000014</v>
      </c>
      <c r="Q38" s="3">
        <f>VLOOKUP($A38,'App C  Inv'!$A:$H,6,FALSE)</f>
        <v>7824.4432000000006</v>
      </c>
      <c r="R38" s="3">
        <f>VLOOKUP($A38,'App C  Inv'!$A:$H,7,FALSE)</f>
        <v>1700.0060000000001</v>
      </c>
      <c r="S38" s="3">
        <f>VLOOKUP($A38,'App C  Inv'!$A:$H,8,FALSE)</f>
        <v>0</v>
      </c>
      <c r="AA38" s="3">
        <f>VLOOKUP($A38,'App C  Share Outflows'!$A:$H,4,FALSE)</f>
        <v>0</v>
      </c>
      <c r="AB38" s="3">
        <f>VLOOKUP($A38,'App C  Share Outflows'!$A:$H,5,FALSE)</f>
        <v>0</v>
      </c>
      <c r="AC38" s="3">
        <f>VLOOKUP($A38,'App C  Share Outflows'!$A:$H,6,FALSE)</f>
        <v>0</v>
      </c>
      <c r="AD38" s="3">
        <f>VLOOKUP($A38,'App C  Share Outflows'!$A:$H,7,FALSE)</f>
        <v>0</v>
      </c>
      <c r="AE38" s="3">
        <f>VLOOKUP($A38,'App C  Share Outflows'!$A:$H,8,FALSE)</f>
        <v>0</v>
      </c>
      <c r="AG38" s="3">
        <f>VLOOKUP($A38,'App C  Share Inflows'!$A:$H,4,FALSE)</f>
        <v>-6384</v>
      </c>
      <c r="AH38" s="3">
        <f>VLOOKUP($A38,'App C  Share Inflows'!$A:$H,5,FALSE)</f>
        <v>-2671</v>
      </c>
      <c r="AI38" s="3">
        <f>VLOOKUP($A38,'App C  Share Inflows'!$A:$H,6,FALSE)</f>
        <v>0</v>
      </c>
      <c r="AJ38" s="3">
        <f>VLOOKUP($A38,'App C  Share Inflows'!$A:$H,7,FALSE)</f>
        <v>0</v>
      </c>
      <c r="AK38" s="3">
        <f>VLOOKUP($A38,'App C  Share Inflows'!$A:$H,8,FALSE)</f>
        <v>0</v>
      </c>
    </row>
    <row r="39" spans="1:37">
      <c r="A39" s="10" t="s">
        <v>61</v>
      </c>
      <c r="B39" s="22">
        <v>3.1435200000000003E-2</v>
      </c>
      <c r="C39" s="3">
        <f>VLOOKUP($A39,'App C  Total'!$A:$H,4,FALSE)</f>
        <v>65206.590400000008</v>
      </c>
      <c r="D39" s="3">
        <f>VLOOKUP($A39,'App C  Total'!$A:$H,5,FALSE)</f>
        <v>66678.144000000015</v>
      </c>
      <c r="E39" s="3">
        <f>VLOOKUP($A39,'App C  Total'!$A:$H,6,FALSE)</f>
        <v>55703.174400000004</v>
      </c>
      <c r="F39" s="3">
        <f>VLOOKUP($A39,'App C  Total'!$A:$H,7,FALSE)</f>
        <v>12102.552000000001</v>
      </c>
      <c r="G39" s="3">
        <f>VLOOKUP($A39,'App C  Total'!$A:$H,8,FALSE)</f>
        <v>0</v>
      </c>
      <c r="I39" s="3">
        <f>VLOOKUP($A39,'App C  Exp'!$A:$H,4,FALSE)</f>
        <v>-10248</v>
      </c>
      <c r="J39" s="3">
        <f>VLOOKUP($A39,'App C  Exp'!$A:$H,5,FALSE)</f>
        <v>-6476</v>
      </c>
      <c r="K39" s="3">
        <f>VLOOKUP($A39,'App C  Exp'!$A:$H,6,FALSE)</f>
        <v>0</v>
      </c>
      <c r="L39" s="3">
        <f>VLOOKUP($A39,'App C  Exp'!$A:$H,7,FALSE)</f>
        <v>0</v>
      </c>
      <c r="M39" s="3">
        <f>VLOOKUP($A39,'App C  Exp'!$A:$H,8,FALSE)</f>
        <v>0</v>
      </c>
      <c r="O39" s="3">
        <f>VLOOKUP($A39,'App C  Inv'!$A:$H,4,FALSE)</f>
        <v>54288.590400000008</v>
      </c>
      <c r="P39" s="3">
        <f>VLOOKUP($A39,'App C  Inv'!$A:$H,5,FALSE)</f>
        <v>69786.144000000015</v>
      </c>
      <c r="Q39" s="3">
        <f>VLOOKUP($A39,'App C  Inv'!$A:$H,6,FALSE)</f>
        <v>55703.174400000004</v>
      </c>
      <c r="R39" s="3">
        <f>VLOOKUP($A39,'App C  Inv'!$A:$H,7,FALSE)</f>
        <v>12102.552000000001</v>
      </c>
      <c r="S39" s="3">
        <f>VLOOKUP($A39,'App C  Inv'!$A:$H,8,FALSE)</f>
        <v>0</v>
      </c>
      <c r="AA39" s="3">
        <f>VLOOKUP($A39,'App C  Share Outflows'!$A:$H,4,FALSE)</f>
        <v>21166</v>
      </c>
      <c r="AB39" s="3">
        <f>VLOOKUP($A39,'App C  Share Outflows'!$A:$H,5,FALSE)</f>
        <v>3368</v>
      </c>
      <c r="AC39" s="3">
        <f>VLOOKUP($A39,'App C  Share Outflows'!$A:$H,6,FALSE)</f>
        <v>0</v>
      </c>
      <c r="AD39" s="3">
        <f>VLOOKUP($A39,'App C  Share Outflows'!$A:$H,7,FALSE)</f>
        <v>0</v>
      </c>
      <c r="AE39" s="3">
        <f>VLOOKUP($A39,'App C  Share Outflows'!$A:$H,8,FALSE)</f>
        <v>0</v>
      </c>
      <c r="AG39" s="3">
        <f>VLOOKUP($A39,'App C  Share Inflows'!$A:$H,4,FALSE)</f>
        <v>0</v>
      </c>
      <c r="AH39" s="3">
        <f>VLOOKUP($A39,'App C  Share Inflows'!$A:$H,5,FALSE)</f>
        <v>0</v>
      </c>
      <c r="AI39" s="3">
        <f>VLOOKUP($A39,'App C  Share Inflows'!$A:$H,6,FALSE)</f>
        <v>0</v>
      </c>
      <c r="AJ39" s="3">
        <f>VLOOKUP($A39,'App C  Share Inflows'!$A:$H,7,FALSE)</f>
        <v>0</v>
      </c>
      <c r="AK39" s="3">
        <f>VLOOKUP($A39,'App C  Share Inflows'!$A:$H,8,FALSE)</f>
        <v>0</v>
      </c>
    </row>
    <row r="40" spans="1:37">
      <c r="A40" s="10" t="s">
        <v>62</v>
      </c>
      <c r="B40" s="22">
        <v>3.1611E-3</v>
      </c>
      <c r="C40" s="3">
        <f>VLOOKUP($A40,'App C  Total'!$A:$H,4,FALSE)</f>
        <v>4151.2196999999996</v>
      </c>
      <c r="D40" s="3">
        <f>VLOOKUP($A40,'App C  Total'!$A:$H,5,FALSE)</f>
        <v>7097.6419999999998</v>
      </c>
      <c r="E40" s="3">
        <f>VLOOKUP($A40,'App C  Total'!$A:$H,6,FALSE)</f>
        <v>5601.4692000000005</v>
      </c>
      <c r="F40" s="3">
        <f>VLOOKUP($A40,'App C  Total'!$A:$H,7,FALSE)</f>
        <v>1217.0235</v>
      </c>
      <c r="G40" s="3">
        <f>VLOOKUP($A40,'App C  Total'!$A:$H,8,FALSE)</f>
        <v>0</v>
      </c>
      <c r="I40" s="3">
        <f>VLOOKUP($A40,'App C  Exp'!$A:$H,4,FALSE)</f>
        <v>-1031</v>
      </c>
      <c r="J40" s="3">
        <f>VLOOKUP($A40,'App C  Exp'!$A:$H,5,FALSE)</f>
        <v>-651</v>
      </c>
      <c r="K40" s="3">
        <f>VLOOKUP($A40,'App C  Exp'!$A:$H,6,FALSE)</f>
        <v>0</v>
      </c>
      <c r="L40" s="3">
        <f>VLOOKUP($A40,'App C  Exp'!$A:$H,7,FALSE)</f>
        <v>0</v>
      </c>
      <c r="M40" s="3">
        <f>VLOOKUP($A40,'App C  Exp'!$A:$H,8,FALSE)</f>
        <v>0</v>
      </c>
      <c r="O40" s="3">
        <f>VLOOKUP($A40,'App C  Inv'!$A:$H,4,FALSE)</f>
        <v>5459.2196999999996</v>
      </c>
      <c r="P40" s="3">
        <f>VLOOKUP($A40,'App C  Inv'!$A:$H,5,FALSE)</f>
        <v>7017.6419999999998</v>
      </c>
      <c r="Q40" s="3">
        <f>VLOOKUP($A40,'App C  Inv'!$A:$H,6,FALSE)</f>
        <v>5601.4692000000005</v>
      </c>
      <c r="R40" s="3">
        <f>VLOOKUP($A40,'App C  Inv'!$A:$H,7,FALSE)</f>
        <v>1217.0235</v>
      </c>
      <c r="S40" s="3">
        <f>VLOOKUP($A40,'App C  Inv'!$A:$H,8,FALSE)</f>
        <v>0</v>
      </c>
      <c r="AA40" s="3">
        <f>VLOOKUP($A40,'App C  Share Outflows'!$A:$H,4,FALSE)</f>
        <v>731</v>
      </c>
      <c r="AB40" s="3">
        <f>VLOOKUP($A40,'App C  Share Outflows'!$A:$H,5,FALSE)</f>
        <v>731</v>
      </c>
      <c r="AC40" s="3">
        <f>VLOOKUP($A40,'App C  Share Outflows'!$A:$H,6,FALSE)</f>
        <v>0</v>
      </c>
      <c r="AD40" s="3">
        <f>VLOOKUP($A40,'App C  Share Outflows'!$A:$H,7,FALSE)</f>
        <v>0</v>
      </c>
      <c r="AE40" s="3">
        <f>VLOOKUP($A40,'App C  Share Outflows'!$A:$H,8,FALSE)</f>
        <v>0</v>
      </c>
      <c r="AG40" s="3">
        <f>VLOOKUP($A40,'App C  Share Inflows'!$A:$H,4,FALSE)</f>
        <v>-1008</v>
      </c>
      <c r="AH40" s="3">
        <f>VLOOKUP($A40,'App C  Share Inflows'!$A:$H,5,FALSE)</f>
        <v>0</v>
      </c>
      <c r="AI40" s="3">
        <f>VLOOKUP($A40,'App C  Share Inflows'!$A:$H,6,FALSE)</f>
        <v>0</v>
      </c>
      <c r="AJ40" s="3">
        <f>VLOOKUP($A40,'App C  Share Inflows'!$A:$H,7,FALSE)</f>
        <v>0</v>
      </c>
      <c r="AK40" s="3">
        <f>VLOOKUP($A40,'App C  Share Inflows'!$A:$H,8,FALSE)</f>
        <v>0</v>
      </c>
    </row>
    <row r="41" spans="1:37">
      <c r="A41" s="10" t="s">
        <v>63</v>
      </c>
      <c r="B41" s="22">
        <v>3.03749E-2</v>
      </c>
      <c r="C41" s="3">
        <f>VLOOKUP($A41,'App C  Total'!$A:$H,4,FALSE)</f>
        <v>69744.452300000004</v>
      </c>
      <c r="D41" s="3">
        <f>VLOOKUP($A41,'App C  Total'!$A:$H,5,FALSE)</f>
        <v>108027.27800000001</v>
      </c>
      <c r="E41" s="3">
        <f>VLOOKUP($A41,'App C  Total'!$A:$H,6,FALSE)</f>
        <v>53824.322800000002</v>
      </c>
      <c r="F41" s="3">
        <f>VLOOKUP($A41,'App C  Total'!$A:$H,7,FALSE)</f>
        <v>11694.336499999999</v>
      </c>
      <c r="G41" s="3">
        <f>VLOOKUP($A41,'App C  Total'!$A:$H,8,FALSE)</f>
        <v>0</v>
      </c>
      <c r="I41" s="3">
        <f>VLOOKUP($A41,'App C  Exp'!$A:$H,4,FALSE)</f>
        <v>-9902</v>
      </c>
      <c r="J41" s="3">
        <f>VLOOKUP($A41,'App C  Exp'!$A:$H,5,FALSE)</f>
        <v>-6257</v>
      </c>
      <c r="K41" s="3">
        <f>VLOOKUP($A41,'App C  Exp'!$A:$H,6,FALSE)</f>
        <v>0</v>
      </c>
      <c r="L41" s="3">
        <f>VLOOKUP($A41,'App C  Exp'!$A:$H,7,FALSE)</f>
        <v>0</v>
      </c>
      <c r="M41" s="3">
        <f>VLOOKUP($A41,'App C  Exp'!$A:$H,8,FALSE)</f>
        <v>0</v>
      </c>
      <c r="O41" s="3">
        <f>VLOOKUP($A41,'App C  Inv'!$A:$H,4,FALSE)</f>
        <v>52457.452299999997</v>
      </c>
      <c r="P41" s="3">
        <f>VLOOKUP($A41,'App C  Inv'!$A:$H,5,FALSE)</f>
        <v>67432.278000000006</v>
      </c>
      <c r="Q41" s="3">
        <f>VLOOKUP($A41,'App C  Inv'!$A:$H,6,FALSE)</f>
        <v>53824.322800000002</v>
      </c>
      <c r="R41" s="3">
        <f>VLOOKUP($A41,'App C  Inv'!$A:$H,7,FALSE)</f>
        <v>11694.336499999999</v>
      </c>
      <c r="S41" s="3">
        <f>VLOOKUP($A41,'App C  Inv'!$A:$H,8,FALSE)</f>
        <v>0</v>
      </c>
      <c r="AA41" s="3">
        <f>VLOOKUP($A41,'App C  Share Outflows'!$A:$H,4,FALSE)</f>
        <v>46852</v>
      </c>
      <c r="AB41" s="3">
        <f>VLOOKUP($A41,'App C  Share Outflows'!$A:$H,5,FALSE)</f>
        <v>46852</v>
      </c>
      <c r="AC41" s="3">
        <f>VLOOKUP($A41,'App C  Share Outflows'!$A:$H,6,FALSE)</f>
        <v>0</v>
      </c>
      <c r="AD41" s="3">
        <f>VLOOKUP($A41,'App C  Share Outflows'!$A:$H,7,FALSE)</f>
        <v>0</v>
      </c>
      <c r="AE41" s="3">
        <f>VLOOKUP($A41,'App C  Share Outflows'!$A:$H,8,FALSE)</f>
        <v>0</v>
      </c>
      <c r="AG41" s="3">
        <f>VLOOKUP($A41,'App C  Share Inflows'!$A:$H,4,FALSE)</f>
        <v>-19663</v>
      </c>
      <c r="AH41" s="3">
        <f>VLOOKUP($A41,'App C  Share Inflows'!$A:$H,5,FALSE)</f>
        <v>0</v>
      </c>
      <c r="AI41" s="3">
        <f>VLOOKUP($A41,'App C  Share Inflows'!$A:$H,6,FALSE)</f>
        <v>0</v>
      </c>
      <c r="AJ41" s="3">
        <f>VLOOKUP($A41,'App C  Share Inflows'!$A:$H,7,FALSE)</f>
        <v>0</v>
      </c>
      <c r="AK41" s="3">
        <f>VLOOKUP($A41,'App C  Share Inflows'!$A:$H,8,FALSE)</f>
        <v>0</v>
      </c>
    </row>
    <row r="42" spans="1:37">
      <c r="A42" s="10" t="s">
        <v>64</v>
      </c>
      <c r="B42" s="22">
        <v>7.5258E-3</v>
      </c>
      <c r="C42" s="3">
        <f>VLOOKUP($A42,'App C  Total'!$A:$H,4,FALSE)</f>
        <v>4981.0565999999999</v>
      </c>
      <c r="D42" s="3">
        <f>VLOOKUP($A42,'App C  Total'!$A:$H,5,FALSE)</f>
        <v>12087.276000000002</v>
      </c>
      <c r="E42" s="3">
        <f>VLOOKUP($A42,'App C  Total'!$A:$H,6,FALSE)</f>
        <v>13335.7176</v>
      </c>
      <c r="F42" s="3">
        <f>VLOOKUP($A42,'App C  Total'!$A:$H,7,FALSE)</f>
        <v>2897.433</v>
      </c>
      <c r="G42" s="3">
        <f>VLOOKUP($A42,'App C  Total'!$A:$H,8,FALSE)</f>
        <v>0</v>
      </c>
      <c r="I42" s="3">
        <f>VLOOKUP($A42,'App C  Exp'!$A:$H,4,FALSE)</f>
        <v>-2453</v>
      </c>
      <c r="J42" s="3">
        <f>VLOOKUP($A42,'App C  Exp'!$A:$H,5,FALSE)</f>
        <v>-1550</v>
      </c>
      <c r="K42" s="3">
        <f>VLOOKUP($A42,'App C  Exp'!$A:$H,6,FALSE)</f>
        <v>0</v>
      </c>
      <c r="L42" s="3">
        <f>VLOOKUP($A42,'App C  Exp'!$A:$H,7,FALSE)</f>
        <v>0</v>
      </c>
      <c r="M42" s="3">
        <f>VLOOKUP($A42,'App C  Exp'!$A:$H,8,FALSE)</f>
        <v>0</v>
      </c>
      <c r="O42" s="3">
        <f>VLOOKUP($A42,'App C  Inv'!$A:$H,4,FALSE)</f>
        <v>12997.0566</v>
      </c>
      <c r="P42" s="3">
        <f>VLOOKUP($A42,'App C  Inv'!$A:$H,5,FALSE)</f>
        <v>16707.276000000002</v>
      </c>
      <c r="Q42" s="3">
        <f>VLOOKUP($A42,'App C  Inv'!$A:$H,6,FALSE)</f>
        <v>13335.7176</v>
      </c>
      <c r="R42" s="3">
        <f>VLOOKUP($A42,'App C  Inv'!$A:$H,7,FALSE)</f>
        <v>2897.433</v>
      </c>
      <c r="S42" s="3">
        <f>VLOOKUP($A42,'App C  Inv'!$A:$H,8,FALSE)</f>
        <v>0</v>
      </c>
      <c r="AA42" s="3">
        <f>VLOOKUP($A42,'App C  Share Outflows'!$A:$H,4,FALSE)</f>
        <v>0</v>
      </c>
      <c r="AB42" s="3">
        <f>VLOOKUP($A42,'App C  Share Outflows'!$A:$H,5,FALSE)</f>
        <v>0</v>
      </c>
      <c r="AC42" s="3">
        <f>VLOOKUP($A42,'App C  Share Outflows'!$A:$H,6,FALSE)</f>
        <v>0</v>
      </c>
      <c r="AD42" s="3">
        <f>VLOOKUP($A42,'App C  Share Outflows'!$A:$H,7,FALSE)</f>
        <v>0</v>
      </c>
      <c r="AE42" s="3">
        <f>VLOOKUP($A42,'App C  Share Outflows'!$A:$H,8,FALSE)</f>
        <v>0</v>
      </c>
      <c r="AG42" s="3">
        <f>VLOOKUP($A42,'App C  Share Inflows'!$A:$H,4,FALSE)</f>
        <v>-5563</v>
      </c>
      <c r="AH42" s="3">
        <f>VLOOKUP($A42,'App C  Share Inflows'!$A:$H,5,FALSE)</f>
        <v>-3070</v>
      </c>
      <c r="AI42" s="3">
        <f>VLOOKUP($A42,'App C  Share Inflows'!$A:$H,6,FALSE)</f>
        <v>0</v>
      </c>
      <c r="AJ42" s="3">
        <f>VLOOKUP($A42,'App C  Share Inflows'!$A:$H,7,FALSE)</f>
        <v>0</v>
      </c>
      <c r="AK42" s="3">
        <f>VLOOKUP($A42,'App C  Share Inflows'!$A:$H,8,FALSE)</f>
        <v>0</v>
      </c>
    </row>
    <row r="43" spans="1:37">
      <c r="A43" s="10" t="s">
        <v>65</v>
      </c>
      <c r="B43" s="22">
        <v>2.5784700000000001E-2</v>
      </c>
      <c r="C43" s="3">
        <f>VLOOKUP($A43,'App C  Total'!$A:$H,4,FALSE)</f>
        <v>17440.176899999999</v>
      </c>
      <c r="D43" s="3">
        <f>VLOOKUP($A43,'App C  Total'!$A:$H,5,FALSE)</f>
        <v>43451.034</v>
      </c>
      <c r="E43" s="3">
        <f>VLOOKUP($A43,'App C  Total'!$A:$H,6,FALSE)</f>
        <v>45690.488400000002</v>
      </c>
      <c r="F43" s="3">
        <f>VLOOKUP($A43,'App C  Total'!$A:$H,7,FALSE)</f>
        <v>9927.1095000000005</v>
      </c>
      <c r="G43" s="3">
        <f>VLOOKUP($A43,'App C  Total'!$A:$H,8,FALSE)</f>
        <v>0</v>
      </c>
      <c r="I43" s="3">
        <f>VLOOKUP($A43,'App C  Exp'!$A:$H,4,FALSE)</f>
        <v>-8406</v>
      </c>
      <c r="J43" s="3">
        <f>VLOOKUP($A43,'App C  Exp'!$A:$H,5,FALSE)</f>
        <v>-5312</v>
      </c>
      <c r="K43" s="3">
        <f>VLOOKUP($A43,'App C  Exp'!$A:$H,6,FALSE)</f>
        <v>0</v>
      </c>
      <c r="L43" s="3">
        <f>VLOOKUP($A43,'App C  Exp'!$A:$H,7,FALSE)</f>
        <v>0</v>
      </c>
      <c r="M43" s="3">
        <f>VLOOKUP($A43,'App C  Exp'!$A:$H,8,FALSE)</f>
        <v>0</v>
      </c>
      <c r="O43" s="3">
        <f>VLOOKUP($A43,'App C  Inv'!$A:$H,4,FALSE)</f>
        <v>44530.176899999999</v>
      </c>
      <c r="P43" s="3">
        <f>VLOOKUP($A43,'App C  Inv'!$A:$H,5,FALSE)</f>
        <v>57242.034</v>
      </c>
      <c r="Q43" s="3">
        <f>VLOOKUP($A43,'App C  Inv'!$A:$H,6,FALSE)</f>
        <v>45690.488400000002</v>
      </c>
      <c r="R43" s="3">
        <f>VLOOKUP($A43,'App C  Inv'!$A:$H,7,FALSE)</f>
        <v>9927.1095000000005</v>
      </c>
      <c r="S43" s="3">
        <f>VLOOKUP($A43,'App C  Inv'!$A:$H,8,FALSE)</f>
        <v>0</v>
      </c>
      <c r="AA43" s="3">
        <f>VLOOKUP($A43,'App C  Share Outflows'!$A:$H,4,FALSE)</f>
        <v>0</v>
      </c>
      <c r="AB43" s="3">
        <f>VLOOKUP($A43,'App C  Share Outflows'!$A:$H,5,FALSE)</f>
        <v>0</v>
      </c>
      <c r="AC43" s="3">
        <f>VLOOKUP($A43,'App C  Share Outflows'!$A:$H,6,FALSE)</f>
        <v>0</v>
      </c>
      <c r="AD43" s="3">
        <f>VLOOKUP($A43,'App C  Share Outflows'!$A:$H,7,FALSE)</f>
        <v>0</v>
      </c>
      <c r="AE43" s="3">
        <f>VLOOKUP($A43,'App C  Share Outflows'!$A:$H,8,FALSE)</f>
        <v>0</v>
      </c>
      <c r="AG43" s="3">
        <f>VLOOKUP($A43,'App C  Share Inflows'!$A:$H,4,FALSE)</f>
        <v>-18684</v>
      </c>
      <c r="AH43" s="3">
        <f>VLOOKUP($A43,'App C  Share Inflows'!$A:$H,5,FALSE)</f>
        <v>-8479</v>
      </c>
      <c r="AI43" s="3">
        <f>VLOOKUP($A43,'App C  Share Inflows'!$A:$H,6,FALSE)</f>
        <v>0</v>
      </c>
      <c r="AJ43" s="3">
        <f>VLOOKUP($A43,'App C  Share Inflows'!$A:$H,7,FALSE)</f>
        <v>0</v>
      </c>
      <c r="AK43" s="3">
        <f>VLOOKUP($A43,'App C  Share Inflows'!$A:$H,8,FALSE)</f>
        <v>0</v>
      </c>
    </row>
    <row r="44" spans="1:37">
      <c r="A44" s="10" t="s">
        <v>66</v>
      </c>
      <c r="B44" s="22">
        <v>7.3859999999999996E-4</v>
      </c>
      <c r="C44" s="3">
        <f>VLOOKUP($A44,'App C  Total'!$A:$H,4,FALSE)</f>
        <v>816.56219999999985</v>
      </c>
      <c r="D44" s="3">
        <f>VLOOKUP($A44,'App C  Total'!$A:$H,5,FALSE)</f>
        <v>1454.692</v>
      </c>
      <c r="E44" s="3">
        <f>VLOOKUP($A44,'App C  Total'!$A:$H,6,FALSE)</f>
        <v>1308.7991999999999</v>
      </c>
      <c r="F44" s="3">
        <f>VLOOKUP($A44,'App C  Total'!$A:$H,7,FALSE)</f>
        <v>284.36099999999999</v>
      </c>
      <c r="G44" s="3">
        <f>VLOOKUP($A44,'App C  Total'!$A:$H,8,FALSE)</f>
        <v>0</v>
      </c>
      <c r="I44" s="3">
        <f>VLOOKUP($A44,'App C  Exp'!$A:$H,4,FALSE)</f>
        <v>-241</v>
      </c>
      <c r="J44" s="3">
        <f>VLOOKUP($A44,'App C  Exp'!$A:$H,5,FALSE)</f>
        <v>-152</v>
      </c>
      <c r="K44" s="3">
        <f>VLOOKUP($A44,'App C  Exp'!$A:$H,6,FALSE)</f>
        <v>0</v>
      </c>
      <c r="L44" s="3">
        <f>VLOOKUP($A44,'App C  Exp'!$A:$H,7,FALSE)</f>
        <v>0</v>
      </c>
      <c r="M44" s="3">
        <f>VLOOKUP($A44,'App C  Exp'!$A:$H,8,FALSE)</f>
        <v>0</v>
      </c>
      <c r="O44" s="3">
        <f>VLOOKUP($A44,'App C  Inv'!$A:$H,4,FALSE)</f>
        <v>1275.5621999999998</v>
      </c>
      <c r="P44" s="3">
        <f>VLOOKUP($A44,'App C  Inv'!$A:$H,5,FALSE)</f>
        <v>1639.692</v>
      </c>
      <c r="Q44" s="3">
        <f>VLOOKUP($A44,'App C  Inv'!$A:$H,6,FALSE)</f>
        <v>1308.7991999999999</v>
      </c>
      <c r="R44" s="3">
        <f>VLOOKUP($A44,'App C  Inv'!$A:$H,7,FALSE)</f>
        <v>284.36099999999999</v>
      </c>
      <c r="S44" s="3">
        <f>VLOOKUP($A44,'App C  Inv'!$A:$H,8,FALSE)</f>
        <v>0</v>
      </c>
      <c r="AA44" s="3">
        <f>VLOOKUP($A44,'App C  Share Outflows'!$A:$H,4,FALSE)</f>
        <v>0</v>
      </c>
      <c r="AB44" s="3">
        <f>VLOOKUP($A44,'App C  Share Outflows'!$A:$H,5,FALSE)</f>
        <v>0</v>
      </c>
      <c r="AC44" s="3">
        <f>VLOOKUP($A44,'App C  Share Outflows'!$A:$H,6,FALSE)</f>
        <v>0</v>
      </c>
      <c r="AD44" s="3">
        <f>VLOOKUP($A44,'App C  Share Outflows'!$A:$H,7,FALSE)</f>
        <v>0</v>
      </c>
      <c r="AE44" s="3">
        <f>VLOOKUP($A44,'App C  Share Outflows'!$A:$H,8,FALSE)</f>
        <v>0</v>
      </c>
      <c r="AG44" s="3">
        <f>VLOOKUP($A44,'App C  Share Inflows'!$A:$H,4,FALSE)</f>
        <v>-218</v>
      </c>
      <c r="AH44" s="3">
        <f>VLOOKUP($A44,'App C  Share Inflows'!$A:$H,5,FALSE)</f>
        <v>-33</v>
      </c>
      <c r="AI44" s="3">
        <f>VLOOKUP($A44,'App C  Share Inflows'!$A:$H,6,FALSE)</f>
        <v>0</v>
      </c>
      <c r="AJ44" s="3">
        <f>VLOOKUP($A44,'App C  Share Inflows'!$A:$H,7,FALSE)</f>
        <v>0</v>
      </c>
      <c r="AK44" s="3">
        <f>VLOOKUP($A44,'App C  Share Inflows'!$A:$H,8,FALSE)</f>
        <v>0</v>
      </c>
    </row>
    <row r="45" spans="1:37">
      <c r="A45" s="10" t="s">
        <v>67</v>
      </c>
      <c r="B45" s="22">
        <v>3.8105999999999999E-3</v>
      </c>
      <c r="C45" s="3">
        <f>VLOOKUP($A45,'App C  Total'!$A:$H,4,FALSE)</f>
        <v>-3446.0938000000006</v>
      </c>
      <c r="D45" s="3">
        <f>VLOOKUP($A45,'App C  Total'!$A:$H,5,FALSE)</f>
        <v>2833.5319999999992</v>
      </c>
      <c r="E45" s="3">
        <f>VLOOKUP($A45,'App C  Total'!$A:$H,6,FALSE)</f>
        <v>6752.3832000000002</v>
      </c>
      <c r="F45" s="3">
        <f>VLOOKUP($A45,'App C  Total'!$A:$H,7,FALSE)</f>
        <v>1467.0809999999999</v>
      </c>
      <c r="G45" s="3">
        <f>VLOOKUP($A45,'App C  Total'!$A:$H,8,FALSE)</f>
        <v>0</v>
      </c>
      <c r="I45" s="3">
        <f>VLOOKUP($A45,'App C  Exp'!$A:$H,4,FALSE)</f>
        <v>-1242</v>
      </c>
      <c r="J45" s="3">
        <f>VLOOKUP($A45,'App C  Exp'!$A:$H,5,FALSE)</f>
        <v>-785</v>
      </c>
      <c r="K45" s="3">
        <f>VLOOKUP($A45,'App C  Exp'!$A:$H,6,FALSE)</f>
        <v>0</v>
      </c>
      <c r="L45" s="3">
        <f>VLOOKUP($A45,'App C  Exp'!$A:$H,7,FALSE)</f>
        <v>0</v>
      </c>
      <c r="M45" s="3">
        <f>VLOOKUP($A45,'App C  Exp'!$A:$H,8,FALSE)</f>
        <v>0</v>
      </c>
      <c r="O45" s="3">
        <f>VLOOKUP($A45,'App C  Inv'!$A:$H,4,FALSE)</f>
        <v>6580.9061999999994</v>
      </c>
      <c r="P45" s="3">
        <f>VLOOKUP($A45,'App C  Inv'!$A:$H,5,FALSE)</f>
        <v>8459.5319999999992</v>
      </c>
      <c r="Q45" s="3">
        <f>VLOOKUP($A45,'App C  Inv'!$A:$H,6,FALSE)</f>
        <v>6752.3832000000002</v>
      </c>
      <c r="R45" s="3">
        <f>VLOOKUP($A45,'App C  Inv'!$A:$H,7,FALSE)</f>
        <v>1467.0809999999999</v>
      </c>
      <c r="S45" s="3">
        <f>VLOOKUP($A45,'App C  Inv'!$A:$H,8,FALSE)</f>
        <v>0</v>
      </c>
      <c r="AA45" s="3">
        <f>VLOOKUP($A45,'App C  Share Outflows'!$A:$H,4,FALSE)</f>
        <v>0</v>
      </c>
      <c r="AB45" s="3">
        <f>VLOOKUP($A45,'App C  Share Outflows'!$A:$H,5,FALSE)</f>
        <v>0</v>
      </c>
      <c r="AC45" s="3">
        <f>VLOOKUP($A45,'App C  Share Outflows'!$A:$H,6,FALSE)</f>
        <v>0</v>
      </c>
      <c r="AD45" s="3">
        <f>VLOOKUP($A45,'App C  Share Outflows'!$A:$H,7,FALSE)</f>
        <v>0</v>
      </c>
      <c r="AE45" s="3">
        <f>VLOOKUP($A45,'App C  Share Outflows'!$A:$H,8,FALSE)</f>
        <v>0</v>
      </c>
      <c r="AG45" s="3">
        <f>VLOOKUP($A45,'App C  Share Inflows'!$A:$H,4,FALSE)</f>
        <v>-8785</v>
      </c>
      <c r="AH45" s="3">
        <f>VLOOKUP($A45,'App C  Share Inflows'!$A:$H,5,FALSE)</f>
        <v>-4841</v>
      </c>
      <c r="AI45" s="3">
        <f>VLOOKUP($A45,'App C  Share Inflows'!$A:$H,6,FALSE)</f>
        <v>0</v>
      </c>
      <c r="AJ45" s="3">
        <f>VLOOKUP($A45,'App C  Share Inflows'!$A:$H,7,FALSE)</f>
        <v>0</v>
      </c>
      <c r="AK45" s="3">
        <f>VLOOKUP($A45,'App C  Share Inflows'!$A:$H,8,FALSE)</f>
        <v>0</v>
      </c>
    </row>
    <row r="46" spans="1:37">
      <c r="A46" s="10" t="s">
        <v>68</v>
      </c>
      <c r="B46" s="22">
        <v>4.5037999999999996E-3</v>
      </c>
      <c r="C46" s="3">
        <f>VLOOKUP($A46,'App C  Total'!$A:$H,4,FALSE)</f>
        <v>6726.0625999999993</v>
      </c>
      <c r="D46" s="3">
        <f>VLOOKUP($A46,'App C  Total'!$A:$H,5,FALSE)</f>
        <v>9517.4359999999997</v>
      </c>
      <c r="E46" s="3">
        <f>VLOOKUP($A46,'App C  Total'!$A:$H,6,FALSE)</f>
        <v>7980.7335999999996</v>
      </c>
      <c r="F46" s="3">
        <f>VLOOKUP($A46,'App C  Total'!$A:$H,7,FALSE)</f>
        <v>1733.963</v>
      </c>
      <c r="G46" s="3">
        <f>VLOOKUP($A46,'App C  Total'!$A:$H,8,FALSE)</f>
        <v>0</v>
      </c>
      <c r="I46" s="3">
        <f>VLOOKUP($A46,'App C  Exp'!$A:$H,4,FALSE)</f>
        <v>-1468</v>
      </c>
      <c r="J46" s="3">
        <f>VLOOKUP($A46,'App C  Exp'!$A:$H,5,FALSE)</f>
        <v>-928</v>
      </c>
      <c r="K46" s="3">
        <f>VLOOKUP($A46,'App C  Exp'!$A:$H,6,FALSE)</f>
        <v>0</v>
      </c>
      <c r="L46" s="3">
        <f>VLOOKUP($A46,'App C  Exp'!$A:$H,7,FALSE)</f>
        <v>0</v>
      </c>
      <c r="M46" s="3">
        <f>VLOOKUP($A46,'App C  Exp'!$A:$H,8,FALSE)</f>
        <v>0</v>
      </c>
      <c r="O46" s="3">
        <f>VLOOKUP($A46,'App C  Inv'!$A:$H,4,FALSE)</f>
        <v>7778.0625999999993</v>
      </c>
      <c r="P46" s="3">
        <f>VLOOKUP($A46,'App C  Inv'!$A:$H,5,FALSE)</f>
        <v>9998.4359999999997</v>
      </c>
      <c r="Q46" s="3">
        <f>VLOOKUP($A46,'App C  Inv'!$A:$H,6,FALSE)</f>
        <v>7980.7335999999996</v>
      </c>
      <c r="R46" s="3">
        <f>VLOOKUP($A46,'App C  Inv'!$A:$H,7,FALSE)</f>
        <v>1733.963</v>
      </c>
      <c r="S46" s="3">
        <f>VLOOKUP($A46,'App C  Inv'!$A:$H,8,FALSE)</f>
        <v>0</v>
      </c>
      <c r="AA46" s="3">
        <f>VLOOKUP($A46,'App C  Share Outflows'!$A:$H,4,FALSE)</f>
        <v>447</v>
      </c>
      <c r="AB46" s="3">
        <f>VLOOKUP($A46,'App C  Share Outflows'!$A:$H,5,FALSE)</f>
        <v>447</v>
      </c>
      <c r="AC46" s="3">
        <f>VLOOKUP($A46,'App C  Share Outflows'!$A:$H,6,FALSE)</f>
        <v>0</v>
      </c>
      <c r="AD46" s="3">
        <f>VLOOKUP($A46,'App C  Share Outflows'!$A:$H,7,FALSE)</f>
        <v>0</v>
      </c>
      <c r="AE46" s="3">
        <f>VLOOKUP($A46,'App C  Share Outflows'!$A:$H,8,FALSE)</f>
        <v>0</v>
      </c>
      <c r="AG46" s="3">
        <f>VLOOKUP($A46,'App C  Share Inflows'!$A:$H,4,FALSE)</f>
        <v>-31</v>
      </c>
      <c r="AH46" s="3">
        <f>VLOOKUP($A46,'App C  Share Inflows'!$A:$H,5,FALSE)</f>
        <v>0</v>
      </c>
      <c r="AI46" s="3">
        <f>VLOOKUP($A46,'App C  Share Inflows'!$A:$H,6,FALSE)</f>
        <v>0</v>
      </c>
      <c r="AJ46" s="3">
        <f>VLOOKUP($A46,'App C  Share Inflows'!$A:$H,7,FALSE)</f>
        <v>0</v>
      </c>
      <c r="AK46" s="3">
        <f>VLOOKUP($A46,'App C  Share Inflows'!$A:$H,8,FALSE)</f>
        <v>0</v>
      </c>
    </row>
    <row r="47" spans="1:37">
      <c r="A47" s="10" t="s">
        <v>69</v>
      </c>
      <c r="B47" s="22">
        <v>1.2189E-3</v>
      </c>
      <c r="C47" s="3">
        <f>VLOOKUP($A47,'App C  Total'!$A:$H,4,FALSE)</f>
        <v>-349.95969999999988</v>
      </c>
      <c r="D47" s="3">
        <f>VLOOKUP($A47,'App C  Total'!$A:$H,5,FALSE)</f>
        <v>913.95800000000008</v>
      </c>
      <c r="E47" s="3">
        <f>VLOOKUP($A47,'App C  Total'!$A:$H,6,FALSE)</f>
        <v>2159.8908000000001</v>
      </c>
      <c r="F47" s="3">
        <f>VLOOKUP($A47,'App C  Total'!$A:$H,7,FALSE)</f>
        <v>469.2765</v>
      </c>
      <c r="G47" s="3">
        <f>VLOOKUP($A47,'App C  Total'!$A:$H,8,FALSE)</f>
        <v>0</v>
      </c>
      <c r="I47" s="3">
        <f>VLOOKUP($A47,'App C  Exp'!$A:$H,4,FALSE)</f>
        <v>-397</v>
      </c>
      <c r="J47" s="3">
        <f>VLOOKUP($A47,'App C  Exp'!$A:$H,5,FALSE)</f>
        <v>-251</v>
      </c>
      <c r="K47" s="3">
        <f>VLOOKUP($A47,'App C  Exp'!$A:$H,6,FALSE)</f>
        <v>0</v>
      </c>
      <c r="L47" s="3">
        <f>VLOOKUP($A47,'App C  Exp'!$A:$H,7,FALSE)</f>
        <v>0</v>
      </c>
      <c r="M47" s="3">
        <f>VLOOKUP($A47,'App C  Exp'!$A:$H,8,FALSE)</f>
        <v>0</v>
      </c>
      <c r="O47" s="3">
        <f>VLOOKUP($A47,'App C  Inv'!$A:$H,4,FALSE)</f>
        <v>2105.0403000000001</v>
      </c>
      <c r="P47" s="3">
        <f>VLOOKUP($A47,'App C  Inv'!$A:$H,5,FALSE)</f>
        <v>2705.9580000000001</v>
      </c>
      <c r="Q47" s="3">
        <f>VLOOKUP($A47,'App C  Inv'!$A:$H,6,FALSE)</f>
        <v>2159.8908000000001</v>
      </c>
      <c r="R47" s="3">
        <f>VLOOKUP($A47,'App C  Inv'!$A:$H,7,FALSE)</f>
        <v>469.2765</v>
      </c>
      <c r="S47" s="3">
        <f>VLOOKUP($A47,'App C  Inv'!$A:$H,8,FALSE)</f>
        <v>0</v>
      </c>
      <c r="AA47" s="3">
        <f>VLOOKUP($A47,'App C  Share Outflows'!$A:$H,4,FALSE)</f>
        <v>0</v>
      </c>
      <c r="AB47" s="3">
        <f>VLOOKUP($A47,'App C  Share Outflows'!$A:$H,5,FALSE)</f>
        <v>0</v>
      </c>
      <c r="AC47" s="3">
        <f>VLOOKUP($A47,'App C  Share Outflows'!$A:$H,6,FALSE)</f>
        <v>0</v>
      </c>
      <c r="AD47" s="3">
        <f>VLOOKUP($A47,'App C  Share Outflows'!$A:$H,7,FALSE)</f>
        <v>0</v>
      </c>
      <c r="AE47" s="3">
        <f>VLOOKUP($A47,'App C  Share Outflows'!$A:$H,8,FALSE)</f>
        <v>0</v>
      </c>
      <c r="AG47" s="3">
        <f>VLOOKUP($A47,'App C  Share Inflows'!$A:$H,4,FALSE)</f>
        <v>-2058</v>
      </c>
      <c r="AH47" s="3">
        <f>VLOOKUP($A47,'App C  Share Inflows'!$A:$H,5,FALSE)</f>
        <v>-1541</v>
      </c>
      <c r="AI47" s="3">
        <f>VLOOKUP($A47,'App C  Share Inflows'!$A:$H,6,FALSE)</f>
        <v>0</v>
      </c>
      <c r="AJ47" s="3">
        <f>VLOOKUP($A47,'App C  Share Inflows'!$A:$H,7,FALSE)</f>
        <v>0</v>
      </c>
      <c r="AK47" s="3">
        <f>VLOOKUP($A47,'App C  Share Inflows'!$A:$H,8,FALSE)</f>
        <v>0</v>
      </c>
    </row>
    <row r="48" spans="1:37">
      <c r="A48" s="10" t="s">
        <v>70</v>
      </c>
      <c r="B48" s="22">
        <v>4.0384000000000003E-2</v>
      </c>
      <c r="C48" s="3">
        <f>VLOOKUP($A48,'App C  Total'!$A:$H,4,FALSE)</f>
        <v>51997.168000000005</v>
      </c>
      <c r="D48" s="3">
        <f>VLOOKUP($A48,'App C  Total'!$A:$H,5,FALSE)</f>
        <v>79408.48000000001</v>
      </c>
      <c r="E48" s="3">
        <f>VLOOKUP($A48,'App C  Total'!$A:$H,6,FALSE)</f>
        <v>71560.448000000004</v>
      </c>
      <c r="F48" s="3">
        <f>VLOOKUP($A48,'App C  Total'!$A:$H,7,FALSE)</f>
        <v>15547.840000000002</v>
      </c>
      <c r="G48" s="3">
        <f>VLOOKUP($A48,'App C  Total'!$A:$H,8,FALSE)</f>
        <v>0</v>
      </c>
      <c r="I48" s="3">
        <f>VLOOKUP($A48,'App C  Exp'!$A:$H,4,FALSE)</f>
        <v>-13165</v>
      </c>
      <c r="J48" s="3">
        <f>VLOOKUP($A48,'App C  Exp'!$A:$H,5,FALSE)</f>
        <v>-8319</v>
      </c>
      <c r="K48" s="3">
        <f>VLOOKUP($A48,'App C  Exp'!$A:$H,6,FALSE)</f>
        <v>0</v>
      </c>
      <c r="L48" s="3">
        <f>VLOOKUP($A48,'App C  Exp'!$A:$H,7,FALSE)</f>
        <v>0</v>
      </c>
      <c r="M48" s="3">
        <f>VLOOKUP($A48,'App C  Exp'!$A:$H,8,FALSE)</f>
        <v>0</v>
      </c>
      <c r="O48" s="3">
        <f>VLOOKUP($A48,'App C  Inv'!$A:$H,4,FALSE)</f>
        <v>69743.168000000005</v>
      </c>
      <c r="P48" s="3">
        <f>VLOOKUP($A48,'App C  Inv'!$A:$H,5,FALSE)</f>
        <v>89652.48000000001</v>
      </c>
      <c r="Q48" s="3">
        <f>VLOOKUP($A48,'App C  Inv'!$A:$H,6,FALSE)</f>
        <v>71560.448000000004</v>
      </c>
      <c r="R48" s="3">
        <f>VLOOKUP($A48,'App C  Inv'!$A:$H,7,FALSE)</f>
        <v>15547.840000000002</v>
      </c>
      <c r="S48" s="3">
        <f>VLOOKUP($A48,'App C  Inv'!$A:$H,8,FALSE)</f>
        <v>0</v>
      </c>
      <c r="AA48" s="3">
        <f>VLOOKUP($A48,'App C  Share Outflows'!$A:$H,4,FALSE)</f>
        <v>0</v>
      </c>
      <c r="AB48" s="3">
        <f>VLOOKUP($A48,'App C  Share Outflows'!$A:$H,5,FALSE)</f>
        <v>0</v>
      </c>
      <c r="AC48" s="3">
        <f>VLOOKUP($A48,'App C  Share Outflows'!$A:$H,6,FALSE)</f>
        <v>0</v>
      </c>
      <c r="AD48" s="3">
        <f>VLOOKUP($A48,'App C  Share Outflows'!$A:$H,7,FALSE)</f>
        <v>0</v>
      </c>
      <c r="AE48" s="3">
        <f>VLOOKUP($A48,'App C  Share Outflows'!$A:$H,8,FALSE)</f>
        <v>0</v>
      </c>
      <c r="AG48" s="3">
        <f>VLOOKUP($A48,'App C  Share Inflows'!$A:$H,4,FALSE)</f>
        <v>-4581</v>
      </c>
      <c r="AH48" s="3">
        <f>VLOOKUP($A48,'App C  Share Inflows'!$A:$H,5,FALSE)</f>
        <v>-1925</v>
      </c>
      <c r="AI48" s="3">
        <f>VLOOKUP($A48,'App C  Share Inflows'!$A:$H,6,FALSE)</f>
        <v>0</v>
      </c>
      <c r="AJ48" s="3">
        <f>VLOOKUP($A48,'App C  Share Inflows'!$A:$H,7,FALSE)</f>
        <v>0</v>
      </c>
      <c r="AK48" s="3">
        <f>VLOOKUP($A48,'App C  Share Inflows'!$A:$H,8,FALSE)</f>
        <v>0</v>
      </c>
    </row>
    <row r="49" spans="1:37">
      <c r="A49" s="10" t="s">
        <v>71</v>
      </c>
      <c r="B49" s="22">
        <v>4.0228E-3</v>
      </c>
      <c r="C49" s="3">
        <f>VLOOKUP($A49,'App C  Total'!$A:$H,4,FALSE)</f>
        <v>1330.3756000000003</v>
      </c>
      <c r="D49" s="3">
        <f>VLOOKUP($A49,'App C  Total'!$A:$H,5,FALSE)</f>
        <v>4885.616</v>
      </c>
      <c r="E49" s="3">
        <f>VLOOKUP($A49,'App C  Total'!$A:$H,6,FALSE)</f>
        <v>7128.4016000000001</v>
      </c>
      <c r="F49" s="3">
        <f>VLOOKUP($A49,'App C  Total'!$A:$H,7,FALSE)</f>
        <v>1548.778</v>
      </c>
      <c r="G49" s="3">
        <f>VLOOKUP($A49,'App C  Total'!$A:$H,8,FALSE)</f>
        <v>0</v>
      </c>
      <c r="I49" s="3">
        <f>VLOOKUP($A49,'App C  Exp'!$A:$H,4,FALSE)</f>
        <v>-1311</v>
      </c>
      <c r="J49" s="3">
        <f>VLOOKUP($A49,'App C  Exp'!$A:$H,5,FALSE)</f>
        <v>-829</v>
      </c>
      <c r="K49" s="3">
        <f>VLOOKUP($A49,'App C  Exp'!$A:$H,6,FALSE)</f>
        <v>0</v>
      </c>
      <c r="L49" s="3">
        <f>VLOOKUP($A49,'App C  Exp'!$A:$H,7,FALSE)</f>
        <v>0</v>
      </c>
      <c r="M49" s="3">
        <f>VLOOKUP($A49,'App C  Exp'!$A:$H,8,FALSE)</f>
        <v>0</v>
      </c>
      <c r="O49" s="3">
        <f>VLOOKUP($A49,'App C  Inv'!$A:$H,4,FALSE)</f>
        <v>6947.3756000000003</v>
      </c>
      <c r="P49" s="3">
        <f>VLOOKUP($A49,'App C  Inv'!$A:$H,5,FALSE)</f>
        <v>8930.616</v>
      </c>
      <c r="Q49" s="3">
        <f>VLOOKUP($A49,'App C  Inv'!$A:$H,6,FALSE)</f>
        <v>7128.4016000000001</v>
      </c>
      <c r="R49" s="3">
        <f>VLOOKUP($A49,'App C  Inv'!$A:$H,7,FALSE)</f>
        <v>1548.778</v>
      </c>
      <c r="S49" s="3">
        <f>VLOOKUP($A49,'App C  Inv'!$A:$H,8,FALSE)</f>
        <v>0</v>
      </c>
      <c r="AA49" s="3">
        <f>VLOOKUP($A49,'App C  Share Outflows'!$A:$H,4,FALSE)</f>
        <v>0</v>
      </c>
      <c r="AB49" s="3">
        <f>VLOOKUP($A49,'App C  Share Outflows'!$A:$H,5,FALSE)</f>
        <v>0</v>
      </c>
      <c r="AC49" s="3">
        <f>VLOOKUP($A49,'App C  Share Outflows'!$A:$H,6,FALSE)</f>
        <v>0</v>
      </c>
      <c r="AD49" s="3">
        <f>VLOOKUP($A49,'App C  Share Outflows'!$A:$H,7,FALSE)</f>
        <v>0</v>
      </c>
      <c r="AE49" s="3">
        <f>VLOOKUP($A49,'App C  Share Outflows'!$A:$H,8,FALSE)</f>
        <v>0</v>
      </c>
      <c r="AG49" s="3">
        <f>VLOOKUP($A49,'App C  Share Inflows'!$A:$H,4,FALSE)</f>
        <v>-4306</v>
      </c>
      <c r="AH49" s="3">
        <f>VLOOKUP($A49,'App C  Share Inflows'!$A:$H,5,FALSE)</f>
        <v>-3216</v>
      </c>
      <c r="AI49" s="3">
        <f>VLOOKUP($A49,'App C  Share Inflows'!$A:$H,6,FALSE)</f>
        <v>0</v>
      </c>
      <c r="AJ49" s="3">
        <f>VLOOKUP($A49,'App C  Share Inflows'!$A:$H,7,FALSE)</f>
        <v>0</v>
      </c>
      <c r="AK49" s="3">
        <f>VLOOKUP($A49,'App C  Share Inflows'!$A:$H,8,FALSE)</f>
        <v>0</v>
      </c>
    </row>
    <row r="50" spans="1:37">
      <c r="A50" s="10" t="s">
        <v>72</v>
      </c>
      <c r="B50" s="22">
        <v>1.5823799999999999E-2</v>
      </c>
      <c r="C50" s="3">
        <f>VLOOKUP($A50,'App C  Total'!$A:$H,4,FALSE)</f>
        <v>4498.7025999999969</v>
      </c>
      <c r="D50" s="3">
        <f>VLOOKUP($A50,'App C  Total'!$A:$H,5,FALSE)</f>
        <v>17489.835999999996</v>
      </c>
      <c r="E50" s="3">
        <f>VLOOKUP($A50,'App C  Total'!$A:$H,6,FALSE)</f>
        <v>28039.773599999997</v>
      </c>
      <c r="F50" s="3">
        <f>VLOOKUP($A50,'App C  Total'!$A:$H,7,FALSE)</f>
        <v>6092.1629999999996</v>
      </c>
      <c r="G50" s="3">
        <f>VLOOKUP($A50,'App C  Total'!$A:$H,8,FALSE)</f>
        <v>0</v>
      </c>
      <c r="I50" s="3">
        <f>VLOOKUP($A50,'App C  Exp'!$A:$H,4,FALSE)</f>
        <v>-5159</v>
      </c>
      <c r="J50" s="3">
        <f>VLOOKUP($A50,'App C  Exp'!$A:$H,5,FALSE)</f>
        <v>-3260</v>
      </c>
      <c r="K50" s="3">
        <f>VLOOKUP($A50,'App C  Exp'!$A:$H,6,FALSE)</f>
        <v>0</v>
      </c>
      <c r="L50" s="3">
        <f>VLOOKUP($A50,'App C  Exp'!$A:$H,7,FALSE)</f>
        <v>0</v>
      </c>
      <c r="M50" s="3">
        <f>VLOOKUP($A50,'App C  Exp'!$A:$H,8,FALSE)</f>
        <v>0</v>
      </c>
      <c r="O50" s="3">
        <f>VLOOKUP($A50,'App C  Inv'!$A:$H,4,FALSE)</f>
        <v>27327.702599999997</v>
      </c>
      <c r="P50" s="3">
        <f>VLOOKUP($A50,'App C  Inv'!$A:$H,5,FALSE)</f>
        <v>35128.835999999996</v>
      </c>
      <c r="Q50" s="3">
        <f>VLOOKUP($A50,'App C  Inv'!$A:$H,6,FALSE)</f>
        <v>28039.773599999997</v>
      </c>
      <c r="R50" s="3">
        <f>VLOOKUP($A50,'App C  Inv'!$A:$H,7,FALSE)</f>
        <v>6092.1629999999996</v>
      </c>
      <c r="S50" s="3">
        <f>VLOOKUP($A50,'App C  Inv'!$A:$H,8,FALSE)</f>
        <v>0</v>
      </c>
      <c r="AA50" s="3">
        <f>VLOOKUP($A50,'App C  Share Outflows'!$A:$H,4,FALSE)</f>
        <v>0</v>
      </c>
      <c r="AB50" s="3">
        <f>VLOOKUP($A50,'App C  Share Outflows'!$A:$H,5,FALSE)</f>
        <v>0</v>
      </c>
      <c r="AC50" s="3">
        <f>VLOOKUP($A50,'App C  Share Outflows'!$A:$H,6,FALSE)</f>
        <v>0</v>
      </c>
      <c r="AD50" s="3">
        <f>VLOOKUP($A50,'App C  Share Outflows'!$A:$H,7,FALSE)</f>
        <v>0</v>
      </c>
      <c r="AE50" s="3">
        <f>VLOOKUP($A50,'App C  Share Outflows'!$A:$H,8,FALSE)</f>
        <v>0</v>
      </c>
      <c r="AG50" s="3">
        <f>VLOOKUP($A50,'App C  Share Inflows'!$A:$H,4,FALSE)</f>
        <v>-17670</v>
      </c>
      <c r="AH50" s="3">
        <f>VLOOKUP($A50,'App C  Share Inflows'!$A:$H,5,FALSE)</f>
        <v>-14379</v>
      </c>
      <c r="AI50" s="3">
        <f>VLOOKUP($A50,'App C  Share Inflows'!$A:$H,6,FALSE)</f>
        <v>0</v>
      </c>
      <c r="AJ50" s="3">
        <f>VLOOKUP($A50,'App C  Share Inflows'!$A:$H,7,FALSE)</f>
        <v>0</v>
      </c>
      <c r="AK50" s="3">
        <f>VLOOKUP($A50,'App C  Share Inflows'!$A:$H,8,FALSE)</f>
        <v>0</v>
      </c>
    </row>
    <row r="51" spans="1:37">
      <c r="A51" s="10" t="s">
        <v>73</v>
      </c>
      <c r="B51" s="22">
        <v>7.6576999999999999E-3</v>
      </c>
      <c r="C51" s="3">
        <f>VLOOKUP($A51,'App C  Total'!$A:$H,4,FALSE)</f>
        <v>7142.8479000000007</v>
      </c>
      <c r="D51" s="3">
        <f>VLOOKUP($A51,'App C  Total'!$A:$H,5,FALSE)</f>
        <v>12256.094000000001</v>
      </c>
      <c r="E51" s="3">
        <f>VLOOKUP($A51,'App C  Total'!$A:$H,6,FALSE)</f>
        <v>13569.4444</v>
      </c>
      <c r="F51" s="3">
        <f>VLOOKUP($A51,'App C  Total'!$A:$H,7,FALSE)</f>
        <v>2948.2145</v>
      </c>
      <c r="G51" s="3">
        <f>VLOOKUP($A51,'App C  Total'!$A:$H,8,FALSE)</f>
        <v>0</v>
      </c>
      <c r="I51" s="3">
        <f>VLOOKUP($A51,'App C  Exp'!$A:$H,4,FALSE)</f>
        <v>-2496</v>
      </c>
      <c r="J51" s="3">
        <f>VLOOKUP($A51,'App C  Exp'!$A:$H,5,FALSE)</f>
        <v>-1577</v>
      </c>
      <c r="K51" s="3">
        <f>VLOOKUP($A51,'App C  Exp'!$A:$H,6,FALSE)</f>
        <v>0</v>
      </c>
      <c r="L51" s="3">
        <f>VLOOKUP($A51,'App C  Exp'!$A:$H,7,FALSE)</f>
        <v>0</v>
      </c>
      <c r="M51" s="3">
        <f>VLOOKUP($A51,'App C  Exp'!$A:$H,8,FALSE)</f>
        <v>0</v>
      </c>
      <c r="O51" s="3">
        <f>VLOOKUP($A51,'App C  Inv'!$A:$H,4,FALSE)</f>
        <v>13224.847900000001</v>
      </c>
      <c r="P51" s="3">
        <f>VLOOKUP($A51,'App C  Inv'!$A:$H,5,FALSE)</f>
        <v>17000.094000000001</v>
      </c>
      <c r="Q51" s="3">
        <f>VLOOKUP($A51,'App C  Inv'!$A:$H,6,FALSE)</f>
        <v>13569.4444</v>
      </c>
      <c r="R51" s="3">
        <f>VLOOKUP($A51,'App C  Inv'!$A:$H,7,FALSE)</f>
        <v>2948.2145</v>
      </c>
      <c r="S51" s="3">
        <f>VLOOKUP($A51,'App C  Inv'!$A:$H,8,FALSE)</f>
        <v>0</v>
      </c>
      <c r="AA51" s="3">
        <f>VLOOKUP($A51,'App C  Share Outflows'!$A:$H,4,FALSE)</f>
        <v>0</v>
      </c>
      <c r="AB51" s="3">
        <f>VLOOKUP($A51,'App C  Share Outflows'!$A:$H,5,FALSE)</f>
        <v>0</v>
      </c>
      <c r="AC51" s="3">
        <f>VLOOKUP($A51,'App C  Share Outflows'!$A:$H,6,FALSE)</f>
        <v>0</v>
      </c>
      <c r="AD51" s="3">
        <f>VLOOKUP($A51,'App C  Share Outflows'!$A:$H,7,FALSE)</f>
        <v>0</v>
      </c>
      <c r="AE51" s="3">
        <f>VLOOKUP($A51,'App C  Share Outflows'!$A:$H,8,FALSE)</f>
        <v>0</v>
      </c>
      <c r="AG51" s="3">
        <f>VLOOKUP($A51,'App C  Share Inflows'!$A:$H,4,FALSE)</f>
        <v>-3586</v>
      </c>
      <c r="AH51" s="3">
        <f>VLOOKUP($A51,'App C  Share Inflows'!$A:$H,5,FALSE)</f>
        <v>-3167</v>
      </c>
      <c r="AI51" s="3">
        <f>VLOOKUP($A51,'App C  Share Inflows'!$A:$H,6,FALSE)</f>
        <v>0</v>
      </c>
      <c r="AJ51" s="3">
        <f>VLOOKUP($A51,'App C  Share Inflows'!$A:$H,7,FALSE)</f>
        <v>0</v>
      </c>
      <c r="AK51" s="3">
        <f>VLOOKUP($A51,'App C  Share Inflows'!$A:$H,8,FALSE)</f>
        <v>0</v>
      </c>
    </row>
    <row r="52" spans="1:37">
      <c r="A52" s="10" t="s">
        <v>74</v>
      </c>
      <c r="B52" s="22">
        <v>1.2146000000000001E-2</v>
      </c>
      <c r="C52" s="3">
        <f>VLOOKUP($A52,'App C  Total'!$A:$H,4,FALSE)</f>
        <v>20834.142</v>
      </c>
      <c r="D52" s="3">
        <f>VLOOKUP($A52,'App C  Total'!$A:$H,5,FALSE)</f>
        <v>26138.120000000003</v>
      </c>
      <c r="E52" s="3">
        <f>VLOOKUP($A52,'App C  Total'!$A:$H,6,FALSE)</f>
        <v>21522.712</v>
      </c>
      <c r="F52" s="3">
        <f>VLOOKUP($A52,'App C  Total'!$A:$H,7,FALSE)</f>
        <v>4676.21</v>
      </c>
      <c r="G52" s="3">
        <f>VLOOKUP($A52,'App C  Total'!$A:$H,8,FALSE)</f>
        <v>0</v>
      </c>
      <c r="I52" s="3">
        <f>VLOOKUP($A52,'App C  Exp'!$A:$H,4,FALSE)</f>
        <v>-3960</v>
      </c>
      <c r="J52" s="3">
        <f>VLOOKUP($A52,'App C  Exp'!$A:$H,5,FALSE)</f>
        <v>-2502</v>
      </c>
      <c r="K52" s="3">
        <f>VLOOKUP($A52,'App C  Exp'!$A:$H,6,FALSE)</f>
        <v>0</v>
      </c>
      <c r="L52" s="3">
        <f>VLOOKUP($A52,'App C  Exp'!$A:$H,7,FALSE)</f>
        <v>0</v>
      </c>
      <c r="M52" s="3">
        <f>VLOOKUP($A52,'App C  Exp'!$A:$H,8,FALSE)</f>
        <v>0</v>
      </c>
      <c r="O52" s="3">
        <f>VLOOKUP($A52,'App C  Inv'!$A:$H,4,FALSE)</f>
        <v>20976.142</v>
      </c>
      <c r="P52" s="3">
        <f>VLOOKUP($A52,'App C  Inv'!$A:$H,5,FALSE)</f>
        <v>26964.120000000003</v>
      </c>
      <c r="Q52" s="3">
        <f>VLOOKUP($A52,'App C  Inv'!$A:$H,6,FALSE)</f>
        <v>21522.712</v>
      </c>
      <c r="R52" s="3">
        <f>VLOOKUP($A52,'App C  Inv'!$A:$H,7,FALSE)</f>
        <v>4676.21</v>
      </c>
      <c r="S52" s="3">
        <f>VLOOKUP($A52,'App C  Inv'!$A:$H,8,FALSE)</f>
        <v>0</v>
      </c>
      <c r="AA52" s="3">
        <f>VLOOKUP($A52,'App C  Share Outflows'!$A:$H,4,FALSE)</f>
        <v>3818</v>
      </c>
      <c r="AB52" s="3">
        <f>VLOOKUP($A52,'App C  Share Outflows'!$A:$H,5,FALSE)</f>
        <v>1676</v>
      </c>
      <c r="AC52" s="3">
        <f>VLOOKUP($A52,'App C  Share Outflows'!$A:$H,6,FALSE)</f>
        <v>0</v>
      </c>
      <c r="AD52" s="3">
        <f>VLOOKUP($A52,'App C  Share Outflows'!$A:$H,7,FALSE)</f>
        <v>0</v>
      </c>
      <c r="AE52" s="3">
        <f>VLOOKUP($A52,'App C  Share Outflows'!$A:$H,8,FALSE)</f>
        <v>0</v>
      </c>
      <c r="AG52" s="3">
        <f>VLOOKUP($A52,'App C  Share Inflows'!$A:$H,4,FALSE)</f>
        <v>0</v>
      </c>
      <c r="AH52" s="3">
        <f>VLOOKUP($A52,'App C  Share Inflows'!$A:$H,5,FALSE)</f>
        <v>0</v>
      </c>
      <c r="AI52" s="3">
        <f>VLOOKUP($A52,'App C  Share Inflows'!$A:$H,6,FALSE)</f>
        <v>0</v>
      </c>
      <c r="AJ52" s="3">
        <f>VLOOKUP($A52,'App C  Share Inflows'!$A:$H,7,FALSE)</f>
        <v>0</v>
      </c>
      <c r="AK52" s="3">
        <f>VLOOKUP($A52,'App C  Share Inflows'!$A:$H,8,FALSE)</f>
        <v>0</v>
      </c>
    </row>
    <row r="53" spans="1:37">
      <c r="A53" s="10" t="s">
        <v>75</v>
      </c>
      <c r="B53" s="22">
        <v>1.6035999999999999E-3</v>
      </c>
      <c r="C53" s="3">
        <f>VLOOKUP($A53,'App C  Total'!$A:$H,4,FALSE)</f>
        <v>548.41719999999987</v>
      </c>
      <c r="D53" s="3">
        <f>VLOOKUP($A53,'App C  Total'!$A:$H,5,FALSE)</f>
        <v>2087.9919999999997</v>
      </c>
      <c r="E53" s="3">
        <f>VLOOKUP($A53,'App C  Total'!$A:$H,6,FALSE)</f>
        <v>2841.5792000000001</v>
      </c>
      <c r="F53" s="3">
        <f>VLOOKUP($A53,'App C  Total'!$A:$H,7,FALSE)</f>
        <v>617.38599999999997</v>
      </c>
      <c r="G53" s="3">
        <f>VLOOKUP($A53,'App C  Total'!$A:$H,8,FALSE)</f>
        <v>0</v>
      </c>
      <c r="I53" s="3">
        <f>VLOOKUP($A53,'App C  Exp'!$A:$H,4,FALSE)</f>
        <v>-523</v>
      </c>
      <c r="J53" s="3">
        <f>VLOOKUP($A53,'App C  Exp'!$A:$H,5,FALSE)</f>
        <v>-330</v>
      </c>
      <c r="K53" s="3">
        <f>VLOOKUP($A53,'App C  Exp'!$A:$H,6,FALSE)</f>
        <v>0</v>
      </c>
      <c r="L53" s="3">
        <f>VLOOKUP($A53,'App C  Exp'!$A:$H,7,FALSE)</f>
        <v>0</v>
      </c>
      <c r="M53" s="3">
        <f>VLOOKUP($A53,'App C  Exp'!$A:$H,8,FALSE)</f>
        <v>0</v>
      </c>
      <c r="O53" s="3">
        <f>VLOOKUP($A53,'App C  Inv'!$A:$H,4,FALSE)</f>
        <v>2769.4171999999999</v>
      </c>
      <c r="P53" s="3">
        <f>VLOOKUP($A53,'App C  Inv'!$A:$H,5,FALSE)</f>
        <v>3559.9919999999997</v>
      </c>
      <c r="Q53" s="3">
        <f>VLOOKUP($A53,'App C  Inv'!$A:$H,6,FALSE)</f>
        <v>2841.5792000000001</v>
      </c>
      <c r="R53" s="3">
        <f>VLOOKUP($A53,'App C  Inv'!$A:$H,7,FALSE)</f>
        <v>617.38599999999997</v>
      </c>
      <c r="S53" s="3">
        <f>VLOOKUP($A53,'App C  Inv'!$A:$H,8,FALSE)</f>
        <v>0</v>
      </c>
      <c r="AA53" s="3">
        <f>VLOOKUP($A53,'App C  Share Outflows'!$A:$H,4,FALSE)</f>
        <v>0</v>
      </c>
      <c r="AB53" s="3">
        <f>VLOOKUP($A53,'App C  Share Outflows'!$A:$H,5,FALSE)</f>
        <v>0</v>
      </c>
      <c r="AC53" s="3">
        <f>VLOOKUP($A53,'App C  Share Outflows'!$A:$H,6,FALSE)</f>
        <v>0</v>
      </c>
      <c r="AD53" s="3">
        <f>VLOOKUP($A53,'App C  Share Outflows'!$A:$H,7,FALSE)</f>
        <v>0</v>
      </c>
      <c r="AE53" s="3">
        <f>VLOOKUP($A53,'App C  Share Outflows'!$A:$H,8,FALSE)</f>
        <v>0</v>
      </c>
      <c r="AG53" s="3">
        <f>VLOOKUP($A53,'App C  Share Inflows'!$A:$H,4,FALSE)</f>
        <v>-1698</v>
      </c>
      <c r="AH53" s="3">
        <f>VLOOKUP($A53,'App C  Share Inflows'!$A:$H,5,FALSE)</f>
        <v>-1142</v>
      </c>
      <c r="AI53" s="3">
        <f>VLOOKUP($A53,'App C  Share Inflows'!$A:$H,6,FALSE)</f>
        <v>0</v>
      </c>
      <c r="AJ53" s="3">
        <f>VLOOKUP($A53,'App C  Share Inflows'!$A:$H,7,FALSE)</f>
        <v>0</v>
      </c>
      <c r="AK53" s="3">
        <f>VLOOKUP($A53,'App C  Share Inflows'!$A:$H,8,FALSE)</f>
        <v>0</v>
      </c>
    </row>
    <row r="54" spans="1:37">
      <c r="A54" s="10" t="s">
        <v>76</v>
      </c>
      <c r="B54" s="22">
        <v>4.3617999999999999E-3</v>
      </c>
      <c r="C54" s="3">
        <f>VLOOKUP($A54,'App C  Total'!$A:$H,4,FALSE)</f>
        <v>13446.828600000001</v>
      </c>
      <c r="D54" s="3">
        <f>VLOOKUP($A54,'App C  Total'!$A:$H,5,FALSE)</f>
        <v>14379.196</v>
      </c>
      <c r="E54" s="3">
        <f>VLOOKUP($A54,'App C  Total'!$A:$H,6,FALSE)</f>
        <v>7729.1095999999998</v>
      </c>
      <c r="F54" s="3">
        <f>VLOOKUP($A54,'App C  Total'!$A:$H,7,FALSE)</f>
        <v>1679.2929999999999</v>
      </c>
      <c r="G54" s="3">
        <f>VLOOKUP($A54,'App C  Total'!$A:$H,8,FALSE)</f>
        <v>0</v>
      </c>
      <c r="I54" s="3">
        <f>VLOOKUP($A54,'App C  Exp'!$A:$H,4,FALSE)</f>
        <v>-1422</v>
      </c>
      <c r="J54" s="3">
        <f>VLOOKUP($A54,'App C  Exp'!$A:$H,5,FALSE)</f>
        <v>-899</v>
      </c>
      <c r="K54" s="3">
        <f>VLOOKUP($A54,'App C  Exp'!$A:$H,6,FALSE)</f>
        <v>0</v>
      </c>
      <c r="L54" s="3">
        <f>VLOOKUP($A54,'App C  Exp'!$A:$H,7,FALSE)</f>
        <v>0</v>
      </c>
      <c r="M54" s="3">
        <f>VLOOKUP($A54,'App C  Exp'!$A:$H,8,FALSE)</f>
        <v>0</v>
      </c>
      <c r="O54" s="3">
        <f>VLOOKUP($A54,'App C  Inv'!$A:$H,4,FALSE)</f>
        <v>7532.8285999999998</v>
      </c>
      <c r="P54" s="3">
        <f>VLOOKUP($A54,'App C  Inv'!$A:$H,5,FALSE)</f>
        <v>9683.1959999999999</v>
      </c>
      <c r="Q54" s="3">
        <f>VLOOKUP($A54,'App C  Inv'!$A:$H,6,FALSE)</f>
        <v>7729.1095999999998</v>
      </c>
      <c r="R54" s="3">
        <f>VLOOKUP($A54,'App C  Inv'!$A:$H,7,FALSE)</f>
        <v>1679.2929999999999</v>
      </c>
      <c r="S54" s="3">
        <f>VLOOKUP($A54,'App C  Inv'!$A:$H,8,FALSE)</f>
        <v>0</v>
      </c>
      <c r="AA54" s="3">
        <f>VLOOKUP($A54,'App C  Share Outflows'!$A:$H,4,FALSE)</f>
        <v>7336</v>
      </c>
      <c r="AB54" s="3">
        <f>VLOOKUP($A54,'App C  Share Outflows'!$A:$H,5,FALSE)</f>
        <v>5595</v>
      </c>
      <c r="AC54" s="3">
        <f>VLOOKUP($A54,'App C  Share Outflows'!$A:$H,6,FALSE)</f>
        <v>0</v>
      </c>
      <c r="AD54" s="3">
        <f>VLOOKUP($A54,'App C  Share Outflows'!$A:$H,7,FALSE)</f>
        <v>0</v>
      </c>
      <c r="AE54" s="3">
        <f>VLOOKUP($A54,'App C  Share Outflows'!$A:$H,8,FALSE)</f>
        <v>0</v>
      </c>
      <c r="AG54" s="3">
        <f>VLOOKUP($A54,'App C  Share Inflows'!$A:$H,4,FALSE)</f>
        <v>0</v>
      </c>
      <c r="AH54" s="3">
        <f>VLOOKUP($A54,'App C  Share Inflows'!$A:$H,5,FALSE)</f>
        <v>0</v>
      </c>
      <c r="AI54" s="3">
        <f>VLOOKUP($A54,'App C  Share Inflows'!$A:$H,6,FALSE)</f>
        <v>0</v>
      </c>
      <c r="AJ54" s="3">
        <f>VLOOKUP($A54,'App C  Share Inflows'!$A:$H,7,FALSE)</f>
        <v>0</v>
      </c>
      <c r="AK54" s="3">
        <f>VLOOKUP($A54,'App C  Share Inflows'!$A:$H,8,FALSE)</f>
        <v>0</v>
      </c>
    </row>
    <row r="55" spans="1:37">
      <c r="A55" s="10" t="s">
        <v>77</v>
      </c>
      <c r="B55" s="22">
        <v>4.8240000000000002E-4</v>
      </c>
      <c r="C55" s="3">
        <f>VLOOKUP($A55,'App C  Total'!$A:$H,4,FALSE)</f>
        <v>-1085.8951999999999</v>
      </c>
      <c r="D55" s="3">
        <f>VLOOKUP($A55,'App C  Total'!$A:$H,5,FALSE)</f>
        <v>1105.9280000000001</v>
      </c>
      <c r="E55" s="3">
        <f>VLOOKUP($A55,'App C  Total'!$A:$H,6,FALSE)</f>
        <v>854.81280000000004</v>
      </c>
      <c r="F55" s="3">
        <f>VLOOKUP($A55,'App C  Total'!$A:$H,7,FALSE)</f>
        <v>185.72400000000002</v>
      </c>
      <c r="G55" s="3">
        <f>VLOOKUP($A55,'App C  Total'!$A:$H,8,FALSE)</f>
        <v>0</v>
      </c>
      <c r="I55" s="3">
        <f>VLOOKUP($A55,'App C  Exp'!$A:$H,4,FALSE)</f>
        <v>-157</v>
      </c>
      <c r="J55" s="3">
        <f>VLOOKUP($A55,'App C  Exp'!$A:$H,5,FALSE)</f>
        <v>-99</v>
      </c>
      <c r="K55" s="3">
        <f>VLOOKUP($A55,'App C  Exp'!$A:$H,6,FALSE)</f>
        <v>0</v>
      </c>
      <c r="L55" s="3">
        <f>VLOOKUP($A55,'App C  Exp'!$A:$H,7,FALSE)</f>
        <v>0</v>
      </c>
      <c r="M55" s="3">
        <f>VLOOKUP($A55,'App C  Exp'!$A:$H,8,FALSE)</f>
        <v>0</v>
      </c>
      <c r="O55" s="3">
        <f>VLOOKUP($A55,'App C  Inv'!$A:$H,4,FALSE)</f>
        <v>833.10480000000007</v>
      </c>
      <c r="P55" s="3">
        <f>VLOOKUP($A55,'App C  Inv'!$A:$H,5,FALSE)</f>
        <v>1070.9280000000001</v>
      </c>
      <c r="Q55" s="3">
        <f>VLOOKUP($A55,'App C  Inv'!$A:$H,6,FALSE)</f>
        <v>854.81280000000004</v>
      </c>
      <c r="R55" s="3">
        <f>VLOOKUP($A55,'App C  Inv'!$A:$H,7,FALSE)</f>
        <v>185.72400000000002</v>
      </c>
      <c r="S55" s="3">
        <f>VLOOKUP($A55,'App C  Inv'!$A:$H,8,FALSE)</f>
        <v>0</v>
      </c>
      <c r="AA55" s="3">
        <f>VLOOKUP($A55,'App C  Share Outflows'!$A:$H,4,FALSE)</f>
        <v>134</v>
      </c>
      <c r="AB55" s="3">
        <f>VLOOKUP($A55,'App C  Share Outflows'!$A:$H,5,FALSE)</f>
        <v>134</v>
      </c>
      <c r="AC55" s="3">
        <f>VLOOKUP($A55,'App C  Share Outflows'!$A:$H,6,FALSE)</f>
        <v>0</v>
      </c>
      <c r="AD55" s="3">
        <f>VLOOKUP($A55,'App C  Share Outflows'!$A:$H,7,FALSE)</f>
        <v>0</v>
      </c>
      <c r="AE55" s="3">
        <f>VLOOKUP($A55,'App C  Share Outflows'!$A:$H,8,FALSE)</f>
        <v>0</v>
      </c>
      <c r="AG55" s="3">
        <f>VLOOKUP($A55,'App C  Share Inflows'!$A:$H,4,FALSE)</f>
        <v>-1896</v>
      </c>
      <c r="AH55" s="3">
        <f>VLOOKUP($A55,'App C  Share Inflows'!$A:$H,5,FALSE)</f>
        <v>0</v>
      </c>
      <c r="AI55" s="3">
        <f>VLOOKUP($A55,'App C  Share Inflows'!$A:$H,6,FALSE)</f>
        <v>0</v>
      </c>
      <c r="AJ55" s="3">
        <f>VLOOKUP($A55,'App C  Share Inflows'!$A:$H,7,FALSE)</f>
        <v>0</v>
      </c>
      <c r="AK55" s="3">
        <f>VLOOKUP($A55,'App C  Share Inflows'!$A:$H,8,FALSE)</f>
        <v>0</v>
      </c>
    </row>
    <row r="56" spans="1:37">
      <c r="A56" s="10" t="s">
        <v>78</v>
      </c>
      <c r="B56" s="22">
        <v>2.0607400000000001E-2</v>
      </c>
      <c r="C56" s="3">
        <f>VLOOKUP($A56,'App C  Total'!$A:$H,4,FALSE)</f>
        <v>37419.979800000001</v>
      </c>
      <c r="D56" s="3">
        <f>VLOOKUP($A56,'App C  Total'!$A:$H,5,FALSE)</f>
        <v>45273.428</v>
      </c>
      <c r="E56" s="3">
        <f>VLOOKUP($A56,'App C  Total'!$A:$H,6,FALSE)</f>
        <v>36516.3128</v>
      </c>
      <c r="F56" s="3">
        <f>VLOOKUP($A56,'App C  Total'!$A:$H,7,FALSE)</f>
        <v>7933.8490000000002</v>
      </c>
      <c r="G56" s="3">
        <f>VLOOKUP($A56,'App C  Total'!$A:$H,8,FALSE)</f>
        <v>0</v>
      </c>
      <c r="I56" s="3">
        <f>VLOOKUP($A56,'App C  Exp'!$A:$H,4,FALSE)</f>
        <v>-6718</v>
      </c>
      <c r="J56" s="3">
        <f>VLOOKUP($A56,'App C  Exp'!$A:$H,5,FALSE)</f>
        <v>-4245</v>
      </c>
      <c r="K56" s="3">
        <f>VLOOKUP($A56,'App C  Exp'!$A:$H,6,FALSE)</f>
        <v>0</v>
      </c>
      <c r="L56" s="3">
        <f>VLOOKUP($A56,'App C  Exp'!$A:$H,7,FALSE)</f>
        <v>0</v>
      </c>
      <c r="M56" s="3">
        <f>VLOOKUP($A56,'App C  Exp'!$A:$H,8,FALSE)</f>
        <v>0</v>
      </c>
      <c r="O56" s="3">
        <f>VLOOKUP($A56,'App C  Inv'!$A:$H,4,FALSE)</f>
        <v>35588.979800000001</v>
      </c>
      <c r="P56" s="3">
        <f>VLOOKUP($A56,'App C  Inv'!$A:$H,5,FALSE)</f>
        <v>45748.428</v>
      </c>
      <c r="Q56" s="3">
        <f>VLOOKUP($A56,'App C  Inv'!$A:$H,6,FALSE)</f>
        <v>36516.3128</v>
      </c>
      <c r="R56" s="3">
        <f>VLOOKUP($A56,'App C  Inv'!$A:$H,7,FALSE)</f>
        <v>7933.8490000000002</v>
      </c>
      <c r="S56" s="3">
        <f>VLOOKUP($A56,'App C  Inv'!$A:$H,8,FALSE)</f>
        <v>0</v>
      </c>
      <c r="AA56" s="3">
        <f>VLOOKUP($A56,'App C  Share Outflows'!$A:$H,4,FALSE)</f>
        <v>8549</v>
      </c>
      <c r="AB56" s="3">
        <f>VLOOKUP($A56,'App C  Share Outflows'!$A:$H,5,FALSE)</f>
        <v>3770</v>
      </c>
      <c r="AC56" s="3">
        <f>VLOOKUP($A56,'App C  Share Outflows'!$A:$H,6,FALSE)</f>
        <v>0</v>
      </c>
      <c r="AD56" s="3">
        <f>VLOOKUP($A56,'App C  Share Outflows'!$A:$H,7,FALSE)</f>
        <v>0</v>
      </c>
      <c r="AE56" s="3">
        <f>VLOOKUP($A56,'App C  Share Outflows'!$A:$H,8,FALSE)</f>
        <v>0</v>
      </c>
      <c r="AG56" s="3">
        <f>VLOOKUP($A56,'App C  Share Inflows'!$A:$H,4,FALSE)</f>
        <v>0</v>
      </c>
      <c r="AH56" s="3">
        <f>VLOOKUP($A56,'App C  Share Inflows'!$A:$H,5,FALSE)</f>
        <v>0</v>
      </c>
      <c r="AI56" s="3">
        <f>VLOOKUP($A56,'App C  Share Inflows'!$A:$H,6,FALSE)</f>
        <v>0</v>
      </c>
      <c r="AJ56" s="3">
        <f>VLOOKUP($A56,'App C  Share Inflows'!$A:$H,7,FALSE)</f>
        <v>0</v>
      </c>
      <c r="AK56" s="3">
        <f>VLOOKUP($A56,'App C  Share Inflows'!$A:$H,8,FALSE)</f>
        <v>0</v>
      </c>
    </row>
    <row r="57" spans="1:37">
      <c r="A57" s="10" t="s">
        <v>79</v>
      </c>
      <c r="B57" s="22">
        <v>4.8066000000000003E-3</v>
      </c>
      <c r="C57" s="3">
        <f>VLOOKUP($A57,'App C  Total'!$A:$H,4,FALSE)</f>
        <v>11450.9982</v>
      </c>
      <c r="D57" s="3">
        <f>VLOOKUP($A57,'App C  Total'!$A:$H,5,FALSE)</f>
        <v>11416.652</v>
      </c>
      <c r="E57" s="3">
        <f>VLOOKUP($A57,'App C  Total'!$A:$H,6,FALSE)</f>
        <v>8517.2952000000005</v>
      </c>
      <c r="F57" s="3">
        <f>VLOOKUP($A57,'App C  Total'!$A:$H,7,FALSE)</f>
        <v>1850.5410000000002</v>
      </c>
      <c r="G57" s="3">
        <f>VLOOKUP($A57,'App C  Total'!$A:$H,8,FALSE)</f>
        <v>0</v>
      </c>
      <c r="I57" s="3">
        <f>VLOOKUP($A57,'App C  Exp'!$A:$H,4,FALSE)</f>
        <v>-1567</v>
      </c>
      <c r="J57" s="3">
        <f>VLOOKUP($A57,'App C  Exp'!$A:$H,5,FALSE)</f>
        <v>-990</v>
      </c>
      <c r="K57" s="3">
        <f>VLOOKUP($A57,'App C  Exp'!$A:$H,6,FALSE)</f>
        <v>0</v>
      </c>
      <c r="L57" s="3">
        <f>VLOOKUP($A57,'App C  Exp'!$A:$H,7,FALSE)</f>
        <v>0</v>
      </c>
      <c r="M57" s="3">
        <f>VLOOKUP($A57,'App C  Exp'!$A:$H,8,FALSE)</f>
        <v>0</v>
      </c>
      <c r="O57" s="3">
        <f>VLOOKUP($A57,'App C  Inv'!$A:$H,4,FALSE)</f>
        <v>8300.9982</v>
      </c>
      <c r="P57" s="3">
        <f>VLOOKUP($A57,'App C  Inv'!$A:$H,5,FALSE)</f>
        <v>10670.652</v>
      </c>
      <c r="Q57" s="3">
        <f>VLOOKUP($A57,'App C  Inv'!$A:$H,6,FALSE)</f>
        <v>8517.2952000000005</v>
      </c>
      <c r="R57" s="3">
        <f>VLOOKUP($A57,'App C  Inv'!$A:$H,7,FALSE)</f>
        <v>1850.5410000000002</v>
      </c>
      <c r="S57" s="3">
        <f>VLOOKUP($A57,'App C  Inv'!$A:$H,8,FALSE)</f>
        <v>0</v>
      </c>
      <c r="AA57" s="3">
        <f>VLOOKUP($A57,'App C  Share Outflows'!$A:$H,4,FALSE)</f>
        <v>4717</v>
      </c>
      <c r="AB57" s="3">
        <f>VLOOKUP($A57,'App C  Share Outflows'!$A:$H,5,FALSE)</f>
        <v>1736</v>
      </c>
      <c r="AC57" s="3">
        <f>VLOOKUP($A57,'App C  Share Outflows'!$A:$H,6,FALSE)</f>
        <v>0</v>
      </c>
      <c r="AD57" s="3">
        <f>VLOOKUP($A57,'App C  Share Outflows'!$A:$H,7,FALSE)</f>
        <v>0</v>
      </c>
      <c r="AE57" s="3">
        <f>VLOOKUP($A57,'App C  Share Outflows'!$A:$H,8,FALSE)</f>
        <v>0</v>
      </c>
      <c r="AG57" s="3">
        <f>VLOOKUP($A57,'App C  Share Inflows'!$A:$H,4,FALSE)</f>
        <v>0</v>
      </c>
      <c r="AH57" s="3">
        <f>VLOOKUP($A57,'App C  Share Inflows'!$A:$H,5,FALSE)</f>
        <v>0</v>
      </c>
      <c r="AI57" s="3">
        <f>VLOOKUP($A57,'App C  Share Inflows'!$A:$H,6,FALSE)</f>
        <v>0</v>
      </c>
      <c r="AJ57" s="3">
        <f>VLOOKUP($A57,'App C  Share Inflows'!$A:$H,7,FALSE)</f>
        <v>0</v>
      </c>
      <c r="AK57" s="3">
        <f>VLOOKUP($A57,'App C  Share Inflows'!$A:$H,8,FALSE)</f>
        <v>0</v>
      </c>
    </row>
    <row r="58" spans="1:37">
      <c r="A58" s="10" t="s">
        <v>80</v>
      </c>
      <c r="B58" s="22">
        <v>2.59952E-2</v>
      </c>
      <c r="C58" s="3">
        <f>VLOOKUP($A58,'App C  Total'!$A:$H,4,FALSE)</f>
        <v>36307.710399999996</v>
      </c>
      <c r="D58" s="3">
        <f>VLOOKUP($A58,'App C  Total'!$A:$H,5,FALSE)</f>
        <v>55173.343999999997</v>
      </c>
      <c r="E58" s="3">
        <f>VLOOKUP($A58,'App C  Total'!$A:$H,6,FALSE)</f>
        <v>46063.494399999996</v>
      </c>
      <c r="F58" s="3">
        <f>VLOOKUP($A58,'App C  Total'!$A:$H,7,FALSE)</f>
        <v>10008.152</v>
      </c>
      <c r="G58" s="3">
        <f>VLOOKUP($A58,'App C  Total'!$A:$H,8,FALSE)</f>
        <v>0</v>
      </c>
      <c r="I58" s="3">
        <f>VLOOKUP($A58,'App C  Exp'!$A:$H,4,FALSE)</f>
        <v>-8474</v>
      </c>
      <c r="J58" s="3">
        <f>VLOOKUP($A58,'App C  Exp'!$A:$H,5,FALSE)</f>
        <v>-5355</v>
      </c>
      <c r="K58" s="3">
        <f>VLOOKUP($A58,'App C  Exp'!$A:$H,6,FALSE)</f>
        <v>0</v>
      </c>
      <c r="L58" s="3">
        <f>VLOOKUP($A58,'App C  Exp'!$A:$H,7,FALSE)</f>
        <v>0</v>
      </c>
      <c r="M58" s="3">
        <f>VLOOKUP($A58,'App C  Exp'!$A:$H,8,FALSE)</f>
        <v>0</v>
      </c>
      <c r="O58" s="3">
        <f>VLOOKUP($A58,'App C  Inv'!$A:$H,4,FALSE)</f>
        <v>44893.710399999996</v>
      </c>
      <c r="P58" s="3">
        <f>VLOOKUP($A58,'App C  Inv'!$A:$H,5,FALSE)</f>
        <v>57709.343999999997</v>
      </c>
      <c r="Q58" s="3">
        <f>VLOOKUP($A58,'App C  Inv'!$A:$H,6,FALSE)</f>
        <v>46063.494399999996</v>
      </c>
      <c r="R58" s="3">
        <f>VLOOKUP($A58,'App C  Inv'!$A:$H,7,FALSE)</f>
        <v>10008.152</v>
      </c>
      <c r="S58" s="3">
        <f>VLOOKUP($A58,'App C  Inv'!$A:$H,8,FALSE)</f>
        <v>0</v>
      </c>
      <c r="AA58" s="3">
        <f>VLOOKUP($A58,'App C  Share Outflows'!$A:$H,4,FALSE)</f>
        <v>2819</v>
      </c>
      <c r="AB58" s="3">
        <f>VLOOKUP($A58,'App C  Share Outflows'!$A:$H,5,FALSE)</f>
        <v>2819</v>
      </c>
      <c r="AC58" s="3">
        <f>VLOOKUP($A58,'App C  Share Outflows'!$A:$H,6,FALSE)</f>
        <v>0</v>
      </c>
      <c r="AD58" s="3">
        <f>VLOOKUP($A58,'App C  Share Outflows'!$A:$H,7,FALSE)</f>
        <v>0</v>
      </c>
      <c r="AE58" s="3">
        <f>VLOOKUP($A58,'App C  Share Outflows'!$A:$H,8,FALSE)</f>
        <v>0</v>
      </c>
      <c r="AG58" s="3">
        <f>VLOOKUP($A58,'App C  Share Inflows'!$A:$H,4,FALSE)</f>
        <v>-2931</v>
      </c>
      <c r="AH58" s="3">
        <f>VLOOKUP($A58,'App C  Share Inflows'!$A:$H,5,FALSE)</f>
        <v>0</v>
      </c>
      <c r="AI58" s="3">
        <f>VLOOKUP($A58,'App C  Share Inflows'!$A:$H,6,FALSE)</f>
        <v>0</v>
      </c>
      <c r="AJ58" s="3">
        <f>VLOOKUP($A58,'App C  Share Inflows'!$A:$H,7,FALSE)</f>
        <v>0</v>
      </c>
      <c r="AK58" s="3">
        <f>VLOOKUP($A58,'App C  Share Inflows'!$A:$H,8,FALSE)</f>
        <v>0</v>
      </c>
    </row>
    <row r="59" spans="1:37">
      <c r="A59" s="10" t="s">
        <v>81</v>
      </c>
      <c r="B59" s="22">
        <v>7.9279999999999997E-4</v>
      </c>
      <c r="C59" s="3">
        <f>VLOOKUP($A59,'App C  Total'!$A:$H,4,FALSE)</f>
        <v>885.16560000000004</v>
      </c>
      <c r="D59" s="3">
        <f>VLOOKUP($A59,'App C  Total'!$A:$H,5,FALSE)</f>
        <v>1030.0159999999998</v>
      </c>
      <c r="E59" s="3">
        <f>VLOOKUP($A59,'App C  Total'!$A:$H,6,FALSE)</f>
        <v>1404.8416</v>
      </c>
      <c r="F59" s="3">
        <f>VLOOKUP($A59,'App C  Total'!$A:$H,7,FALSE)</f>
        <v>305.22800000000001</v>
      </c>
      <c r="G59" s="3">
        <f>VLOOKUP($A59,'App C  Total'!$A:$H,8,FALSE)</f>
        <v>0</v>
      </c>
      <c r="I59" s="3">
        <f>VLOOKUP($A59,'App C  Exp'!$A:$H,4,FALSE)</f>
        <v>-258</v>
      </c>
      <c r="J59" s="3">
        <f>VLOOKUP($A59,'App C  Exp'!$A:$H,5,FALSE)</f>
        <v>-163</v>
      </c>
      <c r="K59" s="3">
        <f>VLOOKUP($A59,'App C  Exp'!$A:$H,6,FALSE)</f>
        <v>0</v>
      </c>
      <c r="L59" s="3">
        <f>VLOOKUP($A59,'App C  Exp'!$A:$H,7,FALSE)</f>
        <v>0</v>
      </c>
      <c r="M59" s="3">
        <f>VLOOKUP($A59,'App C  Exp'!$A:$H,8,FALSE)</f>
        <v>0</v>
      </c>
      <c r="O59" s="3">
        <f>VLOOKUP($A59,'App C  Inv'!$A:$H,4,FALSE)</f>
        <v>1369.1656</v>
      </c>
      <c r="P59" s="3">
        <f>VLOOKUP($A59,'App C  Inv'!$A:$H,5,FALSE)</f>
        <v>1760.0159999999998</v>
      </c>
      <c r="Q59" s="3">
        <f>VLOOKUP($A59,'App C  Inv'!$A:$H,6,FALSE)</f>
        <v>1404.8416</v>
      </c>
      <c r="R59" s="3">
        <f>VLOOKUP($A59,'App C  Inv'!$A:$H,7,FALSE)</f>
        <v>305.22800000000001</v>
      </c>
      <c r="S59" s="3">
        <f>VLOOKUP($A59,'App C  Inv'!$A:$H,8,FALSE)</f>
        <v>0</v>
      </c>
      <c r="AA59" s="3">
        <f>VLOOKUP($A59,'App C  Share Outflows'!$A:$H,4,FALSE)</f>
        <v>341</v>
      </c>
      <c r="AB59" s="3">
        <f>VLOOKUP($A59,'App C  Share Outflows'!$A:$H,5,FALSE)</f>
        <v>0</v>
      </c>
      <c r="AC59" s="3">
        <f>VLOOKUP($A59,'App C  Share Outflows'!$A:$H,6,FALSE)</f>
        <v>0</v>
      </c>
      <c r="AD59" s="3">
        <f>VLOOKUP($A59,'App C  Share Outflows'!$A:$H,7,FALSE)</f>
        <v>0</v>
      </c>
      <c r="AE59" s="3">
        <f>VLOOKUP($A59,'App C  Share Outflows'!$A:$H,8,FALSE)</f>
        <v>0</v>
      </c>
      <c r="AG59" s="3">
        <f>VLOOKUP($A59,'App C  Share Inflows'!$A:$H,4,FALSE)</f>
        <v>-567</v>
      </c>
      <c r="AH59" s="3">
        <f>VLOOKUP($A59,'App C  Share Inflows'!$A:$H,5,FALSE)</f>
        <v>-567</v>
      </c>
      <c r="AI59" s="3">
        <f>VLOOKUP($A59,'App C  Share Inflows'!$A:$H,6,FALSE)</f>
        <v>0</v>
      </c>
      <c r="AJ59" s="3">
        <f>VLOOKUP($A59,'App C  Share Inflows'!$A:$H,7,FALSE)</f>
        <v>0</v>
      </c>
      <c r="AK59" s="3">
        <f>VLOOKUP($A59,'App C  Share Inflows'!$A:$H,8,FALSE)</f>
        <v>0</v>
      </c>
    </row>
    <row r="60" spans="1:37">
      <c r="A60" s="10" t="s">
        <v>82</v>
      </c>
      <c r="B60" s="22">
        <v>6.3445999999999997E-3</v>
      </c>
      <c r="C60" s="3">
        <f>VLOOKUP($A60,'App C  Total'!$A:$H,4,FALSE)</f>
        <v>973.1242000000002</v>
      </c>
      <c r="D60" s="3">
        <f>VLOOKUP($A60,'App C  Total'!$A:$H,5,FALSE)</f>
        <v>8083.0119999999988</v>
      </c>
      <c r="E60" s="3">
        <f>VLOOKUP($A60,'App C  Total'!$A:$H,6,FALSE)</f>
        <v>11242.6312</v>
      </c>
      <c r="F60" s="3">
        <f>VLOOKUP($A60,'App C  Total'!$A:$H,7,FALSE)</f>
        <v>2442.6709999999998</v>
      </c>
      <c r="G60" s="3">
        <f>VLOOKUP($A60,'App C  Total'!$A:$H,8,FALSE)</f>
        <v>0</v>
      </c>
      <c r="I60" s="3">
        <f>VLOOKUP($A60,'App C  Exp'!$A:$H,4,FALSE)</f>
        <v>-2068</v>
      </c>
      <c r="J60" s="3">
        <f>VLOOKUP($A60,'App C  Exp'!$A:$H,5,FALSE)</f>
        <v>-1307</v>
      </c>
      <c r="K60" s="3">
        <f>VLOOKUP($A60,'App C  Exp'!$A:$H,6,FALSE)</f>
        <v>0</v>
      </c>
      <c r="L60" s="3">
        <f>VLOOKUP($A60,'App C  Exp'!$A:$H,7,FALSE)</f>
        <v>0</v>
      </c>
      <c r="M60" s="3">
        <f>VLOOKUP($A60,'App C  Exp'!$A:$H,8,FALSE)</f>
        <v>0</v>
      </c>
      <c r="O60" s="3">
        <f>VLOOKUP($A60,'App C  Inv'!$A:$H,4,FALSE)</f>
        <v>10957.1242</v>
      </c>
      <c r="P60" s="3">
        <f>VLOOKUP($A60,'App C  Inv'!$A:$H,5,FALSE)</f>
        <v>14085.011999999999</v>
      </c>
      <c r="Q60" s="3">
        <f>VLOOKUP($A60,'App C  Inv'!$A:$H,6,FALSE)</f>
        <v>11242.6312</v>
      </c>
      <c r="R60" s="3">
        <f>VLOOKUP($A60,'App C  Inv'!$A:$H,7,FALSE)</f>
        <v>2442.6709999999998</v>
      </c>
      <c r="S60" s="3">
        <f>VLOOKUP($A60,'App C  Inv'!$A:$H,8,FALSE)</f>
        <v>0</v>
      </c>
      <c r="AA60" s="3">
        <f>VLOOKUP($A60,'App C  Share Outflows'!$A:$H,4,FALSE)</f>
        <v>0</v>
      </c>
      <c r="AB60" s="3">
        <f>VLOOKUP($A60,'App C  Share Outflows'!$A:$H,5,FALSE)</f>
        <v>0</v>
      </c>
      <c r="AC60" s="3">
        <f>VLOOKUP($A60,'App C  Share Outflows'!$A:$H,6,FALSE)</f>
        <v>0</v>
      </c>
      <c r="AD60" s="3">
        <f>VLOOKUP($A60,'App C  Share Outflows'!$A:$H,7,FALSE)</f>
        <v>0</v>
      </c>
      <c r="AE60" s="3">
        <f>VLOOKUP($A60,'App C  Share Outflows'!$A:$H,8,FALSE)</f>
        <v>0</v>
      </c>
      <c r="AG60" s="3">
        <f>VLOOKUP($A60,'App C  Share Inflows'!$A:$H,4,FALSE)</f>
        <v>-7916</v>
      </c>
      <c r="AH60" s="3">
        <f>VLOOKUP($A60,'App C  Share Inflows'!$A:$H,5,FALSE)</f>
        <v>-4695</v>
      </c>
      <c r="AI60" s="3">
        <f>VLOOKUP($A60,'App C  Share Inflows'!$A:$H,6,FALSE)</f>
        <v>0</v>
      </c>
      <c r="AJ60" s="3">
        <f>VLOOKUP($A60,'App C  Share Inflows'!$A:$H,7,FALSE)</f>
        <v>0</v>
      </c>
      <c r="AK60" s="3">
        <f>VLOOKUP($A60,'App C  Share Inflows'!$A:$H,8,FALSE)</f>
        <v>0</v>
      </c>
    </row>
    <row r="61" spans="1:37">
      <c r="A61" s="10" t="s">
        <v>83</v>
      </c>
      <c r="B61" s="22">
        <v>3.5105000000000002E-3</v>
      </c>
      <c r="C61" s="3">
        <f>VLOOKUP($A61,'App C  Total'!$A:$H,4,FALSE)</f>
        <v>-165.36650000000009</v>
      </c>
      <c r="D61" s="3">
        <f>VLOOKUP($A61,'App C  Total'!$A:$H,5,FALSE)</f>
        <v>4488.3100000000004</v>
      </c>
      <c r="E61" s="3">
        <f>VLOOKUP($A61,'App C  Total'!$A:$H,6,FALSE)</f>
        <v>6220.6060000000007</v>
      </c>
      <c r="F61" s="3">
        <f>VLOOKUP($A61,'App C  Total'!$A:$H,7,FALSE)</f>
        <v>1351.5425</v>
      </c>
      <c r="G61" s="3">
        <f>VLOOKUP($A61,'App C  Total'!$A:$H,8,FALSE)</f>
        <v>0</v>
      </c>
      <c r="I61" s="3">
        <f>VLOOKUP($A61,'App C  Exp'!$A:$H,4,FALSE)</f>
        <v>-1144</v>
      </c>
      <c r="J61" s="3">
        <f>VLOOKUP($A61,'App C  Exp'!$A:$H,5,FALSE)</f>
        <v>-723</v>
      </c>
      <c r="K61" s="3">
        <f>VLOOKUP($A61,'App C  Exp'!$A:$H,6,FALSE)</f>
        <v>0</v>
      </c>
      <c r="L61" s="3">
        <f>VLOOKUP($A61,'App C  Exp'!$A:$H,7,FALSE)</f>
        <v>0</v>
      </c>
      <c r="M61" s="3">
        <f>VLOOKUP($A61,'App C  Exp'!$A:$H,8,FALSE)</f>
        <v>0</v>
      </c>
      <c r="O61" s="3">
        <f>VLOOKUP($A61,'App C  Inv'!$A:$H,4,FALSE)</f>
        <v>6062.6334999999999</v>
      </c>
      <c r="P61" s="3">
        <f>VLOOKUP($A61,'App C  Inv'!$A:$H,5,FALSE)</f>
        <v>7793.31</v>
      </c>
      <c r="Q61" s="3">
        <f>VLOOKUP($A61,'App C  Inv'!$A:$H,6,FALSE)</f>
        <v>6220.6060000000007</v>
      </c>
      <c r="R61" s="3">
        <f>VLOOKUP($A61,'App C  Inv'!$A:$H,7,FALSE)</f>
        <v>1351.5425</v>
      </c>
      <c r="S61" s="3">
        <f>VLOOKUP($A61,'App C  Inv'!$A:$H,8,FALSE)</f>
        <v>0</v>
      </c>
      <c r="AA61" s="3">
        <f>VLOOKUP($A61,'App C  Share Outflows'!$A:$H,4,FALSE)</f>
        <v>0</v>
      </c>
      <c r="AB61" s="3">
        <f>VLOOKUP($A61,'App C  Share Outflows'!$A:$H,5,FALSE)</f>
        <v>0</v>
      </c>
      <c r="AC61" s="3">
        <f>VLOOKUP($A61,'App C  Share Outflows'!$A:$H,6,FALSE)</f>
        <v>0</v>
      </c>
      <c r="AD61" s="3">
        <f>VLOOKUP($A61,'App C  Share Outflows'!$A:$H,7,FALSE)</f>
        <v>0</v>
      </c>
      <c r="AE61" s="3">
        <f>VLOOKUP($A61,'App C  Share Outflows'!$A:$H,8,FALSE)</f>
        <v>0</v>
      </c>
      <c r="AG61" s="3">
        <f>VLOOKUP($A61,'App C  Share Inflows'!$A:$H,4,FALSE)</f>
        <v>-5084</v>
      </c>
      <c r="AH61" s="3">
        <f>VLOOKUP($A61,'App C  Share Inflows'!$A:$H,5,FALSE)</f>
        <v>-2582</v>
      </c>
      <c r="AI61" s="3">
        <f>VLOOKUP($A61,'App C  Share Inflows'!$A:$H,6,FALSE)</f>
        <v>0</v>
      </c>
      <c r="AJ61" s="3">
        <f>VLOOKUP($A61,'App C  Share Inflows'!$A:$H,7,FALSE)</f>
        <v>0</v>
      </c>
      <c r="AK61" s="3">
        <f>VLOOKUP($A61,'App C  Share Inflows'!$A:$H,8,FALSE)</f>
        <v>0</v>
      </c>
    </row>
    <row r="62" spans="1:37">
      <c r="A62" s="10" t="s">
        <v>84</v>
      </c>
      <c r="B62" s="22">
        <v>1.06809E-2</v>
      </c>
      <c r="C62" s="3">
        <f>VLOOKUP($A62,'App C  Total'!$A:$H,4,FALSE)</f>
        <v>12349.9143</v>
      </c>
      <c r="D62" s="3">
        <f>VLOOKUP($A62,'App C  Total'!$A:$H,5,FALSE)</f>
        <v>16939.598000000002</v>
      </c>
      <c r="E62" s="3">
        <f>VLOOKUP($A62,'App C  Total'!$A:$H,6,FALSE)</f>
        <v>18926.554800000002</v>
      </c>
      <c r="F62" s="3">
        <f>VLOOKUP($A62,'App C  Total'!$A:$H,7,FALSE)</f>
        <v>4112.1464999999998</v>
      </c>
      <c r="G62" s="3">
        <f>VLOOKUP($A62,'App C  Total'!$A:$H,8,FALSE)</f>
        <v>0</v>
      </c>
      <c r="I62" s="3">
        <f>VLOOKUP($A62,'App C  Exp'!$A:$H,4,FALSE)</f>
        <v>-3482</v>
      </c>
      <c r="J62" s="3">
        <f>VLOOKUP($A62,'App C  Exp'!$A:$H,5,FALSE)</f>
        <v>-2200</v>
      </c>
      <c r="K62" s="3">
        <f>VLOOKUP($A62,'App C  Exp'!$A:$H,6,FALSE)</f>
        <v>0</v>
      </c>
      <c r="L62" s="3">
        <f>VLOOKUP($A62,'App C  Exp'!$A:$H,7,FALSE)</f>
        <v>0</v>
      </c>
      <c r="M62" s="3">
        <f>VLOOKUP($A62,'App C  Exp'!$A:$H,8,FALSE)</f>
        <v>0</v>
      </c>
      <c r="O62" s="3">
        <f>VLOOKUP($A62,'App C  Inv'!$A:$H,4,FALSE)</f>
        <v>18445.9143</v>
      </c>
      <c r="P62" s="3">
        <f>VLOOKUP($A62,'App C  Inv'!$A:$H,5,FALSE)</f>
        <v>23711.598000000002</v>
      </c>
      <c r="Q62" s="3">
        <f>VLOOKUP($A62,'App C  Inv'!$A:$H,6,FALSE)</f>
        <v>18926.554800000002</v>
      </c>
      <c r="R62" s="3">
        <f>VLOOKUP($A62,'App C  Inv'!$A:$H,7,FALSE)</f>
        <v>4112.1464999999998</v>
      </c>
      <c r="S62" s="3">
        <f>VLOOKUP($A62,'App C  Inv'!$A:$H,8,FALSE)</f>
        <v>0</v>
      </c>
      <c r="AA62" s="3">
        <f>VLOOKUP($A62,'App C  Share Outflows'!$A:$H,4,FALSE)</f>
        <v>1958</v>
      </c>
      <c r="AB62" s="3">
        <f>VLOOKUP($A62,'App C  Share Outflows'!$A:$H,5,FALSE)</f>
        <v>0</v>
      </c>
      <c r="AC62" s="3">
        <f>VLOOKUP($A62,'App C  Share Outflows'!$A:$H,6,FALSE)</f>
        <v>0</v>
      </c>
      <c r="AD62" s="3">
        <f>VLOOKUP($A62,'App C  Share Outflows'!$A:$H,7,FALSE)</f>
        <v>0</v>
      </c>
      <c r="AE62" s="3">
        <f>VLOOKUP($A62,'App C  Share Outflows'!$A:$H,8,FALSE)</f>
        <v>0</v>
      </c>
      <c r="AG62" s="3">
        <f>VLOOKUP($A62,'App C  Share Inflows'!$A:$H,4,FALSE)</f>
        <v>-4572</v>
      </c>
      <c r="AH62" s="3">
        <f>VLOOKUP($A62,'App C  Share Inflows'!$A:$H,5,FALSE)</f>
        <v>-4572</v>
      </c>
      <c r="AI62" s="3">
        <f>VLOOKUP($A62,'App C  Share Inflows'!$A:$H,6,FALSE)</f>
        <v>0</v>
      </c>
      <c r="AJ62" s="3">
        <f>VLOOKUP($A62,'App C  Share Inflows'!$A:$H,7,FALSE)</f>
        <v>0</v>
      </c>
      <c r="AK62" s="3">
        <f>VLOOKUP($A62,'App C  Share Inflows'!$A:$H,8,FALSE)</f>
        <v>0</v>
      </c>
    </row>
    <row r="63" spans="1:37">
      <c r="A63" s="10" t="s">
        <v>85</v>
      </c>
      <c r="B63" s="22">
        <v>4.0895000000000003E-3</v>
      </c>
      <c r="C63" s="3">
        <f>VLOOKUP($A63,'App C  Total'!$A:$H,4,FALSE)</f>
        <v>7204.5665000000008</v>
      </c>
      <c r="D63" s="3">
        <f>VLOOKUP($A63,'App C  Total'!$A:$H,5,FALSE)</f>
        <v>6281.6900000000005</v>
      </c>
      <c r="E63" s="3">
        <f>VLOOKUP($A63,'App C  Total'!$A:$H,6,FALSE)</f>
        <v>7246.5940000000001</v>
      </c>
      <c r="F63" s="3">
        <f>VLOOKUP($A63,'App C  Total'!$A:$H,7,FALSE)</f>
        <v>1574.4575000000002</v>
      </c>
      <c r="G63" s="3">
        <f>VLOOKUP($A63,'App C  Total'!$A:$H,8,FALSE)</f>
        <v>0</v>
      </c>
      <c r="I63" s="3">
        <f>VLOOKUP($A63,'App C  Exp'!$A:$H,4,FALSE)</f>
        <v>-1333</v>
      </c>
      <c r="J63" s="3">
        <f>VLOOKUP($A63,'App C  Exp'!$A:$H,5,FALSE)</f>
        <v>-842</v>
      </c>
      <c r="K63" s="3">
        <f>VLOOKUP($A63,'App C  Exp'!$A:$H,6,FALSE)</f>
        <v>0</v>
      </c>
      <c r="L63" s="3">
        <f>VLOOKUP($A63,'App C  Exp'!$A:$H,7,FALSE)</f>
        <v>0</v>
      </c>
      <c r="M63" s="3">
        <f>VLOOKUP($A63,'App C  Exp'!$A:$H,8,FALSE)</f>
        <v>0</v>
      </c>
      <c r="O63" s="3">
        <f>VLOOKUP($A63,'App C  Inv'!$A:$H,4,FALSE)</f>
        <v>7062.5665000000008</v>
      </c>
      <c r="P63" s="3">
        <f>VLOOKUP($A63,'App C  Inv'!$A:$H,5,FALSE)</f>
        <v>9078.69</v>
      </c>
      <c r="Q63" s="3">
        <f>VLOOKUP($A63,'App C  Inv'!$A:$H,6,FALSE)</f>
        <v>7246.5940000000001</v>
      </c>
      <c r="R63" s="3">
        <f>VLOOKUP($A63,'App C  Inv'!$A:$H,7,FALSE)</f>
        <v>1574.4575000000002</v>
      </c>
      <c r="S63" s="3">
        <f>VLOOKUP($A63,'App C  Inv'!$A:$H,8,FALSE)</f>
        <v>0</v>
      </c>
      <c r="AA63" s="3">
        <f>VLOOKUP($A63,'App C  Share Outflows'!$A:$H,4,FALSE)</f>
        <v>3430</v>
      </c>
      <c r="AB63" s="3">
        <f>VLOOKUP($A63,'App C  Share Outflows'!$A:$H,5,FALSE)</f>
        <v>0</v>
      </c>
      <c r="AC63" s="3">
        <f>VLOOKUP($A63,'App C  Share Outflows'!$A:$H,6,FALSE)</f>
        <v>0</v>
      </c>
      <c r="AD63" s="3">
        <f>VLOOKUP($A63,'App C  Share Outflows'!$A:$H,7,FALSE)</f>
        <v>0</v>
      </c>
      <c r="AE63" s="3">
        <f>VLOOKUP($A63,'App C  Share Outflows'!$A:$H,8,FALSE)</f>
        <v>0</v>
      </c>
      <c r="AG63" s="3">
        <f>VLOOKUP($A63,'App C  Share Inflows'!$A:$H,4,FALSE)</f>
        <v>-1955</v>
      </c>
      <c r="AH63" s="3">
        <f>VLOOKUP($A63,'App C  Share Inflows'!$A:$H,5,FALSE)</f>
        <v>-1955</v>
      </c>
      <c r="AI63" s="3">
        <f>VLOOKUP($A63,'App C  Share Inflows'!$A:$H,6,FALSE)</f>
        <v>0</v>
      </c>
      <c r="AJ63" s="3">
        <f>VLOOKUP($A63,'App C  Share Inflows'!$A:$H,7,FALSE)</f>
        <v>0</v>
      </c>
      <c r="AK63" s="3">
        <f>VLOOKUP($A63,'App C  Share Inflows'!$A:$H,8,FALSE)</f>
        <v>0</v>
      </c>
    </row>
    <row r="64" spans="1:37">
      <c r="A64" s="10" t="s">
        <v>86</v>
      </c>
      <c r="B64" s="22">
        <v>2.2477E-3</v>
      </c>
      <c r="C64" s="3">
        <f>VLOOKUP($A64,'App C  Total'!$A:$H,4,FALSE)</f>
        <v>2926.7779</v>
      </c>
      <c r="D64" s="3">
        <f>VLOOKUP($A64,'App C  Total'!$A:$H,5,FALSE)</f>
        <v>4496.8940000000002</v>
      </c>
      <c r="E64" s="3">
        <f>VLOOKUP($A64,'App C  Total'!$A:$H,6,FALSE)</f>
        <v>3982.9243999999999</v>
      </c>
      <c r="F64" s="3">
        <f>VLOOKUP($A64,'App C  Total'!$A:$H,7,FALSE)</f>
        <v>865.36450000000002</v>
      </c>
      <c r="G64" s="3">
        <f>VLOOKUP($A64,'App C  Total'!$A:$H,8,FALSE)</f>
        <v>0</v>
      </c>
      <c r="I64" s="3">
        <f>VLOOKUP($A64,'App C  Exp'!$A:$H,4,FALSE)</f>
        <v>-733</v>
      </c>
      <c r="J64" s="3">
        <f>VLOOKUP($A64,'App C  Exp'!$A:$H,5,FALSE)</f>
        <v>-463</v>
      </c>
      <c r="K64" s="3">
        <f>VLOOKUP($A64,'App C  Exp'!$A:$H,6,FALSE)</f>
        <v>0</v>
      </c>
      <c r="L64" s="3">
        <f>VLOOKUP($A64,'App C  Exp'!$A:$H,7,FALSE)</f>
        <v>0</v>
      </c>
      <c r="M64" s="3">
        <f>VLOOKUP($A64,'App C  Exp'!$A:$H,8,FALSE)</f>
        <v>0</v>
      </c>
      <c r="O64" s="3">
        <f>VLOOKUP($A64,'App C  Inv'!$A:$H,4,FALSE)</f>
        <v>3881.7779</v>
      </c>
      <c r="P64" s="3">
        <f>VLOOKUP($A64,'App C  Inv'!$A:$H,5,FALSE)</f>
        <v>4989.8940000000002</v>
      </c>
      <c r="Q64" s="3">
        <f>VLOOKUP($A64,'App C  Inv'!$A:$H,6,FALSE)</f>
        <v>3982.9243999999999</v>
      </c>
      <c r="R64" s="3">
        <f>VLOOKUP($A64,'App C  Inv'!$A:$H,7,FALSE)</f>
        <v>865.36450000000002</v>
      </c>
      <c r="S64" s="3">
        <f>VLOOKUP($A64,'App C  Inv'!$A:$H,8,FALSE)</f>
        <v>0</v>
      </c>
      <c r="AA64" s="3">
        <f>VLOOKUP($A64,'App C  Share Outflows'!$A:$H,4,FALSE)</f>
        <v>0</v>
      </c>
      <c r="AB64" s="3">
        <f>VLOOKUP($A64,'App C  Share Outflows'!$A:$H,5,FALSE)</f>
        <v>0</v>
      </c>
      <c r="AC64" s="3">
        <f>VLOOKUP($A64,'App C  Share Outflows'!$A:$H,6,FALSE)</f>
        <v>0</v>
      </c>
      <c r="AD64" s="3">
        <f>VLOOKUP($A64,'App C  Share Outflows'!$A:$H,7,FALSE)</f>
        <v>0</v>
      </c>
      <c r="AE64" s="3">
        <f>VLOOKUP($A64,'App C  Share Outflows'!$A:$H,8,FALSE)</f>
        <v>0</v>
      </c>
      <c r="AG64" s="3">
        <f>VLOOKUP($A64,'App C  Share Inflows'!$A:$H,4,FALSE)</f>
        <v>-222</v>
      </c>
      <c r="AH64" s="3">
        <f>VLOOKUP($A64,'App C  Share Inflows'!$A:$H,5,FALSE)</f>
        <v>-30</v>
      </c>
      <c r="AI64" s="3">
        <f>VLOOKUP($A64,'App C  Share Inflows'!$A:$H,6,FALSE)</f>
        <v>0</v>
      </c>
      <c r="AJ64" s="3">
        <f>VLOOKUP($A64,'App C  Share Inflows'!$A:$H,7,FALSE)</f>
        <v>0</v>
      </c>
      <c r="AK64" s="3">
        <f>VLOOKUP($A64,'App C  Share Inflows'!$A:$H,8,FALSE)</f>
        <v>0</v>
      </c>
    </row>
    <row r="65" spans="1:37">
      <c r="A65" s="10" t="s">
        <v>87</v>
      </c>
      <c r="B65" s="22">
        <v>1.6004000000000001E-3</v>
      </c>
      <c r="C65" s="3">
        <f>VLOOKUP($A65,'App C  Total'!$A:$H,4,FALSE)</f>
        <v>406.89080000000013</v>
      </c>
      <c r="D65" s="3">
        <f>VLOOKUP($A65,'App C  Total'!$A:$H,5,FALSE)</f>
        <v>1887.8880000000004</v>
      </c>
      <c r="E65" s="3">
        <f>VLOOKUP($A65,'App C  Total'!$A:$H,6,FALSE)</f>
        <v>2835.9088000000002</v>
      </c>
      <c r="F65" s="3">
        <f>VLOOKUP($A65,'App C  Total'!$A:$H,7,FALSE)</f>
        <v>616.154</v>
      </c>
      <c r="G65" s="3">
        <f>VLOOKUP($A65,'App C  Total'!$A:$H,8,FALSE)</f>
        <v>0</v>
      </c>
      <c r="I65" s="3">
        <f>VLOOKUP($A65,'App C  Exp'!$A:$H,4,FALSE)</f>
        <v>-522</v>
      </c>
      <c r="J65" s="3">
        <f>VLOOKUP($A65,'App C  Exp'!$A:$H,5,FALSE)</f>
        <v>-330</v>
      </c>
      <c r="K65" s="3">
        <f>VLOOKUP($A65,'App C  Exp'!$A:$H,6,FALSE)</f>
        <v>0</v>
      </c>
      <c r="L65" s="3">
        <f>VLOOKUP($A65,'App C  Exp'!$A:$H,7,FALSE)</f>
        <v>0</v>
      </c>
      <c r="M65" s="3">
        <f>VLOOKUP($A65,'App C  Exp'!$A:$H,8,FALSE)</f>
        <v>0</v>
      </c>
      <c r="O65" s="3">
        <f>VLOOKUP($A65,'App C  Inv'!$A:$H,4,FALSE)</f>
        <v>2763.8908000000001</v>
      </c>
      <c r="P65" s="3">
        <f>VLOOKUP($A65,'App C  Inv'!$A:$H,5,FALSE)</f>
        <v>3552.8880000000004</v>
      </c>
      <c r="Q65" s="3">
        <f>VLOOKUP($A65,'App C  Inv'!$A:$H,6,FALSE)</f>
        <v>2835.9088000000002</v>
      </c>
      <c r="R65" s="3">
        <f>VLOOKUP($A65,'App C  Inv'!$A:$H,7,FALSE)</f>
        <v>616.154</v>
      </c>
      <c r="S65" s="3">
        <f>VLOOKUP($A65,'App C  Inv'!$A:$H,8,FALSE)</f>
        <v>0</v>
      </c>
      <c r="AA65" s="3">
        <f>VLOOKUP($A65,'App C  Share Outflows'!$A:$H,4,FALSE)</f>
        <v>0</v>
      </c>
      <c r="AB65" s="3">
        <f>VLOOKUP($A65,'App C  Share Outflows'!$A:$H,5,FALSE)</f>
        <v>0</v>
      </c>
      <c r="AC65" s="3">
        <f>VLOOKUP($A65,'App C  Share Outflows'!$A:$H,6,FALSE)</f>
        <v>0</v>
      </c>
      <c r="AD65" s="3">
        <f>VLOOKUP($A65,'App C  Share Outflows'!$A:$H,7,FALSE)</f>
        <v>0</v>
      </c>
      <c r="AE65" s="3">
        <f>VLOOKUP($A65,'App C  Share Outflows'!$A:$H,8,FALSE)</f>
        <v>0</v>
      </c>
      <c r="AG65" s="3">
        <f>VLOOKUP($A65,'App C  Share Inflows'!$A:$H,4,FALSE)</f>
        <v>-1835</v>
      </c>
      <c r="AH65" s="3">
        <f>VLOOKUP($A65,'App C  Share Inflows'!$A:$H,5,FALSE)</f>
        <v>-1335</v>
      </c>
      <c r="AI65" s="3">
        <f>VLOOKUP($A65,'App C  Share Inflows'!$A:$H,6,FALSE)</f>
        <v>0</v>
      </c>
      <c r="AJ65" s="3">
        <f>VLOOKUP($A65,'App C  Share Inflows'!$A:$H,7,FALSE)</f>
        <v>0</v>
      </c>
      <c r="AK65" s="3">
        <f>VLOOKUP($A65,'App C  Share Inflows'!$A:$H,8,FALSE)</f>
        <v>0</v>
      </c>
    </row>
    <row r="66" spans="1:37">
      <c r="A66" s="10" t="s">
        <v>88</v>
      </c>
      <c r="B66" s="22">
        <v>4.1504999999999997E-3</v>
      </c>
      <c r="C66" s="3">
        <f>VLOOKUP($A66,'App C  Total'!$A:$H,4,FALSE)</f>
        <v>1632.9134999999997</v>
      </c>
      <c r="D66" s="3">
        <f>VLOOKUP($A66,'App C  Total'!$A:$H,5,FALSE)</f>
        <v>6724.1099999999988</v>
      </c>
      <c r="E66" s="3">
        <f>VLOOKUP($A66,'App C  Total'!$A:$H,6,FALSE)</f>
        <v>7354.6859999999997</v>
      </c>
      <c r="F66" s="3">
        <f>VLOOKUP($A66,'App C  Total'!$A:$H,7,FALSE)</f>
        <v>1597.9424999999999</v>
      </c>
      <c r="G66" s="3">
        <f>VLOOKUP($A66,'App C  Total'!$A:$H,8,FALSE)</f>
        <v>0</v>
      </c>
      <c r="I66" s="3">
        <f>VLOOKUP($A66,'App C  Exp'!$A:$H,4,FALSE)</f>
        <v>-1353</v>
      </c>
      <c r="J66" s="3">
        <f>VLOOKUP($A66,'App C  Exp'!$A:$H,5,FALSE)</f>
        <v>-855</v>
      </c>
      <c r="K66" s="3">
        <f>VLOOKUP($A66,'App C  Exp'!$A:$H,6,FALSE)</f>
        <v>0</v>
      </c>
      <c r="L66" s="3">
        <f>VLOOKUP($A66,'App C  Exp'!$A:$H,7,FALSE)</f>
        <v>0</v>
      </c>
      <c r="M66" s="3">
        <f>VLOOKUP($A66,'App C  Exp'!$A:$H,8,FALSE)</f>
        <v>0</v>
      </c>
      <c r="O66" s="3">
        <f>VLOOKUP($A66,'App C  Inv'!$A:$H,4,FALSE)</f>
        <v>7167.9134999999997</v>
      </c>
      <c r="P66" s="3">
        <f>VLOOKUP($A66,'App C  Inv'!$A:$H,5,FALSE)</f>
        <v>9214.1099999999988</v>
      </c>
      <c r="Q66" s="3">
        <f>VLOOKUP($A66,'App C  Inv'!$A:$H,6,FALSE)</f>
        <v>7354.6859999999997</v>
      </c>
      <c r="R66" s="3">
        <f>VLOOKUP($A66,'App C  Inv'!$A:$H,7,FALSE)</f>
        <v>1597.9424999999999</v>
      </c>
      <c r="S66" s="3">
        <f>VLOOKUP($A66,'App C  Inv'!$A:$H,8,FALSE)</f>
        <v>0</v>
      </c>
      <c r="AA66" s="3">
        <f>VLOOKUP($A66,'App C  Share Outflows'!$A:$H,4,FALSE)</f>
        <v>0</v>
      </c>
      <c r="AB66" s="3">
        <f>VLOOKUP($A66,'App C  Share Outflows'!$A:$H,5,FALSE)</f>
        <v>0</v>
      </c>
      <c r="AC66" s="3">
        <f>VLOOKUP($A66,'App C  Share Outflows'!$A:$H,6,FALSE)</f>
        <v>0</v>
      </c>
      <c r="AD66" s="3">
        <f>VLOOKUP($A66,'App C  Share Outflows'!$A:$H,7,FALSE)</f>
        <v>0</v>
      </c>
      <c r="AE66" s="3">
        <f>VLOOKUP($A66,'App C  Share Outflows'!$A:$H,8,FALSE)</f>
        <v>0</v>
      </c>
      <c r="AG66" s="3">
        <f>VLOOKUP($A66,'App C  Share Inflows'!$A:$H,4,FALSE)</f>
        <v>-4182</v>
      </c>
      <c r="AH66" s="3">
        <f>VLOOKUP($A66,'App C  Share Inflows'!$A:$H,5,FALSE)</f>
        <v>-1635</v>
      </c>
      <c r="AI66" s="3">
        <f>VLOOKUP($A66,'App C  Share Inflows'!$A:$H,6,FALSE)</f>
        <v>0</v>
      </c>
      <c r="AJ66" s="3">
        <f>VLOOKUP($A66,'App C  Share Inflows'!$A:$H,7,FALSE)</f>
        <v>0</v>
      </c>
      <c r="AK66" s="3">
        <f>VLOOKUP($A66,'App C  Share Inflows'!$A:$H,8,FALSE)</f>
        <v>0</v>
      </c>
    </row>
    <row r="67" spans="1:37">
      <c r="A67" s="10" t="s">
        <v>89</v>
      </c>
      <c r="B67" s="22">
        <v>6.3420400000000002E-2</v>
      </c>
      <c r="C67" s="3">
        <f>VLOOKUP($A67,'App C  Total'!$A:$H,4,FALSE)</f>
        <v>172998.03080000001</v>
      </c>
      <c r="D67" s="3">
        <f>VLOOKUP($A67,'App C  Total'!$A:$H,5,FALSE)</f>
        <v>183663.288</v>
      </c>
      <c r="E67" s="3">
        <f>VLOOKUP($A67,'App C  Total'!$A:$H,6,FALSE)</f>
        <v>112380.9488</v>
      </c>
      <c r="F67" s="3">
        <f>VLOOKUP($A67,'App C  Total'!$A:$H,7,FALSE)</f>
        <v>24416.853999999999</v>
      </c>
      <c r="G67" s="3">
        <f>VLOOKUP($A67,'App C  Total'!$A:$H,8,FALSE)</f>
        <v>0</v>
      </c>
      <c r="I67" s="3">
        <f>VLOOKUP($A67,'App C  Exp'!$A:$H,4,FALSE)</f>
        <v>-20675</v>
      </c>
      <c r="J67" s="3">
        <f>VLOOKUP($A67,'App C  Exp'!$A:$H,5,FALSE)</f>
        <v>-13065</v>
      </c>
      <c r="K67" s="3">
        <f>VLOOKUP($A67,'App C  Exp'!$A:$H,6,FALSE)</f>
        <v>0</v>
      </c>
      <c r="L67" s="3">
        <f>VLOOKUP($A67,'App C  Exp'!$A:$H,7,FALSE)</f>
        <v>0</v>
      </c>
      <c r="M67" s="3">
        <f>VLOOKUP($A67,'App C  Exp'!$A:$H,8,FALSE)</f>
        <v>0</v>
      </c>
      <c r="O67" s="3">
        <f>VLOOKUP($A67,'App C  Inv'!$A:$H,4,FALSE)</f>
        <v>109527.03080000001</v>
      </c>
      <c r="P67" s="3">
        <f>VLOOKUP($A67,'App C  Inv'!$A:$H,5,FALSE)</f>
        <v>140793.288</v>
      </c>
      <c r="Q67" s="3">
        <f>VLOOKUP($A67,'App C  Inv'!$A:$H,6,FALSE)</f>
        <v>112380.9488</v>
      </c>
      <c r="R67" s="3">
        <f>VLOOKUP($A67,'App C  Inv'!$A:$H,7,FALSE)</f>
        <v>24416.853999999999</v>
      </c>
      <c r="S67" s="3">
        <f>VLOOKUP($A67,'App C  Inv'!$A:$H,8,FALSE)</f>
        <v>0</v>
      </c>
      <c r="AA67" s="3">
        <f>VLOOKUP($A67,'App C  Share Outflows'!$A:$H,4,FALSE)</f>
        <v>84146</v>
      </c>
      <c r="AB67" s="3">
        <f>VLOOKUP($A67,'App C  Share Outflows'!$A:$H,5,FALSE)</f>
        <v>55935</v>
      </c>
      <c r="AC67" s="3">
        <f>VLOOKUP($A67,'App C  Share Outflows'!$A:$H,6,FALSE)</f>
        <v>0</v>
      </c>
      <c r="AD67" s="3">
        <f>VLOOKUP($A67,'App C  Share Outflows'!$A:$H,7,FALSE)</f>
        <v>0</v>
      </c>
      <c r="AE67" s="3">
        <f>VLOOKUP($A67,'App C  Share Outflows'!$A:$H,8,FALSE)</f>
        <v>0</v>
      </c>
      <c r="AG67" s="3">
        <f>VLOOKUP($A67,'App C  Share Inflows'!$A:$H,4,FALSE)</f>
        <v>0</v>
      </c>
      <c r="AH67" s="3">
        <f>VLOOKUP($A67,'App C  Share Inflows'!$A:$H,5,FALSE)</f>
        <v>0</v>
      </c>
      <c r="AI67" s="3">
        <f>VLOOKUP($A67,'App C  Share Inflows'!$A:$H,6,FALSE)</f>
        <v>0</v>
      </c>
      <c r="AJ67" s="3">
        <f>VLOOKUP($A67,'App C  Share Inflows'!$A:$H,7,FALSE)</f>
        <v>0</v>
      </c>
      <c r="AK67" s="3">
        <f>VLOOKUP($A67,'App C  Share Inflows'!$A:$H,8,FALSE)</f>
        <v>0</v>
      </c>
    </row>
    <row r="68" spans="1:37">
      <c r="A68" s="10" t="s">
        <v>90</v>
      </c>
      <c r="B68" s="22">
        <v>1.7627999999999999E-3</v>
      </c>
      <c r="C68" s="3">
        <f>VLOOKUP($A68,'App C  Total'!$A:$H,4,FALSE)</f>
        <v>-700.64440000000013</v>
      </c>
      <c r="D68" s="3">
        <f>VLOOKUP($A68,'App C  Total'!$A:$H,5,FALSE)</f>
        <v>2791.4159999999997</v>
      </c>
      <c r="E68" s="3">
        <f>VLOOKUP($A68,'App C  Total'!$A:$H,6,FALSE)</f>
        <v>3123.6815999999999</v>
      </c>
      <c r="F68" s="3">
        <f>VLOOKUP($A68,'App C  Total'!$A:$H,7,FALSE)</f>
        <v>678.678</v>
      </c>
      <c r="G68" s="3">
        <f>VLOOKUP($A68,'App C  Total'!$A:$H,8,FALSE)</f>
        <v>0</v>
      </c>
      <c r="I68" s="3">
        <f>VLOOKUP($A68,'App C  Exp'!$A:$H,4,FALSE)</f>
        <v>-575</v>
      </c>
      <c r="J68" s="3">
        <f>VLOOKUP($A68,'App C  Exp'!$A:$H,5,FALSE)</f>
        <v>-363</v>
      </c>
      <c r="K68" s="3">
        <f>VLOOKUP($A68,'App C  Exp'!$A:$H,6,FALSE)</f>
        <v>0</v>
      </c>
      <c r="L68" s="3">
        <f>VLOOKUP($A68,'App C  Exp'!$A:$H,7,FALSE)</f>
        <v>0</v>
      </c>
      <c r="M68" s="3">
        <f>VLOOKUP($A68,'App C  Exp'!$A:$H,8,FALSE)</f>
        <v>0</v>
      </c>
      <c r="O68" s="3">
        <f>VLOOKUP($A68,'App C  Inv'!$A:$H,4,FALSE)</f>
        <v>3044.3555999999999</v>
      </c>
      <c r="P68" s="3">
        <f>VLOOKUP($A68,'App C  Inv'!$A:$H,5,FALSE)</f>
        <v>3913.4159999999997</v>
      </c>
      <c r="Q68" s="3">
        <f>VLOOKUP($A68,'App C  Inv'!$A:$H,6,FALSE)</f>
        <v>3123.6815999999999</v>
      </c>
      <c r="R68" s="3">
        <f>VLOOKUP($A68,'App C  Inv'!$A:$H,7,FALSE)</f>
        <v>678.678</v>
      </c>
      <c r="S68" s="3">
        <f>VLOOKUP($A68,'App C  Inv'!$A:$H,8,FALSE)</f>
        <v>0</v>
      </c>
      <c r="AA68" s="3">
        <f>VLOOKUP($A68,'App C  Share Outflows'!$A:$H,4,FALSE)</f>
        <v>0</v>
      </c>
      <c r="AB68" s="3">
        <f>VLOOKUP($A68,'App C  Share Outflows'!$A:$H,5,FALSE)</f>
        <v>0</v>
      </c>
      <c r="AC68" s="3">
        <f>VLOOKUP($A68,'App C  Share Outflows'!$A:$H,6,FALSE)</f>
        <v>0</v>
      </c>
      <c r="AD68" s="3">
        <f>VLOOKUP($A68,'App C  Share Outflows'!$A:$H,7,FALSE)</f>
        <v>0</v>
      </c>
      <c r="AE68" s="3">
        <f>VLOOKUP($A68,'App C  Share Outflows'!$A:$H,8,FALSE)</f>
        <v>0</v>
      </c>
      <c r="AG68" s="3">
        <f>VLOOKUP($A68,'App C  Share Inflows'!$A:$H,4,FALSE)</f>
        <v>-3170</v>
      </c>
      <c r="AH68" s="3">
        <f>VLOOKUP($A68,'App C  Share Inflows'!$A:$H,5,FALSE)</f>
        <v>-759</v>
      </c>
      <c r="AI68" s="3">
        <f>VLOOKUP($A68,'App C  Share Inflows'!$A:$H,6,FALSE)</f>
        <v>0</v>
      </c>
      <c r="AJ68" s="3">
        <f>VLOOKUP($A68,'App C  Share Inflows'!$A:$H,7,FALSE)</f>
        <v>0</v>
      </c>
      <c r="AK68" s="3">
        <f>VLOOKUP($A68,'App C  Share Inflows'!$A:$H,8,FALSE)</f>
        <v>0</v>
      </c>
    </row>
    <row r="69" spans="1:37">
      <c r="A69" s="10" t="s">
        <v>91</v>
      </c>
      <c r="B69" s="22">
        <v>2.2853000000000001E-3</v>
      </c>
      <c r="C69" s="3">
        <f>VLOOKUP($A69,'App C  Total'!$A:$H,4,FALSE)</f>
        <v>2498.7130999999999</v>
      </c>
      <c r="D69" s="3">
        <f>VLOOKUP($A69,'App C  Total'!$A:$H,5,FALSE)</f>
        <v>5605.366</v>
      </c>
      <c r="E69" s="3">
        <f>VLOOKUP($A69,'App C  Total'!$A:$H,6,FALSE)</f>
        <v>4049.5516000000002</v>
      </c>
      <c r="F69" s="3">
        <f>VLOOKUP($A69,'App C  Total'!$A:$H,7,FALSE)</f>
        <v>879.84050000000002</v>
      </c>
      <c r="G69" s="3">
        <f>VLOOKUP($A69,'App C  Total'!$A:$H,8,FALSE)</f>
        <v>0</v>
      </c>
      <c r="I69" s="3">
        <f>VLOOKUP($A69,'App C  Exp'!$A:$H,4,FALSE)</f>
        <v>-745</v>
      </c>
      <c r="J69" s="3">
        <f>VLOOKUP($A69,'App C  Exp'!$A:$H,5,FALSE)</f>
        <v>-471</v>
      </c>
      <c r="K69" s="3">
        <f>VLOOKUP($A69,'App C  Exp'!$A:$H,6,FALSE)</f>
        <v>0</v>
      </c>
      <c r="L69" s="3">
        <f>VLOOKUP($A69,'App C  Exp'!$A:$H,7,FALSE)</f>
        <v>0</v>
      </c>
      <c r="M69" s="3">
        <f>VLOOKUP($A69,'App C  Exp'!$A:$H,8,FALSE)</f>
        <v>0</v>
      </c>
      <c r="O69" s="3">
        <f>VLOOKUP($A69,'App C  Inv'!$A:$H,4,FALSE)</f>
        <v>3946.7130999999999</v>
      </c>
      <c r="P69" s="3">
        <f>VLOOKUP($A69,'App C  Inv'!$A:$H,5,FALSE)</f>
        <v>5073.366</v>
      </c>
      <c r="Q69" s="3">
        <f>VLOOKUP($A69,'App C  Inv'!$A:$H,6,FALSE)</f>
        <v>4049.5516000000002</v>
      </c>
      <c r="R69" s="3">
        <f>VLOOKUP($A69,'App C  Inv'!$A:$H,7,FALSE)</f>
        <v>879.84050000000002</v>
      </c>
      <c r="S69" s="3">
        <f>VLOOKUP($A69,'App C  Inv'!$A:$H,8,FALSE)</f>
        <v>0</v>
      </c>
      <c r="AA69" s="3">
        <f>VLOOKUP($A69,'App C  Share Outflows'!$A:$H,4,FALSE)</f>
        <v>1003</v>
      </c>
      <c r="AB69" s="3">
        <f>VLOOKUP($A69,'App C  Share Outflows'!$A:$H,5,FALSE)</f>
        <v>1003</v>
      </c>
      <c r="AC69" s="3">
        <f>VLOOKUP($A69,'App C  Share Outflows'!$A:$H,6,FALSE)</f>
        <v>0</v>
      </c>
      <c r="AD69" s="3">
        <f>VLOOKUP($A69,'App C  Share Outflows'!$A:$H,7,FALSE)</f>
        <v>0</v>
      </c>
      <c r="AE69" s="3">
        <f>VLOOKUP($A69,'App C  Share Outflows'!$A:$H,8,FALSE)</f>
        <v>0</v>
      </c>
      <c r="AG69" s="3">
        <f>VLOOKUP($A69,'App C  Share Inflows'!$A:$H,4,FALSE)</f>
        <v>-1706</v>
      </c>
      <c r="AH69" s="3">
        <f>VLOOKUP($A69,'App C  Share Inflows'!$A:$H,5,FALSE)</f>
        <v>0</v>
      </c>
      <c r="AI69" s="3">
        <f>VLOOKUP($A69,'App C  Share Inflows'!$A:$H,6,FALSE)</f>
        <v>0</v>
      </c>
      <c r="AJ69" s="3">
        <f>VLOOKUP($A69,'App C  Share Inflows'!$A:$H,7,FALSE)</f>
        <v>0</v>
      </c>
      <c r="AK69" s="3">
        <f>VLOOKUP($A69,'App C  Share Inflows'!$A:$H,8,FALSE)</f>
        <v>0</v>
      </c>
    </row>
    <row r="70" spans="1:37">
      <c r="A70" s="10" t="s">
        <v>92</v>
      </c>
      <c r="B70" s="22">
        <v>1.3701E-2</v>
      </c>
      <c r="C70" s="3">
        <f>VLOOKUP($A70,'App C  Total'!$A:$H,4,FALSE)</f>
        <v>24839.627</v>
      </c>
      <c r="D70" s="3">
        <f>VLOOKUP($A70,'App C  Total'!$A:$H,5,FALSE)</f>
        <v>18528.219999999998</v>
      </c>
      <c r="E70" s="3">
        <f>VLOOKUP($A70,'App C  Total'!$A:$H,6,FALSE)</f>
        <v>24278.171999999999</v>
      </c>
      <c r="F70" s="3">
        <f>VLOOKUP($A70,'App C  Total'!$A:$H,7,FALSE)</f>
        <v>5274.8850000000002</v>
      </c>
      <c r="G70" s="3">
        <f>VLOOKUP($A70,'App C  Total'!$A:$H,8,FALSE)</f>
        <v>0</v>
      </c>
      <c r="I70" s="3">
        <f>VLOOKUP($A70,'App C  Exp'!$A:$H,4,FALSE)</f>
        <v>-4467</v>
      </c>
      <c r="J70" s="3">
        <f>VLOOKUP($A70,'App C  Exp'!$A:$H,5,FALSE)</f>
        <v>-2822</v>
      </c>
      <c r="K70" s="3">
        <f>VLOOKUP($A70,'App C  Exp'!$A:$H,6,FALSE)</f>
        <v>0</v>
      </c>
      <c r="L70" s="3">
        <f>VLOOKUP($A70,'App C  Exp'!$A:$H,7,FALSE)</f>
        <v>0</v>
      </c>
      <c r="M70" s="3">
        <f>VLOOKUP($A70,'App C  Exp'!$A:$H,8,FALSE)</f>
        <v>0</v>
      </c>
      <c r="O70" s="3">
        <f>VLOOKUP($A70,'App C  Inv'!$A:$H,4,FALSE)</f>
        <v>23661.627</v>
      </c>
      <c r="P70" s="3">
        <f>VLOOKUP($A70,'App C  Inv'!$A:$H,5,FALSE)</f>
        <v>30416.219999999998</v>
      </c>
      <c r="Q70" s="3">
        <f>VLOOKUP($A70,'App C  Inv'!$A:$H,6,FALSE)</f>
        <v>24278.171999999999</v>
      </c>
      <c r="R70" s="3">
        <f>VLOOKUP($A70,'App C  Inv'!$A:$H,7,FALSE)</f>
        <v>5274.8850000000002</v>
      </c>
      <c r="S70" s="3">
        <f>VLOOKUP($A70,'App C  Inv'!$A:$H,8,FALSE)</f>
        <v>0</v>
      </c>
      <c r="AA70" s="3">
        <f>VLOOKUP($A70,'App C  Share Outflows'!$A:$H,4,FALSE)</f>
        <v>14711</v>
      </c>
      <c r="AB70" s="3">
        <f>VLOOKUP($A70,'App C  Share Outflows'!$A:$H,5,FALSE)</f>
        <v>0</v>
      </c>
      <c r="AC70" s="3">
        <f>VLOOKUP($A70,'App C  Share Outflows'!$A:$H,6,FALSE)</f>
        <v>0</v>
      </c>
      <c r="AD70" s="3">
        <f>VLOOKUP($A70,'App C  Share Outflows'!$A:$H,7,FALSE)</f>
        <v>0</v>
      </c>
      <c r="AE70" s="3">
        <f>VLOOKUP($A70,'App C  Share Outflows'!$A:$H,8,FALSE)</f>
        <v>0</v>
      </c>
      <c r="AG70" s="3">
        <f>VLOOKUP($A70,'App C  Share Inflows'!$A:$H,4,FALSE)</f>
        <v>-9066</v>
      </c>
      <c r="AH70" s="3">
        <f>VLOOKUP($A70,'App C  Share Inflows'!$A:$H,5,FALSE)</f>
        <v>-9066</v>
      </c>
      <c r="AI70" s="3">
        <f>VLOOKUP($A70,'App C  Share Inflows'!$A:$H,6,FALSE)</f>
        <v>0</v>
      </c>
      <c r="AJ70" s="3">
        <f>VLOOKUP($A70,'App C  Share Inflows'!$A:$H,7,FALSE)</f>
        <v>0</v>
      </c>
      <c r="AK70" s="3">
        <f>VLOOKUP($A70,'App C  Share Inflows'!$A:$H,8,FALSE)</f>
        <v>0</v>
      </c>
    </row>
    <row r="71" spans="1:37">
      <c r="A71" s="10" t="s">
        <v>93</v>
      </c>
      <c r="B71" s="22">
        <v>8.9268999999999998E-3</v>
      </c>
      <c r="C71" s="3">
        <f>VLOOKUP($A71,'App C  Total'!$A:$H,4,FALSE)</f>
        <v>4618.7562999999991</v>
      </c>
      <c r="D71" s="3">
        <f>VLOOKUP($A71,'App C  Total'!$A:$H,5,FALSE)</f>
        <v>15309.718000000001</v>
      </c>
      <c r="E71" s="3">
        <f>VLOOKUP($A71,'App C  Total'!$A:$H,6,FALSE)</f>
        <v>15818.4668</v>
      </c>
      <c r="F71" s="3">
        <f>VLOOKUP($A71,'App C  Total'!$A:$H,7,FALSE)</f>
        <v>3436.8564999999999</v>
      </c>
      <c r="G71" s="3">
        <f>VLOOKUP($A71,'App C  Total'!$A:$H,8,FALSE)</f>
        <v>0</v>
      </c>
      <c r="I71" s="3">
        <f>VLOOKUP($A71,'App C  Exp'!$A:$H,4,FALSE)</f>
        <v>-2910</v>
      </c>
      <c r="J71" s="3">
        <f>VLOOKUP($A71,'App C  Exp'!$A:$H,5,FALSE)</f>
        <v>-1839</v>
      </c>
      <c r="K71" s="3">
        <f>VLOOKUP($A71,'App C  Exp'!$A:$H,6,FALSE)</f>
        <v>0</v>
      </c>
      <c r="L71" s="3">
        <f>VLOOKUP($A71,'App C  Exp'!$A:$H,7,FALSE)</f>
        <v>0</v>
      </c>
      <c r="M71" s="3">
        <f>VLOOKUP($A71,'App C  Exp'!$A:$H,8,FALSE)</f>
        <v>0</v>
      </c>
      <c r="O71" s="3">
        <f>VLOOKUP($A71,'App C  Inv'!$A:$H,4,FALSE)</f>
        <v>15416.756299999999</v>
      </c>
      <c r="P71" s="3">
        <f>VLOOKUP($A71,'App C  Inv'!$A:$H,5,FALSE)</f>
        <v>19817.718000000001</v>
      </c>
      <c r="Q71" s="3">
        <f>VLOOKUP($A71,'App C  Inv'!$A:$H,6,FALSE)</f>
        <v>15818.4668</v>
      </c>
      <c r="R71" s="3">
        <f>VLOOKUP($A71,'App C  Inv'!$A:$H,7,FALSE)</f>
        <v>3436.8564999999999</v>
      </c>
      <c r="S71" s="3">
        <f>VLOOKUP($A71,'App C  Inv'!$A:$H,8,FALSE)</f>
        <v>0</v>
      </c>
      <c r="AA71" s="3">
        <f>VLOOKUP($A71,'App C  Share Outflows'!$A:$H,4,FALSE)</f>
        <v>0</v>
      </c>
      <c r="AB71" s="3">
        <f>VLOOKUP($A71,'App C  Share Outflows'!$A:$H,5,FALSE)</f>
        <v>0</v>
      </c>
      <c r="AC71" s="3">
        <f>VLOOKUP($A71,'App C  Share Outflows'!$A:$H,6,FALSE)</f>
        <v>0</v>
      </c>
      <c r="AD71" s="3">
        <f>VLOOKUP($A71,'App C  Share Outflows'!$A:$H,7,FALSE)</f>
        <v>0</v>
      </c>
      <c r="AE71" s="3">
        <f>VLOOKUP($A71,'App C  Share Outflows'!$A:$H,8,FALSE)</f>
        <v>0</v>
      </c>
      <c r="AG71" s="3">
        <f>VLOOKUP($A71,'App C  Share Inflows'!$A:$H,4,FALSE)</f>
        <v>-7888</v>
      </c>
      <c r="AH71" s="3">
        <f>VLOOKUP($A71,'App C  Share Inflows'!$A:$H,5,FALSE)</f>
        <v>-2669</v>
      </c>
      <c r="AI71" s="3">
        <f>VLOOKUP($A71,'App C  Share Inflows'!$A:$H,6,FALSE)</f>
        <v>0</v>
      </c>
      <c r="AJ71" s="3">
        <f>VLOOKUP($A71,'App C  Share Inflows'!$A:$H,7,FALSE)</f>
        <v>0</v>
      </c>
      <c r="AK71" s="3">
        <f>VLOOKUP($A71,'App C  Share Inflows'!$A:$H,8,FALSE)</f>
        <v>0</v>
      </c>
    </row>
    <row r="72" spans="1:37">
      <c r="A72" s="10" t="s">
        <v>94</v>
      </c>
      <c r="B72" s="22">
        <v>2.3906799999999999E-2</v>
      </c>
      <c r="C72" s="3">
        <f>VLOOKUP($A72,'App C  Total'!$A:$H,4,FALSE)</f>
        <v>59938.043600000005</v>
      </c>
      <c r="D72" s="3">
        <f>VLOOKUP($A72,'App C  Total'!$A:$H,5,FALSE)</f>
        <v>113918.09599999999</v>
      </c>
      <c r="E72" s="3">
        <f>VLOOKUP($A72,'App C  Total'!$A:$H,6,FALSE)</f>
        <v>42362.849600000001</v>
      </c>
      <c r="F72" s="3">
        <f>VLOOKUP($A72,'App C  Total'!$A:$H,7,FALSE)</f>
        <v>9204.1180000000004</v>
      </c>
      <c r="G72" s="3">
        <f>VLOOKUP($A72,'App C  Total'!$A:$H,8,FALSE)</f>
        <v>0</v>
      </c>
      <c r="I72" s="3">
        <f>VLOOKUP($A72,'App C  Exp'!$A:$H,4,FALSE)</f>
        <v>-7794</v>
      </c>
      <c r="J72" s="3">
        <f>VLOOKUP($A72,'App C  Exp'!$A:$H,5,FALSE)</f>
        <v>-4925</v>
      </c>
      <c r="K72" s="3">
        <f>VLOOKUP($A72,'App C  Exp'!$A:$H,6,FALSE)</f>
        <v>0</v>
      </c>
      <c r="L72" s="3">
        <f>VLOOKUP($A72,'App C  Exp'!$A:$H,7,FALSE)</f>
        <v>0</v>
      </c>
      <c r="M72" s="3">
        <f>VLOOKUP($A72,'App C  Exp'!$A:$H,8,FALSE)</f>
        <v>0</v>
      </c>
      <c r="O72" s="3">
        <f>VLOOKUP($A72,'App C  Inv'!$A:$H,4,FALSE)</f>
        <v>41287.043599999997</v>
      </c>
      <c r="P72" s="3">
        <f>VLOOKUP($A72,'App C  Inv'!$A:$H,5,FALSE)</f>
        <v>53073.095999999998</v>
      </c>
      <c r="Q72" s="3">
        <f>VLOOKUP($A72,'App C  Inv'!$A:$H,6,FALSE)</f>
        <v>42362.849600000001</v>
      </c>
      <c r="R72" s="3">
        <f>VLOOKUP($A72,'App C  Inv'!$A:$H,7,FALSE)</f>
        <v>9204.1180000000004</v>
      </c>
      <c r="S72" s="3">
        <f>VLOOKUP($A72,'App C  Inv'!$A:$H,8,FALSE)</f>
        <v>0</v>
      </c>
      <c r="AA72" s="3">
        <f>VLOOKUP($A72,'App C  Share Outflows'!$A:$H,4,FALSE)</f>
        <v>65770</v>
      </c>
      <c r="AB72" s="3">
        <f>VLOOKUP($A72,'App C  Share Outflows'!$A:$H,5,FALSE)</f>
        <v>65770</v>
      </c>
      <c r="AC72" s="3">
        <f>VLOOKUP($A72,'App C  Share Outflows'!$A:$H,6,FALSE)</f>
        <v>0</v>
      </c>
      <c r="AD72" s="3">
        <f>VLOOKUP($A72,'App C  Share Outflows'!$A:$H,7,FALSE)</f>
        <v>0</v>
      </c>
      <c r="AE72" s="3">
        <f>VLOOKUP($A72,'App C  Share Outflows'!$A:$H,8,FALSE)</f>
        <v>0</v>
      </c>
      <c r="AG72" s="3">
        <f>VLOOKUP($A72,'App C  Share Inflows'!$A:$H,4,FALSE)</f>
        <v>-39325</v>
      </c>
      <c r="AH72" s="3">
        <f>VLOOKUP($A72,'App C  Share Inflows'!$A:$H,5,FALSE)</f>
        <v>0</v>
      </c>
      <c r="AI72" s="3">
        <f>VLOOKUP($A72,'App C  Share Inflows'!$A:$H,6,FALSE)</f>
        <v>0</v>
      </c>
      <c r="AJ72" s="3">
        <f>VLOOKUP($A72,'App C  Share Inflows'!$A:$H,7,FALSE)</f>
        <v>0</v>
      </c>
      <c r="AK72" s="3">
        <f>VLOOKUP($A72,'App C  Share Inflows'!$A:$H,8,FALSE)</f>
        <v>0</v>
      </c>
    </row>
    <row r="73" spans="1:37">
      <c r="A73" s="10" t="s">
        <v>95</v>
      </c>
      <c r="B73" s="22">
        <v>1.4724E-3</v>
      </c>
      <c r="C73" s="3">
        <f>VLOOKUP($A73,'App C  Total'!$A:$H,4,FALSE)</f>
        <v>-508.16519999999991</v>
      </c>
      <c r="D73" s="3">
        <f>VLOOKUP($A73,'App C  Total'!$A:$H,5,FALSE)</f>
        <v>2258.7280000000001</v>
      </c>
      <c r="E73" s="3">
        <f>VLOOKUP($A73,'App C  Total'!$A:$H,6,FALSE)</f>
        <v>2609.0927999999999</v>
      </c>
      <c r="F73" s="3">
        <f>VLOOKUP($A73,'App C  Total'!$A:$H,7,FALSE)</f>
        <v>566.87400000000002</v>
      </c>
      <c r="G73" s="3">
        <f>VLOOKUP($A73,'App C  Total'!$A:$H,8,FALSE)</f>
        <v>0</v>
      </c>
      <c r="I73" s="3">
        <f>VLOOKUP($A73,'App C  Exp'!$A:$H,4,FALSE)</f>
        <v>-480</v>
      </c>
      <c r="J73" s="3">
        <f>VLOOKUP($A73,'App C  Exp'!$A:$H,5,FALSE)</f>
        <v>-303</v>
      </c>
      <c r="K73" s="3">
        <f>VLOOKUP($A73,'App C  Exp'!$A:$H,6,FALSE)</f>
        <v>0</v>
      </c>
      <c r="L73" s="3">
        <f>VLOOKUP($A73,'App C  Exp'!$A:$H,7,FALSE)</f>
        <v>0</v>
      </c>
      <c r="M73" s="3">
        <f>VLOOKUP($A73,'App C  Exp'!$A:$H,8,FALSE)</f>
        <v>0</v>
      </c>
      <c r="O73" s="3">
        <f>VLOOKUP($A73,'App C  Inv'!$A:$H,4,FALSE)</f>
        <v>2542.8348000000001</v>
      </c>
      <c r="P73" s="3">
        <f>VLOOKUP($A73,'App C  Inv'!$A:$H,5,FALSE)</f>
        <v>3268.7280000000001</v>
      </c>
      <c r="Q73" s="3">
        <f>VLOOKUP($A73,'App C  Inv'!$A:$H,6,FALSE)</f>
        <v>2609.0927999999999</v>
      </c>
      <c r="R73" s="3">
        <f>VLOOKUP($A73,'App C  Inv'!$A:$H,7,FALSE)</f>
        <v>566.87400000000002</v>
      </c>
      <c r="S73" s="3">
        <f>VLOOKUP($A73,'App C  Inv'!$A:$H,8,FALSE)</f>
        <v>0</v>
      </c>
      <c r="AA73" s="3">
        <f>VLOOKUP($A73,'App C  Share Outflows'!$A:$H,4,FALSE)</f>
        <v>0</v>
      </c>
      <c r="AB73" s="3">
        <f>VLOOKUP($A73,'App C  Share Outflows'!$A:$H,5,FALSE)</f>
        <v>0</v>
      </c>
      <c r="AC73" s="3">
        <f>VLOOKUP($A73,'App C  Share Outflows'!$A:$H,6,FALSE)</f>
        <v>0</v>
      </c>
      <c r="AD73" s="3">
        <f>VLOOKUP($A73,'App C  Share Outflows'!$A:$H,7,FALSE)</f>
        <v>0</v>
      </c>
      <c r="AE73" s="3">
        <f>VLOOKUP($A73,'App C  Share Outflows'!$A:$H,8,FALSE)</f>
        <v>0</v>
      </c>
      <c r="AG73" s="3">
        <f>VLOOKUP($A73,'App C  Share Inflows'!$A:$H,4,FALSE)</f>
        <v>-2571</v>
      </c>
      <c r="AH73" s="3">
        <f>VLOOKUP($A73,'App C  Share Inflows'!$A:$H,5,FALSE)</f>
        <v>-707</v>
      </c>
      <c r="AI73" s="3">
        <f>VLOOKUP($A73,'App C  Share Inflows'!$A:$H,6,FALSE)</f>
        <v>0</v>
      </c>
      <c r="AJ73" s="3">
        <f>VLOOKUP($A73,'App C  Share Inflows'!$A:$H,7,FALSE)</f>
        <v>0</v>
      </c>
      <c r="AK73" s="3">
        <f>VLOOKUP($A73,'App C  Share Inflows'!$A:$H,8,FALSE)</f>
        <v>0</v>
      </c>
    </row>
    <row r="74" spans="1:37">
      <c r="A74" s="10" t="s">
        <v>96</v>
      </c>
      <c r="B74" s="22">
        <v>2.4424700000000001E-2</v>
      </c>
      <c r="C74" s="3">
        <f>VLOOKUP($A74,'App C  Total'!$A:$H,4,FALSE)</f>
        <v>17224.456899999997</v>
      </c>
      <c r="D74" s="3">
        <f>VLOOKUP($A74,'App C  Total'!$A:$H,5,FALSE)</f>
        <v>42698.834000000003</v>
      </c>
      <c r="E74" s="3">
        <f>VLOOKUP($A74,'App C  Total'!$A:$H,6,FALSE)</f>
        <v>43280.568400000004</v>
      </c>
      <c r="F74" s="3">
        <f>VLOOKUP($A74,'App C  Total'!$A:$H,7,FALSE)</f>
        <v>9403.5095000000001</v>
      </c>
      <c r="G74" s="3">
        <f>VLOOKUP($A74,'App C  Total'!$A:$H,8,FALSE)</f>
        <v>0</v>
      </c>
      <c r="I74" s="3">
        <f>VLOOKUP($A74,'App C  Exp'!$A:$H,4,FALSE)</f>
        <v>-7962</v>
      </c>
      <c r="J74" s="3">
        <f>VLOOKUP($A74,'App C  Exp'!$A:$H,5,FALSE)</f>
        <v>-5031</v>
      </c>
      <c r="K74" s="3">
        <f>VLOOKUP($A74,'App C  Exp'!$A:$H,6,FALSE)</f>
        <v>0</v>
      </c>
      <c r="L74" s="3">
        <f>VLOOKUP($A74,'App C  Exp'!$A:$H,7,FALSE)</f>
        <v>0</v>
      </c>
      <c r="M74" s="3">
        <f>VLOOKUP($A74,'App C  Exp'!$A:$H,8,FALSE)</f>
        <v>0</v>
      </c>
      <c r="O74" s="3">
        <f>VLOOKUP($A74,'App C  Inv'!$A:$H,4,FALSE)</f>
        <v>42181.456899999997</v>
      </c>
      <c r="P74" s="3">
        <f>VLOOKUP($A74,'App C  Inv'!$A:$H,5,FALSE)</f>
        <v>54222.834000000003</v>
      </c>
      <c r="Q74" s="3">
        <f>VLOOKUP($A74,'App C  Inv'!$A:$H,6,FALSE)</f>
        <v>43280.568400000004</v>
      </c>
      <c r="R74" s="3">
        <f>VLOOKUP($A74,'App C  Inv'!$A:$H,7,FALSE)</f>
        <v>9403.5095000000001</v>
      </c>
      <c r="S74" s="3">
        <f>VLOOKUP($A74,'App C  Inv'!$A:$H,8,FALSE)</f>
        <v>0</v>
      </c>
      <c r="AA74" s="3">
        <f>VLOOKUP($A74,'App C  Share Outflows'!$A:$H,4,FALSE)</f>
        <v>0</v>
      </c>
      <c r="AB74" s="3">
        <f>VLOOKUP($A74,'App C  Share Outflows'!$A:$H,5,FALSE)</f>
        <v>0</v>
      </c>
      <c r="AC74" s="3">
        <f>VLOOKUP($A74,'App C  Share Outflows'!$A:$H,6,FALSE)</f>
        <v>0</v>
      </c>
      <c r="AD74" s="3">
        <f>VLOOKUP($A74,'App C  Share Outflows'!$A:$H,7,FALSE)</f>
        <v>0</v>
      </c>
      <c r="AE74" s="3">
        <f>VLOOKUP($A74,'App C  Share Outflows'!$A:$H,8,FALSE)</f>
        <v>0</v>
      </c>
      <c r="AG74" s="3">
        <f>VLOOKUP($A74,'App C  Share Inflows'!$A:$H,4,FALSE)</f>
        <v>-16995</v>
      </c>
      <c r="AH74" s="3">
        <f>VLOOKUP($A74,'App C  Share Inflows'!$A:$H,5,FALSE)</f>
        <v>-6493</v>
      </c>
      <c r="AI74" s="3">
        <f>VLOOKUP($A74,'App C  Share Inflows'!$A:$H,6,FALSE)</f>
        <v>0</v>
      </c>
      <c r="AJ74" s="3">
        <f>VLOOKUP($A74,'App C  Share Inflows'!$A:$H,7,FALSE)</f>
        <v>0</v>
      </c>
      <c r="AK74" s="3">
        <f>VLOOKUP($A74,'App C  Share Inflows'!$A:$H,8,FALSE)</f>
        <v>0</v>
      </c>
    </row>
    <row r="75" spans="1:37">
      <c r="A75" s="10" t="s">
        <v>97</v>
      </c>
      <c r="B75" s="22">
        <v>1.18174E-2</v>
      </c>
      <c r="C75" s="3">
        <f>VLOOKUP($A75,'App C  Total'!$A:$H,4,FALSE)</f>
        <v>6835.6497999999992</v>
      </c>
      <c r="D75" s="3">
        <f>VLOOKUP($A75,'App C  Total'!$A:$H,5,FALSE)</f>
        <v>16829.628000000001</v>
      </c>
      <c r="E75" s="3">
        <f>VLOOKUP($A75,'App C  Total'!$A:$H,6,FALSE)</f>
        <v>20940.432800000002</v>
      </c>
      <c r="F75" s="3">
        <f>VLOOKUP($A75,'App C  Total'!$A:$H,7,FALSE)</f>
        <v>4549.6990000000005</v>
      </c>
      <c r="G75" s="3">
        <f>VLOOKUP($A75,'App C  Total'!$A:$H,8,FALSE)</f>
        <v>0</v>
      </c>
      <c r="I75" s="3">
        <f>VLOOKUP($A75,'App C  Exp'!$A:$H,4,FALSE)</f>
        <v>-3852</v>
      </c>
      <c r="J75" s="3">
        <f>VLOOKUP($A75,'App C  Exp'!$A:$H,5,FALSE)</f>
        <v>-2434</v>
      </c>
      <c r="K75" s="3">
        <f>VLOOKUP($A75,'App C  Exp'!$A:$H,6,FALSE)</f>
        <v>0</v>
      </c>
      <c r="L75" s="3">
        <f>VLOOKUP($A75,'App C  Exp'!$A:$H,7,FALSE)</f>
        <v>0</v>
      </c>
      <c r="M75" s="3">
        <f>VLOOKUP($A75,'App C  Exp'!$A:$H,8,FALSE)</f>
        <v>0</v>
      </c>
      <c r="O75" s="3">
        <f>VLOOKUP($A75,'App C  Inv'!$A:$H,4,FALSE)</f>
        <v>20408.649799999999</v>
      </c>
      <c r="P75" s="3">
        <f>VLOOKUP($A75,'App C  Inv'!$A:$H,5,FALSE)</f>
        <v>26234.628000000001</v>
      </c>
      <c r="Q75" s="3">
        <f>VLOOKUP($A75,'App C  Inv'!$A:$H,6,FALSE)</f>
        <v>20940.432800000002</v>
      </c>
      <c r="R75" s="3">
        <f>VLOOKUP($A75,'App C  Inv'!$A:$H,7,FALSE)</f>
        <v>4549.6990000000005</v>
      </c>
      <c r="S75" s="3">
        <f>VLOOKUP($A75,'App C  Inv'!$A:$H,8,FALSE)</f>
        <v>0</v>
      </c>
      <c r="AA75" s="3">
        <f>VLOOKUP($A75,'App C  Share Outflows'!$A:$H,4,FALSE)</f>
        <v>0</v>
      </c>
      <c r="AB75" s="3">
        <f>VLOOKUP($A75,'App C  Share Outflows'!$A:$H,5,FALSE)</f>
        <v>0</v>
      </c>
      <c r="AC75" s="3">
        <f>VLOOKUP($A75,'App C  Share Outflows'!$A:$H,6,FALSE)</f>
        <v>0</v>
      </c>
      <c r="AD75" s="3">
        <f>VLOOKUP($A75,'App C  Share Outflows'!$A:$H,7,FALSE)</f>
        <v>0</v>
      </c>
      <c r="AE75" s="3">
        <f>VLOOKUP($A75,'App C  Share Outflows'!$A:$H,8,FALSE)</f>
        <v>0</v>
      </c>
      <c r="AG75" s="3">
        <f>VLOOKUP($A75,'App C  Share Inflows'!$A:$H,4,FALSE)</f>
        <v>-9721</v>
      </c>
      <c r="AH75" s="3">
        <f>VLOOKUP($A75,'App C  Share Inflows'!$A:$H,5,FALSE)</f>
        <v>-6971</v>
      </c>
      <c r="AI75" s="3">
        <f>VLOOKUP($A75,'App C  Share Inflows'!$A:$H,6,FALSE)</f>
        <v>0</v>
      </c>
      <c r="AJ75" s="3">
        <f>VLOOKUP($A75,'App C  Share Inflows'!$A:$H,7,FALSE)</f>
        <v>0</v>
      </c>
      <c r="AK75" s="3">
        <f>VLOOKUP($A75,'App C  Share Inflows'!$A:$H,8,FALSE)</f>
        <v>0</v>
      </c>
    </row>
    <row r="76" spans="1:37">
      <c r="A76" s="10" t="s">
        <v>98</v>
      </c>
      <c r="B76" s="22">
        <v>1.4687000000000001E-3</v>
      </c>
      <c r="C76" s="3">
        <f>VLOOKUP($A76,'App C  Total'!$A:$H,4,FALSE)</f>
        <v>2052.4449</v>
      </c>
      <c r="D76" s="3">
        <f>VLOOKUP($A76,'App C  Total'!$A:$H,5,FALSE)</f>
        <v>2678.5140000000001</v>
      </c>
      <c r="E76" s="3">
        <f>VLOOKUP($A76,'App C  Total'!$A:$H,6,FALSE)</f>
        <v>2602.5364</v>
      </c>
      <c r="F76" s="3">
        <f>VLOOKUP($A76,'App C  Total'!$A:$H,7,FALSE)</f>
        <v>565.44950000000006</v>
      </c>
      <c r="G76" s="3">
        <f>VLOOKUP($A76,'App C  Total'!$A:$H,8,FALSE)</f>
        <v>0</v>
      </c>
      <c r="I76" s="3">
        <f>VLOOKUP($A76,'App C  Exp'!$A:$H,4,FALSE)</f>
        <v>-479</v>
      </c>
      <c r="J76" s="3">
        <f>VLOOKUP($A76,'App C  Exp'!$A:$H,5,FALSE)</f>
        <v>-303</v>
      </c>
      <c r="K76" s="3">
        <f>VLOOKUP($A76,'App C  Exp'!$A:$H,6,FALSE)</f>
        <v>0</v>
      </c>
      <c r="L76" s="3">
        <f>VLOOKUP($A76,'App C  Exp'!$A:$H,7,FALSE)</f>
        <v>0</v>
      </c>
      <c r="M76" s="3">
        <f>VLOOKUP($A76,'App C  Exp'!$A:$H,8,FALSE)</f>
        <v>0</v>
      </c>
      <c r="O76" s="3">
        <f>VLOOKUP($A76,'App C  Inv'!$A:$H,4,FALSE)</f>
        <v>2536.4449</v>
      </c>
      <c r="P76" s="3">
        <f>VLOOKUP($A76,'App C  Inv'!$A:$H,5,FALSE)</f>
        <v>3260.5140000000001</v>
      </c>
      <c r="Q76" s="3">
        <f>VLOOKUP($A76,'App C  Inv'!$A:$H,6,FALSE)</f>
        <v>2602.5364</v>
      </c>
      <c r="R76" s="3">
        <f>VLOOKUP($A76,'App C  Inv'!$A:$H,7,FALSE)</f>
        <v>565.44950000000006</v>
      </c>
      <c r="S76" s="3">
        <f>VLOOKUP($A76,'App C  Inv'!$A:$H,8,FALSE)</f>
        <v>0</v>
      </c>
      <c r="AA76" s="3">
        <f>VLOOKUP($A76,'App C  Share Outflows'!$A:$H,4,FALSE)</f>
        <v>274</v>
      </c>
      <c r="AB76" s="3">
        <f>VLOOKUP($A76,'App C  Share Outflows'!$A:$H,5,FALSE)</f>
        <v>0</v>
      </c>
      <c r="AC76" s="3">
        <f>VLOOKUP($A76,'App C  Share Outflows'!$A:$H,6,FALSE)</f>
        <v>0</v>
      </c>
      <c r="AD76" s="3">
        <f>VLOOKUP($A76,'App C  Share Outflows'!$A:$H,7,FALSE)</f>
        <v>0</v>
      </c>
      <c r="AE76" s="3">
        <f>VLOOKUP($A76,'App C  Share Outflows'!$A:$H,8,FALSE)</f>
        <v>0</v>
      </c>
      <c r="AG76" s="3">
        <f>VLOOKUP($A76,'App C  Share Inflows'!$A:$H,4,FALSE)</f>
        <v>-279</v>
      </c>
      <c r="AH76" s="3">
        <f>VLOOKUP($A76,'App C  Share Inflows'!$A:$H,5,FALSE)</f>
        <v>-279</v>
      </c>
      <c r="AI76" s="3">
        <f>VLOOKUP($A76,'App C  Share Inflows'!$A:$H,6,FALSE)</f>
        <v>0</v>
      </c>
      <c r="AJ76" s="3">
        <f>VLOOKUP($A76,'App C  Share Inflows'!$A:$H,7,FALSE)</f>
        <v>0</v>
      </c>
      <c r="AK76" s="3">
        <f>VLOOKUP($A76,'App C  Share Inflows'!$A:$H,8,FALSE)</f>
        <v>0</v>
      </c>
    </row>
    <row r="77" spans="1:37">
      <c r="A77" s="10" t="s">
        <v>99</v>
      </c>
      <c r="B77" s="22">
        <v>4.1663999999999998E-3</v>
      </c>
      <c r="C77" s="3">
        <f>VLOOKUP($A77,'App C  Total'!$A:$H,4,FALSE)</f>
        <v>2494.3727999999992</v>
      </c>
      <c r="D77" s="3">
        <f>VLOOKUP($A77,'App C  Total'!$A:$H,5,FALSE)</f>
        <v>7115.4079999999994</v>
      </c>
      <c r="E77" s="3">
        <f>VLOOKUP($A77,'App C  Total'!$A:$H,6,FALSE)</f>
        <v>7382.8607999999995</v>
      </c>
      <c r="F77" s="3">
        <f>VLOOKUP($A77,'App C  Total'!$A:$H,7,FALSE)</f>
        <v>1604.0639999999999</v>
      </c>
      <c r="G77" s="3">
        <f>VLOOKUP($A77,'App C  Total'!$A:$H,8,FALSE)</f>
        <v>0</v>
      </c>
      <c r="I77" s="3">
        <f>VLOOKUP($A77,'App C  Exp'!$A:$H,4,FALSE)</f>
        <v>-1358</v>
      </c>
      <c r="J77" s="3">
        <f>VLOOKUP($A77,'App C  Exp'!$A:$H,5,FALSE)</f>
        <v>-858</v>
      </c>
      <c r="K77" s="3">
        <f>VLOOKUP($A77,'App C  Exp'!$A:$H,6,FALSE)</f>
        <v>0</v>
      </c>
      <c r="L77" s="3">
        <f>VLOOKUP($A77,'App C  Exp'!$A:$H,7,FALSE)</f>
        <v>0</v>
      </c>
      <c r="M77" s="3">
        <f>VLOOKUP($A77,'App C  Exp'!$A:$H,8,FALSE)</f>
        <v>0</v>
      </c>
      <c r="O77" s="3">
        <f>VLOOKUP($A77,'App C  Inv'!$A:$H,4,FALSE)</f>
        <v>7195.3727999999992</v>
      </c>
      <c r="P77" s="3">
        <f>VLOOKUP($A77,'App C  Inv'!$A:$H,5,FALSE)</f>
        <v>9249.4079999999994</v>
      </c>
      <c r="Q77" s="3">
        <f>VLOOKUP($A77,'App C  Inv'!$A:$H,6,FALSE)</f>
        <v>7382.8607999999995</v>
      </c>
      <c r="R77" s="3">
        <f>VLOOKUP($A77,'App C  Inv'!$A:$H,7,FALSE)</f>
        <v>1604.0639999999999</v>
      </c>
      <c r="S77" s="3">
        <f>VLOOKUP($A77,'App C  Inv'!$A:$H,8,FALSE)</f>
        <v>0</v>
      </c>
      <c r="AA77" s="3">
        <f>VLOOKUP($A77,'App C  Share Outflows'!$A:$H,4,FALSE)</f>
        <v>0</v>
      </c>
      <c r="AB77" s="3">
        <f>VLOOKUP($A77,'App C  Share Outflows'!$A:$H,5,FALSE)</f>
        <v>0</v>
      </c>
      <c r="AC77" s="3">
        <f>VLOOKUP($A77,'App C  Share Outflows'!$A:$H,6,FALSE)</f>
        <v>0</v>
      </c>
      <c r="AD77" s="3">
        <f>VLOOKUP($A77,'App C  Share Outflows'!$A:$H,7,FALSE)</f>
        <v>0</v>
      </c>
      <c r="AE77" s="3">
        <f>VLOOKUP($A77,'App C  Share Outflows'!$A:$H,8,FALSE)</f>
        <v>0</v>
      </c>
      <c r="AG77" s="3">
        <f>VLOOKUP($A77,'App C  Share Inflows'!$A:$H,4,FALSE)</f>
        <v>-3343</v>
      </c>
      <c r="AH77" s="3">
        <f>VLOOKUP($A77,'App C  Share Inflows'!$A:$H,5,FALSE)</f>
        <v>-1276</v>
      </c>
      <c r="AI77" s="3">
        <f>VLOOKUP($A77,'App C  Share Inflows'!$A:$H,6,FALSE)</f>
        <v>0</v>
      </c>
      <c r="AJ77" s="3">
        <f>VLOOKUP($A77,'App C  Share Inflows'!$A:$H,7,FALSE)</f>
        <v>0</v>
      </c>
      <c r="AK77" s="3">
        <f>VLOOKUP($A77,'App C  Share Inflows'!$A:$H,8,FALSE)</f>
        <v>0</v>
      </c>
    </row>
    <row r="78" spans="1:37">
      <c r="A78" s="10" t="s">
        <v>100</v>
      </c>
      <c r="B78" s="22">
        <v>7.6283999999999996E-3</v>
      </c>
      <c r="C78" s="3">
        <f>VLOOKUP($A78,'App C  Total'!$A:$H,4,FALSE)</f>
        <v>18552.246800000001</v>
      </c>
      <c r="D78" s="3">
        <f>VLOOKUP($A78,'App C  Total'!$A:$H,5,FALSE)</f>
        <v>17340.047999999999</v>
      </c>
      <c r="E78" s="3">
        <f>VLOOKUP($A78,'App C  Total'!$A:$H,6,FALSE)</f>
        <v>13517.524799999999</v>
      </c>
      <c r="F78" s="3">
        <f>VLOOKUP($A78,'App C  Total'!$A:$H,7,FALSE)</f>
        <v>2936.9339999999997</v>
      </c>
      <c r="G78" s="3">
        <f>VLOOKUP($A78,'App C  Total'!$A:$H,8,FALSE)</f>
        <v>0</v>
      </c>
      <c r="I78" s="3">
        <f>VLOOKUP($A78,'App C  Exp'!$A:$H,4,FALSE)</f>
        <v>-2487</v>
      </c>
      <c r="J78" s="3">
        <f>VLOOKUP($A78,'App C  Exp'!$A:$H,5,FALSE)</f>
        <v>-1571</v>
      </c>
      <c r="K78" s="3">
        <f>VLOOKUP($A78,'App C  Exp'!$A:$H,6,FALSE)</f>
        <v>0</v>
      </c>
      <c r="L78" s="3">
        <f>VLOOKUP($A78,'App C  Exp'!$A:$H,7,FALSE)</f>
        <v>0</v>
      </c>
      <c r="M78" s="3">
        <f>VLOOKUP($A78,'App C  Exp'!$A:$H,8,FALSE)</f>
        <v>0</v>
      </c>
      <c r="O78" s="3">
        <f>VLOOKUP($A78,'App C  Inv'!$A:$H,4,FALSE)</f>
        <v>13174.246799999999</v>
      </c>
      <c r="P78" s="3">
        <f>VLOOKUP($A78,'App C  Inv'!$A:$H,5,FALSE)</f>
        <v>16935.047999999999</v>
      </c>
      <c r="Q78" s="3">
        <f>VLOOKUP($A78,'App C  Inv'!$A:$H,6,FALSE)</f>
        <v>13517.524799999999</v>
      </c>
      <c r="R78" s="3">
        <f>VLOOKUP($A78,'App C  Inv'!$A:$H,7,FALSE)</f>
        <v>2936.9339999999997</v>
      </c>
      <c r="S78" s="3">
        <f>VLOOKUP($A78,'App C  Inv'!$A:$H,8,FALSE)</f>
        <v>0</v>
      </c>
      <c r="AA78" s="3">
        <f>VLOOKUP($A78,'App C  Share Outflows'!$A:$H,4,FALSE)</f>
        <v>7865</v>
      </c>
      <c r="AB78" s="3">
        <f>VLOOKUP($A78,'App C  Share Outflows'!$A:$H,5,FALSE)</f>
        <v>1976</v>
      </c>
      <c r="AC78" s="3">
        <f>VLOOKUP($A78,'App C  Share Outflows'!$A:$H,6,FALSE)</f>
        <v>0</v>
      </c>
      <c r="AD78" s="3">
        <f>VLOOKUP($A78,'App C  Share Outflows'!$A:$H,7,FALSE)</f>
        <v>0</v>
      </c>
      <c r="AE78" s="3">
        <f>VLOOKUP($A78,'App C  Share Outflows'!$A:$H,8,FALSE)</f>
        <v>0</v>
      </c>
      <c r="AG78" s="3">
        <f>VLOOKUP($A78,'App C  Share Inflows'!$A:$H,4,FALSE)</f>
        <v>0</v>
      </c>
      <c r="AH78" s="3">
        <f>VLOOKUP($A78,'App C  Share Inflows'!$A:$H,5,FALSE)</f>
        <v>0</v>
      </c>
      <c r="AI78" s="3">
        <f>VLOOKUP($A78,'App C  Share Inflows'!$A:$H,6,FALSE)</f>
        <v>0</v>
      </c>
      <c r="AJ78" s="3">
        <f>VLOOKUP($A78,'App C  Share Inflows'!$A:$H,7,FALSE)</f>
        <v>0</v>
      </c>
      <c r="AK78" s="3">
        <f>VLOOKUP($A78,'App C  Share Inflows'!$A:$H,8,FALSE)</f>
        <v>0</v>
      </c>
    </row>
    <row r="79" spans="1:37">
      <c r="A79" s="10" t="s">
        <v>101</v>
      </c>
      <c r="B79" s="22">
        <v>1.3818999999999999E-3</v>
      </c>
      <c r="C79" s="3">
        <f>VLOOKUP($A79,'App C  Total'!$A:$H,4,FALSE)</f>
        <v>1366.5412999999999</v>
      </c>
      <c r="D79" s="3">
        <f>VLOOKUP($A79,'App C  Total'!$A:$H,5,FALSE)</f>
        <v>2041.8179999999998</v>
      </c>
      <c r="E79" s="3">
        <f>VLOOKUP($A79,'App C  Total'!$A:$H,6,FALSE)</f>
        <v>2448.7267999999999</v>
      </c>
      <c r="F79" s="3">
        <f>VLOOKUP($A79,'App C  Total'!$A:$H,7,FALSE)</f>
        <v>532.03149999999994</v>
      </c>
      <c r="G79" s="3">
        <f>VLOOKUP($A79,'App C  Total'!$A:$H,8,FALSE)</f>
        <v>0</v>
      </c>
      <c r="I79" s="3">
        <f>VLOOKUP($A79,'App C  Exp'!$A:$H,4,FALSE)</f>
        <v>-450</v>
      </c>
      <c r="J79" s="3">
        <f>VLOOKUP($A79,'App C  Exp'!$A:$H,5,FALSE)</f>
        <v>-285</v>
      </c>
      <c r="K79" s="3">
        <f>VLOOKUP($A79,'App C  Exp'!$A:$H,6,FALSE)</f>
        <v>0</v>
      </c>
      <c r="L79" s="3">
        <f>VLOOKUP($A79,'App C  Exp'!$A:$H,7,FALSE)</f>
        <v>0</v>
      </c>
      <c r="M79" s="3">
        <f>VLOOKUP($A79,'App C  Exp'!$A:$H,8,FALSE)</f>
        <v>0</v>
      </c>
      <c r="O79" s="3">
        <f>VLOOKUP($A79,'App C  Inv'!$A:$H,4,FALSE)</f>
        <v>2386.5412999999999</v>
      </c>
      <c r="P79" s="3">
        <f>VLOOKUP($A79,'App C  Inv'!$A:$H,5,FALSE)</f>
        <v>3067.8179999999998</v>
      </c>
      <c r="Q79" s="3">
        <f>VLOOKUP($A79,'App C  Inv'!$A:$H,6,FALSE)</f>
        <v>2448.7267999999999</v>
      </c>
      <c r="R79" s="3">
        <f>VLOOKUP($A79,'App C  Inv'!$A:$H,7,FALSE)</f>
        <v>532.03149999999994</v>
      </c>
      <c r="S79" s="3">
        <f>VLOOKUP($A79,'App C  Inv'!$A:$H,8,FALSE)</f>
        <v>0</v>
      </c>
      <c r="AA79" s="3">
        <f>VLOOKUP($A79,'App C  Share Outflows'!$A:$H,4,FALSE)</f>
        <v>171</v>
      </c>
      <c r="AB79" s="3">
        <f>VLOOKUP($A79,'App C  Share Outflows'!$A:$H,5,FALSE)</f>
        <v>0</v>
      </c>
      <c r="AC79" s="3">
        <f>VLOOKUP($A79,'App C  Share Outflows'!$A:$H,6,FALSE)</f>
        <v>0</v>
      </c>
      <c r="AD79" s="3">
        <f>VLOOKUP($A79,'App C  Share Outflows'!$A:$H,7,FALSE)</f>
        <v>0</v>
      </c>
      <c r="AE79" s="3">
        <f>VLOOKUP($A79,'App C  Share Outflows'!$A:$H,8,FALSE)</f>
        <v>0</v>
      </c>
      <c r="AG79" s="3">
        <f>VLOOKUP($A79,'App C  Share Inflows'!$A:$H,4,FALSE)</f>
        <v>-741</v>
      </c>
      <c r="AH79" s="3">
        <f>VLOOKUP($A79,'App C  Share Inflows'!$A:$H,5,FALSE)</f>
        <v>-741</v>
      </c>
      <c r="AI79" s="3">
        <f>VLOOKUP($A79,'App C  Share Inflows'!$A:$H,6,FALSE)</f>
        <v>0</v>
      </c>
      <c r="AJ79" s="3">
        <f>VLOOKUP($A79,'App C  Share Inflows'!$A:$H,7,FALSE)</f>
        <v>0</v>
      </c>
      <c r="AK79" s="3">
        <f>VLOOKUP($A79,'App C  Share Inflows'!$A:$H,8,FALSE)</f>
        <v>0</v>
      </c>
    </row>
    <row r="80" spans="1:37">
      <c r="A80" s="10" t="s">
        <v>102</v>
      </c>
      <c r="B80" s="22">
        <v>3.6378000000000001E-3</v>
      </c>
      <c r="C80" s="3">
        <f>VLOOKUP($A80,'App C  Total'!$A:$H,4,FALSE)</f>
        <v>2121.4805999999999</v>
      </c>
      <c r="D80" s="3">
        <f>VLOOKUP($A80,'App C  Total'!$A:$H,5,FALSE)</f>
        <v>5554.9160000000002</v>
      </c>
      <c r="E80" s="3">
        <f>VLOOKUP($A80,'App C  Total'!$A:$H,6,FALSE)</f>
        <v>6446.1815999999999</v>
      </c>
      <c r="F80" s="3">
        <f>VLOOKUP($A80,'App C  Total'!$A:$H,7,FALSE)</f>
        <v>1400.5530000000001</v>
      </c>
      <c r="G80" s="3">
        <f>VLOOKUP($A80,'App C  Total'!$A:$H,8,FALSE)</f>
        <v>0</v>
      </c>
      <c r="I80" s="3">
        <f>VLOOKUP($A80,'App C  Exp'!$A:$H,4,FALSE)</f>
        <v>-1186</v>
      </c>
      <c r="J80" s="3">
        <f>VLOOKUP($A80,'App C  Exp'!$A:$H,5,FALSE)</f>
        <v>-749</v>
      </c>
      <c r="K80" s="3">
        <f>VLOOKUP($A80,'App C  Exp'!$A:$H,6,FALSE)</f>
        <v>0</v>
      </c>
      <c r="L80" s="3">
        <f>VLOOKUP($A80,'App C  Exp'!$A:$H,7,FALSE)</f>
        <v>0</v>
      </c>
      <c r="M80" s="3">
        <f>VLOOKUP($A80,'App C  Exp'!$A:$H,8,FALSE)</f>
        <v>0</v>
      </c>
      <c r="O80" s="3">
        <f>VLOOKUP($A80,'App C  Inv'!$A:$H,4,FALSE)</f>
        <v>6282.4805999999999</v>
      </c>
      <c r="P80" s="3">
        <f>VLOOKUP($A80,'App C  Inv'!$A:$H,5,FALSE)</f>
        <v>8075.9160000000002</v>
      </c>
      <c r="Q80" s="3">
        <f>VLOOKUP($A80,'App C  Inv'!$A:$H,6,FALSE)</f>
        <v>6446.1815999999999</v>
      </c>
      <c r="R80" s="3">
        <f>VLOOKUP($A80,'App C  Inv'!$A:$H,7,FALSE)</f>
        <v>1400.5530000000001</v>
      </c>
      <c r="S80" s="3">
        <f>VLOOKUP($A80,'App C  Inv'!$A:$H,8,FALSE)</f>
        <v>0</v>
      </c>
      <c r="AA80" s="3">
        <f>VLOOKUP($A80,'App C  Share Outflows'!$A:$H,4,FALSE)</f>
        <v>0</v>
      </c>
      <c r="AB80" s="3">
        <f>VLOOKUP($A80,'App C  Share Outflows'!$A:$H,5,FALSE)</f>
        <v>0</v>
      </c>
      <c r="AC80" s="3">
        <f>VLOOKUP($A80,'App C  Share Outflows'!$A:$H,6,FALSE)</f>
        <v>0</v>
      </c>
      <c r="AD80" s="3">
        <f>VLOOKUP($A80,'App C  Share Outflows'!$A:$H,7,FALSE)</f>
        <v>0</v>
      </c>
      <c r="AE80" s="3">
        <f>VLOOKUP($A80,'App C  Share Outflows'!$A:$H,8,FALSE)</f>
        <v>0</v>
      </c>
      <c r="AG80" s="3">
        <f>VLOOKUP($A80,'App C  Share Inflows'!$A:$H,4,FALSE)</f>
        <v>-2975</v>
      </c>
      <c r="AH80" s="3">
        <f>VLOOKUP($A80,'App C  Share Inflows'!$A:$H,5,FALSE)</f>
        <v>-1772</v>
      </c>
      <c r="AI80" s="3">
        <f>VLOOKUP($A80,'App C  Share Inflows'!$A:$H,6,FALSE)</f>
        <v>0</v>
      </c>
      <c r="AJ80" s="3">
        <f>VLOOKUP($A80,'App C  Share Inflows'!$A:$H,7,FALSE)</f>
        <v>0</v>
      </c>
      <c r="AK80" s="3">
        <f>VLOOKUP($A80,'App C  Share Inflows'!$A:$H,8,FALSE)</f>
        <v>0</v>
      </c>
    </row>
    <row r="81" spans="1:37">
      <c r="A81" s="10" t="s">
        <v>103</v>
      </c>
      <c r="B81" s="22">
        <v>1.6310000000000002E-2</v>
      </c>
      <c r="C81" s="3">
        <f>VLOOKUP($A81,'App C  Total'!$A:$H,4,FALSE)</f>
        <v>9038.3700000000026</v>
      </c>
      <c r="D81" s="3">
        <f>VLOOKUP($A81,'App C  Total'!$A:$H,5,FALSE)</f>
        <v>16273.200000000004</v>
      </c>
      <c r="E81" s="3">
        <f>VLOOKUP($A81,'App C  Total'!$A:$H,6,FALSE)</f>
        <v>28901.320000000003</v>
      </c>
      <c r="F81" s="3">
        <f>VLOOKUP($A81,'App C  Total'!$A:$H,7,FALSE)</f>
        <v>6279.35</v>
      </c>
      <c r="G81" s="3">
        <f>VLOOKUP($A81,'App C  Total'!$A:$H,8,FALSE)</f>
        <v>0</v>
      </c>
      <c r="I81" s="3">
        <f>VLOOKUP($A81,'App C  Exp'!$A:$H,4,FALSE)</f>
        <v>-5317</v>
      </c>
      <c r="J81" s="3">
        <f>VLOOKUP($A81,'App C  Exp'!$A:$H,5,FALSE)</f>
        <v>-3360</v>
      </c>
      <c r="K81" s="3">
        <f>VLOOKUP($A81,'App C  Exp'!$A:$H,6,FALSE)</f>
        <v>0</v>
      </c>
      <c r="L81" s="3">
        <f>VLOOKUP($A81,'App C  Exp'!$A:$H,7,FALSE)</f>
        <v>0</v>
      </c>
      <c r="M81" s="3">
        <f>VLOOKUP($A81,'App C  Exp'!$A:$H,8,FALSE)</f>
        <v>0</v>
      </c>
      <c r="O81" s="3">
        <f>VLOOKUP($A81,'App C  Inv'!$A:$H,4,FALSE)</f>
        <v>28167.370000000003</v>
      </c>
      <c r="P81" s="3">
        <f>VLOOKUP($A81,'App C  Inv'!$A:$H,5,FALSE)</f>
        <v>36208.200000000004</v>
      </c>
      <c r="Q81" s="3">
        <f>VLOOKUP($A81,'App C  Inv'!$A:$H,6,FALSE)</f>
        <v>28901.320000000003</v>
      </c>
      <c r="R81" s="3">
        <f>VLOOKUP($A81,'App C  Inv'!$A:$H,7,FALSE)</f>
        <v>6279.35</v>
      </c>
      <c r="S81" s="3">
        <f>VLOOKUP($A81,'App C  Inv'!$A:$H,8,FALSE)</f>
        <v>0</v>
      </c>
      <c r="AA81" s="3">
        <f>VLOOKUP($A81,'App C  Share Outflows'!$A:$H,4,FALSE)</f>
        <v>2763</v>
      </c>
      <c r="AB81" s="3">
        <f>VLOOKUP($A81,'App C  Share Outflows'!$A:$H,5,FALSE)</f>
        <v>0</v>
      </c>
      <c r="AC81" s="3">
        <f>VLOOKUP($A81,'App C  Share Outflows'!$A:$H,6,FALSE)</f>
        <v>0</v>
      </c>
      <c r="AD81" s="3">
        <f>VLOOKUP($A81,'App C  Share Outflows'!$A:$H,7,FALSE)</f>
        <v>0</v>
      </c>
      <c r="AE81" s="3">
        <f>VLOOKUP($A81,'App C  Share Outflows'!$A:$H,8,FALSE)</f>
        <v>0</v>
      </c>
      <c r="AG81" s="3">
        <f>VLOOKUP($A81,'App C  Share Inflows'!$A:$H,4,FALSE)</f>
        <v>-16575</v>
      </c>
      <c r="AH81" s="3">
        <f>VLOOKUP($A81,'App C  Share Inflows'!$A:$H,5,FALSE)</f>
        <v>-16575</v>
      </c>
      <c r="AI81" s="3">
        <f>VLOOKUP($A81,'App C  Share Inflows'!$A:$H,6,FALSE)</f>
        <v>0</v>
      </c>
      <c r="AJ81" s="3">
        <f>VLOOKUP($A81,'App C  Share Inflows'!$A:$H,7,FALSE)</f>
        <v>0</v>
      </c>
      <c r="AK81" s="3">
        <f>VLOOKUP($A81,'App C  Share Inflows'!$A:$H,8,FALSE)</f>
        <v>0</v>
      </c>
    </row>
    <row r="82" spans="1:37">
      <c r="A82" s="10" t="s">
        <v>104</v>
      </c>
      <c r="B82" s="22">
        <v>2.431E-3</v>
      </c>
      <c r="C82" s="3">
        <f>VLOOKUP($A82,'App C  Total'!$A:$H,4,FALSE)</f>
        <v>2304.3370000000004</v>
      </c>
      <c r="D82" s="3">
        <f>VLOOKUP($A82,'App C  Total'!$A:$H,5,FALSE)</f>
        <v>3693.8199999999997</v>
      </c>
      <c r="E82" s="3">
        <f>VLOOKUP($A82,'App C  Total'!$A:$H,6,FALSE)</f>
        <v>4307.732</v>
      </c>
      <c r="F82" s="3">
        <f>VLOOKUP($A82,'App C  Total'!$A:$H,7,FALSE)</f>
        <v>935.93499999999995</v>
      </c>
      <c r="G82" s="3">
        <f>VLOOKUP($A82,'App C  Total'!$A:$H,8,FALSE)</f>
        <v>0</v>
      </c>
      <c r="I82" s="3">
        <f>VLOOKUP($A82,'App C  Exp'!$A:$H,4,FALSE)</f>
        <v>-793</v>
      </c>
      <c r="J82" s="3">
        <f>VLOOKUP($A82,'App C  Exp'!$A:$H,5,FALSE)</f>
        <v>-501</v>
      </c>
      <c r="K82" s="3">
        <f>VLOOKUP($A82,'App C  Exp'!$A:$H,6,FALSE)</f>
        <v>0</v>
      </c>
      <c r="L82" s="3">
        <f>VLOOKUP($A82,'App C  Exp'!$A:$H,7,FALSE)</f>
        <v>0</v>
      </c>
      <c r="M82" s="3">
        <f>VLOOKUP($A82,'App C  Exp'!$A:$H,8,FALSE)</f>
        <v>0</v>
      </c>
      <c r="O82" s="3">
        <f>VLOOKUP($A82,'App C  Inv'!$A:$H,4,FALSE)</f>
        <v>4198.3370000000004</v>
      </c>
      <c r="P82" s="3">
        <f>VLOOKUP($A82,'App C  Inv'!$A:$H,5,FALSE)</f>
        <v>5396.82</v>
      </c>
      <c r="Q82" s="3">
        <f>VLOOKUP($A82,'App C  Inv'!$A:$H,6,FALSE)</f>
        <v>4307.732</v>
      </c>
      <c r="R82" s="3">
        <f>VLOOKUP($A82,'App C  Inv'!$A:$H,7,FALSE)</f>
        <v>935.93499999999995</v>
      </c>
      <c r="S82" s="3">
        <f>VLOOKUP($A82,'App C  Inv'!$A:$H,8,FALSE)</f>
        <v>0</v>
      </c>
      <c r="AA82" s="3">
        <f>VLOOKUP($A82,'App C  Share Outflows'!$A:$H,4,FALSE)</f>
        <v>101</v>
      </c>
      <c r="AB82" s="3">
        <f>VLOOKUP($A82,'App C  Share Outflows'!$A:$H,5,FALSE)</f>
        <v>0</v>
      </c>
      <c r="AC82" s="3">
        <f>VLOOKUP($A82,'App C  Share Outflows'!$A:$H,6,FALSE)</f>
        <v>0</v>
      </c>
      <c r="AD82" s="3">
        <f>VLOOKUP($A82,'App C  Share Outflows'!$A:$H,7,FALSE)</f>
        <v>0</v>
      </c>
      <c r="AE82" s="3">
        <f>VLOOKUP($A82,'App C  Share Outflows'!$A:$H,8,FALSE)</f>
        <v>0</v>
      </c>
      <c r="AG82" s="3">
        <f>VLOOKUP($A82,'App C  Share Inflows'!$A:$H,4,FALSE)</f>
        <v>-1202</v>
      </c>
      <c r="AH82" s="3">
        <f>VLOOKUP($A82,'App C  Share Inflows'!$A:$H,5,FALSE)</f>
        <v>-1202</v>
      </c>
      <c r="AI82" s="3">
        <f>VLOOKUP($A82,'App C  Share Inflows'!$A:$H,6,FALSE)</f>
        <v>0</v>
      </c>
      <c r="AJ82" s="3">
        <f>VLOOKUP($A82,'App C  Share Inflows'!$A:$H,7,FALSE)</f>
        <v>0</v>
      </c>
      <c r="AK82" s="3">
        <f>VLOOKUP($A82,'App C  Share Inflows'!$A:$H,8,FALSE)</f>
        <v>0</v>
      </c>
    </row>
    <row r="83" spans="1:37">
      <c r="A83" s="10" t="s">
        <v>105</v>
      </c>
      <c r="B83" s="22">
        <v>1.2138400000000001E-2</v>
      </c>
      <c r="C83" s="3">
        <f>VLOOKUP($A83,'App C  Total'!$A:$H,4,FALSE)</f>
        <v>5991.0168000000012</v>
      </c>
      <c r="D83" s="3">
        <f>VLOOKUP($A83,'App C  Total'!$A:$H,5,FALSE)</f>
        <v>17441.248</v>
      </c>
      <c r="E83" s="3">
        <f>VLOOKUP($A83,'App C  Total'!$A:$H,6,FALSE)</f>
        <v>21509.2448</v>
      </c>
      <c r="F83" s="3">
        <f>VLOOKUP($A83,'App C  Total'!$A:$H,7,FALSE)</f>
        <v>4673.2840000000006</v>
      </c>
      <c r="G83" s="3">
        <f>VLOOKUP($A83,'App C  Total'!$A:$H,8,FALSE)</f>
        <v>0</v>
      </c>
      <c r="I83" s="3">
        <f>VLOOKUP($A83,'App C  Exp'!$A:$H,4,FALSE)</f>
        <v>-3957</v>
      </c>
      <c r="J83" s="3">
        <f>VLOOKUP($A83,'App C  Exp'!$A:$H,5,FALSE)</f>
        <v>-2501</v>
      </c>
      <c r="K83" s="3">
        <f>VLOOKUP($A83,'App C  Exp'!$A:$H,6,FALSE)</f>
        <v>0</v>
      </c>
      <c r="L83" s="3">
        <f>VLOOKUP($A83,'App C  Exp'!$A:$H,7,FALSE)</f>
        <v>0</v>
      </c>
      <c r="M83" s="3">
        <f>VLOOKUP($A83,'App C  Exp'!$A:$H,8,FALSE)</f>
        <v>0</v>
      </c>
      <c r="O83" s="3">
        <f>VLOOKUP($A83,'App C  Inv'!$A:$H,4,FALSE)</f>
        <v>20963.016800000001</v>
      </c>
      <c r="P83" s="3">
        <f>VLOOKUP($A83,'App C  Inv'!$A:$H,5,FALSE)</f>
        <v>26947.248</v>
      </c>
      <c r="Q83" s="3">
        <f>VLOOKUP($A83,'App C  Inv'!$A:$H,6,FALSE)</f>
        <v>21509.2448</v>
      </c>
      <c r="R83" s="3">
        <f>VLOOKUP($A83,'App C  Inv'!$A:$H,7,FALSE)</f>
        <v>4673.2840000000006</v>
      </c>
      <c r="S83" s="3">
        <f>VLOOKUP($A83,'App C  Inv'!$A:$H,8,FALSE)</f>
        <v>0</v>
      </c>
      <c r="AA83" s="3">
        <f>VLOOKUP($A83,'App C  Share Outflows'!$A:$H,4,FALSE)</f>
        <v>0</v>
      </c>
      <c r="AB83" s="3">
        <f>VLOOKUP($A83,'App C  Share Outflows'!$A:$H,5,FALSE)</f>
        <v>0</v>
      </c>
      <c r="AC83" s="3">
        <f>VLOOKUP($A83,'App C  Share Outflows'!$A:$H,6,FALSE)</f>
        <v>0</v>
      </c>
      <c r="AD83" s="3">
        <f>VLOOKUP($A83,'App C  Share Outflows'!$A:$H,7,FALSE)</f>
        <v>0</v>
      </c>
      <c r="AE83" s="3">
        <f>VLOOKUP($A83,'App C  Share Outflows'!$A:$H,8,FALSE)</f>
        <v>0</v>
      </c>
      <c r="AG83" s="3">
        <f>VLOOKUP($A83,'App C  Share Inflows'!$A:$H,4,FALSE)</f>
        <v>-11015</v>
      </c>
      <c r="AH83" s="3">
        <f>VLOOKUP($A83,'App C  Share Inflows'!$A:$H,5,FALSE)</f>
        <v>-7005</v>
      </c>
      <c r="AI83" s="3">
        <f>VLOOKUP($A83,'App C  Share Inflows'!$A:$H,6,FALSE)</f>
        <v>0</v>
      </c>
      <c r="AJ83" s="3">
        <f>VLOOKUP($A83,'App C  Share Inflows'!$A:$H,7,FALSE)</f>
        <v>0</v>
      </c>
      <c r="AK83" s="3">
        <f>VLOOKUP($A83,'App C  Share Inflows'!$A:$H,8,FALSE)</f>
        <v>0</v>
      </c>
    </row>
    <row r="84" spans="1:37">
      <c r="A84" s="10" t="s">
        <v>106</v>
      </c>
      <c r="B84" s="22">
        <v>2.7472E-3</v>
      </c>
      <c r="C84" s="3">
        <f>VLOOKUP($A84,'App C  Total'!$A:$H,4,FALSE)</f>
        <v>1252.4143999999997</v>
      </c>
      <c r="D84" s="3">
        <f>VLOOKUP($A84,'App C  Total'!$A:$H,5,FALSE)</f>
        <v>4442.7839999999997</v>
      </c>
      <c r="E84" s="3">
        <f>VLOOKUP($A84,'App C  Total'!$A:$H,6,FALSE)</f>
        <v>4868.0384000000004</v>
      </c>
      <c r="F84" s="3">
        <f>VLOOKUP($A84,'App C  Total'!$A:$H,7,FALSE)</f>
        <v>1057.672</v>
      </c>
      <c r="G84" s="3">
        <f>VLOOKUP($A84,'App C  Total'!$A:$H,8,FALSE)</f>
        <v>0</v>
      </c>
      <c r="I84" s="3">
        <f>VLOOKUP($A84,'App C  Exp'!$A:$H,4,FALSE)</f>
        <v>-896</v>
      </c>
      <c r="J84" s="3">
        <f>VLOOKUP($A84,'App C  Exp'!$A:$H,5,FALSE)</f>
        <v>-566</v>
      </c>
      <c r="K84" s="3">
        <f>VLOOKUP($A84,'App C  Exp'!$A:$H,6,FALSE)</f>
        <v>0</v>
      </c>
      <c r="L84" s="3">
        <f>VLOOKUP($A84,'App C  Exp'!$A:$H,7,FALSE)</f>
        <v>0</v>
      </c>
      <c r="M84" s="3">
        <f>VLOOKUP($A84,'App C  Exp'!$A:$H,8,FALSE)</f>
        <v>0</v>
      </c>
      <c r="O84" s="3">
        <f>VLOOKUP($A84,'App C  Inv'!$A:$H,4,FALSE)</f>
        <v>4744.4143999999997</v>
      </c>
      <c r="P84" s="3">
        <f>VLOOKUP($A84,'App C  Inv'!$A:$H,5,FALSE)</f>
        <v>6098.7839999999997</v>
      </c>
      <c r="Q84" s="3">
        <f>VLOOKUP($A84,'App C  Inv'!$A:$H,6,FALSE)</f>
        <v>4868.0384000000004</v>
      </c>
      <c r="R84" s="3">
        <f>VLOOKUP($A84,'App C  Inv'!$A:$H,7,FALSE)</f>
        <v>1057.672</v>
      </c>
      <c r="S84" s="3">
        <f>VLOOKUP($A84,'App C  Inv'!$A:$H,8,FALSE)</f>
        <v>0</v>
      </c>
      <c r="AA84" s="3">
        <f>VLOOKUP($A84,'App C  Share Outflows'!$A:$H,4,FALSE)</f>
        <v>0</v>
      </c>
      <c r="AB84" s="3">
        <f>VLOOKUP($A84,'App C  Share Outflows'!$A:$H,5,FALSE)</f>
        <v>0</v>
      </c>
      <c r="AC84" s="3">
        <f>VLOOKUP($A84,'App C  Share Outflows'!$A:$H,6,FALSE)</f>
        <v>0</v>
      </c>
      <c r="AD84" s="3">
        <f>VLOOKUP($A84,'App C  Share Outflows'!$A:$H,7,FALSE)</f>
        <v>0</v>
      </c>
      <c r="AE84" s="3">
        <f>VLOOKUP($A84,'App C  Share Outflows'!$A:$H,8,FALSE)</f>
        <v>0</v>
      </c>
      <c r="AG84" s="3">
        <f>VLOOKUP($A84,'App C  Share Inflows'!$A:$H,4,FALSE)</f>
        <v>-2596</v>
      </c>
      <c r="AH84" s="3">
        <f>VLOOKUP($A84,'App C  Share Inflows'!$A:$H,5,FALSE)</f>
        <v>-1090</v>
      </c>
      <c r="AI84" s="3">
        <f>VLOOKUP($A84,'App C  Share Inflows'!$A:$H,6,FALSE)</f>
        <v>0</v>
      </c>
      <c r="AJ84" s="3">
        <f>VLOOKUP($A84,'App C  Share Inflows'!$A:$H,7,FALSE)</f>
        <v>0</v>
      </c>
      <c r="AK84" s="3">
        <f>VLOOKUP($A84,'App C  Share Inflows'!$A:$H,8,FALSE)</f>
        <v>0</v>
      </c>
    </row>
    <row r="85" spans="1:37">
      <c r="A85" s="10" t="s">
        <v>107</v>
      </c>
      <c r="B85" s="22">
        <v>9.1336999999999998E-3</v>
      </c>
      <c r="C85" s="3">
        <f>VLOOKUP($A85,'App C  Total'!$A:$H,4,FALSE)</f>
        <v>-4824.1000999999997</v>
      </c>
      <c r="D85" s="3">
        <f>VLOOKUP($A85,'App C  Total'!$A:$H,5,FALSE)</f>
        <v>12674.813999999998</v>
      </c>
      <c r="E85" s="3">
        <f>VLOOKUP($A85,'App C  Total'!$A:$H,6,FALSE)</f>
        <v>16184.9164</v>
      </c>
      <c r="F85" s="3">
        <f>VLOOKUP($A85,'App C  Total'!$A:$H,7,FALSE)</f>
        <v>3516.4744999999998</v>
      </c>
      <c r="G85" s="3">
        <f>VLOOKUP($A85,'App C  Total'!$A:$H,8,FALSE)</f>
        <v>0</v>
      </c>
      <c r="I85" s="3">
        <f>VLOOKUP($A85,'App C  Exp'!$A:$H,4,FALSE)</f>
        <v>-2978</v>
      </c>
      <c r="J85" s="3">
        <f>VLOOKUP($A85,'App C  Exp'!$A:$H,5,FALSE)</f>
        <v>-1882</v>
      </c>
      <c r="K85" s="3">
        <f>VLOOKUP($A85,'App C  Exp'!$A:$H,6,FALSE)</f>
        <v>0</v>
      </c>
      <c r="L85" s="3">
        <f>VLOOKUP($A85,'App C  Exp'!$A:$H,7,FALSE)</f>
        <v>0</v>
      </c>
      <c r="M85" s="3">
        <f>VLOOKUP($A85,'App C  Exp'!$A:$H,8,FALSE)</f>
        <v>0</v>
      </c>
      <c r="O85" s="3">
        <f>VLOOKUP($A85,'App C  Inv'!$A:$H,4,FALSE)</f>
        <v>15773.8999</v>
      </c>
      <c r="P85" s="3">
        <f>VLOOKUP($A85,'App C  Inv'!$A:$H,5,FALSE)</f>
        <v>20276.813999999998</v>
      </c>
      <c r="Q85" s="3">
        <f>VLOOKUP($A85,'App C  Inv'!$A:$H,6,FALSE)</f>
        <v>16184.9164</v>
      </c>
      <c r="R85" s="3">
        <f>VLOOKUP($A85,'App C  Inv'!$A:$H,7,FALSE)</f>
        <v>3516.4744999999998</v>
      </c>
      <c r="S85" s="3">
        <f>VLOOKUP($A85,'App C  Inv'!$A:$H,8,FALSE)</f>
        <v>0</v>
      </c>
      <c r="AA85" s="3">
        <f>VLOOKUP($A85,'App C  Share Outflows'!$A:$H,4,FALSE)</f>
        <v>0</v>
      </c>
      <c r="AB85" s="3">
        <f>VLOOKUP($A85,'App C  Share Outflows'!$A:$H,5,FALSE)</f>
        <v>0</v>
      </c>
      <c r="AC85" s="3">
        <f>VLOOKUP($A85,'App C  Share Outflows'!$A:$H,6,FALSE)</f>
        <v>0</v>
      </c>
      <c r="AD85" s="3">
        <f>VLOOKUP($A85,'App C  Share Outflows'!$A:$H,7,FALSE)</f>
        <v>0</v>
      </c>
      <c r="AE85" s="3">
        <f>VLOOKUP($A85,'App C  Share Outflows'!$A:$H,8,FALSE)</f>
        <v>0</v>
      </c>
      <c r="AG85" s="3">
        <f>VLOOKUP($A85,'App C  Share Inflows'!$A:$H,4,FALSE)</f>
        <v>-17620</v>
      </c>
      <c r="AH85" s="3">
        <f>VLOOKUP($A85,'App C  Share Inflows'!$A:$H,5,FALSE)</f>
        <v>-5720</v>
      </c>
      <c r="AI85" s="3">
        <f>VLOOKUP($A85,'App C  Share Inflows'!$A:$H,6,FALSE)</f>
        <v>0</v>
      </c>
      <c r="AJ85" s="3">
        <f>VLOOKUP($A85,'App C  Share Inflows'!$A:$H,7,FALSE)</f>
        <v>0</v>
      </c>
      <c r="AK85" s="3">
        <f>VLOOKUP($A85,'App C  Share Inflows'!$A:$H,8,FALSE)</f>
        <v>0</v>
      </c>
    </row>
    <row r="86" spans="1:37">
      <c r="A86" s="10" t="s">
        <v>108</v>
      </c>
      <c r="B86" s="22">
        <v>9.5172999999999994E-3</v>
      </c>
      <c r="C86" s="3">
        <f>VLOOKUP($A86,'App C  Total'!$A:$H,4,FALSE)</f>
        <v>-1866.6229000000021</v>
      </c>
      <c r="D86" s="3">
        <f>VLOOKUP($A86,'App C  Total'!$A:$H,5,FALSE)</f>
        <v>10674.405999999999</v>
      </c>
      <c r="E86" s="3">
        <f>VLOOKUP($A86,'App C  Total'!$A:$H,6,FALSE)</f>
        <v>16864.655599999998</v>
      </c>
      <c r="F86" s="3">
        <f>VLOOKUP($A86,'App C  Total'!$A:$H,7,FALSE)</f>
        <v>3664.1605</v>
      </c>
      <c r="G86" s="3">
        <f>VLOOKUP($A86,'App C  Total'!$A:$H,8,FALSE)</f>
        <v>0</v>
      </c>
      <c r="I86" s="3">
        <f>VLOOKUP($A86,'App C  Exp'!$A:$H,4,FALSE)</f>
        <v>-3103</v>
      </c>
      <c r="J86" s="3">
        <f>VLOOKUP($A86,'App C  Exp'!$A:$H,5,FALSE)</f>
        <v>-1961</v>
      </c>
      <c r="K86" s="3">
        <f>VLOOKUP($A86,'App C  Exp'!$A:$H,6,FALSE)</f>
        <v>0</v>
      </c>
      <c r="L86" s="3">
        <f>VLOOKUP($A86,'App C  Exp'!$A:$H,7,FALSE)</f>
        <v>0</v>
      </c>
      <c r="M86" s="3">
        <f>VLOOKUP($A86,'App C  Exp'!$A:$H,8,FALSE)</f>
        <v>0</v>
      </c>
      <c r="O86" s="3">
        <f>VLOOKUP($A86,'App C  Inv'!$A:$H,4,FALSE)</f>
        <v>16436.377099999998</v>
      </c>
      <c r="P86" s="3">
        <f>VLOOKUP($A86,'App C  Inv'!$A:$H,5,FALSE)</f>
        <v>21128.405999999999</v>
      </c>
      <c r="Q86" s="3">
        <f>VLOOKUP($A86,'App C  Inv'!$A:$H,6,FALSE)</f>
        <v>16864.655599999998</v>
      </c>
      <c r="R86" s="3">
        <f>VLOOKUP($A86,'App C  Inv'!$A:$H,7,FALSE)</f>
        <v>3664.1605</v>
      </c>
      <c r="S86" s="3">
        <f>VLOOKUP($A86,'App C  Inv'!$A:$H,8,FALSE)</f>
        <v>0</v>
      </c>
      <c r="AA86" s="3">
        <f>VLOOKUP($A86,'App C  Share Outflows'!$A:$H,4,FALSE)</f>
        <v>0</v>
      </c>
      <c r="AB86" s="3">
        <f>VLOOKUP($A86,'App C  Share Outflows'!$A:$H,5,FALSE)</f>
        <v>0</v>
      </c>
      <c r="AC86" s="3">
        <f>VLOOKUP($A86,'App C  Share Outflows'!$A:$H,6,FALSE)</f>
        <v>0</v>
      </c>
      <c r="AD86" s="3">
        <f>VLOOKUP($A86,'App C  Share Outflows'!$A:$H,7,FALSE)</f>
        <v>0</v>
      </c>
      <c r="AE86" s="3">
        <f>VLOOKUP($A86,'App C  Share Outflows'!$A:$H,8,FALSE)</f>
        <v>0</v>
      </c>
      <c r="AG86" s="3">
        <f>VLOOKUP($A86,'App C  Share Inflows'!$A:$H,4,FALSE)</f>
        <v>-15200</v>
      </c>
      <c r="AH86" s="3">
        <f>VLOOKUP($A86,'App C  Share Inflows'!$A:$H,5,FALSE)</f>
        <v>-8493</v>
      </c>
      <c r="AI86" s="3">
        <f>VLOOKUP($A86,'App C  Share Inflows'!$A:$H,6,FALSE)</f>
        <v>0</v>
      </c>
      <c r="AJ86" s="3">
        <f>VLOOKUP($A86,'App C  Share Inflows'!$A:$H,7,FALSE)</f>
        <v>0</v>
      </c>
      <c r="AK86" s="3">
        <f>VLOOKUP($A86,'App C  Share Inflows'!$A:$H,8,FALSE)</f>
        <v>0</v>
      </c>
    </row>
    <row r="87" spans="1:37">
      <c r="A87" s="10" t="s">
        <v>109</v>
      </c>
      <c r="B87" s="22">
        <v>1.46421E-2</v>
      </c>
      <c r="C87" s="3">
        <f>VLOOKUP($A87,'App C  Total'!$A:$H,4,FALSE)</f>
        <v>10437.9067</v>
      </c>
      <c r="D87" s="3">
        <f>VLOOKUP($A87,'App C  Total'!$A:$H,5,FALSE)</f>
        <v>21719.462</v>
      </c>
      <c r="E87" s="3">
        <f>VLOOKUP($A87,'App C  Total'!$A:$H,6,FALSE)</f>
        <v>25945.801199999998</v>
      </c>
      <c r="F87" s="3">
        <f>VLOOKUP($A87,'App C  Total'!$A:$H,7,FALSE)</f>
        <v>5637.2084999999997</v>
      </c>
      <c r="G87" s="3">
        <f>VLOOKUP($A87,'App C  Total'!$A:$H,8,FALSE)</f>
        <v>0</v>
      </c>
      <c r="I87" s="3">
        <f>VLOOKUP($A87,'App C  Exp'!$A:$H,4,FALSE)</f>
        <v>-4773</v>
      </c>
      <c r="J87" s="3">
        <f>VLOOKUP($A87,'App C  Exp'!$A:$H,5,FALSE)</f>
        <v>-3016</v>
      </c>
      <c r="K87" s="3">
        <f>VLOOKUP($A87,'App C  Exp'!$A:$H,6,FALSE)</f>
        <v>0</v>
      </c>
      <c r="L87" s="3">
        <f>VLOOKUP($A87,'App C  Exp'!$A:$H,7,FALSE)</f>
        <v>0</v>
      </c>
      <c r="M87" s="3">
        <f>VLOOKUP($A87,'App C  Exp'!$A:$H,8,FALSE)</f>
        <v>0</v>
      </c>
      <c r="O87" s="3">
        <f>VLOOKUP($A87,'App C  Inv'!$A:$H,4,FALSE)</f>
        <v>25286.9067</v>
      </c>
      <c r="P87" s="3">
        <f>VLOOKUP($A87,'App C  Inv'!$A:$H,5,FALSE)</f>
        <v>32505.462</v>
      </c>
      <c r="Q87" s="3">
        <f>VLOOKUP($A87,'App C  Inv'!$A:$H,6,FALSE)</f>
        <v>25945.801199999998</v>
      </c>
      <c r="R87" s="3">
        <f>VLOOKUP($A87,'App C  Inv'!$A:$H,7,FALSE)</f>
        <v>5637.2084999999997</v>
      </c>
      <c r="S87" s="3">
        <f>VLOOKUP($A87,'App C  Inv'!$A:$H,8,FALSE)</f>
        <v>0</v>
      </c>
      <c r="AA87" s="3">
        <f>VLOOKUP($A87,'App C  Share Outflows'!$A:$H,4,FALSE)</f>
        <v>0</v>
      </c>
      <c r="AB87" s="3">
        <f>VLOOKUP($A87,'App C  Share Outflows'!$A:$H,5,FALSE)</f>
        <v>0</v>
      </c>
      <c r="AC87" s="3">
        <f>VLOOKUP($A87,'App C  Share Outflows'!$A:$H,6,FALSE)</f>
        <v>0</v>
      </c>
      <c r="AD87" s="3">
        <f>VLOOKUP($A87,'App C  Share Outflows'!$A:$H,7,FALSE)</f>
        <v>0</v>
      </c>
      <c r="AE87" s="3">
        <f>VLOOKUP($A87,'App C  Share Outflows'!$A:$H,8,FALSE)</f>
        <v>0</v>
      </c>
      <c r="AG87" s="3">
        <f>VLOOKUP($A87,'App C  Share Inflows'!$A:$H,4,FALSE)</f>
        <v>-10076</v>
      </c>
      <c r="AH87" s="3">
        <f>VLOOKUP($A87,'App C  Share Inflows'!$A:$H,5,FALSE)</f>
        <v>-7770</v>
      </c>
      <c r="AI87" s="3">
        <f>VLOOKUP($A87,'App C  Share Inflows'!$A:$H,6,FALSE)</f>
        <v>0</v>
      </c>
      <c r="AJ87" s="3">
        <f>VLOOKUP($A87,'App C  Share Inflows'!$A:$H,7,FALSE)</f>
        <v>0</v>
      </c>
      <c r="AK87" s="3">
        <f>VLOOKUP($A87,'App C  Share Inflows'!$A:$H,8,FALSE)</f>
        <v>0</v>
      </c>
    </row>
    <row r="88" spans="1:37">
      <c r="A88" s="10" t="s">
        <v>110</v>
      </c>
      <c r="B88" s="22">
        <v>6.9842000000000003E-3</v>
      </c>
      <c r="C88" s="3">
        <f>VLOOKUP($A88,'App C  Total'!$A:$H,4,FALSE)</f>
        <v>4495.7134000000005</v>
      </c>
      <c r="D88" s="3">
        <f>VLOOKUP($A88,'App C  Total'!$A:$H,5,FALSE)</f>
        <v>13790.924000000001</v>
      </c>
      <c r="E88" s="3">
        <f>VLOOKUP($A88,'App C  Total'!$A:$H,6,FALSE)</f>
        <v>12376.002400000001</v>
      </c>
      <c r="F88" s="3">
        <f>VLOOKUP($A88,'App C  Total'!$A:$H,7,FALSE)</f>
        <v>2688.9169999999999</v>
      </c>
      <c r="G88" s="3">
        <f>VLOOKUP($A88,'App C  Total'!$A:$H,8,FALSE)</f>
        <v>0</v>
      </c>
      <c r="I88" s="3">
        <f>VLOOKUP($A88,'App C  Exp'!$A:$H,4,FALSE)</f>
        <v>-2277</v>
      </c>
      <c r="J88" s="3">
        <f>VLOOKUP($A88,'App C  Exp'!$A:$H,5,FALSE)</f>
        <v>-1439</v>
      </c>
      <c r="K88" s="3">
        <f>VLOOKUP($A88,'App C  Exp'!$A:$H,6,FALSE)</f>
        <v>0</v>
      </c>
      <c r="L88" s="3">
        <f>VLOOKUP($A88,'App C  Exp'!$A:$H,7,FALSE)</f>
        <v>0</v>
      </c>
      <c r="M88" s="3">
        <f>VLOOKUP($A88,'App C  Exp'!$A:$H,8,FALSE)</f>
        <v>0</v>
      </c>
      <c r="O88" s="3">
        <f>VLOOKUP($A88,'App C  Inv'!$A:$H,4,FALSE)</f>
        <v>12061.713400000001</v>
      </c>
      <c r="P88" s="3">
        <f>VLOOKUP($A88,'App C  Inv'!$A:$H,5,FALSE)</f>
        <v>15504.924000000001</v>
      </c>
      <c r="Q88" s="3">
        <f>VLOOKUP($A88,'App C  Inv'!$A:$H,6,FALSE)</f>
        <v>12376.002400000001</v>
      </c>
      <c r="R88" s="3">
        <f>VLOOKUP($A88,'App C  Inv'!$A:$H,7,FALSE)</f>
        <v>2688.9169999999999</v>
      </c>
      <c r="S88" s="3">
        <f>VLOOKUP($A88,'App C  Inv'!$A:$H,8,FALSE)</f>
        <v>0</v>
      </c>
      <c r="AA88" s="3">
        <f>VLOOKUP($A88,'App C  Share Outflows'!$A:$H,4,FALSE)</f>
        <v>0</v>
      </c>
      <c r="AB88" s="3">
        <f>VLOOKUP($A88,'App C  Share Outflows'!$A:$H,5,FALSE)</f>
        <v>0</v>
      </c>
      <c r="AC88" s="3">
        <f>VLOOKUP($A88,'App C  Share Outflows'!$A:$H,6,FALSE)</f>
        <v>0</v>
      </c>
      <c r="AD88" s="3">
        <f>VLOOKUP($A88,'App C  Share Outflows'!$A:$H,7,FALSE)</f>
        <v>0</v>
      </c>
      <c r="AE88" s="3">
        <f>VLOOKUP($A88,'App C  Share Outflows'!$A:$H,8,FALSE)</f>
        <v>0</v>
      </c>
      <c r="AG88" s="3">
        <f>VLOOKUP($A88,'App C  Share Inflows'!$A:$H,4,FALSE)</f>
        <v>-5289</v>
      </c>
      <c r="AH88" s="3">
        <f>VLOOKUP($A88,'App C  Share Inflows'!$A:$H,5,FALSE)</f>
        <v>-275</v>
      </c>
      <c r="AI88" s="3">
        <f>VLOOKUP($A88,'App C  Share Inflows'!$A:$H,6,FALSE)</f>
        <v>0</v>
      </c>
      <c r="AJ88" s="3">
        <f>VLOOKUP($A88,'App C  Share Inflows'!$A:$H,7,FALSE)</f>
        <v>0</v>
      </c>
      <c r="AK88" s="3">
        <f>VLOOKUP($A88,'App C  Share Inflows'!$A:$H,8,FALSE)</f>
        <v>0</v>
      </c>
    </row>
    <row r="89" spans="1:37">
      <c r="A89" s="10" t="s">
        <v>111</v>
      </c>
      <c r="B89" s="22">
        <v>4.5836000000000002E-3</v>
      </c>
      <c r="C89" s="3">
        <f>VLOOKUP($A89,'App C  Total'!$A:$H,4,FALSE)</f>
        <v>-890.1228000000001</v>
      </c>
      <c r="D89" s="3">
        <f>VLOOKUP($A89,'App C  Total'!$A:$H,5,FALSE)</f>
        <v>6307.5920000000006</v>
      </c>
      <c r="E89" s="3">
        <f>VLOOKUP($A89,'App C  Total'!$A:$H,6,FALSE)</f>
        <v>8122.1392000000005</v>
      </c>
      <c r="F89" s="3">
        <f>VLOOKUP($A89,'App C  Total'!$A:$H,7,FALSE)</f>
        <v>1764.6860000000001</v>
      </c>
      <c r="G89" s="3">
        <f>VLOOKUP($A89,'App C  Total'!$A:$H,8,FALSE)</f>
        <v>0</v>
      </c>
      <c r="I89" s="3">
        <f>VLOOKUP($A89,'App C  Exp'!$A:$H,4,FALSE)</f>
        <v>-1494</v>
      </c>
      <c r="J89" s="3">
        <f>VLOOKUP($A89,'App C  Exp'!$A:$H,5,FALSE)</f>
        <v>-944</v>
      </c>
      <c r="K89" s="3">
        <f>VLOOKUP($A89,'App C  Exp'!$A:$H,6,FALSE)</f>
        <v>0</v>
      </c>
      <c r="L89" s="3">
        <f>VLOOKUP($A89,'App C  Exp'!$A:$H,7,FALSE)</f>
        <v>0</v>
      </c>
      <c r="M89" s="3">
        <f>VLOOKUP($A89,'App C  Exp'!$A:$H,8,FALSE)</f>
        <v>0</v>
      </c>
      <c r="O89" s="3">
        <f>VLOOKUP($A89,'App C  Inv'!$A:$H,4,FALSE)</f>
        <v>7915.8771999999999</v>
      </c>
      <c r="P89" s="3">
        <f>VLOOKUP($A89,'App C  Inv'!$A:$H,5,FALSE)</f>
        <v>10175.592000000001</v>
      </c>
      <c r="Q89" s="3">
        <f>VLOOKUP($A89,'App C  Inv'!$A:$H,6,FALSE)</f>
        <v>8122.1392000000005</v>
      </c>
      <c r="R89" s="3">
        <f>VLOOKUP($A89,'App C  Inv'!$A:$H,7,FALSE)</f>
        <v>1764.6860000000001</v>
      </c>
      <c r="S89" s="3">
        <f>VLOOKUP($A89,'App C  Inv'!$A:$H,8,FALSE)</f>
        <v>0</v>
      </c>
      <c r="AA89" s="3">
        <f>VLOOKUP($A89,'App C  Share Outflows'!$A:$H,4,FALSE)</f>
        <v>0</v>
      </c>
      <c r="AB89" s="3">
        <f>VLOOKUP($A89,'App C  Share Outflows'!$A:$H,5,FALSE)</f>
        <v>0</v>
      </c>
      <c r="AC89" s="3">
        <f>VLOOKUP($A89,'App C  Share Outflows'!$A:$H,6,FALSE)</f>
        <v>0</v>
      </c>
      <c r="AD89" s="3">
        <f>VLOOKUP($A89,'App C  Share Outflows'!$A:$H,7,FALSE)</f>
        <v>0</v>
      </c>
      <c r="AE89" s="3">
        <f>VLOOKUP($A89,'App C  Share Outflows'!$A:$H,8,FALSE)</f>
        <v>0</v>
      </c>
      <c r="AG89" s="3">
        <f>VLOOKUP($A89,'App C  Share Inflows'!$A:$H,4,FALSE)</f>
        <v>-7312</v>
      </c>
      <c r="AH89" s="3">
        <f>VLOOKUP($A89,'App C  Share Inflows'!$A:$H,5,FALSE)</f>
        <v>-2924</v>
      </c>
      <c r="AI89" s="3">
        <f>VLOOKUP($A89,'App C  Share Inflows'!$A:$H,6,FALSE)</f>
        <v>0</v>
      </c>
      <c r="AJ89" s="3">
        <f>VLOOKUP($A89,'App C  Share Inflows'!$A:$H,7,FALSE)</f>
        <v>0</v>
      </c>
      <c r="AK89" s="3">
        <f>VLOOKUP($A89,'App C  Share Inflows'!$A:$H,8,FALSE)</f>
        <v>0</v>
      </c>
    </row>
    <row r="90" spans="1:37">
      <c r="A90" s="10" t="s">
        <v>112</v>
      </c>
      <c r="B90" s="22">
        <v>3.3766E-3</v>
      </c>
      <c r="C90" s="3">
        <f>VLOOKUP($A90,'App C  Total'!$A:$H,4,FALSE)</f>
        <v>-1326.6117999999997</v>
      </c>
      <c r="D90" s="3">
        <f>VLOOKUP($A90,'App C  Total'!$A:$H,5,FALSE)</f>
        <v>2491.0519999999997</v>
      </c>
      <c r="E90" s="3">
        <f>VLOOKUP($A90,'App C  Total'!$A:$H,6,FALSE)</f>
        <v>5983.3352000000004</v>
      </c>
      <c r="F90" s="3">
        <f>VLOOKUP($A90,'App C  Total'!$A:$H,7,FALSE)</f>
        <v>1299.991</v>
      </c>
      <c r="G90" s="3">
        <f>VLOOKUP($A90,'App C  Total'!$A:$H,8,FALSE)</f>
        <v>0</v>
      </c>
      <c r="I90" s="3">
        <f>VLOOKUP($A90,'App C  Exp'!$A:$H,4,FALSE)</f>
        <v>-1101</v>
      </c>
      <c r="J90" s="3">
        <f>VLOOKUP($A90,'App C  Exp'!$A:$H,5,FALSE)</f>
        <v>-696</v>
      </c>
      <c r="K90" s="3">
        <f>VLOOKUP($A90,'App C  Exp'!$A:$H,6,FALSE)</f>
        <v>0</v>
      </c>
      <c r="L90" s="3">
        <f>VLOOKUP($A90,'App C  Exp'!$A:$H,7,FALSE)</f>
        <v>0</v>
      </c>
      <c r="M90" s="3">
        <f>VLOOKUP($A90,'App C  Exp'!$A:$H,8,FALSE)</f>
        <v>0</v>
      </c>
      <c r="O90" s="3">
        <f>VLOOKUP($A90,'App C  Inv'!$A:$H,4,FALSE)</f>
        <v>5831.3882000000003</v>
      </c>
      <c r="P90" s="3">
        <f>VLOOKUP($A90,'App C  Inv'!$A:$H,5,FALSE)</f>
        <v>7496.0519999999997</v>
      </c>
      <c r="Q90" s="3">
        <f>VLOOKUP($A90,'App C  Inv'!$A:$H,6,FALSE)</f>
        <v>5983.3352000000004</v>
      </c>
      <c r="R90" s="3">
        <f>VLOOKUP($A90,'App C  Inv'!$A:$H,7,FALSE)</f>
        <v>1299.991</v>
      </c>
      <c r="S90" s="3">
        <f>VLOOKUP($A90,'App C  Inv'!$A:$H,8,FALSE)</f>
        <v>0</v>
      </c>
      <c r="AA90" s="3">
        <f>VLOOKUP($A90,'App C  Share Outflows'!$A:$H,4,FALSE)</f>
        <v>0</v>
      </c>
      <c r="AB90" s="3">
        <f>VLOOKUP($A90,'App C  Share Outflows'!$A:$H,5,FALSE)</f>
        <v>0</v>
      </c>
      <c r="AC90" s="3">
        <f>VLOOKUP($A90,'App C  Share Outflows'!$A:$H,6,FALSE)</f>
        <v>0</v>
      </c>
      <c r="AD90" s="3">
        <f>VLOOKUP($A90,'App C  Share Outflows'!$A:$H,7,FALSE)</f>
        <v>0</v>
      </c>
      <c r="AE90" s="3">
        <f>VLOOKUP($A90,'App C  Share Outflows'!$A:$H,8,FALSE)</f>
        <v>0</v>
      </c>
      <c r="AG90" s="3">
        <f>VLOOKUP($A90,'App C  Share Inflows'!$A:$H,4,FALSE)</f>
        <v>-6057</v>
      </c>
      <c r="AH90" s="3">
        <f>VLOOKUP($A90,'App C  Share Inflows'!$A:$H,5,FALSE)</f>
        <v>-4309</v>
      </c>
      <c r="AI90" s="3">
        <f>VLOOKUP($A90,'App C  Share Inflows'!$A:$H,6,FALSE)</f>
        <v>0</v>
      </c>
      <c r="AJ90" s="3">
        <f>VLOOKUP($A90,'App C  Share Inflows'!$A:$H,7,FALSE)</f>
        <v>0</v>
      </c>
      <c r="AK90" s="3">
        <f>VLOOKUP($A90,'App C  Share Inflows'!$A:$H,8,FALSE)</f>
        <v>0</v>
      </c>
    </row>
    <row r="91" spans="1:37">
      <c r="A91" s="10" t="s">
        <v>113</v>
      </c>
      <c r="B91" s="22">
        <v>7.3825999999999996E-3</v>
      </c>
      <c r="C91" s="3">
        <f>VLOOKUP($A91,'App C  Total'!$A:$H,4,FALSE)</f>
        <v>5265.7501999999986</v>
      </c>
      <c r="D91" s="3">
        <f>VLOOKUP($A91,'App C  Total'!$A:$H,5,FALSE)</f>
        <v>10635.371999999999</v>
      </c>
      <c r="E91" s="3">
        <f>VLOOKUP($A91,'App C  Total'!$A:$H,6,FALSE)</f>
        <v>13081.967199999999</v>
      </c>
      <c r="F91" s="3">
        <f>VLOOKUP($A91,'App C  Total'!$A:$H,7,FALSE)</f>
        <v>2842.3009999999999</v>
      </c>
      <c r="G91" s="3">
        <f>VLOOKUP($A91,'App C  Total'!$A:$H,8,FALSE)</f>
        <v>0</v>
      </c>
      <c r="I91" s="3">
        <f>VLOOKUP($A91,'App C  Exp'!$A:$H,4,FALSE)</f>
        <v>-2407</v>
      </c>
      <c r="J91" s="3">
        <f>VLOOKUP($A91,'App C  Exp'!$A:$H,5,FALSE)</f>
        <v>-1521</v>
      </c>
      <c r="K91" s="3">
        <f>VLOOKUP($A91,'App C  Exp'!$A:$H,6,FALSE)</f>
        <v>0</v>
      </c>
      <c r="L91" s="3">
        <f>VLOOKUP($A91,'App C  Exp'!$A:$H,7,FALSE)</f>
        <v>0</v>
      </c>
      <c r="M91" s="3">
        <f>VLOOKUP($A91,'App C  Exp'!$A:$H,8,FALSE)</f>
        <v>0</v>
      </c>
      <c r="O91" s="3">
        <f>VLOOKUP($A91,'App C  Inv'!$A:$H,4,FALSE)</f>
        <v>12749.750199999999</v>
      </c>
      <c r="P91" s="3">
        <f>VLOOKUP($A91,'App C  Inv'!$A:$H,5,FALSE)</f>
        <v>16389.371999999999</v>
      </c>
      <c r="Q91" s="3">
        <f>VLOOKUP($A91,'App C  Inv'!$A:$H,6,FALSE)</f>
        <v>13081.967199999999</v>
      </c>
      <c r="R91" s="3">
        <f>VLOOKUP($A91,'App C  Inv'!$A:$H,7,FALSE)</f>
        <v>2842.3009999999999</v>
      </c>
      <c r="S91" s="3">
        <f>VLOOKUP($A91,'App C  Inv'!$A:$H,8,FALSE)</f>
        <v>0</v>
      </c>
      <c r="AA91" s="3">
        <f>VLOOKUP($A91,'App C  Share Outflows'!$A:$H,4,FALSE)</f>
        <v>0</v>
      </c>
      <c r="AB91" s="3">
        <f>VLOOKUP($A91,'App C  Share Outflows'!$A:$H,5,FALSE)</f>
        <v>0</v>
      </c>
      <c r="AC91" s="3">
        <f>VLOOKUP($A91,'App C  Share Outflows'!$A:$H,6,FALSE)</f>
        <v>0</v>
      </c>
      <c r="AD91" s="3">
        <f>VLOOKUP($A91,'App C  Share Outflows'!$A:$H,7,FALSE)</f>
        <v>0</v>
      </c>
      <c r="AE91" s="3">
        <f>VLOOKUP($A91,'App C  Share Outflows'!$A:$H,8,FALSE)</f>
        <v>0</v>
      </c>
      <c r="AG91" s="3">
        <f>VLOOKUP($A91,'App C  Share Inflows'!$A:$H,4,FALSE)</f>
        <v>-5077</v>
      </c>
      <c r="AH91" s="3">
        <f>VLOOKUP($A91,'App C  Share Inflows'!$A:$H,5,FALSE)</f>
        <v>-4233</v>
      </c>
      <c r="AI91" s="3">
        <f>VLOOKUP($A91,'App C  Share Inflows'!$A:$H,6,FALSE)</f>
        <v>0</v>
      </c>
      <c r="AJ91" s="3">
        <f>VLOOKUP($A91,'App C  Share Inflows'!$A:$H,7,FALSE)</f>
        <v>0</v>
      </c>
      <c r="AK91" s="3">
        <f>VLOOKUP($A91,'App C  Share Inflows'!$A:$H,8,FALSE)</f>
        <v>0</v>
      </c>
    </row>
    <row r="92" spans="1:37">
      <c r="A92" s="10" t="s">
        <v>114</v>
      </c>
      <c r="B92" s="22">
        <v>3.9250999999999999E-3</v>
      </c>
      <c r="C92" s="3">
        <f>VLOOKUP($A92,'App C  Total'!$A:$H,4,FALSE)</f>
        <v>2172.6476999999995</v>
      </c>
      <c r="D92" s="3">
        <f>VLOOKUP($A92,'App C  Total'!$A:$H,5,FALSE)</f>
        <v>6111.7219999999998</v>
      </c>
      <c r="E92" s="3">
        <f>VLOOKUP($A92,'App C  Total'!$A:$H,6,FALSE)</f>
        <v>6955.2771999999995</v>
      </c>
      <c r="F92" s="3">
        <f>VLOOKUP($A92,'App C  Total'!$A:$H,7,FALSE)</f>
        <v>1511.1634999999999</v>
      </c>
      <c r="G92" s="3">
        <f>VLOOKUP($A92,'App C  Total'!$A:$H,8,FALSE)</f>
        <v>0</v>
      </c>
      <c r="I92" s="3">
        <f>VLOOKUP($A92,'App C  Exp'!$A:$H,4,FALSE)</f>
        <v>-1280</v>
      </c>
      <c r="J92" s="3">
        <f>VLOOKUP($A92,'App C  Exp'!$A:$H,5,FALSE)</f>
        <v>-809</v>
      </c>
      <c r="K92" s="3">
        <f>VLOOKUP($A92,'App C  Exp'!$A:$H,6,FALSE)</f>
        <v>0</v>
      </c>
      <c r="L92" s="3">
        <f>VLOOKUP($A92,'App C  Exp'!$A:$H,7,FALSE)</f>
        <v>0</v>
      </c>
      <c r="M92" s="3">
        <f>VLOOKUP($A92,'App C  Exp'!$A:$H,8,FALSE)</f>
        <v>0</v>
      </c>
      <c r="O92" s="3">
        <f>VLOOKUP($A92,'App C  Inv'!$A:$H,4,FALSE)</f>
        <v>6778.6476999999995</v>
      </c>
      <c r="P92" s="3">
        <f>VLOOKUP($A92,'App C  Inv'!$A:$H,5,FALSE)</f>
        <v>8713.7219999999998</v>
      </c>
      <c r="Q92" s="3">
        <f>VLOOKUP($A92,'App C  Inv'!$A:$H,6,FALSE)</f>
        <v>6955.2771999999995</v>
      </c>
      <c r="R92" s="3">
        <f>VLOOKUP($A92,'App C  Inv'!$A:$H,7,FALSE)</f>
        <v>1511.1634999999999</v>
      </c>
      <c r="S92" s="3">
        <f>VLOOKUP($A92,'App C  Inv'!$A:$H,8,FALSE)</f>
        <v>0</v>
      </c>
      <c r="AA92" s="3">
        <f>VLOOKUP($A92,'App C  Share Outflows'!$A:$H,4,FALSE)</f>
        <v>0</v>
      </c>
      <c r="AB92" s="3">
        <f>VLOOKUP($A92,'App C  Share Outflows'!$A:$H,5,FALSE)</f>
        <v>0</v>
      </c>
      <c r="AC92" s="3">
        <f>VLOOKUP($A92,'App C  Share Outflows'!$A:$H,6,FALSE)</f>
        <v>0</v>
      </c>
      <c r="AD92" s="3">
        <f>VLOOKUP($A92,'App C  Share Outflows'!$A:$H,7,FALSE)</f>
        <v>0</v>
      </c>
      <c r="AE92" s="3">
        <f>VLOOKUP($A92,'App C  Share Outflows'!$A:$H,8,FALSE)</f>
        <v>0</v>
      </c>
      <c r="AG92" s="3">
        <f>VLOOKUP($A92,'App C  Share Inflows'!$A:$H,4,FALSE)</f>
        <v>-3326</v>
      </c>
      <c r="AH92" s="3">
        <f>VLOOKUP($A92,'App C  Share Inflows'!$A:$H,5,FALSE)</f>
        <v>-1793</v>
      </c>
      <c r="AI92" s="3">
        <f>VLOOKUP($A92,'App C  Share Inflows'!$A:$H,6,FALSE)</f>
        <v>0</v>
      </c>
      <c r="AJ92" s="3">
        <f>VLOOKUP($A92,'App C  Share Inflows'!$A:$H,7,FALSE)</f>
        <v>0</v>
      </c>
      <c r="AK92" s="3">
        <f>VLOOKUP($A92,'App C  Share Inflows'!$A:$H,8,FALSE)</f>
        <v>0</v>
      </c>
    </row>
    <row r="93" spans="1:37">
      <c r="A93" s="10" t="s">
        <v>115</v>
      </c>
      <c r="B93" s="22">
        <v>7.5123999999999998E-3</v>
      </c>
      <c r="C93" s="3">
        <f>VLOOKUP($A93,'App C  Total'!$A:$H,4,FALSE)</f>
        <v>-725.08519999999953</v>
      </c>
      <c r="D93" s="3">
        <f>VLOOKUP($A93,'App C  Total'!$A:$H,5,FALSE)</f>
        <v>6820.5279999999984</v>
      </c>
      <c r="E93" s="3">
        <f>VLOOKUP($A93,'App C  Total'!$A:$H,6,FALSE)</f>
        <v>13311.9728</v>
      </c>
      <c r="F93" s="3">
        <f>VLOOKUP($A93,'App C  Total'!$A:$H,7,FALSE)</f>
        <v>2892.2739999999999</v>
      </c>
      <c r="G93" s="3">
        <f>VLOOKUP($A93,'App C  Total'!$A:$H,8,FALSE)</f>
        <v>0</v>
      </c>
      <c r="I93" s="3">
        <f>VLOOKUP($A93,'App C  Exp'!$A:$H,4,FALSE)</f>
        <v>-2449</v>
      </c>
      <c r="J93" s="3">
        <f>VLOOKUP($A93,'App C  Exp'!$A:$H,5,FALSE)</f>
        <v>-1548</v>
      </c>
      <c r="K93" s="3">
        <f>VLOOKUP($A93,'App C  Exp'!$A:$H,6,FALSE)</f>
        <v>0</v>
      </c>
      <c r="L93" s="3">
        <f>VLOOKUP($A93,'App C  Exp'!$A:$H,7,FALSE)</f>
        <v>0</v>
      </c>
      <c r="M93" s="3">
        <f>VLOOKUP($A93,'App C  Exp'!$A:$H,8,FALSE)</f>
        <v>0</v>
      </c>
      <c r="O93" s="3">
        <f>VLOOKUP($A93,'App C  Inv'!$A:$H,4,FALSE)</f>
        <v>12973.9148</v>
      </c>
      <c r="P93" s="3">
        <f>VLOOKUP($A93,'App C  Inv'!$A:$H,5,FALSE)</f>
        <v>16677.527999999998</v>
      </c>
      <c r="Q93" s="3">
        <f>VLOOKUP($A93,'App C  Inv'!$A:$H,6,FALSE)</f>
        <v>13311.9728</v>
      </c>
      <c r="R93" s="3">
        <f>VLOOKUP($A93,'App C  Inv'!$A:$H,7,FALSE)</f>
        <v>2892.2739999999999</v>
      </c>
      <c r="S93" s="3">
        <f>VLOOKUP($A93,'App C  Inv'!$A:$H,8,FALSE)</f>
        <v>0</v>
      </c>
      <c r="AA93" s="3">
        <f>VLOOKUP($A93,'App C  Share Outflows'!$A:$H,4,FALSE)</f>
        <v>0</v>
      </c>
      <c r="AB93" s="3">
        <f>VLOOKUP($A93,'App C  Share Outflows'!$A:$H,5,FALSE)</f>
        <v>0</v>
      </c>
      <c r="AC93" s="3">
        <f>VLOOKUP($A93,'App C  Share Outflows'!$A:$H,6,FALSE)</f>
        <v>0</v>
      </c>
      <c r="AD93" s="3">
        <f>VLOOKUP($A93,'App C  Share Outflows'!$A:$H,7,FALSE)</f>
        <v>0</v>
      </c>
      <c r="AE93" s="3">
        <f>VLOOKUP($A93,'App C  Share Outflows'!$A:$H,8,FALSE)</f>
        <v>0</v>
      </c>
      <c r="AG93" s="3">
        <f>VLOOKUP($A93,'App C  Share Inflows'!$A:$H,4,FALSE)</f>
        <v>-11250</v>
      </c>
      <c r="AH93" s="3">
        <f>VLOOKUP($A93,'App C  Share Inflows'!$A:$H,5,FALSE)</f>
        <v>-8309</v>
      </c>
      <c r="AI93" s="3">
        <f>VLOOKUP($A93,'App C  Share Inflows'!$A:$H,6,FALSE)</f>
        <v>0</v>
      </c>
      <c r="AJ93" s="3">
        <f>VLOOKUP($A93,'App C  Share Inflows'!$A:$H,7,FALSE)</f>
        <v>0</v>
      </c>
      <c r="AK93" s="3">
        <f>VLOOKUP($A93,'App C  Share Inflows'!$A:$H,8,FALSE)</f>
        <v>0</v>
      </c>
    </row>
    <row r="94" spans="1:37">
      <c r="A94" s="10" t="s">
        <v>116</v>
      </c>
      <c r="B94" s="22">
        <v>1.3595E-3</v>
      </c>
      <c r="C94" s="3">
        <f>VLOOKUP($A94,'App C  Total'!$A:$H,4,FALSE)</f>
        <v>925.85649999999987</v>
      </c>
      <c r="D94" s="3">
        <f>VLOOKUP($A94,'App C  Total'!$A:$H,5,FALSE)</f>
        <v>2486.09</v>
      </c>
      <c r="E94" s="3">
        <f>VLOOKUP($A94,'App C  Total'!$A:$H,6,FALSE)</f>
        <v>2409.0340000000001</v>
      </c>
      <c r="F94" s="3">
        <f>VLOOKUP($A94,'App C  Total'!$A:$H,7,FALSE)</f>
        <v>523.40750000000003</v>
      </c>
      <c r="G94" s="3">
        <f>VLOOKUP($A94,'App C  Total'!$A:$H,8,FALSE)</f>
        <v>0</v>
      </c>
      <c r="I94" s="3">
        <f>VLOOKUP($A94,'App C  Exp'!$A:$H,4,FALSE)</f>
        <v>-443</v>
      </c>
      <c r="J94" s="3">
        <f>VLOOKUP($A94,'App C  Exp'!$A:$H,5,FALSE)</f>
        <v>-280</v>
      </c>
      <c r="K94" s="3">
        <f>VLOOKUP($A94,'App C  Exp'!$A:$H,6,FALSE)</f>
        <v>0</v>
      </c>
      <c r="L94" s="3">
        <f>VLOOKUP($A94,'App C  Exp'!$A:$H,7,FALSE)</f>
        <v>0</v>
      </c>
      <c r="M94" s="3">
        <f>VLOOKUP($A94,'App C  Exp'!$A:$H,8,FALSE)</f>
        <v>0</v>
      </c>
      <c r="O94" s="3">
        <f>VLOOKUP($A94,'App C  Inv'!$A:$H,4,FALSE)</f>
        <v>2347.8564999999999</v>
      </c>
      <c r="P94" s="3">
        <f>VLOOKUP($A94,'App C  Inv'!$A:$H,5,FALSE)</f>
        <v>3018.09</v>
      </c>
      <c r="Q94" s="3">
        <f>VLOOKUP($A94,'App C  Inv'!$A:$H,6,FALSE)</f>
        <v>2409.0340000000001</v>
      </c>
      <c r="R94" s="3">
        <f>VLOOKUP($A94,'App C  Inv'!$A:$H,7,FALSE)</f>
        <v>523.40750000000003</v>
      </c>
      <c r="S94" s="3">
        <f>VLOOKUP($A94,'App C  Inv'!$A:$H,8,FALSE)</f>
        <v>0</v>
      </c>
      <c r="AA94" s="3">
        <f>VLOOKUP($A94,'App C  Share Outflows'!$A:$H,4,FALSE)</f>
        <v>0</v>
      </c>
      <c r="AB94" s="3">
        <f>VLOOKUP($A94,'App C  Share Outflows'!$A:$H,5,FALSE)</f>
        <v>0</v>
      </c>
      <c r="AC94" s="3">
        <f>VLOOKUP($A94,'App C  Share Outflows'!$A:$H,6,FALSE)</f>
        <v>0</v>
      </c>
      <c r="AD94" s="3">
        <f>VLOOKUP($A94,'App C  Share Outflows'!$A:$H,7,FALSE)</f>
        <v>0</v>
      </c>
      <c r="AE94" s="3">
        <f>VLOOKUP($A94,'App C  Share Outflows'!$A:$H,8,FALSE)</f>
        <v>0</v>
      </c>
      <c r="AG94" s="3">
        <f>VLOOKUP($A94,'App C  Share Inflows'!$A:$H,4,FALSE)</f>
        <v>-979</v>
      </c>
      <c r="AH94" s="3">
        <f>VLOOKUP($A94,'App C  Share Inflows'!$A:$H,5,FALSE)</f>
        <v>-252</v>
      </c>
      <c r="AI94" s="3">
        <f>VLOOKUP($A94,'App C  Share Inflows'!$A:$H,6,FALSE)</f>
        <v>0</v>
      </c>
      <c r="AJ94" s="3">
        <f>VLOOKUP($A94,'App C  Share Inflows'!$A:$H,7,FALSE)</f>
        <v>0</v>
      </c>
      <c r="AK94" s="3">
        <f>VLOOKUP($A94,'App C  Share Inflows'!$A:$H,8,FALSE)</f>
        <v>0</v>
      </c>
    </row>
    <row r="95" spans="1:37">
      <c r="A95" s="10" t="s">
        <v>117</v>
      </c>
      <c r="B95" s="22">
        <v>4.1593999999999997E-3</v>
      </c>
      <c r="C95" s="3">
        <f>VLOOKUP($A95,'App C  Total'!$A:$H,4,FALSE)</f>
        <v>5348.2837999999992</v>
      </c>
      <c r="D95" s="3">
        <f>VLOOKUP($A95,'App C  Total'!$A:$H,5,FALSE)</f>
        <v>7750.8679999999986</v>
      </c>
      <c r="E95" s="3">
        <f>VLOOKUP($A95,'App C  Total'!$A:$H,6,FALSE)</f>
        <v>7370.4567999999999</v>
      </c>
      <c r="F95" s="3">
        <f>VLOOKUP($A95,'App C  Total'!$A:$H,7,FALSE)</f>
        <v>1601.3689999999999</v>
      </c>
      <c r="G95" s="3">
        <f>VLOOKUP($A95,'App C  Total'!$A:$H,8,FALSE)</f>
        <v>0</v>
      </c>
      <c r="I95" s="3">
        <f>VLOOKUP($A95,'App C  Exp'!$A:$H,4,FALSE)</f>
        <v>-1356</v>
      </c>
      <c r="J95" s="3">
        <f>VLOOKUP($A95,'App C  Exp'!$A:$H,5,FALSE)</f>
        <v>-857</v>
      </c>
      <c r="K95" s="3">
        <f>VLOOKUP($A95,'App C  Exp'!$A:$H,6,FALSE)</f>
        <v>0</v>
      </c>
      <c r="L95" s="3">
        <f>VLOOKUP($A95,'App C  Exp'!$A:$H,7,FALSE)</f>
        <v>0</v>
      </c>
      <c r="M95" s="3">
        <f>VLOOKUP($A95,'App C  Exp'!$A:$H,8,FALSE)</f>
        <v>0</v>
      </c>
      <c r="O95" s="3">
        <f>VLOOKUP($A95,'App C  Inv'!$A:$H,4,FALSE)</f>
        <v>7183.2837999999992</v>
      </c>
      <c r="P95" s="3">
        <f>VLOOKUP($A95,'App C  Inv'!$A:$H,5,FALSE)</f>
        <v>9233.8679999999986</v>
      </c>
      <c r="Q95" s="3">
        <f>VLOOKUP($A95,'App C  Inv'!$A:$H,6,FALSE)</f>
        <v>7370.4567999999999</v>
      </c>
      <c r="R95" s="3">
        <f>VLOOKUP($A95,'App C  Inv'!$A:$H,7,FALSE)</f>
        <v>1601.3689999999999</v>
      </c>
      <c r="S95" s="3">
        <f>VLOOKUP($A95,'App C  Inv'!$A:$H,8,FALSE)</f>
        <v>0</v>
      </c>
      <c r="AA95" s="3">
        <f>VLOOKUP($A95,'App C  Share Outflows'!$A:$H,4,FALSE)</f>
        <v>147</v>
      </c>
      <c r="AB95" s="3">
        <f>VLOOKUP($A95,'App C  Share Outflows'!$A:$H,5,FALSE)</f>
        <v>0</v>
      </c>
      <c r="AC95" s="3">
        <f>VLOOKUP($A95,'App C  Share Outflows'!$A:$H,6,FALSE)</f>
        <v>0</v>
      </c>
      <c r="AD95" s="3">
        <f>VLOOKUP($A95,'App C  Share Outflows'!$A:$H,7,FALSE)</f>
        <v>0</v>
      </c>
      <c r="AE95" s="3">
        <f>VLOOKUP($A95,'App C  Share Outflows'!$A:$H,8,FALSE)</f>
        <v>0</v>
      </c>
      <c r="AG95" s="3">
        <f>VLOOKUP($A95,'App C  Share Inflows'!$A:$H,4,FALSE)</f>
        <v>-626</v>
      </c>
      <c r="AH95" s="3">
        <f>VLOOKUP($A95,'App C  Share Inflows'!$A:$H,5,FALSE)</f>
        <v>-626</v>
      </c>
      <c r="AI95" s="3">
        <f>VLOOKUP($A95,'App C  Share Inflows'!$A:$H,6,FALSE)</f>
        <v>0</v>
      </c>
      <c r="AJ95" s="3">
        <f>VLOOKUP($A95,'App C  Share Inflows'!$A:$H,7,FALSE)</f>
        <v>0</v>
      </c>
      <c r="AK95" s="3">
        <f>VLOOKUP($A95,'App C  Share Inflows'!$A:$H,8,FALSE)</f>
        <v>0</v>
      </c>
    </row>
    <row r="96" spans="1:37">
      <c r="A96" s="10" t="s">
        <v>118</v>
      </c>
      <c r="B96" s="22">
        <v>3.1139999999999998E-4</v>
      </c>
      <c r="C96" s="3">
        <f>VLOOKUP($A96,'App C  Total'!$A:$H,4,FALSE)</f>
        <v>28.787799999999947</v>
      </c>
      <c r="D96" s="3">
        <f>VLOOKUP($A96,'App C  Total'!$A:$H,5,FALSE)</f>
        <v>700.30799999999999</v>
      </c>
      <c r="E96" s="3">
        <f>VLOOKUP($A96,'App C  Total'!$A:$H,6,FALSE)</f>
        <v>551.80079999999998</v>
      </c>
      <c r="F96" s="3">
        <f>VLOOKUP($A96,'App C  Total'!$A:$H,7,FALSE)</f>
        <v>119.889</v>
      </c>
      <c r="G96" s="3">
        <f>VLOOKUP($A96,'App C  Total'!$A:$H,8,FALSE)</f>
        <v>0</v>
      </c>
      <c r="I96" s="3">
        <f>VLOOKUP($A96,'App C  Exp'!$A:$H,4,FALSE)</f>
        <v>-102</v>
      </c>
      <c r="J96" s="3">
        <f>VLOOKUP($A96,'App C  Exp'!$A:$H,5,FALSE)</f>
        <v>-64</v>
      </c>
      <c r="K96" s="3">
        <f>VLOOKUP($A96,'App C  Exp'!$A:$H,6,FALSE)</f>
        <v>0</v>
      </c>
      <c r="L96" s="3">
        <f>VLOOKUP($A96,'App C  Exp'!$A:$H,7,FALSE)</f>
        <v>0</v>
      </c>
      <c r="M96" s="3">
        <f>VLOOKUP($A96,'App C  Exp'!$A:$H,8,FALSE)</f>
        <v>0</v>
      </c>
      <c r="O96" s="3">
        <f>VLOOKUP($A96,'App C  Inv'!$A:$H,4,FALSE)</f>
        <v>537.78779999999995</v>
      </c>
      <c r="P96" s="3">
        <f>VLOOKUP($A96,'App C  Inv'!$A:$H,5,FALSE)</f>
        <v>691.30799999999999</v>
      </c>
      <c r="Q96" s="3">
        <f>VLOOKUP($A96,'App C  Inv'!$A:$H,6,FALSE)</f>
        <v>551.80079999999998</v>
      </c>
      <c r="R96" s="3">
        <f>VLOOKUP($A96,'App C  Inv'!$A:$H,7,FALSE)</f>
        <v>119.889</v>
      </c>
      <c r="S96" s="3">
        <f>VLOOKUP($A96,'App C  Inv'!$A:$H,8,FALSE)</f>
        <v>0</v>
      </c>
      <c r="AA96" s="3">
        <f>VLOOKUP($A96,'App C  Share Outflows'!$A:$H,4,FALSE)</f>
        <v>73</v>
      </c>
      <c r="AB96" s="3">
        <f>VLOOKUP($A96,'App C  Share Outflows'!$A:$H,5,FALSE)</f>
        <v>73</v>
      </c>
      <c r="AC96" s="3">
        <f>VLOOKUP($A96,'App C  Share Outflows'!$A:$H,6,FALSE)</f>
        <v>0</v>
      </c>
      <c r="AD96" s="3">
        <f>VLOOKUP($A96,'App C  Share Outflows'!$A:$H,7,FALSE)</f>
        <v>0</v>
      </c>
      <c r="AE96" s="3">
        <f>VLOOKUP($A96,'App C  Share Outflows'!$A:$H,8,FALSE)</f>
        <v>0</v>
      </c>
      <c r="AG96" s="3">
        <f>VLOOKUP($A96,'App C  Share Inflows'!$A:$H,4,FALSE)</f>
        <v>-480</v>
      </c>
      <c r="AH96" s="3">
        <f>VLOOKUP($A96,'App C  Share Inflows'!$A:$H,5,FALSE)</f>
        <v>0</v>
      </c>
      <c r="AI96" s="3">
        <f>VLOOKUP($A96,'App C  Share Inflows'!$A:$H,6,FALSE)</f>
        <v>0</v>
      </c>
      <c r="AJ96" s="3">
        <f>VLOOKUP($A96,'App C  Share Inflows'!$A:$H,7,FALSE)</f>
        <v>0</v>
      </c>
      <c r="AK96" s="3">
        <f>VLOOKUP($A96,'App C  Share Inflows'!$A:$H,8,FALSE)</f>
        <v>0</v>
      </c>
    </row>
    <row r="97" spans="1:37">
      <c r="A97" s="10" t="s">
        <v>119</v>
      </c>
      <c r="B97" s="22">
        <v>3.0959500000000001E-2</v>
      </c>
      <c r="C97" s="3">
        <f>VLOOKUP($A97,'App C  Total'!$A:$H,4,FALSE)</f>
        <v>39083.056499999999</v>
      </c>
      <c r="D97" s="3">
        <f>VLOOKUP($A97,'App C  Total'!$A:$H,5,FALSE)</f>
        <v>47066.09</v>
      </c>
      <c r="E97" s="3">
        <f>VLOOKUP($A97,'App C  Total'!$A:$H,6,FALSE)</f>
        <v>54860.234000000004</v>
      </c>
      <c r="F97" s="3">
        <f>VLOOKUP($A97,'App C  Total'!$A:$H,7,FALSE)</f>
        <v>11919.407500000001</v>
      </c>
      <c r="G97" s="3">
        <f>VLOOKUP($A97,'App C  Total'!$A:$H,8,FALSE)</f>
        <v>0</v>
      </c>
      <c r="I97" s="3">
        <f>VLOOKUP($A97,'App C  Exp'!$A:$H,4,FALSE)</f>
        <v>-10093</v>
      </c>
      <c r="J97" s="3">
        <f>VLOOKUP($A97,'App C  Exp'!$A:$H,5,FALSE)</f>
        <v>-6378</v>
      </c>
      <c r="K97" s="3">
        <f>VLOOKUP($A97,'App C  Exp'!$A:$H,6,FALSE)</f>
        <v>0</v>
      </c>
      <c r="L97" s="3">
        <f>VLOOKUP($A97,'App C  Exp'!$A:$H,7,FALSE)</f>
        <v>0</v>
      </c>
      <c r="M97" s="3">
        <f>VLOOKUP($A97,'App C  Exp'!$A:$H,8,FALSE)</f>
        <v>0</v>
      </c>
      <c r="O97" s="3">
        <f>VLOOKUP($A97,'App C  Inv'!$A:$H,4,FALSE)</f>
        <v>53467.056499999999</v>
      </c>
      <c r="P97" s="3">
        <f>VLOOKUP($A97,'App C  Inv'!$A:$H,5,FALSE)</f>
        <v>68730.09</v>
      </c>
      <c r="Q97" s="3">
        <f>VLOOKUP($A97,'App C  Inv'!$A:$H,6,FALSE)</f>
        <v>54860.234000000004</v>
      </c>
      <c r="R97" s="3">
        <f>VLOOKUP($A97,'App C  Inv'!$A:$H,7,FALSE)</f>
        <v>11919.407500000001</v>
      </c>
      <c r="S97" s="3">
        <f>VLOOKUP($A97,'App C  Inv'!$A:$H,8,FALSE)</f>
        <v>0</v>
      </c>
      <c r="AA97" s="3">
        <f>VLOOKUP($A97,'App C  Share Outflows'!$A:$H,4,FALSE)</f>
        <v>10995</v>
      </c>
      <c r="AB97" s="3">
        <f>VLOOKUP($A97,'App C  Share Outflows'!$A:$H,5,FALSE)</f>
        <v>0</v>
      </c>
      <c r="AC97" s="3">
        <f>VLOOKUP($A97,'App C  Share Outflows'!$A:$H,6,FALSE)</f>
        <v>0</v>
      </c>
      <c r="AD97" s="3">
        <f>VLOOKUP($A97,'App C  Share Outflows'!$A:$H,7,FALSE)</f>
        <v>0</v>
      </c>
      <c r="AE97" s="3">
        <f>VLOOKUP($A97,'App C  Share Outflows'!$A:$H,8,FALSE)</f>
        <v>0</v>
      </c>
      <c r="AG97" s="3">
        <f>VLOOKUP($A97,'App C  Share Inflows'!$A:$H,4,FALSE)</f>
        <v>-15286</v>
      </c>
      <c r="AH97" s="3">
        <f>VLOOKUP($A97,'App C  Share Inflows'!$A:$H,5,FALSE)</f>
        <v>-15286</v>
      </c>
      <c r="AI97" s="3">
        <f>VLOOKUP($A97,'App C  Share Inflows'!$A:$H,6,FALSE)</f>
        <v>0</v>
      </c>
      <c r="AJ97" s="3">
        <f>VLOOKUP($A97,'App C  Share Inflows'!$A:$H,7,FALSE)</f>
        <v>0</v>
      </c>
      <c r="AK97" s="3">
        <f>VLOOKUP($A97,'App C  Share Inflows'!$A:$H,8,FALSE)</f>
        <v>0</v>
      </c>
    </row>
    <row r="98" spans="1:37">
      <c r="A98" s="10" t="s">
        <v>120</v>
      </c>
      <c r="B98" s="22">
        <v>3.5496999999999998E-3</v>
      </c>
      <c r="C98" s="3">
        <f>VLOOKUP($A98,'App C  Total'!$A:$H,4,FALSE)</f>
        <v>-57.668099999999868</v>
      </c>
      <c r="D98" s="3">
        <f>VLOOKUP($A98,'App C  Total'!$A:$H,5,FALSE)</f>
        <v>4423.3339999999998</v>
      </c>
      <c r="E98" s="3">
        <f>VLOOKUP($A98,'App C  Total'!$A:$H,6,FALSE)</f>
        <v>6290.0684000000001</v>
      </c>
      <c r="F98" s="3">
        <f>VLOOKUP($A98,'App C  Total'!$A:$H,7,FALSE)</f>
        <v>1366.6344999999999</v>
      </c>
      <c r="G98" s="3">
        <f>VLOOKUP($A98,'App C  Total'!$A:$H,8,FALSE)</f>
        <v>0</v>
      </c>
      <c r="I98" s="3">
        <f>VLOOKUP($A98,'App C  Exp'!$A:$H,4,FALSE)</f>
        <v>-1157</v>
      </c>
      <c r="J98" s="3">
        <f>VLOOKUP($A98,'App C  Exp'!$A:$H,5,FALSE)</f>
        <v>-731</v>
      </c>
      <c r="K98" s="3">
        <f>VLOOKUP($A98,'App C  Exp'!$A:$H,6,FALSE)</f>
        <v>0</v>
      </c>
      <c r="L98" s="3">
        <f>VLOOKUP($A98,'App C  Exp'!$A:$H,7,FALSE)</f>
        <v>0</v>
      </c>
      <c r="M98" s="3">
        <f>VLOOKUP($A98,'App C  Exp'!$A:$H,8,FALSE)</f>
        <v>0</v>
      </c>
      <c r="O98" s="3">
        <f>VLOOKUP($A98,'App C  Inv'!$A:$H,4,FALSE)</f>
        <v>6130.3319000000001</v>
      </c>
      <c r="P98" s="3">
        <f>VLOOKUP($A98,'App C  Inv'!$A:$H,5,FALSE)</f>
        <v>7880.3339999999998</v>
      </c>
      <c r="Q98" s="3">
        <f>VLOOKUP($A98,'App C  Inv'!$A:$H,6,FALSE)</f>
        <v>6290.0684000000001</v>
      </c>
      <c r="R98" s="3">
        <f>VLOOKUP($A98,'App C  Inv'!$A:$H,7,FALSE)</f>
        <v>1366.6344999999999</v>
      </c>
      <c r="S98" s="3">
        <f>VLOOKUP($A98,'App C  Inv'!$A:$H,8,FALSE)</f>
        <v>0</v>
      </c>
      <c r="AA98" s="3">
        <f>VLOOKUP($A98,'App C  Share Outflows'!$A:$H,4,FALSE)</f>
        <v>0</v>
      </c>
      <c r="AB98" s="3">
        <f>VLOOKUP($A98,'App C  Share Outflows'!$A:$H,5,FALSE)</f>
        <v>0</v>
      </c>
      <c r="AC98" s="3">
        <f>VLOOKUP($A98,'App C  Share Outflows'!$A:$H,6,FALSE)</f>
        <v>0</v>
      </c>
      <c r="AD98" s="3">
        <f>VLOOKUP($A98,'App C  Share Outflows'!$A:$H,7,FALSE)</f>
        <v>0</v>
      </c>
      <c r="AE98" s="3">
        <f>VLOOKUP($A98,'App C  Share Outflows'!$A:$H,8,FALSE)</f>
        <v>0</v>
      </c>
      <c r="AG98" s="3">
        <f>VLOOKUP($A98,'App C  Share Inflows'!$A:$H,4,FALSE)</f>
        <v>-5031</v>
      </c>
      <c r="AH98" s="3">
        <f>VLOOKUP($A98,'App C  Share Inflows'!$A:$H,5,FALSE)</f>
        <v>-2726</v>
      </c>
      <c r="AI98" s="3">
        <f>VLOOKUP($A98,'App C  Share Inflows'!$A:$H,6,FALSE)</f>
        <v>0</v>
      </c>
      <c r="AJ98" s="3">
        <f>VLOOKUP($A98,'App C  Share Inflows'!$A:$H,7,FALSE)</f>
        <v>0</v>
      </c>
      <c r="AK98" s="3">
        <f>VLOOKUP($A98,'App C  Share Inflows'!$A:$H,8,FALSE)</f>
        <v>0</v>
      </c>
    </row>
    <row r="99" spans="1:37">
      <c r="A99" s="10" t="s">
        <v>121</v>
      </c>
      <c r="B99" s="22">
        <v>0.1029828</v>
      </c>
      <c r="C99" s="3">
        <f>VLOOKUP($A99,'App C  Total'!$A:$H,4,FALSE)</f>
        <v>252808.29560000001</v>
      </c>
      <c r="D99" s="3">
        <f>VLOOKUP($A99,'App C  Total'!$A:$H,5,FALSE)</f>
        <v>251840.81599999999</v>
      </c>
      <c r="E99" s="3">
        <f>VLOOKUP($A99,'App C  Total'!$A:$H,6,FALSE)</f>
        <v>182485.52160000001</v>
      </c>
      <c r="F99" s="3">
        <f>VLOOKUP($A99,'App C  Total'!$A:$H,7,FALSE)</f>
        <v>39648.377999999997</v>
      </c>
      <c r="G99" s="3">
        <f>VLOOKUP($A99,'App C  Total'!$A:$H,8,FALSE)</f>
        <v>0</v>
      </c>
      <c r="I99" s="3">
        <f>VLOOKUP($A99,'App C  Exp'!$A:$H,4,FALSE)</f>
        <v>-33572</v>
      </c>
      <c r="J99" s="3">
        <f>VLOOKUP($A99,'App C  Exp'!$A:$H,5,FALSE)</f>
        <v>-21214</v>
      </c>
      <c r="K99" s="3">
        <f>VLOOKUP($A99,'App C  Exp'!$A:$H,6,FALSE)</f>
        <v>0</v>
      </c>
      <c r="L99" s="3">
        <f>VLOOKUP($A99,'App C  Exp'!$A:$H,7,FALSE)</f>
        <v>0</v>
      </c>
      <c r="M99" s="3">
        <f>VLOOKUP($A99,'App C  Exp'!$A:$H,8,FALSE)</f>
        <v>0</v>
      </c>
      <c r="O99" s="3">
        <f>VLOOKUP($A99,'App C  Inv'!$A:$H,4,FALSE)</f>
        <v>177851.29560000001</v>
      </c>
      <c r="P99" s="3">
        <f>VLOOKUP($A99,'App C  Inv'!$A:$H,5,FALSE)</f>
        <v>228621.81599999999</v>
      </c>
      <c r="Q99" s="3">
        <f>VLOOKUP($A99,'App C  Inv'!$A:$H,6,FALSE)</f>
        <v>182485.52160000001</v>
      </c>
      <c r="R99" s="3">
        <f>VLOOKUP($A99,'App C  Inv'!$A:$H,7,FALSE)</f>
        <v>39648.377999999997</v>
      </c>
      <c r="S99" s="3">
        <f>VLOOKUP($A99,'App C  Inv'!$A:$H,8,FALSE)</f>
        <v>0</v>
      </c>
      <c r="AA99" s="3">
        <f>VLOOKUP($A99,'App C  Share Outflows'!$A:$H,4,FALSE)</f>
        <v>108529</v>
      </c>
      <c r="AB99" s="3">
        <f>VLOOKUP($A99,'App C  Share Outflows'!$A:$H,5,FALSE)</f>
        <v>44433</v>
      </c>
      <c r="AC99" s="3">
        <f>VLOOKUP($A99,'App C  Share Outflows'!$A:$H,6,FALSE)</f>
        <v>0</v>
      </c>
      <c r="AD99" s="3">
        <f>VLOOKUP($A99,'App C  Share Outflows'!$A:$H,7,FALSE)</f>
        <v>0</v>
      </c>
      <c r="AE99" s="3">
        <f>VLOOKUP($A99,'App C  Share Outflows'!$A:$H,8,FALSE)</f>
        <v>0</v>
      </c>
      <c r="AG99" s="3">
        <f>VLOOKUP($A99,'App C  Share Inflows'!$A:$H,4,FALSE)</f>
        <v>0</v>
      </c>
      <c r="AH99" s="3">
        <f>VLOOKUP($A99,'App C  Share Inflows'!$A:$H,5,FALSE)</f>
        <v>0</v>
      </c>
      <c r="AI99" s="3">
        <f>VLOOKUP($A99,'App C  Share Inflows'!$A:$H,6,FALSE)</f>
        <v>0</v>
      </c>
      <c r="AJ99" s="3">
        <f>VLOOKUP($A99,'App C  Share Inflows'!$A:$H,7,FALSE)</f>
        <v>0</v>
      </c>
      <c r="AK99" s="3">
        <f>VLOOKUP($A99,'App C  Share Inflows'!$A:$H,8,FALSE)</f>
        <v>0</v>
      </c>
    </row>
    <row r="100" spans="1:37">
      <c r="A100" s="10" t="s">
        <v>122</v>
      </c>
      <c r="B100" s="22">
        <v>1.5566E-3</v>
      </c>
      <c r="C100" s="3">
        <f>VLOOKUP($A100,'App C  Total'!$A:$H,4,FALSE)</f>
        <v>2142.2482</v>
      </c>
      <c r="D100" s="3">
        <f>VLOOKUP($A100,'App C  Total'!$A:$H,5,FALSE)</f>
        <v>2884.652</v>
      </c>
      <c r="E100" s="3">
        <f>VLOOKUP($A100,'App C  Total'!$A:$H,6,FALSE)</f>
        <v>2758.2952</v>
      </c>
      <c r="F100" s="3">
        <f>VLOOKUP($A100,'App C  Total'!$A:$H,7,FALSE)</f>
        <v>599.29100000000005</v>
      </c>
      <c r="G100" s="3">
        <f>VLOOKUP($A100,'App C  Total'!$A:$H,8,FALSE)</f>
        <v>0</v>
      </c>
      <c r="I100" s="3">
        <f>VLOOKUP($A100,'App C  Exp'!$A:$H,4,FALSE)</f>
        <v>-507</v>
      </c>
      <c r="J100" s="3">
        <f>VLOOKUP($A100,'App C  Exp'!$A:$H,5,FALSE)</f>
        <v>-321</v>
      </c>
      <c r="K100" s="3">
        <f>VLOOKUP($A100,'App C  Exp'!$A:$H,6,FALSE)</f>
        <v>0</v>
      </c>
      <c r="L100" s="3">
        <f>VLOOKUP($A100,'App C  Exp'!$A:$H,7,FALSE)</f>
        <v>0</v>
      </c>
      <c r="M100" s="3">
        <f>VLOOKUP($A100,'App C  Exp'!$A:$H,8,FALSE)</f>
        <v>0</v>
      </c>
      <c r="O100" s="3">
        <f>VLOOKUP($A100,'App C  Inv'!$A:$H,4,FALSE)</f>
        <v>2688.2482</v>
      </c>
      <c r="P100" s="3">
        <f>VLOOKUP($A100,'App C  Inv'!$A:$H,5,FALSE)</f>
        <v>3455.652</v>
      </c>
      <c r="Q100" s="3">
        <f>VLOOKUP($A100,'App C  Inv'!$A:$H,6,FALSE)</f>
        <v>2758.2952</v>
      </c>
      <c r="R100" s="3">
        <f>VLOOKUP($A100,'App C  Inv'!$A:$H,7,FALSE)</f>
        <v>599.29100000000005</v>
      </c>
      <c r="S100" s="3">
        <f>VLOOKUP($A100,'App C  Inv'!$A:$H,8,FALSE)</f>
        <v>0</v>
      </c>
      <c r="AA100" s="3">
        <f>VLOOKUP($A100,'App C  Share Outflows'!$A:$H,4,FALSE)</f>
        <v>211</v>
      </c>
      <c r="AB100" s="3">
        <f>VLOOKUP($A100,'App C  Share Outflows'!$A:$H,5,FALSE)</f>
        <v>0</v>
      </c>
      <c r="AC100" s="3">
        <f>VLOOKUP($A100,'App C  Share Outflows'!$A:$H,6,FALSE)</f>
        <v>0</v>
      </c>
      <c r="AD100" s="3">
        <f>VLOOKUP($A100,'App C  Share Outflows'!$A:$H,7,FALSE)</f>
        <v>0</v>
      </c>
      <c r="AE100" s="3">
        <f>VLOOKUP($A100,'App C  Share Outflows'!$A:$H,8,FALSE)</f>
        <v>0</v>
      </c>
      <c r="AG100" s="3">
        <f>VLOOKUP($A100,'App C  Share Inflows'!$A:$H,4,FALSE)</f>
        <v>-250</v>
      </c>
      <c r="AH100" s="3">
        <f>VLOOKUP($A100,'App C  Share Inflows'!$A:$H,5,FALSE)</f>
        <v>-250</v>
      </c>
      <c r="AI100" s="3">
        <f>VLOOKUP($A100,'App C  Share Inflows'!$A:$H,6,FALSE)</f>
        <v>0</v>
      </c>
      <c r="AJ100" s="3">
        <f>VLOOKUP($A100,'App C  Share Inflows'!$A:$H,7,FALSE)</f>
        <v>0</v>
      </c>
      <c r="AK100" s="3">
        <f>VLOOKUP($A100,'App C  Share Inflows'!$A:$H,8,FALSE)</f>
        <v>0</v>
      </c>
    </row>
    <row r="101" spans="1:37">
      <c r="A101" s="10" t="s">
        <v>123</v>
      </c>
      <c r="B101" s="22">
        <v>8.7029999999999996E-4</v>
      </c>
      <c r="C101" s="3">
        <f>VLOOKUP($A101,'App C  Total'!$A:$H,4,FALSE)</f>
        <v>431.00810000000001</v>
      </c>
      <c r="D101" s="3">
        <f>VLOOKUP($A101,'App C  Total'!$A:$H,5,FALSE)</f>
        <v>333.0659999999998</v>
      </c>
      <c r="E101" s="3">
        <f>VLOOKUP($A101,'App C  Total'!$A:$H,6,FALSE)</f>
        <v>1542.1715999999999</v>
      </c>
      <c r="F101" s="3">
        <f>VLOOKUP($A101,'App C  Total'!$A:$H,7,FALSE)</f>
        <v>335.06549999999999</v>
      </c>
      <c r="G101" s="3">
        <f>VLOOKUP($A101,'App C  Total'!$A:$H,8,FALSE)</f>
        <v>0</v>
      </c>
      <c r="I101" s="3">
        <f>VLOOKUP($A101,'App C  Exp'!$A:$H,4,FALSE)</f>
        <v>-284</v>
      </c>
      <c r="J101" s="3">
        <f>VLOOKUP($A101,'App C  Exp'!$A:$H,5,FALSE)</f>
        <v>-179</v>
      </c>
      <c r="K101" s="3">
        <f>VLOOKUP($A101,'App C  Exp'!$A:$H,6,FALSE)</f>
        <v>0</v>
      </c>
      <c r="L101" s="3">
        <f>VLOOKUP($A101,'App C  Exp'!$A:$H,7,FALSE)</f>
        <v>0</v>
      </c>
      <c r="M101" s="3">
        <f>VLOOKUP($A101,'App C  Exp'!$A:$H,8,FALSE)</f>
        <v>0</v>
      </c>
      <c r="O101" s="3">
        <f>VLOOKUP($A101,'App C  Inv'!$A:$H,4,FALSE)</f>
        <v>1503.0081</v>
      </c>
      <c r="P101" s="3">
        <f>VLOOKUP($A101,'App C  Inv'!$A:$H,5,FALSE)</f>
        <v>1932.0659999999998</v>
      </c>
      <c r="Q101" s="3">
        <f>VLOOKUP($A101,'App C  Inv'!$A:$H,6,FALSE)</f>
        <v>1542.1715999999999</v>
      </c>
      <c r="R101" s="3">
        <f>VLOOKUP($A101,'App C  Inv'!$A:$H,7,FALSE)</f>
        <v>335.06549999999999</v>
      </c>
      <c r="S101" s="3">
        <f>VLOOKUP($A101,'App C  Inv'!$A:$H,8,FALSE)</f>
        <v>0</v>
      </c>
      <c r="AA101" s="3">
        <f>VLOOKUP($A101,'App C  Share Outflows'!$A:$H,4,FALSE)</f>
        <v>632</v>
      </c>
      <c r="AB101" s="3">
        <f>VLOOKUP($A101,'App C  Share Outflows'!$A:$H,5,FALSE)</f>
        <v>0</v>
      </c>
      <c r="AC101" s="3">
        <f>VLOOKUP($A101,'App C  Share Outflows'!$A:$H,6,FALSE)</f>
        <v>0</v>
      </c>
      <c r="AD101" s="3">
        <f>VLOOKUP($A101,'App C  Share Outflows'!$A:$H,7,FALSE)</f>
        <v>0</v>
      </c>
      <c r="AE101" s="3">
        <f>VLOOKUP($A101,'App C  Share Outflows'!$A:$H,8,FALSE)</f>
        <v>0</v>
      </c>
      <c r="AG101" s="3">
        <f>VLOOKUP($A101,'App C  Share Inflows'!$A:$H,4,FALSE)</f>
        <v>-1420</v>
      </c>
      <c r="AH101" s="3">
        <f>VLOOKUP($A101,'App C  Share Inflows'!$A:$H,5,FALSE)</f>
        <v>-1420</v>
      </c>
      <c r="AI101" s="3">
        <f>VLOOKUP($A101,'App C  Share Inflows'!$A:$H,6,FALSE)</f>
        <v>0</v>
      </c>
      <c r="AJ101" s="3">
        <f>VLOOKUP($A101,'App C  Share Inflows'!$A:$H,7,FALSE)</f>
        <v>0</v>
      </c>
      <c r="AK101" s="3">
        <f>VLOOKUP($A101,'App C  Share Inflows'!$A:$H,8,FALSE)</f>
        <v>0</v>
      </c>
    </row>
    <row r="102" spans="1:37">
      <c r="A102" s="10" t="s">
        <v>124</v>
      </c>
      <c r="B102" s="22">
        <v>6.3194999999999996E-3</v>
      </c>
      <c r="C102" s="3">
        <f>VLOOKUP($A102,'App C  Total'!$A:$H,4,FALSE)</f>
        <v>11890.7765</v>
      </c>
      <c r="D102" s="3">
        <f>VLOOKUP($A102,'App C  Total'!$A:$H,5,FALSE)</f>
        <v>12262.289999999999</v>
      </c>
      <c r="E102" s="3">
        <f>VLOOKUP($A102,'App C  Total'!$A:$H,6,FALSE)</f>
        <v>11198.153999999999</v>
      </c>
      <c r="F102" s="3">
        <f>VLOOKUP($A102,'App C  Total'!$A:$H,7,FALSE)</f>
        <v>2433.0074999999997</v>
      </c>
      <c r="G102" s="3">
        <f>VLOOKUP($A102,'App C  Total'!$A:$H,8,FALSE)</f>
        <v>0</v>
      </c>
      <c r="I102" s="3">
        <f>VLOOKUP($A102,'App C  Exp'!$A:$H,4,FALSE)</f>
        <v>-2060</v>
      </c>
      <c r="J102" s="3">
        <f>VLOOKUP($A102,'App C  Exp'!$A:$H,5,FALSE)</f>
        <v>-1302</v>
      </c>
      <c r="K102" s="3">
        <f>VLOOKUP($A102,'App C  Exp'!$A:$H,6,FALSE)</f>
        <v>0</v>
      </c>
      <c r="L102" s="3">
        <f>VLOOKUP($A102,'App C  Exp'!$A:$H,7,FALSE)</f>
        <v>0</v>
      </c>
      <c r="M102" s="3">
        <f>VLOOKUP($A102,'App C  Exp'!$A:$H,8,FALSE)</f>
        <v>0</v>
      </c>
      <c r="O102" s="3">
        <f>VLOOKUP($A102,'App C  Inv'!$A:$H,4,FALSE)</f>
        <v>10913.7765</v>
      </c>
      <c r="P102" s="3">
        <f>VLOOKUP($A102,'App C  Inv'!$A:$H,5,FALSE)</f>
        <v>14029.289999999999</v>
      </c>
      <c r="Q102" s="3">
        <f>VLOOKUP($A102,'App C  Inv'!$A:$H,6,FALSE)</f>
        <v>11198.153999999999</v>
      </c>
      <c r="R102" s="3">
        <f>VLOOKUP($A102,'App C  Inv'!$A:$H,7,FALSE)</f>
        <v>2433.0074999999997</v>
      </c>
      <c r="S102" s="3">
        <f>VLOOKUP($A102,'App C  Inv'!$A:$H,8,FALSE)</f>
        <v>0</v>
      </c>
      <c r="AA102" s="3">
        <f>VLOOKUP($A102,'App C  Share Outflows'!$A:$H,4,FALSE)</f>
        <v>3502</v>
      </c>
      <c r="AB102" s="3">
        <f>VLOOKUP($A102,'App C  Share Outflows'!$A:$H,5,FALSE)</f>
        <v>0</v>
      </c>
      <c r="AC102" s="3">
        <f>VLOOKUP($A102,'App C  Share Outflows'!$A:$H,6,FALSE)</f>
        <v>0</v>
      </c>
      <c r="AD102" s="3">
        <f>VLOOKUP($A102,'App C  Share Outflows'!$A:$H,7,FALSE)</f>
        <v>0</v>
      </c>
      <c r="AE102" s="3">
        <f>VLOOKUP($A102,'App C  Share Outflows'!$A:$H,8,FALSE)</f>
        <v>0</v>
      </c>
      <c r="AG102" s="3">
        <f>VLOOKUP($A102,'App C  Share Inflows'!$A:$H,4,FALSE)</f>
        <v>-465</v>
      </c>
      <c r="AH102" s="3">
        <f>VLOOKUP($A102,'App C  Share Inflows'!$A:$H,5,FALSE)</f>
        <v>-465</v>
      </c>
      <c r="AI102" s="3">
        <f>VLOOKUP($A102,'App C  Share Inflows'!$A:$H,6,FALSE)</f>
        <v>0</v>
      </c>
      <c r="AJ102" s="3">
        <f>VLOOKUP($A102,'App C  Share Inflows'!$A:$H,7,FALSE)</f>
        <v>0</v>
      </c>
      <c r="AK102" s="3">
        <f>VLOOKUP($A102,'App C  Share Inflows'!$A:$H,8,FALSE)</f>
        <v>0</v>
      </c>
    </row>
    <row r="103" spans="1:37">
      <c r="A103" s="10" t="s">
        <v>125</v>
      </c>
      <c r="B103" s="22">
        <v>9.7175999999999998E-3</v>
      </c>
      <c r="C103" s="3">
        <f>VLOOKUP($A103,'App C  Total'!$A:$H,4,FALSE)</f>
        <v>3575.2952000000005</v>
      </c>
      <c r="D103" s="3">
        <f>VLOOKUP($A103,'App C  Total'!$A:$H,5,FALSE)</f>
        <v>12333.072</v>
      </c>
      <c r="E103" s="3">
        <f>VLOOKUP($A103,'App C  Total'!$A:$H,6,FALSE)</f>
        <v>17219.587199999998</v>
      </c>
      <c r="F103" s="3">
        <f>VLOOKUP($A103,'App C  Total'!$A:$H,7,FALSE)</f>
        <v>3741.2759999999998</v>
      </c>
      <c r="G103" s="3">
        <f>VLOOKUP($A103,'App C  Total'!$A:$H,8,FALSE)</f>
        <v>0</v>
      </c>
      <c r="I103" s="3">
        <f>VLOOKUP($A103,'App C  Exp'!$A:$H,4,FALSE)</f>
        <v>-3168</v>
      </c>
      <c r="J103" s="3">
        <f>VLOOKUP($A103,'App C  Exp'!$A:$H,5,FALSE)</f>
        <v>-2002</v>
      </c>
      <c r="K103" s="3">
        <f>VLOOKUP($A103,'App C  Exp'!$A:$H,6,FALSE)</f>
        <v>0</v>
      </c>
      <c r="L103" s="3">
        <f>VLOOKUP($A103,'App C  Exp'!$A:$H,7,FALSE)</f>
        <v>0</v>
      </c>
      <c r="M103" s="3">
        <f>VLOOKUP($A103,'App C  Exp'!$A:$H,8,FALSE)</f>
        <v>0</v>
      </c>
      <c r="O103" s="3">
        <f>VLOOKUP($A103,'App C  Inv'!$A:$H,4,FALSE)</f>
        <v>16782.2952</v>
      </c>
      <c r="P103" s="3">
        <f>VLOOKUP($A103,'App C  Inv'!$A:$H,5,FALSE)</f>
        <v>21573.072</v>
      </c>
      <c r="Q103" s="3">
        <f>VLOOKUP($A103,'App C  Inv'!$A:$H,6,FALSE)</f>
        <v>17219.587199999998</v>
      </c>
      <c r="R103" s="3">
        <f>VLOOKUP($A103,'App C  Inv'!$A:$H,7,FALSE)</f>
        <v>3741.2759999999998</v>
      </c>
      <c r="S103" s="3">
        <f>VLOOKUP($A103,'App C  Inv'!$A:$H,8,FALSE)</f>
        <v>0</v>
      </c>
      <c r="AA103" s="3">
        <f>VLOOKUP($A103,'App C  Share Outflows'!$A:$H,4,FALSE)</f>
        <v>0</v>
      </c>
      <c r="AB103" s="3">
        <f>VLOOKUP($A103,'App C  Share Outflows'!$A:$H,5,FALSE)</f>
        <v>0</v>
      </c>
      <c r="AC103" s="3">
        <f>VLOOKUP($A103,'App C  Share Outflows'!$A:$H,6,FALSE)</f>
        <v>0</v>
      </c>
      <c r="AD103" s="3">
        <f>VLOOKUP($A103,'App C  Share Outflows'!$A:$H,7,FALSE)</f>
        <v>0</v>
      </c>
      <c r="AE103" s="3">
        <f>VLOOKUP($A103,'App C  Share Outflows'!$A:$H,8,FALSE)</f>
        <v>0</v>
      </c>
      <c r="AG103" s="3">
        <f>VLOOKUP($A103,'App C  Share Inflows'!$A:$H,4,FALSE)</f>
        <v>-10039</v>
      </c>
      <c r="AH103" s="3">
        <f>VLOOKUP($A103,'App C  Share Inflows'!$A:$H,5,FALSE)</f>
        <v>-7238</v>
      </c>
      <c r="AI103" s="3">
        <f>VLOOKUP($A103,'App C  Share Inflows'!$A:$H,6,FALSE)</f>
        <v>0</v>
      </c>
      <c r="AJ103" s="3">
        <f>VLOOKUP($A103,'App C  Share Inflows'!$A:$H,7,FALSE)</f>
        <v>0</v>
      </c>
      <c r="AK103" s="3">
        <f>VLOOKUP($A103,'App C  Share Inflows'!$A:$H,8,FALSE)</f>
        <v>0</v>
      </c>
    </row>
    <row r="104" spans="1:37">
      <c r="A104" s="10" t="s">
        <v>126</v>
      </c>
      <c r="B104" s="22">
        <v>6.1852000000000001E-3</v>
      </c>
      <c r="C104" s="3">
        <f>VLOOKUP($A104,'App C  Total'!$A:$H,4,FALSE)</f>
        <v>1832.840400000001</v>
      </c>
      <c r="D104" s="3">
        <f>VLOOKUP($A104,'App C  Total'!$A:$H,5,FALSE)</f>
        <v>7718.1440000000002</v>
      </c>
      <c r="E104" s="3">
        <f>VLOOKUP($A104,'App C  Total'!$A:$H,6,FALSE)</f>
        <v>10960.1744</v>
      </c>
      <c r="F104" s="3">
        <f>VLOOKUP($A104,'App C  Total'!$A:$H,7,FALSE)</f>
        <v>2381.3020000000001</v>
      </c>
      <c r="G104" s="3">
        <f>VLOOKUP($A104,'App C  Total'!$A:$H,8,FALSE)</f>
        <v>0</v>
      </c>
      <c r="I104" s="3">
        <f>VLOOKUP($A104,'App C  Exp'!$A:$H,4,FALSE)</f>
        <v>-2016</v>
      </c>
      <c r="J104" s="3">
        <f>VLOOKUP($A104,'App C  Exp'!$A:$H,5,FALSE)</f>
        <v>-1274</v>
      </c>
      <c r="K104" s="3">
        <f>VLOOKUP($A104,'App C  Exp'!$A:$H,6,FALSE)</f>
        <v>0</v>
      </c>
      <c r="L104" s="3">
        <f>VLOOKUP($A104,'App C  Exp'!$A:$H,7,FALSE)</f>
        <v>0</v>
      </c>
      <c r="M104" s="3">
        <f>VLOOKUP($A104,'App C  Exp'!$A:$H,8,FALSE)</f>
        <v>0</v>
      </c>
      <c r="O104" s="3">
        <f>VLOOKUP($A104,'App C  Inv'!$A:$H,4,FALSE)</f>
        <v>10681.840400000001</v>
      </c>
      <c r="P104" s="3">
        <f>VLOOKUP($A104,'App C  Inv'!$A:$H,5,FALSE)</f>
        <v>13731.144</v>
      </c>
      <c r="Q104" s="3">
        <f>VLOOKUP($A104,'App C  Inv'!$A:$H,6,FALSE)</f>
        <v>10960.1744</v>
      </c>
      <c r="R104" s="3">
        <f>VLOOKUP($A104,'App C  Inv'!$A:$H,7,FALSE)</f>
        <v>2381.3020000000001</v>
      </c>
      <c r="S104" s="3">
        <f>VLOOKUP($A104,'App C  Inv'!$A:$H,8,FALSE)</f>
        <v>0</v>
      </c>
      <c r="AA104" s="3">
        <f>VLOOKUP($A104,'App C  Share Outflows'!$A:$H,4,FALSE)</f>
        <v>0</v>
      </c>
      <c r="AB104" s="3">
        <f>VLOOKUP($A104,'App C  Share Outflows'!$A:$H,5,FALSE)</f>
        <v>0</v>
      </c>
      <c r="AC104" s="3">
        <f>VLOOKUP($A104,'App C  Share Outflows'!$A:$H,6,FALSE)</f>
        <v>0</v>
      </c>
      <c r="AD104" s="3">
        <f>VLOOKUP($A104,'App C  Share Outflows'!$A:$H,7,FALSE)</f>
        <v>0</v>
      </c>
      <c r="AE104" s="3">
        <f>VLOOKUP($A104,'App C  Share Outflows'!$A:$H,8,FALSE)</f>
        <v>0</v>
      </c>
      <c r="AG104" s="3">
        <f>VLOOKUP($A104,'App C  Share Inflows'!$A:$H,4,FALSE)</f>
        <v>-6833</v>
      </c>
      <c r="AH104" s="3">
        <f>VLOOKUP($A104,'App C  Share Inflows'!$A:$H,5,FALSE)</f>
        <v>-4739</v>
      </c>
      <c r="AI104" s="3">
        <f>VLOOKUP($A104,'App C  Share Inflows'!$A:$H,6,FALSE)</f>
        <v>0</v>
      </c>
      <c r="AJ104" s="3">
        <f>VLOOKUP($A104,'App C  Share Inflows'!$A:$H,7,FALSE)</f>
        <v>0</v>
      </c>
      <c r="AK104" s="3">
        <f>VLOOKUP($A104,'App C  Share Inflows'!$A:$H,8,FALSE)</f>
        <v>0</v>
      </c>
    </row>
    <row r="105" spans="1:37">
      <c r="A105" s="10" t="s">
        <v>127</v>
      </c>
      <c r="B105" s="22">
        <v>6.6882E-3</v>
      </c>
      <c r="C105" s="3">
        <f>VLOOKUP($A105,'App C  Total'!$A:$H,4,FALSE)</f>
        <v>2579.5213999999996</v>
      </c>
      <c r="D105" s="3">
        <f>VLOOKUP($A105,'App C  Total'!$A:$H,5,FALSE)</f>
        <v>9325.8040000000001</v>
      </c>
      <c r="E105" s="3">
        <f>VLOOKUP($A105,'App C  Total'!$A:$H,6,FALSE)</f>
        <v>11851.490400000001</v>
      </c>
      <c r="F105" s="3">
        <f>VLOOKUP($A105,'App C  Total'!$A:$H,7,FALSE)</f>
        <v>2574.9569999999999</v>
      </c>
      <c r="G105" s="3">
        <f>VLOOKUP($A105,'App C  Total'!$A:$H,8,FALSE)</f>
        <v>0</v>
      </c>
      <c r="I105" s="3">
        <f>VLOOKUP($A105,'App C  Exp'!$A:$H,4,FALSE)</f>
        <v>-2180</v>
      </c>
      <c r="J105" s="3">
        <f>VLOOKUP($A105,'App C  Exp'!$A:$H,5,FALSE)</f>
        <v>-1378</v>
      </c>
      <c r="K105" s="3">
        <f>VLOOKUP($A105,'App C  Exp'!$A:$H,6,FALSE)</f>
        <v>0</v>
      </c>
      <c r="L105" s="3">
        <f>VLOOKUP($A105,'App C  Exp'!$A:$H,7,FALSE)</f>
        <v>0</v>
      </c>
      <c r="M105" s="3">
        <f>VLOOKUP($A105,'App C  Exp'!$A:$H,8,FALSE)</f>
        <v>0</v>
      </c>
      <c r="O105" s="3">
        <f>VLOOKUP($A105,'App C  Inv'!$A:$H,4,FALSE)</f>
        <v>11550.5214</v>
      </c>
      <c r="P105" s="3">
        <f>VLOOKUP($A105,'App C  Inv'!$A:$H,5,FALSE)</f>
        <v>14847.804</v>
      </c>
      <c r="Q105" s="3">
        <f>VLOOKUP($A105,'App C  Inv'!$A:$H,6,FALSE)</f>
        <v>11851.490400000001</v>
      </c>
      <c r="R105" s="3">
        <f>VLOOKUP($A105,'App C  Inv'!$A:$H,7,FALSE)</f>
        <v>2574.9569999999999</v>
      </c>
      <c r="S105" s="3">
        <f>VLOOKUP($A105,'App C  Inv'!$A:$H,8,FALSE)</f>
        <v>0</v>
      </c>
      <c r="AA105" s="3">
        <f>VLOOKUP($A105,'App C  Share Outflows'!$A:$H,4,FALSE)</f>
        <v>0</v>
      </c>
      <c r="AB105" s="3">
        <f>VLOOKUP($A105,'App C  Share Outflows'!$A:$H,5,FALSE)</f>
        <v>0</v>
      </c>
      <c r="AC105" s="3">
        <f>VLOOKUP($A105,'App C  Share Outflows'!$A:$H,6,FALSE)</f>
        <v>0</v>
      </c>
      <c r="AD105" s="3">
        <f>VLOOKUP($A105,'App C  Share Outflows'!$A:$H,7,FALSE)</f>
        <v>0</v>
      </c>
      <c r="AE105" s="3">
        <f>VLOOKUP($A105,'App C  Share Outflows'!$A:$H,8,FALSE)</f>
        <v>0</v>
      </c>
      <c r="AG105" s="3">
        <f>VLOOKUP($A105,'App C  Share Inflows'!$A:$H,4,FALSE)</f>
        <v>-6791</v>
      </c>
      <c r="AH105" s="3">
        <f>VLOOKUP($A105,'App C  Share Inflows'!$A:$H,5,FALSE)</f>
        <v>-4144</v>
      </c>
      <c r="AI105" s="3">
        <f>VLOOKUP($A105,'App C  Share Inflows'!$A:$H,6,FALSE)</f>
        <v>0</v>
      </c>
      <c r="AJ105" s="3">
        <f>VLOOKUP($A105,'App C  Share Inflows'!$A:$H,7,FALSE)</f>
        <v>0</v>
      </c>
      <c r="AK105" s="3">
        <f>VLOOKUP($A105,'App C  Share Inflows'!$A:$H,8,FALSE)</f>
        <v>0</v>
      </c>
    </row>
    <row r="106" spans="1:37">
      <c r="A106" s="10" t="s">
        <v>128</v>
      </c>
      <c r="B106" s="22">
        <v>3.2743E-3</v>
      </c>
      <c r="C106" s="3">
        <f>VLOOKUP($A106,'App C  Total'!$A:$H,4,FALSE)</f>
        <v>748.71609999999964</v>
      </c>
      <c r="D106" s="3">
        <f>VLOOKUP($A106,'App C  Total'!$A:$H,5,FALSE)</f>
        <v>4785.9459999999999</v>
      </c>
      <c r="E106" s="3">
        <f>VLOOKUP($A106,'App C  Total'!$A:$H,6,FALSE)</f>
        <v>5802.0595999999996</v>
      </c>
      <c r="F106" s="3">
        <f>VLOOKUP($A106,'App C  Total'!$A:$H,7,FALSE)</f>
        <v>1260.6054999999999</v>
      </c>
      <c r="G106" s="3">
        <f>VLOOKUP($A106,'App C  Total'!$A:$H,8,FALSE)</f>
        <v>0</v>
      </c>
      <c r="I106" s="3">
        <f>VLOOKUP($A106,'App C  Exp'!$A:$H,4,FALSE)</f>
        <v>-1067</v>
      </c>
      <c r="J106" s="3">
        <f>VLOOKUP($A106,'App C  Exp'!$A:$H,5,FALSE)</f>
        <v>-675</v>
      </c>
      <c r="K106" s="3">
        <f>VLOOKUP($A106,'App C  Exp'!$A:$H,6,FALSE)</f>
        <v>0</v>
      </c>
      <c r="L106" s="3">
        <f>VLOOKUP($A106,'App C  Exp'!$A:$H,7,FALSE)</f>
        <v>0</v>
      </c>
      <c r="M106" s="3">
        <f>VLOOKUP($A106,'App C  Exp'!$A:$H,8,FALSE)</f>
        <v>0</v>
      </c>
      <c r="O106" s="3">
        <f>VLOOKUP($A106,'App C  Inv'!$A:$H,4,FALSE)</f>
        <v>5654.7160999999996</v>
      </c>
      <c r="P106" s="3">
        <f>VLOOKUP($A106,'App C  Inv'!$A:$H,5,FALSE)</f>
        <v>7268.9459999999999</v>
      </c>
      <c r="Q106" s="3">
        <f>VLOOKUP($A106,'App C  Inv'!$A:$H,6,FALSE)</f>
        <v>5802.0595999999996</v>
      </c>
      <c r="R106" s="3">
        <f>VLOOKUP($A106,'App C  Inv'!$A:$H,7,FALSE)</f>
        <v>1260.6054999999999</v>
      </c>
      <c r="S106" s="3">
        <f>VLOOKUP($A106,'App C  Inv'!$A:$H,8,FALSE)</f>
        <v>0</v>
      </c>
      <c r="AA106" s="3">
        <f>VLOOKUP($A106,'App C  Share Outflows'!$A:$H,4,FALSE)</f>
        <v>0</v>
      </c>
      <c r="AB106" s="3">
        <f>VLOOKUP($A106,'App C  Share Outflows'!$A:$H,5,FALSE)</f>
        <v>0</v>
      </c>
      <c r="AC106" s="3">
        <f>VLOOKUP($A106,'App C  Share Outflows'!$A:$H,6,FALSE)</f>
        <v>0</v>
      </c>
      <c r="AD106" s="3">
        <f>VLOOKUP($A106,'App C  Share Outflows'!$A:$H,7,FALSE)</f>
        <v>0</v>
      </c>
      <c r="AE106" s="3">
        <f>VLOOKUP($A106,'App C  Share Outflows'!$A:$H,8,FALSE)</f>
        <v>0</v>
      </c>
      <c r="AG106" s="3">
        <f>VLOOKUP($A106,'App C  Share Inflows'!$A:$H,4,FALSE)</f>
        <v>-3839</v>
      </c>
      <c r="AH106" s="3">
        <f>VLOOKUP($A106,'App C  Share Inflows'!$A:$H,5,FALSE)</f>
        <v>-1808</v>
      </c>
      <c r="AI106" s="3">
        <f>VLOOKUP($A106,'App C  Share Inflows'!$A:$H,6,FALSE)</f>
        <v>0</v>
      </c>
      <c r="AJ106" s="3">
        <f>VLOOKUP($A106,'App C  Share Inflows'!$A:$H,7,FALSE)</f>
        <v>0</v>
      </c>
      <c r="AK106" s="3">
        <f>VLOOKUP($A106,'App C  Share Inflows'!$A:$H,8,FALSE)</f>
        <v>0</v>
      </c>
    </row>
    <row r="107" spans="1:37">
      <c r="A107" s="10" t="s">
        <v>129</v>
      </c>
      <c r="B107" s="22">
        <v>1.9101999999999999E-3</v>
      </c>
      <c r="C107" s="3">
        <f>VLOOKUP($A107,'App C  Total'!$A:$H,4,FALSE)</f>
        <v>2274.9153999999999</v>
      </c>
      <c r="D107" s="3">
        <f>VLOOKUP($A107,'App C  Total'!$A:$H,5,FALSE)</f>
        <v>3388.6440000000002</v>
      </c>
      <c r="E107" s="3">
        <f>VLOOKUP($A107,'App C  Total'!$A:$H,6,FALSE)</f>
        <v>3384.8743999999997</v>
      </c>
      <c r="F107" s="3">
        <f>VLOOKUP($A107,'App C  Total'!$A:$H,7,FALSE)</f>
        <v>735.42700000000002</v>
      </c>
      <c r="G107" s="3">
        <f>VLOOKUP($A107,'App C  Total'!$A:$H,8,FALSE)</f>
        <v>0</v>
      </c>
      <c r="I107" s="3">
        <f>VLOOKUP($A107,'App C  Exp'!$A:$H,4,FALSE)</f>
        <v>-623</v>
      </c>
      <c r="J107" s="3">
        <f>VLOOKUP($A107,'App C  Exp'!$A:$H,5,FALSE)</f>
        <v>-394</v>
      </c>
      <c r="K107" s="3">
        <f>VLOOKUP($A107,'App C  Exp'!$A:$H,6,FALSE)</f>
        <v>0</v>
      </c>
      <c r="L107" s="3">
        <f>VLOOKUP($A107,'App C  Exp'!$A:$H,7,FALSE)</f>
        <v>0</v>
      </c>
      <c r="M107" s="3">
        <f>VLOOKUP($A107,'App C  Exp'!$A:$H,8,FALSE)</f>
        <v>0</v>
      </c>
      <c r="O107" s="3">
        <f>VLOOKUP($A107,'App C  Inv'!$A:$H,4,FALSE)</f>
        <v>3298.9153999999999</v>
      </c>
      <c r="P107" s="3">
        <f>VLOOKUP($A107,'App C  Inv'!$A:$H,5,FALSE)</f>
        <v>4240.6440000000002</v>
      </c>
      <c r="Q107" s="3">
        <f>VLOOKUP($A107,'App C  Inv'!$A:$H,6,FALSE)</f>
        <v>3384.8743999999997</v>
      </c>
      <c r="R107" s="3">
        <f>VLOOKUP($A107,'App C  Inv'!$A:$H,7,FALSE)</f>
        <v>735.42700000000002</v>
      </c>
      <c r="S107" s="3">
        <f>VLOOKUP($A107,'App C  Inv'!$A:$H,8,FALSE)</f>
        <v>0</v>
      </c>
      <c r="AA107" s="3">
        <f>VLOOKUP($A107,'App C  Share Outflows'!$A:$H,4,FALSE)</f>
        <v>57</v>
      </c>
      <c r="AB107" s="3">
        <f>VLOOKUP($A107,'App C  Share Outflows'!$A:$H,5,FALSE)</f>
        <v>0</v>
      </c>
      <c r="AC107" s="3">
        <f>VLOOKUP($A107,'App C  Share Outflows'!$A:$H,6,FALSE)</f>
        <v>0</v>
      </c>
      <c r="AD107" s="3">
        <f>VLOOKUP($A107,'App C  Share Outflows'!$A:$H,7,FALSE)</f>
        <v>0</v>
      </c>
      <c r="AE107" s="3">
        <f>VLOOKUP($A107,'App C  Share Outflows'!$A:$H,8,FALSE)</f>
        <v>0</v>
      </c>
      <c r="AG107" s="3">
        <f>VLOOKUP($A107,'App C  Share Inflows'!$A:$H,4,FALSE)</f>
        <v>-458</v>
      </c>
      <c r="AH107" s="3">
        <f>VLOOKUP($A107,'App C  Share Inflows'!$A:$H,5,FALSE)</f>
        <v>-458</v>
      </c>
      <c r="AI107" s="3">
        <f>VLOOKUP($A107,'App C  Share Inflows'!$A:$H,6,FALSE)</f>
        <v>0</v>
      </c>
      <c r="AJ107" s="3">
        <f>VLOOKUP($A107,'App C  Share Inflows'!$A:$H,7,FALSE)</f>
        <v>0</v>
      </c>
      <c r="AK107" s="3">
        <f>VLOOKUP($A107,'App C  Share Inflows'!$A:$H,8,FALSE)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M36"/>
  <sheetViews>
    <sheetView showGridLines="0" workbookViewId="0">
      <selection activeCell="C42" sqref="C42"/>
    </sheetView>
  </sheetViews>
  <sheetFormatPr defaultColWidth="9.140625" defaultRowHeight="15"/>
  <cols>
    <col min="1" max="1" width="1.42578125" style="21" customWidth="1"/>
    <col min="2" max="2" width="1.7109375" style="21" customWidth="1"/>
    <col min="3" max="3" width="32.140625" style="21" customWidth="1"/>
    <col min="4" max="4" width="3.7109375" style="21" customWidth="1"/>
    <col min="5" max="5" width="0.85546875" style="21" customWidth="1"/>
    <col min="6" max="6" width="14.5703125" style="21" bestFit="1" customWidth="1"/>
    <col min="7" max="7" width="3.7109375" style="21" customWidth="1"/>
    <col min="8" max="8" width="15.5703125" style="21" bestFit="1" customWidth="1"/>
    <col min="9" max="10" width="1.7109375" style="21" customWidth="1"/>
    <col min="11" max="16384" width="9.140625" style="21"/>
  </cols>
  <sheetData>
    <row r="1" spans="1:13" ht="15.75">
      <c r="C1" s="1" t="s">
        <v>29</v>
      </c>
    </row>
    <row r="2" spans="1:13" ht="15.75">
      <c r="C2" s="52" t="s">
        <v>139</v>
      </c>
      <c r="D2" s="52"/>
      <c r="E2" s="52"/>
      <c r="F2" s="52"/>
    </row>
    <row r="3" spans="1:13" ht="15.75">
      <c r="C3" s="4"/>
      <c r="D3" s="52"/>
      <c r="E3" s="52"/>
      <c r="F3" s="52"/>
    </row>
    <row r="4" spans="1:13" ht="5.0999999999999996" customHeight="1">
      <c r="A4" s="26"/>
      <c r="B4" s="26"/>
      <c r="C4" s="53"/>
      <c r="D4" s="54"/>
      <c r="E4" s="54"/>
      <c r="F4" s="54"/>
      <c r="G4" s="26"/>
      <c r="H4" s="26"/>
      <c r="I4" s="26"/>
      <c r="J4" s="26"/>
    </row>
    <row r="5" spans="1:13" s="56" customFormat="1" ht="5.25">
      <c r="A5" s="55"/>
      <c r="B5" s="139"/>
      <c r="C5" s="140"/>
      <c r="D5" s="141"/>
      <c r="E5" s="141"/>
      <c r="F5" s="141"/>
      <c r="G5" s="142"/>
      <c r="H5" s="142"/>
      <c r="I5" s="143"/>
      <c r="J5" s="55"/>
    </row>
    <row r="6" spans="1:13">
      <c r="A6" s="26"/>
      <c r="B6" s="122"/>
      <c r="C6" s="149" t="s">
        <v>10</v>
      </c>
      <c r="D6" s="124"/>
      <c r="E6" s="124"/>
      <c r="F6" s="124"/>
      <c r="G6" s="125"/>
      <c r="H6" s="125"/>
      <c r="I6" s="123"/>
      <c r="J6" s="26"/>
    </row>
    <row r="7" spans="1:13" s="56" customFormat="1" ht="5.25">
      <c r="A7" s="55"/>
      <c r="B7" s="144"/>
      <c r="C7" s="145"/>
      <c r="D7" s="146"/>
      <c r="E7" s="146"/>
      <c r="F7" s="146"/>
      <c r="G7" s="147"/>
      <c r="H7" s="147"/>
      <c r="I7" s="148"/>
      <c r="J7" s="55"/>
    </row>
    <row r="8" spans="1:13" s="56" customFormat="1" ht="5.25">
      <c r="A8" s="55"/>
      <c r="B8" s="60"/>
      <c r="C8" s="61"/>
      <c r="D8" s="62"/>
      <c r="E8" s="63"/>
      <c r="F8" s="63"/>
      <c r="G8" s="64"/>
      <c r="H8" s="64"/>
      <c r="I8" s="65"/>
      <c r="J8" s="55"/>
    </row>
    <row r="9" spans="1:13">
      <c r="A9" s="26"/>
      <c r="B9" s="42"/>
      <c r="C9" s="43" t="s">
        <v>140</v>
      </c>
      <c r="D9" s="44"/>
      <c r="E9" s="43"/>
      <c r="F9" s="66">
        <v>45473</v>
      </c>
      <c r="G9" s="43"/>
      <c r="H9" s="66">
        <v>45107</v>
      </c>
      <c r="I9" s="44"/>
      <c r="J9" s="26"/>
    </row>
    <row r="10" spans="1:13">
      <c r="A10" s="26"/>
      <c r="B10" s="42"/>
      <c r="C10" s="43" t="s">
        <v>141</v>
      </c>
      <c r="D10" s="44"/>
      <c r="E10" s="43"/>
      <c r="F10" s="66">
        <v>45107</v>
      </c>
      <c r="G10" s="43"/>
      <c r="H10" s="66">
        <v>44742</v>
      </c>
      <c r="I10" s="44"/>
      <c r="J10" s="26"/>
    </row>
    <row r="11" spans="1:13" s="72" customFormat="1" ht="11.25">
      <c r="A11" s="67"/>
      <c r="B11" s="68"/>
      <c r="C11" s="69"/>
      <c r="D11" s="70"/>
      <c r="E11" s="69"/>
      <c r="F11" s="71"/>
      <c r="G11" s="69"/>
      <c r="H11" s="71"/>
      <c r="I11" s="70"/>
      <c r="J11" s="67"/>
    </row>
    <row r="12" spans="1:13">
      <c r="A12" s="26"/>
      <c r="B12" s="42"/>
      <c r="C12" s="43" t="s">
        <v>8</v>
      </c>
      <c r="D12" s="44"/>
      <c r="E12" s="43"/>
      <c r="F12" s="160">
        <v>1151000</v>
      </c>
      <c r="G12" s="37"/>
      <c r="H12" s="37">
        <v>1107000</v>
      </c>
      <c r="I12" s="44"/>
      <c r="J12" s="26"/>
      <c r="K12" s="105"/>
      <c r="L12" s="105"/>
      <c r="M12" s="105"/>
    </row>
    <row r="13" spans="1:13" s="78" customFormat="1" ht="6.75">
      <c r="A13" s="73"/>
      <c r="B13" s="74"/>
      <c r="C13" s="75"/>
      <c r="D13" s="76"/>
      <c r="E13" s="75"/>
      <c r="F13" s="77"/>
      <c r="G13" s="75"/>
      <c r="H13" s="77"/>
      <c r="I13" s="76"/>
      <c r="J13" s="73"/>
    </row>
    <row r="14" spans="1:13">
      <c r="A14" s="26"/>
      <c r="B14" s="42"/>
      <c r="C14" s="43" t="s">
        <v>142</v>
      </c>
      <c r="D14" s="44"/>
      <c r="E14" s="43"/>
      <c r="F14" s="161">
        <v>1025000</v>
      </c>
      <c r="G14" s="43"/>
      <c r="H14" s="79">
        <v>1025000</v>
      </c>
      <c r="I14" s="44"/>
      <c r="J14" s="26"/>
    </row>
    <row r="15" spans="1:13">
      <c r="A15" s="26"/>
      <c r="B15" s="42"/>
      <c r="C15" s="43"/>
      <c r="D15" s="44"/>
      <c r="E15" s="43"/>
      <c r="F15" s="79"/>
      <c r="G15" s="43"/>
      <c r="H15" s="79"/>
      <c r="I15" s="44"/>
      <c r="J15" s="26"/>
    </row>
    <row r="16" spans="1:13" ht="24.75">
      <c r="A16" s="26"/>
      <c r="B16" s="42"/>
      <c r="C16" s="80" t="s">
        <v>135</v>
      </c>
      <c r="D16" s="44"/>
      <c r="E16" s="43"/>
      <c r="F16" s="81">
        <v>-224000</v>
      </c>
      <c r="G16" s="43"/>
      <c r="H16" s="81">
        <v>-250000</v>
      </c>
      <c r="I16" s="44"/>
      <c r="J16" s="26"/>
    </row>
    <row r="17" spans="1:10" s="78" customFormat="1" ht="6.75">
      <c r="A17" s="73"/>
      <c r="B17" s="74"/>
      <c r="C17" s="75"/>
      <c r="D17" s="76"/>
      <c r="E17" s="75"/>
      <c r="F17" s="77"/>
      <c r="G17" s="75"/>
      <c r="H17" s="77"/>
      <c r="I17" s="76"/>
      <c r="J17" s="73"/>
    </row>
    <row r="18" spans="1:10">
      <c r="A18" s="26"/>
      <c r="B18" s="42"/>
      <c r="C18" s="80" t="s">
        <v>143</v>
      </c>
      <c r="D18" s="44"/>
      <c r="E18" s="43"/>
      <c r="F18" s="81">
        <v>701000</v>
      </c>
      <c r="G18" s="43"/>
      <c r="H18" s="81">
        <v>700000</v>
      </c>
      <c r="I18" s="44"/>
      <c r="J18" s="26"/>
    </row>
    <row r="19" spans="1:10" s="78" customFormat="1" ht="6.75">
      <c r="A19" s="73"/>
      <c r="B19" s="74"/>
      <c r="C19" s="75"/>
      <c r="D19" s="76"/>
      <c r="E19" s="75"/>
      <c r="F19" s="77"/>
      <c r="G19" s="75"/>
      <c r="H19" s="77"/>
      <c r="I19" s="76"/>
      <c r="J19" s="73"/>
    </row>
    <row r="20" spans="1:10">
      <c r="A20" s="26"/>
      <c r="B20" s="42"/>
      <c r="C20" s="43" t="s">
        <v>155</v>
      </c>
      <c r="D20" s="44"/>
      <c r="E20" s="43"/>
      <c r="F20" s="82">
        <v>0</v>
      </c>
      <c r="G20" s="43"/>
      <c r="H20" s="82">
        <v>0</v>
      </c>
      <c r="I20" s="44"/>
      <c r="J20" s="26"/>
    </row>
    <row r="21" spans="1:10" s="78" customFormat="1" ht="6.75">
      <c r="A21" s="73"/>
      <c r="B21" s="74"/>
      <c r="C21" s="83"/>
      <c r="D21" s="76"/>
      <c r="E21" s="75"/>
      <c r="F21" s="77"/>
      <c r="G21" s="75"/>
      <c r="H21" s="77"/>
      <c r="I21" s="76"/>
      <c r="J21" s="73"/>
    </row>
    <row r="22" spans="1:10">
      <c r="A22" s="26"/>
      <c r="B22" s="42"/>
      <c r="C22" s="43" t="s">
        <v>156</v>
      </c>
      <c r="D22" s="44"/>
      <c r="E22" s="43"/>
      <c r="F22" s="79">
        <v>0</v>
      </c>
      <c r="G22" s="43"/>
      <c r="H22" s="79">
        <v>0</v>
      </c>
      <c r="I22" s="44"/>
      <c r="J22" s="26"/>
    </row>
    <row r="23" spans="1:10" s="78" customFormat="1" ht="6.75">
      <c r="A23" s="73"/>
      <c r="B23" s="74"/>
      <c r="C23" s="75"/>
      <c r="D23" s="76"/>
      <c r="E23" s="75"/>
      <c r="F23" s="77"/>
      <c r="G23" s="75"/>
      <c r="H23" s="77"/>
      <c r="I23" s="76"/>
      <c r="J23" s="73"/>
    </row>
    <row r="24" spans="1:10">
      <c r="A24" s="26"/>
      <c r="B24" s="42"/>
      <c r="C24" s="43" t="s">
        <v>157</v>
      </c>
      <c r="D24" s="44"/>
      <c r="E24" s="43"/>
      <c r="F24" s="79">
        <v>-1400000</v>
      </c>
      <c r="G24" s="43"/>
      <c r="H24" s="79">
        <v>-1586000</v>
      </c>
      <c r="I24" s="44"/>
      <c r="J24" s="26"/>
    </row>
    <row r="25" spans="1:10" s="78" customFormat="1" ht="6.75">
      <c r="A25" s="73"/>
      <c r="B25" s="74"/>
      <c r="C25" s="75"/>
      <c r="D25" s="76"/>
      <c r="E25" s="75"/>
      <c r="F25" s="77"/>
      <c r="G25" s="75"/>
      <c r="H25" s="77"/>
      <c r="I25" s="76"/>
      <c r="J25" s="73"/>
    </row>
    <row r="26" spans="1:10" ht="24.75">
      <c r="A26" s="26"/>
      <c r="B26" s="42"/>
      <c r="C26" s="80" t="s">
        <v>149</v>
      </c>
      <c r="D26" s="44"/>
      <c r="E26" s="43"/>
      <c r="F26" s="81">
        <v>1336000</v>
      </c>
      <c r="G26" s="79" t="s">
        <v>6</v>
      </c>
      <c r="H26" s="81">
        <v>1358000</v>
      </c>
      <c r="I26" s="44"/>
      <c r="J26" s="26"/>
    </row>
    <row r="27" spans="1:10" s="78" customFormat="1" ht="6.75">
      <c r="A27" s="73"/>
      <c r="B27" s="74"/>
      <c r="C27" s="75"/>
      <c r="D27" s="76"/>
      <c r="E27" s="75"/>
      <c r="F27" s="77"/>
      <c r="G27" s="75"/>
      <c r="H27" s="77"/>
      <c r="I27" s="76"/>
      <c r="J27" s="73"/>
    </row>
    <row r="28" spans="1:10">
      <c r="A28" s="26"/>
      <c r="B28" s="42"/>
      <c r="C28" s="43" t="s">
        <v>158</v>
      </c>
      <c r="D28" s="44"/>
      <c r="E28" s="43"/>
      <c r="F28" s="81">
        <v>20000</v>
      </c>
      <c r="G28" s="43"/>
      <c r="H28" s="81">
        <v>13000</v>
      </c>
      <c r="I28" s="44"/>
      <c r="J28" s="26"/>
    </row>
    <row r="29" spans="1:10" s="78" customFormat="1" ht="6.75">
      <c r="A29" s="73"/>
      <c r="B29" s="74"/>
      <c r="C29" s="75"/>
      <c r="D29" s="76"/>
      <c r="E29" s="75"/>
      <c r="F29" s="77"/>
      <c r="G29" s="75"/>
      <c r="H29" s="77"/>
      <c r="I29" s="76"/>
      <c r="J29" s="73"/>
    </row>
    <row r="30" spans="1:10">
      <c r="A30" s="26"/>
      <c r="B30" s="42"/>
      <c r="C30" s="43" t="s">
        <v>11</v>
      </c>
      <c r="D30" s="44"/>
      <c r="E30" s="43"/>
      <c r="F30" s="90">
        <v>0</v>
      </c>
      <c r="G30" s="43"/>
      <c r="H30" s="90">
        <v>0</v>
      </c>
      <c r="I30" s="44"/>
      <c r="J30" s="26"/>
    </row>
    <row r="31" spans="1:10" s="78" customFormat="1" ht="6.75">
      <c r="A31" s="73"/>
      <c r="B31" s="74"/>
      <c r="C31" s="75"/>
      <c r="D31" s="76"/>
      <c r="E31" s="75"/>
      <c r="F31" s="77"/>
      <c r="G31" s="75"/>
      <c r="H31" s="77"/>
      <c r="I31" s="76"/>
      <c r="J31" s="73"/>
    </row>
    <row r="32" spans="1:10" ht="15.75" thickBot="1">
      <c r="A32" s="26"/>
      <c r="B32" s="42"/>
      <c r="C32" s="84" t="s">
        <v>144</v>
      </c>
      <c r="D32" s="44"/>
      <c r="E32" s="43"/>
      <c r="F32" s="85">
        <v>2609000</v>
      </c>
      <c r="G32" s="37"/>
      <c r="H32" s="85">
        <v>2367000</v>
      </c>
      <c r="I32" s="44"/>
      <c r="J32" s="26"/>
    </row>
    <row r="33" spans="1:10" s="56" customFormat="1" ht="6" thickTop="1">
      <c r="A33" s="55"/>
      <c r="B33" s="57"/>
      <c r="C33" s="58"/>
      <c r="D33" s="59"/>
      <c r="E33" s="58"/>
      <c r="F33" s="58"/>
      <c r="G33" s="58"/>
      <c r="H33" s="58"/>
      <c r="I33" s="59"/>
      <c r="J33" s="55"/>
    </row>
    <row r="34" spans="1:10" ht="5.0999999999999996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>
      <c r="C35" s="176"/>
      <c r="D35" s="176"/>
      <c r="E35" s="176"/>
      <c r="F35" s="176"/>
    </row>
    <row r="36" spans="1:10">
      <c r="C36" s="170"/>
    </row>
  </sheetData>
  <mergeCells count="1">
    <mergeCell ref="C35:F35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J32"/>
  <sheetViews>
    <sheetView showGridLines="0" workbookViewId="0">
      <selection activeCell="B32" sqref="B32"/>
    </sheetView>
  </sheetViews>
  <sheetFormatPr defaultColWidth="9.140625" defaultRowHeight="12"/>
  <cols>
    <col min="1" max="1" width="1" style="26" customWidth="1"/>
    <col min="2" max="2" width="26.7109375" style="26" customWidth="1"/>
    <col min="3" max="3" width="0.85546875" style="26" customWidth="1"/>
    <col min="4" max="4" width="12.85546875" style="26" customWidth="1"/>
    <col min="5" max="9" width="12.7109375" style="26" customWidth="1"/>
    <col min="10" max="10" width="1" style="26" customWidth="1"/>
    <col min="11" max="11" width="1.28515625" style="26" customWidth="1"/>
    <col min="12" max="16384" width="9.140625" style="26"/>
  </cols>
  <sheetData>
    <row r="1" spans="2:10" ht="8.25" customHeight="1"/>
    <row r="2" spans="2:10" ht="6.75" customHeight="1">
      <c r="B2" s="111"/>
      <c r="C2" s="112"/>
      <c r="D2" s="112"/>
      <c r="E2" s="112"/>
      <c r="F2" s="112"/>
      <c r="G2" s="112"/>
      <c r="H2" s="112"/>
      <c r="I2" s="112"/>
      <c r="J2" s="113"/>
    </row>
    <row r="3" spans="2:10">
      <c r="B3" s="178" t="s">
        <v>150</v>
      </c>
      <c r="C3" s="179"/>
      <c r="D3" s="179"/>
      <c r="E3" s="179"/>
      <c r="F3" s="179"/>
      <c r="G3" s="179"/>
      <c r="H3" s="179"/>
      <c r="I3" s="179"/>
      <c r="J3" s="135"/>
    </row>
    <row r="4" spans="2:10" ht="8.25" customHeight="1">
      <c r="B4" s="114"/>
      <c r="C4" s="136"/>
      <c r="D4" s="136"/>
      <c r="E4" s="136"/>
      <c r="F4" s="136"/>
      <c r="G4" s="136"/>
      <c r="H4" s="136"/>
      <c r="I4" s="136"/>
      <c r="J4" s="115"/>
    </row>
    <row r="5" spans="2:10" ht="8.25" customHeight="1">
      <c r="B5" s="27"/>
      <c r="C5" s="29"/>
      <c r="D5" s="27"/>
      <c r="E5" s="28"/>
      <c r="F5" s="28"/>
      <c r="G5" s="28"/>
      <c r="H5" s="28"/>
      <c r="I5" s="28"/>
      <c r="J5" s="29"/>
    </row>
    <row r="6" spans="2:10">
      <c r="B6" s="96" t="s">
        <v>0</v>
      </c>
      <c r="C6" s="34"/>
      <c r="D6" s="33">
        <v>2023</v>
      </c>
      <c r="E6" s="35">
        <v>2022</v>
      </c>
      <c r="F6" s="35">
        <v>2021</v>
      </c>
      <c r="G6" s="35">
        <v>2020</v>
      </c>
      <c r="H6" s="35">
        <v>2019</v>
      </c>
      <c r="I6" s="35">
        <v>2018</v>
      </c>
      <c r="J6" s="34"/>
    </row>
    <row r="7" spans="2:10">
      <c r="B7" s="96" t="s">
        <v>2</v>
      </c>
      <c r="C7" s="34"/>
      <c r="D7" s="36">
        <v>-618000</v>
      </c>
      <c r="E7" s="37">
        <v>-360000</v>
      </c>
      <c r="F7" s="37">
        <v>308000</v>
      </c>
      <c r="G7" s="37">
        <v>-124000</v>
      </c>
      <c r="H7" s="37">
        <v>-770000</v>
      </c>
      <c r="I7" s="37">
        <v>-1125000</v>
      </c>
      <c r="J7" s="38"/>
    </row>
    <row r="8" spans="2:10">
      <c r="B8" s="96" t="s">
        <v>3</v>
      </c>
      <c r="C8" s="34"/>
      <c r="D8" s="39">
        <v>3</v>
      </c>
      <c r="E8" s="40">
        <v>3</v>
      </c>
      <c r="F8" s="40">
        <v>3</v>
      </c>
      <c r="G8" s="40">
        <v>3</v>
      </c>
      <c r="H8" s="40">
        <v>4</v>
      </c>
      <c r="I8" s="40">
        <v>3</v>
      </c>
      <c r="J8" s="41"/>
    </row>
    <row r="9" spans="2:10">
      <c r="B9" s="96" t="s">
        <v>4</v>
      </c>
      <c r="C9" s="34"/>
      <c r="D9" s="36">
        <v>-206000</v>
      </c>
      <c r="E9" s="37">
        <v>-120000</v>
      </c>
      <c r="F9" s="37">
        <v>103000</v>
      </c>
      <c r="G9" s="37">
        <v>-41000</v>
      </c>
      <c r="H9" s="37">
        <v>-193000</v>
      </c>
      <c r="I9" s="37">
        <v>-375000</v>
      </c>
      <c r="J9" s="38"/>
    </row>
    <row r="10" spans="2:10">
      <c r="B10" s="96"/>
      <c r="C10" s="34"/>
      <c r="D10" s="42"/>
      <c r="E10" s="43"/>
      <c r="F10" s="43"/>
      <c r="G10" s="43"/>
      <c r="H10" s="43"/>
      <c r="I10" s="43"/>
      <c r="J10" s="44"/>
    </row>
    <row r="11" spans="2:10">
      <c r="B11" s="96" t="s">
        <v>5</v>
      </c>
      <c r="C11" s="34"/>
      <c r="D11" s="42"/>
      <c r="E11" s="43"/>
      <c r="F11" s="43"/>
      <c r="G11" s="43"/>
      <c r="H11" s="43"/>
      <c r="I11" s="43"/>
      <c r="J11" s="44"/>
    </row>
    <row r="12" spans="2:10">
      <c r="B12" s="96" t="s">
        <v>147</v>
      </c>
      <c r="C12" s="34"/>
      <c r="D12" s="42"/>
      <c r="E12" s="43"/>
      <c r="F12" s="43"/>
      <c r="G12" s="43"/>
      <c r="H12" s="43"/>
      <c r="I12" s="43"/>
      <c r="J12" s="44"/>
    </row>
    <row r="13" spans="2:10">
      <c r="B13" s="97" t="s">
        <v>148</v>
      </c>
      <c r="C13" s="34"/>
      <c r="D13" s="36">
        <v>-206000</v>
      </c>
      <c r="E13" s="37">
        <v>-120000</v>
      </c>
      <c r="F13" s="37">
        <v>102000</v>
      </c>
      <c r="G13" s="45">
        <v>0</v>
      </c>
      <c r="H13" s="45">
        <v>0</v>
      </c>
      <c r="I13" s="45">
        <v>0</v>
      </c>
      <c r="J13" s="38"/>
    </row>
    <row r="14" spans="2:10">
      <c r="B14" s="97" t="s">
        <v>161</v>
      </c>
      <c r="C14" s="34"/>
      <c r="D14" s="46">
        <v>-206000</v>
      </c>
      <c r="E14" s="47">
        <v>-120000</v>
      </c>
      <c r="F14" s="48">
        <v>0</v>
      </c>
      <c r="G14" s="48">
        <v>0</v>
      </c>
      <c r="H14" s="48">
        <v>0</v>
      </c>
      <c r="I14" s="48">
        <v>0</v>
      </c>
      <c r="J14" s="49"/>
    </row>
    <row r="15" spans="2:10">
      <c r="B15" s="97" t="s">
        <v>165</v>
      </c>
      <c r="C15" s="34"/>
      <c r="D15" s="46">
        <v>-206000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9"/>
    </row>
    <row r="16" spans="2:10">
      <c r="B16" s="97" t="s">
        <v>166</v>
      </c>
      <c r="C16" s="34"/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9"/>
    </row>
    <row r="17" spans="2:10">
      <c r="B17" s="97" t="s">
        <v>169</v>
      </c>
      <c r="C17" s="34"/>
      <c r="D17" s="50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9"/>
    </row>
    <row r="18" spans="2:10">
      <c r="B18" s="97" t="s">
        <v>173</v>
      </c>
      <c r="C18" s="34"/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</row>
    <row r="19" spans="2:10">
      <c r="B19" s="97"/>
      <c r="C19" s="34"/>
      <c r="D19" s="42"/>
      <c r="E19" s="43"/>
      <c r="F19" s="43"/>
      <c r="G19" s="43"/>
      <c r="H19" s="43"/>
      <c r="I19" s="43"/>
      <c r="J19" s="44"/>
    </row>
    <row r="20" spans="2:10">
      <c r="B20" s="96" t="s">
        <v>7</v>
      </c>
      <c r="C20" s="34"/>
      <c r="D20" s="42"/>
      <c r="E20" s="43"/>
      <c r="F20" s="43"/>
      <c r="G20" s="43"/>
      <c r="H20" s="43"/>
      <c r="I20" s="43"/>
      <c r="J20" s="44"/>
    </row>
    <row r="21" spans="2:10">
      <c r="B21" s="97" t="s">
        <v>147</v>
      </c>
      <c r="C21" s="34"/>
      <c r="D21" s="42"/>
      <c r="E21" s="43"/>
      <c r="F21" s="43"/>
      <c r="G21" s="43"/>
      <c r="H21" s="43"/>
      <c r="I21" s="43"/>
      <c r="J21" s="44"/>
    </row>
    <row r="22" spans="2:10">
      <c r="B22" s="97" t="s">
        <v>148</v>
      </c>
      <c r="C22" s="34"/>
      <c r="D22" s="36">
        <v>-412000</v>
      </c>
      <c r="E22" s="37">
        <v>-120000</v>
      </c>
      <c r="F22" s="45">
        <v>0</v>
      </c>
      <c r="G22" s="45">
        <v>0</v>
      </c>
      <c r="H22" s="45">
        <v>0</v>
      </c>
      <c r="I22" s="45">
        <v>0</v>
      </c>
      <c r="J22" s="38"/>
    </row>
    <row r="23" spans="2:10">
      <c r="B23" s="97" t="s">
        <v>161</v>
      </c>
      <c r="C23" s="34"/>
      <c r="D23" s="46">
        <v>-206000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9"/>
    </row>
    <row r="24" spans="2:10">
      <c r="B24" s="97" t="s">
        <v>165</v>
      </c>
      <c r="C24" s="34"/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9"/>
    </row>
    <row r="25" spans="2:10">
      <c r="B25" s="97" t="s">
        <v>166</v>
      </c>
      <c r="C25" s="34"/>
      <c r="D25" s="50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9"/>
    </row>
    <row r="26" spans="2:10">
      <c r="B26" s="97" t="s">
        <v>169</v>
      </c>
      <c r="C26" s="34"/>
      <c r="D26" s="50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9"/>
    </row>
    <row r="27" spans="2:10">
      <c r="B27" s="97" t="s">
        <v>173</v>
      </c>
      <c r="C27" s="34"/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9"/>
    </row>
    <row r="28" spans="2:10">
      <c r="B28" s="30"/>
      <c r="C28" s="32"/>
      <c r="D28" s="30"/>
      <c r="E28" s="31"/>
      <c r="F28" s="31"/>
      <c r="G28" s="31"/>
      <c r="H28" s="31"/>
      <c r="I28" s="31"/>
      <c r="J28" s="32"/>
    </row>
    <row r="29" spans="2:10" ht="4.5" customHeight="1"/>
    <row r="30" spans="2:10" ht="3.75" customHeight="1"/>
    <row r="32" spans="2:10" ht="15">
      <c r="B32" s="170"/>
    </row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J32"/>
  <sheetViews>
    <sheetView showGridLines="0" workbookViewId="0">
      <selection activeCell="B32" sqref="B32"/>
    </sheetView>
  </sheetViews>
  <sheetFormatPr defaultColWidth="9.140625" defaultRowHeight="12"/>
  <cols>
    <col min="1" max="1" width="1" style="26" customWidth="1"/>
    <col min="2" max="2" width="26.7109375" style="26" customWidth="1"/>
    <col min="3" max="3" width="0.85546875" style="26" customWidth="1"/>
    <col min="4" max="4" width="13.85546875" style="26" customWidth="1"/>
    <col min="5" max="9" width="12.7109375" style="26" customWidth="1"/>
    <col min="10" max="10" width="1" style="26" customWidth="1"/>
    <col min="11" max="11" width="1.28515625" style="26" customWidth="1"/>
    <col min="12" max="16384" width="9.140625" style="26"/>
  </cols>
  <sheetData>
    <row r="1" spans="2:10" ht="8.25" customHeight="1"/>
    <row r="2" spans="2:10" ht="6.75" customHeight="1">
      <c r="B2" s="116"/>
      <c r="C2" s="120"/>
      <c r="D2" s="120"/>
      <c r="E2" s="120"/>
      <c r="F2" s="120"/>
      <c r="G2" s="120"/>
      <c r="H2" s="120"/>
      <c r="I2" s="120"/>
      <c r="J2" s="162"/>
    </row>
    <row r="3" spans="2:10">
      <c r="B3" s="178" t="s">
        <v>160</v>
      </c>
      <c r="C3" s="179"/>
      <c r="D3" s="179"/>
      <c r="E3" s="179"/>
      <c r="F3" s="179"/>
      <c r="G3" s="179"/>
      <c r="H3" s="179"/>
      <c r="I3" s="179"/>
      <c r="J3" s="163"/>
    </row>
    <row r="4" spans="2:10" ht="8.25" customHeight="1">
      <c r="B4" s="126"/>
      <c r="C4" s="137"/>
      <c r="D4" s="137"/>
      <c r="E4" s="137"/>
      <c r="F4" s="137"/>
      <c r="G4" s="137"/>
      <c r="H4" s="137"/>
      <c r="I4" s="137"/>
      <c r="J4" s="164"/>
    </row>
    <row r="5" spans="2:10" ht="8.25" customHeight="1">
      <c r="B5" s="27"/>
      <c r="C5" s="29"/>
      <c r="D5" s="27"/>
      <c r="E5" s="28"/>
      <c r="F5" s="28"/>
      <c r="G5" s="28"/>
      <c r="H5" s="28"/>
      <c r="I5" s="28"/>
      <c r="J5" s="29"/>
    </row>
    <row r="6" spans="2:10">
      <c r="B6" s="96" t="s">
        <v>0</v>
      </c>
      <c r="C6" s="34"/>
      <c r="D6" s="35">
        <v>2023</v>
      </c>
      <c r="E6" s="35">
        <v>2022</v>
      </c>
      <c r="F6" s="35">
        <v>2021</v>
      </c>
      <c r="G6" s="35">
        <v>2020</v>
      </c>
      <c r="H6" s="35">
        <v>2019</v>
      </c>
      <c r="I6" s="35">
        <v>2018</v>
      </c>
      <c r="J6" s="34"/>
    </row>
    <row r="7" spans="2:10">
      <c r="B7" s="96" t="s">
        <v>2</v>
      </c>
      <c r="C7" s="34"/>
      <c r="D7" s="45">
        <v>0</v>
      </c>
      <c r="E7" s="45">
        <v>0</v>
      </c>
      <c r="F7" s="45">
        <v>2101000</v>
      </c>
      <c r="G7" s="45">
        <v>0</v>
      </c>
      <c r="H7" s="45">
        <v>0</v>
      </c>
      <c r="I7" s="45">
        <v>0</v>
      </c>
      <c r="J7" s="38"/>
    </row>
    <row r="8" spans="2:10">
      <c r="B8" s="96" t="s">
        <v>3</v>
      </c>
      <c r="C8" s="34"/>
      <c r="D8" s="40">
        <v>3</v>
      </c>
      <c r="E8" s="40">
        <v>3</v>
      </c>
      <c r="F8" s="40">
        <v>3</v>
      </c>
      <c r="G8" s="40">
        <v>3</v>
      </c>
      <c r="H8" s="40">
        <v>3</v>
      </c>
      <c r="I8" s="40">
        <v>3</v>
      </c>
      <c r="J8" s="41"/>
    </row>
    <row r="9" spans="2:10">
      <c r="B9" s="96" t="s">
        <v>4</v>
      </c>
      <c r="C9" s="34"/>
      <c r="D9" s="45">
        <v>0</v>
      </c>
      <c r="E9" s="45">
        <v>0</v>
      </c>
      <c r="F9" s="45">
        <v>700000</v>
      </c>
      <c r="G9" s="45">
        <v>0</v>
      </c>
      <c r="H9" s="45">
        <v>0</v>
      </c>
      <c r="I9" s="45">
        <v>0</v>
      </c>
      <c r="J9" s="38"/>
    </row>
    <row r="10" spans="2:10">
      <c r="B10" s="96"/>
      <c r="C10" s="34"/>
      <c r="D10" s="43"/>
      <c r="E10" s="43"/>
      <c r="F10" s="43"/>
      <c r="G10" s="43"/>
      <c r="H10" s="43"/>
      <c r="I10" s="43"/>
      <c r="J10" s="44"/>
    </row>
    <row r="11" spans="2:10">
      <c r="B11" s="96" t="s">
        <v>5</v>
      </c>
      <c r="C11" s="34"/>
      <c r="D11" s="43"/>
      <c r="E11" s="43"/>
      <c r="F11" s="43"/>
      <c r="G11" s="43"/>
      <c r="H11" s="43"/>
      <c r="I11" s="43"/>
      <c r="J11" s="44"/>
    </row>
    <row r="12" spans="2:10">
      <c r="B12" s="96" t="s">
        <v>147</v>
      </c>
      <c r="C12" s="34"/>
      <c r="D12" s="43"/>
      <c r="E12" s="43"/>
      <c r="F12" s="43"/>
      <c r="G12" s="43"/>
      <c r="H12" s="43"/>
      <c r="I12" s="43"/>
      <c r="J12" s="44"/>
    </row>
    <row r="13" spans="2:10">
      <c r="B13" s="97" t="s">
        <v>148</v>
      </c>
      <c r="C13" s="34"/>
      <c r="D13" s="45">
        <v>0</v>
      </c>
      <c r="E13" s="45">
        <v>0</v>
      </c>
      <c r="F13" s="48">
        <v>701000</v>
      </c>
      <c r="G13" s="45">
        <v>0</v>
      </c>
      <c r="H13" s="45">
        <v>0</v>
      </c>
      <c r="I13" s="45">
        <v>0</v>
      </c>
      <c r="J13" s="38"/>
    </row>
    <row r="14" spans="2:10">
      <c r="B14" s="97" t="s">
        <v>161</v>
      </c>
      <c r="C14" s="34"/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9"/>
    </row>
    <row r="15" spans="2:10">
      <c r="B15" s="97" t="s">
        <v>165</v>
      </c>
      <c r="C15" s="34"/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9"/>
    </row>
    <row r="16" spans="2:10">
      <c r="B16" s="97" t="s">
        <v>166</v>
      </c>
      <c r="C16" s="34"/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9"/>
    </row>
    <row r="17" spans="2:10">
      <c r="B17" s="97" t="s">
        <v>169</v>
      </c>
      <c r="C17" s="34"/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9"/>
    </row>
    <row r="18" spans="2:10">
      <c r="B18" s="97" t="s">
        <v>173</v>
      </c>
      <c r="C18" s="34"/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</row>
    <row r="19" spans="2:10">
      <c r="B19" s="97"/>
      <c r="C19" s="34"/>
      <c r="D19" s="43"/>
      <c r="E19" s="43"/>
      <c r="F19" s="43"/>
      <c r="G19" s="43"/>
      <c r="H19" s="43"/>
      <c r="I19" s="43"/>
      <c r="J19" s="44"/>
    </row>
    <row r="20" spans="2:10">
      <c r="B20" s="96" t="s">
        <v>7</v>
      </c>
      <c r="C20" s="34"/>
      <c r="D20" s="43"/>
      <c r="E20" s="43"/>
      <c r="F20" s="43"/>
      <c r="G20" s="43"/>
      <c r="H20" s="43"/>
      <c r="I20" s="43"/>
      <c r="J20" s="44"/>
    </row>
    <row r="21" spans="2:10">
      <c r="B21" s="97" t="s">
        <v>147</v>
      </c>
      <c r="C21" s="34"/>
      <c r="D21" s="43"/>
      <c r="E21" s="43"/>
      <c r="F21" s="43"/>
      <c r="G21" s="43"/>
      <c r="H21" s="43"/>
      <c r="I21" s="43"/>
      <c r="J21" s="44"/>
    </row>
    <row r="22" spans="2:10">
      <c r="B22" s="97" t="s">
        <v>148</v>
      </c>
      <c r="C22" s="34"/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38"/>
    </row>
    <row r="23" spans="2:10">
      <c r="B23" s="97" t="s">
        <v>161</v>
      </c>
      <c r="C23" s="34"/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9"/>
    </row>
    <row r="24" spans="2:10">
      <c r="B24" s="97" t="s">
        <v>165</v>
      </c>
      <c r="C24" s="34"/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9"/>
    </row>
    <row r="25" spans="2:10">
      <c r="B25" s="97" t="s">
        <v>166</v>
      </c>
      <c r="C25" s="34"/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9"/>
    </row>
    <row r="26" spans="2:10">
      <c r="B26" s="97" t="s">
        <v>169</v>
      </c>
      <c r="C26" s="34"/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9"/>
    </row>
    <row r="27" spans="2:10">
      <c r="B27" s="97" t="s">
        <v>173</v>
      </c>
      <c r="C27" s="34"/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9"/>
    </row>
    <row r="28" spans="2:10">
      <c r="B28" s="30"/>
      <c r="C28" s="32"/>
      <c r="D28" s="30"/>
      <c r="E28" s="31"/>
      <c r="F28" s="31"/>
      <c r="G28" s="31"/>
      <c r="H28" s="31"/>
      <c r="I28" s="31"/>
      <c r="J28" s="32"/>
    </row>
    <row r="29" spans="2:10" ht="4.5" customHeight="1"/>
    <row r="30" spans="2:10" ht="3.75" customHeight="1"/>
    <row r="32" spans="2:10" ht="15">
      <c r="B32" s="170"/>
    </row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J32"/>
  <sheetViews>
    <sheetView showGridLines="0" workbookViewId="0">
      <selection activeCell="B32" sqref="B32"/>
    </sheetView>
  </sheetViews>
  <sheetFormatPr defaultColWidth="9.140625" defaultRowHeight="12"/>
  <cols>
    <col min="1" max="1" width="1.140625" style="26" customWidth="1"/>
    <col min="2" max="2" width="26.7109375" style="26" customWidth="1"/>
    <col min="3" max="3" width="0.85546875" style="26" customWidth="1"/>
    <col min="4" max="4" width="14.85546875" style="26" customWidth="1"/>
    <col min="5" max="9" width="12.7109375" style="26" customWidth="1"/>
    <col min="10" max="10" width="1.7109375" style="26" customWidth="1"/>
    <col min="11" max="11" width="1.85546875" style="26" customWidth="1"/>
    <col min="12" max="16384" width="9.140625" style="26"/>
  </cols>
  <sheetData>
    <row r="1" spans="2:10" ht="8.25" customHeight="1"/>
    <row r="2" spans="2:10" ht="6.75" customHeight="1">
      <c r="B2" s="116"/>
      <c r="C2" s="120"/>
      <c r="D2" s="120"/>
      <c r="E2" s="120"/>
      <c r="F2" s="120"/>
      <c r="G2" s="120"/>
      <c r="H2" s="120"/>
      <c r="I2" s="120"/>
      <c r="J2" s="121"/>
    </row>
    <row r="3" spans="2:10">
      <c r="B3" s="178" t="s">
        <v>151</v>
      </c>
      <c r="C3" s="179"/>
      <c r="D3" s="179"/>
      <c r="E3" s="179"/>
      <c r="F3" s="179"/>
      <c r="G3" s="179"/>
      <c r="H3" s="179"/>
      <c r="I3" s="179"/>
      <c r="J3" s="138"/>
    </row>
    <row r="4" spans="2:10" ht="8.25" customHeight="1">
      <c r="B4" s="126"/>
      <c r="C4" s="137"/>
      <c r="D4" s="137"/>
      <c r="E4" s="137"/>
      <c r="F4" s="137"/>
      <c r="G4" s="137"/>
      <c r="H4" s="137"/>
      <c r="I4" s="137"/>
      <c r="J4" s="127"/>
    </row>
    <row r="5" spans="2:10" ht="8.25" customHeight="1">
      <c r="B5" s="27"/>
      <c r="C5" s="29"/>
      <c r="D5" s="27"/>
      <c r="E5" s="28"/>
      <c r="F5" s="28"/>
      <c r="G5" s="28"/>
      <c r="H5" s="28"/>
      <c r="I5" s="28"/>
      <c r="J5" s="29"/>
    </row>
    <row r="6" spans="2:10">
      <c r="B6" s="96" t="s">
        <v>0</v>
      </c>
      <c r="C6" s="34"/>
      <c r="D6" s="33">
        <v>2023</v>
      </c>
      <c r="E6" s="35">
        <v>2022</v>
      </c>
      <c r="F6" s="35">
        <v>2021</v>
      </c>
      <c r="G6" s="35">
        <v>2020</v>
      </c>
      <c r="H6" s="35">
        <v>2019</v>
      </c>
      <c r="I6" s="165">
        <v>2018</v>
      </c>
      <c r="J6" s="34"/>
    </row>
    <row r="7" spans="2:10">
      <c r="B7" s="96" t="s">
        <v>2</v>
      </c>
      <c r="C7" s="34"/>
      <c r="D7" s="36">
        <v>1938000</v>
      </c>
      <c r="E7" s="37">
        <v>6920000</v>
      </c>
      <c r="F7" s="37">
        <v>2244000</v>
      </c>
      <c r="G7" s="37">
        <v>-2474000</v>
      </c>
      <c r="H7" s="37">
        <v>-1950000</v>
      </c>
      <c r="I7" s="166">
        <v>2042000</v>
      </c>
      <c r="J7" s="38"/>
    </row>
    <row r="8" spans="2:10">
      <c r="B8" s="96" t="s">
        <v>3</v>
      </c>
      <c r="C8" s="34"/>
      <c r="D8" s="39">
        <v>5</v>
      </c>
      <c r="E8" s="40">
        <v>5</v>
      </c>
      <c r="F8" s="40">
        <v>5</v>
      </c>
      <c r="G8" s="40">
        <v>5</v>
      </c>
      <c r="H8" s="40">
        <v>5</v>
      </c>
      <c r="I8" s="167">
        <v>5</v>
      </c>
      <c r="J8" s="41"/>
    </row>
    <row r="9" spans="2:10">
      <c r="B9" s="96" t="s">
        <v>4</v>
      </c>
      <c r="C9" s="34"/>
      <c r="D9" s="36">
        <v>388000</v>
      </c>
      <c r="E9" s="37">
        <v>1384000</v>
      </c>
      <c r="F9" s="37">
        <v>449000</v>
      </c>
      <c r="G9" s="37">
        <v>-495000</v>
      </c>
      <c r="H9" s="37">
        <v>-390000</v>
      </c>
      <c r="I9" s="166">
        <v>408000</v>
      </c>
      <c r="J9" s="38"/>
    </row>
    <row r="10" spans="2:10">
      <c r="B10" s="96"/>
      <c r="C10" s="34"/>
      <c r="D10" s="42"/>
      <c r="E10" s="43"/>
      <c r="F10" s="43"/>
      <c r="G10" s="43"/>
      <c r="H10" s="43"/>
      <c r="I10" s="168"/>
      <c r="J10" s="44"/>
    </row>
    <row r="11" spans="2:10">
      <c r="B11" s="96" t="s">
        <v>5</v>
      </c>
      <c r="C11" s="34"/>
      <c r="D11" s="42"/>
      <c r="E11" s="43"/>
      <c r="F11" s="43"/>
      <c r="G11" s="43"/>
      <c r="H11" s="43"/>
      <c r="I11" s="168"/>
      <c r="J11" s="44"/>
    </row>
    <row r="12" spans="2:10">
      <c r="B12" s="96" t="s">
        <v>147</v>
      </c>
      <c r="C12" s="34"/>
      <c r="D12" s="42"/>
      <c r="E12" s="43"/>
      <c r="F12" s="43"/>
      <c r="G12" s="43"/>
      <c r="H12" s="43"/>
      <c r="I12" s="168"/>
      <c r="J12" s="44"/>
    </row>
    <row r="13" spans="2:10">
      <c r="B13" s="97" t="s">
        <v>148</v>
      </c>
      <c r="C13" s="34"/>
      <c r="D13" s="36">
        <v>388000</v>
      </c>
      <c r="E13" s="37">
        <v>1384000</v>
      </c>
      <c r="F13" s="37">
        <v>449000</v>
      </c>
      <c r="G13" s="37">
        <v>-495000</v>
      </c>
      <c r="H13" s="37">
        <v>-390000</v>
      </c>
      <c r="I13" s="166">
        <v>0</v>
      </c>
      <c r="J13" s="38"/>
    </row>
    <row r="14" spans="2:10">
      <c r="B14" s="97" t="s">
        <v>161</v>
      </c>
      <c r="C14" s="34"/>
      <c r="D14" s="46">
        <v>388000</v>
      </c>
      <c r="E14" s="47">
        <v>1384000</v>
      </c>
      <c r="F14" s="47">
        <v>449000</v>
      </c>
      <c r="G14" s="47">
        <v>-494000</v>
      </c>
      <c r="H14" s="48">
        <v>0</v>
      </c>
      <c r="I14" s="169">
        <v>0</v>
      </c>
      <c r="J14" s="49"/>
    </row>
    <row r="15" spans="2:10">
      <c r="B15" s="97" t="s">
        <v>165</v>
      </c>
      <c r="C15" s="34"/>
      <c r="D15" s="46">
        <v>388000</v>
      </c>
      <c r="E15" s="47">
        <v>1384000</v>
      </c>
      <c r="F15" s="47">
        <v>448000</v>
      </c>
      <c r="G15" s="48">
        <v>0</v>
      </c>
      <c r="H15" s="48">
        <v>0</v>
      </c>
      <c r="I15" s="169">
        <v>0</v>
      </c>
      <c r="J15" s="49"/>
    </row>
    <row r="16" spans="2:10">
      <c r="B16" s="97" t="s">
        <v>166</v>
      </c>
      <c r="C16" s="34"/>
      <c r="D16" s="46">
        <v>388000</v>
      </c>
      <c r="E16" s="47">
        <v>1384000</v>
      </c>
      <c r="F16" s="48">
        <v>0</v>
      </c>
      <c r="G16" s="48">
        <v>0</v>
      </c>
      <c r="H16" s="48">
        <v>0</v>
      </c>
      <c r="I16" s="169">
        <v>0</v>
      </c>
      <c r="J16" s="49"/>
    </row>
    <row r="17" spans="2:10">
      <c r="B17" s="97" t="s">
        <v>169</v>
      </c>
      <c r="C17" s="34"/>
      <c r="D17" s="46">
        <v>385000</v>
      </c>
      <c r="E17" s="48">
        <v>0</v>
      </c>
      <c r="F17" s="48">
        <v>0</v>
      </c>
      <c r="G17" s="48">
        <v>0</v>
      </c>
      <c r="H17" s="48">
        <v>0</v>
      </c>
      <c r="I17" s="169">
        <v>0</v>
      </c>
      <c r="J17" s="49"/>
    </row>
    <row r="18" spans="2:10">
      <c r="B18" s="97" t="s">
        <v>173</v>
      </c>
      <c r="C18" s="34"/>
      <c r="D18" s="50">
        <v>0</v>
      </c>
      <c r="E18" s="48">
        <v>0</v>
      </c>
      <c r="F18" s="48">
        <v>0</v>
      </c>
      <c r="G18" s="48">
        <v>0</v>
      </c>
      <c r="H18" s="48">
        <v>0</v>
      </c>
      <c r="I18" s="169">
        <v>0</v>
      </c>
      <c r="J18" s="49"/>
    </row>
    <row r="19" spans="2:10">
      <c r="B19" s="97"/>
      <c r="C19" s="34"/>
      <c r="D19" s="42"/>
      <c r="E19" s="43"/>
      <c r="F19" s="43"/>
      <c r="G19" s="43"/>
      <c r="H19" s="43"/>
      <c r="I19" s="168"/>
      <c r="J19" s="44"/>
    </row>
    <row r="20" spans="2:10">
      <c r="B20" s="96" t="s">
        <v>7</v>
      </c>
      <c r="C20" s="34"/>
      <c r="D20" s="42"/>
      <c r="E20" s="43"/>
      <c r="F20" s="43"/>
      <c r="G20" s="43"/>
      <c r="H20" s="43"/>
      <c r="I20" s="168"/>
      <c r="J20" s="44"/>
    </row>
    <row r="21" spans="2:10">
      <c r="B21" s="97" t="s">
        <v>147</v>
      </c>
      <c r="C21" s="34"/>
      <c r="D21" s="42"/>
      <c r="E21" s="43"/>
      <c r="F21" s="45"/>
      <c r="G21" s="45"/>
      <c r="H21" s="45"/>
      <c r="I21" s="168"/>
      <c r="J21" s="44"/>
    </row>
    <row r="22" spans="2:10">
      <c r="B22" s="97" t="s">
        <v>148</v>
      </c>
      <c r="C22" s="34"/>
      <c r="D22" s="36">
        <v>1549000</v>
      </c>
      <c r="E22" s="37">
        <v>4152000</v>
      </c>
      <c r="F22" s="45">
        <v>897000</v>
      </c>
      <c r="G22" s="45">
        <v>-494000</v>
      </c>
      <c r="H22" s="45">
        <v>0</v>
      </c>
      <c r="I22" s="166">
        <v>0</v>
      </c>
      <c r="J22" s="38"/>
    </row>
    <row r="23" spans="2:10">
      <c r="B23" s="97" t="s">
        <v>161</v>
      </c>
      <c r="C23" s="34"/>
      <c r="D23" s="46">
        <v>1161000</v>
      </c>
      <c r="E23" s="47">
        <v>2768000</v>
      </c>
      <c r="F23" s="47">
        <v>448000</v>
      </c>
      <c r="G23" s="48">
        <v>0</v>
      </c>
      <c r="H23" s="48">
        <v>0</v>
      </c>
      <c r="I23" s="169">
        <v>0</v>
      </c>
      <c r="J23" s="49"/>
    </row>
    <row r="24" spans="2:10">
      <c r="B24" s="97" t="s">
        <v>165</v>
      </c>
      <c r="C24" s="34"/>
      <c r="D24" s="46">
        <v>773000</v>
      </c>
      <c r="E24" s="47">
        <v>1384000</v>
      </c>
      <c r="F24" s="48">
        <v>0</v>
      </c>
      <c r="G24" s="48">
        <v>0</v>
      </c>
      <c r="H24" s="48">
        <v>0</v>
      </c>
      <c r="I24" s="169">
        <v>0</v>
      </c>
      <c r="J24" s="49"/>
    </row>
    <row r="25" spans="2:10">
      <c r="B25" s="97" t="s">
        <v>166</v>
      </c>
      <c r="C25" s="34"/>
      <c r="D25" s="46">
        <v>385000</v>
      </c>
      <c r="E25" s="48">
        <v>0</v>
      </c>
      <c r="F25" s="48">
        <v>0</v>
      </c>
      <c r="G25" s="48">
        <v>0</v>
      </c>
      <c r="H25" s="48">
        <v>0</v>
      </c>
      <c r="I25" s="169">
        <v>0</v>
      </c>
      <c r="J25" s="49"/>
    </row>
    <row r="26" spans="2:10">
      <c r="B26" s="97" t="s">
        <v>169</v>
      </c>
      <c r="C26" s="34"/>
      <c r="D26" s="50">
        <v>0</v>
      </c>
      <c r="E26" s="48">
        <v>0</v>
      </c>
      <c r="F26" s="48">
        <v>0</v>
      </c>
      <c r="G26" s="48">
        <v>0</v>
      </c>
      <c r="H26" s="48">
        <v>0</v>
      </c>
      <c r="I26" s="169">
        <v>0</v>
      </c>
      <c r="J26" s="49"/>
    </row>
    <row r="27" spans="2:10">
      <c r="B27" s="97" t="s">
        <v>173</v>
      </c>
      <c r="C27" s="34"/>
      <c r="D27" s="50">
        <v>0</v>
      </c>
      <c r="E27" s="48">
        <v>0</v>
      </c>
      <c r="F27" s="48">
        <v>0</v>
      </c>
      <c r="G27" s="48">
        <v>0</v>
      </c>
      <c r="H27" s="48">
        <v>0</v>
      </c>
      <c r="I27" s="169">
        <v>0</v>
      </c>
      <c r="J27" s="49"/>
    </row>
    <row r="28" spans="2:10">
      <c r="B28" s="30"/>
      <c r="C28" s="32"/>
      <c r="D28" s="30"/>
      <c r="E28" s="31"/>
      <c r="F28" s="31"/>
      <c r="G28" s="31"/>
      <c r="H28" s="31"/>
      <c r="I28" s="31"/>
      <c r="J28" s="32"/>
    </row>
    <row r="29" spans="2:10" ht="4.5" customHeight="1"/>
    <row r="30" spans="2:10" ht="2.25" customHeight="1"/>
    <row r="32" spans="2:10" ht="15">
      <c r="B32" s="170"/>
    </row>
  </sheetData>
  <mergeCells count="1">
    <mergeCell ref="B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8"/>
  <sheetViews>
    <sheetView zoomScale="110" zoomScaleNormal="110" workbookViewId="0"/>
  </sheetViews>
  <sheetFormatPr defaultColWidth="9.140625" defaultRowHeight="15"/>
  <cols>
    <col min="1" max="1" width="15" style="5" customWidth="1"/>
    <col min="2" max="3" width="14.140625" style="5" customWidth="1"/>
    <col min="4" max="4" width="17.85546875" style="5" bestFit="1" customWidth="1"/>
    <col min="5" max="5" width="14.42578125" style="5" customWidth="1"/>
    <col min="6" max="16384" width="9.140625" style="5"/>
  </cols>
  <sheetData>
    <row r="1" spans="1:6">
      <c r="A1" s="170"/>
    </row>
    <row r="3" spans="1:6" ht="15.75">
      <c r="A3" s="24" t="s">
        <v>172</v>
      </c>
    </row>
    <row r="4" spans="1:6">
      <c r="A4" s="25" t="s">
        <v>130</v>
      </c>
    </row>
    <row r="5" spans="1:6">
      <c r="A5" s="108"/>
    </row>
    <row r="6" spans="1:6" ht="45">
      <c r="A6" s="109" t="s">
        <v>162</v>
      </c>
      <c r="B6" s="109" t="s">
        <v>163</v>
      </c>
      <c r="C6" s="109" t="s">
        <v>134</v>
      </c>
      <c r="D6" s="109" t="s">
        <v>171</v>
      </c>
      <c r="E6" s="109" t="s">
        <v>164</v>
      </c>
    </row>
    <row r="7" spans="1:6">
      <c r="A7" s="10" t="s">
        <v>30</v>
      </c>
      <c r="B7" s="150">
        <v>72.39</v>
      </c>
      <c r="C7" s="151">
        <v>16.083300000000001</v>
      </c>
      <c r="D7" s="110">
        <v>15013.120000000003</v>
      </c>
      <c r="E7" s="107">
        <v>1.6822400000000001E-2</v>
      </c>
      <c r="F7" s="15"/>
    </row>
    <row r="8" spans="1:6">
      <c r="A8" s="10" t="s">
        <v>31</v>
      </c>
      <c r="B8" s="150">
        <v>60.7</v>
      </c>
      <c r="C8" s="151">
        <v>4.0833000000000004</v>
      </c>
      <c r="D8" s="15">
        <v>2623.0099999999998</v>
      </c>
      <c r="E8" s="107">
        <v>2.9391E-3</v>
      </c>
      <c r="F8" s="15"/>
    </row>
    <row r="9" spans="1:6">
      <c r="A9" s="10" t="s">
        <v>32</v>
      </c>
      <c r="B9" s="150">
        <v>41.05</v>
      </c>
      <c r="C9" s="151">
        <v>6.0833000000000004</v>
      </c>
      <c r="D9" s="15">
        <v>2063.12</v>
      </c>
      <c r="E9" s="107">
        <v>2.3118000000000001E-3</v>
      </c>
      <c r="F9" s="15"/>
    </row>
    <row r="10" spans="1:6">
      <c r="A10" s="10" t="s">
        <v>33</v>
      </c>
      <c r="B10" s="150">
        <v>54.57</v>
      </c>
      <c r="C10" s="151">
        <v>6.4166999999999996</v>
      </c>
      <c r="D10" s="15">
        <v>1605.3300000000004</v>
      </c>
      <c r="E10" s="107">
        <v>1.7987999999999999E-3</v>
      </c>
      <c r="F10" s="15"/>
    </row>
    <row r="11" spans="1:6">
      <c r="A11" s="10" t="s">
        <v>34</v>
      </c>
      <c r="B11" s="150">
        <v>66.84</v>
      </c>
      <c r="C11" s="151">
        <v>30.25</v>
      </c>
      <c r="D11" s="15">
        <v>3164.76</v>
      </c>
      <c r="E11" s="107">
        <v>3.5461999999999998E-3</v>
      </c>
      <c r="F11" s="15"/>
    </row>
    <row r="12" spans="1:6">
      <c r="A12" s="10" t="s">
        <v>35</v>
      </c>
      <c r="B12" s="150">
        <v>65.17</v>
      </c>
      <c r="C12" s="151">
        <v>19.5</v>
      </c>
      <c r="D12" s="15">
        <v>3011.04</v>
      </c>
      <c r="E12" s="107">
        <v>3.3739E-3</v>
      </c>
      <c r="F12" s="15"/>
    </row>
    <row r="13" spans="1:6">
      <c r="A13" s="10" t="s">
        <v>36</v>
      </c>
      <c r="B13" s="150">
        <v>64.47</v>
      </c>
      <c r="C13" s="151">
        <v>36.75</v>
      </c>
      <c r="D13" s="15">
        <v>4005.3399999999997</v>
      </c>
      <c r="E13" s="107">
        <v>4.4879999999999998E-3</v>
      </c>
      <c r="F13" s="15"/>
    </row>
    <row r="14" spans="1:6">
      <c r="A14" s="10" t="s">
        <v>37</v>
      </c>
      <c r="B14" s="150">
        <v>56.71</v>
      </c>
      <c r="C14" s="151">
        <v>23.083300000000001</v>
      </c>
      <c r="D14" s="15">
        <v>1006.73</v>
      </c>
      <c r="E14" s="107">
        <v>1.1280999999999999E-3</v>
      </c>
      <c r="F14" s="15"/>
    </row>
    <row r="15" spans="1:6">
      <c r="A15" s="10" t="s">
        <v>38</v>
      </c>
      <c r="B15" s="150">
        <v>49.73</v>
      </c>
      <c r="C15" s="151">
        <v>27.416699999999999</v>
      </c>
      <c r="D15" s="15">
        <v>2098.3500000000004</v>
      </c>
      <c r="E15" s="107">
        <v>2.3511999999999999E-3</v>
      </c>
      <c r="F15" s="15"/>
    </row>
    <row r="16" spans="1:6">
      <c r="A16" s="10" t="s">
        <v>39</v>
      </c>
      <c r="B16" s="150">
        <v>66.67</v>
      </c>
      <c r="C16" s="151">
        <v>37.833300000000001</v>
      </c>
      <c r="D16" s="15">
        <v>21920.3</v>
      </c>
      <c r="E16" s="107">
        <v>2.4562E-2</v>
      </c>
      <c r="F16" s="15"/>
    </row>
    <row r="17" spans="1:6">
      <c r="A17" s="10" t="s">
        <v>40</v>
      </c>
      <c r="B17" s="150">
        <v>39.68</v>
      </c>
      <c r="C17" s="151">
        <v>11.416700000000001</v>
      </c>
      <c r="D17" s="15">
        <v>23967.97</v>
      </c>
      <c r="E17" s="107">
        <v>2.6856499999999998E-2</v>
      </c>
      <c r="F17" s="15"/>
    </row>
    <row r="18" spans="1:6">
      <c r="A18" s="10" t="s">
        <v>41</v>
      </c>
      <c r="B18" s="150">
        <v>52.84</v>
      </c>
      <c r="C18" s="151">
        <v>14.916700000000001</v>
      </c>
      <c r="D18" s="15">
        <v>6868.0599999999995</v>
      </c>
      <c r="E18" s="107">
        <v>7.6958E-3</v>
      </c>
      <c r="F18" s="15"/>
    </row>
    <row r="19" spans="1:6">
      <c r="A19" s="10" t="s">
        <v>42</v>
      </c>
      <c r="B19" s="150">
        <v>71.69</v>
      </c>
      <c r="C19" s="151">
        <v>9.9167000000000005</v>
      </c>
      <c r="D19" s="15">
        <v>18976.45</v>
      </c>
      <c r="E19" s="107">
        <v>2.1263399999999998E-2</v>
      </c>
      <c r="F19" s="15"/>
    </row>
    <row r="20" spans="1:6">
      <c r="A20" s="10" t="s">
        <v>43</v>
      </c>
      <c r="B20" s="150">
        <v>49.63</v>
      </c>
      <c r="C20" s="151">
        <v>19.666699999999999</v>
      </c>
      <c r="D20" s="15">
        <v>7252.03</v>
      </c>
      <c r="E20" s="107">
        <v>8.1259999999999995E-3</v>
      </c>
      <c r="F20" s="15"/>
    </row>
    <row r="21" spans="1:6">
      <c r="A21" s="10" t="s">
        <v>44</v>
      </c>
      <c r="B21" s="150">
        <v>63.5</v>
      </c>
      <c r="C21" s="151">
        <v>16.083300000000001</v>
      </c>
      <c r="D21" s="15">
        <v>867.54000000000008</v>
      </c>
      <c r="E21" s="107">
        <v>9.7210000000000005E-4</v>
      </c>
      <c r="F21" s="15"/>
    </row>
    <row r="22" spans="1:6">
      <c r="A22" s="10" t="s">
        <v>45</v>
      </c>
      <c r="B22" s="150">
        <v>59.4</v>
      </c>
      <c r="C22" s="151">
        <v>5.6666999999999996</v>
      </c>
      <c r="D22" s="15">
        <v>9219.08</v>
      </c>
      <c r="E22" s="107">
        <v>1.03301E-2</v>
      </c>
      <c r="F22" s="15"/>
    </row>
    <row r="23" spans="1:6">
      <c r="A23" s="10" t="s">
        <v>46</v>
      </c>
      <c r="B23" s="150">
        <v>52.27</v>
      </c>
      <c r="C23" s="151">
        <v>14.083299999999999</v>
      </c>
      <c r="D23" s="15">
        <v>1383.79</v>
      </c>
      <c r="E23" s="107">
        <v>1.5506000000000001E-3</v>
      </c>
      <c r="F23" s="15"/>
    </row>
    <row r="24" spans="1:6">
      <c r="A24" s="10" t="s">
        <v>47</v>
      </c>
      <c r="B24" s="150">
        <v>56.75</v>
      </c>
      <c r="C24" s="151">
        <v>18.083300000000001</v>
      </c>
      <c r="D24" s="15">
        <v>15638.68</v>
      </c>
      <c r="E24" s="107">
        <v>1.7523400000000001E-2</v>
      </c>
      <c r="F24" s="15"/>
    </row>
    <row r="25" spans="1:6">
      <c r="A25" s="10" t="s">
        <v>48</v>
      </c>
      <c r="B25" s="150">
        <v>68.95</v>
      </c>
      <c r="C25" s="151">
        <v>8.1667000000000005</v>
      </c>
      <c r="D25" s="15">
        <v>7116.44</v>
      </c>
      <c r="E25" s="107">
        <v>7.9740999999999996E-3</v>
      </c>
      <c r="F25" s="15"/>
    </row>
    <row r="26" spans="1:6">
      <c r="A26" s="10" t="s">
        <v>49</v>
      </c>
      <c r="B26" s="150">
        <v>52.03</v>
      </c>
      <c r="C26" s="151">
        <v>19.916699999999999</v>
      </c>
      <c r="D26" s="15">
        <v>3601.2800000000007</v>
      </c>
      <c r="E26" s="107">
        <v>4.0353000000000003E-3</v>
      </c>
      <c r="F26" s="15"/>
    </row>
    <row r="27" spans="1:6" ht="14.25" customHeight="1">
      <c r="A27" s="10" t="s">
        <v>50</v>
      </c>
      <c r="B27" s="150">
        <v>59</v>
      </c>
      <c r="C27" s="151">
        <v>26.5</v>
      </c>
      <c r="D27" s="15">
        <v>1534.7899999999997</v>
      </c>
      <c r="E27" s="107">
        <v>1.7198000000000001E-3</v>
      </c>
      <c r="F27" s="15"/>
    </row>
    <row r="28" spans="1:6">
      <c r="A28" s="10" t="s">
        <v>51</v>
      </c>
      <c r="B28" s="150">
        <v>49.5</v>
      </c>
      <c r="C28" s="151">
        <v>8.6667000000000005</v>
      </c>
      <c r="D28" s="15">
        <v>1380.58</v>
      </c>
      <c r="E28" s="107">
        <v>1.547E-3</v>
      </c>
      <c r="F28" s="15"/>
    </row>
    <row r="29" spans="1:6">
      <c r="A29" s="10" t="s">
        <v>52</v>
      </c>
      <c r="B29" s="150">
        <v>62.39</v>
      </c>
      <c r="C29" s="151">
        <v>5.5</v>
      </c>
      <c r="D29" s="15">
        <v>9100.41</v>
      </c>
      <c r="E29" s="107">
        <v>1.01972E-2</v>
      </c>
      <c r="F29" s="15"/>
    </row>
    <row r="30" spans="1:6">
      <c r="A30" s="10" t="s">
        <v>53</v>
      </c>
      <c r="B30" s="150">
        <v>51.57</v>
      </c>
      <c r="C30" s="151">
        <v>30.416699999999999</v>
      </c>
      <c r="D30" s="15">
        <v>4133.3999999999996</v>
      </c>
      <c r="E30" s="107">
        <v>4.6315000000000002E-3</v>
      </c>
      <c r="F30" s="15"/>
    </row>
    <row r="31" spans="1:6">
      <c r="A31" s="10" t="s">
        <v>54</v>
      </c>
      <c r="B31" s="150">
        <v>64.930000000000007</v>
      </c>
      <c r="C31" s="151">
        <v>21.333300000000001</v>
      </c>
      <c r="D31" s="15">
        <v>9812.68</v>
      </c>
      <c r="E31" s="107">
        <v>1.09953E-2</v>
      </c>
      <c r="F31" s="15"/>
    </row>
    <row r="32" spans="1:6">
      <c r="A32" s="10" t="s">
        <v>55</v>
      </c>
      <c r="B32" s="150">
        <v>70.12</v>
      </c>
      <c r="C32" s="151">
        <v>19.666699999999999</v>
      </c>
      <c r="D32" s="15">
        <v>31091.049999999996</v>
      </c>
      <c r="E32" s="107">
        <v>3.4838000000000001E-2</v>
      </c>
      <c r="F32" s="15"/>
    </row>
    <row r="33" spans="1:6">
      <c r="A33" s="10" t="s">
        <v>56</v>
      </c>
      <c r="B33" s="150">
        <v>66.48</v>
      </c>
      <c r="C33" s="151">
        <v>10.083299999999999</v>
      </c>
      <c r="D33" s="15">
        <v>3429.7700000000004</v>
      </c>
      <c r="E33" s="107">
        <v>3.8430999999999999E-3</v>
      </c>
      <c r="F33" s="15"/>
    </row>
    <row r="34" spans="1:6">
      <c r="A34" s="10" t="s">
        <v>57</v>
      </c>
      <c r="B34" s="150">
        <v>58.68</v>
      </c>
      <c r="C34" s="151">
        <v>4.0833000000000004</v>
      </c>
      <c r="D34" s="15">
        <v>6547.9500000000007</v>
      </c>
      <c r="E34" s="107">
        <v>7.3371E-3</v>
      </c>
      <c r="F34" s="15"/>
    </row>
    <row r="35" spans="1:6">
      <c r="A35" s="10" t="s">
        <v>58</v>
      </c>
      <c r="B35" s="150">
        <v>58.99</v>
      </c>
      <c r="C35" s="151">
        <v>34.416600000000003</v>
      </c>
      <c r="D35" s="15">
        <v>14511.35</v>
      </c>
      <c r="E35" s="107">
        <v>1.6260199999999999E-2</v>
      </c>
      <c r="F35" s="15"/>
    </row>
    <row r="36" spans="1:6">
      <c r="A36" s="10" t="s">
        <v>59</v>
      </c>
      <c r="B36" s="150">
        <v>44.7</v>
      </c>
      <c r="C36" s="151">
        <v>2.0832999999999999</v>
      </c>
      <c r="D36" s="15">
        <v>3726.2200000000003</v>
      </c>
      <c r="E36" s="107">
        <v>4.1752999999999998E-3</v>
      </c>
      <c r="F36" s="15"/>
    </row>
    <row r="37" spans="1:6">
      <c r="A37" s="10" t="s">
        <v>60</v>
      </c>
      <c r="B37" s="150">
        <v>45.52</v>
      </c>
      <c r="C37" s="151">
        <v>20</v>
      </c>
      <c r="D37" s="15">
        <v>3940.71</v>
      </c>
      <c r="E37" s="107">
        <v>4.4156000000000004E-3</v>
      </c>
      <c r="F37" s="15"/>
    </row>
    <row r="38" spans="1:6">
      <c r="A38" s="10" t="s">
        <v>61</v>
      </c>
      <c r="B38" s="150">
        <v>66.099999999999994</v>
      </c>
      <c r="C38" s="151">
        <v>33.333300000000001</v>
      </c>
      <c r="D38" s="15">
        <v>28054.249999999993</v>
      </c>
      <c r="E38" s="107">
        <v>3.1435200000000003E-2</v>
      </c>
      <c r="F38" s="15"/>
    </row>
    <row r="39" spans="1:6">
      <c r="A39" s="10" t="s">
        <v>62</v>
      </c>
      <c r="B39" s="150">
        <v>62.14</v>
      </c>
      <c r="C39" s="151">
        <v>16</v>
      </c>
      <c r="D39" s="15">
        <v>2821.1000000000004</v>
      </c>
      <c r="E39" s="107">
        <v>3.1611E-3</v>
      </c>
      <c r="F39" s="15"/>
    </row>
    <row r="40" spans="1:6">
      <c r="A40" s="10" t="s">
        <v>63</v>
      </c>
      <c r="B40" s="150">
        <v>62.18</v>
      </c>
      <c r="C40" s="151">
        <v>7.4166999999999996</v>
      </c>
      <c r="D40" s="15">
        <v>27107.920000000002</v>
      </c>
      <c r="E40" s="107">
        <v>3.03749E-2</v>
      </c>
      <c r="F40" s="15"/>
    </row>
    <row r="41" spans="1:6">
      <c r="A41" s="10" t="s">
        <v>64</v>
      </c>
      <c r="B41" s="150">
        <v>45.03</v>
      </c>
      <c r="C41" s="151">
        <v>21.5</v>
      </c>
      <c r="D41" s="15">
        <v>6716.4</v>
      </c>
      <c r="E41" s="107">
        <v>7.5258E-3</v>
      </c>
      <c r="F41" s="15"/>
    </row>
    <row r="42" spans="1:6">
      <c r="A42" s="10" t="s">
        <v>65</v>
      </c>
      <c r="B42" s="150">
        <v>60.24</v>
      </c>
      <c r="C42" s="151">
        <v>36.25</v>
      </c>
      <c r="D42" s="15">
        <v>23011.469999999998</v>
      </c>
      <c r="E42" s="107">
        <v>2.5784700000000001E-2</v>
      </c>
      <c r="F42" s="15"/>
    </row>
    <row r="43" spans="1:6">
      <c r="A43" s="10" t="s">
        <v>66</v>
      </c>
      <c r="B43" s="150">
        <v>65.95</v>
      </c>
      <c r="C43" s="151">
        <v>15.166700000000001</v>
      </c>
      <c r="D43" s="15">
        <v>659.17999999999984</v>
      </c>
      <c r="E43" s="107">
        <v>7.3859999999999996E-4</v>
      </c>
      <c r="F43" s="15"/>
    </row>
    <row r="44" spans="1:6">
      <c r="A44" s="10" t="s">
        <v>67</v>
      </c>
      <c r="B44" s="150">
        <v>57.88</v>
      </c>
      <c r="C44" s="151">
        <v>10.25</v>
      </c>
      <c r="D44" s="15">
        <v>3400.7500000000005</v>
      </c>
      <c r="E44" s="107">
        <v>3.8105999999999999E-3</v>
      </c>
      <c r="F44" s="15"/>
    </row>
    <row r="45" spans="1:6">
      <c r="A45" s="10" t="s">
        <v>68</v>
      </c>
      <c r="B45" s="150">
        <v>53.66</v>
      </c>
      <c r="C45" s="151">
        <v>26</v>
      </c>
      <c r="D45" s="15">
        <v>4019.3599999999997</v>
      </c>
      <c r="E45" s="107">
        <v>4.5037999999999996E-3</v>
      </c>
      <c r="F45" s="15"/>
    </row>
    <row r="46" spans="1:6">
      <c r="A46" s="10" t="s">
        <v>69</v>
      </c>
      <c r="B46" s="150">
        <v>81.7</v>
      </c>
      <c r="C46" s="151">
        <v>36.25</v>
      </c>
      <c r="D46" s="15">
        <v>1087.83</v>
      </c>
      <c r="E46" s="107">
        <v>1.2189E-3</v>
      </c>
      <c r="F46" s="15"/>
    </row>
    <row r="47" spans="1:6">
      <c r="A47" s="10" t="s">
        <v>70</v>
      </c>
      <c r="B47" s="150">
        <v>51.86</v>
      </c>
      <c r="C47" s="151">
        <v>18.083300000000001</v>
      </c>
      <c r="D47" s="15">
        <v>36040.500000000007</v>
      </c>
      <c r="E47" s="107">
        <v>4.0384000000000003E-2</v>
      </c>
      <c r="F47" s="15"/>
    </row>
    <row r="48" spans="1:6">
      <c r="A48" s="10" t="s">
        <v>71</v>
      </c>
      <c r="B48" s="150">
        <v>47.81</v>
      </c>
      <c r="C48" s="151">
        <v>19.083300000000001</v>
      </c>
      <c r="D48" s="15">
        <v>3590.1499999999996</v>
      </c>
      <c r="E48" s="107">
        <v>4.0228E-3</v>
      </c>
      <c r="F48" s="15"/>
    </row>
    <row r="49" spans="1:6">
      <c r="A49" s="10" t="s">
        <v>72</v>
      </c>
      <c r="B49" s="150">
        <v>41.89</v>
      </c>
      <c r="C49" s="151">
        <v>12.25</v>
      </c>
      <c r="D49" s="15">
        <v>14121.869999999999</v>
      </c>
      <c r="E49" s="107">
        <v>1.5823799999999999E-2</v>
      </c>
      <c r="F49" s="15"/>
    </row>
    <row r="50" spans="1:6">
      <c r="A50" s="10" t="s">
        <v>73</v>
      </c>
      <c r="B50" s="150">
        <v>57.21</v>
      </c>
      <c r="C50" s="151">
        <v>28.75</v>
      </c>
      <c r="D50" s="15">
        <v>6834.12</v>
      </c>
      <c r="E50" s="107">
        <v>7.6576999999999999E-3</v>
      </c>
      <c r="F50" s="15"/>
    </row>
    <row r="51" spans="1:6">
      <c r="A51" s="10" t="s">
        <v>74</v>
      </c>
      <c r="B51" s="150">
        <v>51.29</v>
      </c>
      <c r="C51" s="151">
        <v>26.416699999999999</v>
      </c>
      <c r="D51" s="15">
        <v>10839.659999999998</v>
      </c>
      <c r="E51" s="107">
        <v>1.2146000000000001E-2</v>
      </c>
      <c r="F51" s="15"/>
    </row>
    <row r="52" spans="1:6">
      <c r="A52" s="10" t="s">
        <v>75</v>
      </c>
      <c r="B52" s="150">
        <v>64.84</v>
      </c>
      <c r="C52" s="151">
        <v>31.416599999999999</v>
      </c>
      <c r="D52" s="15">
        <v>1431.1599999999999</v>
      </c>
      <c r="E52" s="107">
        <v>1.6035999999999999E-3</v>
      </c>
      <c r="F52" s="15"/>
    </row>
    <row r="53" spans="1:6">
      <c r="A53" s="10" t="s">
        <v>76</v>
      </c>
      <c r="B53" s="150">
        <v>62.36</v>
      </c>
      <c r="C53" s="151">
        <v>23.383299999999998</v>
      </c>
      <c r="D53" s="15">
        <v>3892.6600000000003</v>
      </c>
      <c r="E53" s="107">
        <v>4.3617999999999999E-3</v>
      </c>
      <c r="F53" s="15"/>
    </row>
    <row r="54" spans="1:6">
      <c r="A54" s="10" t="s">
        <v>77</v>
      </c>
      <c r="B54" s="150">
        <v>68.3</v>
      </c>
      <c r="C54" s="151">
        <v>36.416699999999999</v>
      </c>
      <c r="D54" s="15">
        <v>430.54999999999995</v>
      </c>
      <c r="E54" s="107">
        <v>4.8240000000000002E-4</v>
      </c>
      <c r="F54" s="15"/>
    </row>
    <row r="55" spans="1:6">
      <c r="A55" s="10" t="s">
        <v>78</v>
      </c>
      <c r="B55" s="150">
        <v>46.91</v>
      </c>
      <c r="C55" s="151">
        <v>5.6667000000000005</v>
      </c>
      <c r="D55" s="15">
        <v>18390.990000000002</v>
      </c>
      <c r="E55" s="107">
        <v>2.0607400000000001E-2</v>
      </c>
      <c r="F55" s="15"/>
    </row>
    <row r="56" spans="1:6">
      <c r="A56" s="10" t="s">
        <v>79</v>
      </c>
      <c r="B56" s="150">
        <v>51.39</v>
      </c>
      <c r="C56" s="151">
        <v>23.666699999999999</v>
      </c>
      <c r="D56" s="15">
        <v>4289.6100000000006</v>
      </c>
      <c r="E56" s="107">
        <v>4.8066000000000003E-3</v>
      </c>
      <c r="F56" s="15"/>
    </row>
    <row r="57" spans="1:6" ht="14.25" customHeight="1">
      <c r="A57" s="10" t="s">
        <v>80</v>
      </c>
      <c r="B57" s="150">
        <v>57.87</v>
      </c>
      <c r="C57" s="151">
        <v>33.333300000000001</v>
      </c>
      <c r="D57" s="15">
        <v>23199.290000000005</v>
      </c>
      <c r="E57" s="107">
        <v>2.59952E-2</v>
      </c>
      <c r="F57" s="15"/>
    </row>
    <row r="58" spans="1:6">
      <c r="A58" s="10" t="s">
        <v>81</v>
      </c>
      <c r="B58" s="150">
        <v>59.01</v>
      </c>
      <c r="C58" s="151">
        <v>21.833300000000001</v>
      </c>
      <c r="D58" s="15">
        <v>707.57</v>
      </c>
      <c r="E58" s="107">
        <v>7.9279999999999997E-4</v>
      </c>
      <c r="F58" s="15"/>
    </row>
    <row r="59" spans="1:6">
      <c r="A59" s="10" t="s">
        <v>82</v>
      </c>
      <c r="B59" s="150">
        <v>67.430000000000007</v>
      </c>
      <c r="C59" s="151">
        <v>17.333300000000001</v>
      </c>
      <c r="D59" s="15">
        <v>5662.2499999999991</v>
      </c>
      <c r="E59" s="107">
        <v>6.3445999999999997E-3</v>
      </c>
      <c r="F59" s="15"/>
    </row>
    <row r="60" spans="1:6">
      <c r="A60" s="10" t="s">
        <v>83</v>
      </c>
      <c r="B60" s="150">
        <v>52.930000000000007</v>
      </c>
      <c r="C60" s="151">
        <v>22.833349999999999</v>
      </c>
      <c r="D60" s="15">
        <v>3132.95</v>
      </c>
      <c r="E60" s="107">
        <v>3.5105000000000002E-3</v>
      </c>
      <c r="F60" s="15"/>
    </row>
    <row r="61" spans="1:6">
      <c r="A61" s="10" t="s">
        <v>84</v>
      </c>
      <c r="B61" s="150">
        <v>68.45</v>
      </c>
      <c r="C61" s="151">
        <v>12.083299999999999</v>
      </c>
      <c r="D61" s="15">
        <v>9532.1</v>
      </c>
      <c r="E61" s="107">
        <v>1.06809E-2</v>
      </c>
      <c r="F61" s="15"/>
    </row>
    <row r="62" spans="1:6">
      <c r="A62" s="10" t="s">
        <v>85</v>
      </c>
      <c r="B62" s="150">
        <v>54.36</v>
      </c>
      <c r="C62" s="151">
        <v>16.083300000000001</v>
      </c>
      <c r="D62" s="15">
        <v>3649.6899999999996</v>
      </c>
      <c r="E62" s="107">
        <v>4.0895000000000003E-3</v>
      </c>
      <c r="F62" s="15"/>
    </row>
    <row r="63" spans="1:6">
      <c r="A63" s="10" t="s">
        <v>86</v>
      </c>
      <c r="B63" s="150">
        <v>61.69</v>
      </c>
      <c r="C63" s="151">
        <v>22.916599999999999</v>
      </c>
      <c r="D63" s="15">
        <v>2005.9500000000003</v>
      </c>
      <c r="E63" s="107">
        <v>2.2477E-3</v>
      </c>
      <c r="F63" s="15"/>
    </row>
    <row r="64" spans="1:6">
      <c r="A64" s="10" t="s">
        <v>87</v>
      </c>
      <c r="B64" s="150">
        <v>58.45</v>
      </c>
      <c r="C64" s="151">
        <v>31.5</v>
      </c>
      <c r="D64" s="15">
        <v>1428.2299999999998</v>
      </c>
      <c r="E64" s="107">
        <v>1.6004000000000001E-3</v>
      </c>
      <c r="F64" s="15"/>
    </row>
    <row r="65" spans="1:6">
      <c r="A65" s="10" t="s">
        <v>88</v>
      </c>
      <c r="B65" s="150" t="s">
        <v>138</v>
      </c>
      <c r="C65" s="151" t="s">
        <v>138</v>
      </c>
      <c r="D65" s="15">
        <v>3704.1100000000006</v>
      </c>
      <c r="E65" s="107">
        <v>4.1504999999999997E-3</v>
      </c>
      <c r="F65" s="15"/>
    </row>
    <row r="66" spans="1:6">
      <c r="A66" s="10" t="s">
        <v>89</v>
      </c>
      <c r="B66" s="150">
        <v>57.55</v>
      </c>
      <c r="C66" s="151">
        <v>32.416600000000003</v>
      </c>
      <c r="D66" s="15">
        <v>56599.29</v>
      </c>
      <c r="E66" s="107">
        <v>6.3420400000000002E-2</v>
      </c>
      <c r="F66" s="15"/>
    </row>
    <row r="67" spans="1:6">
      <c r="A67" s="10" t="s">
        <v>90</v>
      </c>
      <c r="B67" s="150">
        <v>53.08</v>
      </c>
      <c r="C67" s="151">
        <v>19.916699999999999</v>
      </c>
      <c r="D67" s="15">
        <v>1573.22</v>
      </c>
      <c r="E67" s="107">
        <v>1.7627999999999999E-3</v>
      </c>
      <c r="F67" s="15"/>
    </row>
    <row r="68" spans="1:6">
      <c r="A68" s="10" t="s">
        <v>91</v>
      </c>
      <c r="B68" s="150">
        <v>46.33</v>
      </c>
      <c r="C68" s="151">
        <v>11.666700000000001</v>
      </c>
      <c r="D68" s="15">
        <v>2039.5400000000002</v>
      </c>
      <c r="E68" s="107">
        <v>2.2853000000000001E-3</v>
      </c>
      <c r="F68" s="15"/>
    </row>
    <row r="69" spans="1:6">
      <c r="A69" s="10" t="s">
        <v>92</v>
      </c>
      <c r="B69" s="150">
        <v>49.83</v>
      </c>
      <c r="C69" s="151">
        <v>19.583349999999999</v>
      </c>
      <c r="D69" s="15">
        <v>12227.420000000002</v>
      </c>
      <c r="E69" s="107">
        <v>1.3701E-2</v>
      </c>
      <c r="F69" s="15"/>
    </row>
    <row r="70" spans="1:6">
      <c r="A70" s="10" t="s">
        <v>93</v>
      </c>
      <c r="B70" s="150">
        <v>61.52</v>
      </c>
      <c r="C70" s="151">
        <v>15.333299999999999</v>
      </c>
      <c r="D70" s="15">
        <v>7966.78</v>
      </c>
      <c r="E70" s="107">
        <v>8.9268999999999998E-3</v>
      </c>
      <c r="F70" s="15"/>
    </row>
    <row r="71" spans="1:6">
      <c r="A71" s="10" t="s">
        <v>94</v>
      </c>
      <c r="B71" s="150">
        <v>61.63</v>
      </c>
      <c r="C71" s="151">
        <v>10.083299999999999</v>
      </c>
      <c r="D71" s="15">
        <v>21335.530000000002</v>
      </c>
      <c r="E71" s="107">
        <v>2.3906799999999999E-2</v>
      </c>
      <c r="F71" s="15"/>
    </row>
    <row r="72" spans="1:6">
      <c r="A72" s="10" t="s">
        <v>95</v>
      </c>
      <c r="B72" s="150">
        <v>57.01</v>
      </c>
      <c r="C72" s="151">
        <v>8.0832999999999995</v>
      </c>
      <c r="D72" s="15">
        <v>1314.0699999999997</v>
      </c>
      <c r="E72" s="107">
        <v>1.4724E-3</v>
      </c>
      <c r="F72" s="15"/>
    </row>
    <row r="73" spans="1:6">
      <c r="A73" s="10" t="s">
        <v>96</v>
      </c>
      <c r="B73" s="150">
        <v>55.58</v>
      </c>
      <c r="C73" s="151">
        <v>10.083299999999999</v>
      </c>
      <c r="D73" s="15">
        <v>21797.710000000003</v>
      </c>
      <c r="E73" s="107">
        <v>2.4424700000000001E-2</v>
      </c>
      <c r="F73" s="15"/>
    </row>
    <row r="74" spans="1:6">
      <c r="A74" s="10" t="s">
        <v>97</v>
      </c>
      <c r="B74" s="150">
        <v>52.26</v>
      </c>
      <c r="C74" s="151">
        <v>8.0832999999999995</v>
      </c>
      <c r="D74" s="15">
        <v>10546.35</v>
      </c>
      <c r="E74" s="107">
        <v>1.18174E-2</v>
      </c>
      <c r="F74" s="15"/>
    </row>
    <row r="75" spans="1:6">
      <c r="A75" s="10" t="s">
        <v>98</v>
      </c>
      <c r="B75" s="150">
        <v>48.37</v>
      </c>
      <c r="C75" s="151">
        <v>20.416699999999999</v>
      </c>
      <c r="D75" s="15">
        <v>1310.72</v>
      </c>
      <c r="E75" s="107">
        <v>1.4687000000000001E-3</v>
      </c>
      <c r="F75" s="15"/>
    </row>
    <row r="76" spans="1:6">
      <c r="A76" s="10" t="s">
        <v>99</v>
      </c>
      <c r="B76" s="150">
        <v>62.99</v>
      </c>
      <c r="C76" s="151">
        <v>25.916699999999999</v>
      </c>
      <c r="D76" s="15">
        <v>3718.28</v>
      </c>
      <c r="E76" s="107">
        <v>4.1663999999999998E-3</v>
      </c>
      <c r="F76" s="15"/>
    </row>
    <row r="77" spans="1:6">
      <c r="A77" s="10" t="s">
        <v>100</v>
      </c>
      <c r="B77" s="150">
        <v>53.49</v>
      </c>
      <c r="C77" s="151">
        <v>19.333300000000001</v>
      </c>
      <c r="D77" s="15">
        <v>6807.9599999999991</v>
      </c>
      <c r="E77" s="107">
        <v>7.6283999999999996E-3</v>
      </c>
      <c r="F77" s="15"/>
    </row>
    <row r="78" spans="1:6">
      <c r="A78" s="10" t="s">
        <v>101</v>
      </c>
      <c r="B78" s="150">
        <v>57.29</v>
      </c>
      <c r="C78" s="151">
        <v>28.416699999999999</v>
      </c>
      <c r="D78" s="15">
        <v>1233.2599999999998</v>
      </c>
      <c r="E78" s="107">
        <v>1.3818999999999999E-3</v>
      </c>
      <c r="F78" s="15"/>
    </row>
    <row r="79" spans="1:6">
      <c r="A79" s="10" t="s">
        <v>102</v>
      </c>
      <c r="B79" s="150">
        <v>59.78</v>
      </c>
      <c r="C79" s="151">
        <v>37.916699999999999</v>
      </c>
      <c r="D79" s="15">
        <v>3246.54</v>
      </c>
      <c r="E79" s="107">
        <v>3.6378000000000001E-3</v>
      </c>
      <c r="F79" s="15"/>
    </row>
    <row r="80" spans="1:6">
      <c r="A80" s="10" t="s">
        <v>103</v>
      </c>
      <c r="B80" s="150">
        <v>53.98</v>
      </c>
      <c r="C80" s="151">
        <v>24.25</v>
      </c>
      <c r="D80" s="15">
        <v>14555.830000000004</v>
      </c>
      <c r="E80" s="107">
        <v>1.6310000000000002E-2</v>
      </c>
      <c r="F80" s="15"/>
    </row>
    <row r="81" spans="1:6">
      <c r="A81" s="10" t="s">
        <v>104</v>
      </c>
      <c r="B81" s="150">
        <v>62.19</v>
      </c>
      <c r="C81" s="151">
        <v>24.4833</v>
      </c>
      <c r="D81" s="15">
        <v>2169.56</v>
      </c>
      <c r="E81" s="107">
        <v>2.431E-3</v>
      </c>
      <c r="F81" s="15"/>
    </row>
    <row r="82" spans="1:6">
      <c r="A82" s="10" t="s">
        <v>105</v>
      </c>
      <c r="B82" s="150">
        <v>59.32</v>
      </c>
      <c r="C82" s="151">
        <v>22.583300000000001</v>
      </c>
      <c r="D82" s="15">
        <v>10832.880000000001</v>
      </c>
      <c r="E82" s="107">
        <v>1.2138400000000001E-2</v>
      </c>
      <c r="F82" s="15"/>
    </row>
    <row r="83" spans="1:6">
      <c r="A83" s="10" t="s">
        <v>106</v>
      </c>
      <c r="B83" s="150">
        <v>70.78</v>
      </c>
      <c r="C83" s="151">
        <v>32.5</v>
      </c>
      <c r="D83" s="15">
        <v>2451.7199999999998</v>
      </c>
      <c r="E83" s="107">
        <v>2.7472E-3</v>
      </c>
      <c r="F83" s="15"/>
    </row>
    <row r="84" spans="1:6">
      <c r="A84" s="10" t="s">
        <v>107</v>
      </c>
      <c r="B84" s="150">
        <v>65.12</v>
      </c>
      <c r="C84" s="151">
        <v>41.833399999999997</v>
      </c>
      <c r="D84" s="15">
        <v>8151.340000000002</v>
      </c>
      <c r="E84" s="107">
        <v>9.1336999999999998E-3</v>
      </c>
      <c r="F84" s="15"/>
    </row>
    <row r="85" spans="1:6">
      <c r="A85" s="10" t="s">
        <v>108</v>
      </c>
      <c r="B85" s="150">
        <v>47.87</v>
      </c>
      <c r="C85" s="151">
        <v>23.833300000000001</v>
      </c>
      <c r="D85" s="15">
        <v>8493.64</v>
      </c>
      <c r="E85" s="107">
        <v>9.5172999999999994E-3</v>
      </c>
      <c r="F85" s="15"/>
    </row>
    <row r="86" spans="1:6">
      <c r="A86" s="10" t="s">
        <v>109</v>
      </c>
      <c r="B86" s="150">
        <v>50.82</v>
      </c>
      <c r="C86" s="151">
        <v>31.833400000000001</v>
      </c>
      <c r="D86" s="15">
        <v>13067.29</v>
      </c>
      <c r="E86" s="107">
        <v>1.46421E-2</v>
      </c>
      <c r="F86" s="15"/>
    </row>
    <row r="87" spans="1:6">
      <c r="A87" s="10" t="s">
        <v>110</v>
      </c>
      <c r="B87" s="150">
        <v>60.01</v>
      </c>
      <c r="C87" s="151">
        <v>18.166699999999999</v>
      </c>
      <c r="D87" s="15">
        <v>6232.9999999999991</v>
      </c>
      <c r="E87" s="107">
        <v>6.9842000000000003E-3</v>
      </c>
      <c r="F87" s="15"/>
    </row>
    <row r="88" spans="1:6">
      <c r="A88" s="10" t="s">
        <v>111</v>
      </c>
      <c r="B88" s="150">
        <v>58.9</v>
      </c>
      <c r="C88" s="151">
        <v>17.583300000000001</v>
      </c>
      <c r="D88" s="15">
        <v>4090.6400000000008</v>
      </c>
      <c r="E88" s="107">
        <v>4.5836000000000002E-3</v>
      </c>
      <c r="F88" s="15"/>
    </row>
    <row r="89" spans="1:6">
      <c r="A89" s="10" t="s">
        <v>112</v>
      </c>
      <c r="B89" s="150">
        <v>45.28</v>
      </c>
      <c r="C89" s="151">
        <v>7.8333000000000004</v>
      </c>
      <c r="D89" s="15">
        <v>3013.4500000000003</v>
      </c>
      <c r="E89" s="107">
        <v>3.3766E-3</v>
      </c>
      <c r="F89" s="15"/>
    </row>
    <row r="90" spans="1:6">
      <c r="A90" s="10" t="s">
        <v>113</v>
      </c>
      <c r="B90" s="150">
        <v>67.67</v>
      </c>
      <c r="C90" s="151">
        <v>18.25</v>
      </c>
      <c r="D90" s="15">
        <v>6588.5400000000009</v>
      </c>
      <c r="E90" s="107">
        <v>7.3825999999999996E-3</v>
      </c>
      <c r="F90" s="15"/>
    </row>
    <row r="91" spans="1:6">
      <c r="A91" s="10" t="s">
        <v>114</v>
      </c>
      <c r="B91" s="150">
        <v>36.700000000000003</v>
      </c>
      <c r="C91" s="151">
        <v>5</v>
      </c>
      <c r="D91" s="15">
        <v>3502.96</v>
      </c>
      <c r="E91" s="107">
        <v>3.9250999999999999E-3</v>
      </c>
      <c r="F91" s="15"/>
    </row>
    <row r="92" spans="1:6">
      <c r="A92" s="10" t="s">
        <v>115</v>
      </c>
      <c r="B92" s="150">
        <v>61.46</v>
      </c>
      <c r="C92" s="151">
        <v>2.0832999999999999</v>
      </c>
      <c r="D92" s="15">
        <v>6704.41</v>
      </c>
      <c r="E92" s="107">
        <v>7.5123999999999998E-3</v>
      </c>
      <c r="F92" s="15"/>
    </row>
    <row r="93" spans="1:6">
      <c r="A93" s="10" t="s">
        <v>116</v>
      </c>
      <c r="B93" s="150">
        <v>64.23</v>
      </c>
      <c r="C93" s="151">
        <v>32</v>
      </c>
      <c r="D93" s="15">
        <v>1213.29</v>
      </c>
      <c r="E93" s="107">
        <v>1.3595E-3</v>
      </c>
      <c r="F93" s="15"/>
    </row>
    <row r="94" spans="1:6">
      <c r="A94" s="10" t="s">
        <v>117</v>
      </c>
      <c r="B94" s="150">
        <v>51.96</v>
      </c>
      <c r="C94" s="151">
        <v>23.833300000000001</v>
      </c>
      <c r="D94" s="15">
        <v>3712.04</v>
      </c>
      <c r="E94" s="107">
        <v>4.1593999999999997E-3</v>
      </c>
      <c r="F94" s="15"/>
    </row>
    <row r="95" spans="1:6">
      <c r="A95" s="10" t="s">
        <v>118</v>
      </c>
      <c r="B95" s="150">
        <v>66.489999999999995</v>
      </c>
      <c r="C95" s="151">
        <v>44.916699999999999</v>
      </c>
      <c r="D95" s="15">
        <v>277.87</v>
      </c>
      <c r="E95" s="107">
        <v>3.1139999999999998E-4</v>
      </c>
      <c r="F95" s="15"/>
    </row>
    <row r="96" spans="1:6">
      <c r="A96" s="10" t="s">
        <v>119</v>
      </c>
      <c r="B96" s="150">
        <v>51.83</v>
      </c>
      <c r="C96" s="151">
        <v>18.083300000000001</v>
      </c>
      <c r="D96" s="15">
        <v>27629.67</v>
      </c>
      <c r="E96" s="107">
        <v>3.0959500000000001E-2</v>
      </c>
      <c r="F96" s="15"/>
    </row>
    <row r="97" spans="1:6">
      <c r="A97" s="10" t="s">
        <v>120</v>
      </c>
      <c r="B97" s="150">
        <v>42.82</v>
      </c>
      <c r="C97" s="151">
        <v>19.666699999999999</v>
      </c>
      <c r="D97" s="15">
        <v>3167.9000000000005</v>
      </c>
      <c r="E97" s="107">
        <v>3.5496999999999998E-3</v>
      </c>
      <c r="F97" s="15"/>
    </row>
    <row r="98" spans="1:6">
      <c r="A98" s="10" t="s">
        <v>121</v>
      </c>
      <c r="B98" s="150">
        <v>55.16</v>
      </c>
      <c r="C98" s="151">
        <v>2.9165999999999999</v>
      </c>
      <c r="D98" s="15">
        <v>91906.49</v>
      </c>
      <c r="E98" s="107">
        <v>0.1029828</v>
      </c>
      <c r="F98" s="15"/>
    </row>
    <row r="99" spans="1:6">
      <c r="A99" s="10" t="s">
        <v>122</v>
      </c>
      <c r="B99" s="150">
        <v>72.400000000000006</v>
      </c>
      <c r="C99" s="151">
        <v>18.5</v>
      </c>
      <c r="D99" s="15">
        <v>1389.15</v>
      </c>
      <c r="E99" s="107">
        <v>1.5566E-3</v>
      </c>
      <c r="F99" s="15"/>
    </row>
    <row r="100" spans="1:6">
      <c r="A100" s="10" t="s">
        <v>123</v>
      </c>
      <c r="B100" s="150">
        <v>68.03</v>
      </c>
      <c r="C100" s="151">
        <v>18.083300000000001</v>
      </c>
      <c r="D100" s="15">
        <v>776.71</v>
      </c>
      <c r="E100" s="107">
        <v>8.7029999999999996E-4</v>
      </c>
      <c r="F100" s="15"/>
    </row>
    <row r="101" spans="1:6">
      <c r="A101" s="10" t="s">
        <v>124</v>
      </c>
      <c r="B101" s="150">
        <v>51.17</v>
      </c>
      <c r="C101" s="151">
        <v>28.410699999999999</v>
      </c>
      <c r="D101" s="15">
        <v>5639.8099999999995</v>
      </c>
      <c r="E101" s="107">
        <v>6.3194999999999996E-3</v>
      </c>
      <c r="F101" s="15"/>
    </row>
    <row r="102" spans="1:6">
      <c r="A102" s="10" t="s">
        <v>125</v>
      </c>
      <c r="B102" s="150">
        <v>64.459999999999994</v>
      </c>
      <c r="C102" s="151">
        <v>3.8332999999999999</v>
      </c>
      <c r="D102" s="15">
        <v>8672.4000000000033</v>
      </c>
      <c r="E102" s="107">
        <v>9.7175999999999998E-3</v>
      </c>
      <c r="F102" s="15"/>
    </row>
    <row r="103" spans="1:6">
      <c r="A103" s="10" t="s">
        <v>126</v>
      </c>
      <c r="B103" s="150">
        <v>44.96</v>
      </c>
      <c r="C103" s="151">
        <v>17.916699999999999</v>
      </c>
      <c r="D103" s="15">
        <v>5519.9699999999993</v>
      </c>
      <c r="E103" s="107">
        <v>6.1852000000000001E-3</v>
      </c>
      <c r="F103" s="15"/>
    </row>
    <row r="104" spans="1:6">
      <c r="A104" s="10" t="s">
        <v>127</v>
      </c>
      <c r="B104" s="150">
        <v>58.59</v>
      </c>
      <c r="C104" s="151">
        <v>38.5</v>
      </c>
      <c r="D104" s="15">
        <v>5968.8600000000006</v>
      </c>
      <c r="E104" s="107">
        <v>6.6882E-3</v>
      </c>
      <c r="F104" s="15"/>
    </row>
    <row r="105" spans="1:6">
      <c r="A105" s="10" t="s">
        <v>128</v>
      </c>
      <c r="B105" s="150">
        <v>62.23</v>
      </c>
      <c r="C105" s="151">
        <v>16.5</v>
      </c>
      <c r="D105" s="15">
        <v>2922.16</v>
      </c>
      <c r="E105" s="107">
        <v>3.2743E-3</v>
      </c>
      <c r="F105" s="15"/>
    </row>
    <row r="106" spans="1:6">
      <c r="A106" s="10" t="s">
        <v>129</v>
      </c>
      <c r="B106" s="150">
        <v>49.43</v>
      </c>
      <c r="C106" s="151">
        <v>13.583299999999999</v>
      </c>
      <c r="D106" s="15">
        <v>1704.7099999999996</v>
      </c>
      <c r="E106" s="107">
        <v>1.9101999999999999E-3</v>
      </c>
      <c r="F106" s="15"/>
    </row>
    <row r="107" spans="1:6">
      <c r="E107" s="19"/>
    </row>
    <row r="108" spans="1:6">
      <c r="D108" s="110">
        <v>892445.96</v>
      </c>
      <c r="E108" s="19">
        <v>1.0000000000000002</v>
      </c>
    </row>
  </sheetData>
  <pageMargins left="0.7" right="0.7" top="0.75" bottom="0.75" header="0.3" footer="0.3"/>
  <pageSetup paperSize="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68E1-5DAD-41BF-AD5C-422A0072FDFA}">
  <sheetPr>
    <pageSetUpPr fitToPage="1"/>
  </sheetPr>
  <dimension ref="A1:U119"/>
  <sheetViews>
    <sheetView zoomScaleNormal="100" workbookViewId="0">
      <pane xSplit="5" ySplit="6" topLeftCell="F7" activePane="bottomRight" state="frozen"/>
      <selection activeCell="I21" sqref="I21"/>
      <selection pane="topRight" activeCell="I21" sqref="I21"/>
      <selection pane="bottomLeft" activeCell="I21" sqref="I21"/>
      <selection pane="bottomRight" activeCell="E1" sqref="E1"/>
    </sheetView>
  </sheetViews>
  <sheetFormatPr defaultRowHeight="15"/>
  <cols>
    <col min="1" max="1" width="30.5703125" style="5" customWidth="1"/>
    <col min="2" max="3" width="12.140625" style="5" customWidth="1"/>
    <col min="4" max="4" width="15.140625" style="5" bestFit="1" customWidth="1"/>
    <col min="5" max="5" width="3.85546875" style="5" customWidth="1"/>
    <col min="6" max="6" width="11.42578125" style="5" bestFit="1" customWidth="1"/>
    <col min="7" max="7" width="14.42578125" style="5" bestFit="1" customWidth="1"/>
    <col min="8" max="8" width="12.5703125" style="5" bestFit="1" customWidth="1"/>
    <col min="9" max="9" width="17.28515625" style="5" customWidth="1"/>
    <col min="10" max="10" width="3.85546875" style="5" customWidth="1"/>
    <col min="11" max="11" width="11.5703125" style="5" bestFit="1" customWidth="1"/>
    <col min="12" max="12" width="11.28515625" style="5" customWidth="1"/>
    <col min="13" max="13" width="12.5703125" style="5" bestFit="1" customWidth="1"/>
    <col min="14" max="14" width="17.28515625" style="5" customWidth="1"/>
    <col min="15" max="15" width="3.85546875" style="5" customWidth="1"/>
    <col min="16" max="16" width="13.28515625" style="5" bestFit="1" customWidth="1"/>
    <col min="17" max="17" width="19.7109375" style="5" customWidth="1"/>
    <col min="18" max="18" width="13.28515625" style="5" bestFit="1" customWidth="1"/>
    <col min="19" max="19" width="1.7109375" style="5" customWidth="1"/>
    <col min="20" max="21" width="13.7109375" style="152" customWidth="1"/>
    <col min="22" max="16384" width="9.140625" style="21"/>
  </cols>
  <sheetData>
    <row r="1" spans="1:21">
      <c r="A1" s="172" t="s">
        <v>201</v>
      </c>
    </row>
    <row r="2" spans="1:21">
      <c r="A2" s="170"/>
      <c r="B2" s="175">
        <v>0.99999999999999978</v>
      </c>
      <c r="C2" s="175">
        <v>1.0000000000000002</v>
      </c>
      <c r="D2" s="12">
        <v>-12017004</v>
      </c>
      <c r="E2" s="12"/>
      <c r="F2" s="12">
        <v>0</v>
      </c>
      <c r="G2" s="12">
        <v>6103995</v>
      </c>
      <c r="H2" s="12">
        <v>0</v>
      </c>
      <c r="I2" s="12">
        <v>827336</v>
      </c>
      <c r="J2" s="12"/>
      <c r="K2" s="12">
        <v>532000</v>
      </c>
      <c r="L2" s="12"/>
      <c r="M2" s="12">
        <v>0</v>
      </c>
      <c r="N2" s="12">
        <v>827344</v>
      </c>
      <c r="O2" s="12"/>
      <c r="P2" s="12">
        <v>2608996</v>
      </c>
      <c r="Q2" s="12">
        <v>-2</v>
      </c>
      <c r="R2" s="12">
        <v>2608994</v>
      </c>
      <c r="S2" s="12"/>
      <c r="T2" s="154">
        <v>-8203000</v>
      </c>
      <c r="U2" s="154">
        <v>-15232994</v>
      </c>
    </row>
    <row r="3" spans="1:21">
      <c r="A3" s="170"/>
      <c r="B3" s="175">
        <f>SUM(B7:B107)</f>
        <v>0.99999999999999978</v>
      </c>
      <c r="C3" s="175">
        <f>SUM(C7:C107)</f>
        <v>1.0000000000000002</v>
      </c>
      <c r="D3" s="12">
        <f>SUM(D7:D107)</f>
        <v>-12017004</v>
      </c>
      <c r="F3" s="12">
        <f>SUM(F7:F107)</f>
        <v>0</v>
      </c>
      <c r="G3" s="12">
        <f t="shared" ref="G3:N3" si="0">SUM(G7:G107)</f>
        <v>6103995</v>
      </c>
      <c r="H3" s="12">
        <f t="shared" si="0"/>
        <v>0</v>
      </c>
      <c r="I3" s="12">
        <f t="shared" si="0"/>
        <v>827336</v>
      </c>
      <c r="K3" s="12">
        <f t="shared" si="0"/>
        <v>532000</v>
      </c>
      <c r="L3" s="12">
        <f t="shared" si="0"/>
        <v>0</v>
      </c>
      <c r="M3" s="12">
        <f t="shared" si="0"/>
        <v>0</v>
      </c>
      <c r="N3" s="12">
        <f t="shared" si="0"/>
        <v>827344</v>
      </c>
      <c r="P3" s="12">
        <f t="shared" ref="P3:U3" si="1">SUM(P7:P107)</f>
        <v>2608996</v>
      </c>
      <c r="Q3" s="12">
        <f t="shared" si="1"/>
        <v>-2</v>
      </c>
      <c r="R3" s="12">
        <f t="shared" si="1"/>
        <v>2608994</v>
      </c>
      <c r="T3" s="12">
        <f t="shared" si="1"/>
        <v>-8203000</v>
      </c>
      <c r="U3" s="12">
        <f t="shared" si="1"/>
        <v>-15232994</v>
      </c>
    </row>
    <row r="4" spans="1:21">
      <c r="A4" s="170"/>
    </row>
    <row r="5" spans="1:21">
      <c r="F5" s="6" t="s">
        <v>14</v>
      </c>
      <c r="G5" s="6"/>
      <c r="H5" s="6"/>
      <c r="I5" s="6"/>
      <c r="K5" s="6" t="s">
        <v>15</v>
      </c>
      <c r="L5" s="6"/>
      <c r="M5" s="6"/>
      <c r="N5" s="6"/>
      <c r="P5" s="6" t="s">
        <v>10</v>
      </c>
      <c r="Q5" s="6"/>
      <c r="R5" s="6"/>
      <c r="S5" s="51" t="s">
        <v>138</v>
      </c>
      <c r="T5" s="180"/>
      <c r="U5" s="180"/>
    </row>
    <row r="6" spans="1:21" ht="134.25" customHeight="1">
      <c r="A6" s="8" t="s">
        <v>162</v>
      </c>
      <c r="B6" s="8" t="s">
        <v>17</v>
      </c>
      <c r="C6" s="8" t="s">
        <v>18</v>
      </c>
      <c r="D6" s="8" t="s">
        <v>200</v>
      </c>
      <c r="E6" s="8"/>
      <c r="F6" s="8" t="s">
        <v>20</v>
      </c>
      <c r="G6" s="8" t="s">
        <v>21</v>
      </c>
      <c r="H6" s="8" t="s">
        <v>22</v>
      </c>
      <c r="I6" s="8" t="s">
        <v>23</v>
      </c>
      <c r="J6" s="8"/>
      <c r="K6" s="8" t="s">
        <v>20</v>
      </c>
      <c r="L6" s="8" t="s">
        <v>21</v>
      </c>
      <c r="M6" s="8" t="s">
        <v>22</v>
      </c>
      <c r="N6" s="8" t="s">
        <v>23</v>
      </c>
      <c r="O6" s="8"/>
      <c r="P6" s="8" t="s">
        <v>26</v>
      </c>
      <c r="Q6" s="8" t="s">
        <v>27</v>
      </c>
      <c r="R6" s="8" t="s">
        <v>28</v>
      </c>
      <c r="S6" s="8"/>
      <c r="T6" s="8" t="s">
        <v>167</v>
      </c>
      <c r="U6" s="8" t="s">
        <v>168</v>
      </c>
    </row>
    <row r="7" spans="1:21">
      <c r="A7" s="174" t="s">
        <v>199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8"/>
      <c r="R7" s="8"/>
      <c r="S7" s="8"/>
    </row>
    <row r="8" spans="1:21">
      <c r="A8" s="10" t="s">
        <v>30</v>
      </c>
      <c r="B8" s="159">
        <v>1.6822400000000001E-2</v>
      </c>
      <c r="C8" s="159">
        <v>1.5839200000000001E-2</v>
      </c>
      <c r="D8" s="153">
        <v>-202155</v>
      </c>
      <c r="E8" s="12"/>
      <c r="F8" s="153">
        <v>0</v>
      </c>
      <c r="G8" s="153">
        <v>102684</v>
      </c>
      <c r="H8" s="153">
        <v>0</v>
      </c>
      <c r="I8" s="153">
        <v>0</v>
      </c>
      <c r="J8" s="12"/>
      <c r="K8" s="153">
        <v>8950</v>
      </c>
      <c r="L8" s="153"/>
      <c r="M8" s="153">
        <v>0</v>
      </c>
      <c r="N8" s="153">
        <v>18476</v>
      </c>
      <c r="O8" s="12"/>
      <c r="P8" s="153">
        <v>43890</v>
      </c>
      <c r="Q8" s="153">
        <v>-10625</v>
      </c>
      <c r="R8" s="153">
        <v>33265</v>
      </c>
      <c r="S8" s="23"/>
      <c r="T8" s="153">
        <v>-137994</v>
      </c>
      <c r="U8" s="153">
        <v>-256256</v>
      </c>
    </row>
    <row r="9" spans="1:21">
      <c r="A9" s="10" t="s">
        <v>31</v>
      </c>
      <c r="B9" s="159">
        <v>2.9391E-3</v>
      </c>
      <c r="C9" s="159">
        <v>2.8690999999999999E-3</v>
      </c>
      <c r="D9" s="154">
        <v>-35319</v>
      </c>
      <c r="E9" s="12"/>
      <c r="F9" s="154">
        <v>0</v>
      </c>
      <c r="G9" s="154">
        <v>17940</v>
      </c>
      <c r="H9" s="154">
        <v>0</v>
      </c>
      <c r="I9" s="154">
        <v>0</v>
      </c>
      <c r="J9" s="12"/>
      <c r="K9" s="154">
        <v>1564</v>
      </c>
      <c r="L9" s="154"/>
      <c r="M9" s="154">
        <v>0</v>
      </c>
      <c r="N9" s="154">
        <v>1822</v>
      </c>
      <c r="O9" s="12"/>
      <c r="P9" s="154">
        <v>7668</v>
      </c>
      <c r="Q9" s="154">
        <v>-1673</v>
      </c>
      <c r="R9" s="154">
        <v>5995</v>
      </c>
      <c r="S9" s="3"/>
      <c r="T9" s="154">
        <v>-24109</v>
      </c>
      <c r="U9" s="154">
        <v>-44771</v>
      </c>
    </row>
    <row r="10" spans="1:21">
      <c r="A10" s="10" t="s">
        <v>32</v>
      </c>
      <c r="B10" s="159">
        <v>2.3118000000000001E-3</v>
      </c>
      <c r="C10" s="159">
        <v>1.5079E-3</v>
      </c>
      <c r="D10" s="154">
        <v>-27781</v>
      </c>
      <c r="E10" s="12"/>
      <c r="F10" s="154">
        <v>0</v>
      </c>
      <c r="G10" s="154">
        <v>14111</v>
      </c>
      <c r="H10" s="154">
        <v>0</v>
      </c>
      <c r="I10" s="154">
        <v>293</v>
      </c>
      <c r="J10" s="12"/>
      <c r="K10" s="154">
        <v>1230</v>
      </c>
      <c r="L10" s="154"/>
      <c r="M10" s="154">
        <v>0</v>
      </c>
      <c r="N10" s="154">
        <v>10346</v>
      </c>
      <c r="O10" s="12"/>
      <c r="P10" s="154">
        <v>6031</v>
      </c>
      <c r="Q10" s="154">
        <v>-5044</v>
      </c>
      <c r="R10" s="154">
        <v>987</v>
      </c>
      <c r="S10" s="3"/>
      <c r="T10" s="154">
        <v>-18964</v>
      </c>
      <c r="U10" s="154">
        <v>-35216</v>
      </c>
    </row>
    <row r="11" spans="1:21">
      <c r="A11" s="10" t="s">
        <v>33</v>
      </c>
      <c r="B11" s="159">
        <v>1.7987999999999999E-3</v>
      </c>
      <c r="C11" s="159">
        <v>1.4764000000000001E-3</v>
      </c>
      <c r="D11" s="154">
        <v>-21616</v>
      </c>
      <c r="E11" s="12"/>
      <c r="F11" s="154">
        <v>0</v>
      </c>
      <c r="G11" s="154">
        <v>10980</v>
      </c>
      <c r="H11" s="154">
        <v>0</v>
      </c>
      <c r="I11" s="154">
        <v>0</v>
      </c>
      <c r="J11" s="12"/>
      <c r="K11" s="154">
        <v>957</v>
      </c>
      <c r="L11" s="154"/>
      <c r="M11" s="154">
        <v>0</v>
      </c>
      <c r="N11" s="154">
        <v>4795</v>
      </c>
      <c r="O11" s="12"/>
      <c r="P11" s="154">
        <v>4693</v>
      </c>
      <c r="Q11" s="154">
        <v>-1338</v>
      </c>
      <c r="R11" s="154">
        <v>3355</v>
      </c>
      <c r="S11" s="3"/>
      <c r="T11" s="154">
        <v>-14756</v>
      </c>
      <c r="U11" s="154">
        <v>-27401</v>
      </c>
    </row>
    <row r="12" spans="1:21">
      <c r="A12" s="10" t="s">
        <v>34</v>
      </c>
      <c r="B12" s="159">
        <v>3.5461999999999998E-3</v>
      </c>
      <c r="C12" s="159">
        <v>3.3722000000000001E-3</v>
      </c>
      <c r="D12" s="154">
        <v>-42615</v>
      </c>
      <c r="E12" s="12"/>
      <c r="F12" s="154">
        <v>0</v>
      </c>
      <c r="G12" s="154">
        <v>21646</v>
      </c>
      <c r="H12" s="154">
        <v>0</v>
      </c>
      <c r="I12" s="154">
        <v>0</v>
      </c>
      <c r="J12" s="12"/>
      <c r="K12" s="154">
        <v>1887</v>
      </c>
      <c r="L12" s="154"/>
      <c r="M12" s="154">
        <v>0</v>
      </c>
      <c r="N12" s="154">
        <v>3092</v>
      </c>
      <c r="O12" s="12"/>
      <c r="P12" s="154">
        <v>9252</v>
      </c>
      <c r="Q12" s="154">
        <v>-1557</v>
      </c>
      <c r="R12" s="154">
        <v>7695</v>
      </c>
      <c r="S12" s="3"/>
      <c r="T12" s="154">
        <v>-29089</v>
      </c>
      <c r="U12" s="154">
        <v>-54019</v>
      </c>
    </row>
    <row r="13" spans="1:21">
      <c r="A13" s="10" t="s">
        <v>35</v>
      </c>
      <c r="B13" s="159">
        <v>3.3739E-3</v>
      </c>
      <c r="C13" s="159">
        <v>3.6754999999999999E-3</v>
      </c>
      <c r="D13" s="154">
        <v>-40544</v>
      </c>
      <c r="E13" s="12"/>
      <c r="F13" s="154">
        <v>0</v>
      </c>
      <c r="G13" s="154">
        <v>20594</v>
      </c>
      <c r="H13" s="154">
        <v>0</v>
      </c>
      <c r="I13" s="154">
        <v>3882</v>
      </c>
      <c r="J13" s="12"/>
      <c r="K13" s="154">
        <v>1795</v>
      </c>
      <c r="L13" s="154"/>
      <c r="M13" s="154">
        <v>0</v>
      </c>
      <c r="N13" s="154">
        <v>1966</v>
      </c>
      <c r="O13" s="12"/>
      <c r="P13" s="154">
        <v>8803</v>
      </c>
      <c r="Q13" s="154">
        <v>727</v>
      </c>
      <c r="R13" s="154">
        <v>9530</v>
      </c>
      <c r="S13" s="3"/>
      <c r="T13" s="154">
        <v>-27676</v>
      </c>
      <c r="U13" s="154">
        <v>-51395</v>
      </c>
    </row>
    <row r="14" spans="1:21">
      <c r="A14" s="10" t="s">
        <v>36</v>
      </c>
      <c r="B14" s="159">
        <v>4.4879999999999998E-3</v>
      </c>
      <c r="C14" s="159">
        <v>4.0854000000000003E-3</v>
      </c>
      <c r="D14" s="154">
        <v>-53932</v>
      </c>
      <c r="E14" s="12"/>
      <c r="F14" s="154">
        <v>0</v>
      </c>
      <c r="G14" s="154">
        <v>27395</v>
      </c>
      <c r="H14" s="154">
        <v>0</v>
      </c>
      <c r="I14" s="154">
        <v>0</v>
      </c>
      <c r="J14" s="12"/>
      <c r="K14" s="154">
        <v>2388</v>
      </c>
      <c r="L14" s="154"/>
      <c r="M14" s="154">
        <v>0</v>
      </c>
      <c r="N14" s="154">
        <v>7264</v>
      </c>
      <c r="O14" s="12"/>
      <c r="P14" s="154">
        <v>11709</v>
      </c>
      <c r="Q14" s="154">
        <v>-2888</v>
      </c>
      <c r="R14" s="154">
        <v>8821</v>
      </c>
      <c r="S14" s="3"/>
      <c r="T14" s="154">
        <v>-36815</v>
      </c>
      <c r="U14" s="154">
        <v>-68366</v>
      </c>
    </row>
    <row r="15" spans="1:21">
      <c r="A15" s="10" t="s">
        <v>37</v>
      </c>
      <c r="B15" s="159">
        <v>1.1280999999999999E-3</v>
      </c>
      <c r="C15" s="159">
        <v>1.0074000000000001E-3</v>
      </c>
      <c r="D15" s="154">
        <v>-13556</v>
      </c>
      <c r="E15" s="12"/>
      <c r="F15" s="154">
        <v>0</v>
      </c>
      <c r="G15" s="154">
        <v>6886</v>
      </c>
      <c r="H15" s="154">
        <v>0</v>
      </c>
      <c r="I15" s="154">
        <v>0</v>
      </c>
      <c r="J15" s="12"/>
      <c r="K15" s="154">
        <v>600</v>
      </c>
      <c r="L15" s="154"/>
      <c r="M15" s="154">
        <v>0</v>
      </c>
      <c r="N15" s="154">
        <v>2528</v>
      </c>
      <c r="O15" s="12"/>
      <c r="P15" s="154">
        <v>2943</v>
      </c>
      <c r="Q15" s="154">
        <v>-1654</v>
      </c>
      <c r="R15" s="154">
        <v>1289</v>
      </c>
      <c r="S15" s="3"/>
      <c r="T15" s="154">
        <v>-9254</v>
      </c>
      <c r="U15" s="154">
        <v>-17184</v>
      </c>
    </row>
    <row r="16" spans="1:21">
      <c r="A16" s="10" t="s">
        <v>38</v>
      </c>
      <c r="B16" s="159">
        <v>2.3511999999999999E-3</v>
      </c>
      <c r="C16" s="159">
        <v>2.0960000000000002E-3</v>
      </c>
      <c r="D16" s="154">
        <v>-28254</v>
      </c>
      <c r="E16" s="12"/>
      <c r="F16" s="154">
        <v>0</v>
      </c>
      <c r="G16" s="154">
        <v>14352</v>
      </c>
      <c r="H16" s="154">
        <v>0</v>
      </c>
      <c r="I16" s="154">
        <v>0</v>
      </c>
      <c r="J16" s="12"/>
      <c r="K16" s="154">
        <v>1251</v>
      </c>
      <c r="L16" s="154"/>
      <c r="M16" s="154">
        <v>0</v>
      </c>
      <c r="N16" s="154">
        <v>4235</v>
      </c>
      <c r="O16" s="12"/>
      <c r="P16" s="154">
        <v>6134</v>
      </c>
      <c r="Q16" s="154">
        <v>-1309</v>
      </c>
      <c r="R16" s="154">
        <v>4825</v>
      </c>
      <c r="S16" s="3"/>
      <c r="T16" s="154">
        <v>-19287</v>
      </c>
      <c r="U16" s="154">
        <v>-35816</v>
      </c>
    </row>
    <row r="17" spans="1:21">
      <c r="A17" s="10" t="s">
        <v>39</v>
      </c>
      <c r="B17" s="159">
        <v>2.4562E-2</v>
      </c>
      <c r="C17" s="159">
        <v>2.40451E-2</v>
      </c>
      <c r="D17" s="154">
        <v>-295162</v>
      </c>
      <c r="E17" s="12"/>
      <c r="F17" s="154">
        <v>0</v>
      </c>
      <c r="G17" s="154">
        <v>149926</v>
      </c>
      <c r="H17" s="154">
        <v>0</v>
      </c>
      <c r="I17" s="154">
        <v>9517</v>
      </c>
      <c r="J17" s="12"/>
      <c r="K17" s="154">
        <v>13067</v>
      </c>
      <c r="L17" s="154"/>
      <c r="M17" s="154">
        <v>0</v>
      </c>
      <c r="N17" s="154">
        <v>6652</v>
      </c>
      <c r="O17" s="12"/>
      <c r="P17" s="154">
        <v>64082</v>
      </c>
      <c r="Q17" s="154">
        <v>-11777</v>
      </c>
      <c r="R17" s="154">
        <v>52305</v>
      </c>
      <c r="S17" s="3"/>
      <c r="T17" s="154">
        <v>-201482</v>
      </c>
      <c r="U17" s="154">
        <v>-374153</v>
      </c>
    </row>
    <row r="18" spans="1:21">
      <c r="A18" s="10" t="s">
        <v>40</v>
      </c>
      <c r="B18" s="159">
        <v>2.6856499999999998E-2</v>
      </c>
      <c r="C18" s="159">
        <v>2.9773399999999998E-2</v>
      </c>
      <c r="D18" s="154">
        <v>-322735</v>
      </c>
      <c r="E18" s="12"/>
      <c r="F18" s="154">
        <v>0</v>
      </c>
      <c r="G18" s="154">
        <v>163932</v>
      </c>
      <c r="H18" s="154">
        <v>0</v>
      </c>
      <c r="I18" s="154">
        <v>41245</v>
      </c>
      <c r="J18" s="12"/>
      <c r="K18" s="154">
        <v>14288</v>
      </c>
      <c r="L18" s="154"/>
      <c r="M18" s="154">
        <v>0</v>
      </c>
      <c r="N18" s="154">
        <v>0</v>
      </c>
      <c r="O18" s="12"/>
      <c r="P18" s="154">
        <v>70069</v>
      </c>
      <c r="Q18" s="154">
        <v>26600</v>
      </c>
      <c r="R18" s="154">
        <v>96669</v>
      </c>
      <c r="S18" s="3"/>
      <c r="T18" s="154">
        <v>-220304</v>
      </c>
      <c r="U18" s="154">
        <v>-409105</v>
      </c>
    </row>
    <row r="19" spans="1:21">
      <c r="A19" s="10" t="s">
        <v>41</v>
      </c>
      <c r="B19" s="159">
        <v>7.6958E-3</v>
      </c>
      <c r="C19" s="159">
        <v>6.6635000000000002E-3</v>
      </c>
      <c r="D19" s="154">
        <v>-92480</v>
      </c>
      <c r="E19" s="12"/>
      <c r="F19" s="154">
        <v>0</v>
      </c>
      <c r="G19" s="154">
        <v>46975</v>
      </c>
      <c r="H19" s="154">
        <v>0</v>
      </c>
      <c r="I19" s="154">
        <v>0</v>
      </c>
      <c r="J19" s="12"/>
      <c r="K19" s="154">
        <v>4094</v>
      </c>
      <c r="L19" s="154"/>
      <c r="M19" s="154">
        <v>0</v>
      </c>
      <c r="N19" s="154">
        <v>17318</v>
      </c>
      <c r="O19" s="12"/>
      <c r="P19" s="154">
        <v>20078</v>
      </c>
      <c r="Q19" s="154">
        <v>-8693</v>
      </c>
      <c r="R19" s="154">
        <v>11385</v>
      </c>
      <c r="S19" s="3"/>
      <c r="T19" s="154">
        <v>-63129</v>
      </c>
      <c r="U19" s="154">
        <v>-117230</v>
      </c>
    </row>
    <row r="20" spans="1:21">
      <c r="A20" s="10" t="s">
        <v>42</v>
      </c>
      <c r="B20" s="159">
        <v>2.1263399999999998E-2</v>
      </c>
      <c r="C20" s="159">
        <v>2.3395900000000001E-2</v>
      </c>
      <c r="D20" s="154">
        <v>-255522</v>
      </c>
      <c r="E20" s="12"/>
      <c r="F20" s="154">
        <v>0</v>
      </c>
      <c r="G20" s="154">
        <v>129792</v>
      </c>
      <c r="H20" s="154">
        <v>0</v>
      </c>
      <c r="I20" s="154">
        <v>52561</v>
      </c>
      <c r="J20" s="12"/>
      <c r="K20" s="154">
        <v>11312</v>
      </c>
      <c r="L20" s="154"/>
      <c r="M20" s="154">
        <v>0</v>
      </c>
      <c r="N20" s="154">
        <v>0</v>
      </c>
      <c r="O20" s="12"/>
      <c r="P20" s="154">
        <v>55476</v>
      </c>
      <c r="Q20" s="154">
        <v>7853</v>
      </c>
      <c r="R20" s="154">
        <v>63329</v>
      </c>
      <c r="S20" s="3"/>
      <c r="T20" s="154">
        <v>-174424</v>
      </c>
      <c r="U20" s="154">
        <v>-323905</v>
      </c>
    </row>
    <row r="21" spans="1:21">
      <c r="A21" s="10" t="s">
        <v>43</v>
      </c>
      <c r="B21" s="159">
        <v>8.1259999999999995E-3</v>
      </c>
      <c r="C21" s="159">
        <v>6.9668000000000004E-3</v>
      </c>
      <c r="D21" s="154">
        <v>-97650</v>
      </c>
      <c r="E21" s="12"/>
      <c r="F21" s="154">
        <v>0</v>
      </c>
      <c r="G21" s="154">
        <v>49601</v>
      </c>
      <c r="H21" s="154">
        <v>0</v>
      </c>
      <c r="I21" s="154">
        <v>0</v>
      </c>
      <c r="J21" s="12"/>
      <c r="K21" s="154">
        <v>4323</v>
      </c>
      <c r="L21" s="154"/>
      <c r="M21" s="154">
        <v>0</v>
      </c>
      <c r="N21" s="154">
        <v>19415</v>
      </c>
      <c r="O21" s="12"/>
      <c r="P21" s="154">
        <v>21201</v>
      </c>
      <c r="Q21" s="154">
        <v>-9859</v>
      </c>
      <c r="R21" s="154">
        <v>11342</v>
      </c>
      <c r="S21" s="3"/>
      <c r="T21" s="154">
        <v>-66658</v>
      </c>
      <c r="U21" s="154">
        <v>-123783</v>
      </c>
    </row>
    <row r="22" spans="1:21">
      <c r="A22" s="10" t="s">
        <v>44</v>
      </c>
      <c r="B22" s="159">
        <v>9.7210000000000005E-4</v>
      </c>
      <c r="C22" s="159">
        <v>1.1354E-3</v>
      </c>
      <c r="D22" s="154">
        <v>-11682</v>
      </c>
      <c r="E22" s="12"/>
      <c r="F22" s="154">
        <v>0</v>
      </c>
      <c r="G22" s="154">
        <v>5934</v>
      </c>
      <c r="H22" s="154">
        <v>0</v>
      </c>
      <c r="I22" s="154">
        <v>2603</v>
      </c>
      <c r="J22" s="12"/>
      <c r="K22" s="154">
        <v>517</v>
      </c>
      <c r="L22" s="154"/>
      <c r="M22" s="154">
        <v>0</v>
      </c>
      <c r="N22" s="154">
        <v>0</v>
      </c>
      <c r="O22" s="12"/>
      <c r="P22" s="154">
        <v>2536</v>
      </c>
      <c r="Q22" s="154">
        <v>1721</v>
      </c>
      <c r="R22" s="154">
        <v>4257</v>
      </c>
      <c r="S22" s="3"/>
      <c r="T22" s="154">
        <v>-7974</v>
      </c>
      <c r="U22" s="154">
        <v>-14808</v>
      </c>
    </row>
    <row r="23" spans="1:21">
      <c r="A23" s="10" t="s">
        <v>45</v>
      </c>
      <c r="B23" s="159">
        <v>1.03301E-2</v>
      </c>
      <c r="C23" s="159">
        <v>1.06401E-2</v>
      </c>
      <c r="D23" s="154">
        <v>-124137</v>
      </c>
      <c r="E23" s="12"/>
      <c r="F23" s="154">
        <v>0</v>
      </c>
      <c r="G23" s="154">
        <v>63055</v>
      </c>
      <c r="H23" s="154">
        <v>0</v>
      </c>
      <c r="I23" s="154">
        <v>11364</v>
      </c>
      <c r="J23" s="12"/>
      <c r="K23" s="154">
        <v>5496</v>
      </c>
      <c r="L23" s="154"/>
      <c r="M23" s="154">
        <v>0</v>
      </c>
      <c r="N23" s="154">
        <v>0</v>
      </c>
      <c r="O23" s="12"/>
      <c r="P23" s="154">
        <v>26951</v>
      </c>
      <c r="Q23" s="154">
        <v>718</v>
      </c>
      <c r="R23" s="154">
        <v>27669</v>
      </c>
      <c r="S23" s="3"/>
      <c r="T23" s="154">
        <v>-84738</v>
      </c>
      <c r="U23" s="154">
        <v>-157358</v>
      </c>
    </row>
    <row r="24" spans="1:21">
      <c r="A24" s="10" t="s">
        <v>46</v>
      </c>
      <c r="B24" s="159">
        <v>1.5506000000000001E-3</v>
      </c>
      <c r="C24" s="159">
        <v>1.5625999999999999E-3</v>
      </c>
      <c r="D24" s="154">
        <v>-18634</v>
      </c>
      <c r="E24" s="12"/>
      <c r="F24" s="154">
        <v>0</v>
      </c>
      <c r="G24" s="154">
        <v>9465</v>
      </c>
      <c r="H24" s="154">
        <v>0</v>
      </c>
      <c r="I24" s="154">
        <v>154</v>
      </c>
      <c r="J24" s="12"/>
      <c r="K24" s="154">
        <v>825</v>
      </c>
      <c r="L24" s="154"/>
      <c r="M24" s="154">
        <v>0</v>
      </c>
      <c r="N24" s="154">
        <v>1116</v>
      </c>
      <c r="O24" s="12"/>
      <c r="P24" s="154">
        <v>4046</v>
      </c>
      <c r="Q24" s="154">
        <v>1189</v>
      </c>
      <c r="R24" s="154">
        <v>5235</v>
      </c>
      <c r="S24" s="3"/>
      <c r="T24" s="154">
        <v>-12720</v>
      </c>
      <c r="U24" s="154">
        <v>-23620</v>
      </c>
    </row>
    <row r="25" spans="1:21">
      <c r="A25" s="10" t="s">
        <v>47</v>
      </c>
      <c r="B25" s="159">
        <v>1.7523400000000001E-2</v>
      </c>
      <c r="C25" s="159">
        <v>1.6189499999999999E-2</v>
      </c>
      <c r="D25" s="154">
        <v>-210579</v>
      </c>
      <c r="E25" s="12"/>
      <c r="F25" s="154">
        <v>0</v>
      </c>
      <c r="G25" s="154">
        <v>106963</v>
      </c>
      <c r="H25" s="154">
        <v>0</v>
      </c>
      <c r="I25" s="154">
        <v>0</v>
      </c>
      <c r="J25" s="12"/>
      <c r="K25" s="154">
        <v>9322</v>
      </c>
      <c r="L25" s="154"/>
      <c r="M25" s="154">
        <v>0</v>
      </c>
      <c r="N25" s="154">
        <v>23960</v>
      </c>
      <c r="O25" s="12"/>
      <c r="P25" s="154">
        <v>45719</v>
      </c>
      <c r="Q25" s="154">
        <v>-11759</v>
      </c>
      <c r="R25" s="154">
        <v>33960</v>
      </c>
      <c r="S25" s="3"/>
      <c r="T25" s="154">
        <v>-143744</v>
      </c>
      <c r="U25" s="154">
        <v>-266934</v>
      </c>
    </row>
    <row r="26" spans="1:21">
      <c r="A26" s="10" t="s">
        <v>48</v>
      </c>
      <c r="B26" s="159">
        <v>7.9740999999999996E-3</v>
      </c>
      <c r="C26" s="159">
        <v>8.2485000000000006E-3</v>
      </c>
      <c r="D26" s="154">
        <v>-95825</v>
      </c>
      <c r="E26" s="12"/>
      <c r="F26" s="154">
        <v>0</v>
      </c>
      <c r="G26" s="154">
        <v>48674</v>
      </c>
      <c r="H26" s="154">
        <v>0</v>
      </c>
      <c r="I26" s="154">
        <v>25042</v>
      </c>
      <c r="J26" s="12"/>
      <c r="K26" s="154">
        <v>4242</v>
      </c>
      <c r="L26" s="154"/>
      <c r="M26" s="154">
        <v>0</v>
      </c>
      <c r="N26" s="154">
        <v>0</v>
      </c>
      <c r="O26" s="12"/>
      <c r="P26" s="154">
        <v>20804</v>
      </c>
      <c r="Q26" s="154">
        <v>2894</v>
      </c>
      <c r="R26" s="154">
        <v>23698</v>
      </c>
      <c r="S26" s="3"/>
      <c r="T26" s="154">
        <v>-65412</v>
      </c>
      <c r="U26" s="154">
        <v>-121469</v>
      </c>
    </row>
    <row r="27" spans="1:21">
      <c r="A27" s="10" t="s">
        <v>49</v>
      </c>
      <c r="B27" s="159">
        <v>4.0353000000000003E-3</v>
      </c>
      <c r="C27" s="159">
        <v>3.9513999999999999E-3</v>
      </c>
      <c r="D27" s="154">
        <v>-48492</v>
      </c>
      <c r="E27" s="12"/>
      <c r="F27" s="154">
        <v>0</v>
      </c>
      <c r="G27" s="154">
        <v>24631</v>
      </c>
      <c r="H27" s="154">
        <v>0</v>
      </c>
      <c r="I27" s="154">
        <v>0</v>
      </c>
      <c r="J27" s="12"/>
      <c r="K27" s="154">
        <v>2147</v>
      </c>
      <c r="L27" s="154"/>
      <c r="M27" s="154">
        <v>0</v>
      </c>
      <c r="N27" s="154">
        <v>2661</v>
      </c>
      <c r="O27" s="12"/>
      <c r="P27" s="154">
        <v>10528</v>
      </c>
      <c r="Q27" s="154">
        <v>-2352</v>
      </c>
      <c r="R27" s="154">
        <v>8176</v>
      </c>
      <c r="S27" s="3"/>
      <c r="T27" s="154">
        <v>-33102</v>
      </c>
      <c r="U27" s="154">
        <v>-61470</v>
      </c>
    </row>
    <row r="28" spans="1:21">
      <c r="A28" s="10" t="s">
        <v>50</v>
      </c>
      <c r="B28" s="159">
        <v>1.7198000000000001E-3</v>
      </c>
      <c r="C28" s="159">
        <v>1.5357999999999999E-3</v>
      </c>
      <c r="D28" s="154">
        <v>-20667</v>
      </c>
      <c r="E28" s="12"/>
      <c r="F28" s="154">
        <v>0</v>
      </c>
      <c r="G28" s="154">
        <v>10498</v>
      </c>
      <c r="H28" s="154">
        <v>0</v>
      </c>
      <c r="I28" s="154">
        <v>0</v>
      </c>
      <c r="J28" s="12"/>
      <c r="K28" s="154">
        <v>915</v>
      </c>
      <c r="L28" s="154"/>
      <c r="M28" s="154">
        <v>0</v>
      </c>
      <c r="N28" s="154">
        <v>2573</v>
      </c>
      <c r="O28" s="12"/>
      <c r="P28" s="154">
        <v>4487</v>
      </c>
      <c r="Q28" s="154">
        <v>-2589</v>
      </c>
      <c r="R28" s="154">
        <v>1898</v>
      </c>
      <c r="S28" s="3"/>
      <c r="T28" s="154">
        <v>-14108</v>
      </c>
      <c r="U28" s="154">
        <v>-26198</v>
      </c>
    </row>
    <row r="29" spans="1:21">
      <c r="A29" s="10" t="s">
        <v>51</v>
      </c>
      <c r="B29" s="159">
        <v>1.547E-3</v>
      </c>
      <c r="C29" s="159">
        <v>1.5782999999999999E-3</v>
      </c>
      <c r="D29" s="154">
        <v>-18590</v>
      </c>
      <c r="E29" s="12"/>
      <c r="F29" s="154">
        <v>0</v>
      </c>
      <c r="G29" s="154">
        <v>9443</v>
      </c>
      <c r="H29" s="154">
        <v>0</v>
      </c>
      <c r="I29" s="154">
        <v>1374</v>
      </c>
      <c r="J29" s="12"/>
      <c r="K29" s="154">
        <v>823</v>
      </c>
      <c r="L29" s="154"/>
      <c r="M29" s="154">
        <v>0</v>
      </c>
      <c r="N29" s="154">
        <v>0</v>
      </c>
      <c r="O29" s="12"/>
      <c r="P29" s="154">
        <v>4036</v>
      </c>
      <c r="Q29" s="154">
        <v>163</v>
      </c>
      <c r="R29" s="154">
        <v>4199</v>
      </c>
      <c r="S29" s="3"/>
      <c r="T29" s="154">
        <v>-12690</v>
      </c>
      <c r="U29" s="154">
        <v>-23565</v>
      </c>
    </row>
    <row r="30" spans="1:21">
      <c r="A30" s="10" t="s">
        <v>52</v>
      </c>
      <c r="B30" s="159">
        <v>1.01972E-2</v>
      </c>
      <c r="C30" s="159">
        <v>8.8707000000000005E-3</v>
      </c>
      <c r="D30" s="154">
        <v>-122540</v>
      </c>
      <c r="E30" s="12"/>
      <c r="F30" s="154">
        <v>0</v>
      </c>
      <c r="G30" s="154">
        <v>62244</v>
      </c>
      <c r="H30" s="154">
        <v>0</v>
      </c>
      <c r="I30" s="154">
        <v>0</v>
      </c>
      <c r="J30" s="12"/>
      <c r="K30" s="154">
        <v>5425</v>
      </c>
      <c r="L30" s="154"/>
      <c r="M30" s="154">
        <v>0</v>
      </c>
      <c r="N30" s="154">
        <v>26324</v>
      </c>
      <c r="O30" s="12"/>
      <c r="P30" s="154">
        <v>26604</v>
      </c>
      <c r="Q30" s="154">
        <v>-14156</v>
      </c>
      <c r="R30" s="154">
        <v>12448</v>
      </c>
      <c r="S30" s="3"/>
      <c r="T30" s="154">
        <v>-83648</v>
      </c>
      <c r="U30" s="154">
        <v>-155334</v>
      </c>
    </row>
    <row r="31" spans="1:21">
      <c r="A31" s="10" t="s">
        <v>53</v>
      </c>
      <c r="B31" s="159">
        <v>4.6315000000000002E-3</v>
      </c>
      <c r="C31" s="159">
        <v>4.0555000000000001E-3</v>
      </c>
      <c r="D31" s="154">
        <v>-55657</v>
      </c>
      <c r="E31" s="12"/>
      <c r="F31" s="154">
        <v>0</v>
      </c>
      <c r="G31" s="154">
        <v>28271</v>
      </c>
      <c r="H31" s="154">
        <v>0</v>
      </c>
      <c r="I31" s="154">
        <v>0</v>
      </c>
      <c r="J31" s="12"/>
      <c r="K31" s="154">
        <v>2464</v>
      </c>
      <c r="L31" s="154"/>
      <c r="M31" s="154">
        <v>0</v>
      </c>
      <c r="N31" s="154">
        <v>10607</v>
      </c>
      <c r="O31" s="12"/>
      <c r="P31" s="154">
        <v>12084</v>
      </c>
      <c r="Q31" s="154">
        <v>-4167</v>
      </c>
      <c r="R31" s="154">
        <v>7917</v>
      </c>
      <c r="S31" s="3"/>
      <c r="T31" s="154">
        <v>-37992</v>
      </c>
      <c r="U31" s="154">
        <v>-70552</v>
      </c>
    </row>
    <row r="32" spans="1:21">
      <c r="A32" s="10" t="s">
        <v>54</v>
      </c>
      <c r="B32" s="159">
        <v>1.09953E-2</v>
      </c>
      <c r="C32" s="159">
        <v>1.07254E-2</v>
      </c>
      <c r="D32" s="154">
        <v>-132131</v>
      </c>
      <c r="E32" s="12"/>
      <c r="F32" s="154">
        <v>0</v>
      </c>
      <c r="G32" s="154">
        <v>67115</v>
      </c>
      <c r="H32" s="154">
        <v>0</v>
      </c>
      <c r="I32" s="154">
        <v>0</v>
      </c>
      <c r="J32" s="12"/>
      <c r="K32" s="154">
        <v>5849</v>
      </c>
      <c r="L32" s="154"/>
      <c r="M32" s="154">
        <v>0</v>
      </c>
      <c r="N32" s="154">
        <v>5357</v>
      </c>
      <c r="O32" s="12"/>
      <c r="P32" s="154">
        <v>28687</v>
      </c>
      <c r="Q32" s="154">
        <v>-3170</v>
      </c>
      <c r="R32" s="154">
        <v>25517</v>
      </c>
      <c r="S32" s="3"/>
      <c r="T32" s="154">
        <v>-90194</v>
      </c>
      <c r="U32" s="154">
        <v>-167491</v>
      </c>
    </row>
    <row r="33" spans="1:21">
      <c r="A33" s="10" t="s">
        <v>55</v>
      </c>
      <c r="B33" s="159">
        <v>3.4838000000000001E-2</v>
      </c>
      <c r="C33" s="159">
        <v>3.2217099999999999E-2</v>
      </c>
      <c r="D33" s="154">
        <v>-418648</v>
      </c>
      <c r="E33" s="12"/>
      <c r="F33" s="154">
        <v>0</v>
      </c>
      <c r="G33" s="154">
        <v>212651</v>
      </c>
      <c r="H33" s="154">
        <v>0</v>
      </c>
      <c r="I33" s="154">
        <v>0</v>
      </c>
      <c r="J33" s="12"/>
      <c r="K33" s="154">
        <v>18534</v>
      </c>
      <c r="L33" s="154"/>
      <c r="M33" s="154">
        <v>0</v>
      </c>
      <c r="N33" s="154">
        <v>50956</v>
      </c>
      <c r="O33" s="12"/>
      <c r="P33" s="154">
        <v>90892</v>
      </c>
      <c r="Q33" s="154">
        <v>-23190</v>
      </c>
      <c r="R33" s="154">
        <v>67702</v>
      </c>
      <c r="S33" s="3"/>
      <c r="T33" s="154">
        <v>-285776</v>
      </c>
      <c r="U33" s="154">
        <v>-530687</v>
      </c>
    </row>
    <row r="34" spans="1:21">
      <c r="A34" s="10" t="s">
        <v>56</v>
      </c>
      <c r="B34" s="159">
        <v>3.8430999999999999E-3</v>
      </c>
      <c r="C34" s="159">
        <v>4.3588999999999998E-3</v>
      </c>
      <c r="D34" s="154">
        <v>-46183</v>
      </c>
      <c r="E34" s="12"/>
      <c r="F34" s="154">
        <v>0</v>
      </c>
      <c r="G34" s="154">
        <v>23458</v>
      </c>
      <c r="H34" s="154">
        <v>0</v>
      </c>
      <c r="I34" s="154">
        <v>12511</v>
      </c>
      <c r="J34" s="12"/>
      <c r="K34" s="154">
        <v>2045</v>
      </c>
      <c r="L34" s="154"/>
      <c r="M34" s="154">
        <v>0</v>
      </c>
      <c r="N34" s="154">
        <v>0</v>
      </c>
      <c r="O34" s="12"/>
      <c r="P34" s="154">
        <v>10027</v>
      </c>
      <c r="Q34" s="154">
        <v>2317</v>
      </c>
      <c r="R34" s="154">
        <v>12344</v>
      </c>
      <c r="S34" s="3"/>
      <c r="T34" s="154">
        <v>-31525</v>
      </c>
      <c r="U34" s="154">
        <v>-58542</v>
      </c>
    </row>
    <row r="35" spans="1:21">
      <c r="A35" s="10" t="s">
        <v>57</v>
      </c>
      <c r="B35" s="159">
        <v>7.3371E-3</v>
      </c>
      <c r="C35" s="159">
        <v>8.6192000000000005E-3</v>
      </c>
      <c r="D35" s="154">
        <v>-88170</v>
      </c>
      <c r="E35" s="12"/>
      <c r="F35" s="154">
        <v>0</v>
      </c>
      <c r="G35" s="154">
        <v>44786</v>
      </c>
      <c r="H35" s="154">
        <v>0</v>
      </c>
      <c r="I35" s="154">
        <v>22833</v>
      </c>
      <c r="J35" s="12"/>
      <c r="K35" s="154">
        <v>3903</v>
      </c>
      <c r="L35" s="154"/>
      <c r="M35" s="154">
        <v>0</v>
      </c>
      <c r="N35" s="154">
        <v>0</v>
      </c>
      <c r="O35" s="12"/>
      <c r="P35" s="154">
        <v>19142</v>
      </c>
      <c r="Q35" s="154">
        <v>1945</v>
      </c>
      <c r="R35" s="154">
        <v>21087</v>
      </c>
      <c r="S35" s="3"/>
      <c r="T35" s="154">
        <v>-60186</v>
      </c>
      <c r="U35" s="154">
        <v>-111766</v>
      </c>
    </row>
    <row r="36" spans="1:21">
      <c r="A36" s="10" t="s">
        <v>58</v>
      </c>
      <c r="B36" s="159">
        <v>1.6260199999999999E-2</v>
      </c>
      <c r="C36" s="159">
        <v>1.5415399999999999E-2</v>
      </c>
      <c r="D36" s="154">
        <v>-195399</v>
      </c>
      <c r="E36" s="12"/>
      <c r="F36" s="154">
        <v>0</v>
      </c>
      <c r="G36" s="154">
        <v>99252</v>
      </c>
      <c r="H36" s="154">
        <v>0</v>
      </c>
      <c r="I36" s="154">
        <v>4391</v>
      </c>
      <c r="J36" s="12"/>
      <c r="K36" s="154">
        <v>8650</v>
      </c>
      <c r="L36" s="154"/>
      <c r="M36" s="154">
        <v>0</v>
      </c>
      <c r="N36" s="154">
        <v>10874</v>
      </c>
      <c r="O36" s="12"/>
      <c r="P36" s="154">
        <v>42423</v>
      </c>
      <c r="Q36" s="154">
        <v>-20464</v>
      </c>
      <c r="R36" s="154">
        <v>21959</v>
      </c>
      <c r="S36" s="3"/>
      <c r="T36" s="154">
        <v>-133382</v>
      </c>
      <c r="U36" s="154">
        <v>-247692</v>
      </c>
    </row>
    <row r="37" spans="1:21">
      <c r="A37" s="10" t="s">
        <v>59</v>
      </c>
      <c r="B37" s="159">
        <v>4.1752999999999998E-3</v>
      </c>
      <c r="C37" s="159">
        <v>3.9326999999999999E-3</v>
      </c>
      <c r="D37" s="154">
        <v>-50175</v>
      </c>
      <c r="E37" s="12"/>
      <c r="F37" s="154">
        <v>0</v>
      </c>
      <c r="G37" s="154">
        <v>25486</v>
      </c>
      <c r="H37" s="154">
        <v>0</v>
      </c>
      <c r="I37" s="154">
        <v>0</v>
      </c>
      <c r="J37" s="12"/>
      <c r="K37" s="154">
        <v>2221</v>
      </c>
      <c r="L37" s="154"/>
      <c r="M37" s="154">
        <v>0</v>
      </c>
      <c r="N37" s="154">
        <v>5062</v>
      </c>
      <c r="O37" s="12"/>
      <c r="P37" s="154">
        <v>10893</v>
      </c>
      <c r="Q37" s="154">
        <v>-1396</v>
      </c>
      <c r="R37" s="154">
        <v>9497</v>
      </c>
      <c r="S37" s="3"/>
      <c r="T37" s="154">
        <v>-34250</v>
      </c>
      <c r="U37" s="154">
        <v>-63602</v>
      </c>
    </row>
    <row r="38" spans="1:21">
      <c r="A38" s="10" t="s">
        <v>60</v>
      </c>
      <c r="B38" s="159">
        <v>4.4156000000000004E-3</v>
      </c>
      <c r="C38" s="159">
        <v>4.0006E-3</v>
      </c>
      <c r="D38" s="154">
        <v>-53062</v>
      </c>
      <c r="E38" s="12"/>
      <c r="F38" s="154">
        <v>0</v>
      </c>
      <c r="G38" s="154">
        <v>26953</v>
      </c>
      <c r="H38" s="154">
        <v>0</v>
      </c>
      <c r="I38" s="154">
        <v>0</v>
      </c>
      <c r="J38" s="12"/>
      <c r="K38" s="154">
        <v>2349</v>
      </c>
      <c r="L38" s="154"/>
      <c r="M38" s="154">
        <v>0</v>
      </c>
      <c r="N38" s="154">
        <v>9055</v>
      </c>
      <c r="O38" s="12"/>
      <c r="P38" s="154">
        <v>11520</v>
      </c>
      <c r="Q38" s="154">
        <v>-5700</v>
      </c>
      <c r="R38" s="154">
        <v>5820</v>
      </c>
      <c r="S38" s="3"/>
      <c r="T38" s="154">
        <v>-36221</v>
      </c>
      <c r="U38" s="154">
        <v>-67263</v>
      </c>
    </row>
    <row r="39" spans="1:21">
      <c r="A39" s="10" t="s">
        <v>61</v>
      </c>
      <c r="B39" s="159">
        <v>3.1435200000000003E-2</v>
      </c>
      <c r="C39" s="159">
        <v>3.1958599999999997E-2</v>
      </c>
      <c r="D39" s="154">
        <v>-377757</v>
      </c>
      <c r="E39" s="12"/>
      <c r="F39" s="154">
        <v>0</v>
      </c>
      <c r="G39" s="154">
        <v>191880</v>
      </c>
      <c r="H39" s="154">
        <v>0</v>
      </c>
      <c r="I39" s="154">
        <v>24534</v>
      </c>
      <c r="J39" s="12"/>
      <c r="K39" s="154">
        <v>16724</v>
      </c>
      <c r="L39" s="154"/>
      <c r="M39" s="154">
        <v>0</v>
      </c>
      <c r="N39" s="154">
        <v>0</v>
      </c>
      <c r="O39" s="12"/>
      <c r="P39" s="154">
        <v>82014</v>
      </c>
      <c r="Q39" s="154">
        <v>92799</v>
      </c>
      <c r="R39" s="154">
        <v>174813</v>
      </c>
      <c r="S39" s="3"/>
      <c r="T39" s="154">
        <v>-257863</v>
      </c>
      <c r="U39" s="154">
        <v>-478852</v>
      </c>
    </row>
    <row r="40" spans="1:21">
      <c r="A40" s="10" t="s">
        <v>62</v>
      </c>
      <c r="B40" s="159">
        <v>3.1611E-3</v>
      </c>
      <c r="C40" s="159">
        <v>3.2747000000000002E-3</v>
      </c>
      <c r="D40" s="154">
        <v>-37987</v>
      </c>
      <c r="E40" s="12"/>
      <c r="F40" s="154">
        <v>0</v>
      </c>
      <c r="G40" s="154">
        <v>19295</v>
      </c>
      <c r="H40" s="154">
        <v>0</v>
      </c>
      <c r="I40" s="154">
        <v>1462</v>
      </c>
      <c r="J40" s="12"/>
      <c r="K40" s="154">
        <v>1682</v>
      </c>
      <c r="L40" s="154"/>
      <c r="M40" s="154">
        <v>0</v>
      </c>
      <c r="N40" s="154">
        <v>1008</v>
      </c>
      <c r="O40" s="12"/>
      <c r="P40" s="154">
        <v>8247</v>
      </c>
      <c r="Q40" s="154">
        <v>-721</v>
      </c>
      <c r="R40" s="154">
        <v>7526</v>
      </c>
      <c r="S40" s="3"/>
      <c r="T40" s="154">
        <v>-25931</v>
      </c>
      <c r="U40" s="154">
        <v>-48153</v>
      </c>
    </row>
    <row r="41" spans="1:21">
      <c r="A41" s="10" t="s">
        <v>63</v>
      </c>
      <c r="B41" s="159">
        <v>3.03749E-2</v>
      </c>
      <c r="C41" s="159">
        <v>3.7655300000000003E-2</v>
      </c>
      <c r="D41" s="154">
        <v>-365015</v>
      </c>
      <c r="E41" s="12"/>
      <c r="F41" s="154">
        <v>0</v>
      </c>
      <c r="G41" s="154">
        <v>185408</v>
      </c>
      <c r="H41" s="154">
        <v>0</v>
      </c>
      <c r="I41" s="154">
        <v>93704</v>
      </c>
      <c r="J41" s="12"/>
      <c r="K41" s="154">
        <v>16159</v>
      </c>
      <c r="L41" s="154"/>
      <c r="M41" s="154">
        <v>0</v>
      </c>
      <c r="N41" s="154">
        <v>19663</v>
      </c>
      <c r="O41" s="12"/>
      <c r="P41" s="154">
        <v>79248</v>
      </c>
      <c r="Q41" s="154">
        <v>33038</v>
      </c>
      <c r="R41" s="154">
        <v>112286</v>
      </c>
      <c r="S41" s="3"/>
      <c r="T41" s="154">
        <v>-249165</v>
      </c>
      <c r="U41" s="154">
        <v>-462701</v>
      </c>
    </row>
    <row r="42" spans="1:21">
      <c r="A42" s="10" t="s">
        <v>64</v>
      </c>
      <c r="B42" s="159">
        <v>7.5258E-3</v>
      </c>
      <c r="C42" s="159">
        <v>7.0488E-3</v>
      </c>
      <c r="D42" s="154">
        <v>-90438</v>
      </c>
      <c r="E42" s="12"/>
      <c r="F42" s="154">
        <v>0</v>
      </c>
      <c r="G42" s="154">
        <v>45937</v>
      </c>
      <c r="H42" s="154">
        <v>0</v>
      </c>
      <c r="I42" s="154">
        <v>0</v>
      </c>
      <c r="J42" s="12"/>
      <c r="K42" s="154">
        <v>4004</v>
      </c>
      <c r="L42" s="154"/>
      <c r="M42" s="154">
        <v>0</v>
      </c>
      <c r="N42" s="154">
        <v>8633</v>
      </c>
      <c r="O42" s="12"/>
      <c r="P42" s="154">
        <v>19635</v>
      </c>
      <c r="Q42" s="154">
        <v>-8181</v>
      </c>
      <c r="R42" s="154">
        <v>11454</v>
      </c>
      <c r="S42" s="3"/>
      <c r="T42" s="154">
        <v>-61734</v>
      </c>
      <c r="U42" s="154">
        <v>-114641</v>
      </c>
    </row>
    <row r="43" spans="1:21">
      <c r="A43" s="10" t="s">
        <v>65</v>
      </c>
      <c r="B43" s="159">
        <v>2.5784700000000001E-2</v>
      </c>
      <c r="C43" s="159">
        <v>2.4467200000000001E-2</v>
      </c>
      <c r="D43" s="154">
        <v>-309855</v>
      </c>
      <c r="E43" s="12"/>
      <c r="F43" s="154">
        <v>0</v>
      </c>
      <c r="G43" s="154">
        <v>157390</v>
      </c>
      <c r="H43" s="154">
        <v>0</v>
      </c>
      <c r="I43" s="154">
        <v>0</v>
      </c>
      <c r="J43" s="12"/>
      <c r="K43" s="154">
        <v>13717</v>
      </c>
      <c r="L43" s="154"/>
      <c r="M43" s="154">
        <v>0</v>
      </c>
      <c r="N43" s="154">
        <v>27163</v>
      </c>
      <c r="O43" s="12"/>
      <c r="P43" s="154">
        <v>67272</v>
      </c>
      <c r="Q43" s="154">
        <v>-14416</v>
      </c>
      <c r="R43" s="154">
        <v>52856</v>
      </c>
      <c r="S43" s="3"/>
      <c r="T43" s="154">
        <v>-211512</v>
      </c>
      <c r="U43" s="154">
        <v>-392778</v>
      </c>
    </row>
    <row r="44" spans="1:21">
      <c r="A44" s="10" t="s">
        <v>66</v>
      </c>
      <c r="B44" s="159">
        <v>7.3859999999999996E-4</v>
      </c>
      <c r="C44" s="159">
        <v>7.3340000000000005E-4</v>
      </c>
      <c r="D44" s="154">
        <v>-8876</v>
      </c>
      <c r="E44" s="12"/>
      <c r="F44" s="154">
        <v>0</v>
      </c>
      <c r="G44" s="154">
        <v>4508</v>
      </c>
      <c r="H44" s="154">
        <v>0</v>
      </c>
      <c r="I44" s="154">
        <v>0</v>
      </c>
      <c r="J44" s="12"/>
      <c r="K44" s="154">
        <v>393</v>
      </c>
      <c r="L44" s="154"/>
      <c r="M44" s="154">
        <v>0</v>
      </c>
      <c r="N44" s="154">
        <v>251</v>
      </c>
      <c r="O44" s="12"/>
      <c r="P44" s="154">
        <v>1927</v>
      </c>
      <c r="Q44" s="154">
        <v>264</v>
      </c>
      <c r="R44" s="154">
        <v>2191</v>
      </c>
      <c r="S44" s="3"/>
      <c r="T44" s="154">
        <v>-6059</v>
      </c>
      <c r="U44" s="154">
        <v>-11251</v>
      </c>
    </row>
    <row r="45" spans="1:21">
      <c r="A45" s="10" t="s">
        <v>67</v>
      </c>
      <c r="B45" s="159">
        <v>3.8105999999999999E-3</v>
      </c>
      <c r="C45" s="159">
        <v>3.0584000000000002E-3</v>
      </c>
      <c r="D45" s="154">
        <v>-45792</v>
      </c>
      <c r="E45" s="12"/>
      <c r="F45" s="154">
        <v>0</v>
      </c>
      <c r="G45" s="154">
        <v>23260</v>
      </c>
      <c r="H45" s="154">
        <v>0</v>
      </c>
      <c r="I45" s="154">
        <v>0</v>
      </c>
      <c r="J45" s="12"/>
      <c r="K45" s="154">
        <v>2027</v>
      </c>
      <c r="L45" s="154"/>
      <c r="M45" s="154">
        <v>0</v>
      </c>
      <c r="N45" s="154">
        <v>13626</v>
      </c>
      <c r="O45" s="12"/>
      <c r="P45" s="154">
        <v>9942</v>
      </c>
      <c r="Q45" s="154">
        <v>-12282</v>
      </c>
      <c r="R45" s="154">
        <v>-2340</v>
      </c>
      <c r="S45" s="3"/>
      <c r="T45" s="154">
        <v>-31258</v>
      </c>
      <c r="U45" s="154">
        <v>-58047</v>
      </c>
    </row>
    <row r="46" spans="1:21">
      <c r="A46" s="10" t="s">
        <v>68</v>
      </c>
      <c r="B46" s="159">
        <v>4.5037999999999996E-3</v>
      </c>
      <c r="C46" s="159">
        <v>4.5732999999999998E-3</v>
      </c>
      <c r="D46" s="154">
        <v>-54122</v>
      </c>
      <c r="E46" s="12"/>
      <c r="F46" s="154">
        <v>0</v>
      </c>
      <c r="G46" s="154">
        <v>27491</v>
      </c>
      <c r="H46" s="154">
        <v>0</v>
      </c>
      <c r="I46" s="154">
        <v>894</v>
      </c>
      <c r="J46" s="12"/>
      <c r="K46" s="154">
        <v>2396</v>
      </c>
      <c r="L46" s="154"/>
      <c r="M46" s="154">
        <v>0</v>
      </c>
      <c r="N46" s="154">
        <v>31</v>
      </c>
      <c r="O46" s="12"/>
      <c r="P46" s="154">
        <v>11750</v>
      </c>
      <c r="Q46" s="154">
        <v>871</v>
      </c>
      <c r="R46" s="154">
        <v>12621</v>
      </c>
      <c r="S46" s="3"/>
      <c r="T46" s="154">
        <v>-36945</v>
      </c>
      <c r="U46" s="154">
        <v>-68606</v>
      </c>
    </row>
    <row r="47" spans="1:21">
      <c r="A47" s="10" t="s">
        <v>69</v>
      </c>
      <c r="B47" s="159">
        <v>1.2189E-3</v>
      </c>
      <c r="C47" s="159">
        <v>9.794999999999999E-4</v>
      </c>
      <c r="D47" s="154">
        <v>-14648</v>
      </c>
      <c r="E47" s="12"/>
      <c r="F47" s="154">
        <v>0</v>
      </c>
      <c r="G47" s="154">
        <v>7440</v>
      </c>
      <c r="H47" s="154">
        <v>0</v>
      </c>
      <c r="I47" s="154">
        <v>0</v>
      </c>
      <c r="J47" s="12"/>
      <c r="K47" s="154">
        <v>648</v>
      </c>
      <c r="L47" s="154"/>
      <c r="M47" s="154">
        <v>0</v>
      </c>
      <c r="N47" s="154">
        <v>3599</v>
      </c>
      <c r="O47" s="12"/>
      <c r="P47" s="154">
        <v>3180</v>
      </c>
      <c r="Q47" s="154">
        <v>-1373</v>
      </c>
      <c r="R47" s="154">
        <v>1807</v>
      </c>
      <c r="S47" s="3"/>
      <c r="T47" s="154">
        <v>-9999</v>
      </c>
      <c r="U47" s="154">
        <v>-18568</v>
      </c>
    </row>
    <row r="48" spans="1:21">
      <c r="A48" s="10" t="s">
        <v>70</v>
      </c>
      <c r="B48" s="159">
        <v>4.0384000000000003E-2</v>
      </c>
      <c r="C48" s="159">
        <v>4.00849E-2</v>
      </c>
      <c r="D48" s="154">
        <v>-485295</v>
      </c>
      <c r="E48" s="12"/>
      <c r="F48" s="154">
        <v>0</v>
      </c>
      <c r="G48" s="154">
        <v>246504</v>
      </c>
      <c r="H48" s="154">
        <v>0</v>
      </c>
      <c r="I48" s="154">
        <v>0</v>
      </c>
      <c r="J48" s="12"/>
      <c r="K48" s="154">
        <v>21484</v>
      </c>
      <c r="L48" s="154"/>
      <c r="M48" s="154">
        <v>0</v>
      </c>
      <c r="N48" s="154">
        <v>6506</v>
      </c>
      <c r="O48" s="12"/>
      <c r="P48" s="154">
        <v>105362</v>
      </c>
      <c r="Q48" s="154">
        <v>881</v>
      </c>
      <c r="R48" s="154">
        <v>106243</v>
      </c>
      <c r="S48" s="3"/>
      <c r="T48" s="154">
        <v>-331270</v>
      </c>
      <c r="U48" s="154">
        <v>-615169</v>
      </c>
    </row>
    <row r="49" spans="1:21">
      <c r="A49" s="10" t="s">
        <v>71</v>
      </c>
      <c r="B49" s="159">
        <v>4.0228E-3</v>
      </c>
      <c r="C49" s="159">
        <v>3.5230000000000001E-3</v>
      </c>
      <c r="D49" s="154">
        <v>-48342</v>
      </c>
      <c r="E49" s="12"/>
      <c r="F49" s="154">
        <v>0</v>
      </c>
      <c r="G49" s="154">
        <v>24555</v>
      </c>
      <c r="H49" s="154">
        <v>0</v>
      </c>
      <c r="I49" s="154">
        <v>0</v>
      </c>
      <c r="J49" s="12"/>
      <c r="K49" s="154">
        <v>2140</v>
      </c>
      <c r="L49" s="154"/>
      <c r="M49" s="154">
        <v>0</v>
      </c>
      <c r="N49" s="154">
        <v>7522</v>
      </c>
      <c r="O49" s="12"/>
      <c r="P49" s="154">
        <v>10495</v>
      </c>
      <c r="Q49" s="154">
        <v>-3960</v>
      </c>
      <c r="R49" s="154">
        <v>6535</v>
      </c>
      <c r="S49" s="3"/>
      <c r="T49" s="154">
        <v>-32999</v>
      </c>
      <c r="U49" s="154">
        <v>-61279</v>
      </c>
    </row>
    <row r="50" spans="1:21">
      <c r="A50" s="10" t="s">
        <v>72</v>
      </c>
      <c r="B50" s="159">
        <v>1.5823799999999999E-2</v>
      </c>
      <c r="C50" s="159">
        <v>1.35894E-2</v>
      </c>
      <c r="D50" s="154">
        <v>-190155</v>
      </c>
      <c r="E50" s="12"/>
      <c r="F50" s="154">
        <v>0</v>
      </c>
      <c r="G50" s="154">
        <v>96588</v>
      </c>
      <c r="H50" s="154">
        <v>0</v>
      </c>
      <c r="I50" s="154">
        <v>0</v>
      </c>
      <c r="J50" s="12"/>
      <c r="K50" s="154">
        <v>8418</v>
      </c>
      <c r="L50" s="154"/>
      <c r="M50" s="154">
        <v>0</v>
      </c>
      <c r="N50" s="154">
        <v>32049</v>
      </c>
      <c r="O50" s="12"/>
      <c r="P50" s="154">
        <v>41284</v>
      </c>
      <c r="Q50" s="154">
        <v>-23839</v>
      </c>
      <c r="R50" s="154">
        <v>17445</v>
      </c>
      <c r="S50" s="3"/>
      <c r="T50" s="154">
        <v>-129803</v>
      </c>
      <c r="U50" s="154">
        <v>-241044</v>
      </c>
    </row>
    <row r="51" spans="1:21">
      <c r="A51" s="10" t="s">
        <v>73</v>
      </c>
      <c r="B51" s="159">
        <v>7.6576999999999999E-3</v>
      </c>
      <c r="C51" s="159">
        <v>7.1655E-3</v>
      </c>
      <c r="D51" s="154">
        <v>-92023</v>
      </c>
      <c r="E51" s="12"/>
      <c r="F51" s="154">
        <v>0</v>
      </c>
      <c r="G51" s="154">
        <v>46743</v>
      </c>
      <c r="H51" s="154">
        <v>0</v>
      </c>
      <c r="I51" s="154">
        <v>0</v>
      </c>
      <c r="J51" s="12"/>
      <c r="K51" s="154">
        <v>4074</v>
      </c>
      <c r="L51" s="154"/>
      <c r="M51" s="154">
        <v>0</v>
      </c>
      <c r="N51" s="154">
        <v>6753</v>
      </c>
      <c r="O51" s="12"/>
      <c r="P51" s="154">
        <v>19979</v>
      </c>
      <c r="Q51" s="154">
        <v>-2847</v>
      </c>
      <c r="R51" s="154">
        <v>17132</v>
      </c>
      <c r="S51" s="3"/>
      <c r="T51" s="154">
        <v>-62816</v>
      </c>
      <c r="U51" s="154">
        <v>-116650</v>
      </c>
    </row>
    <row r="52" spans="1:21">
      <c r="A52" s="10" t="s">
        <v>74</v>
      </c>
      <c r="B52" s="159">
        <v>1.2146000000000001E-2</v>
      </c>
      <c r="C52" s="159">
        <v>1.2406500000000001E-2</v>
      </c>
      <c r="D52" s="154">
        <v>-145958</v>
      </c>
      <c r="E52" s="12"/>
      <c r="F52" s="154">
        <v>0</v>
      </c>
      <c r="G52" s="154">
        <v>74139</v>
      </c>
      <c r="H52" s="154">
        <v>0</v>
      </c>
      <c r="I52" s="154">
        <v>5494</v>
      </c>
      <c r="J52" s="12"/>
      <c r="K52" s="154">
        <v>6462</v>
      </c>
      <c r="L52" s="154"/>
      <c r="M52" s="154">
        <v>0</v>
      </c>
      <c r="N52" s="154">
        <v>0</v>
      </c>
      <c r="O52" s="12"/>
      <c r="P52" s="154">
        <v>31689</v>
      </c>
      <c r="Q52" s="154">
        <v>6534</v>
      </c>
      <c r="R52" s="154">
        <v>38223</v>
      </c>
      <c r="S52" s="3"/>
      <c r="T52" s="154">
        <v>-99634</v>
      </c>
      <c r="U52" s="154">
        <v>-185020</v>
      </c>
    </row>
    <row r="53" spans="1:21">
      <c r="A53" s="10" t="s">
        <v>75</v>
      </c>
      <c r="B53" s="159">
        <v>1.6035999999999999E-3</v>
      </c>
      <c r="C53" s="159">
        <v>1.4262000000000001E-3</v>
      </c>
      <c r="D53" s="154">
        <v>-19270</v>
      </c>
      <c r="E53" s="12"/>
      <c r="F53" s="154">
        <v>0</v>
      </c>
      <c r="G53" s="154">
        <v>9788</v>
      </c>
      <c r="H53" s="154">
        <v>0</v>
      </c>
      <c r="I53" s="154">
        <v>0</v>
      </c>
      <c r="J53" s="12"/>
      <c r="K53" s="154">
        <v>853</v>
      </c>
      <c r="L53" s="154"/>
      <c r="M53" s="154">
        <v>0</v>
      </c>
      <c r="N53" s="154">
        <v>2840</v>
      </c>
      <c r="O53" s="12"/>
      <c r="P53" s="154">
        <v>4184</v>
      </c>
      <c r="Q53" s="154">
        <v>-523</v>
      </c>
      <c r="R53" s="154">
        <v>3661</v>
      </c>
      <c r="S53" s="3"/>
      <c r="T53" s="154">
        <v>-13154</v>
      </c>
      <c r="U53" s="154">
        <v>-24428</v>
      </c>
    </row>
    <row r="54" spans="1:21">
      <c r="A54" s="10" t="s">
        <v>76</v>
      </c>
      <c r="B54" s="159">
        <v>4.3617999999999999E-3</v>
      </c>
      <c r="C54" s="159">
        <v>5.2312000000000001E-3</v>
      </c>
      <c r="D54" s="154">
        <v>-52416</v>
      </c>
      <c r="E54" s="12"/>
      <c r="F54" s="154">
        <v>0</v>
      </c>
      <c r="G54" s="154">
        <v>26624</v>
      </c>
      <c r="H54" s="154">
        <v>0</v>
      </c>
      <c r="I54" s="154">
        <v>12931</v>
      </c>
      <c r="J54" s="12"/>
      <c r="K54" s="154">
        <v>2320</v>
      </c>
      <c r="L54" s="154"/>
      <c r="M54" s="154">
        <v>0</v>
      </c>
      <c r="N54" s="154">
        <v>0</v>
      </c>
      <c r="O54" s="12"/>
      <c r="P54" s="154">
        <v>11380</v>
      </c>
      <c r="Q54" s="154">
        <v>4948</v>
      </c>
      <c r="R54" s="154">
        <v>16328</v>
      </c>
      <c r="S54" s="3"/>
      <c r="T54" s="154">
        <v>-35780</v>
      </c>
      <c r="U54" s="154">
        <v>-66443</v>
      </c>
    </row>
    <row r="55" spans="1:21">
      <c r="A55" s="10" t="s">
        <v>77</v>
      </c>
      <c r="B55" s="159">
        <v>4.8240000000000002E-4</v>
      </c>
      <c r="C55" s="159">
        <v>5.0319999999999998E-4</v>
      </c>
      <c r="D55" s="154">
        <v>-5797</v>
      </c>
      <c r="E55" s="12"/>
      <c r="F55" s="154">
        <v>0</v>
      </c>
      <c r="G55" s="154">
        <v>2945</v>
      </c>
      <c r="H55" s="154">
        <v>0</v>
      </c>
      <c r="I55" s="154">
        <v>268</v>
      </c>
      <c r="J55" s="12"/>
      <c r="K55" s="154">
        <v>257</v>
      </c>
      <c r="L55" s="154"/>
      <c r="M55" s="154">
        <v>0</v>
      </c>
      <c r="N55" s="154">
        <v>1896</v>
      </c>
      <c r="O55" s="12"/>
      <c r="P55" s="154">
        <v>1259</v>
      </c>
      <c r="Q55" s="154">
        <v>-1045</v>
      </c>
      <c r="R55" s="154">
        <v>214</v>
      </c>
      <c r="S55" s="3"/>
      <c r="T55" s="154">
        <v>-3957</v>
      </c>
      <c r="U55" s="154">
        <v>-7348</v>
      </c>
    </row>
    <row r="56" spans="1:21">
      <c r="A56" s="10" t="s">
        <v>78</v>
      </c>
      <c r="B56" s="159">
        <v>2.0607400000000001E-2</v>
      </c>
      <c r="C56" s="159">
        <v>2.1193300000000002E-2</v>
      </c>
      <c r="D56" s="154">
        <v>-247639</v>
      </c>
      <c r="E56" s="12"/>
      <c r="F56" s="154">
        <v>0</v>
      </c>
      <c r="G56" s="154">
        <v>125788</v>
      </c>
      <c r="H56" s="154">
        <v>0</v>
      </c>
      <c r="I56" s="154">
        <v>12319</v>
      </c>
      <c r="J56" s="12"/>
      <c r="K56" s="154">
        <v>10963</v>
      </c>
      <c r="L56" s="154"/>
      <c r="M56" s="154">
        <v>0</v>
      </c>
      <c r="N56" s="154">
        <v>0</v>
      </c>
      <c r="O56" s="12"/>
      <c r="P56" s="154">
        <v>53765</v>
      </c>
      <c r="Q56" s="154">
        <v>853</v>
      </c>
      <c r="R56" s="154">
        <v>54618</v>
      </c>
      <c r="S56" s="3"/>
      <c r="T56" s="154">
        <v>-169043</v>
      </c>
      <c r="U56" s="154">
        <v>-313913</v>
      </c>
    </row>
    <row r="57" spans="1:21">
      <c r="A57" s="10" t="s">
        <v>79</v>
      </c>
      <c r="B57" s="159">
        <v>4.8066000000000003E-3</v>
      </c>
      <c r="C57" s="159">
        <v>5.0764E-3</v>
      </c>
      <c r="D57" s="154">
        <v>-57761</v>
      </c>
      <c r="E57" s="12"/>
      <c r="F57" s="154">
        <v>0</v>
      </c>
      <c r="G57" s="154">
        <v>29339</v>
      </c>
      <c r="H57" s="154">
        <v>0</v>
      </c>
      <c r="I57" s="154">
        <v>6453</v>
      </c>
      <c r="J57" s="12"/>
      <c r="K57" s="154">
        <v>2557</v>
      </c>
      <c r="L57" s="154"/>
      <c r="M57" s="154">
        <v>0</v>
      </c>
      <c r="N57" s="154">
        <v>0</v>
      </c>
      <c r="O57" s="12"/>
      <c r="P57" s="154">
        <v>12540</v>
      </c>
      <c r="Q57" s="154">
        <v>8349</v>
      </c>
      <c r="R57" s="154">
        <v>20889</v>
      </c>
      <c r="S57" s="3"/>
      <c r="T57" s="154">
        <v>-39429</v>
      </c>
      <c r="U57" s="154">
        <v>-73219</v>
      </c>
    </row>
    <row r="58" spans="1:21">
      <c r="A58" s="10" t="s">
        <v>80</v>
      </c>
      <c r="B58" s="159">
        <v>2.59952E-2</v>
      </c>
      <c r="C58" s="159">
        <v>2.64333E-2</v>
      </c>
      <c r="D58" s="154">
        <v>-312384</v>
      </c>
      <c r="E58" s="12"/>
      <c r="F58" s="154">
        <v>0</v>
      </c>
      <c r="G58" s="154">
        <v>158675</v>
      </c>
      <c r="H58" s="154">
        <v>0</v>
      </c>
      <c r="I58" s="154">
        <v>5638</v>
      </c>
      <c r="J58" s="12"/>
      <c r="K58" s="154">
        <v>13829</v>
      </c>
      <c r="L58" s="154"/>
      <c r="M58" s="154">
        <v>0</v>
      </c>
      <c r="N58" s="154">
        <v>2931</v>
      </c>
      <c r="O58" s="12"/>
      <c r="P58" s="154">
        <v>67821</v>
      </c>
      <c r="Q58" s="154">
        <v>-13245</v>
      </c>
      <c r="R58" s="154">
        <v>54576</v>
      </c>
      <c r="S58" s="3"/>
      <c r="T58" s="154">
        <v>-213239</v>
      </c>
      <c r="U58" s="154">
        <v>-395985</v>
      </c>
    </row>
    <row r="59" spans="1:21">
      <c r="A59" s="10" t="s">
        <v>81</v>
      </c>
      <c r="B59" s="159">
        <v>7.9279999999999997E-4</v>
      </c>
      <c r="C59" s="159">
        <v>7.0470000000000005E-4</v>
      </c>
      <c r="D59" s="154">
        <v>-9527</v>
      </c>
      <c r="E59" s="12"/>
      <c r="F59" s="154">
        <v>0</v>
      </c>
      <c r="G59" s="154">
        <v>4839</v>
      </c>
      <c r="H59" s="154">
        <v>0</v>
      </c>
      <c r="I59" s="154">
        <v>341</v>
      </c>
      <c r="J59" s="12"/>
      <c r="K59" s="154">
        <v>422</v>
      </c>
      <c r="L59" s="154"/>
      <c r="M59" s="154">
        <v>0</v>
      </c>
      <c r="N59" s="154">
        <v>1134</v>
      </c>
      <c r="O59" s="12"/>
      <c r="P59" s="154">
        <v>2068</v>
      </c>
      <c r="Q59" s="154">
        <v>-28</v>
      </c>
      <c r="R59" s="154">
        <v>2040</v>
      </c>
      <c r="S59" s="3"/>
      <c r="T59" s="154">
        <v>-6503</v>
      </c>
      <c r="U59" s="154">
        <v>-12077</v>
      </c>
    </row>
    <row r="60" spans="1:21">
      <c r="A60" s="10" t="s">
        <v>82</v>
      </c>
      <c r="B60" s="159">
        <v>6.3445999999999997E-3</v>
      </c>
      <c r="C60" s="159">
        <v>5.6150000000000002E-3</v>
      </c>
      <c r="D60" s="154">
        <v>-76243</v>
      </c>
      <c r="E60" s="12"/>
      <c r="F60" s="154">
        <v>0</v>
      </c>
      <c r="G60" s="154">
        <v>38727</v>
      </c>
      <c r="H60" s="154">
        <v>0</v>
      </c>
      <c r="I60" s="154">
        <v>0</v>
      </c>
      <c r="J60" s="12"/>
      <c r="K60" s="154">
        <v>3375</v>
      </c>
      <c r="L60" s="154"/>
      <c r="M60" s="154">
        <v>0</v>
      </c>
      <c r="N60" s="154">
        <v>12611</v>
      </c>
      <c r="O60" s="12"/>
      <c r="P60" s="154">
        <v>16553</v>
      </c>
      <c r="Q60" s="154">
        <v>-6624</v>
      </c>
      <c r="R60" s="154">
        <v>9929</v>
      </c>
      <c r="S60" s="3"/>
      <c r="T60" s="154">
        <v>-52045</v>
      </c>
      <c r="U60" s="154">
        <v>-96647</v>
      </c>
    </row>
    <row r="61" spans="1:21">
      <c r="A61" s="10" t="s">
        <v>83</v>
      </c>
      <c r="B61" s="159">
        <v>3.5105000000000002E-3</v>
      </c>
      <c r="C61" s="159">
        <v>3.1091999999999999E-3</v>
      </c>
      <c r="D61" s="154">
        <v>-42186</v>
      </c>
      <c r="E61" s="12"/>
      <c r="F61" s="154">
        <v>0</v>
      </c>
      <c r="G61" s="154">
        <v>21428</v>
      </c>
      <c r="H61" s="154">
        <v>0</v>
      </c>
      <c r="I61" s="154">
        <v>0</v>
      </c>
      <c r="J61" s="12"/>
      <c r="K61" s="154">
        <v>1868</v>
      </c>
      <c r="L61" s="154"/>
      <c r="M61" s="154">
        <v>0</v>
      </c>
      <c r="N61" s="154">
        <v>7666</v>
      </c>
      <c r="O61" s="12"/>
      <c r="P61" s="154">
        <v>9159</v>
      </c>
      <c r="Q61" s="154">
        <v>-4387</v>
      </c>
      <c r="R61" s="154">
        <v>4772</v>
      </c>
      <c r="S61" s="3"/>
      <c r="T61" s="154">
        <v>-28797</v>
      </c>
      <c r="U61" s="154">
        <v>-53475</v>
      </c>
    </row>
    <row r="62" spans="1:21">
      <c r="A62" s="10" t="s">
        <v>84</v>
      </c>
      <c r="B62" s="159">
        <v>1.06809E-2</v>
      </c>
      <c r="C62" s="159">
        <v>9.9704000000000008E-3</v>
      </c>
      <c r="D62" s="154">
        <v>-128352</v>
      </c>
      <c r="E62" s="12"/>
      <c r="F62" s="154">
        <v>0</v>
      </c>
      <c r="G62" s="154">
        <v>65196</v>
      </c>
      <c r="H62" s="154">
        <v>0</v>
      </c>
      <c r="I62" s="154">
        <v>1958</v>
      </c>
      <c r="J62" s="12"/>
      <c r="K62" s="154">
        <v>5682</v>
      </c>
      <c r="L62" s="154"/>
      <c r="M62" s="154">
        <v>0</v>
      </c>
      <c r="N62" s="154">
        <v>9144</v>
      </c>
      <c r="O62" s="12"/>
      <c r="P62" s="154">
        <v>27866</v>
      </c>
      <c r="Q62" s="154">
        <v>-7109</v>
      </c>
      <c r="R62" s="154">
        <v>20757</v>
      </c>
      <c r="S62" s="3"/>
      <c r="T62" s="154">
        <v>-87615</v>
      </c>
      <c r="U62" s="154">
        <v>-162702</v>
      </c>
    </row>
    <row r="63" spans="1:21">
      <c r="A63" s="10" t="s">
        <v>85</v>
      </c>
      <c r="B63" s="159">
        <v>4.0895000000000003E-3</v>
      </c>
      <c r="C63" s="159">
        <v>3.7856999999999999E-3</v>
      </c>
      <c r="D63" s="154">
        <v>-49144</v>
      </c>
      <c r="E63" s="12"/>
      <c r="F63" s="154">
        <v>0</v>
      </c>
      <c r="G63" s="154">
        <v>24962</v>
      </c>
      <c r="H63" s="154">
        <v>0</v>
      </c>
      <c r="I63" s="154">
        <v>3430</v>
      </c>
      <c r="J63" s="12"/>
      <c r="K63" s="154">
        <v>2176</v>
      </c>
      <c r="L63" s="154"/>
      <c r="M63" s="154">
        <v>0</v>
      </c>
      <c r="N63" s="154">
        <v>3910</v>
      </c>
      <c r="O63" s="12"/>
      <c r="P63" s="154">
        <v>10670</v>
      </c>
      <c r="Q63" s="154">
        <v>-1127</v>
      </c>
      <c r="R63" s="154">
        <v>9543</v>
      </c>
      <c r="S63" s="3"/>
      <c r="T63" s="154">
        <v>-33546</v>
      </c>
      <c r="U63" s="154">
        <v>-62295</v>
      </c>
    </row>
    <row r="64" spans="1:21">
      <c r="A64" s="10" t="s">
        <v>86</v>
      </c>
      <c r="B64" s="159">
        <v>2.2477E-3</v>
      </c>
      <c r="C64" s="159">
        <v>2.2430000000000002E-3</v>
      </c>
      <c r="D64" s="154">
        <v>-27011</v>
      </c>
      <c r="E64" s="12"/>
      <c r="F64" s="154">
        <v>0</v>
      </c>
      <c r="G64" s="154">
        <v>13720</v>
      </c>
      <c r="H64" s="154">
        <v>0</v>
      </c>
      <c r="I64" s="154">
        <v>0</v>
      </c>
      <c r="J64" s="12"/>
      <c r="K64" s="154">
        <v>1196</v>
      </c>
      <c r="L64" s="154"/>
      <c r="M64" s="154">
        <v>0</v>
      </c>
      <c r="N64" s="154">
        <v>252</v>
      </c>
      <c r="O64" s="12"/>
      <c r="P64" s="154">
        <v>5864</v>
      </c>
      <c r="Q64" s="154">
        <v>3984</v>
      </c>
      <c r="R64" s="154">
        <v>9848</v>
      </c>
      <c r="S64" s="3"/>
      <c r="T64" s="154">
        <v>-18438</v>
      </c>
      <c r="U64" s="154">
        <v>-34239</v>
      </c>
    </row>
    <row r="65" spans="1:21">
      <c r="A65" s="10" t="s">
        <v>87</v>
      </c>
      <c r="B65" s="159">
        <v>1.6004000000000001E-3</v>
      </c>
      <c r="C65" s="159">
        <v>1.3929000000000001E-3</v>
      </c>
      <c r="D65" s="154">
        <v>-19232</v>
      </c>
      <c r="E65" s="12"/>
      <c r="F65" s="154">
        <v>0</v>
      </c>
      <c r="G65" s="154">
        <v>9769</v>
      </c>
      <c r="H65" s="154">
        <v>0</v>
      </c>
      <c r="I65" s="154">
        <v>0</v>
      </c>
      <c r="J65" s="12"/>
      <c r="K65" s="154">
        <v>851</v>
      </c>
      <c r="L65" s="154"/>
      <c r="M65" s="154">
        <v>0</v>
      </c>
      <c r="N65" s="154">
        <v>3170</v>
      </c>
      <c r="O65" s="12"/>
      <c r="P65" s="154">
        <v>4175</v>
      </c>
      <c r="Q65" s="154">
        <v>-712</v>
      </c>
      <c r="R65" s="154">
        <v>3463</v>
      </c>
      <c r="S65" s="3"/>
      <c r="T65" s="154">
        <v>-13128</v>
      </c>
      <c r="U65" s="154">
        <v>-24379</v>
      </c>
    </row>
    <row r="66" spans="1:21">
      <c r="A66" s="10" t="s">
        <v>88</v>
      </c>
      <c r="B66" s="159">
        <v>4.1504999999999997E-3</v>
      </c>
      <c r="C66" s="159">
        <v>3.8964999999999998E-3</v>
      </c>
      <c r="D66" s="154">
        <v>-49877</v>
      </c>
      <c r="E66" s="12"/>
      <c r="F66" s="154">
        <v>0</v>
      </c>
      <c r="G66" s="154">
        <v>25335</v>
      </c>
      <c r="H66" s="154">
        <v>0</v>
      </c>
      <c r="I66" s="154">
        <v>0</v>
      </c>
      <c r="J66" s="12"/>
      <c r="K66" s="154">
        <v>2208</v>
      </c>
      <c r="L66" s="154"/>
      <c r="M66" s="154">
        <v>0</v>
      </c>
      <c r="N66" s="154">
        <v>5817</v>
      </c>
      <c r="O66" s="12"/>
      <c r="P66" s="154">
        <v>10829</v>
      </c>
      <c r="Q66" s="154">
        <v>-2985</v>
      </c>
      <c r="R66" s="154">
        <v>7844</v>
      </c>
      <c r="S66" s="3"/>
      <c r="T66" s="154">
        <v>-34047</v>
      </c>
      <c r="U66" s="154">
        <v>-63225</v>
      </c>
    </row>
    <row r="67" spans="1:21">
      <c r="A67" s="10" t="s">
        <v>89</v>
      </c>
      <c r="B67" s="159">
        <v>6.3420400000000002E-2</v>
      </c>
      <c r="C67" s="159">
        <v>7.2112200000000001E-2</v>
      </c>
      <c r="D67" s="154">
        <v>-762123</v>
      </c>
      <c r="E67" s="12"/>
      <c r="F67" s="154">
        <v>0</v>
      </c>
      <c r="G67" s="154">
        <v>387118</v>
      </c>
      <c r="H67" s="154">
        <v>0</v>
      </c>
      <c r="I67" s="154">
        <v>140081</v>
      </c>
      <c r="J67" s="12"/>
      <c r="K67" s="154">
        <v>33740</v>
      </c>
      <c r="L67" s="154"/>
      <c r="M67" s="154">
        <v>0</v>
      </c>
      <c r="N67" s="154">
        <v>0</v>
      </c>
      <c r="O67" s="12"/>
      <c r="P67" s="154">
        <v>165464</v>
      </c>
      <c r="Q67" s="154">
        <v>105818</v>
      </c>
      <c r="R67" s="154">
        <v>271282</v>
      </c>
      <c r="S67" s="3"/>
      <c r="T67" s="154">
        <v>-520238</v>
      </c>
      <c r="U67" s="154">
        <v>-966083</v>
      </c>
    </row>
    <row r="68" spans="1:21">
      <c r="A68" s="10" t="s">
        <v>90</v>
      </c>
      <c r="B68" s="159">
        <v>1.7627999999999999E-3</v>
      </c>
      <c r="C68" s="159">
        <v>1.6448999999999999E-3</v>
      </c>
      <c r="D68" s="154">
        <v>-21184</v>
      </c>
      <c r="E68" s="12"/>
      <c r="F68" s="154">
        <v>0</v>
      </c>
      <c r="G68" s="154">
        <v>10760</v>
      </c>
      <c r="H68" s="154">
        <v>0</v>
      </c>
      <c r="I68" s="154">
        <v>0</v>
      </c>
      <c r="J68" s="12"/>
      <c r="K68" s="154">
        <v>938</v>
      </c>
      <c r="L68" s="154"/>
      <c r="M68" s="154">
        <v>0</v>
      </c>
      <c r="N68" s="154">
        <v>3929</v>
      </c>
      <c r="O68" s="12"/>
      <c r="P68" s="154">
        <v>4599</v>
      </c>
      <c r="Q68" s="154">
        <v>-2942</v>
      </c>
      <c r="R68" s="154">
        <v>1657</v>
      </c>
      <c r="S68" s="3"/>
      <c r="T68" s="154">
        <v>-14460</v>
      </c>
      <c r="U68" s="154">
        <v>-26853</v>
      </c>
    </row>
    <row r="69" spans="1:21">
      <c r="A69" s="10" t="s">
        <v>91</v>
      </c>
      <c r="B69" s="159">
        <v>2.2853000000000001E-3</v>
      </c>
      <c r="C69" s="159">
        <v>2.4410999999999999E-3</v>
      </c>
      <c r="D69" s="154">
        <v>-27462</v>
      </c>
      <c r="E69" s="12"/>
      <c r="F69" s="154">
        <v>0</v>
      </c>
      <c r="G69" s="154">
        <v>13949</v>
      </c>
      <c r="H69" s="154">
        <v>0</v>
      </c>
      <c r="I69" s="154">
        <v>2006</v>
      </c>
      <c r="J69" s="12"/>
      <c r="K69" s="154">
        <v>1216</v>
      </c>
      <c r="L69" s="154"/>
      <c r="M69" s="154">
        <v>0</v>
      </c>
      <c r="N69" s="154">
        <v>1706</v>
      </c>
      <c r="O69" s="12"/>
      <c r="P69" s="154">
        <v>5962</v>
      </c>
      <c r="Q69" s="154">
        <v>874</v>
      </c>
      <c r="R69" s="154">
        <v>6836</v>
      </c>
      <c r="S69" s="3"/>
      <c r="T69" s="154">
        <v>-18746</v>
      </c>
      <c r="U69" s="154">
        <v>-34812</v>
      </c>
    </row>
    <row r="70" spans="1:21">
      <c r="A70" s="10" t="s">
        <v>92</v>
      </c>
      <c r="B70" s="159">
        <v>1.3701E-2</v>
      </c>
      <c r="C70" s="159">
        <v>1.22922E-2</v>
      </c>
      <c r="D70" s="154">
        <v>-164645</v>
      </c>
      <c r="E70" s="12"/>
      <c r="F70" s="154">
        <v>0</v>
      </c>
      <c r="G70" s="154">
        <v>83631</v>
      </c>
      <c r="H70" s="154">
        <v>0</v>
      </c>
      <c r="I70" s="154">
        <v>14711</v>
      </c>
      <c r="J70" s="12"/>
      <c r="K70" s="154">
        <v>7289</v>
      </c>
      <c r="L70" s="154"/>
      <c r="M70" s="154">
        <v>0</v>
      </c>
      <c r="N70" s="154">
        <v>18132</v>
      </c>
      <c r="O70" s="12"/>
      <c r="P70" s="154">
        <v>35746</v>
      </c>
      <c r="Q70" s="154">
        <v>-4256</v>
      </c>
      <c r="R70" s="154">
        <v>31490</v>
      </c>
      <c r="S70" s="3"/>
      <c r="T70" s="154">
        <v>-112389</v>
      </c>
      <c r="U70" s="154">
        <v>-208707</v>
      </c>
    </row>
    <row r="71" spans="1:21">
      <c r="A71" s="10" t="s">
        <v>93</v>
      </c>
      <c r="B71" s="159">
        <v>8.9268999999999998E-3</v>
      </c>
      <c r="C71" s="159">
        <v>8.5121999999999993E-3</v>
      </c>
      <c r="D71" s="154">
        <v>-107275</v>
      </c>
      <c r="E71" s="12"/>
      <c r="F71" s="154">
        <v>0</v>
      </c>
      <c r="G71" s="154">
        <v>54490</v>
      </c>
      <c r="H71" s="154">
        <v>0</v>
      </c>
      <c r="I71" s="154">
        <v>0</v>
      </c>
      <c r="J71" s="12"/>
      <c r="K71" s="154">
        <v>4749</v>
      </c>
      <c r="L71" s="154"/>
      <c r="M71" s="154">
        <v>0</v>
      </c>
      <c r="N71" s="154">
        <v>10557</v>
      </c>
      <c r="O71" s="12"/>
      <c r="P71" s="154">
        <v>23290</v>
      </c>
      <c r="Q71" s="154">
        <v>-5621</v>
      </c>
      <c r="R71" s="154">
        <v>17669</v>
      </c>
      <c r="S71" s="3"/>
      <c r="T71" s="154">
        <v>-73227</v>
      </c>
      <c r="U71" s="154">
        <v>-135983</v>
      </c>
    </row>
    <row r="72" spans="1:21">
      <c r="A72" s="10" t="s">
        <v>94</v>
      </c>
      <c r="B72" s="159">
        <v>2.3906799999999999E-2</v>
      </c>
      <c r="C72" s="159">
        <v>3.4126999999999998E-2</v>
      </c>
      <c r="D72" s="154">
        <v>-287288</v>
      </c>
      <c r="E72" s="12"/>
      <c r="F72" s="154">
        <v>0</v>
      </c>
      <c r="G72" s="154">
        <v>145927</v>
      </c>
      <c r="H72" s="154">
        <v>0</v>
      </c>
      <c r="I72" s="154">
        <v>131540</v>
      </c>
      <c r="J72" s="12"/>
      <c r="K72" s="154">
        <v>12718</v>
      </c>
      <c r="L72" s="154"/>
      <c r="M72" s="154">
        <v>0</v>
      </c>
      <c r="N72" s="154">
        <v>39325</v>
      </c>
      <c r="O72" s="12"/>
      <c r="P72" s="154">
        <v>62373</v>
      </c>
      <c r="Q72" s="154">
        <v>22148</v>
      </c>
      <c r="R72" s="154">
        <v>84521</v>
      </c>
      <c r="S72" s="3"/>
      <c r="T72" s="154">
        <v>-196107</v>
      </c>
      <c r="U72" s="154">
        <v>-364172</v>
      </c>
    </row>
    <row r="73" spans="1:21">
      <c r="A73" s="10" t="s">
        <v>95</v>
      </c>
      <c r="B73" s="159">
        <v>1.4724E-3</v>
      </c>
      <c r="C73" s="159">
        <v>1.3626000000000001E-3</v>
      </c>
      <c r="D73" s="154">
        <v>-17694</v>
      </c>
      <c r="E73" s="12"/>
      <c r="F73" s="154">
        <v>0</v>
      </c>
      <c r="G73" s="154">
        <v>8988</v>
      </c>
      <c r="H73" s="154">
        <v>0</v>
      </c>
      <c r="I73" s="154">
        <v>0</v>
      </c>
      <c r="J73" s="12"/>
      <c r="K73" s="154">
        <v>783</v>
      </c>
      <c r="L73" s="154"/>
      <c r="M73" s="154">
        <v>0</v>
      </c>
      <c r="N73" s="154">
        <v>3278</v>
      </c>
      <c r="O73" s="12"/>
      <c r="P73" s="154">
        <v>3841</v>
      </c>
      <c r="Q73" s="154">
        <v>-1278</v>
      </c>
      <c r="R73" s="154">
        <v>2563</v>
      </c>
      <c r="S73" s="3"/>
      <c r="T73" s="154">
        <v>-12078</v>
      </c>
      <c r="U73" s="154">
        <v>-22429</v>
      </c>
    </row>
    <row r="74" spans="1:21">
      <c r="A74" s="10" t="s">
        <v>96</v>
      </c>
      <c r="B74" s="159">
        <v>2.4424700000000001E-2</v>
      </c>
      <c r="C74" s="159">
        <v>2.3415700000000001E-2</v>
      </c>
      <c r="D74" s="154">
        <v>-293512</v>
      </c>
      <c r="E74" s="12"/>
      <c r="F74" s="154">
        <v>0</v>
      </c>
      <c r="G74" s="154">
        <v>149088</v>
      </c>
      <c r="H74" s="154">
        <v>0</v>
      </c>
      <c r="I74" s="154">
        <v>0</v>
      </c>
      <c r="J74" s="12"/>
      <c r="K74" s="154">
        <v>12994</v>
      </c>
      <c r="L74" s="154"/>
      <c r="M74" s="154">
        <v>0</v>
      </c>
      <c r="N74" s="154">
        <v>23488</v>
      </c>
      <c r="O74" s="12"/>
      <c r="P74" s="154">
        <v>63724</v>
      </c>
      <c r="Q74" s="154">
        <v>-11785</v>
      </c>
      <c r="R74" s="154">
        <v>51939</v>
      </c>
      <c r="S74" s="3"/>
      <c r="T74" s="154">
        <v>-200356</v>
      </c>
      <c r="U74" s="154">
        <v>-372061</v>
      </c>
    </row>
    <row r="75" spans="1:21">
      <c r="A75" s="10" t="s">
        <v>97</v>
      </c>
      <c r="B75" s="159">
        <v>1.18174E-2</v>
      </c>
      <c r="C75" s="159">
        <v>1.07341E-2</v>
      </c>
      <c r="D75" s="154">
        <v>-142010</v>
      </c>
      <c r="E75" s="12"/>
      <c r="F75" s="154">
        <v>0</v>
      </c>
      <c r="G75" s="154">
        <v>72133</v>
      </c>
      <c r="H75" s="154">
        <v>0</v>
      </c>
      <c r="I75" s="154">
        <v>0</v>
      </c>
      <c r="J75" s="12"/>
      <c r="K75" s="154">
        <v>6287</v>
      </c>
      <c r="L75" s="154"/>
      <c r="M75" s="154">
        <v>0</v>
      </c>
      <c r="N75" s="154">
        <v>16692</v>
      </c>
      <c r="O75" s="12"/>
      <c r="P75" s="154">
        <v>30832</v>
      </c>
      <c r="Q75" s="154">
        <v>-6351</v>
      </c>
      <c r="R75" s="154">
        <v>24481</v>
      </c>
      <c r="S75" s="3"/>
      <c r="T75" s="154">
        <v>-96938</v>
      </c>
      <c r="U75" s="154">
        <v>-180014</v>
      </c>
    </row>
    <row r="76" spans="1:21">
      <c r="A76" s="10" t="s">
        <v>98</v>
      </c>
      <c r="B76" s="159">
        <v>1.4687000000000001E-3</v>
      </c>
      <c r="C76" s="159">
        <v>1.4253E-3</v>
      </c>
      <c r="D76" s="154">
        <v>-17649</v>
      </c>
      <c r="E76" s="12"/>
      <c r="F76" s="154">
        <v>0</v>
      </c>
      <c r="G76" s="154">
        <v>8965</v>
      </c>
      <c r="H76" s="154">
        <v>0</v>
      </c>
      <c r="I76" s="154">
        <v>274</v>
      </c>
      <c r="J76" s="12"/>
      <c r="K76" s="154">
        <v>781</v>
      </c>
      <c r="L76" s="154"/>
      <c r="M76" s="154">
        <v>0</v>
      </c>
      <c r="N76" s="154">
        <v>558</v>
      </c>
      <c r="O76" s="12"/>
      <c r="P76" s="154">
        <v>3832</v>
      </c>
      <c r="Q76" s="154">
        <v>-866</v>
      </c>
      <c r="R76" s="154">
        <v>2966</v>
      </c>
      <c r="S76" s="3"/>
      <c r="T76" s="154">
        <v>-12048</v>
      </c>
      <c r="U76" s="154">
        <v>-22373</v>
      </c>
    </row>
    <row r="77" spans="1:21">
      <c r="A77" s="10" t="s">
        <v>99</v>
      </c>
      <c r="B77" s="159">
        <v>4.1663999999999998E-3</v>
      </c>
      <c r="C77" s="159">
        <v>3.9680999999999996E-3</v>
      </c>
      <c r="D77" s="154">
        <v>-50068</v>
      </c>
      <c r="E77" s="12"/>
      <c r="F77" s="154">
        <v>0</v>
      </c>
      <c r="G77" s="154">
        <v>25432</v>
      </c>
      <c r="H77" s="154">
        <v>0</v>
      </c>
      <c r="I77" s="154">
        <v>0</v>
      </c>
      <c r="J77" s="12"/>
      <c r="K77" s="154">
        <v>2217</v>
      </c>
      <c r="L77" s="154"/>
      <c r="M77" s="154">
        <v>0</v>
      </c>
      <c r="N77" s="154">
        <v>4619</v>
      </c>
      <c r="O77" s="12"/>
      <c r="P77" s="154">
        <v>10870</v>
      </c>
      <c r="Q77" s="154">
        <v>-2657</v>
      </c>
      <c r="R77" s="154">
        <v>8213</v>
      </c>
      <c r="S77" s="3"/>
      <c r="T77" s="154">
        <v>-34177</v>
      </c>
      <c r="U77" s="154">
        <v>-63467</v>
      </c>
    </row>
    <row r="78" spans="1:21">
      <c r="A78" s="10" t="s">
        <v>100</v>
      </c>
      <c r="B78" s="159">
        <v>7.6283999999999996E-3</v>
      </c>
      <c r="C78" s="159">
        <v>7.9354000000000004E-3</v>
      </c>
      <c r="D78" s="154">
        <v>-91670</v>
      </c>
      <c r="E78" s="12"/>
      <c r="F78" s="154">
        <v>0</v>
      </c>
      <c r="G78" s="154">
        <v>46564</v>
      </c>
      <c r="H78" s="154">
        <v>0</v>
      </c>
      <c r="I78" s="154">
        <v>9841</v>
      </c>
      <c r="J78" s="12"/>
      <c r="K78" s="154">
        <v>4058</v>
      </c>
      <c r="L78" s="154"/>
      <c r="M78" s="154">
        <v>0</v>
      </c>
      <c r="N78" s="154">
        <v>0</v>
      </c>
      <c r="O78" s="12"/>
      <c r="P78" s="154">
        <v>19902</v>
      </c>
      <c r="Q78" s="154">
        <v>1438</v>
      </c>
      <c r="R78" s="154">
        <v>21340</v>
      </c>
      <c r="S78" s="3"/>
      <c r="T78" s="154">
        <v>-62576</v>
      </c>
      <c r="U78" s="154">
        <v>-116203</v>
      </c>
    </row>
    <row r="79" spans="1:21">
      <c r="A79" s="10" t="s">
        <v>101</v>
      </c>
      <c r="B79" s="159">
        <v>1.3818999999999999E-3</v>
      </c>
      <c r="C79" s="159">
        <v>1.2668E-3</v>
      </c>
      <c r="D79" s="154">
        <v>-16606</v>
      </c>
      <c r="E79" s="12"/>
      <c r="F79" s="154">
        <v>0</v>
      </c>
      <c r="G79" s="154">
        <v>8435</v>
      </c>
      <c r="H79" s="154">
        <v>0</v>
      </c>
      <c r="I79" s="154">
        <v>171</v>
      </c>
      <c r="J79" s="12"/>
      <c r="K79" s="154">
        <v>735</v>
      </c>
      <c r="L79" s="154"/>
      <c r="M79" s="154">
        <v>0</v>
      </c>
      <c r="N79" s="154">
        <v>1482</v>
      </c>
      <c r="O79" s="12"/>
      <c r="P79" s="154">
        <v>3605</v>
      </c>
      <c r="Q79" s="154">
        <v>-523</v>
      </c>
      <c r="R79" s="154">
        <v>3082</v>
      </c>
      <c r="S79" s="3"/>
      <c r="T79" s="154">
        <v>-11336</v>
      </c>
      <c r="U79" s="154">
        <v>-21050</v>
      </c>
    </row>
    <row r="80" spans="1:21">
      <c r="A80" s="10" t="s">
        <v>102</v>
      </c>
      <c r="B80" s="159">
        <v>3.6378000000000001E-3</v>
      </c>
      <c r="C80" s="159">
        <v>3.3625E-3</v>
      </c>
      <c r="D80" s="154">
        <v>-43715</v>
      </c>
      <c r="E80" s="12"/>
      <c r="F80" s="154">
        <v>0</v>
      </c>
      <c r="G80" s="154">
        <v>22205</v>
      </c>
      <c r="H80" s="154">
        <v>0</v>
      </c>
      <c r="I80" s="154">
        <v>0</v>
      </c>
      <c r="J80" s="12"/>
      <c r="K80" s="154">
        <v>1935</v>
      </c>
      <c r="L80" s="154"/>
      <c r="M80" s="154">
        <v>0</v>
      </c>
      <c r="N80" s="154">
        <v>4747</v>
      </c>
      <c r="O80" s="12"/>
      <c r="P80" s="154">
        <v>9491</v>
      </c>
      <c r="Q80" s="154">
        <v>-3187</v>
      </c>
      <c r="R80" s="154">
        <v>6304</v>
      </c>
      <c r="S80" s="3"/>
      <c r="T80" s="154">
        <v>-29841</v>
      </c>
      <c r="U80" s="154">
        <v>-55415</v>
      </c>
    </row>
    <row r="81" spans="1:21">
      <c r="A81" s="10" t="s">
        <v>103</v>
      </c>
      <c r="B81" s="159">
        <v>1.6310000000000002E-2</v>
      </c>
      <c r="C81" s="159">
        <v>1.3734400000000001E-2</v>
      </c>
      <c r="D81" s="154">
        <v>-195997</v>
      </c>
      <c r="E81" s="12"/>
      <c r="F81" s="154">
        <v>0</v>
      </c>
      <c r="G81" s="154">
        <v>99556</v>
      </c>
      <c r="H81" s="154">
        <v>0</v>
      </c>
      <c r="I81" s="154">
        <v>2763</v>
      </c>
      <c r="J81" s="12"/>
      <c r="K81" s="154">
        <v>8677</v>
      </c>
      <c r="L81" s="154"/>
      <c r="M81" s="154">
        <v>0</v>
      </c>
      <c r="N81" s="154">
        <v>33150</v>
      </c>
      <c r="O81" s="12"/>
      <c r="P81" s="154">
        <v>42553</v>
      </c>
      <c r="Q81" s="154">
        <v>-13656</v>
      </c>
      <c r="R81" s="154">
        <v>28897</v>
      </c>
      <c r="S81" s="3"/>
      <c r="T81" s="154">
        <v>-133791</v>
      </c>
      <c r="U81" s="154">
        <v>-248450</v>
      </c>
    </row>
    <row r="82" spans="1:21">
      <c r="A82" s="10" t="s">
        <v>104</v>
      </c>
      <c r="B82" s="159">
        <v>2.431E-3</v>
      </c>
      <c r="C82" s="159">
        <v>2.2442E-3</v>
      </c>
      <c r="D82" s="154">
        <v>-29213</v>
      </c>
      <c r="E82" s="12"/>
      <c r="F82" s="154">
        <v>0</v>
      </c>
      <c r="G82" s="154">
        <v>14839</v>
      </c>
      <c r="H82" s="154">
        <v>0</v>
      </c>
      <c r="I82" s="154">
        <v>101</v>
      </c>
      <c r="J82" s="12"/>
      <c r="K82" s="154">
        <v>1293</v>
      </c>
      <c r="L82" s="154"/>
      <c r="M82" s="154">
        <v>0</v>
      </c>
      <c r="N82" s="154">
        <v>2404</v>
      </c>
      <c r="O82" s="12"/>
      <c r="P82" s="154">
        <v>6342</v>
      </c>
      <c r="Q82" s="154">
        <v>-1156</v>
      </c>
      <c r="R82" s="154">
        <v>5186</v>
      </c>
      <c r="S82" s="3"/>
      <c r="T82" s="154">
        <v>-19941</v>
      </c>
      <c r="U82" s="154">
        <v>-37031</v>
      </c>
    </row>
    <row r="83" spans="1:21">
      <c r="A83" s="10" t="s">
        <v>105</v>
      </c>
      <c r="B83" s="159">
        <v>1.2138400000000001E-2</v>
      </c>
      <c r="C83" s="159">
        <v>1.10499E-2</v>
      </c>
      <c r="D83" s="154">
        <v>-145867</v>
      </c>
      <c r="E83" s="12"/>
      <c r="F83" s="154">
        <v>0</v>
      </c>
      <c r="G83" s="154">
        <v>74093</v>
      </c>
      <c r="H83" s="154">
        <v>0</v>
      </c>
      <c r="I83" s="154">
        <v>0</v>
      </c>
      <c r="J83" s="12"/>
      <c r="K83" s="154">
        <v>6458</v>
      </c>
      <c r="L83" s="154"/>
      <c r="M83" s="154">
        <v>0</v>
      </c>
      <c r="N83" s="154">
        <v>18020</v>
      </c>
      <c r="O83" s="12"/>
      <c r="P83" s="154">
        <v>31669</v>
      </c>
      <c r="Q83" s="154">
        <v>-6134</v>
      </c>
      <c r="R83" s="154">
        <v>25535</v>
      </c>
      <c r="S83" s="3"/>
      <c r="T83" s="154">
        <v>-99571</v>
      </c>
      <c r="U83" s="154">
        <v>-184904</v>
      </c>
    </row>
    <row r="84" spans="1:21">
      <c r="A84" s="10" t="s">
        <v>106</v>
      </c>
      <c r="B84" s="159">
        <v>2.7472E-3</v>
      </c>
      <c r="C84" s="159">
        <v>2.5779000000000002E-3</v>
      </c>
      <c r="D84" s="154">
        <v>-33013</v>
      </c>
      <c r="E84" s="12"/>
      <c r="F84" s="154">
        <v>0</v>
      </c>
      <c r="G84" s="154">
        <v>16769</v>
      </c>
      <c r="H84" s="154">
        <v>0</v>
      </c>
      <c r="I84" s="154">
        <v>0</v>
      </c>
      <c r="J84" s="12"/>
      <c r="K84" s="154">
        <v>1462</v>
      </c>
      <c r="L84" s="154"/>
      <c r="M84" s="154">
        <v>0</v>
      </c>
      <c r="N84" s="154">
        <v>3686</v>
      </c>
      <c r="O84" s="12"/>
      <c r="P84" s="154">
        <v>7167</v>
      </c>
      <c r="Q84" s="154">
        <v>-1342</v>
      </c>
      <c r="R84" s="154">
        <v>5825</v>
      </c>
      <c r="S84" s="3"/>
      <c r="T84" s="154">
        <v>-22535</v>
      </c>
      <c r="U84" s="154">
        <v>-41848</v>
      </c>
    </row>
    <row r="85" spans="1:21">
      <c r="A85" s="10" t="s">
        <v>107</v>
      </c>
      <c r="B85" s="159">
        <v>9.1336999999999998E-3</v>
      </c>
      <c r="C85" s="159">
        <v>8.2448999999999995E-3</v>
      </c>
      <c r="D85" s="154">
        <v>-109760</v>
      </c>
      <c r="E85" s="12"/>
      <c r="F85" s="154">
        <v>0</v>
      </c>
      <c r="G85" s="154">
        <v>55752</v>
      </c>
      <c r="H85" s="154">
        <v>0</v>
      </c>
      <c r="I85" s="154">
        <v>0</v>
      </c>
      <c r="J85" s="12"/>
      <c r="K85" s="154">
        <v>4859</v>
      </c>
      <c r="L85" s="154"/>
      <c r="M85" s="154">
        <v>0</v>
      </c>
      <c r="N85" s="154">
        <v>23340</v>
      </c>
      <c r="O85" s="12"/>
      <c r="P85" s="154">
        <v>23830</v>
      </c>
      <c r="Q85" s="154">
        <v>-20328</v>
      </c>
      <c r="R85" s="154">
        <v>3502</v>
      </c>
      <c r="S85" s="3"/>
      <c r="T85" s="154">
        <v>-74924</v>
      </c>
      <c r="U85" s="154">
        <v>-139134</v>
      </c>
    </row>
    <row r="86" spans="1:21">
      <c r="A86" s="10" t="s">
        <v>108</v>
      </c>
      <c r="B86" s="159">
        <v>9.5172999999999994E-3</v>
      </c>
      <c r="C86" s="159">
        <v>8.1975999999999993E-3</v>
      </c>
      <c r="D86" s="154">
        <v>-114369</v>
      </c>
      <c r="E86" s="12"/>
      <c r="F86" s="154">
        <v>0</v>
      </c>
      <c r="G86" s="154">
        <v>58094</v>
      </c>
      <c r="H86" s="154">
        <v>0</v>
      </c>
      <c r="I86" s="154">
        <v>0</v>
      </c>
      <c r="J86" s="12"/>
      <c r="K86" s="154">
        <v>5063</v>
      </c>
      <c r="L86" s="154"/>
      <c r="M86" s="154">
        <v>0</v>
      </c>
      <c r="N86" s="154">
        <v>23693</v>
      </c>
      <c r="O86" s="12"/>
      <c r="P86" s="154">
        <v>24831</v>
      </c>
      <c r="Q86" s="154">
        <v>-10909</v>
      </c>
      <c r="R86" s="154">
        <v>13922</v>
      </c>
      <c r="S86" s="3"/>
      <c r="T86" s="154">
        <v>-78070</v>
      </c>
      <c r="U86" s="154">
        <v>-144977</v>
      </c>
    </row>
    <row r="87" spans="1:21">
      <c r="A87" s="10" t="s">
        <v>109</v>
      </c>
      <c r="B87" s="159">
        <v>1.46421E-2</v>
      </c>
      <c r="C87" s="159">
        <v>1.3434700000000001E-2</v>
      </c>
      <c r="D87" s="154">
        <v>-175954</v>
      </c>
      <c r="E87" s="12"/>
      <c r="F87" s="154">
        <v>0</v>
      </c>
      <c r="G87" s="154">
        <v>89375</v>
      </c>
      <c r="H87" s="154">
        <v>0</v>
      </c>
      <c r="I87" s="154">
        <v>0</v>
      </c>
      <c r="J87" s="12"/>
      <c r="K87" s="154">
        <v>7790</v>
      </c>
      <c r="L87" s="154"/>
      <c r="M87" s="154">
        <v>0</v>
      </c>
      <c r="N87" s="154">
        <v>17846</v>
      </c>
      <c r="O87" s="12"/>
      <c r="P87" s="154">
        <v>38201</v>
      </c>
      <c r="Q87" s="154">
        <v>-10636</v>
      </c>
      <c r="R87" s="154">
        <v>27565</v>
      </c>
      <c r="S87" s="3"/>
      <c r="T87" s="154">
        <v>-120109</v>
      </c>
      <c r="U87" s="154">
        <v>-223043</v>
      </c>
    </row>
    <row r="88" spans="1:21">
      <c r="A88" s="10" t="s">
        <v>110</v>
      </c>
      <c r="B88" s="159">
        <v>6.9842000000000003E-3</v>
      </c>
      <c r="C88" s="159">
        <v>6.9414999999999998E-3</v>
      </c>
      <c r="D88" s="154">
        <v>-83929</v>
      </c>
      <c r="E88" s="12"/>
      <c r="F88" s="154">
        <v>0</v>
      </c>
      <c r="G88" s="154">
        <v>42632</v>
      </c>
      <c r="H88" s="154">
        <v>0</v>
      </c>
      <c r="I88" s="154">
        <v>0</v>
      </c>
      <c r="J88" s="12"/>
      <c r="K88" s="154">
        <v>3716</v>
      </c>
      <c r="L88" s="154"/>
      <c r="M88" s="154">
        <v>0</v>
      </c>
      <c r="N88" s="154">
        <v>5564</v>
      </c>
      <c r="O88" s="12"/>
      <c r="P88" s="154">
        <v>18222</v>
      </c>
      <c r="Q88" s="154">
        <v>-4186</v>
      </c>
      <c r="R88" s="154">
        <v>14036</v>
      </c>
      <c r="S88" s="3"/>
      <c r="T88" s="154">
        <v>-57291</v>
      </c>
      <c r="U88" s="154">
        <v>-106390</v>
      </c>
    </row>
    <row r="89" spans="1:21">
      <c r="A89" s="10" t="s">
        <v>111</v>
      </c>
      <c r="B89" s="159">
        <v>4.5836000000000002E-3</v>
      </c>
      <c r="C89" s="159">
        <v>4.1292999999999998E-3</v>
      </c>
      <c r="D89" s="154">
        <v>-55081</v>
      </c>
      <c r="E89" s="12"/>
      <c r="F89" s="154">
        <v>0</v>
      </c>
      <c r="G89" s="154">
        <v>27978</v>
      </c>
      <c r="H89" s="154">
        <v>0</v>
      </c>
      <c r="I89" s="154">
        <v>0</v>
      </c>
      <c r="J89" s="12"/>
      <c r="K89" s="154">
        <v>2438</v>
      </c>
      <c r="L89" s="154"/>
      <c r="M89" s="154">
        <v>0</v>
      </c>
      <c r="N89" s="154">
        <v>10236</v>
      </c>
      <c r="O89" s="12"/>
      <c r="P89" s="154">
        <v>11959</v>
      </c>
      <c r="Q89" s="154">
        <v>-4720</v>
      </c>
      <c r="R89" s="154">
        <v>7239</v>
      </c>
      <c r="S89" s="3"/>
      <c r="T89" s="154">
        <v>-37599</v>
      </c>
      <c r="U89" s="154">
        <v>-69822</v>
      </c>
    </row>
    <row r="90" spans="1:21">
      <c r="A90" s="10" t="s">
        <v>112</v>
      </c>
      <c r="B90" s="159">
        <v>3.3766E-3</v>
      </c>
      <c r="C90" s="159">
        <v>2.7070000000000002E-3</v>
      </c>
      <c r="D90" s="154">
        <v>-40577</v>
      </c>
      <c r="E90" s="12"/>
      <c r="F90" s="154">
        <v>0</v>
      </c>
      <c r="G90" s="154">
        <v>20611</v>
      </c>
      <c r="H90" s="154">
        <v>0</v>
      </c>
      <c r="I90" s="154">
        <v>0</v>
      </c>
      <c r="J90" s="12"/>
      <c r="K90" s="154">
        <v>1796</v>
      </c>
      <c r="L90" s="154"/>
      <c r="M90" s="154">
        <v>0</v>
      </c>
      <c r="N90" s="154">
        <v>10366</v>
      </c>
      <c r="O90" s="12"/>
      <c r="P90" s="154">
        <v>8810</v>
      </c>
      <c r="Q90" s="154">
        <v>-4374</v>
      </c>
      <c r="R90" s="154">
        <v>4436</v>
      </c>
      <c r="S90" s="3"/>
      <c r="T90" s="154">
        <v>-27698</v>
      </c>
      <c r="U90" s="154">
        <v>-51436</v>
      </c>
    </row>
    <row r="91" spans="1:21">
      <c r="A91" s="10" t="s">
        <v>113</v>
      </c>
      <c r="B91" s="159">
        <v>7.3825999999999996E-3</v>
      </c>
      <c r="C91" s="159">
        <v>6.7248000000000004E-3</v>
      </c>
      <c r="D91" s="154">
        <v>-88717</v>
      </c>
      <c r="E91" s="12"/>
      <c r="F91" s="154">
        <v>0</v>
      </c>
      <c r="G91" s="154">
        <v>45063</v>
      </c>
      <c r="H91" s="154">
        <v>0</v>
      </c>
      <c r="I91" s="154">
        <v>0</v>
      </c>
      <c r="J91" s="12"/>
      <c r="K91" s="154">
        <v>3928</v>
      </c>
      <c r="L91" s="154"/>
      <c r="M91" s="154">
        <v>0</v>
      </c>
      <c r="N91" s="154">
        <v>9310</v>
      </c>
      <c r="O91" s="12"/>
      <c r="P91" s="154">
        <v>19261</v>
      </c>
      <c r="Q91" s="154">
        <v>-7139</v>
      </c>
      <c r="R91" s="154">
        <v>12122</v>
      </c>
      <c r="S91" s="3"/>
      <c r="T91" s="154">
        <v>-60559</v>
      </c>
      <c r="U91" s="154">
        <v>-112459</v>
      </c>
    </row>
    <row r="92" spans="1:21">
      <c r="A92" s="10" t="s">
        <v>114</v>
      </c>
      <c r="B92" s="159">
        <v>3.9250999999999999E-3</v>
      </c>
      <c r="C92" s="159">
        <v>3.6465E-3</v>
      </c>
      <c r="D92" s="154">
        <v>-47168</v>
      </c>
      <c r="E92" s="12"/>
      <c r="F92" s="154">
        <v>0</v>
      </c>
      <c r="G92" s="154">
        <v>23959</v>
      </c>
      <c r="H92" s="154">
        <v>0</v>
      </c>
      <c r="I92" s="154">
        <v>0</v>
      </c>
      <c r="J92" s="12"/>
      <c r="K92" s="154">
        <v>2088</v>
      </c>
      <c r="L92" s="154"/>
      <c r="M92" s="154">
        <v>0</v>
      </c>
      <c r="N92" s="154">
        <v>5119</v>
      </c>
      <c r="O92" s="12"/>
      <c r="P92" s="154">
        <v>10241</v>
      </c>
      <c r="Q92" s="154">
        <v>-2931</v>
      </c>
      <c r="R92" s="154">
        <v>7310</v>
      </c>
      <c r="S92" s="3"/>
      <c r="T92" s="154">
        <v>-32198</v>
      </c>
      <c r="U92" s="154">
        <v>-59791</v>
      </c>
    </row>
    <row r="93" spans="1:21">
      <c r="A93" s="10" t="s">
        <v>115</v>
      </c>
      <c r="B93" s="159">
        <v>7.5123999999999998E-3</v>
      </c>
      <c r="C93" s="159">
        <v>6.2211999999999996E-3</v>
      </c>
      <c r="D93" s="154">
        <v>-90277</v>
      </c>
      <c r="E93" s="12"/>
      <c r="F93" s="154">
        <v>0</v>
      </c>
      <c r="G93" s="154">
        <v>45856</v>
      </c>
      <c r="H93" s="154">
        <v>0</v>
      </c>
      <c r="I93" s="154">
        <v>0</v>
      </c>
      <c r="J93" s="12"/>
      <c r="K93" s="154">
        <v>3997</v>
      </c>
      <c r="L93" s="154"/>
      <c r="M93" s="154">
        <v>0</v>
      </c>
      <c r="N93" s="154">
        <v>19559</v>
      </c>
      <c r="O93" s="12"/>
      <c r="P93" s="154">
        <v>19600</v>
      </c>
      <c r="Q93" s="154">
        <v>-6090</v>
      </c>
      <c r="R93" s="154">
        <v>13510</v>
      </c>
      <c r="S93" s="3"/>
      <c r="T93" s="154">
        <v>-61624</v>
      </c>
      <c r="U93" s="154">
        <v>-114436</v>
      </c>
    </row>
    <row r="94" spans="1:21">
      <c r="A94" s="10" t="s">
        <v>116</v>
      </c>
      <c r="B94" s="159">
        <v>1.3595E-3</v>
      </c>
      <c r="C94" s="159">
        <v>1.3202999999999999E-3</v>
      </c>
      <c r="D94" s="154">
        <v>-16337</v>
      </c>
      <c r="E94" s="12"/>
      <c r="F94" s="154">
        <v>0</v>
      </c>
      <c r="G94" s="154">
        <v>8298</v>
      </c>
      <c r="H94" s="154">
        <v>0</v>
      </c>
      <c r="I94" s="154">
        <v>0</v>
      </c>
      <c r="J94" s="12"/>
      <c r="K94" s="154">
        <v>723</v>
      </c>
      <c r="L94" s="154"/>
      <c r="M94" s="154">
        <v>0</v>
      </c>
      <c r="N94" s="154">
        <v>1231</v>
      </c>
      <c r="O94" s="12"/>
      <c r="P94" s="154">
        <v>3547</v>
      </c>
      <c r="Q94" s="154">
        <v>-930</v>
      </c>
      <c r="R94" s="154">
        <v>2617</v>
      </c>
      <c r="S94" s="3"/>
      <c r="T94" s="154">
        <v>-11152</v>
      </c>
      <c r="U94" s="154">
        <v>-20709</v>
      </c>
    </row>
    <row r="95" spans="1:21">
      <c r="A95" s="10" t="s">
        <v>117</v>
      </c>
      <c r="B95" s="159">
        <v>4.1593999999999997E-3</v>
      </c>
      <c r="C95" s="159">
        <v>4.0620999999999999E-3</v>
      </c>
      <c r="D95" s="154">
        <v>-49984</v>
      </c>
      <c r="E95" s="12"/>
      <c r="F95" s="154">
        <v>0</v>
      </c>
      <c r="G95" s="154">
        <v>25389</v>
      </c>
      <c r="H95" s="154">
        <v>0</v>
      </c>
      <c r="I95" s="154">
        <v>147</v>
      </c>
      <c r="J95" s="12"/>
      <c r="K95" s="154">
        <v>2213</v>
      </c>
      <c r="L95" s="154"/>
      <c r="M95" s="154">
        <v>0</v>
      </c>
      <c r="N95" s="154">
        <v>1252</v>
      </c>
      <c r="O95" s="12"/>
      <c r="P95" s="154">
        <v>10852</v>
      </c>
      <c r="Q95" s="154">
        <v>-1960</v>
      </c>
      <c r="R95" s="154">
        <v>8892</v>
      </c>
      <c r="S95" s="3"/>
      <c r="T95" s="154">
        <v>-34120</v>
      </c>
      <c r="U95" s="154">
        <v>-63360</v>
      </c>
    </row>
    <row r="96" spans="1:21">
      <c r="A96" s="10" t="s">
        <v>118</v>
      </c>
      <c r="B96" s="159">
        <v>3.1139999999999998E-4</v>
      </c>
      <c r="C96" s="159">
        <v>3.2269999999999998E-4</v>
      </c>
      <c r="D96" s="154">
        <v>-3742</v>
      </c>
      <c r="E96" s="12"/>
      <c r="F96" s="154">
        <v>0</v>
      </c>
      <c r="G96" s="154">
        <v>1901</v>
      </c>
      <c r="H96" s="154">
        <v>0</v>
      </c>
      <c r="I96" s="154">
        <v>146</v>
      </c>
      <c r="J96" s="12"/>
      <c r="K96" s="154">
        <v>166</v>
      </c>
      <c r="L96" s="154"/>
      <c r="M96" s="154">
        <v>0</v>
      </c>
      <c r="N96" s="154">
        <v>480</v>
      </c>
      <c r="O96" s="12"/>
      <c r="P96" s="154">
        <v>812</v>
      </c>
      <c r="Q96" s="154">
        <v>-41</v>
      </c>
      <c r="R96" s="154">
        <v>771</v>
      </c>
      <c r="S96" s="3"/>
      <c r="T96" s="154">
        <v>-2554</v>
      </c>
      <c r="U96" s="154">
        <v>-4744</v>
      </c>
    </row>
    <row r="97" spans="1:21">
      <c r="A97" s="10" t="s">
        <v>119</v>
      </c>
      <c r="B97" s="159">
        <v>3.0959500000000001E-2</v>
      </c>
      <c r="C97" s="159">
        <v>2.8584100000000001E-2</v>
      </c>
      <c r="D97" s="154">
        <v>-372040</v>
      </c>
      <c r="E97" s="12"/>
      <c r="F97" s="154">
        <v>0</v>
      </c>
      <c r="G97" s="154">
        <v>188977</v>
      </c>
      <c r="H97" s="154">
        <v>0</v>
      </c>
      <c r="I97" s="154">
        <v>10995</v>
      </c>
      <c r="J97" s="12"/>
      <c r="K97" s="154">
        <v>16470</v>
      </c>
      <c r="L97" s="154"/>
      <c r="M97" s="154">
        <v>0</v>
      </c>
      <c r="N97" s="154">
        <v>30572</v>
      </c>
      <c r="O97" s="12"/>
      <c r="P97" s="154">
        <v>80773</v>
      </c>
      <c r="Q97" s="154">
        <v>-18387</v>
      </c>
      <c r="R97" s="154">
        <v>62386</v>
      </c>
      <c r="S97" s="3"/>
      <c r="T97" s="154">
        <v>-253961</v>
      </c>
      <c r="U97" s="154">
        <v>-471606</v>
      </c>
    </row>
    <row r="98" spans="1:21">
      <c r="A98" s="10" t="s">
        <v>120</v>
      </c>
      <c r="B98" s="159">
        <v>3.5496999999999998E-3</v>
      </c>
      <c r="C98" s="159">
        <v>3.1261000000000001E-3</v>
      </c>
      <c r="D98" s="154">
        <v>-42657</v>
      </c>
      <c r="E98" s="12"/>
      <c r="F98" s="154">
        <v>0</v>
      </c>
      <c r="G98" s="154">
        <v>21667</v>
      </c>
      <c r="H98" s="154">
        <v>0</v>
      </c>
      <c r="I98" s="154">
        <v>0</v>
      </c>
      <c r="J98" s="12"/>
      <c r="K98" s="154">
        <v>1888</v>
      </c>
      <c r="L98" s="154"/>
      <c r="M98" s="154">
        <v>0</v>
      </c>
      <c r="N98" s="154">
        <v>7757</v>
      </c>
      <c r="O98" s="12"/>
      <c r="P98" s="154">
        <v>9261</v>
      </c>
      <c r="Q98" s="154">
        <v>-1287</v>
      </c>
      <c r="R98" s="154">
        <v>7974</v>
      </c>
      <c r="S98" s="3"/>
      <c r="T98" s="154">
        <v>-29118</v>
      </c>
      <c r="U98" s="154">
        <v>-54073</v>
      </c>
    </row>
    <row r="99" spans="1:21">
      <c r="A99" s="10" t="s">
        <v>121</v>
      </c>
      <c r="B99" s="159">
        <v>0.1029828</v>
      </c>
      <c r="C99" s="159">
        <v>0.10988729999999999</v>
      </c>
      <c r="D99" s="154">
        <v>-1237544</v>
      </c>
      <c r="E99" s="12"/>
      <c r="F99" s="154">
        <v>0</v>
      </c>
      <c r="G99" s="154">
        <v>628607</v>
      </c>
      <c r="H99" s="154">
        <v>0</v>
      </c>
      <c r="I99" s="154">
        <v>152962</v>
      </c>
      <c r="J99" s="12"/>
      <c r="K99" s="154">
        <v>54787</v>
      </c>
      <c r="L99" s="154"/>
      <c r="M99" s="154">
        <v>0</v>
      </c>
      <c r="N99" s="154">
        <v>0</v>
      </c>
      <c r="O99" s="12"/>
      <c r="P99" s="154">
        <v>268682</v>
      </c>
      <c r="Q99" s="154">
        <v>96890</v>
      </c>
      <c r="R99" s="154">
        <v>365572</v>
      </c>
      <c r="S99" s="3"/>
      <c r="T99" s="154">
        <v>-844768</v>
      </c>
      <c r="U99" s="154">
        <v>-1568737</v>
      </c>
    </row>
    <row r="100" spans="1:21">
      <c r="A100" s="10" t="s">
        <v>122</v>
      </c>
      <c r="B100" s="159">
        <v>1.5566E-3</v>
      </c>
      <c r="C100" s="159">
        <v>1.5177999999999999E-3</v>
      </c>
      <c r="D100" s="154">
        <v>-18706</v>
      </c>
      <c r="E100" s="12"/>
      <c r="F100" s="154">
        <v>0</v>
      </c>
      <c r="G100" s="154">
        <v>9501</v>
      </c>
      <c r="H100" s="154">
        <v>0</v>
      </c>
      <c r="I100" s="154">
        <v>211</v>
      </c>
      <c r="J100" s="12"/>
      <c r="K100" s="154">
        <v>828</v>
      </c>
      <c r="L100" s="154"/>
      <c r="M100" s="154">
        <v>0</v>
      </c>
      <c r="N100" s="154">
        <v>500</v>
      </c>
      <c r="O100" s="12"/>
      <c r="P100" s="154">
        <v>4061</v>
      </c>
      <c r="Q100" s="154">
        <v>-1052</v>
      </c>
      <c r="R100" s="154">
        <v>3009</v>
      </c>
      <c r="S100" s="3"/>
      <c r="T100" s="154">
        <v>-12769</v>
      </c>
      <c r="U100" s="154">
        <v>-23712</v>
      </c>
    </row>
    <row r="101" spans="1:21">
      <c r="A101" s="10" t="s">
        <v>123</v>
      </c>
      <c r="B101" s="159">
        <v>8.7029999999999996E-4</v>
      </c>
      <c r="C101" s="159">
        <v>6.4970000000000002E-4</v>
      </c>
      <c r="D101" s="154">
        <v>-10458</v>
      </c>
      <c r="E101" s="12"/>
      <c r="F101" s="154">
        <v>0</v>
      </c>
      <c r="G101" s="154">
        <v>5312</v>
      </c>
      <c r="H101" s="154">
        <v>0</v>
      </c>
      <c r="I101" s="154">
        <v>632</v>
      </c>
      <c r="J101" s="12"/>
      <c r="K101" s="154">
        <v>463</v>
      </c>
      <c r="L101" s="154"/>
      <c r="M101" s="154">
        <v>0</v>
      </c>
      <c r="N101" s="154">
        <v>2840</v>
      </c>
      <c r="O101" s="12"/>
      <c r="P101" s="154">
        <v>2271</v>
      </c>
      <c r="Q101" s="154">
        <v>-503</v>
      </c>
      <c r="R101" s="154">
        <v>1768</v>
      </c>
      <c r="S101" s="3"/>
      <c r="T101" s="154">
        <v>-7139</v>
      </c>
      <c r="U101" s="154">
        <v>-13257</v>
      </c>
    </row>
    <row r="102" spans="1:21">
      <c r="A102" s="10" t="s">
        <v>124</v>
      </c>
      <c r="B102" s="159">
        <v>6.3194999999999996E-3</v>
      </c>
      <c r="C102" s="159">
        <v>6.2471999999999996E-3</v>
      </c>
      <c r="D102" s="154">
        <v>-75941</v>
      </c>
      <c r="E102" s="12"/>
      <c r="F102" s="154">
        <v>0</v>
      </c>
      <c r="G102" s="154">
        <v>38574</v>
      </c>
      <c r="H102" s="154">
        <v>0</v>
      </c>
      <c r="I102" s="154">
        <v>3502</v>
      </c>
      <c r="J102" s="12"/>
      <c r="K102" s="154">
        <v>3362</v>
      </c>
      <c r="L102" s="154"/>
      <c r="M102" s="154">
        <v>0</v>
      </c>
      <c r="N102" s="154">
        <v>930</v>
      </c>
      <c r="O102" s="12"/>
      <c r="P102" s="154">
        <v>16488</v>
      </c>
      <c r="Q102" s="154">
        <v>-644</v>
      </c>
      <c r="R102" s="154">
        <v>15844</v>
      </c>
      <c r="S102" s="3"/>
      <c r="T102" s="154">
        <v>-51839</v>
      </c>
      <c r="U102" s="154">
        <v>-96265</v>
      </c>
    </row>
    <row r="103" spans="1:21">
      <c r="A103" s="10" t="s">
        <v>125</v>
      </c>
      <c r="B103" s="159">
        <v>9.7175999999999998E-3</v>
      </c>
      <c r="C103" s="159">
        <v>8.5929000000000005E-3</v>
      </c>
      <c r="D103" s="154">
        <v>-116776</v>
      </c>
      <c r="E103" s="12"/>
      <c r="F103" s="154">
        <v>0</v>
      </c>
      <c r="G103" s="154">
        <v>59316</v>
      </c>
      <c r="H103" s="154">
        <v>0</v>
      </c>
      <c r="I103" s="154">
        <v>0</v>
      </c>
      <c r="J103" s="12"/>
      <c r="K103" s="154">
        <v>5170</v>
      </c>
      <c r="L103" s="154"/>
      <c r="M103" s="154">
        <v>0</v>
      </c>
      <c r="N103" s="154">
        <v>17277</v>
      </c>
      <c r="O103" s="12"/>
      <c r="P103" s="154">
        <v>25353</v>
      </c>
      <c r="Q103" s="154">
        <v>-4309</v>
      </c>
      <c r="R103" s="154">
        <v>21044</v>
      </c>
      <c r="S103" s="3"/>
      <c r="T103" s="154">
        <v>-79713</v>
      </c>
      <c r="U103" s="154">
        <v>-148028</v>
      </c>
    </row>
    <row r="104" spans="1:21">
      <c r="A104" s="10" t="s">
        <v>126</v>
      </c>
      <c r="B104" s="159">
        <v>6.1852000000000001E-3</v>
      </c>
      <c r="C104" s="159">
        <v>5.4488000000000002E-3</v>
      </c>
      <c r="D104" s="154">
        <v>-74328</v>
      </c>
      <c r="E104" s="12"/>
      <c r="F104" s="154">
        <v>0</v>
      </c>
      <c r="G104" s="154">
        <v>37754</v>
      </c>
      <c r="H104" s="154">
        <v>0</v>
      </c>
      <c r="I104" s="154">
        <v>0</v>
      </c>
      <c r="J104" s="12"/>
      <c r="K104" s="154">
        <v>3291</v>
      </c>
      <c r="L104" s="154"/>
      <c r="M104" s="154">
        <v>0</v>
      </c>
      <c r="N104" s="154">
        <v>11572</v>
      </c>
      <c r="O104" s="12"/>
      <c r="P104" s="154">
        <v>16137</v>
      </c>
      <c r="Q104" s="154">
        <v>-7174</v>
      </c>
      <c r="R104" s="154">
        <v>8963</v>
      </c>
      <c r="S104" s="3"/>
      <c r="T104" s="154">
        <v>-50737</v>
      </c>
      <c r="U104" s="154">
        <v>-94219</v>
      </c>
    </row>
    <row r="105" spans="1:21">
      <c r="A105" s="10" t="s">
        <v>127</v>
      </c>
      <c r="B105" s="159">
        <v>6.6882E-3</v>
      </c>
      <c r="C105" s="159">
        <v>6.0441999999999996E-3</v>
      </c>
      <c r="D105" s="154">
        <v>-80372</v>
      </c>
      <c r="E105" s="12"/>
      <c r="F105" s="154">
        <v>0</v>
      </c>
      <c r="G105" s="154">
        <v>40825</v>
      </c>
      <c r="H105" s="154">
        <v>0</v>
      </c>
      <c r="I105" s="154">
        <v>0</v>
      </c>
      <c r="J105" s="12"/>
      <c r="K105" s="154">
        <v>3558</v>
      </c>
      <c r="L105" s="154"/>
      <c r="M105" s="154">
        <v>0</v>
      </c>
      <c r="N105" s="154">
        <v>10935</v>
      </c>
      <c r="O105" s="12"/>
      <c r="P105" s="154">
        <v>17450</v>
      </c>
      <c r="Q105" s="154">
        <v>-2566</v>
      </c>
      <c r="R105" s="154">
        <v>14884</v>
      </c>
      <c r="S105" s="3"/>
      <c r="T105" s="154">
        <v>-54863</v>
      </c>
      <c r="U105" s="154">
        <v>-101881</v>
      </c>
    </row>
    <row r="106" spans="1:21">
      <c r="A106" s="10" t="s">
        <v>128</v>
      </c>
      <c r="B106" s="159">
        <v>3.2743E-3</v>
      </c>
      <c r="C106" s="159">
        <v>2.9933999999999998E-3</v>
      </c>
      <c r="D106" s="154">
        <v>-39347</v>
      </c>
      <c r="E106" s="12"/>
      <c r="F106" s="154">
        <v>0</v>
      </c>
      <c r="G106" s="154">
        <v>19986</v>
      </c>
      <c r="H106" s="154">
        <v>0</v>
      </c>
      <c r="I106" s="154">
        <v>0</v>
      </c>
      <c r="J106" s="12"/>
      <c r="K106" s="154">
        <v>1742</v>
      </c>
      <c r="L106" s="154"/>
      <c r="M106" s="154">
        <v>0</v>
      </c>
      <c r="N106" s="154">
        <v>5647</v>
      </c>
      <c r="O106" s="12"/>
      <c r="P106" s="154">
        <v>8543</v>
      </c>
      <c r="Q106" s="154">
        <v>-2050</v>
      </c>
      <c r="R106" s="154">
        <v>6493</v>
      </c>
      <c r="S106" s="3"/>
      <c r="T106" s="154">
        <v>-26859</v>
      </c>
      <c r="U106" s="154">
        <v>-49877</v>
      </c>
    </row>
    <row r="107" spans="1:21">
      <c r="A107" s="10" t="s">
        <v>129</v>
      </c>
      <c r="B107" s="159">
        <v>1.9101999999999999E-3</v>
      </c>
      <c r="C107" s="159">
        <v>1.8389999999999999E-3</v>
      </c>
      <c r="D107" s="154">
        <v>-22955</v>
      </c>
      <c r="E107" s="12"/>
      <c r="F107" s="154">
        <v>0</v>
      </c>
      <c r="G107" s="154">
        <v>11660</v>
      </c>
      <c r="H107" s="154">
        <v>0</v>
      </c>
      <c r="I107" s="154">
        <v>57</v>
      </c>
      <c r="J107" s="12"/>
      <c r="K107" s="154">
        <v>1016</v>
      </c>
      <c r="L107" s="154"/>
      <c r="M107" s="154">
        <v>0</v>
      </c>
      <c r="N107" s="154">
        <v>916</v>
      </c>
      <c r="O107" s="12"/>
      <c r="P107" s="154">
        <v>4984</v>
      </c>
      <c r="Q107" s="154">
        <v>-1084</v>
      </c>
      <c r="R107" s="154">
        <v>3900</v>
      </c>
      <c r="S107" s="3"/>
      <c r="T107" s="154">
        <v>-15669</v>
      </c>
      <c r="U107" s="154">
        <v>-29098</v>
      </c>
    </row>
    <row r="108" spans="1:21">
      <c r="A108" s="10"/>
      <c r="B108" s="11"/>
      <c r="C108" s="11"/>
      <c r="D108" s="12"/>
      <c r="E108" s="12"/>
      <c r="F108" s="13"/>
      <c r="G108" s="13"/>
      <c r="H108" s="13"/>
      <c r="I108" s="12"/>
      <c r="J108" s="12"/>
      <c r="K108" s="13"/>
      <c r="L108" s="13"/>
      <c r="M108" s="13"/>
      <c r="N108" s="12"/>
      <c r="O108" s="12"/>
      <c r="P108" s="3" t="s">
        <v>6</v>
      </c>
      <c r="Q108" s="3" t="s">
        <v>6</v>
      </c>
      <c r="R108" s="3" t="s">
        <v>6</v>
      </c>
      <c r="S108" s="3"/>
      <c r="T108" s="154"/>
      <c r="U108" s="154"/>
    </row>
    <row r="109" spans="1:21" s="94" customFormat="1">
      <c r="A109" s="5" t="s">
        <v>1</v>
      </c>
      <c r="B109" s="19">
        <f>SUM(B8:B108)</f>
        <v>0.99999999999999978</v>
      </c>
      <c r="C109" s="19">
        <f>SUM(C8:C108)</f>
        <v>1.0000000000000002</v>
      </c>
      <c r="D109" s="106">
        <f>SUM(D8:D107)</f>
        <v>-12017004</v>
      </c>
      <c r="E109" s="5"/>
      <c r="F109" s="106">
        <f t="shared" ref="F109:R109" si="2">SUM(F8:F107)</f>
        <v>0</v>
      </c>
      <c r="G109" s="106">
        <f t="shared" si="2"/>
        <v>6103995</v>
      </c>
      <c r="H109" s="106">
        <f t="shared" si="2"/>
        <v>0</v>
      </c>
      <c r="I109" s="106">
        <f t="shared" si="2"/>
        <v>827336</v>
      </c>
      <c r="J109" s="106"/>
      <c r="K109" s="106">
        <f t="shared" si="2"/>
        <v>532000</v>
      </c>
      <c r="L109" s="106"/>
      <c r="M109" s="106">
        <f t="shared" si="2"/>
        <v>0</v>
      </c>
      <c r="N109" s="106">
        <f t="shared" si="2"/>
        <v>827344</v>
      </c>
      <c r="O109" s="106"/>
      <c r="P109" s="106">
        <f t="shared" si="2"/>
        <v>2608996</v>
      </c>
      <c r="Q109" s="106">
        <f t="shared" si="2"/>
        <v>-2</v>
      </c>
      <c r="R109" s="106">
        <f t="shared" si="2"/>
        <v>2608994</v>
      </c>
      <c r="S109" s="16"/>
      <c r="T109" s="155">
        <f>SUM(T8:T107)</f>
        <v>-8203000</v>
      </c>
      <c r="U109" s="155">
        <f t="shared" ref="U109" si="3">SUM(U8:U107)</f>
        <v>-15232994</v>
      </c>
    </row>
    <row r="110" spans="1:21">
      <c r="A110" s="16"/>
      <c r="B110" s="20"/>
      <c r="C110" s="17"/>
      <c r="D110" s="171" t="s">
        <v>181</v>
      </c>
      <c r="E110" s="171"/>
      <c r="F110" s="171" t="s">
        <v>182</v>
      </c>
      <c r="G110" s="171" t="s">
        <v>183</v>
      </c>
      <c r="H110" s="171" t="s">
        <v>184</v>
      </c>
      <c r="I110" s="171" t="s">
        <v>185</v>
      </c>
      <c r="J110" s="172"/>
      <c r="K110" s="171" t="s">
        <v>182</v>
      </c>
      <c r="L110" s="171"/>
      <c r="M110" s="171" t="s">
        <v>184</v>
      </c>
      <c r="N110" s="171" t="s">
        <v>185</v>
      </c>
      <c r="O110" s="171"/>
      <c r="P110" s="171" t="s">
        <v>186</v>
      </c>
      <c r="Q110" s="171" t="s">
        <v>187</v>
      </c>
      <c r="R110" s="171" t="s">
        <v>188</v>
      </c>
      <c r="S110" s="18"/>
    </row>
    <row r="111" spans="1:21"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P111" s="14"/>
      <c r="R111" s="14"/>
      <c r="S111" s="14"/>
    </row>
    <row r="112" spans="1:21">
      <c r="D112" s="14"/>
      <c r="M112" s="106"/>
      <c r="N112" s="14"/>
    </row>
    <row r="113" spans="4:21">
      <c r="D113" s="173" t="s">
        <v>181</v>
      </c>
      <c r="E113" s="172" t="s">
        <v>189</v>
      </c>
      <c r="F113" s="173"/>
      <c r="G113" s="172"/>
    </row>
    <row r="114" spans="4:21">
      <c r="D114" s="173" t="s">
        <v>182</v>
      </c>
      <c r="E114" s="172" t="s">
        <v>194</v>
      </c>
      <c r="F114" s="173"/>
      <c r="G114" s="172"/>
      <c r="P114" s="172" t="s">
        <v>196</v>
      </c>
      <c r="Q114" s="106">
        <f>F109-K109</f>
        <v>-532000</v>
      </c>
    </row>
    <row r="115" spans="4:21">
      <c r="D115" s="173" t="s">
        <v>183</v>
      </c>
      <c r="E115" s="172" t="s">
        <v>190</v>
      </c>
      <c r="F115" s="173"/>
      <c r="G115" s="172"/>
      <c r="P115" s="172"/>
    </row>
    <row r="116" spans="4:21" s="5" customFormat="1">
      <c r="D116" s="173" t="s">
        <v>184</v>
      </c>
      <c r="E116" s="172" t="s">
        <v>195</v>
      </c>
      <c r="F116" s="173"/>
      <c r="G116" s="172"/>
      <c r="P116" s="172" t="s">
        <v>197</v>
      </c>
      <c r="Q116" s="106">
        <f>H109-M109</f>
        <v>0</v>
      </c>
      <c r="T116" s="152"/>
      <c r="U116" s="152"/>
    </row>
    <row r="117" spans="4:21" s="5" customFormat="1">
      <c r="D117" s="173" t="s">
        <v>185</v>
      </c>
      <c r="E117" s="172" t="s">
        <v>191</v>
      </c>
      <c r="F117" s="173"/>
      <c r="G117" s="172"/>
      <c r="P117" s="172" t="s">
        <v>198</v>
      </c>
      <c r="Q117" s="106">
        <f>I109-N109</f>
        <v>-8</v>
      </c>
      <c r="T117" s="152"/>
      <c r="U117" s="152"/>
    </row>
    <row r="118" spans="4:21" s="5" customFormat="1">
      <c r="D118" s="173" t="s">
        <v>186</v>
      </c>
      <c r="E118" s="172" t="s">
        <v>192</v>
      </c>
      <c r="F118" s="173"/>
      <c r="G118" s="172"/>
      <c r="T118" s="152"/>
      <c r="U118" s="152"/>
    </row>
    <row r="119" spans="4:21" s="5" customFormat="1">
      <c r="D119" s="173" t="s">
        <v>188</v>
      </c>
      <c r="E119" s="172" t="s">
        <v>193</v>
      </c>
      <c r="F119" s="173"/>
      <c r="G119" s="172"/>
      <c r="T119" s="152"/>
      <c r="U119" s="152"/>
    </row>
  </sheetData>
  <mergeCells count="1">
    <mergeCell ref="T5:U5"/>
  </mergeCells>
  <printOptions horizontalCentered="1"/>
  <pageMargins left="0.25" right="0.25" top="0.5" bottom="0.5" header="0.3" footer="0.3"/>
  <pageSetup paperSize="5" scale="75" fitToHeight="0" orientation="landscape" r:id="rId1"/>
  <headerFooter>
    <oddHeader xml:space="preserve">&amp;C&amp;"-,Bold"&amp;20Appendix B: Allocation of Pension Expense  </oddHeader>
  </headerFooter>
  <rowBreaks count="3" manualBreakCount="3">
    <brk id="30" max="18" man="1"/>
    <brk id="60" max="18" man="1"/>
    <brk id="94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16"/>
  <sheetViews>
    <sheetView zoomScaleNormal="100" workbookViewId="0">
      <pane xSplit="5" ySplit="4" topLeftCell="F5" activePane="bottomRight" state="frozen"/>
      <selection activeCell="I21" sqref="I21"/>
      <selection pane="topRight" activeCell="I21" sqref="I21"/>
      <selection pane="bottomLeft" activeCell="I21" sqref="I21"/>
      <selection pane="bottomRight" activeCell="U1" sqref="U1:W1048576"/>
    </sheetView>
  </sheetViews>
  <sheetFormatPr defaultRowHeight="15"/>
  <cols>
    <col min="1" max="1" width="15.42578125" style="5" customWidth="1"/>
    <col min="2" max="3" width="12.140625" style="5" customWidth="1"/>
    <col min="4" max="4" width="13.42578125" style="5" bestFit="1" customWidth="1"/>
    <col min="5" max="5" width="3.85546875" style="5" customWidth="1"/>
    <col min="6" max="6" width="11.28515625" style="5" bestFit="1" customWidth="1"/>
    <col min="7" max="7" width="14.28515625" style="5" bestFit="1" customWidth="1"/>
    <col min="8" max="8" width="12.42578125" style="5" bestFit="1" customWidth="1"/>
    <col min="9" max="9" width="17.28515625" style="5" customWidth="1"/>
    <col min="10" max="10" width="11.5703125" style="5" bestFit="1" customWidth="1"/>
    <col min="11" max="11" width="3.85546875" style="5" customWidth="1"/>
    <col min="12" max="12" width="11.28515625" style="5" bestFit="1" customWidth="1"/>
    <col min="13" max="13" width="12.42578125" style="5" bestFit="1" customWidth="1"/>
    <col min="14" max="14" width="17.28515625" style="5" customWidth="1"/>
    <col min="15" max="15" width="11.5703125" style="5" bestFit="1" customWidth="1"/>
    <col min="16" max="16" width="3.85546875" style="5" customWidth="1"/>
    <col min="17" max="17" width="12.140625" style="5" bestFit="1" customWidth="1"/>
    <col min="18" max="18" width="19.7109375" style="5" customWidth="1"/>
    <col min="19" max="19" width="11.5703125" style="5" bestFit="1" customWidth="1"/>
    <col min="20" max="20" width="1.7109375" style="5" customWidth="1"/>
    <col min="21" max="22" width="11.7109375" style="5" hidden="1" customWidth="1"/>
    <col min="23" max="23" width="5.85546875" hidden="1" customWidth="1"/>
    <col min="24" max="24" width="18.28515625" style="152" customWidth="1"/>
    <col min="25" max="25" width="18.5703125" style="152" customWidth="1"/>
  </cols>
  <sheetData>
    <row r="1" spans="1:25" s="21" customFormat="1">
      <c r="A1" s="17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X1" s="152"/>
      <c r="Y1" s="152"/>
    </row>
    <row r="2" spans="1:25">
      <c r="F2" s="6" t="s">
        <v>14</v>
      </c>
      <c r="G2" s="6"/>
      <c r="H2" s="6"/>
      <c r="I2" s="6"/>
      <c r="J2" s="6"/>
      <c r="L2" s="6" t="s">
        <v>15</v>
      </c>
      <c r="M2" s="6"/>
      <c r="N2" s="6"/>
      <c r="O2" s="6"/>
      <c r="Q2" s="6" t="s">
        <v>10</v>
      </c>
      <c r="R2" s="6"/>
      <c r="S2" s="6"/>
      <c r="T2" s="51" t="s">
        <v>138</v>
      </c>
      <c r="U2" s="7"/>
      <c r="V2" s="7"/>
      <c r="X2" s="180" t="s">
        <v>170</v>
      </c>
      <c r="Y2" s="180"/>
    </row>
    <row r="3" spans="1:25" ht="134.25" customHeight="1">
      <c r="A3" s="8" t="s">
        <v>16</v>
      </c>
      <c r="B3" s="8" t="s">
        <v>17</v>
      </c>
      <c r="C3" s="8" t="s">
        <v>18</v>
      </c>
      <c r="D3" s="8" t="s">
        <v>19</v>
      </c>
      <c r="E3" s="8"/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/>
      <c r="L3" s="8" t="s">
        <v>20</v>
      </c>
      <c r="M3" s="8" t="s">
        <v>22</v>
      </c>
      <c r="N3" s="8" t="s">
        <v>23</v>
      </c>
      <c r="O3" s="8" t="s">
        <v>25</v>
      </c>
      <c r="P3" s="8"/>
      <c r="Q3" s="8" t="s">
        <v>26</v>
      </c>
      <c r="R3" s="8" t="s">
        <v>27</v>
      </c>
      <c r="S3" s="8" t="s">
        <v>28</v>
      </c>
      <c r="T3" s="8"/>
      <c r="U3" s="8" t="s">
        <v>131</v>
      </c>
      <c r="V3" s="8" t="s">
        <v>132</v>
      </c>
      <c r="X3" s="8" t="s">
        <v>167</v>
      </c>
      <c r="Y3" s="8" t="s">
        <v>168</v>
      </c>
    </row>
    <row r="4" spans="1:25">
      <c r="A4" s="8"/>
      <c r="B4" s="8"/>
      <c r="C4" s="8"/>
      <c r="D4" s="8" t="s">
        <v>6</v>
      </c>
      <c r="E4" s="8"/>
      <c r="F4" s="8" t="s">
        <v>6</v>
      </c>
      <c r="G4" s="8"/>
      <c r="H4" s="8" t="s">
        <v>6</v>
      </c>
      <c r="I4" s="8" t="s">
        <v>6</v>
      </c>
      <c r="J4" s="9"/>
      <c r="K4" s="8"/>
      <c r="L4" s="8" t="s">
        <v>6</v>
      </c>
      <c r="M4" s="8"/>
      <c r="N4" s="8"/>
      <c r="O4" s="8" t="s">
        <v>6</v>
      </c>
      <c r="P4" s="8"/>
      <c r="Q4" s="9" t="s">
        <v>6</v>
      </c>
      <c r="R4" s="8"/>
      <c r="S4" s="8"/>
      <c r="T4" s="8"/>
      <c r="U4" s="8" t="s">
        <v>6</v>
      </c>
      <c r="V4" s="8" t="s">
        <v>6</v>
      </c>
      <c r="X4" s="152" t="s">
        <v>6</v>
      </c>
      <c r="Y4" s="152" t="s">
        <v>6</v>
      </c>
    </row>
    <row r="5" spans="1:25">
      <c r="A5" s="10" t="s">
        <v>30</v>
      </c>
      <c r="B5" s="159">
        <v>1.6822400000000001E-2</v>
      </c>
      <c r="C5" s="159">
        <v>1.5839200000000001E-2</v>
      </c>
      <c r="D5" s="153">
        <v>-202155</v>
      </c>
      <c r="E5" s="12"/>
      <c r="F5" s="153">
        <v>0</v>
      </c>
      <c r="G5" s="153">
        <v>102684</v>
      </c>
      <c r="H5" s="153">
        <v>0</v>
      </c>
      <c r="I5" s="153">
        <v>0</v>
      </c>
      <c r="J5" s="154">
        <f t="shared" ref="J5:J68" si="0">SUM(F5:I5)</f>
        <v>102684</v>
      </c>
      <c r="K5" s="12"/>
      <c r="L5" s="153">
        <v>8950</v>
      </c>
      <c r="M5" s="153">
        <v>0</v>
      </c>
      <c r="N5" s="153">
        <v>18476</v>
      </c>
      <c r="O5" s="153">
        <f t="shared" ref="O5:O36" si="1">SUM(L5:N5)</f>
        <v>27426</v>
      </c>
      <c r="P5" s="12"/>
      <c r="Q5" s="153">
        <v>43890</v>
      </c>
      <c r="R5" s="153">
        <v>-10625</v>
      </c>
      <c r="S5" s="153">
        <v>33265</v>
      </c>
      <c r="T5" s="23"/>
      <c r="U5" s="23">
        <v>-232334</v>
      </c>
      <c r="V5" s="23">
        <v>-281067</v>
      </c>
      <c r="X5" s="153">
        <v>-137994</v>
      </c>
      <c r="Y5" s="153">
        <v>-256256</v>
      </c>
    </row>
    <row r="6" spans="1:25">
      <c r="A6" s="10" t="s">
        <v>31</v>
      </c>
      <c r="B6" s="159">
        <v>2.9391E-3</v>
      </c>
      <c r="C6" s="159">
        <v>2.8690999999999999E-3</v>
      </c>
      <c r="D6" s="154">
        <v>-35319</v>
      </c>
      <c r="E6" s="12"/>
      <c r="F6" s="154">
        <v>0</v>
      </c>
      <c r="G6" s="154">
        <v>17940</v>
      </c>
      <c r="H6" s="154">
        <v>0</v>
      </c>
      <c r="I6" s="154">
        <v>0</v>
      </c>
      <c r="J6" s="154">
        <f t="shared" si="0"/>
        <v>17940</v>
      </c>
      <c r="K6" s="12"/>
      <c r="L6" s="154">
        <v>1564</v>
      </c>
      <c r="M6" s="154">
        <v>0</v>
      </c>
      <c r="N6" s="154">
        <v>1822</v>
      </c>
      <c r="O6" s="154">
        <f t="shared" si="1"/>
        <v>3386</v>
      </c>
      <c r="P6" s="12"/>
      <c r="Q6" s="154">
        <v>7668</v>
      </c>
      <c r="R6" s="154">
        <v>-1673</v>
      </c>
      <c r="S6" s="154">
        <v>5995</v>
      </c>
      <c r="T6" s="3"/>
      <c r="U6" s="3">
        <v>-42106</v>
      </c>
      <c r="V6" s="3">
        <v>-50938</v>
      </c>
      <c r="X6" s="154">
        <v>-24109</v>
      </c>
      <c r="Y6" s="154">
        <v>-44771</v>
      </c>
    </row>
    <row r="7" spans="1:25">
      <c r="A7" s="10" t="s">
        <v>32</v>
      </c>
      <c r="B7" s="159">
        <v>2.3118000000000001E-3</v>
      </c>
      <c r="C7" s="159">
        <v>1.5079E-3</v>
      </c>
      <c r="D7" s="154">
        <v>-27781</v>
      </c>
      <c r="E7" s="12"/>
      <c r="F7" s="154">
        <v>0</v>
      </c>
      <c r="G7" s="154">
        <v>14111</v>
      </c>
      <c r="H7" s="154">
        <v>0</v>
      </c>
      <c r="I7" s="154">
        <v>293</v>
      </c>
      <c r="J7" s="154">
        <f t="shared" si="0"/>
        <v>14404</v>
      </c>
      <c r="K7" s="12"/>
      <c r="L7" s="154">
        <v>1230</v>
      </c>
      <c r="M7" s="154">
        <v>0</v>
      </c>
      <c r="N7" s="154">
        <v>10346</v>
      </c>
      <c r="O7" s="154">
        <f t="shared" si="1"/>
        <v>11576</v>
      </c>
      <c r="P7" s="12"/>
      <c r="Q7" s="154">
        <v>6031</v>
      </c>
      <c r="R7" s="154">
        <v>-5044</v>
      </c>
      <c r="S7" s="154">
        <v>987</v>
      </c>
      <c r="T7" s="3"/>
      <c r="U7" s="3">
        <v>-23369</v>
      </c>
      <c r="V7" s="3">
        <v>-28271</v>
      </c>
      <c r="X7" s="154">
        <v>-18964</v>
      </c>
      <c r="Y7" s="154">
        <v>-35216</v>
      </c>
    </row>
    <row r="8" spans="1:25">
      <c r="A8" s="10" t="s">
        <v>33</v>
      </c>
      <c r="B8" s="159">
        <v>1.7987999999999999E-3</v>
      </c>
      <c r="C8" s="159">
        <v>1.4764000000000001E-3</v>
      </c>
      <c r="D8" s="154">
        <v>-21616</v>
      </c>
      <c r="E8" s="12"/>
      <c r="F8" s="154">
        <v>0</v>
      </c>
      <c r="G8" s="154">
        <v>10980</v>
      </c>
      <c r="H8" s="154">
        <v>0</v>
      </c>
      <c r="I8" s="154">
        <v>0</v>
      </c>
      <c r="J8" s="154">
        <f t="shared" si="0"/>
        <v>10980</v>
      </c>
      <c r="K8" s="12"/>
      <c r="L8" s="154">
        <v>957</v>
      </c>
      <c r="M8" s="154">
        <v>0</v>
      </c>
      <c r="N8" s="154">
        <v>4795</v>
      </c>
      <c r="O8" s="154">
        <f t="shared" si="1"/>
        <v>5752</v>
      </c>
      <c r="P8" s="12"/>
      <c r="Q8" s="154">
        <v>4693</v>
      </c>
      <c r="R8" s="154">
        <v>-1338</v>
      </c>
      <c r="S8" s="154">
        <v>3355</v>
      </c>
      <c r="T8" s="3"/>
      <c r="U8" s="3">
        <v>-24751</v>
      </c>
      <c r="V8" s="3">
        <v>-29943</v>
      </c>
      <c r="X8" s="154">
        <v>-14756</v>
      </c>
      <c r="Y8" s="154">
        <v>-27401</v>
      </c>
    </row>
    <row r="9" spans="1:25">
      <c r="A9" s="10" t="s">
        <v>34</v>
      </c>
      <c r="B9" s="159">
        <v>3.5461999999999998E-3</v>
      </c>
      <c r="C9" s="159">
        <v>3.3722000000000001E-3</v>
      </c>
      <c r="D9" s="154">
        <v>-42615</v>
      </c>
      <c r="E9" s="12"/>
      <c r="F9" s="154">
        <v>0</v>
      </c>
      <c r="G9" s="154">
        <v>21646</v>
      </c>
      <c r="H9" s="154">
        <v>0</v>
      </c>
      <c r="I9" s="154">
        <v>0</v>
      </c>
      <c r="J9" s="154">
        <f t="shared" si="0"/>
        <v>21646</v>
      </c>
      <c r="K9" s="12"/>
      <c r="L9" s="154">
        <v>1887</v>
      </c>
      <c r="M9" s="154">
        <v>0</v>
      </c>
      <c r="N9" s="154">
        <v>3092</v>
      </c>
      <c r="O9" s="154">
        <f t="shared" si="1"/>
        <v>4979</v>
      </c>
      <c r="P9" s="12"/>
      <c r="Q9" s="154">
        <v>9252</v>
      </c>
      <c r="R9" s="154">
        <v>-1557</v>
      </c>
      <c r="S9" s="154">
        <v>7695</v>
      </c>
      <c r="T9" s="3"/>
      <c r="U9" s="3">
        <v>-48640</v>
      </c>
      <c r="V9" s="3">
        <v>-58843</v>
      </c>
      <c r="X9" s="154">
        <v>-29089</v>
      </c>
      <c r="Y9" s="154">
        <v>-54019</v>
      </c>
    </row>
    <row r="10" spans="1:25">
      <c r="A10" s="10" t="s">
        <v>35</v>
      </c>
      <c r="B10" s="159">
        <v>3.3739E-3</v>
      </c>
      <c r="C10" s="159">
        <v>3.6754999999999999E-3</v>
      </c>
      <c r="D10" s="154">
        <v>-40544</v>
      </c>
      <c r="E10" s="12"/>
      <c r="F10" s="154">
        <v>0</v>
      </c>
      <c r="G10" s="154">
        <v>20594</v>
      </c>
      <c r="H10" s="154">
        <v>0</v>
      </c>
      <c r="I10" s="154">
        <v>3882</v>
      </c>
      <c r="J10" s="154">
        <f t="shared" si="0"/>
        <v>24476</v>
      </c>
      <c r="K10" s="12"/>
      <c r="L10" s="154">
        <v>1795</v>
      </c>
      <c r="M10" s="154">
        <v>0</v>
      </c>
      <c r="N10" s="154">
        <v>1966</v>
      </c>
      <c r="O10" s="154">
        <f t="shared" si="1"/>
        <v>3761</v>
      </c>
      <c r="P10" s="12"/>
      <c r="Q10" s="154">
        <v>8803</v>
      </c>
      <c r="R10" s="154">
        <v>727</v>
      </c>
      <c r="S10" s="154">
        <v>9530</v>
      </c>
      <c r="T10" s="3"/>
      <c r="U10" s="3">
        <v>-46917</v>
      </c>
      <c r="V10" s="3">
        <v>-56758</v>
      </c>
      <c r="X10" s="154">
        <v>-27676</v>
      </c>
      <c r="Y10" s="154">
        <v>-51395</v>
      </c>
    </row>
    <row r="11" spans="1:25">
      <c r="A11" s="10" t="s">
        <v>36</v>
      </c>
      <c r="B11" s="159">
        <v>4.4879999999999998E-3</v>
      </c>
      <c r="C11" s="159">
        <v>4.0854000000000003E-3</v>
      </c>
      <c r="D11" s="154">
        <v>-53932</v>
      </c>
      <c r="E11" s="12"/>
      <c r="F11" s="154">
        <v>0</v>
      </c>
      <c r="G11" s="154">
        <v>27395</v>
      </c>
      <c r="H11" s="154">
        <v>0</v>
      </c>
      <c r="I11" s="154">
        <v>0</v>
      </c>
      <c r="J11" s="154">
        <f t="shared" si="0"/>
        <v>27395</v>
      </c>
      <c r="K11" s="12"/>
      <c r="L11" s="154">
        <v>2388</v>
      </c>
      <c r="M11" s="154">
        <v>0</v>
      </c>
      <c r="N11" s="154">
        <v>7264</v>
      </c>
      <c r="O11" s="154">
        <f t="shared" si="1"/>
        <v>9652</v>
      </c>
      <c r="P11" s="12"/>
      <c r="Q11" s="154">
        <v>11709</v>
      </c>
      <c r="R11" s="154">
        <v>-2888</v>
      </c>
      <c r="S11" s="154">
        <v>8821</v>
      </c>
      <c r="T11" s="3"/>
      <c r="U11" s="3">
        <v>-66081</v>
      </c>
      <c r="V11" s="3">
        <v>-79941</v>
      </c>
      <c r="X11" s="154">
        <v>-36815</v>
      </c>
      <c r="Y11" s="154">
        <v>-68366</v>
      </c>
    </row>
    <row r="12" spans="1:25">
      <c r="A12" s="10" t="s">
        <v>37</v>
      </c>
      <c r="B12" s="159">
        <v>1.1280999999999999E-3</v>
      </c>
      <c r="C12" s="159">
        <v>1.0074000000000001E-3</v>
      </c>
      <c r="D12" s="154">
        <v>-13556</v>
      </c>
      <c r="E12" s="12"/>
      <c r="F12" s="154">
        <v>0</v>
      </c>
      <c r="G12" s="154">
        <v>6886</v>
      </c>
      <c r="H12" s="154">
        <v>0</v>
      </c>
      <c r="I12" s="154">
        <v>0</v>
      </c>
      <c r="J12" s="154">
        <f t="shared" si="0"/>
        <v>6886</v>
      </c>
      <c r="K12" s="12"/>
      <c r="L12" s="154">
        <v>600</v>
      </c>
      <c r="M12" s="154">
        <v>0</v>
      </c>
      <c r="N12" s="154">
        <v>2528</v>
      </c>
      <c r="O12" s="154">
        <f t="shared" si="1"/>
        <v>3128</v>
      </c>
      <c r="P12" s="12"/>
      <c r="Q12" s="154">
        <v>2943</v>
      </c>
      <c r="R12" s="154">
        <v>-1654</v>
      </c>
      <c r="S12" s="154">
        <v>1289</v>
      </c>
      <c r="T12" s="3"/>
      <c r="U12" s="3">
        <v>-15722</v>
      </c>
      <c r="V12" s="3">
        <v>-19019</v>
      </c>
      <c r="X12" s="154">
        <v>-9254</v>
      </c>
      <c r="Y12" s="154">
        <v>-17184</v>
      </c>
    </row>
    <row r="13" spans="1:25">
      <c r="A13" s="10" t="s">
        <v>38</v>
      </c>
      <c r="B13" s="159">
        <v>2.3511999999999999E-3</v>
      </c>
      <c r="C13" s="159">
        <v>2.0960000000000002E-3</v>
      </c>
      <c r="D13" s="154">
        <v>-28254</v>
      </c>
      <c r="E13" s="12"/>
      <c r="F13" s="154">
        <v>0</v>
      </c>
      <c r="G13" s="154">
        <v>14352</v>
      </c>
      <c r="H13" s="154">
        <v>0</v>
      </c>
      <c r="I13" s="154">
        <v>0</v>
      </c>
      <c r="J13" s="154">
        <f t="shared" si="0"/>
        <v>14352</v>
      </c>
      <c r="K13" s="12"/>
      <c r="L13" s="154">
        <v>1251</v>
      </c>
      <c r="M13" s="154">
        <v>0</v>
      </c>
      <c r="N13" s="154">
        <v>4235</v>
      </c>
      <c r="O13" s="154">
        <f t="shared" si="1"/>
        <v>5486</v>
      </c>
      <c r="P13" s="12"/>
      <c r="Q13" s="154">
        <v>6134</v>
      </c>
      <c r="R13" s="154">
        <v>-1309</v>
      </c>
      <c r="S13" s="154">
        <v>4825</v>
      </c>
      <c r="T13" s="3"/>
      <c r="U13" s="3">
        <v>-32085</v>
      </c>
      <c r="V13" s="3">
        <v>-38815</v>
      </c>
      <c r="X13" s="154">
        <v>-19287</v>
      </c>
      <c r="Y13" s="154">
        <v>-35816</v>
      </c>
    </row>
    <row r="14" spans="1:25">
      <c r="A14" s="10" t="s">
        <v>39</v>
      </c>
      <c r="B14" s="159">
        <v>2.4562E-2</v>
      </c>
      <c r="C14" s="159">
        <v>2.40451E-2</v>
      </c>
      <c r="D14" s="154">
        <v>-295162</v>
      </c>
      <c r="E14" s="12"/>
      <c r="F14" s="154">
        <v>0</v>
      </c>
      <c r="G14" s="154">
        <v>149926</v>
      </c>
      <c r="H14" s="154">
        <v>0</v>
      </c>
      <c r="I14" s="154">
        <v>9517</v>
      </c>
      <c r="J14" s="154">
        <f t="shared" si="0"/>
        <v>159443</v>
      </c>
      <c r="K14" s="12"/>
      <c r="L14" s="154">
        <v>13067</v>
      </c>
      <c r="M14" s="154">
        <v>0</v>
      </c>
      <c r="N14" s="154">
        <v>6652</v>
      </c>
      <c r="O14" s="154">
        <f t="shared" si="1"/>
        <v>19719</v>
      </c>
      <c r="P14" s="12"/>
      <c r="Q14" s="154">
        <v>64082</v>
      </c>
      <c r="R14" s="154">
        <v>-11777</v>
      </c>
      <c r="S14" s="154">
        <v>52305</v>
      </c>
      <c r="T14" s="3"/>
      <c r="U14" s="3">
        <v>-316535</v>
      </c>
      <c r="V14" s="3">
        <v>-382930</v>
      </c>
      <c r="X14" s="154">
        <v>-201482</v>
      </c>
      <c r="Y14" s="154">
        <v>-374153</v>
      </c>
    </row>
    <row r="15" spans="1:25">
      <c r="A15" s="10" t="s">
        <v>40</v>
      </c>
      <c r="B15" s="159">
        <v>2.6856499999999998E-2</v>
      </c>
      <c r="C15" s="159">
        <v>2.9773399999999998E-2</v>
      </c>
      <c r="D15" s="154">
        <v>-322735</v>
      </c>
      <c r="E15" s="12"/>
      <c r="F15" s="154">
        <v>0</v>
      </c>
      <c r="G15" s="154">
        <v>163932</v>
      </c>
      <c r="H15" s="154">
        <v>0</v>
      </c>
      <c r="I15" s="154">
        <v>41245</v>
      </c>
      <c r="J15" s="154">
        <f t="shared" si="0"/>
        <v>205177</v>
      </c>
      <c r="K15" s="12"/>
      <c r="L15" s="154">
        <v>14288</v>
      </c>
      <c r="M15" s="154">
        <v>0</v>
      </c>
      <c r="N15" s="154">
        <v>0</v>
      </c>
      <c r="O15" s="154">
        <f t="shared" si="1"/>
        <v>14288</v>
      </c>
      <c r="P15" s="12"/>
      <c r="Q15" s="154">
        <v>70069</v>
      </c>
      <c r="R15" s="154">
        <v>26600</v>
      </c>
      <c r="S15" s="154">
        <v>96669</v>
      </c>
      <c r="T15" s="3"/>
      <c r="U15" s="3">
        <v>-472102</v>
      </c>
      <c r="V15" s="3">
        <v>-571128</v>
      </c>
      <c r="X15" s="154">
        <v>-220304</v>
      </c>
      <c r="Y15" s="154">
        <v>-409105</v>
      </c>
    </row>
    <row r="16" spans="1:25">
      <c r="A16" s="10" t="s">
        <v>41</v>
      </c>
      <c r="B16" s="159">
        <v>7.6958E-3</v>
      </c>
      <c r="C16" s="159">
        <v>6.6635000000000002E-3</v>
      </c>
      <c r="D16" s="154">
        <v>-92480</v>
      </c>
      <c r="E16" s="12"/>
      <c r="F16" s="154">
        <v>0</v>
      </c>
      <c r="G16" s="154">
        <v>46975</v>
      </c>
      <c r="H16" s="154">
        <v>0</v>
      </c>
      <c r="I16" s="154">
        <v>0</v>
      </c>
      <c r="J16" s="154">
        <f t="shared" si="0"/>
        <v>46975</v>
      </c>
      <c r="K16" s="12"/>
      <c r="L16" s="154">
        <v>4094</v>
      </c>
      <c r="M16" s="154">
        <v>0</v>
      </c>
      <c r="N16" s="154">
        <v>17318</v>
      </c>
      <c r="O16" s="154">
        <f t="shared" si="1"/>
        <v>21412</v>
      </c>
      <c r="P16" s="12"/>
      <c r="Q16" s="154">
        <v>20078</v>
      </c>
      <c r="R16" s="154">
        <v>-8693</v>
      </c>
      <c r="S16" s="154">
        <v>11385</v>
      </c>
      <c r="T16" s="3"/>
      <c r="U16" s="3">
        <v>-139384</v>
      </c>
      <c r="V16" s="3">
        <v>-168620</v>
      </c>
      <c r="X16" s="154">
        <v>-63129</v>
      </c>
      <c r="Y16" s="154">
        <v>-117230</v>
      </c>
    </row>
    <row r="17" spans="1:25">
      <c r="A17" s="10" t="s">
        <v>42</v>
      </c>
      <c r="B17" s="159">
        <v>2.1263399999999998E-2</v>
      </c>
      <c r="C17" s="159">
        <v>2.3395900000000001E-2</v>
      </c>
      <c r="D17" s="154">
        <v>-255522</v>
      </c>
      <c r="E17" s="12"/>
      <c r="F17" s="154">
        <v>0</v>
      </c>
      <c r="G17" s="154">
        <v>129792</v>
      </c>
      <c r="H17" s="154">
        <v>0</v>
      </c>
      <c r="I17" s="154">
        <v>52561</v>
      </c>
      <c r="J17" s="154">
        <f t="shared" si="0"/>
        <v>182353</v>
      </c>
      <c r="K17" s="12"/>
      <c r="L17" s="154">
        <v>11312</v>
      </c>
      <c r="M17" s="154">
        <v>0</v>
      </c>
      <c r="N17" s="154">
        <v>0</v>
      </c>
      <c r="O17" s="154">
        <f t="shared" si="1"/>
        <v>11312</v>
      </c>
      <c r="P17" s="12"/>
      <c r="Q17" s="154">
        <v>55476</v>
      </c>
      <c r="R17" s="154">
        <v>7853</v>
      </c>
      <c r="S17" s="154">
        <v>63329</v>
      </c>
      <c r="T17" s="3"/>
      <c r="U17" s="3">
        <v>-338063</v>
      </c>
      <c r="V17" s="3">
        <v>-408973</v>
      </c>
      <c r="X17" s="154">
        <v>-174424</v>
      </c>
      <c r="Y17" s="154">
        <v>-323905</v>
      </c>
    </row>
    <row r="18" spans="1:25">
      <c r="A18" s="10" t="s">
        <v>43</v>
      </c>
      <c r="B18" s="159">
        <v>8.1259999999999995E-3</v>
      </c>
      <c r="C18" s="159">
        <v>6.9668000000000004E-3</v>
      </c>
      <c r="D18" s="154">
        <v>-97650</v>
      </c>
      <c r="E18" s="12"/>
      <c r="F18" s="154">
        <v>0</v>
      </c>
      <c r="G18" s="154">
        <v>49601</v>
      </c>
      <c r="H18" s="154">
        <v>0</v>
      </c>
      <c r="I18" s="154">
        <v>0</v>
      </c>
      <c r="J18" s="154">
        <f t="shared" si="0"/>
        <v>49601</v>
      </c>
      <c r="K18" s="12"/>
      <c r="L18" s="154">
        <v>4323</v>
      </c>
      <c r="M18" s="154">
        <v>0</v>
      </c>
      <c r="N18" s="154">
        <v>19415</v>
      </c>
      <c r="O18" s="154">
        <f t="shared" si="1"/>
        <v>23738</v>
      </c>
      <c r="P18" s="12"/>
      <c r="Q18" s="154">
        <v>21201</v>
      </c>
      <c r="R18" s="154">
        <v>-9859</v>
      </c>
      <c r="S18" s="154">
        <v>11342</v>
      </c>
      <c r="T18" s="3"/>
      <c r="U18" s="3">
        <v>-99947</v>
      </c>
      <c r="V18" s="3">
        <v>-120912</v>
      </c>
      <c r="X18" s="154">
        <v>-66658</v>
      </c>
      <c r="Y18" s="154">
        <v>-123783</v>
      </c>
    </row>
    <row r="19" spans="1:25">
      <c r="A19" s="10" t="s">
        <v>44</v>
      </c>
      <c r="B19" s="159">
        <v>9.7210000000000005E-4</v>
      </c>
      <c r="C19" s="159">
        <v>1.1354E-3</v>
      </c>
      <c r="D19" s="154">
        <v>-11682</v>
      </c>
      <c r="E19" s="12"/>
      <c r="F19" s="154">
        <v>0</v>
      </c>
      <c r="G19" s="154">
        <v>5934</v>
      </c>
      <c r="H19" s="154">
        <v>0</v>
      </c>
      <c r="I19" s="154">
        <v>2603</v>
      </c>
      <c r="J19" s="154">
        <f t="shared" si="0"/>
        <v>8537</v>
      </c>
      <c r="K19" s="12"/>
      <c r="L19" s="154">
        <v>517</v>
      </c>
      <c r="M19" s="154">
        <v>0</v>
      </c>
      <c r="N19" s="154">
        <v>0</v>
      </c>
      <c r="O19" s="154">
        <f t="shared" si="1"/>
        <v>517</v>
      </c>
      <c r="P19" s="12"/>
      <c r="Q19" s="154">
        <v>2536</v>
      </c>
      <c r="R19" s="154">
        <v>1721</v>
      </c>
      <c r="S19" s="154">
        <v>4257</v>
      </c>
      <c r="T19" s="3"/>
      <c r="U19" s="3">
        <v>-16518</v>
      </c>
      <c r="V19" s="3">
        <v>-19983</v>
      </c>
      <c r="X19" s="154">
        <v>-7974</v>
      </c>
      <c r="Y19" s="154">
        <v>-14808</v>
      </c>
    </row>
    <row r="20" spans="1:25">
      <c r="A20" s="10" t="s">
        <v>45</v>
      </c>
      <c r="B20" s="159">
        <v>1.03301E-2</v>
      </c>
      <c r="C20" s="159">
        <v>1.06401E-2</v>
      </c>
      <c r="D20" s="154">
        <v>-124137</v>
      </c>
      <c r="E20" s="12"/>
      <c r="F20" s="154">
        <v>0</v>
      </c>
      <c r="G20" s="154">
        <v>63055</v>
      </c>
      <c r="H20" s="154">
        <v>0</v>
      </c>
      <c r="I20" s="154">
        <v>11364</v>
      </c>
      <c r="J20" s="154">
        <f t="shared" si="0"/>
        <v>74419</v>
      </c>
      <c r="K20" s="12"/>
      <c r="L20" s="154">
        <v>5496</v>
      </c>
      <c r="M20" s="154">
        <v>0</v>
      </c>
      <c r="N20" s="154">
        <v>0</v>
      </c>
      <c r="O20" s="154">
        <f t="shared" si="1"/>
        <v>5496</v>
      </c>
      <c r="P20" s="12"/>
      <c r="Q20" s="154">
        <v>26951</v>
      </c>
      <c r="R20" s="154">
        <v>718</v>
      </c>
      <c r="S20" s="154">
        <v>27669</v>
      </c>
      <c r="T20" s="3"/>
      <c r="U20" s="3">
        <v>-148118</v>
      </c>
      <c r="V20" s="3">
        <v>-179186</v>
      </c>
      <c r="X20" s="154">
        <v>-84738</v>
      </c>
      <c r="Y20" s="154">
        <v>-157358</v>
      </c>
    </row>
    <row r="21" spans="1:25">
      <c r="A21" s="10" t="s">
        <v>46</v>
      </c>
      <c r="B21" s="159">
        <v>1.5506000000000001E-3</v>
      </c>
      <c r="C21" s="159">
        <v>1.5625999999999999E-3</v>
      </c>
      <c r="D21" s="154">
        <v>-18634</v>
      </c>
      <c r="E21" s="12"/>
      <c r="F21" s="154">
        <v>0</v>
      </c>
      <c r="G21" s="154">
        <v>9465</v>
      </c>
      <c r="H21" s="154">
        <v>0</v>
      </c>
      <c r="I21" s="154">
        <v>154</v>
      </c>
      <c r="J21" s="154">
        <f t="shared" si="0"/>
        <v>9619</v>
      </c>
      <c r="K21" s="12"/>
      <c r="L21" s="154">
        <v>825</v>
      </c>
      <c r="M21" s="154">
        <v>0</v>
      </c>
      <c r="N21" s="154">
        <v>1116</v>
      </c>
      <c r="O21" s="154">
        <f t="shared" si="1"/>
        <v>1941</v>
      </c>
      <c r="P21" s="12"/>
      <c r="Q21" s="154">
        <v>4046</v>
      </c>
      <c r="R21" s="154">
        <v>1189</v>
      </c>
      <c r="S21" s="154">
        <v>5235</v>
      </c>
      <c r="T21" s="3"/>
      <c r="U21" s="3">
        <v>-23827</v>
      </c>
      <c r="V21" s="3">
        <v>-28825</v>
      </c>
      <c r="X21" s="154">
        <v>-12720</v>
      </c>
      <c r="Y21" s="154">
        <v>-23620</v>
      </c>
    </row>
    <row r="22" spans="1:25">
      <c r="A22" s="10" t="s">
        <v>47</v>
      </c>
      <c r="B22" s="159">
        <v>1.7523400000000001E-2</v>
      </c>
      <c r="C22" s="159">
        <v>1.6189499999999999E-2</v>
      </c>
      <c r="D22" s="154">
        <v>-210579</v>
      </c>
      <c r="E22" s="12"/>
      <c r="F22" s="154">
        <v>0</v>
      </c>
      <c r="G22" s="154">
        <v>106963</v>
      </c>
      <c r="H22" s="154">
        <v>0</v>
      </c>
      <c r="I22" s="154">
        <v>0</v>
      </c>
      <c r="J22" s="154">
        <f t="shared" si="0"/>
        <v>106963</v>
      </c>
      <c r="K22" s="12"/>
      <c r="L22" s="154">
        <v>9322</v>
      </c>
      <c r="M22" s="154">
        <v>0</v>
      </c>
      <c r="N22" s="154">
        <v>23960</v>
      </c>
      <c r="O22" s="154">
        <f t="shared" si="1"/>
        <v>33282</v>
      </c>
      <c r="P22" s="12"/>
      <c r="Q22" s="154">
        <v>45719</v>
      </c>
      <c r="R22" s="154">
        <v>-11759</v>
      </c>
      <c r="S22" s="154">
        <v>33960</v>
      </c>
      <c r="T22" s="3"/>
      <c r="U22" s="3">
        <v>-232663</v>
      </c>
      <c r="V22" s="3">
        <v>-281466</v>
      </c>
      <c r="X22" s="154">
        <v>-143744</v>
      </c>
      <c r="Y22" s="154">
        <v>-266934</v>
      </c>
    </row>
    <row r="23" spans="1:25">
      <c r="A23" s="10" t="s">
        <v>48</v>
      </c>
      <c r="B23" s="159">
        <v>7.9740999999999996E-3</v>
      </c>
      <c r="C23" s="159">
        <v>8.2485000000000006E-3</v>
      </c>
      <c r="D23" s="154">
        <v>-95825</v>
      </c>
      <c r="E23" s="12"/>
      <c r="F23" s="154">
        <v>0</v>
      </c>
      <c r="G23" s="154">
        <v>48674</v>
      </c>
      <c r="H23" s="154">
        <v>0</v>
      </c>
      <c r="I23" s="154">
        <v>25042</v>
      </c>
      <c r="J23" s="154">
        <f t="shared" si="0"/>
        <v>73716</v>
      </c>
      <c r="K23" s="12"/>
      <c r="L23" s="154">
        <v>4242</v>
      </c>
      <c r="M23" s="154">
        <v>0</v>
      </c>
      <c r="N23" s="154">
        <v>0</v>
      </c>
      <c r="O23" s="154">
        <f t="shared" si="1"/>
        <v>4242</v>
      </c>
      <c r="P23" s="12"/>
      <c r="Q23" s="154">
        <v>20804</v>
      </c>
      <c r="R23" s="154">
        <v>2894</v>
      </c>
      <c r="S23" s="154">
        <v>23698</v>
      </c>
      <c r="T23" s="3"/>
      <c r="U23" s="3">
        <v>-118451</v>
      </c>
      <c r="V23" s="3">
        <v>-143297</v>
      </c>
      <c r="X23" s="154">
        <v>-65412</v>
      </c>
      <c r="Y23" s="154">
        <v>-121469</v>
      </c>
    </row>
    <row r="24" spans="1:25">
      <c r="A24" s="10" t="s">
        <v>49</v>
      </c>
      <c r="B24" s="159">
        <v>4.0353000000000003E-3</v>
      </c>
      <c r="C24" s="159">
        <v>3.9513999999999999E-3</v>
      </c>
      <c r="D24" s="154">
        <v>-48492</v>
      </c>
      <c r="E24" s="12"/>
      <c r="F24" s="154">
        <v>0</v>
      </c>
      <c r="G24" s="154">
        <v>24631</v>
      </c>
      <c r="H24" s="154">
        <v>0</v>
      </c>
      <c r="I24" s="154">
        <v>0</v>
      </c>
      <c r="J24" s="154">
        <f t="shared" si="0"/>
        <v>24631</v>
      </c>
      <c r="K24" s="12"/>
      <c r="L24" s="154">
        <v>2147</v>
      </c>
      <c r="M24" s="154">
        <v>0</v>
      </c>
      <c r="N24" s="154">
        <v>2661</v>
      </c>
      <c r="O24" s="154">
        <f t="shared" si="1"/>
        <v>4808</v>
      </c>
      <c r="P24" s="12"/>
      <c r="Q24" s="154">
        <v>10528</v>
      </c>
      <c r="R24" s="154">
        <v>-2352</v>
      </c>
      <c r="S24" s="154">
        <v>8176</v>
      </c>
      <c r="T24" s="3"/>
      <c r="U24" s="3">
        <v>-55578</v>
      </c>
      <c r="V24" s="3">
        <v>-67235</v>
      </c>
      <c r="X24" s="154">
        <v>-33102</v>
      </c>
      <c r="Y24" s="154">
        <v>-61470</v>
      </c>
    </row>
    <row r="25" spans="1:25">
      <c r="A25" s="10" t="s">
        <v>50</v>
      </c>
      <c r="B25" s="159">
        <v>1.7198000000000001E-3</v>
      </c>
      <c r="C25" s="159">
        <v>1.5357999999999999E-3</v>
      </c>
      <c r="D25" s="154">
        <v>-20667</v>
      </c>
      <c r="E25" s="12"/>
      <c r="F25" s="154">
        <v>0</v>
      </c>
      <c r="G25" s="154">
        <v>10498</v>
      </c>
      <c r="H25" s="154">
        <v>0</v>
      </c>
      <c r="I25" s="154">
        <v>0</v>
      </c>
      <c r="J25" s="154">
        <f t="shared" si="0"/>
        <v>10498</v>
      </c>
      <c r="K25" s="12"/>
      <c r="L25" s="154">
        <v>915</v>
      </c>
      <c r="M25" s="154">
        <v>0</v>
      </c>
      <c r="N25" s="154">
        <v>2573</v>
      </c>
      <c r="O25" s="154">
        <f t="shared" si="1"/>
        <v>3488</v>
      </c>
      <c r="P25" s="12"/>
      <c r="Q25" s="154">
        <v>4487</v>
      </c>
      <c r="R25" s="154">
        <v>-2589</v>
      </c>
      <c r="S25" s="154">
        <v>1898</v>
      </c>
      <c r="T25" s="3"/>
      <c r="U25" s="3">
        <v>-23191</v>
      </c>
      <c r="V25" s="3">
        <v>-28055</v>
      </c>
      <c r="X25" s="154">
        <v>-14108</v>
      </c>
      <c r="Y25" s="154">
        <v>-26198</v>
      </c>
    </row>
    <row r="26" spans="1:25">
      <c r="A26" s="10" t="s">
        <v>51</v>
      </c>
      <c r="B26" s="159">
        <v>1.547E-3</v>
      </c>
      <c r="C26" s="159">
        <v>1.5782999999999999E-3</v>
      </c>
      <c r="D26" s="154">
        <v>-18590</v>
      </c>
      <c r="E26" s="12"/>
      <c r="F26" s="154">
        <v>0</v>
      </c>
      <c r="G26" s="154">
        <v>9443</v>
      </c>
      <c r="H26" s="154">
        <v>0</v>
      </c>
      <c r="I26" s="154">
        <v>1374</v>
      </c>
      <c r="J26" s="154">
        <f t="shared" si="0"/>
        <v>10817</v>
      </c>
      <c r="K26" s="12"/>
      <c r="L26" s="154">
        <v>823</v>
      </c>
      <c r="M26" s="154">
        <v>0</v>
      </c>
      <c r="N26" s="154">
        <v>0</v>
      </c>
      <c r="O26" s="154">
        <f t="shared" si="1"/>
        <v>823</v>
      </c>
      <c r="P26" s="12"/>
      <c r="Q26" s="154">
        <v>4036</v>
      </c>
      <c r="R26" s="154">
        <v>163</v>
      </c>
      <c r="S26" s="154">
        <v>4199</v>
      </c>
      <c r="T26" s="3"/>
      <c r="U26" s="3">
        <v>-24141</v>
      </c>
      <c r="V26" s="3">
        <v>-29204</v>
      </c>
      <c r="X26" s="154">
        <v>-12690</v>
      </c>
      <c r="Y26" s="154">
        <v>-23565</v>
      </c>
    </row>
    <row r="27" spans="1:25">
      <c r="A27" s="10" t="s">
        <v>52</v>
      </c>
      <c r="B27" s="159">
        <v>1.01972E-2</v>
      </c>
      <c r="C27" s="159">
        <v>8.8707000000000005E-3</v>
      </c>
      <c r="D27" s="154">
        <v>-122540</v>
      </c>
      <c r="E27" s="12"/>
      <c r="F27" s="154">
        <v>0</v>
      </c>
      <c r="G27" s="154">
        <v>62244</v>
      </c>
      <c r="H27" s="154">
        <v>0</v>
      </c>
      <c r="I27" s="154">
        <v>0</v>
      </c>
      <c r="J27" s="154">
        <f t="shared" si="0"/>
        <v>62244</v>
      </c>
      <c r="K27" s="12"/>
      <c r="L27" s="154">
        <v>5425</v>
      </c>
      <c r="M27" s="154">
        <v>0</v>
      </c>
      <c r="N27" s="154">
        <v>26324</v>
      </c>
      <c r="O27" s="154">
        <f t="shared" si="1"/>
        <v>31749</v>
      </c>
      <c r="P27" s="12"/>
      <c r="Q27" s="154">
        <v>26604</v>
      </c>
      <c r="R27" s="154">
        <v>-14156</v>
      </c>
      <c r="S27" s="154">
        <v>12448</v>
      </c>
      <c r="T27" s="3"/>
      <c r="U27" s="3">
        <v>-133225</v>
      </c>
      <c r="V27" s="3">
        <v>-161170</v>
      </c>
      <c r="X27" s="154">
        <v>-83648</v>
      </c>
      <c r="Y27" s="154">
        <v>-155334</v>
      </c>
    </row>
    <row r="28" spans="1:25">
      <c r="A28" s="10" t="s">
        <v>53</v>
      </c>
      <c r="B28" s="159">
        <v>4.6315000000000002E-3</v>
      </c>
      <c r="C28" s="159">
        <v>4.0555000000000001E-3</v>
      </c>
      <c r="D28" s="154">
        <v>-55657</v>
      </c>
      <c r="E28" s="12"/>
      <c r="F28" s="154">
        <v>0</v>
      </c>
      <c r="G28" s="154">
        <v>28271</v>
      </c>
      <c r="H28" s="154">
        <v>0</v>
      </c>
      <c r="I28" s="154">
        <v>0</v>
      </c>
      <c r="J28" s="154">
        <f t="shared" si="0"/>
        <v>28271</v>
      </c>
      <c r="K28" s="12"/>
      <c r="L28" s="154">
        <v>2464</v>
      </c>
      <c r="M28" s="154">
        <v>0</v>
      </c>
      <c r="N28" s="154">
        <v>10607</v>
      </c>
      <c r="O28" s="154">
        <f t="shared" si="1"/>
        <v>13071</v>
      </c>
      <c r="P28" s="12"/>
      <c r="Q28" s="154">
        <v>12084</v>
      </c>
      <c r="R28" s="154">
        <v>-4167</v>
      </c>
      <c r="S28" s="154">
        <v>7917</v>
      </c>
      <c r="T28" s="3"/>
      <c r="U28" s="3">
        <v>-64114</v>
      </c>
      <c r="V28" s="3">
        <v>-77562</v>
      </c>
      <c r="X28" s="154">
        <v>-37992</v>
      </c>
      <c r="Y28" s="154">
        <v>-70552</v>
      </c>
    </row>
    <row r="29" spans="1:25">
      <c r="A29" s="10" t="s">
        <v>54</v>
      </c>
      <c r="B29" s="159">
        <v>1.09953E-2</v>
      </c>
      <c r="C29" s="159">
        <v>1.07254E-2</v>
      </c>
      <c r="D29" s="154">
        <v>-132131</v>
      </c>
      <c r="E29" s="12"/>
      <c r="F29" s="154">
        <v>0</v>
      </c>
      <c r="G29" s="154">
        <v>67115</v>
      </c>
      <c r="H29" s="154">
        <v>0</v>
      </c>
      <c r="I29" s="154">
        <v>0</v>
      </c>
      <c r="J29" s="154">
        <f t="shared" si="0"/>
        <v>67115</v>
      </c>
      <c r="K29" s="12"/>
      <c r="L29" s="154">
        <v>5849</v>
      </c>
      <c r="M29" s="154">
        <v>0</v>
      </c>
      <c r="N29" s="154">
        <v>5357</v>
      </c>
      <c r="O29" s="154">
        <f t="shared" si="1"/>
        <v>11206</v>
      </c>
      <c r="P29" s="12"/>
      <c r="Q29" s="154">
        <v>28687</v>
      </c>
      <c r="R29" s="154">
        <v>-3170</v>
      </c>
      <c r="S29" s="154">
        <v>25517</v>
      </c>
      <c r="T29" s="3"/>
      <c r="U29" s="3">
        <v>-159455</v>
      </c>
      <c r="V29" s="3">
        <v>-192901</v>
      </c>
      <c r="X29" s="154">
        <v>-90194</v>
      </c>
      <c r="Y29" s="154">
        <v>-167491</v>
      </c>
    </row>
    <row r="30" spans="1:25">
      <c r="A30" s="10" t="s">
        <v>55</v>
      </c>
      <c r="B30" s="159">
        <v>3.4838000000000001E-2</v>
      </c>
      <c r="C30" s="159">
        <v>3.2217099999999999E-2</v>
      </c>
      <c r="D30" s="154">
        <v>-418648</v>
      </c>
      <c r="E30" s="12"/>
      <c r="F30" s="154">
        <v>0</v>
      </c>
      <c r="G30" s="154">
        <v>212651</v>
      </c>
      <c r="H30" s="154">
        <v>0</v>
      </c>
      <c r="I30" s="154">
        <v>0</v>
      </c>
      <c r="J30" s="154">
        <f t="shared" si="0"/>
        <v>212651</v>
      </c>
      <c r="K30" s="12"/>
      <c r="L30" s="154">
        <v>18534</v>
      </c>
      <c r="M30" s="154">
        <v>0</v>
      </c>
      <c r="N30" s="154">
        <v>50956</v>
      </c>
      <c r="O30" s="154">
        <f t="shared" si="1"/>
        <v>69490</v>
      </c>
      <c r="P30" s="12"/>
      <c r="Q30" s="154">
        <v>90892</v>
      </c>
      <c r="R30" s="154">
        <v>-23190</v>
      </c>
      <c r="S30" s="154">
        <v>67702</v>
      </c>
      <c r="T30" s="3"/>
      <c r="U30" s="3">
        <v>-461420</v>
      </c>
      <c r="V30" s="3">
        <v>-558205</v>
      </c>
      <c r="X30" s="154">
        <v>-285776</v>
      </c>
      <c r="Y30" s="154">
        <v>-530687</v>
      </c>
    </row>
    <row r="31" spans="1:25">
      <c r="A31" s="10" t="s">
        <v>56</v>
      </c>
      <c r="B31" s="159">
        <v>3.8430999999999999E-3</v>
      </c>
      <c r="C31" s="159">
        <v>4.3588999999999998E-3</v>
      </c>
      <c r="D31" s="154">
        <v>-46183</v>
      </c>
      <c r="E31" s="12"/>
      <c r="F31" s="154">
        <v>0</v>
      </c>
      <c r="G31" s="154">
        <v>23458</v>
      </c>
      <c r="H31" s="154">
        <v>0</v>
      </c>
      <c r="I31" s="154">
        <v>12511</v>
      </c>
      <c r="J31" s="154">
        <f t="shared" si="0"/>
        <v>35969</v>
      </c>
      <c r="K31" s="12"/>
      <c r="L31" s="154">
        <v>2045</v>
      </c>
      <c r="M31" s="154">
        <v>0</v>
      </c>
      <c r="N31" s="154">
        <v>0</v>
      </c>
      <c r="O31" s="154">
        <f t="shared" si="1"/>
        <v>2045</v>
      </c>
      <c r="P31" s="12"/>
      <c r="Q31" s="154">
        <v>10027</v>
      </c>
      <c r="R31" s="154">
        <v>2317</v>
      </c>
      <c r="S31" s="154">
        <v>12344</v>
      </c>
      <c r="T31" s="3"/>
      <c r="U31" s="3">
        <v>-59233</v>
      </c>
      <c r="V31" s="3">
        <v>-71658</v>
      </c>
      <c r="X31" s="154">
        <v>-31525</v>
      </c>
      <c r="Y31" s="154">
        <v>-58542</v>
      </c>
    </row>
    <row r="32" spans="1:25">
      <c r="A32" s="10" t="s">
        <v>57</v>
      </c>
      <c r="B32" s="159">
        <v>7.3371E-3</v>
      </c>
      <c r="C32" s="159">
        <v>8.6192000000000005E-3</v>
      </c>
      <c r="D32" s="154">
        <v>-88170</v>
      </c>
      <c r="E32" s="12"/>
      <c r="F32" s="154">
        <v>0</v>
      </c>
      <c r="G32" s="154">
        <v>44786</v>
      </c>
      <c r="H32" s="154">
        <v>0</v>
      </c>
      <c r="I32" s="154">
        <v>22833</v>
      </c>
      <c r="J32" s="154">
        <f t="shared" si="0"/>
        <v>67619</v>
      </c>
      <c r="K32" s="12"/>
      <c r="L32" s="154">
        <v>3903</v>
      </c>
      <c r="M32" s="154">
        <v>0</v>
      </c>
      <c r="N32" s="154">
        <v>0</v>
      </c>
      <c r="O32" s="154">
        <f t="shared" si="1"/>
        <v>3903</v>
      </c>
      <c r="P32" s="12"/>
      <c r="Q32" s="154">
        <v>19142</v>
      </c>
      <c r="R32" s="154">
        <v>1945</v>
      </c>
      <c r="S32" s="154">
        <v>21087</v>
      </c>
      <c r="T32" s="3"/>
      <c r="U32" s="3">
        <v>-116668</v>
      </c>
      <c r="V32" s="3">
        <v>-141140</v>
      </c>
      <c r="X32" s="154">
        <v>-60186</v>
      </c>
      <c r="Y32" s="154">
        <v>-111766</v>
      </c>
    </row>
    <row r="33" spans="1:25">
      <c r="A33" s="10" t="s">
        <v>58</v>
      </c>
      <c r="B33" s="159">
        <v>1.6260199999999999E-2</v>
      </c>
      <c r="C33" s="159">
        <v>1.5415399999999999E-2</v>
      </c>
      <c r="D33" s="154">
        <v>-195399</v>
      </c>
      <c r="E33" s="12"/>
      <c r="F33" s="154">
        <v>0</v>
      </c>
      <c r="G33" s="154">
        <v>99252</v>
      </c>
      <c r="H33" s="154">
        <v>0</v>
      </c>
      <c r="I33" s="154">
        <v>4391</v>
      </c>
      <c r="J33" s="154">
        <f t="shared" si="0"/>
        <v>103643</v>
      </c>
      <c r="K33" s="12"/>
      <c r="L33" s="154">
        <v>8650</v>
      </c>
      <c r="M33" s="154">
        <v>0</v>
      </c>
      <c r="N33" s="154">
        <v>10874</v>
      </c>
      <c r="O33" s="154">
        <f t="shared" si="1"/>
        <v>19524</v>
      </c>
      <c r="P33" s="12"/>
      <c r="Q33" s="154">
        <v>42423</v>
      </c>
      <c r="R33" s="154">
        <v>-20464</v>
      </c>
      <c r="S33" s="154">
        <v>21959</v>
      </c>
      <c r="T33" s="3"/>
      <c r="U33" s="3">
        <v>-195569</v>
      </c>
      <c r="V33" s="3">
        <v>-236590</v>
      </c>
      <c r="X33" s="154">
        <v>-133382</v>
      </c>
      <c r="Y33" s="154">
        <v>-247692</v>
      </c>
    </row>
    <row r="34" spans="1:25">
      <c r="A34" s="10" t="s">
        <v>59</v>
      </c>
      <c r="B34" s="159">
        <v>4.1752999999999998E-3</v>
      </c>
      <c r="C34" s="159">
        <v>3.9326999999999999E-3</v>
      </c>
      <c r="D34" s="154">
        <v>-50175</v>
      </c>
      <c r="E34" s="12"/>
      <c r="F34" s="154">
        <v>0</v>
      </c>
      <c r="G34" s="154">
        <v>25486</v>
      </c>
      <c r="H34" s="154">
        <v>0</v>
      </c>
      <c r="I34" s="154">
        <v>0</v>
      </c>
      <c r="J34" s="154">
        <f t="shared" si="0"/>
        <v>25486</v>
      </c>
      <c r="K34" s="12"/>
      <c r="L34" s="154">
        <v>2221</v>
      </c>
      <c r="M34" s="154">
        <v>0</v>
      </c>
      <c r="N34" s="154">
        <v>5062</v>
      </c>
      <c r="O34" s="154">
        <f t="shared" si="1"/>
        <v>7283</v>
      </c>
      <c r="P34" s="12"/>
      <c r="Q34" s="154">
        <v>10893</v>
      </c>
      <c r="R34" s="154">
        <v>-1396</v>
      </c>
      <c r="S34" s="154">
        <v>9497</v>
      </c>
      <c r="T34" s="3"/>
      <c r="U34" s="3">
        <v>-59553</v>
      </c>
      <c r="V34" s="3">
        <v>-72044</v>
      </c>
      <c r="X34" s="154">
        <v>-34250</v>
      </c>
      <c r="Y34" s="154">
        <v>-63602</v>
      </c>
    </row>
    <row r="35" spans="1:25">
      <c r="A35" s="10" t="s">
        <v>60</v>
      </c>
      <c r="B35" s="159">
        <v>4.4156000000000004E-3</v>
      </c>
      <c r="C35" s="159">
        <v>4.0006E-3</v>
      </c>
      <c r="D35" s="154">
        <v>-53062</v>
      </c>
      <c r="E35" s="12"/>
      <c r="F35" s="154">
        <v>0</v>
      </c>
      <c r="G35" s="154">
        <v>26953</v>
      </c>
      <c r="H35" s="154">
        <v>0</v>
      </c>
      <c r="I35" s="154">
        <v>0</v>
      </c>
      <c r="J35" s="154">
        <f t="shared" si="0"/>
        <v>26953</v>
      </c>
      <c r="K35" s="12"/>
      <c r="L35" s="154">
        <v>2349</v>
      </c>
      <c r="M35" s="154">
        <v>0</v>
      </c>
      <c r="N35" s="154">
        <v>9055</v>
      </c>
      <c r="O35" s="154">
        <f t="shared" si="1"/>
        <v>11404</v>
      </c>
      <c r="P35" s="12"/>
      <c r="Q35" s="154">
        <v>11520</v>
      </c>
      <c r="R35" s="154">
        <v>-5700</v>
      </c>
      <c r="S35" s="154">
        <v>5820</v>
      </c>
      <c r="T35" s="3"/>
      <c r="U35" s="3">
        <v>-55702</v>
      </c>
      <c r="V35" s="3">
        <v>-67385</v>
      </c>
      <c r="X35" s="154">
        <v>-36221</v>
      </c>
      <c r="Y35" s="154">
        <v>-67263</v>
      </c>
    </row>
    <row r="36" spans="1:25">
      <c r="A36" s="10" t="s">
        <v>61</v>
      </c>
      <c r="B36" s="159">
        <v>3.1435200000000003E-2</v>
      </c>
      <c r="C36" s="159">
        <v>3.1958599999999997E-2</v>
      </c>
      <c r="D36" s="154">
        <v>-377757</v>
      </c>
      <c r="E36" s="12"/>
      <c r="F36" s="154">
        <v>0</v>
      </c>
      <c r="G36" s="154">
        <v>191880</v>
      </c>
      <c r="H36" s="154">
        <v>0</v>
      </c>
      <c r="I36" s="154">
        <v>24534</v>
      </c>
      <c r="J36" s="154">
        <f t="shared" si="0"/>
        <v>216414</v>
      </c>
      <c r="K36" s="12"/>
      <c r="L36" s="154">
        <v>16724</v>
      </c>
      <c r="M36" s="154">
        <v>0</v>
      </c>
      <c r="N36" s="154">
        <v>0</v>
      </c>
      <c r="O36" s="154">
        <f t="shared" si="1"/>
        <v>16724</v>
      </c>
      <c r="P36" s="12"/>
      <c r="Q36" s="154">
        <v>82014</v>
      </c>
      <c r="R36" s="154">
        <v>92799</v>
      </c>
      <c r="S36" s="154">
        <v>174813</v>
      </c>
      <c r="T36" s="3"/>
      <c r="U36" s="3">
        <v>-616628</v>
      </c>
      <c r="V36" s="3">
        <v>-745969</v>
      </c>
      <c r="X36" s="154">
        <v>-257863</v>
      </c>
      <c r="Y36" s="154">
        <v>-478852</v>
      </c>
    </row>
    <row r="37" spans="1:25">
      <c r="A37" s="10" t="s">
        <v>62</v>
      </c>
      <c r="B37" s="159">
        <v>3.1611E-3</v>
      </c>
      <c r="C37" s="159">
        <v>3.2747000000000002E-3</v>
      </c>
      <c r="D37" s="154">
        <v>-37987</v>
      </c>
      <c r="E37" s="12"/>
      <c r="F37" s="154">
        <v>0</v>
      </c>
      <c r="G37" s="154">
        <v>19295</v>
      </c>
      <c r="H37" s="154">
        <v>0</v>
      </c>
      <c r="I37" s="154">
        <v>1462</v>
      </c>
      <c r="J37" s="154">
        <f t="shared" si="0"/>
        <v>20757</v>
      </c>
      <c r="K37" s="12"/>
      <c r="L37" s="154">
        <v>1682</v>
      </c>
      <c r="M37" s="154">
        <v>0</v>
      </c>
      <c r="N37" s="154">
        <v>1008</v>
      </c>
      <c r="O37" s="154">
        <f t="shared" ref="O37:O68" si="2">SUM(L37:N37)</f>
        <v>2690</v>
      </c>
      <c r="P37" s="12"/>
      <c r="Q37" s="154">
        <v>8247</v>
      </c>
      <c r="R37" s="154">
        <v>-721</v>
      </c>
      <c r="S37" s="154">
        <v>7526</v>
      </c>
      <c r="T37" s="3"/>
      <c r="U37" s="3">
        <v>-53020</v>
      </c>
      <c r="V37" s="3">
        <v>-64142</v>
      </c>
      <c r="X37" s="154">
        <v>-25931</v>
      </c>
      <c r="Y37" s="154">
        <v>-48153</v>
      </c>
    </row>
    <row r="38" spans="1:25">
      <c r="A38" s="10" t="s">
        <v>63</v>
      </c>
      <c r="B38" s="159">
        <v>3.03749E-2</v>
      </c>
      <c r="C38" s="159">
        <v>3.7655300000000003E-2</v>
      </c>
      <c r="D38" s="154">
        <v>-365015</v>
      </c>
      <c r="E38" s="12"/>
      <c r="F38" s="154">
        <v>0</v>
      </c>
      <c r="G38" s="154">
        <v>185408</v>
      </c>
      <c r="H38" s="154">
        <v>0</v>
      </c>
      <c r="I38" s="154">
        <v>93704</v>
      </c>
      <c r="J38" s="154">
        <f t="shared" si="0"/>
        <v>279112</v>
      </c>
      <c r="K38" s="12"/>
      <c r="L38" s="154">
        <v>16159</v>
      </c>
      <c r="M38" s="154">
        <v>0</v>
      </c>
      <c r="N38" s="154">
        <v>19663</v>
      </c>
      <c r="O38" s="154">
        <f t="shared" si="2"/>
        <v>35822</v>
      </c>
      <c r="P38" s="12"/>
      <c r="Q38" s="154">
        <v>79248</v>
      </c>
      <c r="R38" s="154">
        <v>33038</v>
      </c>
      <c r="S38" s="154">
        <v>112286</v>
      </c>
      <c r="T38" s="3"/>
      <c r="U38" s="3">
        <v>-561426</v>
      </c>
      <c r="V38" s="3">
        <v>-679188</v>
      </c>
      <c r="X38" s="154">
        <v>-249165</v>
      </c>
      <c r="Y38" s="154">
        <v>-462701</v>
      </c>
    </row>
    <row r="39" spans="1:25">
      <c r="A39" s="10" t="s">
        <v>64</v>
      </c>
      <c r="B39" s="159">
        <v>7.5258E-3</v>
      </c>
      <c r="C39" s="159">
        <v>7.0488E-3</v>
      </c>
      <c r="D39" s="154">
        <v>-90438</v>
      </c>
      <c r="E39" s="12"/>
      <c r="F39" s="154">
        <v>0</v>
      </c>
      <c r="G39" s="154">
        <v>45937</v>
      </c>
      <c r="H39" s="154">
        <v>0</v>
      </c>
      <c r="I39" s="154">
        <v>0</v>
      </c>
      <c r="J39" s="154">
        <f t="shared" si="0"/>
        <v>45937</v>
      </c>
      <c r="K39" s="12"/>
      <c r="L39" s="154">
        <v>4004</v>
      </c>
      <c r="M39" s="154">
        <v>0</v>
      </c>
      <c r="N39" s="154">
        <v>8633</v>
      </c>
      <c r="O39" s="154">
        <f t="shared" si="2"/>
        <v>12637</v>
      </c>
      <c r="P39" s="12"/>
      <c r="Q39" s="154">
        <v>19635</v>
      </c>
      <c r="R39" s="154">
        <v>-8181</v>
      </c>
      <c r="S39" s="154">
        <v>11454</v>
      </c>
      <c r="T39" s="3"/>
      <c r="U39" s="3">
        <v>-92305</v>
      </c>
      <c r="V39" s="3">
        <v>-111667</v>
      </c>
      <c r="X39" s="154">
        <v>-61734</v>
      </c>
      <c r="Y39" s="154">
        <v>-114641</v>
      </c>
    </row>
    <row r="40" spans="1:25">
      <c r="A40" s="10" t="s">
        <v>65</v>
      </c>
      <c r="B40" s="159">
        <v>2.5784700000000001E-2</v>
      </c>
      <c r="C40" s="159">
        <v>2.4467200000000001E-2</v>
      </c>
      <c r="D40" s="154">
        <v>-309855</v>
      </c>
      <c r="E40" s="12"/>
      <c r="F40" s="154">
        <v>0</v>
      </c>
      <c r="G40" s="154">
        <v>157390</v>
      </c>
      <c r="H40" s="154">
        <v>0</v>
      </c>
      <c r="I40" s="154">
        <v>0</v>
      </c>
      <c r="J40" s="154">
        <f t="shared" si="0"/>
        <v>157390</v>
      </c>
      <c r="K40" s="12"/>
      <c r="L40" s="154">
        <v>13717</v>
      </c>
      <c r="M40" s="154">
        <v>0</v>
      </c>
      <c r="N40" s="154">
        <v>27163</v>
      </c>
      <c r="O40" s="154">
        <f t="shared" si="2"/>
        <v>40880</v>
      </c>
      <c r="P40" s="12"/>
      <c r="Q40" s="154">
        <v>67272</v>
      </c>
      <c r="R40" s="154">
        <v>-14416</v>
      </c>
      <c r="S40" s="154">
        <v>52856</v>
      </c>
      <c r="T40" s="3"/>
      <c r="U40" s="3">
        <v>-1928411</v>
      </c>
      <c r="V40" s="3">
        <v>-2332906</v>
      </c>
      <c r="X40" s="154">
        <v>-211512</v>
      </c>
      <c r="Y40" s="154">
        <v>-392778</v>
      </c>
    </row>
    <row r="41" spans="1:25">
      <c r="A41" s="10" t="s">
        <v>66</v>
      </c>
      <c r="B41" s="159">
        <v>7.3859999999999996E-4</v>
      </c>
      <c r="C41" s="159">
        <v>7.3340000000000005E-4</v>
      </c>
      <c r="D41" s="154">
        <v>-8876</v>
      </c>
      <c r="E41" s="12"/>
      <c r="F41" s="154">
        <v>0</v>
      </c>
      <c r="G41" s="154">
        <v>4508</v>
      </c>
      <c r="H41" s="154">
        <v>0</v>
      </c>
      <c r="I41" s="154">
        <v>0</v>
      </c>
      <c r="J41" s="154">
        <f t="shared" si="0"/>
        <v>4508</v>
      </c>
      <c r="K41" s="12"/>
      <c r="L41" s="154">
        <v>393</v>
      </c>
      <c r="M41" s="154">
        <v>0</v>
      </c>
      <c r="N41" s="154">
        <v>251</v>
      </c>
      <c r="O41" s="154">
        <f t="shared" si="2"/>
        <v>644</v>
      </c>
      <c r="P41" s="12"/>
      <c r="Q41" s="154">
        <v>1927</v>
      </c>
      <c r="R41" s="154">
        <v>264</v>
      </c>
      <c r="S41" s="154">
        <v>2191</v>
      </c>
      <c r="T41" s="3"/>
      <c r="U41" s="3">
        <v>-12181</v>
      </c>
      <c r="V41" s="3">
        <v>-14735</v>
      </c>
      <c r="X41" s="154">
        <v>-6059</v>
      </c>
      <c r="Y41" s="154">
        <v>-11251</v>
      </c>
    </row>
    <row r="42" spans="1:25">
      <c r="A42" s="10" t="s">
        <v>67</v>
      </c>
      <c r="B42" s="159">
        <v>3.8105999999999999E-3</v>
      </c>
      <c r="C42" s="159">
        <v>3.0584000000000002E-3</v>
      </c>
      <c r="D42" s="154">
        <v>-45792</v>
      </c>
      <c r="E42" s="12"/>
      <c r="F42" s="154">
        <v>0</v>
      </c>
      <c r="G42" s="154">
        <v>23260</v>
      </c>
      <c r="H42" s="154">
        <v>0</v>
      </c>
      <c r="I42" s="154">
        <v>0</v>
      </c>
      <c r="J42" s="154">
        <f t="shared" si="0"/>
        <v>23260</v>
      </c>
      <c r="K42" s="12"/>
      <c r="L42" s="154">
        <v>2027</v>
      </c>
      <c r="M42" s="154">
        <v>0</v>
      </c>
      <c r="N42" s="154">
        <v>13626</v>
      </c>
      <c r="O42" s="154">
        <f t="shared" si="2"/>
        <v>15653</v>
      </c>
      <c r="P42" s="12"/>
      <c r="Q42" s="154">
        <v>9942</v>
      </c>
      <c r="R42" s="154">
        <v>-12282</v>
      </c>
      <c r="S42" s="154">
        <v>-2340</v>
      </c>
      <c r="T42" s="3"/>
      <c r="U42" s="3">
        <v>-15666</v>
      </c>
      <c r="V42" s="3">
        <v>-18952</v>
      </c>
      <c r="X42" s="154">
        <v>-31258</v>
      </c>
      <c r="Y42" s="154">
        <v>-58047</v>
      </c>
    </row>
    <row r="43" spans="1:25">
      <c r="A43" s="10" t="s">
        <v>68</v>
      </c>
      <c r="B43" s="159">
        <v>4.5037999999999996E-3</v>
      </c>
      <c r="C43" s="159">
        <v>4.5732999999999998E-3</v>
      </c>
      <c r="D43" s="154">
        <v>-54122</v>
      </c>
      <c r="E43" s="12"/>
      <c r="F43" s="154">
        <v>0</v>
      </c>
      <c r="G43" s="154">
        <v>27491</v>
      </c>
      <c r="H43" s="154">
        <v>0</v>
      </c>
      <c r="I43" s="154">
        <v>894</v>
      </c>
      <c r="J43" s="154">
        <f t="shared" si="0"/>
        <v>28385</v>
      </c>
      <c r="K43" s="12"/>
      <c r="L43" s="154">
        <v>2396</v>
      </c>
      <c r="M43" s="154">
        <v>0</v>
      </c>
      <c r="N43" s="154">
        <v>31</v>
      </c>
      <c r="O43" s="154">
        <f t="shared" si="2"/>
        <v>2427</v>
      </c>
      <c r="P43" s="12"/>
      <c r="Q43" s="154">
        <v>11750</v>
      </c>
      <c r="R43" s="154">
        <v>871</v>
      </c>
      <c r="S43" s="154">
        <v>12621</v>
      </c>
      <c r="T43" s="3"/>
      <c r="U43" s="3">
        <v>-65642</v>
      </c>
      <c r="V43" s="3">
        <v>-79410</v>
      </c>
      <c r="X43" s="154">
        <v>-36945</v>
      </c>
      <c r="Y43" s="154">
        <v>-68606</v>
      </c>
    </row>
    <row r="44" spans="1:25">
      <c r="A44" s="10" t="s">
        <v>69</v>
      </c>
      <c r="B44" s="159">
        <v>1.2189E-3</v>
      </c>
      <c r="C44" s="159">
        <v>9.794999999999999E-4</v>
      </c>
      <c r="D44" s="154">
        <v>-14648</v>
      </c>
      <c r="E44" s="12"/>
      <c r="F44" s="154">
        <v>0</v>
      </c>
      <c r="G44" s="154">
        <v>7440</v>
      </c>
      <c r="H44" s="154">
        <v>0</v>
      </c>
      <c r="I44" s="154">
        <v>0</v>
      </c>
      <c r="J44" s="154">
        <f t="shared" si="0"/>
        <v>7440</v>
      </c>
      <c r="K44" s="12"/>
      <c r="L44" s="154">
        <v>648</v>
      </c>
      <c r="M44" s="154">
        <v>0</v>
      </c>
      <c r="N44" s="154">
        <v>3599</v>
      </c>
      <c r="O44" s="154">
        <f t="shared" si="2"/>
        <v>4247</v>
      </c>
      <c r="P44" s="12"/>
      <c r="Q44" s="154">
        <v>3180</v>
      </c>
      <c r="R44" s="154">
        <v>-1373</v>
      </c>
      <c r="S44" s="154">
        <v>1807</v>
      </c>
      <c r="T44" s="3"/>
      <c r="U44" s="3">
        <v>-17910</v>
      </c>
      <c r="V44" s="3">
        <v>-21667</v>
      </c>
      <c r="X44" s="154">
        <v>-9999</v>
      </c>
      <c r="Y44" s="154">
        <v>-18568</v>
      </c>
    </row>
    <row r="45" spans="1:25">
      <c r="A45" s="10" t="s">
        <v>70</v>
      </c>
      <c r="B45" s="159">
        <v>4.0384000000000003E-2</v>
      </c>
      <c r="C45" s="159">
        <v>4.00849E-2</v>
      </c>
      <c r="D45" s="154">
        <v>-485295</v>
      </c>
      <c r="E45" s="12"/>
      <c r="F45" s="154">
        <v>0</v>
      </c>
      <c r="G45" s="154">
        <v>246504</v>
      </c>
      <c r="H45" s="154">
        <v>0</v>
      </c>
      <c r="I45" s="154">
        <v>0</v>
      </c>
      <c r="J45" s="154">
        <f t="shared" si="0"/>
        <v>246504</v>
      </c>
      <c r="K45" s="12"/>
      <c r="L45" s="154">
        <v>21484</v>
      </c>
      <c r="M45" s="154">
        <v>0</v>
      </c>
      <c r="N45" s="154">
        <v>6506</v>
      </c>
      <c r="O45" s="154">
        <f t="shared" si="2"/>
        <v>27990</v>
      </c>
      <c r="P45" s="12"/>
      <c r="Q45" s="154">
        <v>105362</v>
      </c>
      <c r="R45" s="154">
        <v>881</v>
      </c>
      <c r="S45" s="154">
        <v>106243</v>
      </c>
      <c r="T45" s="3"/>
      <c r="U45" s="3">
        <v>-672361</v>
      </c>
      <c r="V45" s="3">
        <v>-813392</v>
      </c>
      <c r="X45" s="154">
        <v>-331270</v>
      </c>
      <c r="Y45" s="154">
        <v>-615169</v>
      </c>
    </row>
    <row r="46" spans="1:25">
      <c r="A46" s="10" t="s">
        <v>71</v>
      </c>
      <c r="B46" s="159">
        <v>4.0228E-3</v>
      </c>
      <c r="C46" s="159">
        <v>3.5230000000000001E-3</v>
      </c>
      <c r="D46" s="154">
        <v>-48342</v>
      </c>
      <c r="E46" s="12"/>
      <c r="F46" s="154">
        <v>0</v>
      </c>
      <c r="G46" s="154">
        <v>24555</v>
      </c>
      <c r="H46" s="154">
        <v>0</v>
      </c>
      <c r="I46" s="154">
        <v>0</v>
      </c>
      <c r="J46" s="154">
        <f t="shared" si="0"/>
        <v>24555</v>
      </c>
      <c r="K46" s="12"/>
      <c r="L46" s="154">
        <v>2140</v>
      </c>
      <c r="M46" s="154">
        <v>0</v>
      </c>
      <c r="N46" s="154">
        <v>7522</v>
      </c>
      <c r="O46" s="154">
        <f t="shared" si="2"/>
        <v>9662</v>
      </c>
      <c r="P46" s="12"/>
      <c r="Q46" s="154">
        <v>10495</v>
      </c>
      <c r="R46" s="154">
        <v>-3960</v>
      </c>
      <c r="S46" s="154">
        <v>6535</v>
      </c>
      <c r="T46" s="3"/>
      <c r="U46" s="3">
        <v>-56204</v>
      </c>
      <c r="V46" s="3">
        <v>-67993</v>
      </c>
      <c r="X46" s="154">
        <v>-32999</v>
      </c>
      <c r="Y46" s="154">
        <v>-61279</v>
      </c>
    </row>
    <row r="47" spans="1:25">
      <c r="A47" s="10" t="s">
        <v>72</v>
      </c>
      <c r="B47" s="159">
        <v>1.5823799999999999E-2</v>
      </c>
      <c r="C47" s="159">
        <v>1.35894E-2</v>
      </c>
      <c r="D47" s="154">
        <v>-190155</v>
      </c>
      <c r="E47" s="12"/>
      <c r="F47" s="154">
        <v>0</v>
      </c>
      <c r="G47" s="154">
        <v>96588</v>
      </c>
      <c r="H47" s="154">
        <v>0</v>
      </c>
      <c r="I47" s="154">
        <v>0</v>
      </c>
      <c r="J47" s="154">
        <f t="shared" si="0"/>
        <v>96588</v>
      </c>
      <c r="K47" s="12"/>
      <c r="L47" s="154">
        <v>8418</v>
      </c>
      <c r="M47" s="154">
        <v>0</v>
      </c>
      <c r="N47" s="154">
        <v>32049</v>
      </c>
      <c r="O47" s="154">
        <f t="shared" si="2"/>
        <v>40467</v>
      </c>
      <c r="P47" s="12"/>
      <c r="Q47" s="154">
        <v>41284</v>
      </c>
      <c r="R47" s="154">
        <v>-23839</v>
      </c>
      <c r="S47" s="154">
        <v>17445</v>
      </c>
      <c r="T47" s="3"/>
      <c r="U47" s="3">
        <v>-172490</v>
      </c>
      <c r="V47" s="3">
        <v>-208671</v>
      </c>
      <c r="X47" s="154">
        <v>-129803</v>
      </c>
      <c r="Y47" s="154">
        <v>-241044</v>
      </c>
    </row>
    <row r="48" spans="1:25">
      <c r="A48" s="10" t="s">
        <v>73</v>
      </c>
      <c r="B48" s="159">
        <v>7.6576999999999999E-3</v>
      </c>
      <c r="C48" s="159">
        <v>7.1655E-3</v>
      </c>
      <c r="D48" s="154">
        <v>-92023</v>
      </c>
      <c r="E48" s="12"/>
      <c r="F48" s="154">
        <v>0</v>
      </c>
      <c r="G48" s="154">
        <v>46743</v>
      </c>
      <c r="H48" s="154">
        <v>0</v>
      </c>
      <c r="I48" s="154">
        <v>0</v>
      </c>
      <c r="J48" s="154">
        <f t="shared" si="0"/>
        <v>46743</v>
      </c>
      <c r="K48" s="12"/>
      <c r="L48" s="154">
        <v>4074</v>
      </c>
      <c r="M48" s="154">
        <v>0</v>
      </c>
      <c r="N48" s="154">
        <v>6753</v>
      </c>
      <c r="O48" s="154">
        <f t="shared" si="2"/>
        <v>10827</v>
      </c>
      <c r="P48" s="12"/>
      <c r="Q48" s="154">
        <v>19979</v>
      </c>
      <c r="R48" s="154">
        <v>-2847</v>
      </c>
      <c r="S48" s="154">
        <v>17132</v>
      </c>
      <c r="T48" s="3"/>
      <c r="U48" s="3">
        <v>-112325</v>
      </c>
      <c r="V48" s="3">
        <v>-135886</v>
      </c>
      <c r="X48" s="154">
        <v>-62816</v>
      </c>
      <c r="Y48" s="154">
        <v>-116650</v>
      </c>
    </row>
    <row r="49" spans="1:25">
      <c r="A49" s="10" t="s">
        <v>74</v>
      </c>
      <c r="B49" s="159">
        <v>1.2146000000000001E-2</v>
      </c>
      <c r="C49" s="159">
        <v>1.2406500000000001E-2</v>
      </c>
      <c r="D49" s="154">
        <v>-145958</v>
      </c>
      <c r="E49" s="12"/>
      <c r="F49" s="154">
        <v>0</v>
      </c>
      <c r="G49" s="154">
        <v>74139</v>
      </c>
      <c r="H49" s="154">
        <v>0</v>
      </c>
      <c r="I49" s="154">
        <v>5494</v>
      </c>
      <c r="J49" s="154">
        <f t="shared" si="0"/>
        <v>79633</v>
      </c>
      <c r="K49" s="12"/>
      <c r="L49" s="154">
        <v>6462</v>
      </c>
      <c r="M49" s="154">
        <v>0</v>
      </c>
      <c r="N49" s="154">
        <v>0</v>
      </c>
      <c r="O49" s="154">
        <f t="shared" si="2"/>
        <v>6462</v>
      </c>
      <c r="P49" s="12"/>
      <c r="Q49" s="154">
        <v>31689</v>
      </c>
      <c r="R49" s="154">
        <v>6534</v>
      </c>
      <c r="S49" s="154">
        <v>38223</v>
      </c>
      <c r="T49" s="3"/>
      <c r="U49" s="3">
        <v>-197990</v>
      </c>
      <c r="V49" s="3">
        <v>-239520</v>
      </c>
      <c r="X49" s="154">
        <v>-99634</v>
      </c>
      <c r="Y49" s="154">
        <v>-185020</v>
      </c>
    </row>
    <row r="50" spans="1:25">
      <c r="A50" s="10" t="s">
        <v>75</v>
      </c>
      <c r="B50" s="159">
        <v>1.6035999999999999E-3</v>
      </c>
      <c r="C50" s="159">
        <v>1.4262000000000001E-3</v>
      </c>
      <c r="D50" s="154">
        <v>-19270</v>
      </c>
      <c r="E50" s="12"/>
      <c r="F50" s="154">
        <v>0</v>
      </c>
      <c r="G50" s="154">
        <v>9788</v>
      </c>
      <c r="H50" s="154">
        <v>0</v>
      </c>
      <c r="I50" s="154">
        <v>0</v>
      </c>
      <c r="J50" s="154">
        <f t="shared" si="0"/>
        <v>9788</v>
      </c>
      <c r="K50" s="12"/>
      <c r="L50" s="154">
        <v>853</v>
      </c>
      <c r="M50" s="154">
        <v>0</v>
      </c>
      <c r="N50" s="154">
        <v>2840</v>
      </c>
      <c r="O50" s="154">
        <f t="shared" si="2"/>
        <v>3693</v>
      </c>
      <c r="P50" s="12"/>
      <c r="Q50" s="154">
        <v>4184</v>
      </c>
      <c r="R50" s="154">
        <v>-523</v>
      </c>
      <c r="S50" s="154">
        <v>3661</v>
      </c>
      <c r="T50" s="3"/>
      <c r="U50" s="3">
        <v>-25061</v>
      </c>
      <c r="V50" s="3">
        <v>-30318</v>
      </c>
      <c r="X50" s="154">
        <v>-13154</v>
      </c>
      <c r="Y50" s="154">
        <v>-24428</v>
      </c>
    </row>
    <row r="51" spans="1:25">
      <c r="A51" s="10" t="s">
        <v>76</v>
      </c>
      <c r="B51" s="159">
        <v>4.3617999999999999E-3</v>
      </c>
      <c r="C51" s="159">
        <v>5.2312000000000001E-3</v>
      </c>
      <c r="D51" s="154">
        <v>-52416</v>
      </c>
      <c r="E51" s="12"/>
      <c r="F51" s="154">
        <v>0</v>
      </c>
      <c r="G51" s="154">
        <v>26624</v>
      </c>
      <c r="H51" s="154">
        <v>0</v>
      </c>
      <c r="I51" s="154">
        <v>12931</v>
      </c>
      <c r="J51" s="154">
        <f t="shared" si="0"/>
        <v>39555</v>
      </c>
      <c r="K51" s="12"/>
      <c r="L51" s="154">
        <v>2320</v>
      </c>
      <c r="M51" s="154">
        <v>0</v>
      </c>
      <c r="N51" s="154">
        <v>0</v>
      </c>
      <c r="O51" s="154">
        <f t="shared" si="2"/>
        <v>2320</v>
      </c>
      <c r="P51" s="12"/>
      <c r="Q51" s="154">
        <v>11380</v>
      </c>
      <c r="R51" s="154">
        <v>4948</v>
      </c>
      <c r="S51" s="154">
        <v>16328</v>
      </c>
      <c r="T51" s="3"/>
      <c r="U51" s="3">
        <v>-67047</v>
      </c>
      <c r="V51" s="3">
        <v>-81110</v>
      </c>
      <c r="X51" s="154">
        <v>-35780</v>
      </c>
      <c r="Y51" s="154">
        <v>-66443</v>
      </c>
    </row>
    <row r="52" spans="1:25">
      <c r="A52" s="10" t="s">
        <v>77</v>
      </c>
      <c r="B52" s="159">
        <v>4.8240000000000002E-4</v>
      </c>
      <c r="C52" s="159">
        <v>5.0319999999999998E-4</v>
      </c>
      <c r="D52" s="154">
        <v>-5797</v>
      </c>
      <c r="E52" s="12"/>
      <c r="F52" s="154">
        <v>0</v>
      </c>
      <c r="G52" s="154">
        <v>2945</v>
      </c>
      <c r="H52" s="154">
        <v>0</v>
      </c>
      <c r="I52" s="154">
        <v>268</v>
      </c>
      <c r="J52" s="154">
        <f t="shared" si="0"/>
        <v>3213</v>
      </c>
      <c r="K52" s="12"/>
      <c r="L52" s="154">
        <v>257</v>
      </c>
      <c r="M52" s="154">
        <v>0</v>
      </c>
      <c r="N52" s="154">
        <v>1896</v>
      </c>
      <c r="O52" s="154">
        <f t="shared" si="2"/>
        <v>2153</v>
      </c>
      <c r="P52" s="12"/>
      <c r="Q52" s="154">
        <v>1259</v>
      </c>
      <c r="R52" s="154">
        <v>-1045</v>
      </c>
      <c r="S52" s="154">
        <v>214</v>
      </c>
      <c r="T52" s="3"/>
      <c r="U52" s="3">
        <v>-6280</v>
      </c>
      <c r="V52" s="3">
        <v>-7597</v>
      </c>
      <c r="X52" s="154">
        <v>-3957</v>
      </c>
      <c r="Y52" s="154">
        <v>-7348</v>
      </c>
    </row>
    <row r="53" spans="1:25">
      <c r="A53" s="10" t="s">
        <v>78</v>
      </c>
      <c r="B53" s="159">
        <v>2.0607400000000001E-2</v>
      </c>
      <c r="C53" s="159">
        <v>2.1193300000000002E-2</v>
      </c>
      <c r="D53" s="154">
        <v>-247639</v>
      </c>
      <c r="E53" s="12"/>
      <c r="F53" s="154">
        <v>0</v>
      </c>
      <c r="G53" s="154">
        <v>125788</v>
      </c>
      <c r="H53" s="154">
        <v>0</v>
      </c>
      <c r="I53" s="154">
        <v>12319</v>
      </c>
      <c r="J53" s="154">
        <f t="shared" si="0"/>
        <v>138107</v>
      </c>
      <c r="K53" s="12"/>
      <c r="L53" s="154">
        <v>10963</v>
      </c>
      <c r="M53" s="154">
        <v>0</v>
      </c>
      <c r="N53" s="154">
        <v>0</v>
      </c>
      <c r="O53" s="154">
        <f t="shared" si="2"/>
        <v>10963</v>
      </c>
      <c r="P53" s="12"/>
      <c r="Q53" s="154">
        <v>53765</v>
      </c>
      <c r="R53" s="154">
        <v>853</v>
      </c>
      <c r="S53" s="154">
        <v>54618</v>
      </c>
      <c r="T53" s="3"/>
      <c r="U53" s="3">
        <v>-296546</v>
      </c>
      <c r="V53" s="3">
        <v>-358748</v>
      </c>
      <c r="X53" s="154">
        <v>-169043</v>
      </c>
      <c r="Y53" s="154">
        <v>-313913</v>
      </c>
    </row>
    <row r="54" spans="1:25">
      <c r="A54" s="10" t="s">
        <v>79</v>
      </c>
      <c r="B54" s="159">
        <v>4.8066000000000003E-3</v>
      </c>
      <c r="C54" s="159">
        <v>5.0764E-3</v>
      </c>
      <c r="D54" s="154">
        <v>-57761</v>
      </c>
      <c r="E54" s="12"/>
      <c r="F54" s="154">
        <v>0</v>
      </c>
      <c r="G54" s="154">
        <v>29339</v>
      </c>
      <c r="H54" s="154">
        <v>0</v>
      </c>
      <c r="I54" s="154">
        <v>6453</v>
      </c>
      <c r="J54" s="154">
        <f t="shared" si="0"/>
        <v>35792</v>
      </c>
      <c r="K54" s="12"/>
      <c r="L54" s="154">
        <v>2557</v>
      </c>
      <c r="M54" s="154">
        <v>0</v>
      </c>
      <c r="N54" s="154">
        <v>0</v>
      </c>
      <c r="O54" s="154">
        <f t="shared" si="2"/>
        <v>2557</v>
      </c>
      <c r="P54" s="12"/>
      <c r="Q54" s="154">
        <v>12540</v>
      </c>
      <c r="R54" s="154">
        <v>8349</v>
      </c>
      <c r="S54" s="154">
        <v>20889</v>
      </c>
      <c r="T54" s="3"/>
      <c r="U54" s="3">
        <v>-92183</v>
      </c>
      <c r="V54" s="3">
        <v>-111519</v>
      </c>
      <c r="X54" s="154">
        <v>-39429</v>
      </c>
      <c r="Y54" s="154">
        <v>-73219</v>
      </c>
    </row>
    <row r="55" spans="1:25">
      <c r="A55" s="10" t="s">
        <v>80</v>
      </c>
      <c r="B55" s="159">
        <v>2.59952E-2</v>
      </c>
      <c r="C55" s="159">
        <v>2.64333E-2</v>
      </c>
      <c r="D55" s="154">
        <v>-312384</v>
      </c>
      <c r="E55" s="12"/>
      <c r="F55" s="154">
        <v>0</v>
      </c>
      <c r="G55" s="154">
        <v>158675</v>
      </c>
      <c r="H55" s="154">
        <v>0</v>
      </c>
      <c r="I55" s="154">
        <v>5638</v>
      </c>
      <c r="J55" s="154">
        <f t="shared" si="0"/>
        <v>164313</v>
      </c>
      <c r="K55" s="12"/>
      <c r="L55" s="154">
        <v>13829</v>
      </c>
      <c r="M55" s="154">
        <v>0</v>
      </c>
      <c r="N55" s="154">
        <v>2931</v>
      </c>
      <c r="O55" s="154">
        <f t="shared" si="2"/>
        <v>16760</v>
      </c>
      <c r="P55" s="12"/>
      <c r="Q55" s="154">
        <v>67821</v>
      </c>
      <c r="R55" s="154">
        <v>-13245</v>
      </c>
      <c r="S55" s="154">
        <v>54576</v>
      </c>
      <c r="T55" s="3"/>
      <c r="U55" s="3">
        <v>-337271</v>
      </c>
      <c r="V55" s="3">
        <v>-408016</v>
      </c>
      <c r="X55" s="154">
        <v>-213239</v>
      </c>
      <c r="Y55" s="154">
        <v>-395985</v>
      </c>
    </row>
    <row r="56" spans="1:25">
      <c r="A56" s="10" t="s">
        <v>81</v>
      </c>
      <c r="B56" s="159">
        <v>7.9279999999999997E-4</v>
      </c>
      <c r="C56" s="159">
        <v>7.0470000000000005E-4</v>
      </c>
      <c r="D56" s="154">
        <v>-9527</v>
      </c>
      <c r="E56" s="12"/>
      <c r="F56" s="154">
        <v>0</v>
      </c>
      <c r="G56" s="154">
        <v>4839</v>
      </c>
      <c r="H56" s="154">
        <v>0</v>
      </c>
      <c r="I56" s="154">
        <v>341</v>
      </c>
      <c r="J56" s="154">
        <f t="shared" si="0"/>
        <v>5180</v>
      </c>
      <c r="K56" s="12"/>
      <c r="L56" s="154">
        <v>422</v>
      </c>
      <c r="M56" s="154">
        <v>0</v>
      </c>
      <c r="N56" s="154">
        <v>1134</v>
      </c>
      <c r="O56" s="154">
        <f t="shared" si="2"/>
        <v>1556</v>
      </c>
      <c r="P56" s="12"/>
      <c r="Q56" s="154">
        <v>2068</v>
      </c>
      <c r="R56" s="154">
        <v>-28</v>
      </c>
      <c r="S56" s="154">
        <v>2040</v>
      </c>
      <c r="T56" s="3"/>
      <c r="U56" s="3">
        <v>-11547</v>
      </c>
      <c r="V56" s="3">
        <v>-13969</v>
      </c>
      <c r="X56" s="154">
        <v>-6503</v>
      </c>
      <c r="Y56" s="154">
        <v>-12077</v>
      </c>
    </row>
    <row r="57" spans="1:25">
      <c r="A57" s="10" t="s">
        <v>82</v>
      </c>
      <c r="B57" s="159">
        <v>6.3445999999999997E-3</v>
      </c>
      <c r="C57" s="159">
        <v>5.6150000000000002E-3</v>
      </c>
      <c r="D57" s="154">
        <v>-76243</v>
      </c>
      <c r="E57" s="12"/>
      <c r="F57" s="154">
        <v>0</v>
      </c>
      <c r="G57" s="154">
        <v>38727</v>
      </c>
      <c r="H57" s="154">
        <v>0</v>
      </c>
      <c r="I57" s="154">
        <v>0</v>
      </c>
      <c r="J57" s="154">
        <f t="shared" si="0"/>
        <v>38727</v>
      </c>
      <c r="K57" s="12"/>
      <c r="L57" s="154">
        <v>3375</v>
      </c>
      <c r="M57" s="154">
        <v>0</v>
      </c>
      <c r="N57" s="154">
        <v>12611</v>
      </c>
      <c r="O57" s="154">
        <f t="shared" si="2"/>
        <v>15986</v>
      </c>
      <c r="P57" s="12"/>
      <c r="Q57" s="154">
        <v>16553</v>
      </c>
      <c r="R57" s="154">
        <v>-6624</v>
      </c>
      <c r="S57" s="154">
        <v>9929</v>
      </c>
      <c r="T57" s="3"/>
      <c r="U57" s="3">
        <v>-82073</v>
      </c>
      <c r="V57" s="3">
        <v>-99288</v>
      </c>
      <c r="X57" s="154">
        <v>-52045</v>
      </c>
      <c r="Y57" s="154">
        <v>-96647</v>
      </c>
    </row>
    <row r="58" spans="1:25">
      <c r="A58" s="10" t="s">
        <v>83</v>
      </c>
      <c r="B58" s="159">
        <v>3.5105000000000002E-3</v>
      </c>
      <c r="C58" s="159">
        <v>3.1091999999999999E-3</v>
      </c>
      <c r="D58" s="154">
        <v>-42186</v>
      </c>
      <c r="E58" s="12"/>
      <c r="F58" s="154">
        <v>0</v>
      </c>
      <c r="G58" s="154">
        <v>21428</v>
      </c>
      <c r="H58" s="154">
        <v>0</v>
      </c>
      <c r="I58" s="154">
        <v>0</v>
      </c>
      <c r="J58" s="154">
        <f t="shared" si="0"/>
        <v>21428</v>
      </c>
      <c r="K58" s="12"/>
      <c r="L58" s="154">
        <v>1868</v>
      </c>
      <c r="M58" s="154">
        <v>0</v>
      </c>
      <c r="N58" s="154">
        <v>7666</v>
      </c>
      <c r="O58" s="154">
        <f t="shared" si="2"/>
        <v>9534</v>
      </c>
      <c r="P58" s="12"/>
      <c r="Q58" s="154">
        <v>9159</v>
      </c>
      <c r="R58" s="154">
        <v>-4387</v>
      </c>
      <c r="S58" s="154">
        <v>4772</v>
      </c>
      <c r="T58" s="3"/>
      <c r="U58" s="3">
        <v>-50284</v>
      </c>
      <c r="V58" s="3">
        <v>-60831</v>
      </c>
      <c r="X58" s="154">
        <v>-28797</v>
      </c>
      <c r="Y58" s="154">
        <v>-53475</v>
      </c>
    </row>
    <row r="59" spans="1:25">
      <c r="A59" s="10" t="s">
        <v>84</v>
      </c>
      <c r="B59" s="159">
        <v>1.06809E-2</v>
      </c>
      <c r="C59" s="159">
        <v>9.9704000000000008E-3</v>
      </c>
      <c r="D59" s="154">
        <v>-128352</v>
      </c>
      <c r="E59" s="12"/>
      <c r="F59" s="154">
        <v>0</v>
      </c>
      <c r="G59" s="154">
        <v>65196</v>
      </c>
      <c r="H59" s="154">
        <v>0</v>
      </c>
      <c r="I59" s="154">
        <v>1958</v>
      </c>
      <c r="J59" s="154">
        <f t="shared" si="0"/>
        <v>67154</v>
      </c>
      <c r="K59" s="12"/>
      <c r="L59" s="154">
        <v>5682</v>
      </c>
      <c r="M59" s="154">
        <v>0</v>
      </c>
      <c r="N59" s="154">
        <v>9144</v>
      </c>
      <c r="O59" s="154">
        <f t="shared" si="2"/>
        <v>14826</v>
      </c>
      <c r="P59" s="12"/>
      <c r="Q59" s="154">
        <v>27866</v>
      </c>
      <c r="R59" s="154">
        <v>-7109</v>
      </c>
      <c r="S59" s="154">
        <v>20757</v>
      </c>
      <c r="T59" s="3"/>
      <c r="U59" s="3">
        <v>-133555</v>
      </c>
      <c r="V59" s="3">
        <v>-161569</v>
      </c>
      <c r="X59" s="154">
        <v>-87615</v>
      </c>
      <c r="Y59" s="154">
        <v>-162702</v>
      </c>
    </row>
    <row r="60" spans="1:25">
      <c r="A60" s="10" t="s">
        <v>85</v>
      </c>
      <c r="B60" s="159">
        <v>4.0895000000000003E-3</v>
      </c>
      <c r="C60" s="159">
        <v>3.7856999999999999E-3</v>
      </c>
      <c r="D60" s="154">
        <v>-49144</v>
      </c>
      <c r="E60" s="12"/>
      <c r="F60" s="154">
        <v>0</v>
      </c>
      <c r="G60" s="154">
        <v>24962</v>
      </c>
      <c r="H60" s="154">
        <v>0</v>
      </c>
      <c r="I60" s="154">
        <v>3430</v>
      </c>
      <c r="J60" s="154">
        <f t="shared" si="0"/>
        <v>28392</v>
      </c>
      <c r="K60" s="12"/>
      <c r="L60" s="154">
        <v>2176</v>
      </c>
      <c r="M60" s="154">
        <v>0</v>
      </c>
      <c r="N60" s="154">
        <v>3910</v>
      </c>
      <c r="O60" s="154">
        <f t="shared" si="2"/>
        <v>6086</v>
      </c>
      <c r="P60" s="12"/>
      <c r="Q60" s="154">
        <v>10670</v>
      </c>
      <c r="R60" s="154">
        <v>-1127</v>
      </c>
      <c r="S60" s="154">
        <v>9543</v>
      </c>
      <c r="T60" s="3"/>
      <c r="U60" s="3">
        <v>-54984</v>
      </c>
      <c r="V60" s="3">
        <v>-66517</v>
      </c>
      <c r="X60" s="154">
        <v>-33546</v>
      </c>
      <c r="Y60" s="154">
        <v>-62295</v>
      </c>
    </row>
    <row r="61" spans="1:25">
      <c r="A61" s="10" t="s">
        <v>86</v>
      </c>
      <c r="B61" s="159">
        <v>2.2477E-3</v>
      </c>
      <c r="C61" s="159">
        <v>2.2430000000000002E-3</v>
      </c>
      <c r="D61" s="154">
        <v>-27011</v>
      </c>
      <c r="E61" s="12"/>
      <c r="F61" s="154">
        <v>0</v>
      </c>
      <c r="G61" s="154">
        <v>13720</v>
      </c>
      <c r="H61" s="154">
        <v>0</v>
      </c>
      <c r="I61" s="154">
        <v>0</v>
      </c>
      <c r="J61" s="154">
        <f t="shared" si="0"/>
        <v>13720</v>
      </c>
      <c r="K61" s="12"/>
      <c r="L61" s="154">
        <v>1196</v>
      </c>
      <c r="M61" s="154">
        <v>0</v>
      </c>
      <c r="N61" s="154">
        <v>252</v>
      </c>
      <c r="O61" s="154">
        <f t="shared" si="2"/>
        <v>1448</v>
      </c>
      <c r="P61" s="12"/>
      <c r="Q61" s="154">
        <v>5864</v>
      </c>
      <c r="R61" s="154">
        <v>3984</v>
      </c>
      <c r="S61" s="154">
        <v>9848</v>
      </c>
      <c r="T61" s="3"/>
      <c r="U61" s="3">
        <v>-81970</v>
      </c>
      <c r="V61" s="3">
        <v>-99164</v>
      </c>
      <c r="X61" s="154">
        <v>-18438</v>
      </c>
      <c r="Y61" s="154">
        <v>-34239</v>
      </c>
    </row>
    <row r="62" spans="1:25">
      <c r="A62" s="10" t="s">
        <v>87</v>
      </c>
      <c r="B62" s="159">
        <v>1.6004000000000001E-3</v>
      </c>
      <c r="C62" s="159">
        <v>1.3929000000000001E-3</v>
      </c>
      <c r="D62" s="154">
        <v>-19232</v>
      </c>
      <c r="E62" s="12"/>
      <c r="F62" s="154">
        <v>0</v>
      </c>
      <c r="G62" s="154">
        <v>9769</v>
      </c>
      <c r="H62" s="154">
        <v>0</v>
      </c>
      <c r="I62" s="154">
        <v>0</v>
      </c>
      <c r="J62" s="154">
        <f t="shared" si="0"/>
        <v>9769</v>
      </c>
      <c r="K62" s="12"/>
      <c r="L62" s="154">
        <v>851</v>
      </c>
      <c r="M62" s="154">
        <v>0</v>
      </c>
      <c r="N62" s="154">
        <v>3170</v>
      </c>
      <c r="O62" s="154">
        <f t="shared" si="2"/>
        <v>4021</v>
      </c>
      <c r="P62" s="12"/>
      <c r="Q62" s="154">
        <v>4175</v>
      </c>
      <c r="R62" s="154">
        <v>-712</v>
      </c>
      <c r="S62" s="154">
        <v>3463</v>
      </c>
      <c r="T62" s="3"/>
      <c r="U62" s="3">
        <v>-25352</v>
      </c>
      <c r="V62" s="3">
        <v>-30669</v>
      </c>
      <c r="X62" s="154">
        <v>-13128</v>
      </c>
      <c r="Y62" s="154">
        <v>-24379</v>
      </c>
    </row>
    <row r="63" spans="1:25">
      <c r="A63" s="10" t="s">
        <v>88</v>
      </c>
      <c r="B63" s="159">
        <v>4.1504999999999997E-3</v>
      </c>
      <c r="C63" s="159">
        <v>3.8964999999999998E-3</v>
      </c>
      <c r="D63" s="154">
        <v>-49877</v>
      </c>
      <c r="E63" s="12"/>
      <c r="F63" s="154">
        <v>0</v>
      </c>
      <c r="G63" s="154">
        <v>25335</v>
      </c>
      <c r="H63" s="154">
        <v>0</v>
      </c>
      <c r="I63" s="154">
        <v>0</v>
      </c>
      <c r="J63" s="154">
        <f t="shared" si="0"/>
        <v>25335</v>
      </c>
      <c r="K63" s="12"/>
      <c r="L63" s="154">
        <v>2208</v>
      </c>
      <c r="M63" s="154">
        <v>0</v>
      </c>
      <c r="N63" s="154">
        <v>5817</v>
      </c>
      <c r="O63" s="154">
        <f t="shared" si="2"/>
        <v>8025</v>
      </c>
      <c r="P63" s="12"/>
      <c r="Q63" s="154">
        <v>10829</v>
      </c>
      <c r="R63" s="154">
        <v>-2985</v>
      </c>
      <c r="S63" s="154">
        <v>7844</v>
      </c>
      <c r="T63" s="3"/>
      <c r="U63" s="3">
        <v>-57037</v>
      </c>
      <c r="V63" s="3">
        <v>-69000</v>
      </c>
      <c r="X63" s="154">
        <v>-34047</v>
      </c>
      <c r="Y63" s="154">
        <v>-63225</v>
      </c>
    </row>
    <row r="64" spans="1:25">
      <c r="A64" s="10" t="s">
        <v>89</v>
      </c>
      <c r="B64" s="159">
        <v>6.3420400000000002E-2</v>
      </c>
      <c r="C64" s="159">
        <v>7.2112200000000001E-2</v>
      </c>
      <c r="D64" s="154">
        <v>-762123</v>
      </c>
      <c r="E64" s="12"/>
      <c r="F64" s="154">
        <v>0</v>
      </c>
      <c r="G64" s="154">
        <v>387118</v>
      </c>
      <c r="H64" s="154">
        <v>0</v>
      </c>
      <c r="I64" s="154">
        <v>140081</v>
      </c>
      <c r="J64" s="154">
        <f t="shared" si="0"/>
        <v>527199</v>
      </c>
      <c r="K64" s="12"/>
      <c r="L64" s="154">
        <v>33740</v>
      </c>
      <c r="M64" s="154">
        <v>0</v>
      </c>
      <c r="N64" s="154">
        <v>0</v>
      </c>
      <c r="O64" s="154">
        <f t="shared" si="2"/>
        <v>33740</v>
      </c>
      <c r="P64" s="12"/>
      <c r="Q64" s="154">
        <v>165464</v>
      </c>
      <c r="R64" s="154">
        <v>105818</v>
      </c>
      <c r="S64" s="154">
        <v>271282</v>
      </c>
      <c r="T64" s="3"/>
      <c r="U64" s="3">
        <v>-1091744</v>
      </c>
      <c r="V64" s="3">
        <v>-1320744</v>
      </c>
      <c r="X64" s="154">
        <v>-520238</v>
      </c>
      <c r="Y64" s="154">
        <v>-966083</v>
      </c>
    </row>
    <row r="65" spans="1:25">
      <c r="A65" s="10" t="s">
        <v>90</v>
      </c>
      <c r="B65" s="159">
        <v>1.7627999999999999E-3</v>
      </c>
      <c r="C65" s="159">
        <v>1.6448999999999999E-3</v>
      </c>
      <c r="D65" s="154">
        <v>-21184</v>
      </c>
      <c r="E65" s="12"/>
      <c r="F65" s="154">
        <v>0</v>
      </c>
      <c r="G65" s="154">
        <v>10760</v>
      </c>
      <c r="H65" s="154">
        <v>0</v>
      </c>
      <c r="I65" s="154">
        <v>0</v>
      </c>
      <c r="J65" s="154">
        <f t="shared" si="0"/>
        <v>10760</v>
      </c>
      <c r="K65" s="12"/>
      <c r="L65" s="154">
        <v>938</v>
      </c>
      <c r="M65" s="154">
        <v>0</v>
      </c>
      <c r="N65" s="154">
        <v>3929</v>
      </c>
      <c r="O65" s="154">
        <f t="shared" si="2"/>
        <v>4867</v>
      </c>
      <c r="P65" s="12"/>
      <c r="Q65" s="154">
        <v>4599</v>
      </c>
      <c r="R65" s="154">
        <v>-2942</v>
      </c>
      <c r="S65" s="154">
        <v>1657</v>
      </c>
      <c r="T65" s="3"/>
      <c r="U65" s="3">
        <v>-22189</v>
      </c>
      <c r="V65" s="3">
        <v>-26843</v>
      </c>
      <c r="X65" s="154">
        <v>-14460</v>
      </c>
      <c r="Y65" s="154">
        <v>-26853</v>
      </c>
    </row>
    <row r="66" spans="1:25">
      <c r="A66" s="10" t="s">
        <v>91</v>
      </c>
      <c r="B66" s="159">
        <v>2.2853000000000001E-3</v>
      </c>
      <c r="C66" s="159">
        <v>2.4410999999999999E-3</v>
      </c>
      <c r="D66" s="154">
        <v>-27462</v>
      </c>
      <c r="E66" s="12"/>
      <c r="F66" s="154">
        <v>0</v>
      </c>
      <c r="G66" s="154">
        <v>13949</v>
      </c>
      <c r="H66" s="154">
        <v>0</v>
      </c>
      <c r="I66" s="154">
        <v>2006</v>
      </c>
      <c r="J66" s="154">
        <f t="shared" si="0"/>
        <v>15955</v>
      </c>
      <c r="K66" s="12"/>
      <c r="L66" s="154">
        <v>1216</v>
      </c>
      <c r="M66" s="154">
        <v>0</v>
      </c>
      <c r="N66" s="154">
        <v>1706</v>
      </c>
      <c r="O66" s="154">
        <f t="shared" si="2"/>
        <v>2922</v>
      </c>
      <c r="P66" s="12"/>
      <c r="Q66" s="154">
        <v>5962</v>
      </c>
      <c r="R66" s="154">
        <v>874</v>
      </c>
      <c r="S66" s="154">
        <v>6836</v>
      </c>
      <c r="T66" s="3"/>
      <c r="U66" s="3">
        <v>-34874</v>
      </c>
      <c r="V66" s="3">
        <v>-42189</v>
      </c>
      <c r="X66" s="154">
        <v>-18746</v>
      </c>
      <c r="Y66" s="154">
        <v>-34812</v>
      </c>
    </row>
    <row r="67" spans="1:25">
      <c r="A67" s="10" t="s">
        <v>92</v>
      </c>
      <c r="B67" s="159">
        <v>1.3701E-2</v>
      </c>
      <c r="C67" s="159">
        <v>1.22922E-2</v>
      </c>
      <c r="D67" s="154">
        <v>-164645</v>
      </c>
      <c r="E67" s="12"/>
      <c r="F67" s="154">
        <v>0</v>
      </c>
      <c r="G67" s="154">
        <v>83631</v>
      </c>
      <c r="H67" s="154">
        <v>0</v>
      </c>
      <c r="I67" s="154">
        <v>14711</v>
      </c>
      <c r="J67" s="154">
        <f t="shared" si="0"/>
        <v>98342</v>
      </c>
      <c r="K67" s="12"/>
      <c r="L67" s="154">
        <v>7289</v>
      </c>
      <c r="M67" s="154">
        <v>0</v>
      </c>
      <c r="N67" s="154">
        <v>18132</v>
      </c>
      <c r="O67" s="154">
        <f t="shared" si="2"/>
        <v>25421</v>
      </c>
      <c r="P67" s="12"/>
      <c r="Q67" s="154">
        <v>35746</v>
      </c>
      <c r="R67" s="154">
        <v>-4256</v>
      </c>
      <c r="S67" s="154">
        <v>31490</v>
      </c>
      <c r="T67" s="3"/>
      <c r="U67" s="3">
        <v>-185351</v>
      </c>
      <c r="V67" s="3">
        <v>-224230</v>
      </c>
      <c r="X67" s="154">
        <v>-112389</v>
      </c>
      <c r="Y67" s="154">
        <v>-208707</v>
      </c>
    </row>
    <row r="68" spans="1:25">
      <c r="A68" s="10" t="s">
        <v>93</v>
      </c>
      <c r="B68" s="159">
        <v>8.9268999999999998E-3</v>
      </c>
      <c r="C68" s="159">
        <v>8.5121999999999993E-3</v>
      </c>
      <c r="D68" s="154">
        <v>-107275</v>
      </c>
      <c r="E68" s="12"/>
      <c r="F68" s="154">
        <v>0</v>
      </c>
      <c r="G68" s="154">
        <v>54490</v>
      </c>
      <c r="H68" s="154">
        <v>0</v>
      </c>
      <c r="I68" s="154">
        <v>0</v>
      </c>
      <c r="J68" s="154">
        <f t="shared" si="0"/>
        <v>54490</v>
      </c>
      <c r="K68" s="12"/>
      <c r="L68" s="154">
        <v>4749</v>
      </c>
      <c r="M68" s="154">
        <v>0</v>
      </c>
      <c r="N68" s="154">
        <v>10557</v>
      </c>
      <c r="O68" s="154">
        <f t="shared" si="2"/>
        <v>15306</v>
      </c>
      <c r="P68" s="12"/>
      <c r="Q68" s="154">
        <v>23290</v>
      </c>
      <c r="R68" s="154">
        <v>-5621</v>
      </c>
      <c r="S68" s="154">
        <v>17669</v>
      </c>
      <c r="T68" s="3"/>
      <c r="U68" s="3">
        <v>-125415</v>
      </c>
      <c r="V68" s="3">
        <v>-151721</v>
      </c>
      <c r="X68" s="154">
        <v>-73227</v>
      </c>
      <c r="Y68" s="154">
        <v>-135983</v>
      </c>
    </row>
    <row r="69" spans="1:25">
      <c r="A69" s="10" t="s">
        <v>94</v>
      </c>
      <c r="B69" s="159">
        <v>2.3906799999999999E-2</v>
      </c>
      <c r="C69" s="159">
        <v>3.4126999999999998E-2</v>
      </c>
      <c r="D69" s="154">
        <v>-287288</v>
      </c>
      <c r="E69" s="12"/>
      <c r="F69" s="154">
        <v>0</v>
      </c>
      <c r="G69" s="154">
        <v>145927</v>
      </c>
      <c r="H69" s="154">
        <v>0</v>
      </c>
      <c r="I69" s="154">
        <v>131540</v>
      </c>
      <c r="J69" s="154">
        <f t="shared" ref="J69:J103" si="3">SUM(F69:I69)</f>
        <v>277467</v>
      </c>
      <c r="K69" s="12"/>
      <c r="L69" s="154">
        <v>12718</v>
      </c>
      <c r="M69" s="154">
        <v>0</v>
      </c>
      <c r="N69" s="154">
        <v>39325</v>
      </c>
      <c r="O69" s="154">
        <f t="shared" ref="O69:O100" si="4">SUM(L69:N69)</f>
        <v>52043</v>
      </c>
      <c r="P69" s="12"/>
      <c r="Q69" s="154">
        <v>62373</v>
      </c>
      <c r="R69" s="154">
        <v>22148</v>
      </c>
      <c r="S69" s="154">
        <v>84521</v>
      </c>
      <c r="T69" s="3"/>
      <c r="U69" s="3">
        <v>-375342</v>
      </c>
      <c r="V69" s="3">
        <v>-454072</v>
      </c>
      <c r="X69" s="154">
        <v>-196107</v>
      </c>
      <c r="Y69" s="154">
        <v>-364172</v>
      </c>
    </row>
    <row r="70" spans="1:25">
      <c r="A70" s="10" t="s">
        <v>95</v>
      </c>
      <c r="B70" s="159">
        <v>1.4724E-3</v>
      </c>
      <c r="C70" s="159">
        <v>1.3626000000000001E-3</v>
      </c>
      <c r="D70" s="154">
        <v>-17694</v>
      </c>
      <c r="E70" s="12"/>
      <c r="F70" s="154">
        <v>0</v>
      </c>
      <c r="G70" s="154">
        <v>8988</v>
      </c>
      <c r="H70" s="154">
        <v>0</v>
      </c>
      <c r="I70" s="154">
        <v>0</v>
      </c>
      <c r="J70" s="154">
        <f t="shared" si="3"/>
        <v>8988</v>
      </c>
      <c r="K70" s="12"/>
      <c r="L70" s="154">
        <v>783</v>
      </c>
      <c r="M70" s="154">
        <v>0</v>
      </c>
      <c r="N70" s="154">
        <v>3278</v>
      </c>
      <c r="O70" s="154">
        <f t="shared" si="4"/>
        <v>4061</v>
      </c>
      <c r="P70" s="12"/>
      <c r="Q70" s="154">
        <v>3841</v>
      </c>
      <c r="R70" s="154">
        <v>-1278</v>
      </c>
      <c r="S70" s="154">
        <v>2563</v>
      </c>
      <c r="T70" s="3"/>
      <c r="U70" s="3">
        <v>-22062</v>
      </c>
      <c r="V70" s="3">
        <v>-26689</v>
      </c>
      <c r="X70" s="154">
        <v>-12078</v>
      </c>
      <c r="Y70" s="154">
        <v>-22429</v>
      </c>
    </row>
    <row r="71" spans="1:25">
      <c r="A71" s="10" t="s">
        <v>96</v>
      </c>
      <c r="B71" s="159">
        <v>2.4424700000000001E-2</v>
      </c>
      <c r="C71" s="159">
        <v>2.3415700000000001E-2</v>
      </c>
      <c r="D71" s="154">
        <v>-293512</v>
      </c>
      <c r="E71" s="12"/>
      <c r="F71" s="154">
        <v>0</v>
      </c>
      <c r="G71" s="154">
        <v>149088</v>
      </c>
      <c r="H71" s="154">
        <v>0</v>
      </c>
      <c r="I71" s="154">
        <v>0</v>
      </c>
      <c r="J71" s="154">
        <f t="shared" si="3"/>
        <v>149088</v>
      </c>
      <c r="K71" s="12"/>
      <c r="L71" s="154">
        <v>12994</v>
      </c>
      <c r="M71" s="154">
        <v>0</v>
      </c>
      <c r="N71" s="154">
        <v>23488</v>
      </c>
      <c r="O71" s="154">
        <f t="shared" si="4"/>
        <v>36482</v>
      </c>
      <c r="P71" s="12"/>
      <c r="Q71" s="154">
        <v>63724</v>
      </c>
      <c r="R71" s="154">
        <v>-11785</v>
      </c>
      <c r="S71" s="154">
        <v>51939</v>
      </c>
      <c r="T71" s="3"/>
      <c r="U71" s="3">
        <v>-332105</v>
      </c>
      <c r="V71" s="3">
        <v>-401765</v>
      </c>
      <c r="X71" s="154">
        <v>-200356</v>
      </c>
      <c r="Y71" s="154">
        <v>-372061</v>
      </c>
    </row>
    <row r="72" spans="1:25">
      <c r="A72" s="10" t="s">
        <v>97</v>
      </c>
      <c r="B72" s="159">
        <v>1.18174E-2</v>
      </c>
      <c r="C72" s="159">
        <v>1.07341E-2</v>
      </c>
      <c r="D72" s="154">
        <v>-142010</v>
      </c>
      <c r="E72" s="12"/>
      <c r="F72" s="154">
        <v>0</v>
      </c>
      <c r="G72" s="154">
        <v>72133</v>
      </c>
      <c r="H72" s="154">
        <v>0</v>
      </c>
      <c r="I72" s="154">
        <v>0</v>
      </c>
      <c r="J72" s="154">
        <f t="shared" si="3"/>
        <v>72133</v>
      </c>
      <c r="K72" s="12"/>
      <c r="L72" s="154">
        <v>6287</v>
      </c>
      <c r="M72" s="154">
        <v>0</v>
      </c>
      <c r="N72" s="154">
        <v>16692</v>
      </c>
      <c r="O72" s="154">
        <f t="shared" si="4"/>
        <v>22979</v>
      </c>
      <c r="P72" s="12"/>
      <c r="Q72" s="154">
        <v>30832</v>
      </c>
      <c r="R72" s="154">
        <v>-6351</v>
      </c>
      <c r="S72" s="154">
        <v>24481</v>
      </c>
      <c r="T72" s="3"/>
      <c r="U72" s="3">
        <v>-165173</v>
      </c>
      <c r="V72" s="3">
        <v>-199819</v>
      </c>
      <c r="X72" s="154">
        <v>-96938</v>
      </c>
      <c r="Y72" s="154">
        <v>-180014</v>
      </c>
    </row>
    <row r="73" spans="1:25">
      <c r="A73" s="10" t="s">
        <v>98</v>
      </c>
      <c r="B73" s="159">
        <v>1.4687000000000001E-3</v>
      </c>
      <c r="C73" s="159">
        <v>1.4253E-3</v>
      </c>
      <c r="D73" s="154">
        <v>-17649</v>
      </c>
      <c r="E73" s="12"/>
      <c r="F73" s="154">
        <v>0</v>
      </c>
      <c r="G73" s="154">
        <v>8965</v>
      </c>
      <c r="H73" s="154">
        <v>0</v>
      </c>
      <c r="I73" s="154">
        <v>274</v>
      </c>
      <c r="J73" s="154">
        <f t="shared" si="3"/>
        <v>9239</v>
      </c>
      <c r="K73" s="12"/>
      <c r="L73" s="154">
        <v>781</v>
      </c>
      <c r="M73" s="154">
        <v>0</v>
      </c>
      <c r="N73" s="154">
        <v>558</v>
      </c>
      <c r="O73" s="154">
        <f t="shared" si="4"/>
        <v>1339</v>
      </c>
      <c r="P73" s="12"/>
      <c r="Q73" s="154">
        <v>3832</v>
      </c>
      <c r="R73" s="154">
        <v>-866</v>
      </c>
      <c r="S73" s="154">
        <v>2966</v>
      </c>
      <c r="T73" s="3"/>
      <c r="U73" s="3">
        <v>-20410</v>
      </c>
      <c r="V73" s="3">
        <v>-24691</v>
      </c>
      <c r="X73" s="154">
        <v>-12048</v>
      </c>
      <c r="Y73" s="154">
        <v>-22373</v>
      </c>
    </row>
    <row r="74" spans="1:25">
      <c r="A74" s="10" t="s">
        <v>99</v>
      </c>
      <c r="B74" s="159">
        <v>4.1663999999999998E-3</v>
      </c>
      <c r="C74" s="159">
        <v>3.9680999999999996E-3</v>
      </c>
      <c r="D74" s="154">
        <v>-50068</v>
      </c>
      <c r="E74" s="12"/>
      <c r="F74" s="154">
        <v>0</v>
      </c>
      <c r="G74" s="154">
        <v>25432</v>
      </c>
      <c r="H74" s="154">
        <v>0</v>
      </c>
      <c r="I74" s="154">
        <v>0</v>
      </c>
      <c r="J74" s="154">
        <f t="shared" si="3"/>
        <v>25432</v>
      </c>
      <c r="K74" s="12"/>
      <c r="L74" s="154">
        <v>2217</v>
      </c>
      <c r="M74" s="154">
        <v>0</v>
      </c>
      <c r="N74" s="154">
        <v>4619</v>
      </c>
      <c r="O74" s="154">
        <f t="shared" si="4"/>
        <v>6836</v>
      </c>
      <c r="P74" s="12"/>
      <c r="Q74" s="154">
        <v>10870</v>
      </c>
      <c r="R74" s="154">
        <v>-2657</v>
      </c>
      <c r="S74" s="154">
        <v>8213</v>
      </c>
      <c r="T74" s="3"/>
      <c r="U74" s="3">
        <v>-56731</v>
      </c>
      <c r="V74" s="3">
        <v>-68631</v>
      </c>
      <c r="X74" s="154">
        <v>-34177</v>
      </c>
      <c r="Y74" s="154">
        <v>-63467</v>
      </c>
    </row>
    <row r="75" spans="1:25">
      <c r="A75" s="10" t="s">
        <v>100</v>
      </c>
      <c r="B75" s="159">
        <v>7.6283999999999996E-3</v>
      </c>
      <c r="C75" s="159">
        <v>7.9354000000000004E-3</v>
      </c>
      <c r="D75" s="154">
        <v>-91670</v>
      </c>
      <c r="E75" s="12"/>
      <c r="F75" s="154">
        <v>0</v>
      </c>
      <c r="G75" s="154">
        <v>46564</v>
      </c>
      <c r="H75" s="154">
        <v>0</v>
      </c>
      <c r="I75" s="154">
        <v>9841</v>
      </c>
      <c r="J75" s="154">
        <f t="shared" si="3"/>
        <v>56405</v>
      </c>
      <c r="K75" s="12"/>
      <c r="L75" s="154">
        <v>4058</v>
      </c>
      <c r="M75" s="154">
        <v>0</v>
      </c>
      <c r="N75" s="154">
        <v>0</v>
      </c>
      <c r="O75" s="154">
        <f t="shared" si="4"/>
        <v>4058</v>
      </c>
      <c r="P75" s="12"/>
      <c r="Q75" s="154">
        <v>19902</v>
      </c>
      <c r="R75" s="154">
        <v>1438</v>
      </c>
      <c r="S75" s="154">
        <v>21340</v>
      </c>
      <c r="T75" s="3"/>
      <c r="U75" s="3">
        <v>-101444</v>
      </c>
      <c r="V75" s="3">
        <v>-122722</v>
      </c>
      <c r="X75" s="154">
        <v>-62576</v>
      </c>
      <c r="Y75" s="154">
        <v>-116203</v>
      </c>
    </row>
    <row r="76" spans="1:25">
      <c r="A76" s="10" t="s">
        <v>101</v>
      </c>
      <c r="B76" s="159">
        <v>1.3818999999999999E-3</v>
      </c>
      <c r="C76" s="159">
        <v>1.2668E-3</v>
      </c>
      <c r="D76" s="154">
        <v>-16606</v>
      </c>
      <c r="E76" s="12"/>
      <c r="F76" s="154">
        <v>0</v>
      </c>
      <c r="G76" s="154">
        <v>8435</v>
      </c>
      <c r="H76" s="154">
        <v>0</v>
      </c>
      <c r="I76" s="154">
        <v>171</v>
      </c>
      <c r="J76" s="154">
        <f t="shared" si="3"/>
        <v>8606</v>
      </c>
      <c r="K76" s="12"/>
      <c r="L76" s="154">
        <v>735</v>
      </c>
      <c r="M76" s="154">
        <v>0</v>
      </c>
      <c r="N76" s="154">
        <v>1482</v>
      </c>
      <c r="O76" s="154">
        <f t="shared" si="4"/>
        <v>2217</v>
      </c>
      <c r="P76" s="12"/>
      <c r="Q76" s="154">
        <v>3605</v>
      </c>
      <c r="R76" s="154">
        <v>-523</v>
      </c>
      <c r="S76" s="154">
        <v>3082</v>
      </c>
      <c r="T76" s="3"/>
      <c r="U76" s="3">
        <v>-19269</v>
      </c>
      <c r="V76" s="3">
        <v>-23311</v>
      </c>
      <c r="X76" s="154">
        <v>-11336</v>
      </c>
      <c r="Y76" s="154">
        <v>-21050</v>
      </c>
    </row>
    <row r="77" spans="1:25">
      <c r="A77" s="10" t="s">
        <v>102</v>
      </c>
      <c r="B77" s="159">
        <v>3.6378000000000001E-3</v>
      </c>
      <c r="C77" s="159">
        <v>3.3625E-3</v>
      </c>
      <c r="D77" s="154">
        <v>-43715</v>
      </c>
      <c r="E77" s="12"/>
      <c r="F77" s="154">
        <v>0</v>
      </c>
      <c r="G77" s="154">
        <v>22205</v>
      </c>
      <c r="H77" s="154">
        <v>0</v>
      </c>
      <c r="I77" s="154">
        <v>0</v>
      </c>
      <c r="J77" s="154">
        <f t="shared" si="3"/>
        <v>22205</v>
      </c>
      <c r="K77" s="12"/>
      <c r="L77" s="154">
        <v>1935</v>
      </c>
      <c r="M77" s="154">
        <v>0</v>
      </c>
      <c r="N77" s="154">
        <v>4747</v>
      </c>
      <c r="O77" s="154">
        <f t="shared" si="4"/>
        <v>6682</v>
      </c>
      <c r="P77" s="12"/>
      <c r="Q77" s="154">
        <v>9491</v>
      </c>
      <c r="R77" s="154">
        <v>-3187</v>
      </c>
      <c r="S77" s="154">
        <v>6304</v>
      </c>
      <c r="T77" s="3"/>
      <c r="U77" s="3">
        <v>-49411</v>
      </c>
      <c r="V77" s="3">
        <v>-59775</v>
      </c>
      <c r="X77" s="154">
        <v>-29841</v>
      </c>
      <c r="Y77" s="154">
        <v>-55415</v>
      </c>
    </row>
    <row r="78" spans="1:25">
      <c r="A78" s="10" t="s">
        <v>103</v>
      </c>
      <c r="B78" s="159">
        <v>1.6310000000000002E-2</v>
      </c>
      <c r="C78" s="159">
        <v>1.3734400000000001E-2</v>
      </c>
      <c r="D78" s="154">
        <v>-195997</v>
      </c>
      <c r="E78" s="12"/>
      <c r="F78" s="154">
        <v>0</v>
      </c>
      <c r="G78" s="154">
        <v>99556</v>
      </c>
      <c r="H78" s="154">
        <v>0</v>
      </c>
      <c r="I78" s="154">
        <v>2763</v>
      </c>
      <c r="J78" s="154">
        <f t="shared" si="3"/>
        <v>102319</v>
      </c>
      <c r="K78" s="12"/>
      <c r="L78" s="154">
        <v>8677</v>
      </c>
      <c r="M78" s="154">
        <v>0</v>
      </c>
      <c r="N78" s="154">
        <v>33150</v>
      </c>
      <c r="O78" s="154">
        <f t="shared" si="4"/>
        <v>41827</v>
      </c>
      <c r="P78" s="12"/>
      <c r="Q78" s="154">
        <v>42553</v>
      </c>
      <c r="R78" s="154">
        <v>-13656</v>
      </c>
      <c r="S78" s="154">
        <v>28897</v>
      </c>
      <c r="T78" s="3"/>
      <c r="U78" s="3">
        <v>-213017</v>
      </c>
      <c r="V78" s="3">
        <v>-257698</v>
      </c>
      <c r="X78" s="154">
        <v>-133791</v>
      </c>
      <c r="Y78" s="154">
        <v>-248450</v>
      </c>
    </row>
    <row r="79" spans="1:25">
      <c r="A79" s="10" t="s">
        <v>104</v>
      </c>
      <c r="B79" s="159">
        <v>2.431E-3</v>
      </c>
      <c r="C79" s="159">
        <v>2.2442E-3</v>
      </c>
      <c r="D79" s="154">
        <v>-29213</v>
      </c>
      <c r="E79" s="12"/>
      <c r="F79" s="154">
        <v>0</v>
      </c>
      <c r="G79" s="154">
        <v>14839</v>
      </c>
      <c r="H79" s="154">
        <v>0</v>
      </c>
      <c r="I79" s="154">
        <v>101</v>
      </c>
      <c r="J79" s="154">
        <f t="shared" si="3"/>
        <v>14940</v>
      </c>
      <c r="K79" s="12"/>
      <c r="L79" s="154">
        <v>1293</v>
      </c>
      <c r="M79" s="154">
        <v>0</v>
      </c>
      <c r="N79" s="154">
        <v>2404</v>
      </c>
      <c r="O79" s="154">
        <f t="shared" si="4"/>
        <v>3697</v>
      </c>
      <c r="P79" s="12"/>
      <c r="Q79" s="154">
        <v>6342</v>
      </c>
      <c r="R79" s="154">
        <v>-1156</v>
      </c>
      <c r="S79" s="154">
        <v>5186</v>
      </c>
      <c r="T79" s="3"/>
      <c r="U79" s="3">
        <v>-35717</v>
      </c>
      <c r="V79" s="3">
        <v>-43209</v>
      </c>
      <c r="X79" s="154">
        <v>-19941</v>
      </c>
      <c r="Y79" s="154">
        <v>-37031</v>
      </c>
    </row>
    <row r="80" spans="1:25">
      <c r="A80" s="10" t="s">
        <v>105</v>
      </c>
      <c r="B80" s="159">
        <v>1.2138400000000001E-2</v>
      </c>
      <c r="C80" s="159">
        <v>1.10499E-2</v>
      </c>
      <c r="D80" s="154">
        <v>-145867</v>
      </c>
      <c r="E80" s="12"/>
      <c r="F80" s="154">
        <v>0</v>
      </c>
      <c r="G80" s="154">
        <v>74093</v>
      </c>
      <c r="H80" s="154">
        <v>0</v>
      </c>
      <c r="I80" s="154">
        <v>0</v>
      </c>
      <c r="J80" s="154">
        <f t="shared" si="3"/>
        <v>74093</v>
      </c>
      <c r="K80" s="12"/>
      <c r="L80" s="154">
        <v>6458</v>
      </c>
      <c r="M80" s="154">
        <v>0</v>
      </c>
      <c r="N80" s="154">
        <v>18020</v>
      </c>
      <c r="O80" s="154">
        <f t="shared" si="4"/>
        <v>24478</v>
      </c>
      <c r="P80" s="12"/>
      <c r="Q80" s="154">
        <v>31669</v>
      </c>
      <c r="R80" s="154">
        <v>-6134</v>
      </c>
      <c r="S80" s="154">
        <v>25535</v>
      </c>
      <c r="T80" s="3"/>
      <c r="U80" s="3">
        <v>-168969</v>
      </c>
      <c r="V80" s="3">
        <v>-204411</v>
      </c>
      <c r="X80" s="154">
        <v>-99571</v>
      </c>
      <c r="Y80" s="154">
        <v>-184904</v>
      </c>
    </row>
    <row r="81" spans="1:25">
      <c r="A81" s="10" t="s">
        <v>106</v>
      </c>
      <c r="B81" s="159">
        <v>2.7472E-3</v>
      </c>
      <c r="C81" s="159">
        <v>2.5779000000000002E-3</v>
      </c>
      <c r="D81" s="154">
        <v>-33013</v>
      </c>
      <c r="E81" s="12"/>
      <c r="F81" s="154">
        <v>0</v>
      </c>
      <c r="G81" s="154">
        <v>16769</v>
      </c>
      <c r="H81" s="154">
        <v>0</v>
      </c>
      <c r="I81" s="154">
        <v>0</v>
      </c>
      <c r="J81" s="154">
        <f t="shared" si="3"/>
        <v>16769</v>
      </c>
      <c r="K81" s="12"/>
      <c r="L81" s="154">
        <v>1462</v>
      </c>
      <c r="M81" s="154">
        <v>0</v>
      </c>
      <c r="N81" s="154">
        <v>3686</v>
      </c>
      <c r="O81" s="154">
        <f t="shared" si="4"/>
        <v>5148</v>
      </c>
      <c r="P81" s="12"/>
      <c r="Q81" s="154">
        <v>7167</v>
      </c>
      <c r="R81" s="154">
        <v>-1342</v>
      </c>
      <c r="S81" s="154">
        <v>5825</v>
      </c>
      <c r="T81" s="3"/>
      <c r="U81" s="3">
        <v>-39830</v>
      </c>
      <c r="V81" s="3">
        <v>-48184</v>
      </c>
      <c r="X81" s="154">
        <v>-22535</v>
      </c>
      <c r="Y81" s="154">
        <v>-41848</v>
      </c>
    </row>
    <row r="82" spans="1:25">
      <c r="A82" s="10" t="s">
        <v>107</v>
      </c>
      <c r="B82" s="159">
        <v>9.1336999999999998E-3</v>
      </c>
      <c r="C82" s="159">
        <v>8.2448999999999995E-3</v>
      </c>
      <c r="D82" s="154">
        <v>-109760</v>
      </c>
      <c r="E82" s="12"/>
      <c r="F82" s="154">
        <v>0</v>
      </c>
      <c r="G82" s="154">
        <v>55752</v>
      </c>
      <c r="H82" s="154">
        <v>0</v>
      </c>
      <c r="I82" s="154">
        <v>0</v>
      </c>
      <c r="J82" s="154">
        <f t="shared" si="3"/>
        <v>55752</v>
      </c>
      <c r="K82" s="12"/>
      <c r="L82" s="154">
        <v>4859</v>
      </c>
      <c r="M82" s="154">
        <v>0</v>
      </c>
      <c r="N82" s="154">
        <v>23340</v>
      </c>
      <c r="O82" s="154">
        <f t="shared" si="4"/>
        <v>28199</v>
      </c>
      <c r="P82" s="12"/>
      <c r="Q82" s="154">
        <v>23830</v>
      </c>
      <c r="R82" s="154">
        <v>-20328</v>
      </c>
      <c r="S82" s="154">
        <v>3502</v>
      </c>
      <c r="T82" s="3"/>
      <c r="U82" s="3">
        <v>-117379</v>
      </c>
      <c r="V82" s="3">
        <v>-142000</v>
      </c>
      <c r="X82" s="154">
        <v>-74924</v>
      </c>
      <c r="Y82" s="154">
        <v>-139134</v>
      </c>
    </row>
    <row r="83" spans="1:25">
      <c r="A83" s="10" t="s">
        <v>108</v>
      </c>
      <c r="B83" s="159">
        <v>9.5172999999999994E-3</v>
      </c>
      <c r="C83" s="159">
        <v>8.1975999999999993E-3</v>
      </c>
      <c r="D83" s="154">
        <v>-114369</v>
      </c>
      <c r="E83" s="12"/>
      <c r="F83" s="154">
        <v>0</v>
      </c>
      <c r="G83" s="154">
        <v>58094</v>
      </c>
      <c r="H83" s="154">
        <v>0</v>
      </c>
      <c r="I83" s="154">
        <v>0</v>
      </c>
      <c r="J83" s="154">
        <f t="shared" si="3"/>
        <v>58094</v>
      </c>
      <c r="K83" s="12"/>
      <c r="L83" s="154">
        <v>5063</v>
      </c>
      <c r="M83" s="154">
        <v>0</v>
      </c>
      <c r="N83" s="154">
        <v>23693</v>
      </c>
      <c r="O83" s="154">
        <f t="shared" si="4"/>
        <v>28756</v>
      </c>
      <c r="P83" s="12"/>
      <c r="Q83" s="154">
        <v>24831</v>
      </c>
      <c r="R83" s="154">
        <v>-10909</v>
      </c>
      <c r="S83" s="154">
        <v>13922</v>
      </c>
      <c r="T83" s="3"/>
      <c r="U83" s="3">
        <v>-125281</v>
      </c>
      <c r="V83" s="3">
        <v>-151559</v>
      </c>
      <c r="X83" s="154">
        <v>-78070</v>
      </c>
      <c r="Y83" s="154">
        <v>-144977</v>
      </c>
    </row>
    <row r="84" spans="1:25">
      <c r="A84" s="10" t="s">
        <v>109</v>
      </c>
      <c r="B84" s="159">
        <v>1.46421E-2</v>
      </c>
      <c r="C84" s="159">
        <v>1.3434700000000001E-2</v>
      </c>
      <c r="D84" s="154">
        <v>-175954</v>
      </c>
      <c r="E84" s="12"/>
      <c r="F84" s="154">
        <v>0</v>
      </c>
      <c r="G84" s="154">
        <v>89375</v>
      </c>
      <c r="H84" s="154">
        <v>0</v>
      </c>
      <c r="I84" s="154">
        <v>0</v>
      </c>
      <c r="J84" s="154">
        <f t="shared" si="3"/>
        <v>89375</v>
      </c>
      <c r="K84" s="12"/>
      <c r="L84" s="154">
        <v>7790</v>
      </c>
      <c r="M84" s="154">
        <v>0</v>
      </c>
      <c r="N84" s="154">
        <v>17846</v>
      </c>
      <c r="O84" s="154">
        <f t="shared" si="4"/>
        <v>25636</v>
      </c>
      <c r="P84" s="12"/>
      <c r="Q84" s="154">
        <v>38201</v>
      </c>
      <c r="R84" s="154">
        <v>-10636</v>
      </c>
      <c r="S84" s="154">
        <v>27565</v>
      </c>
      <c r="T84" s="3"/>
      <c r="U84" s="3">
        <v>-202530</v>
      </c>
      <c r="V84" s="3">
        <v>-245012</v>
      </c>
      <c r="X84" s="154">
        <v>-120109</v>
      </c>
      <c r="Y84" s="154">
        <v>-223043</v>
      </c>
    </row>
    <row r="85" spans="1:25">
      <c r="A85" s="10" t="s">
        <v>110</v>
      </c>
      <c r="B85" s="159">
        <v>6.9842000000000003E-3</v>
      </c>
      <c r="C85" s="159">
        <v>6.9414999999999998E-3</v>
      </c>
      <c r="D85" s="154">
        <v>-83929</v>
      </c>
      <c r="E85" s="12"/>
      <c r="F85" s="154">
        <v>0</v>
      </c>
      <c r="G85" s="154">
        <v>42632</v>
      </c>
      <c r="H85" s="154">
        <v>0</v>
      </c>
      <c r="I85" s="154">
        <v>0</v>
      </c>
      <c r="J85" s="154">
        <f t="shared" si="3"/>
        <v>42632</v>
      </c>
      <c r="K85" s="12"/>
      <c r="L85" s="154">
        <v>3716</v>
      </c>
      <c r="M85" s="154">
        <v>0</v>
      </c>
      <c r="N85" s="154">
        <v>5564</v>
      </c>
      <c r="O85" s="154">
        <f t="shared" si="4"/>
        <v>9280</v>
      </c>
      <c r="P85" s="12"/>
      <c r="Q85" s="154">
        <v>18222</v>
      </c>
      <c r="R85" s="154">
        <v>-4186</v>
      </c>
      <c r="S85" s="154">
        <v>14036</v>
      </c>
      <c r="T85" s="3"/>
      <c r="U85" s="3">
        <v>-98720</v>
      </c>
      <c r="V85" s="3">
        <v>-119427</v>
      </c>
      <c r="X85" s="154">
        <v>-57291</v>
      </c>
      <c r="Y85" s="154">
        <v>-106390</v>
      </c>
    </row>
    <row r="86" spans="1:25">
      <c r="A86" s="10" t="s">
        <v>111</v>
      </c>
      <c r="B86" s="159">
        <v>4.5836000000000002E-3</v>
      </c>
      <c r="C86" s="159">
        <v>4.1292999999999998E-3</v>
      </c>
      <c r="D86" s="154">
        <v>-55081</v>
      </c>
      <c r="E86" s="12"/>
      <c r="F86" s="154">
        <v>0</v>
      </c>
      <c r="G86" s="154">
        <v>27978</v>
      </c>
      <c r="H86" s="154">
        <v>0</v>
      </c>
      <c r="I86" s="154">
        <v>0</v>
      </c>
      <c r="J86" s="154">
        <f t="shared" si="3"/>
        <v>27978</v>
      </c>
      <c r="K86" s="12"/>
      <c r="L86" s="154">
        <v>2438</v>
      </c>
      <c r="M86" s="154">
        <v>0</v>
      </c>
      <c r="N86" s="154">
        <v>10236</v>
      </c>
      <c r="O86" s="154">
        <f t="shared" si="4"/>
        <v>12674</v>
      </c>
      <c r="P86" s="12"/>
      <c r="Q86" s="154">
        <v>11959</v>
      </c>
      <c r="R86" s="154">
        <v>-4720</v>
      </c>
      <c r="S86" s="154">
        <v>7239</v>
      </c>
      <c r="T86" s="3"/>
      <c r="U86" s="3">
        <v>-67368</v>
      </c>
      <c r="V86" s="3">
        <v>-81499</v>
      </c>
      <c r="X86" s="154">
        <v>-37599</v>
      </c>
      <c r="Y86" s="154">
        <v>-69822</v>
      </c>
    </row>
    <row r="87" spans="1:25">
      <c r="A87" s="10" t="s">
        <v>112</v>
      </c>
      <c r="B87" s="159">
        <v>3.3766E-3</v>
      </c>
      <c r="C87" s="159">
        <v>2.7070000000000002E-3</v>
      </c>
      <c r="D87" s="154">
        <v>-40577</v>
      </c>
      <c r="E87" s="12"/>
      <c r="F87" s="154">
        <v>0</v>
      </c>
      <c r="G87" s="154">
        <v>20611</v>
      </c>
      <c r="H87" s="154">
        <v>0</v>
      </c>
      <c r="I87" s="154">
        <v>0</v>
      </c>
      <c r="J87" s="154">
        <f t="shared" si="3"/>
        <v>20611</v>
      </c>
      <c r="K87" s="12"/>
      <c r="L87" s="154">
        <v>1796</v>
      </c>
      <c r="M87" s="154">
        <v>0</v>
      </c>
      <c r="N87" s="154">
        <v>10366</v>
      </c>
      <c r="O87" s="154">
        <f t="shared" si="4"/>
        <v>12162</v>
      </c>
      <c r="P87" s="12"/>
      <c r="Q87" s="154">
        <v>8810</v>
      </c>
      <c r="R87" s="154">
        <v>-4374</v>
      </c>
      <c r="S87" s="154">
        <v>4436</v>
      </c>
      <c r="T87" s="3"/>
      <c r="U87" s="3">
        <v>-44014</v>
      </c>
      <c r="V87" s="3">
        <v>-53246</v>
      </c>
      <c r="X87" s="154">
        <v>-27698</v>
      </c>
      <c r="Y87" s="154">
        <v>-51436</v>
      </c>
    </row>
    <row r="88" spans="1:25">
      <c r="A88" s="10" t="s">
        <v>113</v>
      </c>
      <c r="B88" s="159">
        <v>7.3825999999999996E-3</v>
      </c>
      <c r="C88" s="159">
        <v>6.7248000000000004E-3</v>
      </c>
      <c r="D88" s="154">
        <v>-88717</v>
      </c>
      <c r="E88" s="12"/>
      <c r="F88" s="154">
        <v>0</v>
      </c>
      <c r="G88" s="154">
        <v>45063</v>
      </c>
      <c r="H88" s="154">
        <v>0</v>
      </c>
      <c r="I88" s="154">
        <v>0</v>
      </c>
      <c r="J88" s="154">
        <f t="shared" si="3"/>
        <v>45063</v>
      </c>
      <c r="K88" s="12"/>
      <c r="L88" s="154">
        <v>3928</v>
      </c>
      <c r="M88" s="154">
        <v>0</v>
      </c>
      <c r="N88" s="154">
        <v>9310</v>
      </c>
      <c r="O88" s="154">
        <f t="shared" si="4"/>
        <v>13238</v>
      </c>
      <c r="P88" s="12"/>
      <c r="Q88" s="154">
        <v>19261</v>
      </c>
      <c r="R88" s="154">
        <v>-7139</v>
      </c>
      <c r="S88" s="154">
        <v>12122</v>
      </c>
      <c r="T88" s="3"/>
      <c r="U88" s="3">
        <v>-93152</v>
      </c>
      <c r="V88" s="3">
        <v>-112691</v>
      </c>
      <c r="X88" s="154">
        <v>-60559</v>
      </c>
      <c r="Y88" s="154">
        <v>-112459</v>
      </c>
    </row>
    <row r="89" spans="1:25">
      <c r="A89" s="10" t="s">
        <v>114</v>
      </c>
      <c r="B89" s="159">
        <v>3.9250999999999999E-3</v>
      </c>
      <c r="C89" s="159">
        <v>3.6465E-3</v>
      </c>
      <c r="D89" s="154">
        <v>-47168</v>
      </c>
      <c r="E89" s="12"/>
      <c r="F89" s="154">
        <v>0</v>
      </c>
      <c r="G89" s="154">
        <v>23959</v>
      </c>
      <c r="H89" s="154">
        <v>0</v>
      </c>
      <c r="I89" s="154">
        <v>0</v>
      </c>
      <c r="J89" s="154">
        <f t="shared" si="3"/>
        <v>23959</v>
      </c>
      <c r="K89" s="12"/>
      <c r="L89" s="154">
        <v>2088</v>
      </c>
      <c r="M89" s="154">
        <v>0</v>
      </c>
      <c r="N89" s="154">
        <v>5119</v>
      </c>
      <c r="O89" s="154">
        <f t="shared" si="4"/>
        <v>7207</v>
      </c>
      <c r="P89" s="12"/>
      <c r="Q89" s="154">
        <v>10241</v>
      </c>
      <c r="R89" s="154">
        <v>-2931</v>
      </c>
      <c r="S89" s="154">
        <v>7310</v>
      </c>
      <c r="T89" s="3"/>
      <c r="U89" s="3">
        <v>-51447</v>
      </c>
      <c r="V89" s="3">
        <v>-62239</v>
      </c>
      <c r="X89" s="154">
        <v>-32198</v>
      </c>
      <c r="Y89" s="154">
        <v>-59791</v>
      </c>
    </row>
    <row r="90" spans="1:25">
      <c r="A90" s="10" t="s">
        <v>115</v>
      </c>
      <c r="B90" s="159">
        <v>7.5123999999999998E-3</v>
      </c>
      <c r="C90" s="159">
        <v>6.2211999999999996E-3</v>
      </c>
      <c r="D90" s="154">
        <v>-90277</v>
      </c>
      <c r="E90" s="12"/>
      <c r="F90" s="154">
        <v>0</v>
      </c>
      <c r="G90" s="154">
        <v>45856</v>
      </c>
      <c r="H90" s="154">
        <v>0</v>
      </c>
      <c r="I90" s="154">
        <v>0</v>
      </c>
      <c r="J90" s="154">
        <f t="shared" si="3"/>
        <v>45856</v>
      </c>
      <c r="K90" s="12"/>
      <c r="L90" s="154">
        <v>3997</v>
      </c>
      <c r="M90" s="154">
        <v>0</v>
      </c>
      <c r="N90" s="154">
        <v>19559</v>
      </c>
      <c r="O90" s="154">
        <f t="shared" si="4"/>
        <v>23556</v>
      </c>
      <c r="P90" s="12"/>
      <c r="Q90" s="154">
        <v>19600</v>
      </c>
      <c r="R90" s="154">
        <v>-6090</v>
      </c>
      <c r="S90" s="154">
        <v>13510</v>
      </c>
      <c r="T90" s="3"/>
      <c r="U90" s="3">
        <v>-102924</v>
      </c>
      <c r="V90" s="3">
        <v>-124513</v>
      </c>
      <c r="X90" s="154">
        <v>-61624</v>
      </c>
      <c r="Y90" s="154">
        <v>-114436</v>
      </c>
    </row>
    <row r="91" spans="1:25">
      <c r="A91" s="10" t="s">
        <v>116</v>
      </c>
      <c r="B91" s="159">
        <v>1.3595E-3</v>
      </c>
      <c r="C91" s="159">
        <v>1.3202999999999999E-3</v>
      </c>
      <c r="D91" s="154">
        <v>-16337</v>
      </c>
      <c r="E91" s="12"/>
      <c r="F91" s="154">
        <v>0</v>
      </c>
      <c r="G91" s="154">
        <v>8298</v>
      </c>
      <c r="H91" s="154">
        <v>0</v>
      </c>
      <c r="I91" s="154">
        <v>0</v>
      </c>
      <c r="J91" s="154">
        <f t="shared" si="3"/>
        <v>8298</v>
      </c>
      <c r="K91" s="12"/>
      <c r="L91" s="154">
        <v>723</v>
      </c>
      <c r="M91" s="154">
        <v>0</v>
      </c>
      <c r="N91" s="154">
        <v>1231</v>
      </c>
      <c r="O91" s="154">
        <f t="shared" si="4"/>
        <v>1954</v>
      </c>
      <c r="P91" s="12"/>
      <c r="Q91" s="154">
        <v>3547</v>
      </c>
      <c r="R91" s="154">
        <v>-930</v>
      </c>
      <c r="S91" s="154">
        <v>2617</v>
      </c>
      <c r="T91" s="3"/>
      <c r="U91" s="3">
        <v>-48309</v>
      </c>
      <c r="V91" s="3">
        <v>-58442</v>
      </c>
      <c r="X91" s="154">
        <v>-11152</v>
      </c>
      <c r="Y91" s="154">
        <v>-20709</v>
      </c>
    </row>
    <row r="92" spans="1:25">
      <c r="A92" s="10" t="s">
        <v>117</v>
      </c>
      <c r="B92" s="159">
        <v>4.1593999999999997E-3</v>
      </c>
      <c r="C92" s="159">
        <v>4.0620999999999999E-3</v>
      </c>
      <c r="D92" s="154">
        <v>-49984</v>
      </c>
      <c r="E92" s="12"/>
      <c r="F92" s="154">
        <v>0</v>
      </c>
      <c r="G92" s="154">
        <v>25389</v>
      </c>
      <c r="H92" s="154">
        <v>0</v>
      </c>
      <c r="I92" s="154">
        <v>147</v>
      </c>
      <c r="J92" s="154">
        <f t="shared" si="3"/>
        <v>25536</v>
      </c>
      <c r="K92" s="12"/>
      <c r="L92" s="154">
        <v>2213</v>
      </c>
      <c r="M92" s="154">
        <v>0</v>
      </c>
      <c r="N92" s="154">
        <v>1252</v>
      </c>
      <c r="O92" s="154">
        <f t="shared" si="4"/>
        <v>3465</v>
      </c>
      <c r="P92" s="12"/>
      <c r="Q92" s="154">
        <v>10852</v>
      </c>
      <c r="R92" s="154">
        <v>-1960</v>
      </c>
      <c r="S92" s="154">
        <v>8892</v>
      </c>
      <c r="T92" s="3"/>
      <c r="U92" s="3">
        <v>-64907</v>
      </c>
      <c r="V92" s="3">
        <v>-78522</v>
      </c>
      <c r="X92" s="154">
        <v>-34120</v>
      </c>
      <c r="Y92" s="154">
        <v>-63360</v>
      </c>
    </row>
    <row r="93" spans="1:25">
      <c r="A93" s="10" t="s">
        <v>118</v>
      </c>
      <c r="B93" s="159">
        <v>3.1139999999999998E-4</v>
      </c>
      <c r="C93" s="159">
        <v>3.2269999999999998E-4</v>
      </c>
      <c r="D93" s="154">
        <v>-3742</v>
      </c>
      <c r="E93" s="12"/>
      <c r="F93" s="154">
        <v>0</v>
      </c>
      <c r="G93" s="154">
        <v>1901</v>
      </c>
      <c r="H93" s="154">
        <v>0</v>
      </c>
      <c r="I93" s="154">
        <v>146</v>
      </c>
      <c r="J93" s="154">
        <f t="shared" si="3"/>
        <v>2047</v>
      </c>
      <c r="K93" s="12"/>
      <c r="L93" s="154">
        <v>166</v>
      </c>
      <c r="M93" s="154">
        <v>0</v>
      </c>
      <c r="N93" s="154">
        <v>480</v>
      </c>
      <c r="O93" s="154">
        <f t="shared" si="4"/>
        <v>646</v>
      </c>
      <c r="P93" s="12"/>
      <c r="Q93" s="154">
        <v>812</v>
      </c>
      <c r="R93" s="154">
        <v>-41</v>
      </c>
      <c r="S93" s="154">
        <v>771</v>
      </c>
      <c r="T93" s="3"/>
      <c r="U93" s="3">
        <v>-4909</v>
      </c>
      <c r="V93" s="3">
        <v>-5938</v>
      </c>
      <c r="X93" s="154">
        <v>-2554</v>
      </c>
      <c r="Y93" s="154">
        <v>-4744</v>
      </c>
    </row>
    <row r="94" spans="1:25">
      <c r="A94" s="10" t="s">
        <v>119</v>
      </c>
      <c r="B94" s="159">
        <v>3.0959500000000001E-2</v>
      </c>
      <c r="C94" s="159">
        <v>2.8584100000000001E-2</v>
      </c>
      <c r="D94" s="154">
        <v>-372040</v>
      </c>
      <c r="E94" s="12"/>
      <c r="F94" s="154">
        <v>0</v>
      </c>
      <c r="G94" s="154">
        <v>188977</v>
      </c>
      <c r="H94" s="154">
        <v>0</v>
      </c>
      <c r="I94" s="154">
        <v>10995</v>
      </c>
      <c r="J94" s="154">
        <f t="shared" si="3"/>
        <v>199972</v>
      </c>
      <c r="K94" s="12"/>
      <c r="L94" s="154">
        <v>16470</v>
      </c>
      <c r="M94" s="154">
        <v>0</v>
      </c>
      <c r="N94" s="154">
        <v>30572</v>
      </c>
      <c r="O94" s="154">
        <f t="shared" si="4"/>
        <v>47042</v>
      </c>
      <c r="P94" s="12"/>
      <c r="Q94" s="154">
        <v>80773</v>
      </c>
      <c r="R94" s="154">
        <v>-18387</v>
      </c>
      <c r="S94" s="154">
        <v>62386</v>
      </c>
      <c r="T94" s="3"/>
      <c r="U94" s="3">
        <v>-379745</v>
      </c>
      <c r="V94" s="3">
        <v>-459398</v>
      </c>
      <c r="X94" s="154">
        <v>-253961</v>
      </c>
      <c r="Y94" s="154">
        <v>-471606</v>
      </c>
    </row>
    <row r="95" spans="1:25">
      <c r="A95" s="10" t="s">
        <v>120</v>
      </c>
      <c r="B95" s="159">
        <v>3.5496999999999998E-3</v>
      </c>
      <c r="C95" s="159">
        <v>3.1261000000000001E-3</v>
      </c>
      <c r="D95" s="154">
        <v>-42657</v>
      </c>
      <c r="E95" s="12"/>
      <c r="F95" s="154">
        <v>0</v>
      </c>
      <c r="G95" s="154">
        <v>21667</v>
      </c>
      <c r="H95" s="154">
        <v>0</v>
      </c>
      <c r="I95" s="154">
        <v>0</v>
      </c>
      <c r="J95" s="154">
        <f t="shared" si="3"/>
        <v>21667</v>
      </c>
      <c r="K95" s="12"/>
      <c r="L95" s="154">
        <v>1888</v>
      </c>
      <c r="M95" s="154">
        <v>0</v>
      </c>
      <c r="N95" s="154">
        <v>7757</v>
      </c>
      <c r="O95" s="154">
        <f t="shared" si="4"/>
        <v>9645</v>
      </c>
      <c r="P95" s="12"/>
      <c r="Q95" s="154">
        <v>9261</v>
      </c>
      <c r="R95" s="154">
        <v>-1287</v>
      </c>
      <c r="S95" s="154">
        <v>7974</v>
      </c>
      <c r="T95" s="3"/>
      <c r="U95" s="3">
        <v>-45109</v>
      </c>
      <c r="V95" s="3">
        <v>-54571</v>
      </c>
      <c r="X95" s="154">
        <v>-29118</v>
      </c>
      <c r="Y95" s="154">
        <v>-54073</v>
      </c>
    </row>
    <row r="96" spans="1:25">
      <c r="A96" s="10" t="s">
        <v>121</v>
      </c>
      <c r="B96" s="159">
        <v>0.1029828</v>
      </c>
      <c r="C96" s="159">
        <v>0.10988729999999999</v>
      </c>
      <c r="D96" s="154">
        <v>-1237544</v>
      </c>
      <c r="E96" s="12"/>
      <c r="F96" s="154">
        <v>0</v>
      </c>
      <c r="G96" s="154">
        <v>628607</v>
      </c>
      <c r="H96" s="154">
        <v>0</v>
      </c>
      <c r="I96" s="154">
        <v>152962</v>
      </c>
      <c r="J96" s="154">
        <f t="shared" si="3"/>
        <v>781569</v>
      </c>
      <c r="K96" s="12"/>
      <c r="L96" s="154">
        <v>54787</v>
      </c>
      <c r="M96" s="154">
        <v>0</v>
      </c>
      <c r="N96" s="154">
        <v>0</v>
      </c>
      <c r="O96" s="154">
        <f t="shared" si="4"/>
        <v>54787</v>
      </c>
      <c r="P96" s="12"/>
      <c r="Q96" s="154">
        <v>268682</v>
      </c>
      <c r="R96" s="154">
        <v>96890</v>
      </c>
      <c r="S96" s="154">
        <v>365572</v>
      </c>
      <c r="T96" s="3"/>
      <c r="U96" s="3">
        <v>-1585264</v>
      </c>
      <c r="V96" s="3">
        <v>-1917781</v>
      </c>
      <c r="X96" s="154">
        <v>-844768</v>
      </c>
      <c r="Y96" s="154">
        <v>-1568737</v>
      </c>
    </row>
    <row r="97" spans="1:25">
      <c r="A97" s="10" t="s">
        <v>122</v>
      </c>
      <c r="B97" s="159">
        <v>1.5566E-3</v>
      </c>
      <c r="C97" s="159">
        <v>1.5177999999999999E-3</v>
      </c>
      <c r="D97" s="154">
        <v>-18706</v>
      </c>
      <c r="E97" s="12"/>
      <c r="F97" s="154">
        <v>0</v>
      </c>
      <c r="G97" s="154">
        <v>9501</v>
      </c>
      <c r="H97" s="154">
        <v>0</v>
      </c>
      <c r="I97" s="154">
        <v>211</v>
      </c>
      <c r="J97" s="154">
        <f t="shared" si="3"/>
        <v>9712</v>
      </c>
      <c r="K97" s="12"/>
      <c r="L97" s="154">
        <v>828</v>
      </c>
      <c r="M97" s="154">
        <v>0</v>
      </c>
      <c r="N97" s="154">
        <v>500</v>
      </c>
      <c r="O97" s="154">
        <f t="shared" si="4"/>
        <v>1328</v>
      </c>
      <c r="P97" s="12"/>
      <c r="Q97" s="154">
        <v>4061</v>
      </c>
      <c r="R97" s="154">
        <v>-1052</v>
      </c>
      <c r="S97" s="154">
        <v>3009</v>
      </c>
      <c r="T97" s="3"/>
      <c r="U97" s="3">
        <v>-22928</v>
      </c>
      <c r="V97" s="3">
        <v>-27738</v>
      </c>
      <c r="X97" s="154">
        <v>-12769</v>
      </c>
      <c r="Y97" s="154">
        <v>-23712</v>
      </c>
    </row>
    <row r="98" spans="1:25">
      <c r="A98" s="10" t="s">
        <v>123</v>
      </c>
      <c r="B98" s="159">
        <v>8.7029999999999996E-4</v>
      </c>
      <c r="C98" s="159">
        <v>6.4970000000000002E-4</v>
      </c>
      <c r="D98" s="154">
        <v>-10458</v>
      </c>
      <c r="E98" s="12"/>
      <c r="F98" s="154">
        <v>0</v>
      </c>
      <c r="G98" s="154">
        <v>5312</v>
      </c>
      <c r="H98" s="154">
        <v>0</v>
      </c>
      <c r="I98" s="154">
        <v>632</v>
      </c>
      <c r="J98" s="154">
        <f t="shared" si="3"/>
        <v>5944</v>
      </c>
      <c r="K98" s="12"/>
      <c r="L98" s="154">
        <v>463</v>
      </c>
      <c r="M98" s="154">
        <v>0</v>
      </c>
      <c r="N98" s="154">
        <v>2840</v>
      </c>
      <c r="O98" s="154">
        <f t="shared" si="4"/>
        <v>3303</v>
      </c>
      <c r="P98" s="12"/>
      <c r="Q98" s="154">
        <v>2271</v>
      </c>
      <c r="R98" s="154">
        <v>-503</v>
      </c>
      <c r="S98" s="154">
        <v>1768</v>
      </c>
      <c r="T98" s="3"/>
      <c r="U98" s="3">
        <v>-12001</v>
      </c>
      <c r="V98" s="3">
        <v>-14518</v>
      </c>
      <c r="X98" s="154">
        <v>-7139</v>
      </c>
      <c r="Y98" s="154">
        <v>-13257</v>
      </c>
    </row>
    <row r="99" spans="1:25">
      <c r="A99" s="10" t="s">
        <v>124</v>
      </c>
      <c r="B99" s="159">
        <v>6.3194999999999996E-3</v>
      </c>
      <c r="C99" s="159">
        <v>6.2471999999999996E-3</v>
      </c>
      <c r="D99" s="154">
        <v>-75941</v>
      </c>
      <c r="E99" s="12"/>
      <c r="F99" s="154">
        <v>0</v>
      </c>
      <c r="G99" s="154">
        <v>38574</v>
      </c>
      <c r="H99" s="154">
        <v>0</v>
      </c>
      <c r="I99" s="154">
        <v>3502</v>
      </c>
      <c r="J99" s="154">
        <f t="shared" si="3"/>
        <v>42076</v>
      </c>
      <c r="K99" s="12"/>
      <c r="L99" s="154">
        <v>3362</v>
      </c>
      <c r="M99" s="154">
        <v>0</v>
      </c>
      <c r="N99" s="154">
        <v>930</v>
      </c>
      <c r="O99" s="154">
        <f t="shared" si="4"/>
        <v>4292</v>
      </c>
      <c r="P99" s="12"/>
      <c r="Q99" s="154">
        <v>16488</v>
      </c>
      <c r="R99" s="154">
        <v>-644</v>
      </c>
      <c r="S99" s="154">
        <v>15844</v>
      </c>
      <c r="T99" s="3"/>
      <c r="U99" s="3">
        <v>-91972</v>
      </c>
      <c r="V99" s="3">
        <v>-111264</v>
      </c>
      <c r="X99" s="154">
        <v>-51839</v>
      </c>
      <c r="Y99" s="154">
        <v>-96265</v>
      </c>
    </row>
    <row r="100" spans="1:25">
      <c r="A100" s="10" t="s">
        <v>125</v>
      </c>
      <c r="B100" s="159">
        <v>9.7175999999999998E-3</v>
      </c>
      <c r="C100" s="159">
        <v>8.5929000000000005E-3</v>
      </c>
      <c r="D100" s="154">
        <v>-116776</v>
      </c>
      <c r="E100" s="12"/>
      <c r="F100" s="154">
        <v>0</v>
      </c>
      <c r="G100" s="154">
        <v>59316</v>
      </c>
      <c r="H100" s="154">
        <v>0</v>
      </c>
      <c r="I100" s="154">
        <v>0</v>
      </c>
      <c r="J100" s="154">
        <f t="shared" si="3"/>
        <v>59316</v>
      </c>
      <c r="K100" s="12"/>
      <c r="L100" s="154">
        <v>5170</v>
      </c>
      <c r="M100" s="154">
        <v>0</v>
      </c>
      <c r="N100" s="154">
        <v>17277</v>
      </c>
      <c r="O100" s="154">
        <f t="shared" si="4"/>
        <v>22447</v>
      </c>
      <c r="P100" s="12"/>
      <c r="Q100" s="154">
        <v>25353</v>
      </c>
      <c r="R100" s="154">
        <v>-4309</v>
      </c>
      <c r="S100" s="154">
        <v>21044</v>
      </c>
      <c r="T100" s="3"/>
      <c r="U100" s="3">
        <v>-135030</v>
      </c>
      <c r="V100" s="3">
        <v>-163353</v>
      </c>
      <c r="X100" s="154">
        <v>-79713</v>
      </c>
      <c r="Y100" s="154">
        <v>-148028</v>
      </c>
    </row>
    <row r="101" spans="1:25">
      <c r="A101" s="10" t="s">
        <v>126</v>
      </c>
      <c r="B101" s="159">
        <v>6.1852000000000001E-3</v>
      </c>
      <c r="C101" s="159">
        <v>5.4488000000000002E-3</v>
      </c>
      <c r="D101" s="154">
        <v>-74328</v>
      </c>
      <c r="E101" s="12"/>
      <c r="F101" s="154">
        <v>0</v>
      </c>
      <c r="G101" s="154">
        <v>37754</v>
      </c>
      <c r="H101" s="154">
        <v>0</v>
      </c>
      <c r="I101" s="154">
        <v>0</v>
      </c>
      <c r="J101" s="154">
        <f t="shared" si="3"/>
        <v>37754</v>
      </c>
      <c r="K101" s="12"/>
      <c r="L101" s="154">
        <v>3291</v>
      </c>
      <c r="M101" s="154">
        <v>0</v>
      </c>
      <c r="N101" s="154">
        <v>11572</v>
      </c>
      <c r="O101" s="154">
        <f t="shared" ref="O101:O104" si="5">SUM(L101:N101)</f>
        <v>14863</v>
      </c>
      <c r="P101" s="12"/>
      <c r="Q101" s="154">
        <v>16137</v>
      </c>
      <c r="R101" s="154">
        <v>-7174</v>
      </c>
      <c r="S101" s="154">
        <v>8963</v>
      </c>
      <c r="T101" s="3"/>
      <c r="U101" s="3">
        <v>-85743</v>
      </c>
      <c r="V101" s="3">
        <v>-103728</v>
      </c>
      <c r="X101" s="154">
        <v>-50737</v>
      </c>
      <c r="Y101" s="154">
        <v>-94219</v>
      </c>
    </row>
    <row r="102" spans="1:25">
      <c r="A102" s="10" t="s">
        <v>127</v>
      </c>
      <c r="B102" s="159">
        <v>6.6882E-3</v>
      </c>
      <c r="C102" s="159">
        <v>6.0441999999999996E-3</v>
      </c>
      <c r="D102" s="154">
        <v>-80372</v>
      </c>
      <c r="E102" s="12"/>
      <c r="F102" s="154">
        <v>0</v>
      </c>
      <c r="G102" s="154">
        <v>40825</v>
      </c>
      <c r="H102" s="154">
        <v>0</v>
      </c>
      <c r="I102" s="154">
        <v>0</v>
      </c>
      <c r="J102" s="154">
        <f t="shared" si="3"/>
        <v>40825</v>
      </c>
      <c r="K102" s="12"/>
      <c r="L102" s="154">
        <v>3558</v>
      </c>
      <c r="M102" s="154">
        <v>0</v>
      </c>
      <c r="N102" s="154">
        <v>10935</v>
      </c>
      <c r="O102" s="154">
        <f t="shared" si="5"/>
        <v>14493</v>
      </c>
      <c r="P102" s="12"/>
      <c r="Q102" s="154">
        <v>17450</v>
      </c>
      <c r="R102" s="154">
        <v>-2566</v>
      </c>
      <c r="S102" s="154">
        <v>14884</v>
      </c>
      <c r="T102" s="3"/>
      <c r="U102" s="3">
        <v>-68648</v>
      </c>
      <c r="V102" s="3">
        <v>-83047</v>
      </c>
      <c r="X102" s="154">
        <v>-54863</v>
      </c>
      <c r="Y102" s="154">
        <v>-101881</v>
      </c>
    </row>
    <row r="103" spans="1:25">
      <c r="A103" s="10" t="s">
        <v>128</v>
      </c>
      <c r="B103" s="159">
        <v>3.2743E-3</v>
      </c>
      <c r="C103" s="159">
        <v>2.9933999999999998E-3</v>
      </c>
      <c r="D103" s="154">
        <v>-39347</v>
      </c>
      <c r="E103" s="12"/>
      <c r="F103" s="154">
        <v>0</v>
      </c>
      <c r="G103" s="154">
        <v>19986</v>
      </c>
      <c r="H103" s="154">
        <v>0</v>
      </c>
      <c r="I103" s="154">
        <v>0</v>
      </c>
      <c r="J103" s="154">
        <f t="shared" si="3"/>
        <v>19986</v>
      </c>
      <c r="K103" s="12"/>
      <c r="L103" s="154">
        <v>1742</v>
      </c>
      <c r="M103" s="154">
        <v>0</v>
      </c>
      <c r="N103" s="154">
        <v>5647</v>
      </c>
      <c r="O103" s="154">
        <f t="shared" si="5"/>
        <v>7389</v>
      </c>
      <c r="P103" s="12"/>
      <c r="Q103" s="154">
        <v>8543</v>
      </c>
      <c r="R103" s="154">
        <v>-2050</v>
      </c>
      <c r="S103" s="154">
        <v>6493</v>
      </c>
      <c r="T103" s="3"/>
      <c r="U103" s="3">
        <v>-44809</v>
      </c>
      <c r="V103" s="3">
        <v>-54208</v>
      </c>
      <c r="X103" s="154">
        <v>-26859</v>
      </c>
      <c r="Y103" s="154">
        <v>-49877</v>
      </c>
    </row>
    <row r="104" spans="1:25">
      <c r="A104" s="10" t="s">
        <v>129</v>
      </c>
      <c r="B104" s="159">
        <v>1.9101999999999999E-3</v>
      </c>
      <c r="C104" s="159">
        <v>1.8389999999999999E-3</v>
      </c>
      <c r="D104" s="154">
        <v>-22955</v>
      </c>
      <c r="E104" s="12"/>
      <c r="F104" s="154">
        <v>0</v>
      </c>
      <c r="G104" s="154">
        <v>11660</v>
      </c>
      <c r="H104" s="154">
        <v>0</v>
      </c>
      <c r="I104" s="154">
        <v>57</v>
      </c>
      <c r="J104" s="154">
        <f>SUM(F104:I104)</f>
        <v>11717</v>
      </c>
      <c r="K104" s="12"/>
      <c r="L104" s="154">
        <v>1016</v>
      </c>
      <c r="M104" s="154">
        <v>0</v>
      </c>
      <c r="N104" s="154">
        <v>916</v>
      </c>
      <c r="O104" s="154">
        <f t="shared" si="5"/>
        <v>1932</v>
      </c>
      <c r="P104" s="12"/>
      <c r="Q104" s="154">
        <v>4984</v>
      </c>
      <c r="R104" s="154">
        <v>-1084</v>
      </c>
      <c r="S104" s="154">
        <v>3900</v>
      </c>
      <c r="T104" s="3"/>
      <c r="U104" s="3">
        <v>-26551</v>
      </c>
      <c r="V104" s="3">
        <v>-32120</v>
      </c>
      <c r="X104" s="154">
        <v>-15669</v>
      </c>
      <c r="Y104" s="154">
        <v>-29098</v>
      </c>
    </row>
    <row r="105" spans="1:25">
      <c r="A105" s="10"/>
      <c r="B105" s="11"/>
      <c r="C105" s="11"/>
      <c r="D105" s="12"/>
      <c r="E105" s="12"/>
      <c r="F105" s="13"/>
      <c r="G105" s="13"/>
      <c r="H105" s="13"/>
      <c r="I105" s="12"/>
      <c r="J105" s="12"/>
      <c r="K105" s="12"/>
      <c r="L105" s="13"/>
      <c r="M105" s="13"/>
      <c r="N105" s="12"/>
      <c r="O105" s="12"/>
      <c r="P105" s="12"/>
      <c r="Q105" s="3" t="s">
        <v>6</v>
      </c>
      <c r="R105" s="3" t="s">
        <v>6</v>
      </c>
      <c r="S105" s="3" t="s">
        <v>6</v>
      </c>
      <c r="T105" s="3"/>
      <c r="U105" s="3" t="s">
        <v>6</v>
      </c>
      <c r="V105" s="3" t="s">
        <v>6</v>
      </c>
      <c r="X105" s="154"/>
      <c r="Y105" s="154"/>
    </row>
    <row r="106" spans="1:25" s="94" customFormat="1">
      <c r="A106" s="5" t="s">
        <v>1</v>
      </c>
      <c r="B106" s="19">
        <f>SUM(B5:B105)</f>
        <v>0.99999999999999978</v>
      </c>
      <c r="C106" s="19">
        <f>SUM(C5:C105)</f>
        <v>1.0000000000000002</v>
      </c>
      <c r="D106" s="106">
        <f>SUM(D5:D104)</f>
        <v>-12017004</v>
      </c>
      <c r="E106" s="5"/>
      <c r="F106" s="106">
        <f t="shared" ref="F106:S106" si="6">SUM(F5:F104)</f>
        <v>0</v>
      </c>
      <c r="G106" s="106">
        <f t="shared" si="6"/>
        <v>6103995</v>
      </c>
      <c r="H106" s="106">
        <f t="shared" si="6"/>
        <v>0</v>
      </c>
      <c r="I106" s="106">
        <f t="shared" si="6"/>
        <v>827336</v>
      </c>
      <c r="J106" s="106">
        <f t="shared" si="6"/>
        <v>6931331</v>
      </c>
      <c r="K106" s="106"/>
      <c r="L106" s="106">
        <f t="shared" si="6"/>
        <v>532000</v>
      </c>
      <c r="M106" s="106">
        <f t="shared" si="6"/>
        <v>0</v>
      </c>
      <c r="N106" s="106">
        <f t="shared" si="6"/>
        <v>827344</v>
      </c>
      <c r="O106" s="106">
        <f t="shared" si="6"/>
        <v>1359344</v>
      </c>
      <c r="P106" s="106"/>
      <c r="Q106" s="106">
        <f t="shared" si="6"/>
        <v>2608996</v>
      </c>
      <c r="R106" s="106">
        <f t="shared" si="6"/>
        <v>-2</v>
      </c>
      <c r="S106" s="106">
        <f t="shared" si="6"/>
        <v>2608994</v>
      </c>
      <c r="T106" s="16"/>
      <c r="U106" s="16"/>
      <c r="V106" s="16"/>
      <c r="X106" s="155">
        <f>SUM(X5:X104)</f>
        <v>-8203000</v>
      </c>
      <c r="Y106" s="155">
        <f t="shared" ref="Y106" si="7">SUM(Y5:Y104)</f>
        <v>-15232994</v>
      </c>
    </row>
    <row r="107" spans="1:25">
      <c r="A107" s="16"/>
      <c r="B107" s="20"/>
      <c r="C107" s="17"/>
      <c r="D107" s="171" t="s">
        <v>181</v>
      </c>
      <c r="E107" s="171"/>
      <c r="F107" s="171" t="s">
        <v>182</v>
      </c>
      <c r="G107" s="171" t="s">
        <v>183</v>
      </c>
      <c r="H107" s="171" t="s">
        <v>184</v>
      </c>
      <c r="I107" s="171" t="s">
        <v>185</v>
      </c>
      <c r="J107" s="171"/>
      <c r="K107" s="172"/>
      <c r="L107" s="171" t="s">
        <v>182</v>
      </c>
      <c r="M107" s="171" t="s">
        <v>184</v>
      </c>
      <c r="N107" s="171" t="s">
        <v>185</v>
      </c>
      <c r="O107" s="171"/>
      <c r="P107" s="171"/>
      <c r="Q107" s="171" t="s">
        <v>186</v>
      </c>
      <c r="R107" s="171" t="s">
        <v>187</v>
      </c>
      <c r="S107" s="171" t="s">
        <v>188</v>
      </c>
      <c r="T107" s="18"/>
      <c r="U107" s="18"/>
      <c r="V107" s="18"/>
    </row>
    <row r="108" spans="1:25"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Q108" s="14"/>
      <c r="S108" s="14"/>
      <c r="T108" s="14"/>
      <c r="U108" s="14"/>
      <c r="V108" s="14"/>
    </row>
    <row r="109" spans="1:25">
      <c r="D109" s="14"/>
      <c r="M109" s="106"/>
      <c r="N109" s="14"/>
    </row>
    <row r="110" spans="1:25">
      <c r="D110" s="173" t="s">
        <v>181</v>
      </c>
      <c r="E110" s="172" t="s">
        <v>189</v>
      </c>
      <c r="F110" s="173"/>
      <c r="G110" s="172"/>
    </row>
    <row r="111" spans="1:25">
      <c r="D111" s="173" t="s">
        <v>182</v>
      </c>
      <c r="E111" s="172" t="s">
        <v>194</v>
      </c>
      <c r="F111" s="173"/>
      <c r="G111" s="172"/>
      <c r="Q111" s="172" t="s">
        <v>196</v>
      </c>
      <c r="R111" s="106">
        <f>F106-L106</f>
        <v>-532000</v>
      </c>
    </row>
    <row r="112" spans="1:25">
      <c r="D112" s="173" t="s">
        <v>183</v>
      </c>
      <c r="E112" s="172" t="s">
        <v>190</v>
      </c>
      <c r="F112" s="173"/>
      <c r="G112" s="172"/>
      <c r="Q112" s="172"/>
    </row>
    <row r="113" spans="4:18">
      <c r="D113" s="173" t="s">
        <v>184</v>
      </c>
      <c r="E113" s="172" t="s">
        <v>195</v>
      </c>
      <c r="F113" s="173"/>
      <c r="G113" s="172"/>
      <c r="Q113" s="172" t="s">
        <v>197</v>
      </c>
      <c r="R113" s="106">
        <f>H106-M106</f>
        <v>0</v>
      </c>
    </row>
    <row r="114" spans="4:18">
      <c r="D114" s="173" t="s">
        <v>185</v>
      </c>
      <c r="E114" s="172" t="s">
        <v>191</v>
      </c>
      <c r="F114" s="173"/>
      <c r="G114" s="172"/>
      <c r="Q114" s="172" t="s">
        <v>198</v>
      </c>
      <c r="R114" s="106">
        <f>I106-N106</f>
        <v>-8</v>
      </c>
    </row>
    <row r="115" spans="4:18">
      <c r="D115" s="173" t="s">
        <v>186</v>
      </c>
      <c r="E115" s="172" t="s">
        <v>192</v>
      </c>
      <c r="F115" s="173"/>
      <c r="G115" s="172"/>
    </row>
    <row r="116" spans="4:18">
      <c r="D116" s="173" t="s">
        <v>188</v>
      </c>
      <c r="E116" s="172" t="s">
        <v>193</v>
      </c>
      <c r="F116" s="173"/>
      <c r="G116" s="172"/>
    </row>
  </sheetData>
  <mergeCells count="1">
    <mergeCell ref="X2:Y2"/>
  </mergeCells>
  <printOptions horizontalCentered="1"/>
  <pageMargins left="0.25" right="0.25" top="0.5" bottom="0.5" header="0.3" footer="0.3"/>
  <pageSetup paperSize="5" scale="75" fitToHeight="0" orientation="landscape" r:id="rId1"/>
  <headerFooter>
    <oddHeader xml:space="preserve">&amp;C&amp;"-,Bold"&amp;20Appendix B: Allocation of Pension Expense  </oddHeader>
  </headerFooter>
  <rowBreaks count="3" manualBreakCount="3">
    <brk id="27" max="18" man="1"/>
    <brk id="57" max="18" man="1"/>
    <brk id="91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07"/>
  <sheetViews>
    <sheetView zoomScaleNormal="100" workbookViewId="0">
      <pane xSplit="2" ySplit="3" topLeftCell="C4" activePane="bottomRight" state="frozen"/>
      <selection activeCell="I21" sqref="I21"/>
      <selection pane="topRight" activeCell="I21" sqref="I21"/>
      <selection pane="bottomLeft" activeCell="I21" sqref="I21"/>
      <selection pane="bottomRight" activeCell="D105" sqref="D105:H105"/>
    </sheetView>
  </sheetViews>
  <sheetFormatPr defaultRowHeight="15"/>
  <cols>
    <col min="1" max="1" width="18.7109375" customWidth="1"/>
    <col min="2" max="2" width="15.7109375" style="21" customWidth="1"/>
    <col min="3" max="3" width="1.7109375" style="21" customWidth="1"/>
    <col min="4" max="8" width="14.7109375" customWidth="1"/>
    <col min="9" max="9" width="4.5703125" customWidth="1"/>
    <col min="10" max="10" width="12" customWidth="1"/>
  </cols>
  <sheetData>
    <row r="1" spans="1:10" s="21" customFormat="1">
      <c r="A1" s="170"/>
    </row>
    <row r="2" spans="1:10">
      <c r="D2" s="95">
        <v>2024</v>
      </c>
      <c r="E2" s="95">
        <v>2025</v>
      </c>
      <c r="F2" s="95">
        <v>2026</v>
      </c>
      <c r="G2" s="95">
        <v>2027</v>
      </c>
      <c r="H2" s="95">
        <v>2028</v>
      </c>
    </row>
    <row r="3" spans="1:10" ht="75" customHeight="1">
      <c r="A3" s="93" t="s">
        <v>12</v>
      </c>
      <c r="B3" s="93" t="s">
        <v>13</v>
      </c>
      <c r="C3" s="93"/>
      <c r="D3" s="93" t="s">
        <v>146</v>
      </c>
      <c r="E3" s="93" t="s">
        <v>146</v>
      </c>
      <c r="F3" s="93" t="s">
        <v>146</v>
      </c>
      <c r="G3" s="93" t="s">
        <v>146</v>
      </c>
      <c r="H3" s="93" t="s">
        <v>146</v>
      </c>
      <c r="J3" s="95" t="s">
        <v>1</v>
      </c>
    </row>
    <row r="4" spans="1:10">
      <c r="A4" s="10" t="s">
        <v>30</v>
      </c>
      <c r="B4" s="22">
        <v>1.6822400000000001E-2</v>
      </c>
      <c r="C4" s="22"/>
      <c r="D4" s="23">
        <v>-5484</v>
      </c>
      <c r="E4" s="23">
        <v>-3465</v>
      </c>
      <c r="F4" s="23">
        <v>0</v>
      </c>
      <c r="G4" s="23">
        <v>0</v>
      </c>
      <c r="H4" s="23">
        <v>0</v>
      </c>
      <c r="J4" s="21"/>
    </row>
    <row r="5" spans="1:10">
      <c r="A5" s="10" t="s">
        <v>31</v>
      </c>
      <c r="B5" s="22">
        <v>2.9391E-3</v>
      </c>
      <c r="C5" s="22"/>
      <c r="D5" s="3">
        <v>-958</v>
      </c>
      <c r="E5" s="3">
        <v>-605</v>
      </c>
      <c r="F5" s="3">
        <v>0</v>
      </c>
      <c r="G5" s="3">
        <v>0</v>
      </c>
      <c r="H5" s="3">
        <v>0</v>
      </c>
      <c r="J5" s="21"/>
    </row>
    <row r="6" spans="1:10" hidden="1">
      <c r="A6" s="10" t="s">
        <v>32</v>
      </c>
      <c r="B6" s="22">
        <v>2.3118000000000001E-3</v>
      </c>
      <c r="C6" s="22"/>
      <c r="D6" s="3">
        <v>-754</v>
      </c>
      <c r="E6" s="3">
        <v>-476</v>
      </c>
      <c r="F6" s="3">
        <v>0</v>
      </c>
      <c r="G6" s="3">
        <v>0</v>
      </c>
      <c r="H6" s="3">
        <v>0</v>
      </c>
      <c r="J6" s="21"/>
    </row>
    <row r="7" spans="1:10" hidden="1">
      <c r="A7" s="10" t="s">
        <v>33</v>
      </c>
      <c r="B7" s="22">
        <v>1.7987999999999999E-3</v>
      </c>
      <c r="C7" s="22"/>
      <c r="D7" s="3">
        <v>-586</v>
      </c>
      <c r="E7" s="3">
        <v>-371</v>
      </c>
      <c r="F7" s="3">
        <v>0</v>
      </c>
      <c r="G7" s="3">
        <v>0</v>
      </c>
      <c r="H7" s="3">
        <v>0</v>
      </c>
      <c r="J7" s="21"/>
    </row>
    <row r="8" spans="1:10" hidden="1">
      <c r="A8" s="10" t="s">
        <v>34</v>
      </c>
      <c r="B8" s="22">
        <v>3.5461999999999998E-3</v>
      </c>
      <c r="C8" s="22"/>
      <c r="D8" s="3">
        <v>-1156</v>
      </c>
      <c r="E8" s="3">
        <v>-731</v>
      </c>
      <c r="F8" s="3">
        <v>0</v>
      </c>
      <c r="G8" s="3">
        <v>0</v>
      </c>
      <c r="H8" s="3">
        <v>0</v>
      </c>
      <c r="J8" s="21"/>
    </row>
    <row r="9" spans="1:10" hidden="1">
      <c r="A9" s="10" t="s">
        <v>35</v>
      </c>
      <c r="B9" s="22">
        <v>3.3739E-3</v>
      </c>
      <c r="C9" s="22"/>
      <c r="D9" s="3">
        <v>-1100</v>
      </c>
      <c r="E9" s="3">
        <v>-695</v>
      </c>
      <c r="F9" s="3">
        <v>0</v>
      </c>
      <c r="G9" s="3">
        <v>0</v>
      </c>
      <c r="H9" s="3">
        <v>0</v>
      </c>
      <c r="J9" s="21"/>
    </row>
    <row r="10" spans="1:10" hidden="1">
      <c r="A10" s="10" t="s">
        <v>36</v>
      </c>
      <c r="B10" s="22">
        <v>4.4879999999999998E-3</v>
      </c>
      <c r="C10" s="22"/>
      <c r="D10" s="3">
        <v>-1463</v>
      </c>
      <c r="E10" s="3">
        <v>-925</v>
      </c>
      <c r="F10" s="3">
        <v>0</v>
      </c>
      <c r="G10" s="3">
        <v>0</v>
      </c>
      <c r="H10" s="3">
        <v>0</v>
      </c>
      <c r="J10" s="21"/>
    </row>
    <row r="11" spans="1:10" hidden="1">
      <c r="A11" s="10" t="s">
        <v>37</v>
      </c>
      <c r="B11" s="22">
        <v>1.1280999999999999E-3</v>
      </c>
      <c r="C11" s="22"/>
      <c r="D11" s="3">
        <v>-368</v>
      </c>
      <c r="E11" s="3">
        <v>-232</v>
      </c>
      <c r="F11" s="3">
        <v>0</v>
      </c>
      <c r="G11" s="3">
        <v>0</v>
      </c>
      <c r="H11" s="3">
        <v>0</v>
      </c>
      <c r="J11" s="21"/>
    </row>
    <row r="12" spans="1:10" hidden="1">
      <c r="A12" s="10" t="s">
        <v>38</v>
      </c>
      <c r="B12" s="22">
        <v>2.3511999999999999E-3</v>
      </c>
      <c r="C12" s="22"/>
      <c r="D12" s="3">
        <v>-766</v>
      </c>
      <c r="E12" s="3">
        <v>-484</v>
      </c>
      <c r="F12" s="3">
        <v>0</v>
      </c>
      <c r="G12" s="3">
        <v>0</v>
      </c>
      <c r="H12" s="3">
        <v>0</v>
      </c>
      <c r="J12" s="21"/>
    </row>
    <row r="13" spans="1:10" hidden="1">
      <c r="A13" s="10" t="s">
        <v>39</v>
      </c>
      <c r="B13" s="22">
        <v>2.4562E-2</v>
      </c>
      <c r="C13" s="22"/>
      <c r="D13" s="3">
        <v>-8007</v>
      </c>
      <c r="E13" s="3">
        <v>-5060</v>
      </c>
      <c r="F13" s="3">
        <v>0</v>
      </c>
      <c r="G13" s="3">
        <v>0</v>
      </c>
      <c r="H13" s="3">
        <v>0</v>
      </c>
      <c r="J13" s="21"/>
    </row>
    <row r="14" spans="1:10" hidden="1">
      <c r="A14" s="10" t="s">
        <v>40</v>
      </c>
      <c r="B14" s="22">
        <v>2.6856499999999998E-2</v>
      </c>
      <c r="C14" s="22"/>
      <c r="D14" s="3">
        <v>-8755</v>
      </c>
      <c r="E14" s="3">
        <v>-5532</v>
      </c>
      <c r="F14" s="3">
        <v>0</v>
      </c>
      <c r="G14" s="3">
        <v>0</v>
      </c>
      <c r="H14" s="3">
        <v>0</v>
      </c>
      <c r="J14" s="21"/>
    </row>
    <row r="15" spans="1:10" hidden="1">
      <c r="A15" s="10" t="s">
        <v>41</v>
      </c>
      <c r="B15" s="22">
        <v>7.6958E-3</v>
      </c>
      <c r="C15" s="22"/>
      <c r="D15" s="3">
        <v>-2509</v>
      </c>
      <c r="E15" s="3">
        <v>-1585</v>
      </c>
      <c r="F15" s="3">
        <v>0</v>
      </c>
      <c r="G15" s="3">
        <v>0</v>
      </c>
      <c r="H15" s="3">
        <v>0</v>
      </c>
      <c r="J15" s="21"/>
    </row>
    <row r="16" spans="1:10" hidden="1">
      <c r="A16" s="10" t="s">
        <v>42</v>
      </c>
      <c r="B16" s="22">
        <v>2.1263399999999998E-2</v>
      </c>
      <c r="C16" s="22"/>
      <c r="D16" s="3">
        <v>-6932</v>
      </c>
      <c r="E16" s="3">
        <v>-4380</v>
      </c>
      <c r="F16" s="3">
        <v>0</v>
      </c>
      <c r="G16" s="3">
        <v>0</v>
      </c>
      <c r="H16" s="3">
        <v>0</v>
      </c>
      <c r="J16" s="21"/>
    </row>
    <row r="17" spans="1:10" hidden="1">
      <c r="A17" s="10" t="s">
        <v>43</v>
      </c>
      <c r="B17" s="22">
        <v>8.1259999999999995E-3</v>
      </c>
      <c r="C17" s="22"/>
      <c r="D17" s="3">
        <v>-2649</v>
      </c>
      <c r="E17" s="3">
        <v>-1674</v>
      </c>
      <c r="F17" s="3">
        <v>0</v>
      </c>
      <c r="G17" s="3">
        <v>0</v>
      </c>
      <c r="H17" s="3">
        <v>0</v>
      </c>
      <c r="J17" s="21"/>
    </row>
    <row r="18" spans="1:10" hidden="1">
      <c r="A18" s="10" t="s">
        <v>44</v>
      </c>
      <c r="B18" s="22">
        <v>9.7210000000000005E-4</v>
      </c>
      <c r="C18" s="22"/>
      <c r="D18" s="3">
        <v>-317</v>
      </c>
      <c r="E18" s="3">
        <v>-200</v>
      </c>
      <c r="F18" s="3">
        <v>0</v>
      </c>
      <c r="G18" s="3">
        <v>0</v>
      </c>
      <c r="H18" s="3">
        <v>0</v>
      </c>
      <c r="J18" s="21"/>
    </row>
    <row r="19" spans="1:10" hidden="1">
      <c r="A19" s="10" t="s">
        <v>45</v>
      </c>
      <c r="B19" s="22">
        <v>1.03301E-2</v>
      </c>
      <c r="C19" s="22"/>
      <c r="D19" s="3">
        <v>-3368</v>
      </c>
      <c r="E19" s="3">
        <v>-2128</v>
      </c>
      <c r="F19" s="3">
        <v>0</v>
      </c>
      <c r="G19" s="3">
        <v>0</v>
      </c>
      <c r="H19" s="3">
        <v>0</v>
      </c>
      <c r="J19" s="21"/>
    </row>
    <row r="20" spans="1:10" hidden="1">
      <c r="A20" s="10" t="s">
        <v>46</v>
      </c>
      <c r="B20" s="22">
        <v>1.5506000000000001E-3</v>
      </c>
      <c r="C20" s="22"/>
      <c r="D20" s="3">
        <v>-505</v>
      </c>
      <c r="E20" s="3">
        <v>-319</v>
      </c>
      <c r="F20" s="3">
        <v>0</v>
      </c>
      <c r="G20" s="3">
        <v>0</v>
      </c>
      <c r="H20" s="3">
        <v>0</v>
      </c>
      <c r="J20" s="21"/>
    </row>
    <row r="21" spans="1:10" hidden="1">
      <c r="A21" s="10" t="s">
        <v>47</v>
      </c>
      <c r="B21" s="22">
        <v>1.7523400000000001E-2</v>
      </c>
      <c r="C21" s="22"/>
      <c r="D21" s="3">
        <v>-5713</v>
      </c>
      <c r="E21" s="3">
        <v>-3610</v>
      </c>
      <c r="F21" s="3">
        <v>0</v>
      </c>
      <c r="G21" s="3">
        <v>0</v>
      </c>
      <c r="H21" s="3">
        <v>0</v>
      </c>
      <c r="J21" s="21"/>
    </row>
    <row r="22" spans="1:10" hidden="1">
      <c r="A22" s="10" t="s">
        <v>48</v>
      </c>
      <c r="B22" s="22">
        <v>7.9740999999999996E-3</v>
      </c>
      <c r="C22" s="22"/>
      <c r="D22" s="3">
        <v>-2600</v>
      </c>
      <c r="E22" s="3">
        <v>-1643</v>
      </c>
      <c r="F22" s="3">
        <v>0</v>
      </c>
      <c r="G22" s="3">
        <v>0</v>
      </c>
      <c r="H22" s="3">
        <v>0</v>
      </c>
      <c r="J22" s="21"/>
    </row>
    <row r="23" spans="1:10" hidden="1">
      <c r="A23" s="10" t="s">
        <v>49</v>
      </c>
      <c r="B23" s="22">
        <v>4.0353000000000003E-3</v>
      </c>
      <c r="C23" s="22"/>
      <c r="D23" s="3">
        <v>-1316</v>
      </c>
      <c r="E23" s="3">
        <v>-831</v>
      </c>
      <c r="F23" s="3">
        <v>0</v>
      </c>
      <c r="G23" s="3">
        <v>0</v>
      </c>
      <c r="H23" s="3">
        <v>0</v>
      </c>
      <c r="J23" s="21"/>
    </row>
    <row r="24" spans="1:10" hidden="1">
      <c r="A24" s="10" t="s">
        <v>50</v>
      </c>
      <c r="B24" s="22">
        <v>1.7198000000000001E-3</v>
      </c>
      <c r="C24" s="22"/>
      <c r="D24" s="3">
        <v>-561</v>
      </c>
      <c r="E24" s="3">
        <v>-354</v>
      </c>
      <c r="F24" s="3">
        <v>0</v>
      </c>
      <c r="G24" s="3">
        <v>0</v>
      </c>
      <c r="H24" s="3">
        <v>0</v>
      </c>
      <c r="J24" s="21"/>
    </row>
    <row r="25" spans="1:10" hidden="1">
      <c r="A25" s="10" t="s">
        <v>51</v>
      </c>
      <c r="B25" s="22">
        <v>1.547E-3</v>
      </c>
      <c r="C25" s="22"/>
      <c r="D25" s="3">
        <v>-504</v>
      </c>
      <c r="E25" s="3">
        <v>-319</v>
      </c>
      <c r="F25" s="3">
        <v>0</v>
      </c>
      <c r="G25" s="3">
        <v>0</v>
      </c>
      <c r="H25" s="3">
        <v>0</v>
      </c>
      <c r="J25" s="21"/>
    </row>
    <row r="26" spans="1:10" hidden="1">
      <c r="A26" s="10" t="s">
        <v>52</v>
      </c>
      <c r="B26" s="22">
        <v>1.01972E-2</v>
      </c>
      <c r="C26" s="22"/>
      <c r="D26" s="3">
        <v>-3324</v>
      </c>
      <c r="E26" s="3">
        <v>-2101</v>
      </c>
      <c r="F26" s="3">
        <v>0</v>
      </c>
      <c r="G26" s="3">
        <v>0</v>
      </c>
      <c r="H26" s="3">
        <v>0</v>
      </c>
      <c r="J26" s="21"/>
    </row>
    <row r="27" spans="1:10" hidden="1">
      <c r="A27" s="10" t="s">
        <v>53</v>
      </c>
      <c r="B27" s="22">
        <v>4.6315000000000002E-3</v>
      </c>
      <c r="C27" s="22"/>
      <c r="D27" s="3">
        <v>-1510</v>
      </c>
      <c r="E27" s="3">
        <v>-954</v>
      </c>
      <c r="F27" s="3">
        <v>0</v>
      </c>
      <c r="G27" s="3">
        <v>0</v>
      </c>
      <c r="H27" s="3">
        <v>0</v>
      </c>
      <c r="J27" s="21"/>
    </row>
    <row r="28" spans="1:10" hidden="1">
      <c r="A28" s="10" t="s">
        <v>54</v>
      </c>
      <c r="B28" s="22">
        <v>1.09953E-2</v>
      </c>
      <c r="C28" s="22"/>
      <c r="D28" s="3">
        <v>-3584</v>
      </c>
      <c r="E28" s="3">
        <v>-2265</v>
      </c>
      <c r="F28" s="3">
        <v>0</v>
      </c>
      <c r="G28" s="3">
        <v>0</v>
      </c>
      <c r="H28" s="3">
        <v>0</v>
      </c>
      <c r="J28" s="21"/>
    </row>
    <row r="29" spans="1:10" hidden="1">
      <c r="A29" s="10" t="s">
        <v>55</v>
      </c>
      <c r="B29" s="22">
        <v>3.4838000000000001E-2</v>
      </c>
      <c r="C29" s="22"/>
      <c r="D29" s="3">
        <v>-11357</v>
      </c>
      <c r="E29" s="3">
        <v>-7177</v>
      </c>
      <c r="F29" s="3">
        <v>0</v>
      </c>
      <c r="G29" s="3">
        <v>0</v>
      </c>
      <c r="H29" s="3">
        <v>0</v>
      </c>
      <c r="J29" s="21"/>
    </row>
    <row r="30" spans="1:10" hidden="1">
      <c r="A30" s="10" t="s">
        <v>56</v>
      </c>
      <c r="B30" s="22">
        <v>3.8430999999999999E-3</v>
      </c>
      <c r="C30" s="22"/>
      <c r="D30" s="3">
        <v>-1253</v>
      </c>
      <c r="E30" s="3">
        <v>-792</v>
      </c>
      <c r="F30" s="3">
        <v>0</v>
      </c>
      <c r="G30" s="3">
        <v>0</v>
      </c>
      <c r="H30" s="3">
        <v>0</v>
      </c>
      <c r="J30" s="21"/>
    </row>
    <row r="31" spans="1:10" hidden="1">
      <c r="A31" s="10" t="s">
        <v>57</v>
      </c>
      <c r="B31" s="22">
        <v>7.3371E-3</v>
      </c>
      <c r="C31" s="22"/>
      <c r="D31" s="3">
        <v>-2392</v>
      </c>
      <c r="E31" s="3">
        <v>-1511</v>
      </c>
      <c r="F31" s="3">
        <v>0</v>
      </c>
      <c r="G31" s="3">
        <v>0</v>
      </c>
      <c r="H31" s="3">
        <v>0</v>
      </c>
      <c r="J31" s="21"/>
    </row>
    <row r="32" spans="1:10" hidden="1">
      <c r="A32" s="10" t="s">
        <v>58</v>
      </c>
      <c r="B32" s="22">
        <v>1.6260199999999999E-2</v>
      </c>
      <c r="C32" s="22"/>
      <c r="D32" s="3">
        <v>-5301</v>
      </c>
      <c r="E32" s="3">
        <v>-3350</v>
      </c>
      <c r="F32" s="3">
        <v>0</v>
      </c>
      <c r="G32" s="3">
        <v>0</v>
      </c>
      <c r="H32" s="3">
        <v>0</v>
      </c>
      <c r="J32" s="21"/>
    </row>
    <row r="33" spans="1:10" hidden="1">
      <c r="A33" s="10" t="s">
        <v>59</v>
      </c>
      <c r="B33" s="22">
        <v>4.1752999999999998E-3</v>
      </c>
      <c r="C33" s="22"/>
      <c r="D33" s="3">
        <v>-1361</v>
      </c>
      <c r="E33" s="3">
        <v>-860</v>
      </c>
      <c r="F33" s="3">
        <v>0</v>
      </c>
      <c r="G33" s="3">
        <v>0</v>
      </c>
      <c r="H33" s="3">
        <v>0</v>
      </c>
      <c r="J33" s="21"/>
    </row>
    <row r="34" spans="1:10" hidden="1">
      <c r="A34" s="10" t="s">
        <v>60</v>
      </c>
      <c r="B34" s="22">
        <v>4.4156000000000004E-3</v>
      </c>
      <c r="C34" s="22"/>
      <c r="D34" s="3">
        <v>-1439</v>
      </c>
      <c r="E34" s="3">
        <v>-910</v>
      </c>
      <c r="F34" s="3">
        <v>0</v>
      </c>
      <c r="G34" s="3">
        <v>0</v>
      </c>
      <c r="H34" s="3">
        <v>0</v>
      </c>
      <c r="J34" s="21"/>
    </row>
    <row r="35" spans="1:10" hidden="1">
      <c r="A35" s="10" t="s">
        <v>61</v>
      </c>
      <c r="B35" s="22">
        <v>3.1435200000000003E-2</v>
      </c>
      <c r="C35" s="22"/>
      <c r="D35" s="3">
        <v>-10248</v>
      </c>
      <c r="E35" s="3">
        <v>-6476</v>
      </c>
      <c r="F35" s="3">
        <v>0</v>
      </c>
      <c r="G35" s="3">
        <v>0</v>
      </c>
      <c r="H35" s="3">
        <v>0</v>
      </c>
      <c r="J35" s="21"/>
    </row>
    <row r="36" spans="1:10" hidden="1">
      <c r="A36" s="10" t="s">
        <v>62</v>
      </c>
      <c r="B36" s="22">
        <v>3.1611E-3</v>
      </c>
      <c r="C36" s="22"/>
      <c r="D36" s="3">
        <v>-1031</v>
      </c>
      <c r="E36" s="3">
        <v>-651</v>
      </c>
      <c r="F36" s="3">
        <v>0</v>
      </c>
      <c r="G36" s="3">
        <v>0</v>
      </c>
      <c r="H36" s="3">
        <v>0</v>
      </c>
      <c r="J36" s="21"/>
    </row>
    <row r="37" spans="1:10" hidden="1">
      <c r="A37" s="10" t="s">
        <v>63</v>
      </c>
      <c r="B37" s="22">
        <v>3.03749E-2</v>
      </c>
      <c r="C37" s="22"/>
      <c r="D37" s="3">
        <v>-9902</v>
      </c>
      <c r="E37" s="3">
        <v>-6257</v>
      </c>
      <c r="F37" s="3">
        <v>0</v>
      </c>
      <c r="G37" s="3">
        <v>0</v>
      </c>
      <c r="H37" s="3">
        <v>0</v>
      </c>
      <c r="J37" s="21"/>
    </row>
    <row r="38" spans="1:10" hidden="1">
      <c r="A38" s="10" t="s">
        <v>64</v>
      </c>
      <c r="B38" s="22">
        <v>7.5258E-3</v>
      </c>
      <c r="C38" s="22"/>
      <c r="D38" s="3">
        <v>-2453</v>
      </c>
      <c r="E38" s="3">
        <v>-1550</v>
      </c>
      <c r="F38" s="3">
        <v>0</v>
      </c>
      <c r="G38" s="3">
        <v>0</v>
      </c>
      <c r="H38" s="3">
        <v>0</v>
      </c>
      <c r="J38" s="21"/>
    </row>
    <row r="39" spans="1:10" hidden="1">
      <c r="A39" s="10" t="s">
        <v>65</v>
      </c>
      <c r="B39" s="22">
        <v>2.5784700000000001E-2</v>
      </c>
      <c r="C39" s="22"/>
      <c r="D39" s="3">
        <v>-8406</v>
      </c>
      <c r="E39" s="3">
        <v>-5312</v>
      </c>
      <c r="F39" s="3">
        <v>0</v>
      </c>
      <c r="G39" s="3">
        <v>0</v>
      </c>
      <c r="H39" s="3">
        <v>0</v>
      </c>
      <c r="J39" s="21"/>
    </row>
    <row r="40" spans="1:10" hidden="1">
      <c r="A40" s="10" t="s">
        <v>66</v>
      </c>
      <c r="B40" s="22">
        <v>7.3859999999999996E-4</v>
      </c>
      <c r="C40" s="22"/>
      <c r="D40" s="3">
        <v>-241</v>
      </c>
      <c r="E40" s="3">
        <v>-152</v>
      </c>
      <c r="F40" s="3">
        <v>0</v>
      </c>
      <c r="G40" s="3">
        <v>0</v>
      </c>
      <c r="H40" s="3">
        <v>0</v>
      </c>
      <c r="J40" s="21"/>
    </row>
    <row r="41" spans="1:10" hidden="1">
      <c r="A41" s="10" t="s">
        <v>67</v>
      </c>
      <c r="B41" s="22">
        <v>3.8105999999999999E-3</v>
      </c>
      <c r="C41" s="22"/>
      <c r="D41" s="3">
        <v>-1242</v>
      </c>
      <c r="E41" s="3">
        <v>-785</v>
      </c>
      <c r="F41" s="3">
        <v>0</v>
      </c>
      <c r="G41" s="3">
        <v>0</v>
      </c>
      <c r="H41" s="3">
        <v>0</v>
      </c>
      <c r="J41" s="21"/>
    </row>
    <row r="42" spans="1:10" hidden="1">
      <c r="A42" s="10" t="s">
        <v>68</v>
      </c>
      <c r="B42" s="22">
        <v>4.5037999999999996E-3</v>
      </c>
      <c r="C42" s="22"/>
      <c r="D42" s="3">
        <v>-1468</v>
      </c>
      <c r="E42" s="3">
        <v>-928</v>
      </c>
      <c r="F42" s="3">
        <v>0</v>
      </c>
      <c r="G42" s="3">
        <v>0</v>
      </c>
      <c r="H42" s="3">
        <v>0</v>
      </c>
      <c r="J42" s="21"/>
    </row>
    <row r="43" spans="1:10" hidden="1">
      <c r="A43" s="10" t="s">
        <v>69</v>
      </c>
      <c r="B43" s="22">
        <v>1.2189E-3</v>
      </c>
      <c r="C43" s="22"/>
      <c r="D43" s="3">
        <v>-397</v>
      </c>
      <c r="E43" s="3">
        <v>-251</v>
      </c>
      <c r="F43" s="3">
        <v>0</v>
      </c>
      <c r="G43" s="3">
        <v>0</v>
      </c>
      <c r="H43" s="3">
        <v>0</v>
      </c>
      <c r="J43" s="21"/>
    </row>
    <row r="44" spans="1:10" hidden="1">
      <c r="A44" s="10" t="s">
        <v>70</v>
      </c>
      <c r="B44" s="22">
        <v>4.0384000000000003E-2</v>
      </c>
      <c r="C44" s="22"/>
      <c r="D44" s="3">
        <v>-13165</v>
      </c>
      <c r="E44" s="3">
        <v>-8319</v>
      </c>
      <c r="F44" s="3">
        <v>0</v>
      </c>
      <c r="G44" s="3">
        <v>0</v>
      </c>
      <c r="H44" s="3">
        <v>0</v>
      </c>
      <c r="J44" s="21"/>
    </row>
    <row r="45" spans="1:10" hidden="1">
      <c r="A45" s="10" t="s">
        <v>71</v>
      </c>
      <c r="B45" s="22">
        <v>4.0228E-3</v>
      </c>
      <c r="C45" s="22"/>
      <c r="D45" s="3">
        <v>-1311</v>
      </c>
      <c r="E45" s="3">
        <v>-829</v>
      </c>
      <c r="F45" s="3">
        <v>0</v>
      </c>
      <c r="G45" s="3">
        <v>0</v>
      </c>
      <c r="H45" s="3">
        <v>0</v>
      </c>
      <c r="J45" s="21"/>
    </row>
    <row r="46" spans="1:10" hidden="1">
      <c r="A46" s="10" t="s">
        <v>72</v>
      </c>
      <c r="B46" s="22">
        <v>1.5823799999999999E-2</v>
      </c>
      <c r="C46" s="22"/>
      <c r="D46" s="3">
        <v>-5159</v>
      </c>
      <c r="E46" s="3">
        <v>-3260</v>
      </c>
      <c r="F46" s="3">
        <v>0</v>
      </c>
      <c r="G46" s="3">
        <v>0</v>
      </c>
      <c r="H46" s="3">
        <v>0</v>
      </c>
      <c r="J46" s="21"/>
    </row>
    <row r="47" spans="1:10" hidden="1">
      <c r="A47" s="10" t="s">
        <v>73</v>
      </c>
      <c r="B47" s="22">
        <v>7.6576999999999999E-3</v>
      </c>
      <c r="C47" s="22"/>
      <c r="D47" s="3">
        <v>-2496</v>
      </c>
      <c r="E47" s="3">
        <v>-1577</v>
      </c>
      <c r="F47" s="3">
        <v>0</v>
      </c>
      <c r="G47" s="3">
        <v>0</v>
      </c>
      <c r="H47" s="3">
        <v>0</v>
      </c>
      <c r="J47" s="21"/>
    </row>
    <row r="48" spans="1:10" hidden="1">
      <c r="A48" s="10" t="s">
        <v>74</v>
      </c>
      <c r="B48" s="22">
        <v>1.2146000000000001E-2</v>
      </c>
      <c r="C48" s="22"/>
      <c r="D48" s="3">
        <v>-3960</v>
      </c>
      <c r="E48" s="3">
        <v>-2502</v>
      </c>
      <c r="F48" s="3">
        <v>0</v>
      </c>
      <c r="G48" s="3">
        <v>0</v>
      </c>
      <c r="H48" s="3">
        <v>0</v>
      </c>
      <c r="J48" s="21"/>
    </row>
    <row r="49" spans="1:10" hidden="1">
      <c r="A49" s="10" t="s">
        <v>75</v>
      </c>
      <c r="B49" s="22">
        <v>1.6035999999999999E-3</v>
      </c>
      <c r="C49" s="22"/>
      <c r="D49" s="3">
        <v>-523</v>
      </c>
      <c r="E49" s="3">
        <v>-330</v>
      </c>
      <c r="F49" s="3">
        <v>0</v>
      </c>
      <c r="G49" s="3">
        <v>0</v>
      </c>
      <c r="H49" s="3">
        <v>0</v>
      </c>
      <c r="J49" s="21"/>
    </row>
    <row r="50" spans="1:10" hidden="1">
      <c r="A50" s="10" t="s">
        <v>76</v>
      </c>
      <c r="B50" s="22">
        <v>4.3617999999999999E-3</v>
      </c>
      <c r="C50" s="22"/>
      <c r="D50" s="3">
        <v>-1422</v>
      </c>
      <c r="E50" s="3">
        <v>-899</v>
      </c>
      <c r="F50" s="3">
        <v>0</v>
      </c>
      <c r="G50" s="3">
        <v>0</v>
      </c>
      <c r="H50" s="3">
        <v>0</v>
      </c>
      <c r="J50" s="21"/>
    </row>
    <row r="51" spans="1:10" hidden="1">
      <c r="A51" s="10" t="s">
        <v>77</v>
      </c>
      <c r="B51" s="22">
        <v>4.8240000000000002E-4</v>
      </c>
      <c r="C51" s="22"/>
      <c r="D51" s="3">
        <v>-157</v>
      </c>
      <c r="E51" s="3">
        <v>-99</v>
      </c>
      <c r="F51" s="3">
        <v>0</v>
      </c>
      <c r="G51" s="3">
        <v>0</v>
      </c>
      <c r="H51" s="3">
        <v>0</v>
      </c>
      <c r="J51" s="21"/>
    </row>
    <row r="52" spans="1:10" hidden="1">
      <c r="A52" s="10" t="s">
        <v>78</v>
      </c>
      <c r="B52" s="22">
        <v>2.0607400000000001E-2</v>
      </c>
      <c r="C52" s="22"/>
      <c r="D52" s="3">
        <v>-6718</v>
      </c>
      <c r="E52" s="3">
        <v>-4245</v>
      </c>
      <c r="F52" s="3">
        <v>0</v>
      </c>
      <c r="G52" s="3">
        <v>0</v>
      </c>
      <c r="H52" s="3">
        <v>0</v>
      </c>
      <c r="J52" s="21"/>
    </row>
    <row r="53" spans="1:10" hidden="1">
      <c r="A53" s="10" t="s">
        <v>79</v>
      </c>
      <c r="B53" s="22">
        <v>4.8066000000000003E-3</v>
      </c>
      <c r="C53" s="22"/>
      <c r="D53" s="3">
        <v>-1567</v>
      </c>
      <c r="E53" s="3">
        <v>-990</v>
      </c>
      <c r="F53" s="3">
        <v>0</v>
      </c>
      <c r="G53" s="3">
        <v>0</v>
      </c>
      <c r="H53" s="3">
        <v>0</v>
      </c>
      <c r="J53" s="21"/>
    </row>
    <row r="54" spans="1:10" hidden="1">
      <c r="A54" s="10" t="s">
        <v>80</v>
      </c>
      <c r="B54" s="22">
        <v>2.59952E-2</v>
      </c>
      <c r="C54" s="22"/>
      <c r="D54" s="3">
        <v>-8474</v>
      </c>
      <c r="E54" s="3">
        <v>-5355</v>
      </c>
      <c r="F54" s="3">
        <v>0</v>
      </c>
      <c r="G54" s="3">
        <v>0</v>
      </c>
      <c r="H54" s="3">
        <v>0</v>
      </c>
      <c r="J54" s="21"/>
    </row>
    <row r="55" spans="1:10" hidden="1">
      <c r="A55" s="10" t="s">
        <v>81</v>
      </c>
      <c r="B55" s="22">
        <v>7.9279999999999997E-4</v>
      </c>
      <c r="C55" s="22"/>
      <c r="D55" s="3">
        <v>-258</v>
      </c>
      <c r="E55" s="3">
        <v>-163</v>
      </c>
      <c r="F55" s="3">
        <v>0</v>
      </c>
      <c r="G55" s="3">
        <v>0</v>
      </c>
      <c r="H55" s="3">
        <v>0</v>
      </c>
      <c r="J55" s="21"/>
    </row>
    <row r="56" spans="1:10" hidden="1">
      <c r="A56" s="10" t="s">
        <v>82</v>
      </c>
      <c r="B56" s="22">
        <v>6.3445999999999997E-3</v>
      </c>
      <c r="C56" s="22"/>
      <c r="D56" s="3">
        <v>-2068</v>
      </c>
      <c r="E56" s="3">
        <v>-1307</v>
      </c>
      <c r="F56" s="3">
        <v>0</v>
      </c>
      <c r="G56" s="3">
        <v>0</v>
      </c>
      <c r="H56" s="3">
        <v>0</v>
      </c>
      <c r="J56" s="21"/>
    </row>
    <row r="57" spans="1:10" hidden="1">
      <c r="A57" s="10" t="s">
        <v>83</v>
      </c>
      <c r="B57" s="22">
        <v>3.5105000000000002E-3</v>
      </c>
      <c r="C57" s="22"/>
      <c r="D57" s="3">
        <v>-1144</v>
      </c>
      <c r="E57" s="3">
        <v>-723</v>
      </c>
      <c r="F57" s="3">
        <v>0</v>
      </c>
      <c r="G57" s="3">
        <v>0</v>
      </c>
      <c r="H57" s="3">
        <v>0</v>
      </c>
      <c r="J57" s="21"/>
    </row>
    <row r="58" spans="1:10" hidden="1">
      <c r="A58" s="10" t="s">
        <v>84</v>
      </c>
      <c r="B58" s="22">
        <v>1.06809E-2</v>
      </c>
      <c r="C58" s="22"/>
      <c r="D58" s="3">
        <v>-3482</v>
      </c>
      <c r="E58" s="3">
        <v>-2200</v>
      </c>
      <c r="F58" s="3">
        <v>0</v>
      </c>
      <c r="G58" s="3">
        <v>0</v>
      </c>
      <c r="H58" s="3">
        <v>0</v>
      </c>
      <c r="J58" s="21"/>
    </row>
    <row r="59" spans="1:10" hidden="1">
      <c r="A59" s="10" t="s">
        <v>85</v>
      </c>
      <c r="B59" s="22">
        <v>4.0895000000000003E-3</v>
      </c>
      <c r="C59" s="22"/>
      <c r="D59" s="3">
        <v>-1333</v>
      </c>
      <c r="E59" s="3">
        <v>-842</v>
      </c>
      <c r="F59" s="3">
        <v>0</v>
      </c>
      <c r="G59" s="3">
        <v>0</v>
      </c>
      <c r="H59" s="3">
        <v>0</v>
      </c>
      <c r="J59" s="21"/>
    </row>
    <row r="60" spans="1:10" hidden="1">
      <c r="A60" s="10" t="s">
        <v>86</v>
      </c>
      <c r="B60" s="22">
        <v>2.2477E-3</v>
      </c>
      <c r="C60" s="22"/>
      <c r="D60" s="3">
        <v>-733</v>
      </c>
      <c r="E60" s="3">
        <v>-463</v>
      </c>
      <c r="F60" s="3">
        <v>0</v>
      </c>
      <c r="G60" s="3">
        <v>0</v>
      </c>
      <c r="H60" s="3">
        <v>0</v>
      </c>
      <c r="J60" s="21"/>
    </row>
    <row r="61" spans="1:10" hidden="1">
      <c r="A61" s="10" t="s">
        <v>87</v>
      </c>
      <c r="B61" s="22">
        <v>1.6004000000000001E-3</v>
      </c>
      <c r="C61" s="22"/>
      <c r="D61" s="3">
        <v>-522</v>
      </c>
      <c r="E61" s="3">
        <v>-330</v>
      </c>
      <c r="F61" s="3">
        <v>0</v>
      </c>
      <c r="G61" s="3">
        <v>0</v>
      </c>
      <c r="H61" s="3">
        <v>0</v>
      </c>
      <c r="J61" s="21"/>
    </row>
    <row r="62" spans="1:10" hidden="1">
      <c r="A62" s="10" t="s">
        <v>88</v>
      </c>
      <c r="B62" s="22">
        <v>4.1504999999999997E-3</v>
      </c>
      <c r="C62" s="22"/>
      <c r="D62" s="3">
        <v>-1353</v>
      </c>
      <c r="E62" s="3">
        <v>-855</v>
      </c>
      <c r="F62" s="3">
        <v>0</v>
      </c>
      <c r="G62" s="3">
        <v>0</v>
      </c>
      <c r="H62" s="3">
        <v>0</v>
      </c>
      <c r="J62" s="21"/>
    </row>
    <row r="63" spans="1:10" hidden="1">
      <c r="A63" s="10" t="s">
        <v>89</v>
      </c>
      <c r="B63" s="22">
        <v>6.3420400000000002E-2</v>
      </c>
      <c r="C63" s="22"/>
      <c r="D63" s="3">
        <v>-20675</v>
      </c>
      <c r="E63" s="3">
        <v>-13065</v>
      </c>
      <c r="F63" s="3">
        <v>0</v>
      </c>
      <c r="G63" s="3">
        <v>0</v>
      </c>
      <c r="H63" s="3">
        <v>0</v>
      </c>
      <c r="J63" s="21"/>
    </row>
    <row r="64" spans="1:10" hidden="1">
      <c r="A64" s="10" t="s">
        <v>90</v>
      </c>
      <c r="B64" s="22">
        <v>1.7627999999999999E-3</v>
      </c>
      <c r="C64" s="22"/>
      <c r="D64" s="3">
        <v>-575</v>
      </c>
      <c r="E64" s="3">
        <v>-363</v>
      </c>
      <c r="F64" s="3">
        <v>0</v>
      </c>
      <c r="G64" s="3">
        <v>0</v>
      </c>
      <c r="H64" s="3">
        <v>0</v>
      </c>
      <c r="J64" s="21"/>
    </row>
    <row r="65" spans="1:10" hidden="1">
      <c r="A65" s="10" t="s">
        <v>91</v>
      </c>
      <c r="B65" s="22">
        <v>2.2853000000000001E-3</v>
      </c>
      <c r="C65" s="22"/>
      <c r="D65" s="3">
        <v>-745</v>
      </c>
      <c r="E65" s="3">
        <v>-471</v>
      </c>
      <c r="F65" s="3">
        <v>0</v>
      </c>
      <c r="G65" s="3">
        <v>0</v>
      </c>
      <c r="H65" s="3">
        <v>0</v>
      </c>
      <c r="J65" s="21"/>
    </row>
    <row r="66" spans="1:10" hidden="1">
      <c r="A66" s="10" t="s">
        <v>92</v>
      </c>
      <c r="B66" s="22">
        <v>1.3701E-2</v>
      </c>
      <c r="C66" s="22"/>
      <c r="D66" s="3">
        <v>-4467</v>
      </c>
      <c r="E66" s="3">
        <v>-2822</v>
      </c>
      <c r="F66" s="3">
        <v>0</v>
      </c>
      <c r="G66" s="3">
        <v>0</v>
      </c>
      <c r="H66" s="3">
        <v>0</v>
      </c>
      <c r="J66" s="21"/>
    </row>
    <row r="67" spans="1:10" hidden="1">
      <c r="A67" s="10" t="s">
        <v>93</v>
      </c>
      <c r="B67" s="22">
        <v>8.9268999999999998E-3</v>
      </c>
      <c r="C67" s="22"/>
      <c r="D67" s="3">
        <v>-2910</v>
      </c>
      <c r="E67" s="3">
        <v>-1839</v>
      </c>
      <c r="F67" s="3">
        <v>0</v>
      </c>
      <c r="G67" s="3">
        <v>0</v>
      </c>
      <c r="H67" s="3">
        <v>0</v>
      </c>
      <c r="J67" s="21"/>
    </row>
    <row r="68" spans="1:10" hidden="1">
      <c r="A68" s="10" t="s">
        <v>94</v>
      </c>
      <c r="B68" s="22">
        <v>2.3906799999999999E-2</v>
      </c>
      <c r="C68" s="22"/>
      <c r="D68" s="3">
        <v>-7794</v>
      </c>
      <c r="E68" s="3">
        <v>-4925</v>
      </c>
      <c r="F68" s="3">
        <v>0</v>
      </c>
      <c r="G68" s="3">
        <v>0</v>
      </c>
      <c r="H68" s="3">
        <v>0</v>
      </c>
      <c r="J68" s="21"/>
    </row>
    <row r="69" spans="1:10" hidden="1">
      <c r="A69" s="10" t="s">
        <v>95</v>
      </c>
      <c r="B69" s="22">
        <v>1.4724E-3</v>
      </c>
      <c r="C69" s="22"/>
      <c r="D69" s="3">
        <v>-480</v>
      </c>
      <c r="E69" s="3">
        <v>-303</v>
      </c>
      <c r="F69" s="3">
        <v>0</v>
      </c>
      <c r="G69" s="3">
        <v>0</v>
      </c>
      <c r="H69" s="3">
        <v>0</v>
      </c>
      <c r="J69" s="21"/>
    </row>
    <row r="70" spans="1:10" hidden="1">
      <c r="A70" s="10" t="s">
        <v>96</v>
      </c>
      <c r="B70" s="22">
        <v>2.4424700000000001E-2</v>
      </c>
      <c r="C70" s="22"/>
      <c r="D70" s="3">
        <v>-7962</v>
      </c>
      <c r="E70" s="3">
        <v>-5031</v>
      </c>
      <c r="F70" s="3">
        <v>0</v>
      </c>
      <c r="G70" s="3">
        <v>0</v>
      </c>
      <c r="H70" s="3">
        <v>0</v>
      </c>
      <c r="J70" s="21"/>
    </row>
    <row r="71" spans="1:10" hidden="1">
      <c r="A71" s="10" t="s">
        <v>97</v>
      </c>
      <c r="B71" s="22">
        <v>1.18174E-2</v>
      </c>
      <c r="C71" s="22"/>
      <c r="D71" s="3">
        <v>-3852</v>
      </c>
      <c r="E71" s="3">
        <v>-2434</v>
      </c>
      <c r="F71" s="3">
        <v>0</v>
      </c>
      <c r="G71" s="3">
        <v>0</v>
      </c>
      <c r="H71" s="3">
        <v>0</v>
      </c>
      <c r="J71" s="21"/>
    </row>
    <row r="72" spans="1:10" hidden="1">
      <c r="A72" s="10" t="s">
        <v>98</v>
      </c>
      <c r="B72" s="22">
        <v>1.4687000000000001E-3</v>
      </c>
      <c r="C72" s="22"/>
      <c r="D72" s="3">
        <v>-479</v>
      </c>
      <c r="E72" s="3">
        <v>-303</v>
      </c>
      <c r="F72" s="3">
        <v>0</v>
      </c>
      <c r="G72" s="3">
        <v>0</v>
      </c>
      <c r="H72" s="3">
        <v>0</v>
      </c>
      <c r="J72" s="21"/>
    </row>
    <row r="73" spans="1:10" hidden="1">
      <c r="A73" s="10" t="s">
        <v>99</v>
      </c>
      <c r="B73" s="22">
        <v>4.1663999999999998E-3</v>
      </c>
      <c r="C73" s="22"/>
      <c r="D73" s="3">
        <v>-1358</v>
      </c>
      <c r="E73" s="3">
        <v>-858</v>
      </c>
      <c r="F73" s="3">
        <v>0</v>
      </c>
      <c r="G73" s="3">
        <v>0</v>
      </c>
      <c r="H73" s="3">
        <v>0</v>
      </c>
      <c r="J73" s="21"/>
    </row>
    <row r="74" spans="1:10" hidden="1">
      <c r="A74" s="10" t="s">
        <v>100</v>
      </c>
      <c r="B74" s="22">
        <v>7.6283999999999996E-3</v>
      </c>
      <c r="C74" s="22"/>
      <c r="D74" s="3">
        <v>-2487</v>
      </c>
      <c r="E74" s="3">
        <v>-1571</v>
      </c>
      <c r="F74" s="3">
        <v>0</v>
      </c>
      <c r="G74" s="3">
        <v>0</v>
      </c>
      <c r="H74" s="3">
        <v>0</v>
      </c>
      <c r="J74" s="21"/>
    </row>
    <row r="75" spans="1:10" hidden="1">
      <c r="A75" s="10" t="s">
        <v>101</v>
      </c>
      <c r="B75" s="22">
        <v>1.3818999999999999E-3</v>
      </c>
      <c r="C75" s="22"/>
      <c r="D75" s="3">
        <v>-450</v>
      </c>
      <c r="E75" s="3">
        <v>-285</v>
      </c>
      <c r="F75" s="3">
        <v>0</v>
      </c>
      <c r="G75" s="3">
        <v>0</v>
      </c>
      <c r="H75" s="3">
        <v>0</v>
      </c>
      <c r="J75" s="21"/>
    </row>
    <row r="76" spans="1:10" hidden="1">
      <c r="A76" s="10" t="s">
        <v>102</v>
      </c>
      <c r="B76" s="22">
        <v>3.6378000000000001E-3</v>
      </c>
      <c r="C76" s="22"/>
      <c r="D76" s="3">
        <v>-1186</v>
      </c>
      <c r="E76" s="3">
        <v>-749</v>
      </c>
      <c r="F76" s="3">
        <v>0</v>
      </c>
      <c r="G76" s="3">
        <v>0</v>
      </c>
      <c r="H76" s="3">
        <v>0</v>
      </c>
      <c r="J76" s="21"/>
    </row>
    <row r="77" spans="1:10" hidden="1">
      <c r="A77" s="10" t="s">
        <v>103</v>
      </c>
      <c r="B77" s="22">
        <v>1.6310000000000002E-2</v>
      </c>
      <c r="C77" s="22"/>
      <c r="D77" s="3">
        <v>-5317</v>
      </c>
      <c r="E77" s="3">
        <v>-3360</v>
      </c>
      <c r="F77" s="3">
        <v>0</v>
      </c>
      <c r="G77" s="3">
        <v>0</v>
      </c>
      <c r="H77" s="3">
        <v>0</v>
      </c>
      <c r="J77" s="21"/>
    </row>
    <row r="78" spans="1:10" hidden="1">
      <c r="A78" s="10" t="s">
        <v>104</v>
      </c>
      <c r="B78" s="22">
        <v>2.431E-3</v>
      </c>
      <c r="C78" s="22"/>
      <c r="D78" s="3">
        <v>-793</v>
      </c>
      <c r="E78" s="3">
        <v>-501</v>
      </c>
      <c r="F78" s="3">
        <v>0</v>
      </c>
      <c r="G78" s="3">
        <v>0</v>
      </c>
      <c r="H78" s="3">
        <v>0</v>
      </c>
      <c r="J78" s="21"/>
    </row>
    <row r="79" spans="1:10" hidden="1">
      <c r="A79" s="10" t="s">
        <v>105</v>
      </c>
      <c r="B79" s="22">
        <v>1.2138400000000001E-2</v>
      </c>
      <c r="C79" s="22"/>
      <c r="D79" s="3">
        <v>-3957</v>
      </c>
      <c r="E79" s="3">
        <v>-2501</v>
      </c>
      <c r="F79" s="3">
        <v>0</v>
      </c>
      <c r="G79" s="3">
        <v>0</v>
      </c>
      <c r="H79" s="3">
        <v>0</v>
      </c>
      <c r="J79" s="21"/>
    </row>
    <row r="80" spans="1:10" hidden="1">
      <c r="A80" s="10" t="s">
        <v>106</v>
      </c>
      <c r="B80" s="22">
        <v>2.7472E-3</v>
      </c>
      <c r="C80" s="22"/>
      <c r="D80" s="3">
        <v>-896</v>
      </c>
      <c r="E80" s="3">
        <v>-566</v>
      </c>
      <c r="F80" s="3">
        <v>0</v>
      </c>
      <c r="G80" s="3">
        <v>0</v>
      </c>
      <c r="H80" s="3">
        <v>0</v>
      </c>
      <c r="J80" s="21"/>
    </row>
    <row r="81" spans="1:10" hidden="1">
      <c r="A81" s="10" t="s">
        <v>107</v>
      </c>
      <c r="B81" s="22">
        <v>9.1336999999999998E-3</v>
      </c>
      <c r="C81" s="22"/>
      <c r="D81" s="3">
        <v>-2978</v>
      </c>
      <c r="E81" s="3">
        <v>-1882</v>
      </c>
      <c r="F81" s="3">
        <v>0</v>
      </c>
      <c r="G81" s="3">
        <v>0</v>
      </c>
      <c r="H81" s="3">
        <v>0</v>
      </c>
      <c r="J81" s="21"/>
    </row>
    <row r="82" spans="1:10" hidden="1">
      <c r="A82" s="10" t="s">
        <v>108</v>
      </c>
      <c r="B82" s="22">
        <v>9.5172999999999994E-3</v>
      </c>
      <c r="C82" s="22"/>
      <c r="D82" s="3">
        <v>-3103</v>
      </c>
      <c r="E82" s="3">
        <v>-1961</v>
      </c>
      <c r="F82" s="3">
        <v>0</v>
      </c>
      <c r="G82" s="3">
        <v>0</v>
      </c>
      <c r="H82" s="3">
        <v>0</v>
      </c>
      <c r="J82" s="21"/>
    </row>
    <row r="83" spans="1:10" hidden="1">
      <c r="A83" s="10" t="s">
        <v>109</v>
      </c>
      <c r="B83" s="22">
        <v>1.46421E-2</v>
      </c>
      <c r="C83" s="22"/>
      <c r="D83" s="3">
        <v>-4773</v>
      </c>
      <c r="E83" s="3">
        <v>-3016</v>
      </c>
      <c r="F83" s="3">
        <v>0</v>
      </c>
      <c r="G83" s="3">
        <v>0</v>
      </c>
      <c r="H83" s="3">
        <v>0</v>
      </c>
      <c r="J83" s="21"/>
    </row>
    <row r="84" spans="1:10" hidden="1">
      <c r="A84" s="10" t="s">
        <v>110</v>
      </c>
      <c r="B84" s="22">
        <v>6.9842000000000003E-3</v>
      </c>
      <c r="C84" s="22"/>
      <c r="D84" s="3">
        <v>-2277</v>
      </c>
      <c r="E84" s="3">
        <v>-1439</v>
      </c>
      <c r="F84" s="3">
        <v>0</v>
      </c>
      <c r="G84" s="3">
        <v>0</v>
      </c>
      <c r="H84" s="3">
        <v>0</v>
      </c>
      <c r="J84" s="21"/>
    </row>
    <row r="85" spans="1:10" hidden="1">
      <c r="A85" s="10" t="s">
        <v>111</v>
      </c>
      <c r="B85" s="22">
        <v>4.5836000000000002E-3</v>
      </c>
      <c r="C85" s="22"/>
      <c r="D85" s="3">
        <v>-1494</v>
      </c>
      <c r="E85" s="3">
        <v>-944</v>
      </c>
      <c r="F85" s="3">
        <v>0</v>
      </c>
      <c r="G85" s="3">
        <v>0</v>
      </c>
      <c r="H85" s="3">
        <v>0</v>
      </c>
      <c r="J85" s="21"/>
    </row>
    <row r="86" spans="1:10" hidden="1">
      <c r="A86" s="10" t="s">
        <v>112</v>
      </c>
      <c r="B86" s="22">
        <v>3.3766E-3</v>
      </c>
      <c r="C86" s="22"/>
      <c r="D86" s="3">
        <v>-1101</v>
      </c>
      <c r="E86" s="3">
        <v>-696</v>
      </c>
      <c r="F86" s="3">
        <v>0</v>
      </c>
      <c r="G86" s="3">
        <v>0</v>
      </c>
      <c r="H86" s="3">
        <v>0</v>
      </c>
      <c r="J86" s="21"/>
    </row>
    <row r="87" spans="1:10" hidden="1">
      <c r="A87" s="10" t="s">
        <v>113</v>
      </c>
      <c r="B87" s="22">
        <v>7.3825999999999996E-3</v>
      </c>
      <c r="C87" s="22"/>
      <c r="D87" s="3">
        <v>-2407</v>
      </c>
      <c r="E87" s="3">
        <v>-1521</v>
      </c>
      <c r="F87" s="3">
        <v>0</v>
      </c>
      <c r="G87" s="3">
        <v>0</v>
      </c>
      <c r="H87" s="3">
        <v>0</v>
      </c>
      <c r="J87" s="21"/>
    </row>
    <row r="88" spans="1:10" hidden="1">
      <c r="A88" s="10" t="s">
        <v>114</v>
      </c>
      <c r="B88" s="22">
        <v>3.9250999999999999E-3</v>
      </c>
      <c r="C88" s="22"/>
      <c r="D88" s="3">
        <v>-1280</v>
      </c>
      <c r="E88" s="3">
        <v>-809</v>
      </c>
      <c r="F88" s="3">
        <v>0</v>
      </c>
      <c r="G88" s="3">
        <v>0</v>
      </c>
      <c r="H88" s="3">
        <v>0</v>
      </c>
      <c r="J88" s="21"/>
    </row>
    <row r="89" spans="1:10" hidden="1">
      <c r="A89" s="10" t="s">
        <v>115</v>
      </c>
      <c r="B89" s="22">
        <v>7.5123999999999998E-3</v>
      </c>
      <c r="C89" s="22"/>
      <c r="D89" s="3">
        <v>-2449</v>
      </c>
      <c r="E89" s="3">
        <v>-1548</v>
      </c>
      <c r="F89" s="3">
        <v>0</v>
      </c>
      <c r="G89" s="3">
        <v>0</v>
      </c>
      <c r="H89" s="3">
        <v>0</v>
      </c>
      <c r="J89" s="21"/>
    </row>
    <row r="90" spans="1:10" hidden="1">
      <c r="A90" s="10" t="s">
        <v>116</v>
      </c>
      <c r="B90" s="22">
        <v>1.3595E-3</v>
      </c>
      <c r="C90" s="22"/>
      <c r="D90" s="3">
        <v>-443</v>
      </c>
      <c r="E90" s="3">
        <v>-280</v>
      </c>
      <c r="F90" s="3">
        <v>0</v>
      </c>
      <c r="G90" s="3">
        <v>0</v>
      </c>
      <c r="H90" s="3">
        <v>0</v>
      </c>
      <c r="J90" s="21"/>
    </row>
    <row r="91" spans="1:10" hidden="1">
      <c r="A91" s="10" t="s">
        <v>117</v>
      </c>
      <c r="B91" s="22">
        <v>4.1593999999999997E-3</v>
      </c>
      <c r="C91" s="22"/>
      <c r="D91" s="3">
        <v>-1356</v>
      </c>
      <c r="E91" s="3">
        <v>-857</v>
      </c>
      <c r="F91" s="3">
        <v>0</v>
      </c>
      <c r="G91" s="3">
        <v>0</v>
      </c>
      <c r="H91" s="3">
        <v>0</v>
      </c>
      <c r="J91" s="21"/>
    </row>
    <row r="92" spans="1:10" hidden="1">
      <c r="A92" s="10" t="s">
        <v>118</v>
      </c>
      <c r="B92" s="22">
        <v>3.1139999999999998E-4</v>
      </c>
      <c r="C92" s="22"/>
      <c r="D92" s="3">
        <v>-102</v>
      </c>
      <c r="E92" s="3">
        <v>-64</v>
      </c>
      <c r="F92" s="3">
        <v>0</v>
      </c>
      <c r="G92" s="3">
        <v>0</v>
      </c>
      <c r="H92" s="3">
        <v>0</v>
      </c>
      <c r="J92" s="21"/>
    </row>
    <row r="93" spans="1:10" hidden="1">
      <c r="A93" s="10" t="s">
        <v>119</v>
      </c>
      <c r="B93" s="22">
        <v>3.0959500000000001E-2</v>
      </c>
      <c r="C93" s="22"/>
      <c r="D93" s="3">
        <v>-10093</v>
      </c>
      <c r="E93" s="3">
        <v>-6378</v>
      </c>
      <c r="F93" s="3">
        <v>0</v>
      </c>
      <c r="G93" s="3">
        <v>0</v>
      </c>
      <c r="H93" s="3">
        <v>0</v>
      </c>
      <c r="J93" s="21"/>
    </row>
    <row r="94" spans="1:10" hidden="1">
      <c r="A94" s="10" t="s">
        <v>120</v>
      </c>
      <c r="B94" s="22">
        <v>3.5496999999999998E-3</v>
      </c>
      <c r="C94" s="22"/>
      <c r="D94" s="3">
        <v>-1157</v>
      </c>
      <c r="E94" s="3">
        <v>-731</v>
      </c>
      <c r="F94" s="3">
        <v>0</v>
      </c>
      <c r="G94" s="3">
        <v>0</v>
      </c>
      <c r="H94" s="3">
        <v>0</v>
      </c>
      <c r="J94" s="21"/>
    </row>
    <row r="95" spans="1:10" hidden="1">
      <c r="A95" s="10" t="s">
        <v>121</v>
      </c>
      <c r="B95" s="22">
        <v>0.1029828</v>
      </c>
      <c r="C95" s="22"/>
      <c r="D95" s="3">
        <v>-33572</v>
      </c>
      <c r="E95" s="3">
        <v>-21214</v>
      </c>
      <c r="F95" s="3">
        <v>0</v>
      </c>
      <c r="G95" s="3">
        <v>0</v>
      </c>
      <c r="H95" s="3">
        <v>0</v>
      </c>
      <c r="J95" s="21"/>
    </row>
    <row r="96" spans="1:10" hidden="1">
      <c r="A96" s="10" t="s">
        <v>122</v>
      </c>
      <c r="B96" s="22">
        <v>1.5566E-3</v>
      </c>
      <c r="C96" s="22"/>
      <c r="D96" s="3">
        <v>-507</v>
      </c>
      <c r="E96" s="3">
        <v>-321</v>
      </c>
      <c r="F96" s="3">
        <v>0</v>
      </c>
      <c r="G96" s="3">
        <v>0</v>
      </c>
      <c r="H96" s="3">
        <v>0</v>
      </c>
      <c r="J96" s="21"/>
    </row>
    <row r="97" spans="1:10" hidden="1">
      <c r="A97" s="10" t="s">
        <v>123</v>
      </c>
      <c r="B97" s="22">
        <v>8.7029999999999996E-4</v>
      </c>
      <c r="C97" s="22"/>
      <c r="D97" s="3">
        <v>-284</v>
      </c>
      <c r="E97" s="3">
        <v>-179</v>
      </c>
      <c r="F97" s="3">
        <v>0</v>
      </c>
      <c r="G97" s="3">
        <v>0</v>
      </c>
      <c r="H97" s="3">
        <v>0</v>
      </c>
      <c r="J97" s="21"/>
    </row>
    <row r="98" spans="1:10" hidden="1">
      <c r="A98" s="10" t="s">
        <v>124</v>
      </c>
      <c r="B98" s="22">
        <v>6.3194999999999996E-3</v>
      </c>
      <c r="C98" s="22"/>
      <c r="D98" s="3">
        <v>-2060</v>
      </c>
      <c r="E98" s="3">
        <v>-1302</v>
      </c>
      <c r="F98" s="3">
        <v>0</v>
      </c>
      <c r="G98" s="3">
        <v>0</v>
      </c>
      <c r="H98" s="3">
        <v>0</v>
      </c>
      <c r="J98" s="21"/>
    </row>
    <row r="99" spans="1:10" hidden="1">
      <c r="A99" s="10" t="s">
        <v>125</v>
      </c>
      <c r="B99" s="22">
        <v>9.7175999999999998E-3</v>
      </c>
      <c r="C99" s="22"/>
      <c r="D99" s="3">
        <v>-3168</v>
      </c>
      <c r="E99" s="3">
        <v>-2002</v>
      </c>
      <c r="F99" s="3">
        <v>0</v>
      </c>
      <c r="G99" s="3">
        <v>0</v>
      </c>
      <c r="H99" s="3">
        <v>0</v>
      </c>
      <c r="J99" s="21"/>
    </row>
    <row r="100" spans="1:10" hidden="1">
      <c r="A100" s="10" t="s">
        <v>126</v>
      </c>
      <c r="B100" s="22">
        <v>6.1852000000000001E-3</v>
      </c>
      <c r="C100" s="22"/>
      <c r="D100" s="3">
        <v>-2016</v>
      </c>
      <c r="E100" s="3">
        <v>-1274</v>
      </c>
      <c r="F100" s="3">
        <v>0</v>
      </c>
      <c r="G100" s="3">
        <v>0</v>
      </c>
      <c r="H100" s="3">
        <v>0</v>
      </c>
      <c r="J100" s="21"/>
    </row>
    <row r="101" spans="1:10" hidden="1">
      <c r="A101" s="10" t="s">
        <v>127</v>
      </c>
      <c r="B101" s="22">
        <v>6.6882E-3</v>
      </c>
      <c r="C101" s="22"/>
      <c r="D101" s="3">
        <v>-2180</v>
      </c>
      <c r="E101" s="3">
        <v>-1378</v>
      </c>
      <c r="F101" s="3">
        <v>0</v>
      </c>
      <c r="G101" s="3">
        <v>0</v>
      </c>
      <c r="H101" s="3">
        <v>0</v>
      </c>
      <c r="J101" s="21"/>
    </row>
    <row r="102" spans="1:10">
      <c r="A102" s="10" t="s">
        <v>128</v>
      </c>
      <c r="B102" s="22">
        <v>3.2743E-3</v>
      </c>
      <c r="C102" s="22"/>
      <c r="D102" s="3">
        <v>-1067</v>
      </c>
      <c r="E102" s="3">
        <v>-675</v>
      </c>
      <c r="F102" s="3">
        <v>0</v>
      </c>
      <c r="G102" s="3">
        <v>0</v>
      </c>
      <c r="H102" s="3">
        <v>0</v>
      </c>
      <c r="J102" s="21"/>
    </row>
    <row r="103" spans="1:10">
      <c r="A103" s="10" t="s">
        <v>129</v>
      </c>
      <c r="B103" s="22">
        <v>1.9101999999999999E-3</v>
      </c>
      <c r="C103" s="22"/>
      <c r="D103" s="3">
        <v>-623</v>
      </c>
      <c r="E103" s="3">
        <v>-394</v>
      </c>
      <c r="F103" s="3">
        <v>0</v>
      </c>
      <c r="G103" s="3">
        <v>0</v>
      </c>
      <c r="H103" s="3">
        <v>0</v>
      </c>
      <c r="J103" s="21"/>
    </row>
    <row r="104" spans="1:10">
      <c r="J104" s="21"/>
    </row>
    <row r="105" spans="1:10">
      <c r="D105" s="23">
        <f>SUM(D4:D103)</f>
        <v>-325998</v>
      </c>
      <c r="E105" s="23">
        <f t="shared" ref="E105:H105" si="0">SUM(E4:E103)</f>
        <v>-206001</v>
      </c>
      <c r="F105" s="23">
        <f t="shared" si="0"/>
        <v>0</v>
      </c>
      <c r="G105" s="23">
        <f t="shared" si="0"/>
        <v>0</v>
      </c>
      <c r="H105" s="23">
        <f t="shared" si="0"/>
        <v>0</v>
      </c>
      <c r="J105" s="23">
        <f>SUM(D105:I105)</f>
        <v>-531999</v>
      </c>
    </row>
    <row r="107" spans="1:10">
      <c r="A107" s="21" t="s">
        <v>177</v>
      </c>
    </row>
  </sheetData>
  <printOptions horizontalCentered="1"/>
  <pageMargins left="0.7" right="0.7" top="0.75" bottom="0.75" header="0.3" footer="0.3"/>
  <pageSetup scale="96" orientation="landscape" r:id="rId1"/>
  <headerFooter>
    <oddHeader xml:space="preserve">&amp;C&amp;"-,Bold"&amp;20Appendix C:  Allocation of Deferred Inflows and Outflows </oddHeader>
  </headerFooter>
  <rowBreaks count="3" manualBreakCount="3">
    <brk id="31" max="16383" man="1"/>
    <brk id="59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Remaining Services Lives</vt:lpstr>
      <vt:lpstr>Annual Pension Expense</vt:lpstr>
      <vt:lpstr>Experience</vt:lpstr>
      <vt:lpstr>Assumptions</vt:lpstr>
      <vt:lpstr>Earnings</vt:lpstr>
      <vt:lpstr>Allocations</vt:lpstr>
      <vt:lpstr>App B (2)</vt:lpstr>
      <vt:lpstr>App B</vt:lpstr>
      <vt:lpstr>App C  Exp</vt:lpstr>
      <vt:lpstr>App C  Inv</vt:lpstr>
      <vt:lpstr>App C  Assums</vt:lpstr>
      <vt:lpstr>App C  Share Outflows</vt:lpstr>
      <vt:lpstr>App C  Share Inflows</vt:lpstr>
      <vt:lpstr>App C  Total</vt:lpstr>
      <vt:lpstr>Sheet1</vt:lpstr>
      <vt:lpstr>'App B'!Print_Area</vt:lpstr>
      <vt:lpstr>'App B (2)'!Print_Area</vt:lpstr>
      <vt:lpstr>Allocations!Print_Titles</vt:lpstr>
      <vt:lpstr>'App B'!Print_Titles</vt:lpstr>
      <vt:lpstr>'App B (2)'!Print_Titles</vt:lpstr>
      <vt:lpstr>'App C  Assums'!Print_Titles</vt:lpstr>
      <vt:lpstr>'App C  Exp'!Print_Titles</vt:lpstr>
      <vt:lpstr>'App C  Inv'!Print_Titles</vt:lpstr>
      <vt:lpstr>'App C  Share Inflows'!Print_Titles</vt:lpstr>
      <vt:lpstr>'App C  Share Outflows'!Print_Titles</vt:lpstr>
      <vt:lpstr>'App C  Total'!Print_Titles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10.1.2.40</dc:creator>
  <cp:lastModifiedBy>Michael Milam</cp:lastModifiedBy>
  <cp:lastPrinted>2024-01-12T20:39:38Z</cp:lastPrinted>
  <dcterms:created xsi:type="dcterms:W3CDTF">2018-03-08T19:46:55Z</dcterms:created>
  <dcterms:modified xsi:type="dcterms:W3CDTF">2024-05-24T17:02:54Z</dcterms:modified>
</cp:coreProperties>
</file>