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24226"/>
  <mc:AlternateContent xmlns:mc="http://schemas.openxmlformats.org/markup-compatibility/2006">
    <mc:Choice Requires="x15">
      <x15ac:absPath xmlns:x15ac="http://schemas.microsoft.com/office/spreadsheetml/2010/11/ac" url="L:\2022 Data Input Workbook\Revisions 10 19 2022\"/>
    </mc:Choice>
  </mc:AlternateContent>
  <xr:revisionPtr revIDLastSave="0" documentId="13_ncr:1_{E0DC28AA-0259-405B-ADA0-10432C191903}" xr6:coauthVersionLast="47" xr6:coauthVersionMax="47" xr10:uidLastSave="{00000000-0000-0000-0000-000000000000}"/>
  <bookViews>
    <workbookView xWindow="57480" yWindow="-120" windowWidth="29040" windowHeight="15840" tabRatio="707" xr2:uid="{00000000-000D-0000-FFFF-FFFF00000000}"/>
  </bookViews>
  <sheets>
    <sheet name="Instructions" sheetId="81" r:id="rId1"/>
    <sheet name="Unit Data from Audit Worksheet" sheetId="1" r:id="rId2"/>
    <sheet name="TD Info Completed by Auditor" sheetId="91" r:id="rId3"/>
    <sheet name="Import" sheetId="28" state="hidden" r:id="rId4"/>
    <sheet name="Performance  Indicators Print" sheetId="88" r:id="rId5"/>
    <sheet name="PY1 Data(H)" sheetId="82" state="hidden" r:id="rId6"/>
    <sheet name="Formula for unit data" sheetId="93" state="hidden" r:id="rId7"/>
    <sheet name="Unit Data" sheetId="94" state="hidden" r:id="rId8"/>
    <sheet name="PY2 Data(H)" sheetId="84" state="hidden" r:id="rId9"/>
    <sheet name="Unit Names(H)" sheetId="29" state="hidden" r:id="rId10"/>
    <sheet name="Sheet1" sheetId="92" state="hidden" r:id="rId11"/>
  </sheets>
  <externalReferences>
    <externalReference r:id="rId12"/>
  </externalReferences>
  <definedNames>
    <definedName name="Audit_Dtl">[1]Database!$AC$3:$AP$413</definedName>
    <definedName name="errorCount">#REF!</definedName>
    <definedName name="ppp">#REF!</definedName>
    <definedName name="_xlnm.Print_Area" localSheetId="0">Instructions!$B$1:$B$52</definedName>
    <definedName name="_xlnm.Print_Area" localSheetId="4">'Performance  Indicators Print'!$A$1:$H$13</definedName>
    <definedName name="_xlnm.Print_Area" localSheetId="2">'TD Info Completed by Auditor'!$A$1:$D$31</definedName>
    <definedName name="_xlnm.Print_Area" localSheetId="1">'Unit Data from Audit Worksheet'!$A$6:$F$45</definedName>
    <definedName name="Print_Selection_Auditor">#REF!</definedName>
    <definedName name="Print_Selection_Internal" localSheetId="4">#REF!</definedName>
    <definedName name="Print_Selection_Internal">#REF!</definedName>
    <definedName name="_xlnm.Print_Titles" localSheetId="4">'Performance  Indicators Print'!$3:$5</definedName>
    <definedName name="_xlnm.Print_Titles" localSheetId="1">'Unit Data from Audit Worksheet'!$5:$5</definedName>
    <definedName name="showError">#REF!</definedName>
    <definedName name="TD_IMPORT_RANGE" localSheetId="0">#REF!</definedName>
    <definedName name="TD_IMPORT_RANGE" localSheetId="4">#REF!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4" i="1" l="1"/>
  <c r="E43" i="1"/>
  <c r="E42" i="1"/>
  <c r="E41" i="1"/>
  <c r="E38" i="1"/>
  <c r="E35" i="1"/>
  <c r="E34" i="1"/>
  <c r="E33" i="1"/>
  <c r="E32" i="1"/>
  <c r="E31" i="1"/>
  <c r="E30" i="1"/>
  <c r="E29" i="1"/>
  <c r="E28" i="1"/>
  <c r="E27" i="1"/>
  <c r="E26" i="1"/>
  <c r="E25" i="1"/>
  <c r="E23" i="1"/>
  <c r="E22" i="1"/>
  <c r="E21" i="1"/>
  <c r="E20" i="1"/>
  <c r="E19" i="1"/>
  <c r="E18" i="1"/>
  <c r="E17" i="1"/>
  <c r="E16" i="1"/>
  <c r="E15" i="1"/>
  <c r="E14" i="1"/>
  <c r="E13" i="1"/>
  <c r="E12" i="1"/>
  <c r="E10" i="1"/>
  <c r="E9" i="1"/>
  <c r="E8" i="1"/>
  <c r="E7" i="1"/>
  <c r="E3" i="93" a="1"/>
  <c r="E3" i="93" s="1"/>
  <c r="F3" i="93" a="1"/>
  <c r="F3" i="93" s="1"/>
  <c r="G3" i="93" a="1"/>
  <c r="G3" i="93" s="1"/>
  <c r="H3" i="93" a="1"/>
  <c r="H3" i="93" s="1"/>
  <c r="I3" i="93" a="1"/>
  <c r="I3" i="93" s="1"/>
  <c r="J3" i="93" a="1"/>
  <c r="J3" i="93" s="1"/>
  <c r="E4" i="93" a="1"/>
  <c r="E4" i="93" s="1"/>
  <c r="F4" i="93" a="1"/>
  <c r="F4" i="93" s="1"/>
  <c r="G4" i="93" a="1"/>
  <c r="G4" i="93" s="1"/>
  <c r="H4" i="93" a="1"/>
  <c r="H4" i="93" s="1"/>
  <c r="I4" i="93" a="1"/>
  <c r="I4" i="93" s="1"/>
  <c r="J4" i="93" a="1"/>
  <c r="J4" i="93" s="1"/>
  <c r="E5" i="93" a="1"/>
  <c r="E5" i="93" s="1"/>
  <c r="F5" i="93" a="1"/>
  <c r="F5" i="93" s="1"/>
  <c r="G5" i="93" a="1"/>
  <c r="G5" i="93" s="1"/>
  <c r="H5" i="93" a="1"/>
  <c r="H5" i="93" s="1"/>
  <c r="I5" i="93" a="1"/>
  <c r="I5" i="93" s="1"/>
  <c r="J5" i="93" a="1"/>
  <c r="J5" i="93" s="1"/>
  <c r="E6" i="93" a="1"/>
  <c r="E6" i="93" s="1"/>
  <c r="F6" i="93" a="1"/>
  <c r="F6" i="93" s="1"/>
  <c r="G6" i="93" a="1"/>
  <c r="G6" i="93" s="1"/>
  <c r="H6" i="93" a="1"/>
  <c r="H6" i="93" s="1"/>
  <c r="I6" i="93" a="1"/>
  <c r="I6" i="93" s="1"/>
  <c r="J6" i="93" a="1"/>
  <c r="J6" i="93" s="1"/>
  <c r="E7" i="93" a="1"/>
  <c r="E7" i="93" s="1"/>
  <c r="F7" i="93" a="1"/>
  <c r="F7" i="93" s="1"/>
  <c r="G7" i="93" a="1"/>
  <c r="G7" i="93" s="1"/>
  <c r="H7" i="93" a="1"/>
  <c r="H7" i="93" s="1"/>
  <c r="I7" i="93" a="1"/>
  <c r="I7" i="93" s="1"/>
  <c r="J7" i="93" a="1"/>
  <c r="J7" i="93" s="1"/>
  <c r="E8" i="93" a="1"/>
  <c r="E8" i="93" s="1"/>
  <c r="F8" i="93" a="1"/>
  <c r="F8" i="93" s="1"/>
  <c r="G8" i="93" a="1"/>
  <c r="G8" i="93" s="1"/>
  <c r="H8" i="93" a="1"/>
  <c r="H8" i="93" s="1"/>
  <c r="I8" i="93" a="1"/>
  <c r="I8" i="93" s="1"/>
  <c r="J8" i="93" a="1"/>
  <c r="J8" i="93" s="1"/>
  <c r="E9" i="93" a="1"/>
  <c r="E9" i="93" s="1"/>
  <c r="F9" i="93" a="1"/>
  <c r="F9" i="93" s="1"/>
  <c r="G9" i="93" a="1"/>
  <c r="G9" i="93" s="1"/>
  <c r="H9" i="93" a="1"/>
  <c r="H9" i="93" s="1"/>
  <c r="I9" i="93" a="1"/>
  <c r="I9" i="93" s="1"/>
  <c r="J9" i="93" a="1"/>
  <c r="J9" i="93" s="1"/>
  <c r="E10" i="93" a="1"/>
  <c r="E10" i="93" s="1"/>
  <c r="F10" i="93" a="1"/>
  <c r="F10" i="93" s="1"/>
  <c r="G10" i="93" a="1"/>
  <c r="G10" i="93" s="1"/>
  <c r="H10" i="93" a="1"/>
  <c r="H10" i="93" s="1"/>
  <c r="I10" i="93" a="1"/>
  <c r="I10" i="93" s="1"/>
  <c r="J10" i="93" a="1"/>
  <c r="J10" i="93" s="1"/>
  <c r="E11" i="93" a="1"/>
  <c r="E11" i="93" s="1"/>
  <c r="F11" i="93" a="1"/>
  <c r="F11" i="93" s="1"/>
  <c r="G11" i="93" a="1"/>
  <c r="G11" i="93" s="1"/>
  <c r="H11" i="93" a="1"/>
  <c r="H11" i="93" s="1"/>
  <c r="I11" i="93" a="1"/>
  <c r="I11" i="93" s="1"/>
  <c r="J11" i="93" a="1"/>
  <c r="J11" i="93" s="1"/>
  <c r="E12" i="93" a="1"/>
  <c r="E12" i="93" s="1"/>
  <c r="F12" i="93" a="1"/>
  <c r="F12" i="93" s="1"/>
  <c r="G12" i="93" a="1"/>
  <c r="G12" i="93" s="1"/>
  <c r="H12" i="93" a="1"/>
  <c r="H12" i="93" s="1"/>
  <c r="I12" i="93" a="1"/>
  <c r="I12" i="93" s="1"/>
  <c r="J12" i="93" a="1"/>
  <c r="J12" i="93" s="1"/>
  <c r="E13" i="93" a="1"/>
  <c r="E13" i="93" s="1"/>
  <c r="F13" i="93" a="1"/>
  <c r="F13" i="93" s="1"/>
  <c r="G13" i="93" a="1"/>
  <c r="G13" i="93" s="1"/>
  <c r="H13" i="93" a="1"/>
  <c r="H13" i="93" s="1"/>
  <c r="I13" i="93" a="1"/>
  <c r="I13" i="93" s="1"/>
  <c r="J13" i="93" a="1"/>
  <c r="J13" i="93" s="1"/>
  <c r="E14" i="93" a="1"/>
  <c r="E14" i="93" s="1"/>
  <c r="F14" i="93" a="1"/>
  <c r="F14" i="93" s="1"/>
  <c r="G14" i="93" a="1"/>
  <c r="G14" i="93" s="1"/>
  <c r="H14" i="93" a="1"/>
  <c r="H14" i="93" s="1"/>
  <c r="I14" i="93" a="1"/>
  <c r="I14" i="93" s="1"/>
  <c r="J14" i="93" a="1"/>
  <c r="J14" i="93" s="1"/>
  <c r="E15" i="93" a="1"/>
  <c r="E15" i="93" s="1"/>
  <c r="F15" i="93" a="1"/>
  <c r="F15" i="93" s="1"/>
  <c r="G15" i="93" a="1"/>
  <c r="G15" i="93" s="1"/>
  <c r="H15" i="93" a="1"/>
  <c r="H15" i="93" s="1"/>
  <c r="I15" i="93" a="1"/>
  <c r="I15" i="93" s="1"/>
  <c r="J15" i="93" a="1"/>
  <c r="J15" i="93" s="1"/>
  <c r="E16" i="93" a="1"/>
  <c r="E16" i="93" s="1"/>
  <c r="F16" i="93" a="1"/>
  <c r="F16" i="93" s="1"/>
  <c r="G16" i="93" a="1"/>
  <c r="G16" i="93" s="1"/>
  <c r="H16" i="93" a="1"/>
  <c r="H16" i="93" s="1"/>
  <c r="I16" i="93" a="1"/>
  <c r="I16" i="93" s="1"/>
  <c r="J16" i="93" a="1"/>
  <c r="J16" i="93" s="1"/>
  <c r="E17" i="93" a="1"/>
  <c r="E17" i="93" s="1"/>
  <c r="F17" i="93" a="1"/>
  <c r="F17" i="93" s="1"/>
  <c r="G17" i="93" a="1"/>
  <c r="G17" i="93" s="1"/>
  <c r="H17" i="93" a="1"/>
  <c r="H17" i="93" s="1"/>
  <c r="I17" i="93" a="1"/>
  <c r="I17" i="93" s="1"/>
  <c r="J17" i="93" a="1"/>
  <c r="J17" i="93" s="1"/>
  <c r="E18" i="93" a="1"/>
  <c r="E18" i="93" s="1"/>
  <c r="F18" i="93" a="1"/>
  <c r="F18" i="93" s="1"/>
  <c r="G18" i="93" a="1"/>
  <c r="G18" i="93" s="1"/>
  <c r="H18" i="93" a="1"/>
  <c r="H18" i="93" s="1"/>
  <c r="I18" i="93" a="1"/>
  <c r="I18" i="93" s="1"/>
  <c r="J18" i="93" a="1"/>
  <c r="J18" i="93" s="1"/>
  <c r="E19" i="93" a="1"/>
  <c r="E19" i="93" s="1"/>
  <c r="F19" i="93" a="1"/>
  <c r="F19" i="93" s="1"/>
  <c r="G19" i="93" a="1"/>
  <c r="G19" i="93" s="1"/>
  <c r="H19" i="93" a="1"/>
  <c r="H19" i="93" s="1"/>
  <c r="I19" i="93" a="1"/>
  <c r="I19" i="93" s="1"/>
  <c r="J19" i="93" a="1"/>
  <c r="J19" i="93" s="1"/>
  <c r="E20" i="93" a="1"/>
  <c r="E20" i="93" s="1"/>
  <c r="F20" i="93" a="1"/>
  <c r="F20" i="93" s="1"/>
  <c r="G20" i="93" a="1"/>
  <c r="G20" i="93" s="1"/>
  <c r="H20" i="93" a="1"/>
  <c r="H20" i="93" s="1"/>
  <c r="I20" i="93" a="1"/>
  <c r="I20" i="93" s="1"/>
  <c r="J20" i="93" a="1"/>
  <c r="J20" i="93" s="1"/>
  <c r="E21" i="93" a="1"/>
  <c r="E21" i="93" s="1"/>
  <c r="F21" i="93" a="1"/>
  <c r="F21" i="93" s="1"/>
  <c r="G21" i="93" a="1"/>
  <c r="G21" i="93" s="1"/>
  <c r="H21" i="93" a="1"/>
  <c r="H21" i="93" s="1"/>
  <c r="I21" i="93" a="1"/>
  <c r="I21" i="93" s="1"/>
  <c r="J21" i="93" a="1"/>
  <c r="J21" i="93" s="1"/>
  <c r="E22" i="93" a="1"/>
  <c r="E22" i="93" s="1"/>
  <c r="F22" i="93" a="1"/>
  <c r="F22" i="93" s="1"/>
  <c r="G22" i="93" a="1"/>
  <c r="G22" i="93" s="1"/>
  <c r="H22" i="93" a="1"/>
  <c r="H22" i="93" s="1"/>
  <c r="I22" i="93" a="1"/>
  <c r="I22" i="93" s="1"/>
  <c r="J22" i="93" a="1"/>
  <c r="J22" i="93" s="1"/>
  <c r="E23" i="93" a="1"/>
  <c r="E23" i="93" s="1"/>
  <c r="F23" i="93" a="1"/>
  <c r="F23" i="93" s="1"/>
  <c r="G23" i="93" a="1"/>
  <c r="G23" i="93" s="1"/>
  <c r="H23" i="93" a="1"/>
  <c r="H23" i="93" s="1"/>
  <c r="I23" i="93" a="1"/>
  <c r="I23" i="93" s="1"/>
  <c r="J23" i="93" a="1"/>
  <c r="J23" i="93" s="1"/>
  <c r="E24" i="93" a="1"/>
  <c r="E24" i="93" s="1"/>
  <c r="F24" i="93" a="1"/>
  <c r="F24" i="93" s="1"/>
  <c r="G24" i="93" a="1"/>
  <c r="G24" i="93" s="1"/>
  <c r="H24" i="93" a="1"/>
  <c r="H24" i="93" s="1"/>
  <c r="I24" i="93" a="1"/>
  <c r="I24" i="93" s="1"/>
  <c r="J24" i="93" a="1"/>
  <c r="J24" i="93" s="1"/>
  <c r="E25" i="93" a="1"/>
  <c r="E25" i="93" s="1"/>
  <c r="F25" i="93" a="1"/>
  <c r="F25" i="93" s="1"/>
  <c r="G25" i="93" a="1"/>
  <c r="G25" i="93" s="1"/>
  <c r="H25" i="93" a="1"/>
  <c r="H25" i="93" s="1"/>
  <c r="I25" i="93" a="1"/>
  <c r="I25" i="93" s="1"/>
  <c r="J25" i="93" a="1"/>
  <c r="J25" i="93" s="1"/>
  <c r="E26" i="93" a="1"/>
  <c r="E26" i="93" s="1"/>
  <c r="F26" i="93" a="1"/>
  <c r="F26" i="93" s="1"/>
  <c r="G26" i="93" a="1"/>
  <c r="G26" i="93" s="1"/>
  <c r="H26" i="93" a="1"/>
  <c r="H26" i="93" s="1"/>
  <c r="I26" i="93" a="1"/>
  <c r="I26" i="93" s="1"/>
  <c r="J26" i="93" a="1"/>
  <c r="J26" i="93" s="1"/>
  <c r="E27" i="93" a="1"/>
  <c r="E27" i="93" s="1"/>
  <c r="F27" i="93" a="1"/>
  <c r="F27" i="93" s="1"/>
  <c r="G27" i="93" a="1"/>
  <c r="G27" i="93" s="1"/>
  <c r="H27" i="93" a="1"/>
  <c r="H27" i="93" s="1"/>
  <c r="I27" i="93" a="1"/>
  <c r="I27" i="93" s="1"/>
  <c r="J27" i="93" a="1"/>
  <c r="J27" i="93" s="1"/>
  <c r="E28" i="93" a="1"/>
  <c r="E28" i="93" s="1"/>
  <c r="F28" i="93" a="1"/>
  <c r="F28" i="93" s="1"/>
  <c r="G28" i="93" a="1"/>
  <c r="G28" i="93" s="1"/>
  <c r="H28" i="93" a="1"/>
  <c r="H28" i="93" s="1"/>
  <c r="I28" i="93" a="1"/>
  <c r="I28" i="93" s="1"/>
  <c r="J28" i="93" a="1"/>
  <c r="J28" i="93" s="1"/>
  <c r="E29" i="93" a="1"/>
  <c r="E29" i="93" s="1"/>
  <c r="F29" i="93" a="1"/>
  <c r="F29" i="93" s="1"/>
  <c r="G29" i="93" a="1"/>
  <c r="G29" i="93" s="1"/>
  <c r="H29" i="93" a="1"/>
  <c r="H29" i="93" s="1"/>
  <c r="I29" i="93" a="1"/>
  <c r="I29" i="93" s="1"/>
  <c r="J29" i="93" a="1"/>
  <c r="J29" i="93" s="1"/>
  <c r="E30" i="93" a="1"/>
  <c r="E30" i="93" s="1"/>
  <c r="F30" i="93" a="1"/>
  <c r="F30" i="93" s="1"/>
  <c r="G30" i="93" a="1"/>
  <c r="G30" i="93" s="1"/>
  <c r="H30" i="93" a="1"/>
  <c r="H30" i="93" s="1"/>
  <c r="I30" i="93" a="1"/>
  <c r="I30" i="93" s="1"/>
  <c r="J30" i="93" a="1"/>
  <c r="J30" i="93" s="1"/>
  <c r="E31" i="93" a="1"/>
  <c r="E31" i="93" s="1"/>
  <c r="F31" i="93" a="1"/>
  <c r="F31" i="93" s="1"/>
  <c r="G31" i="93" a="1"/>
  <c r="G31" i="93" s="1"/>
  <c r="H31" i="93" a="1"/>
  <c r="H31" i="93" s="1"/>
  <c r="I31" i="93" a="1"/>
  <c r="I31" i="93" s="1"/>
  <c r="J31" i="93" a="1"/>
  <c r="J31" i="93" s="1"/>
  <c r="E32" i="93" a="1"/>
  <c r="E32" i="93" s="1"/>
  <c r="F32" i="93" a="1"/>
  <c r="F32" i="93" s="1"/>
  <c r="G32" i="93" a="1"/>
  <c r="G32" i="93" s="1"/>
  <c r="H32" i="93" a="1"/>
  <c r="H32" i="93" s="1"/>
  <c r="I32" i="93" a="1"/>
  <c r="I32" i="93" s="1"/>
  <c r="J32" i="93" a="1"/>
  <c r="J32" i="93" s="1"/>
  <c r="E33" i="93" a="1"/>
  <c r="E33" i="93" s="1"/>
  <c r="F33" i="93" a="1"/>
  <c r="F33" i="93" s="1"/>
  <c r="G33" i="93" a="1"/>
  <c r="G33" i="93" s="1"/>
  <c r="H33" i="93" a="1"/>
  <c r="H33" i="93" s="1"/>
  <c r="I33" i="93" a="1"/>
  <c r="I33" i="93" s="1"/>
  <c r="J33" i="93" a="1"/>
  <c r="J33" i="93" s="1"/>
  <c r="E34" i="93" a="1"/>
  <c r="E34" i="93" s="1"/>
  <c r="F34" i="93" a="1"/>
  <c r="F34" i="93" s="1"/>
  <c r="G34" i="93" a="1"/>
  <c r="G34" i="93" s="1"/>
  <c r="H34" i="93" a="1"/>
  <c r="H34" i="93" s="1"/>
  <c r="I34" i="93" a="1"/>
  <c r="I34" i="93" s="1"/>
  <c r="J34" i="93" a="1"/>
  <c r="J34" i="93" s="1"/>
  <c r="E35" i="93" a="1"/>
  <c r="E35" i="93" s="1"/>
  <c r="F35" i="93" a="1"/>
  <c r="F35" i="93" s="1"/>
  <c r="G35" i="93" a="1"/>
  <c r="G35" i="93" s="1"/>
  <c r="H35" i="93" a="1"/>
  <c r="H35" i="93" s="1"/>
  <c r="I35" i="93" a="1"/>
  <c r="I35" i="93" s="1"/>
  <c r="J35" i="93" a="1"/>
  <c r="J35" i="93" s="1"/>
  <c r="E36" i="93" a="1"/>
  <c r="E36" i="93" s="1"/>
  <c r="F36" i="93" a="1"/>
  <c r="F36" i="93" s="1"/>
  <c r="G36" i="93" a="1"/>
  <c r="G36" i="93" s="1"/>
  <c r="H36" i="93" a="1"/>
  <c r="H36" i="93" s="1"/>
  <c r="I36" i="93" a="1"/>
  <c r="I36" i="93" s="1"/>
  <c r="J36" i="93" a="1"/>
  <c r="J36" i="93" s="1"/>
  <c r="E37" i="93" a="1"/>
  <c r="E37" i="93" s="1"/>
  <c r="F37" i="93" a="1"/>
  <c r="F37" i="93" s="1"/>
  <c r="G37" i="93" a="1"/>
  <c r="G37" i="93" s="1"/>
  <c r="H37" i="93" a="1"/>
  <c r="H37" i="93" s="1"/>
  <c r="I37" i="93" a="1"/>
  <c r="I37" i="93" s="1"/>
  <c r="J37" i="93" a="1"/>
  <c r="J37" i="93" s="1"/>
  <c r="E38" i="93" a="1"/>
  <c r="E38" i="93" s="1"/>
  <c r="F38" i="93" a="1"/>
  <c r="F38" i="93" s="1"/>
  <c r="G38" i="93" a="1"/>
  <c r="G38" i="93" s="1"/>
  <c r="H38" i="93" a="1"/>
  <c r="H38" i="93" s="1"/>
  <c r="I38" i="93" a="1"/>
  <c r="I38" i="93" s="1"/>
  <c r="J38" i="93" a="1"/>
  <c r="J38" i="93" s="1"/>
  <c r="E39" i="93" a="1"/>
  <c r="E39" i="93" s="1"/>
  <c r="F39" i="93" a="1"/>
  <c r="F39" i="93" s="1"/>
  <c r="G39" i="93" a="1"/>
  <c r="G39" i="93" s="1"/>
  <c r="H39" i="93" a="1"/>
  <c r="H39" i="93" s="1"/>
  <c r="I39" i="93" a="1"/>
  <c r="I39" i="93" s="1"/>
  <c r="J39" i="93" a="1"/>
  <c r="J39" i="93" s="1"/>
  <c r="E40" i="93" a="1"/>
  <c r="E40" i="93" s="1"/>
  <c r="F40" i="93" a="1"/>
  <c r="F40" i="93" s="1"/>
  <c r="G40" i="93" a="1"/>
  <c r="G40" i="93" s="1"/>
  <c r="H40" i="93" a="1"/>
  <c r="H40" i="93" s="1"/>
  <c r="I40" i="93" a="1"/>
  <c r="I40" i="93" s="1"/>
  <c r="J40" i="93" a="1"/>
  <c r="J40" i="93" s="1"/>
  <c r="D4" i="93" a="1"/>
  <c r="D4" i="93" s="1"/>
  <c r="D5" i="93" a="1"/>
  <c r="D5" i="93" s="1"/>
  <c r="D6" i="93" a="1"/>
  <c r="D6" i="93" s="1"/>
  <c r="D7" i="93" a="1"/>
  <c r="D7" i="93" s="1"/>
  <c r="D8" i="93" a="1"/>
  <c r="D8" i="93" s="1"/>
  <c r="D9" i="93" a="1"/>
  <c r="D9" i="93" s="1"/>
  <c r="D10" i="93" a="1"/>
  <c r="D10" i="93" s="1"/>
  <c r="D11" i="93" a="1"/>
  <c r="D11" i="93" s="1"/>
  <c r="D12" i="93" a="1"/>
  <c r="D12" i="93" s="1"/>
  <c r="D13" i="93" a="1"/>
  <c r="D13" i="93" s="1"/>
  <c r="D14" i="93" a="1"/>
  <c r="D14" i="93" s="1"/>
  <c r="D15" i="93" a="1"/>
  <c r="D15" i="93" s="1"/>
  <c r="D16" i="93" a="1"/>
  <c r="D16" i="93" s="1"/>
  <c r="D17" i="93" a="1"/>
  <c r="D17" i="93" s="1"/>
  <c r="D18" i="93" a="1"/>
  <c r="D18" i="93" s="1"/>
  <c r="D19" i="93" a="1"/>
  <c r="D19" i="93" s="1"/>
  <c r="D20" i="93" a="1"/>
  <c r="D20" i="93" s="1"/>
  <c r="D21" i="93" a="1"/>
  <c r="D21" i="93" s="1"/>
  <c r="D22" i="93" a="1"/>
  <c r="D22" i="93" s="1"/>
  <c r="D23" i="93" a="1"/>
  <c r="D23" i="93" s="1"/>
  <c r="D24" i="93" a="1"/>
  <c r="D24" i="93" s="1"/>
  <c r="D25" i="93" a="1"/>
  <c r="D25" i="93" s="1"/>
  <c r="D26" i="93" a="1"/>
  <c r="D26" i="93" s="1"/>
  <c r="D27" i="93" a="1"/>
  <c r="D27" i="93" s="1"/>
  <c r="D28" i="93" a="1"/>
  <c r="D28" i="93" s="1"/>
  <c r="D29" i="93" a="1"/>
  <c r="D29" i="93" s="1"/>
  <c r="D30" i="93" a="1"/>
  <c r="D30" i="93" s="1"/>
  <c r="D31" i="93" a="1"/>
  <c r="D31" i="93" s="1"/>
  <c r="D32" i="93" a="1"/>
  <c r="D32" i="93" s="1"/>
  <c r="D33" i="93" a="1"/>
  <c r="D33" i="93" s="1"/>
  <c r="D34" i="93" a="1"/>
  <c r="D34" i="93" s="1"/>
  <c r="D35" i="93" a="1"/>
  <c r="D35" i="93" s="1"/>
  <c r="D36" i="93" a="1"/>
  <c r="D36" i="93" s="1"/>
  <c r="D37" i="93" a="1"/>
  <c r="D37" i="93" s="1"/>
  <c r="D38" i="93" a="1"/>
  <c r="D38" i="93" s="1"/>
  <c r="D39" i="93" a="1"/>
  <c r="D39" i="93" s="1"/>
  <c r="D40" i="93" a="1"/>
  <c r="D40" i="93" s="1"/>
  <c r="D3" i="93" a="1"/>
  <c r="D3" i="93" s="1"/>
  <c r="E13" i="88"/>
  <c r="G13" i="88"/>
  <c r="L46" i="28"/>
  <c r="L45" i="28"/>
  <c r="C31" i="28"/>
  <c r="B32" i="28"/>
  <c r="B31" i="28"/>
  <c r="B30" i="28"/>
  <c r="B29" i="28"/>
  <c r="B28" i="28"/>
  <c r="B27" i="28"/>
  <c r="B26" i="28"/>
  <c r="B25" i="28"/>
  <c r="B24" i="28"/>
  <c r="B23" i="28"/>
  <c r="B22" i="28"/>
  <c r="B21" i="28"/>
  <c r="E72" i="28" l="1"/>
  <c r="H42" i="1"/>
  <c r="G38" i="1"/>
  <c r="G34" i="1"/>
  <c r="G30" i="1"/>
  <c r="G29" i="1"/>
  <c r="G28" i="1"/>
  <c r="G27" i="1"/>
  <c r="L32" i="28"/>
  <c r="E32" i="28"/>
  <c r="A32" i="28"/>
  <c r="C32" i="28"/>
  <c r="G22" i="1"/>
  <c r="G21" i="1"/>
  <c r="G15" i="1"/>
  <c r="G14" i="1"/>
  <c r="G10" i="1"/>
  <c r="A35" i="91" l="1"/>
  <c r="B31" i="91" l="1"/>
  <c r="B29" i="91"/>
  <c r="B27" i="91"/>
  <c r="L52" i="28" l="1"/>
  <c r="E50" i="28"/>
  <c r="E51" i="28"/>
  <c r="E47" i="28"/>
  <c r="E46" i="28"/>
  <c r="E45" i="28"/>
  <c r="E40" i="28"/>
  <c r="E41" i="28"/>
  <c r="E42" i="28"/>
  <c r="E43" i="28"/>
  <c r="E44" i="28"/>
  <c r="E48" i="28"/>
  <c r="E49" i="28"/>
  <c r="E39" i="28"/>
  <c r="C47" i="28"/>
  <c r="A47" i="28"/>
  <c r="D17" i="91"/>
  <c r="L47" i="28" l="1"/>
  <c r="C24" i="28"/>
  <c r="C23" i="28"/>
  <c r="C22" i="28"/>
  <c r="C21" i="28"/>
  <c r="E38" i="28"/>
  <c r="E37" i="28"/>
  <c r="E36" i="28"/>
  <c r="E35" i="28"/>
  <c r="E34" i="28"/>
  <c r="E33" i="28"/>
  <c r="E29" i="28"/>
  <c r="L29" i="28" s="1"/>
  <c r="E30" i="28"/>
  <c r="L30" i="28" s="1"/>
  <c r="F30" i="28" s="1"/>
  <c r="E31" i="28"/>
  <c r="E22" i="28"/>
  <c r="E23" i="28"/>
  <c r="E24" i="28"/>
  <c r="E25" i="28"/>
  <c r="L25" i="28" s="1"/>
  <c r="F25" i="28" s="1"/>
  <c r="E26" i="28"/>
  <c r="L26" i="28" s="1"/>
  <c r="F26" i="28" s="1"/>
  <c r="E27" i="28"/>
  <c r="L27" i="28" s="1"/>
  <c r="E28" i="28"/>
  <c r="L28" i="28" s="1"/>
  <c r="E21" i="28"/>
  <c r="E20" i="28"/>
  <c r="E10" i="28"/>
  <c r="E11" i="28"/>
  <c r="E12" i="28"/>
  <c r="E13" i="28"/>
  <c r="E14" i="28"/>
  <c r="E15" i="28"/>
  <c r="E16" i="28"/>
  <c r="E17" i="28"/>
  <c r="E18" i="28"/>
  <c r="E19" i="28"/>
  <c r="E9" i="28"/>
  <c r="E6" i="28"/>
  <c r="E7" i="28"/>
  <c r="E8" i="28"/>
  <c r="E5" i="28"/>
  <c r="A28" i="28"/>
  <c r="C28" i="28"/>
  <c r="A29" i="28"/>
  <c r="C29" i="28"/>
  <c r="A30" i="28"/>
  <c r="C30" i="28"/>
  <c r="C27" i="28" l="1"/>
  <c r="C26" i="28"/>
  <c r="C25" i="28"/>
  <c r="A31" i="28"/>
  <c r="A27" i="28"/>
  <c r="A25" i="28"/>
  <c r="A26" i="28"/>
  <c r="L8" i="28"/>
  <c r="F8" i="28" s="1"/>
  <c r="L7" i="28"/>
  <c r="C8" i="28"/>
  <c r="B8" i="28"/>
  <c r="A8" i="28"/>
  <c r="C7" i="28"/>
  <c r="B7" i="28"/>
  <c r="A7" i="28"/>
  <c r="E364" i="82"/>
  <c r="E361" i="82" s="1"/>
  <c r="F364" i="82"/>
  <c r="G364" i="82"/>
  <c r="H364" i="82"/>
  <c r="I364" i="82"/>
  <c r="J364" i="82"/>
  <c r="D364" i="82"/>
  <c r="J365" i="82" l="1"/>
  <c r="I365" i="82"/>
  <c r="H365" i="82"/>
  <c r="G365" i="82"/>
  <c r="F365" i="82"/>
  <c r="E365" i="82"/>
  <c r="D365" i="82"/>
  <c r="J357" i="82"/>
  <c r="I357" i="82"/>
  <c r="H357" i="82"/>
  <c r="G357" i="82"/>
  <c r="F357" i="82"/>
  <c r="E357" i="82"/>
  <c r="D357" i="82"/>
  <c r="J356" i="82"/>
  <c r="I356" i="82"/>
  <c r="H356" i="82"/>
  <c r="G356" i="82"/>
  <c r="F356" i="82"/>
  <c r="E356" i="82"/>
  <c r="D356" i="82"/>
  <c r="J355" i="82"/>
  <c r="I355" i="82"/>
  <c r="H355" i="82"/>
  <c r="G355" i="82"/>
  <c r="F355" i="82"/>
  <c r="E355" i="82"/>
  <c r="D355" i="82"/>
  <c r="J350" i="82"/>
  <c r="I350" i="82"/>
  <c r="H350" i="82"/>
  <c r="G350" i="82"/>
  <c r="F350" i="82"/>
  <c r="E350" i="82"/>
  <c r="D350" i="82"/>
  <c r="J349" i="82"/>
  <c r="I349" i="82"/>
  <c r="H349" i="82"/>
  <c r="G349" i="82"/>
  <c r="F349" i="82"/>
  <c r="E349" i="82"/>
  <c r="D349" i="82"/>
  <c r="J348" i="82"/>
  <c r="I348" i="82"/>
  <c r="H348" i="82"/>
  <c r="G348" i="82"/>
  <c r="F348" i="82"/>
  <c r="E348" i="82"/>
  <c r="D348" i="82"/>
  <c r="J347" i="82"/>
  <c r="I347" i="82"/>
  <c r="H347" i="82"/>
  <c r="G347" i="82"/>
  <c r="F347" i="82"/>
  <c r="E347" i="82"/>
  <c r="D347" i="82"/>
  <c r="J346" i="82"/>
  <c r="I346" i="82"/>
  <c r="H346" i="82"/>
  <c r="G346" i="82"/>
  <c r="F346" i="82"/>
  <c r="E346" i="82"/>
  <c r="D346" i="82"/>
  <c r="J345" i="82"/>
  <c r="I345" i="82"/>
  <c r="H345" i="82"/>
  <c r="G345" i="82"/>
  <c r="F345" i="82"/>
  <c r="E345" i="82"/>
  <c r="D345" i="82"/>
  <c r="J344" i="82"/>
  <c r="I344" i="82"/>
  <c r="H344" i="82"/>
  <c r="G344" i="82"/>
  <c r="F344" i="82"/>
  <c r="E344" i="82"/>
  <c r="D344" i="82"/>
  <c r="J343" i="82"/>
  <c r="I343" i="82"/>
  <c r="H343" i="82"/>
  <c r="G343" i="82"/>
  <c r="F343" i="82"/>
  <c r="E343" i="82"/>
  <c r="D343" i="82"/>
  <c r="J342" i="82"/>
  <c r="I342" i="82"/>
  <c r="H342" i="82"/>
  <c r="G342" i="82"/>
  <c r="F342" i="82"/>
  <c r="E342" i="82"/>
  <c r="D342" i="82"/>
  <c r="J341" i="82"/>
  <c r="I341" i="82"/>
  <c r="H341" i="82"/>
  <c r="G341" i="82"/>
  <c r="F341" i="82"/>
  <c r="E341" i="82"/>
  <c r="D341" i="82"/>
  <c r="J340" i="82"/>
  <c r="I340" i="82"/>
  <c r="H340" i="82"/>
  <c r="G340" i="82"/>
  <c r="F340" i="82"/>
  <c r="E340" i="82"/>
  <c r="D340" i="82"/>
  <c r="J339" i="82"/>
  <c r="I339" i="82"/>
  <c r="H339" i="82"/>
  <c r="G339" i="82"/>
  <c r="F339" i="82"/>
  <c r="E339" i="82"/>
  <c r="D339" i="82"/>
  <c r="J338" i="82"/>
  <c r="I338" i="82"/>
  <c r="H338" i="82"/>
  <c r="G338" i="82"/>
  <c r="F338" i="82"/>
  <c r="E338" i="82"/>
  <c r="D338" i="82"/>
  <c r="J337" i="82"/>
  <c r="I337" i="82"/>
  <c r="H337" i="82"/>
  <c r="G337" i="82"/>
  <c r="F337" i="82"/>
  <c r="E337" i="82"/>
  <c r="D337" i="82"/>
  <c r="J336" i="82"/>
  <c r="I336" i="82"/>
  <c r="H336" i="82"/>
  <c r="G336" i="82"/>
  <c r="F336" i="82"/>
  <c r="E336" i="82"/>
  <c r="D336" i="82"/>
  <c r="J335" i="82"/>
  <c r="I335" i="82"/>
  <c r="H335" i="82"/>
  <c r="G335" i="82"/>
  <c r="F335" i="82"/>
  <c r="E335" i="82"/>
  <c r="D335" i="82"/>
  <c r="J334" i="82"/>
  <c r="I334" i="82"/>
  <c r="H334" i="82"/>
  <c r="G334" i="82"/>
  <c r="F334" i="82"/>
  <c r="E334" i="82"/>
  <c r="D334" i="82"/>
  <c r="J333" i="82"/>
  <c r="I333" i="82"/>
  <c r="H333" i="82"/>
  <c r="G333" i="82"/>
  <c r="F333" i="82"/>
  <c r="E333" i="82"/>
  <c r="D333" i="82"/>
  <c r="J332" i="82"/>
  <c r="I332" i="82"/>
  <c r="H332" i="82"/>
  <c r="G332" i="82"/>
  <c r="F332" i="82"/>
  <c r="E332" i="82"/>
  <c r="D332" i="82"/>
  <c r="J331" i="82"/>
  <c r="I331" i="82"/>
  <c r="H331" i="82"/>
  <c r="G331" i="82"/>
  <c r="F331" i="82"/>
  <c r="E331" i="82"/>
  <c r="D331" i="82"/>
  <c r="J330" i="82"/>
  <c r="I330" i="82"/>
  <c r="H330" i="82"/>
  <c r="G330" i="82"/>
  <c r="F330" i="82"/>
  <c r="E330" i="82"/>
  <c r="D330" i="82"/>
  <c r="J329" i="82"/>
  <c r="I329" i="82"/>
  <c r="H329" i="82"/>
  <c r="G329" i="82"/>
  <c r="F329" i="82"/>
  <c r="E329" i="82"/>
  <c r="D329" i="82"/>
  <c r="J328" i="82"/>
  <c r="I328" i="82"/>
  <c r="H328" i="82"/>
  <c r="G328" i="82"/>
  <c r="F328" i="82"/>
  <c r="E328" i="82"/>
  <c r="D328" i="82"/>
  <c r="J327" i="82"/>
  <c r="I327" i="82"/>
  <c r="H327" i="82"/>
  <c r="G327" i="82"/>
  <c r="F327" i="82"/>
  <c r="E327" i="82"/>
  <c r="D327" i="82"/>
  <c r="J326" i="82"/>
  <c r="I326" i="82"/>
  <c r="H326" i="82"/>
  <c r="G326" i="82"/>
  <c r="F326" i="82"/>
  <c r="E326" i="82"/>
  <c r="D326" i="82"/>
  <c r="J325" i="82"/>
  <c r="I325" i="82"/>
  <c r="H325" i="82"/>
  <c r="G325" i="82"/>
  <c r="F325" i="82"/>
  <c r="E325" i="82"/>
  <c r="D325" i="82"/>
  <c r="J324" i="82"/>
  <c r="I324" i="82"/>
  <c r="H324" i="82"/>
  <c r="G324" i="82"/>
  <c r="F324" i="82"/>
  <c r="E324" i="82"/>
  <c r="D324" i="82"/>
  <c r="J323" i="82"/>
  <c r="I323" i="82"/>
  <c r="H323" i="82"/>
  <c r="G323" i="82"/>
  <c r="F323" i="82"/>
  <c r="E323" i="82"/>
  <c r="D323" i="82"/>
  <c r="J322" i="82"/>
  <c r="I322" i="82"/>
  <c r="H322" i="82"/>
  <c r="G322" i="82"/>
  <c r="F322" i="82"/>
  <c r="E322" i="82"/>
  <c r="D322" i="82"/>
  <c r="J321" i="82"/>
  <c r="I321" i="82"/>
  <c r="H321" i="82"/>
  <c r="G321" i="82"/>
  <c r="F321" i="82"/>
  <c r="E321" i="82"/>
  <c r="D321" i="82"/>
  <c r="J320" i="82"/>
  <c r="I320" i="82"/>
  <c r="H320" i="82"/>
  <c r="G320" i="82"/>
  <c r="F320" i="82"/>
  <c r="E320" i="82"/>
  <c r="D320" i="82"/>
  <c r="J319" i="82"/>
  <c r="J351" i="82" s="1"/>
  <c r="I319" i="82"/>
  <c r="H319" i="82"/>
  <c r="G319" i="82"/>
  <c r="F319" i="82"/>
  <c r="E319" i="82"/>
  <c r="D319" i="82"/>
  <c r="J318" i="82"/>
  <c r="I318" i="82"/>
  <c r="H318" i="82"/>
  <c r="G318" i="82"/>
  <c r="F318" i="82"/>
  <c r="E318" i="82"/>
  <c r="D318" i="82"/>
  <c r="J317" i="82"/>
  <c r="I317" i="82"/>
  <c r="H317" i="82"/>
  <c r="G317" i="82"/>
  <c r="F317" i="82"/>
  <c r="E317" i="82"/>
  <c r="D317" i="82"/>
  <c r="J316" i="82"/>
  <c r="I316" i="82"/>
  <c r="H316" i="82"/>
  <c r="G316" i="82"/>
  <c r="F316" i="82"/>
  <c r="E316" i="82"/>
  <c r="D316" i="82"/>
  <c r="J315" i="82"/>
  <c r="I315" i="82"/>
  <c r="H315" i="82"/>
  <c r="G315" i="82"/>
  <c r="F315" i="82"/>
  <c r="E315" i="82"/>
  <c r="D315" i="82"/>
  <c r="J314" i="82"/>
  <c r="I314" i="82"/>
  <c r="H314" i="82"/>
  <c r="G314" i="82"/>
  <c r="F314" i="82"/>
  <c r="E314" i="82"/>
  <c r="D314" i="82"/>
  <c r="J313" i="82"/>
  <c r="I313" i="82"/>
  <c r="I351" i="82" s="1"/>
  <c r="H313" i="82"/>
  <c r="H351" i="82" s="1"/>
  <c r="G313" i="82"/>
  <c r="G351" i="82" s="1"/>
  <c r="F313" i="82"/>
  <c r="F351" i="82" s="1"/>
  <c r="E313" i="82"/>
  <c r="E351" i="82" s="1"/>
  <c r="D313" i="82"/>
  <c r="J311" i="82"/>
  <c r="I311" i="82"/>
  <c r="H311" i="82"/>
  <c r="H353" i="82" s="1"/>
  <c r="H359" i="82" s="1"/>
  <c r="G311" i="82"/>
  <c r="G353" i="82" s="1"/>
  <c r="G359" i="82" s="1"/>
  <c r="F311" i="82"/>
  <c r="F353" i="82" s="1"/>
  <c r="F359" i="82" s="1"/>
  <c r="E311" i="82"/>
  <c r="D311" i="82"/>
  <c r="D351" i="82" l="1"/>
  <c r="D353" i="82" s="1"/>
  <c r="D359" i="82" s="1"/>
  <c r="I353" i="82"/>
  <c r="I359" i="82" s="1"/>
  <c r="J353" i="82"/>
  <c r="J359" i="82" s="1"/>
  <c r="E353" i="82"/>
  <c r="E359" i="82" s="1"/>
  <c r="E363" i="82"/>
  <c r="E71" i="28" l="1"/>
  <c r="E65" i="28"/>
  <c r="C43" i="28" l="1"/>
  <c r="A43" i="28"/>
  <c r="A35" i="28"/>
  <c r="B35" i="28"/>
  <c r="C35" i="28"/>
  <c r="A22" i="28"/>
  <c r="A23" i="28"/>
  <c r="A24" i="28"/>
  <c r="A21" i="28"/>
  <c r="L38" i="28" l="1"/>
  <c r="L37" i="28"/>
  <c r="L34" i="28"/>
  <c r="L33" i="28"/>
  <c r="F33" i="28" s="1"/>
  <c r="L31" i="28"/>
  <c r="L24" i="28"/>
  <c r="F24" i="28" s="1"/>
  <c r="L23" i="28"/>
  <c r="F23" i="28" s="1"/>
  <c r="L22" i="28"/>
  <c r="L21" i="28"/>
  <c r="L51" i="28"/>
  <c r="L50" i="28"/>
  <c r="L49" i="28"/>
  <c r="L48" i="28"/>
  <c r="L44" i="28"/>
  <c r="L43" i="28"/>
  <c r="L42" i="28"/>
  <c r="L41" i="28"/>
  <c r="L39" i="28"/>
  <c r="L40" i="28"/>
  <c r="L35" i="28"/>
  <c r="E11" i="88" l="1"/>
  <c r="E8" i="88"/>
  <c r="G8" i="88" s="1"/>
  <c r="E10" i="88"/>
  <c r="F37" i="28"/>
  <c r="D25" i="91" l="1"/>
  <c r="D22" i="91"/>
  <c r="D21" i="91"/>
  <c r="D23" i="91"/>
  <c r="D24" i="91"/>
  <c r="D20" i="91"/>
  <c r="D19" i="91"/>
  <c r="D18" i="91"/>
  <c r="D16" i="91"/>
  <c r="D15" i="91"/>
  <c r="D14" i="91"/>
  <c r="D13" i="91"/>
  <c r="D12" i="91"/>
  <c r="D11" i="91"/>
  <c r="D10" i="91"/>
  <c r="D9" i="91"/>
  <c r="C50" i="28" l="1"/>
  <c r="E74" i="28"/>
  <c r="C74" i="28"/>
  <c r="C41" i="28"/>
  <c r="C42" i="28"/>
  <c r="A41" i="28"/>
  <c r="A42" i="28"/>
  <c r="C51" i="28"/>
  <c r="A51" i="28"/>
  <c r="A50" i="28"/>
  <c r="C49" i="28"/>
  <c r="A49" i="28"/>
  <c r="C44" i="28"/>
  <c r="C45" i="28"/>
  <c r="C46" i="28"/>
  <c r="C48" i="28"/>
  <c r="A45" i="28"/>
  <c r="A46" i="28"/>
  <c r="A48" i="28"/>
  <c r="A44" i="28"/>
  <c r="C40" i="28"/>
  <c r="A40" i="28"/>
  <c r="C39" i="28"/>
  <c r="A39" i="28"/>
  <c r="AA42" i="28" l="1"/>
  <c r="AA41" i="28"/>
  <c r="C4" i="88" l="1"/>
  <c r="G11" i="88"/>
  <c r="AA52" i="28" l="1"/>
  <c r="AA53" i="28"/>
  <c r="AA54" i="28"/>
  <c r="AA55" i="28"/>
  <c r="AB55" i="28"/>
  <c r="AA56" i="28"/>
  <c r="AB56" i="28"/>
  <c r="AA57" i="28"/>
  <c r="AB57" i="28"/>
  <c r="AA58" i="28"/>
  <c r="AB58" i="28"/>
  <c r="AA59" i="28"/>
  <c r="AB59" i="28"/>
  <c r="AA60" i="28"/>
  <c r="AB60" i="28"/>
  <c r="AA61" i="28"/>
  <c r="AB61" i="28"/>
  <c r="AA62" i="28"/>
  <c r="AB62" i="28"/>
  <c r="AB52" i="28" l="1"/>
  <c r="AB54" i="28"/>
  <c r="AB53" i="28"/>
  <c r="L36" i="28" l="1"/>
  <c r="H38" i="28" l="1"/>
  <c r="F36" i="28"/>
  <c r="Y86" i="28"/>
  <c r="X84" i="28"/>
  <c r="X83" i="28"/>
  <c r="X86" i="28" l="1"/>
  <c r="Z86" i="28" s="1"/>
  <c r="D361" i="82"/>
  <c r="I361" i="82" l="1"/>
  <c r="I363" i="82" s="1"/>
  <c r="J361" i="82"/>
  <c r="J363" i="82" s="1"/>
  <c r="G361" i="82"/>
  <c r="G363" i="82" s="1"/>
  <c r="H361" i="82"/>
  <c r="H363" i="82" s="1"/>
  <c r="D363" i="82"/>
  <c r="F361" i="82"/>
  <c r="F363" i="82" s="1"/>
  <c r="A71" i="1"/>
  <c r="F67" i="1" l="1"/>
  <c r="E67" i="1"/>
  <c r="F65" i="1"/>
  <c r="E65" i="1"/>
  <c r="F64" i="1"/>
  <c r="E64" i="1"/>
  <c r="F63" i="1"/>
  <c r="E63" i="1"/>
  <c r="F62" i="1"/>
  <c r="E62" i="1"/>
  <c r="C65" i="28" l="1"/>
  <c r="AA48" i="28" l="1"/>
  <c r="AB48" i="28" l="1"/>
  <c r="G43" i="1"/>
  <c r="E62" i="28" l="1"/>
  <c r="L74" i="28" l="1"/>
  <c r="AA50" i="28" l="1"/>
  <c r="AA51" i="28"/>
  <c r="AA46" i="28"/>
  <c r="AA45" i="28"/>
  <c r="AA44" i="28"/>
  <c r="AA40" i="28"/>
  <c r="AA39" i="28"/>
  <c r="AB39" i="28" l="1"/>
  <c r="AB40" i="28"/>
  <c r="G10" i="88" l="1"/>
  <c r="AB51" i="28"/>
  <c r="AB46" i="28"/>
  <c r="AB45" i="28"/>
  <c r="AB50" i="28"/>
  <c r="AB44" i="28"/>
  <c r="E70" i="28" l="1"/>
  <c r="L71" i="28"/>
  <c r="L72" i="28"/>
  <c r="E73" i="28"/>
  <c r="E69" i="28"/>
  <c r="A70" i="28"/>
  <c r="A71" i="28"/>
  <c r="A72" i="28"/>
  <c r="A73" i="28"/>
  <c r="A69" i="28"/>
  <c r="G53" i="1"/>
  <c r="F67" i="28" s="1"/>
  <c r="G54" i="1"/>
  <c r="F68" i="28" s="1"/>
  <c r="F65" i="28"/>
  <c r="G52" i="1"/>
  <c r="F66" i="28" s="1"/>
  <c r="G48" i="1"/>
  <c r="F62" i="28" s="1"/>
  <c r="G49" i="1"/>
  <c r="F63" i="28" s="1"/>
  <c r="G50" i="1"/>
  <c r="F64" i="28" s="1"/>
  <c r="G47" i="1"/>
  <c r="F61" i="28" s="1"/>
  <c r="AA74" i="28" l="1"/>
  <c r="AA72" i="28"/>
  <c r="AA73" i="28"/>
  <c r="AA71" i="28"/>
  <c r="AA75" i="28"/>
  <c r="AB74" i="28"/>
  <c r="AB73" i="28"/>
  <c r="L73" i="28"/>
  <c r="AB75" i="28" s="1"/>
  <c r="L70" i="28"/>
  <c r="AB72" i="28" s="1"/>
  <c r="L69" i="28"/>
  <c r="AB71" i="28" s="1"/>
  <c r="C70" i="28"/>
  <c r="C71" i="28"/>
  <c r="C73" i="28"/>
  <c r="C69" i="28"/>
  <c r="G39" i="1" l="1"/>
  <c r="F73" i="28"/>
  <c r="F72" i="28"/>
  <c r="F71" i="28"/>
  <c r="F70" i="28"/>
  <c r="F69" i="28"/>
  <c r="D3" i="1" l="1"/>
  <c r="C5" i="88" l="1"/>
  <c r="L4" i="28"/>
  <c r="E68" i="28" l="1"/>
  <c r="C68" i="28"/>
  <c r="A68" i="28"/>
  <c r="E67" i="28"/>
  <c r="C67" i="28"/>
  <c r="A67" i="28"/>
  <c r="E66" i="28"/>
  <c r="C66" i="28"/>
  <c r="A66" i="28"/>
  <c r="A65" i="28"/>
  <c r="E64" i="28"/>
  <c r="C64" i="28"/>
  <c r="A64" i="28"/>
  <c r="E63" i="28"/>
  <c r="C63" i="28"/>
  <c r="A63" i="28"/>
  <c r="C62" i="28"/>
  <c r="A62" i="28"/>
  <c r="E61" i="28"/>
  <c r="C61" i="28"/>
  <c r="A61" i="28"/>
  <c r="C38" i="28"/>
  <c r="B38" i="28"/>
  <c r="A38" i="28"/>
  <c r="C37" i="28"/>
  <c r="B37" i="28"/>
  <c r="A37" i="28"/>
  <c r="C36" i="28"/>
  <c r="B36" i="28"/>
  <c r="A36" i="28"/>
  <c r="AA35" i="28"/>
  <c r="C34" i="28"/>
  <c r="B34" i="28"/>
  <c r="A34" i="28"/>
  <c r="C33" i="28"/>
  <c r="B33" i="28"/>
  <c r="A33" i="28"/>
  <c r="AA34" i="28"/>
  <c r="AA33" i="28"/>
  <c r="C20" i="28"/>
  <c r="B20" i="28"/>
  <c r="A20" i="28"/>
  <c r="C19" i="28"/>
  <c r="B19" i="28"/>
  <c r="A19" i="28"/>
  <c r="C18" i="28"/>
  <c r="B18" i="28"/>
  <c r="A18" i="28"/>
  <c r="C17" i="28"/>
  <c r="B17" i="28"/>
  <c r="A17" i="28"/>
  <c r="C16" i="28"/>
  <c r="B16" i="28"/>
  <c r="A16" i="28"/>
  <c r="C15" i="28"/>
  <c r="B15" i="28"/>
  <c r="A15" i="28"/>
  <c r="C14" i="28"/>
  <c r="B14" i="28"/>
  <c r="A14" i="28"/>
  <c r="C13" i="28"/>
  <c r="B13" i="28"/>
  <c r="A13" i="28"/>
  <c r="C12" i="28"/>
  <c r="B12" i="28"/>
  <c r="A12" i="28"/>
  <c r="C11" i="28"/>
  <c r="B11" i="28"/>
  <c r="A11" i="28"/>
  <c r="C10" i="28"/>
  <c r="B10" i="28"/>
  <c r="A10" i="28"/>
  <c r="C9" i="28"/>
  <c r="B9" i="28"/>
  <c r="A9" i="28"/>
  <c r="C6" i="28"/>
  <c r="B6" i="28"/>
  <c r="A6" i="28"/>
  <c r="C5" i="28"/>
  <c r="B5" i="28"/>
  <c r="A5" i="28"/>
  <c r="C2" i="28"/>
  <c r="H44" i="1"/>
  <c r="G44" i="1" s="1"/>
  <c r="G41" i="1"/>
  <c r="G17" i="1"/>
  <c r="G16" i="1"/>
  <c r="G8" i="1"/>
  <c r="L75" i="28"/>
  <c r="AA63" i="28" l="1"/>
  <c r="AA66" i="28"/>
  <c r="AA13" i="28"/>
  <c r="AA15" i="28"/>
  <c r="AA17" i="28"/>
  <c r="AA19" i="28"/>
  <c r="AA37" i="28"/>
  <c r="AA5" i="28"/>
  <c r="AA11" i="28"/>
  <c r="AA70" i="28"/>
  <c r="AA64" i="28"/>
  <c r="AA67" i="28"/>
  <c r="AA38" i="28"/>
  <c r="AA68" i="28"/>
  <c r="AA12" i="28"/>
  <c r="AA14" i="28"/>
  <c r="AA16" i="28"/>
  <c r="AA18" i="28"/>
  <c r="AA20" i="28"/>
  <c r="AA36" i="28"/>
  <c r="AA65" i="28"/>
  <c r="AA6" i="28"/>
  <c r="AA10" i="28"/>
  <c r="AA9" i="28"/>
  <c r="AA69" i="28"/>
  <c r="L61" i="28"/>
  <c r="AB63" i="28" s="1"/>
  <c r="AB38" i="28"/>
  <c r="AB35" i="28"/>
  <c r="AB33" i="28"/>
  <c r="AB34" i="28"/>
  <c r="L19" i="28"/>
  <c r="F19" i="28" s="1"/>
  <c r="L20" i="28"/>
  <c r="L17" i="28"/>
  <c r="L18" i="28"/>
  <c r="F18" i="28" s="1"/>
  <c r="L16" i="28"/>
  <c r="L14" i="28"/>
  <c r="F14" i="28" s="1"/>
  <c r="L13" i="28"/>
  <c r="F13" i="28" s="1"/>
  <c r="L15" i="28"/>
  <c r="L10" i="28"/>
  <c r="F10" i="28" s="1"/>
  <c r="L12" i="28"/>
  <c r="F12" i="28" s="1"/>
  <c r="L9" i="28"/>
  <c r="F9" i="28" s="1"/>
  <c r="L11" i="28"/>
  <c r="F11" i="28" s="1"/>
  <c r="L6" i="28"/>
  <c r="F6" i="28" s="1"/>
  <c r="L5" i="28"/>
  <c r="L63" i="28"/>
  <c r="AB65" i="28" s="1"/>
  <c r="L66" i="28"/>
  <c r="AB68" i="28" s="1"/>
  <c r="L64" i="28"/>
  <c r="AB66" i="28" s="1"/>
  <c r="L67" i="28"/>
  <c r="AB69" i="28" s="1"/>
  <c r="L62" i="28"/>
  <c r="L65" i="28"/>
  <c r="L68" i="28"/>
  <c r="AB70" i="28" s="1"/>
  <c r="O20" i="28"/>
  <c r="AB19" i="28" l="1"/>
  <c r="AB18" i="28"/>
  <c r="AB17" i="28"/>
  <c r="AB16" i="28"/>
  <c r="AB15" i="28"/>
  <c r="AB12" i="28"/>
  <c r="AB11" i="28"/>
  <c r="AB10" i="28"/>
  <c r="AB6" i="28"/>
  <c r="AB5" i="28"/>
  <c r="AB64" i="28"/>
  <c r="AB67" i="28"/>
  <c r="AB14" i="28"/>
  <c r="AB36" i="28"/>
  <c r="AB37" i="28"/>
  <c r="N6" i="88"/>
  <c r="AB20" i="28"/>
  <c r="AB13" i="28"/>
  <c r="AB9" i="28"/>
  <c r="G20" i="28"/>
  <c r="L78" i="28" l="1"/>
  <c r="L80" i="28" s="1"/>
  <c r="E6" i="88"/>
  <c r="G6" i="8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<sst xmlns="http://schemas.openxmlformats.org/spreadsheetml/2006/main" count="1242" uniqueCount="745">
  <si>
    <t xml:space="preserve">Unit Number:      </t>
  </si>
  <si>
    <t>Description of Requested Amount from Audited Financial Statements</t>
  </si>
  <si>
    <t>Notes</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</si>
  <si>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</si>
  <si>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</si>
  <si>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Upload Amounts</t>
  </si>
  <si>
    <t xml:space="preserve">Fiscal Year </t>
  </si>
  <si>
    <t>Water Sewer Dashboard</t>
  </si>
  <si>
    <t>NC County and Municipal Financial Information</t>
  </si>
  <si>
    <t>Description</t>
  </si>
  <si>
    <t>Account #</t>
  </si>
  <si>
    <t>Fiscal Year Reviewer Corrections</t>
  </si>
  <si>
    <t>Fiscal Year Unit Input</t>
  </si>
  <si>
    <t xml:space="preserve">                    FINISHED</t>
  </si>
  <si>
    <t>IMPORT</t>
  </si>
  <si>
    <t>Errors</t>
  </si>
  <si>
    <t>Yes</t>
  </si>
  <si>
    <t>No</t>
  </si>
  <si>
    <t>Property Tax Increase for Year Audited</t>
  </si>
  <si>
    <t>Property Tax Increase for budget year after fiscal year being reported</t>
  </si>
  <si>
    <t>Review Summary</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</si>
  <si>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</si>
  <si>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</si>
  <si>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</si>
  <si>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</si>
  <si>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</si>
  <si>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</si>
  <si>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</si>
  <si>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</si>
  <si>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</si>
  <si>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</si>
  <si>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</si>
  <si>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</si>
  <si>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</si>
  <si>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</si>
  <si>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</si>
  <si>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</si>
  <si>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</si>
  <si>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</si>
  <si>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</si>
  <si>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</si>
  <si>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</si>
  <si>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</si>
  <si>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</si>
  <si>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</si>
  <si>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</si>
  <si>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</si>
  <si>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Statement</t>
  </si>
  <si>
    <t>All restricted cash and investments</t>
  </si>
  <si>
    <t>General Fund-Rev, Exp. Change in Fund Balance</t>
  </si>
  <si>
    <t>OPEB Note</t>
  </si>
  <si>
    <t>Gov - Restricted Cash &amp; Investments</t>
  </si>
  <si>
    <t>GA-Total Unrestricted Cash &amp; Investments</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</si>
  <si>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</si>
  <si>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</si>
  <si>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</si>
  <si>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</si>
  <si>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</si>
  <si>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</si>
  <si>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</si>
  <si>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</si>
  <si>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</si>
  <si>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</si>
  <si>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</si>
  <si>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</si>
  <si>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</si>
  <si>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</si>
  <si>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</si>
  <si>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</si>
  <si>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</si>
  <si>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</si>
  <si>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</si>
  <si>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</si>
  <si>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</si>
  <si>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Gen Fund - Transfers In</t>
  </si>
  <si>
    <t>Gen Fund - Transfers Out</t>
  </si>
  <si>
    <t>Gen Fund - Other items</t>
  </si>
  <si>
    <t>Gen Fund - Positive debt refund</t>
  </si>
  <si>
    <t>Gen fund - Negative debt refund</t>
  </si>
  <si>
    <t>Gen Fund - Change in Fund Balance</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</si>
  <si>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</si>
  <si>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</si>
  <si>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</si>
  <si>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</si>
  <si>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</si>
  <si>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</si>
  <si>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</si>
  <si>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</si>
  <si>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</si>
  <si>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</si>
  <si>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</si>
  <si>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</si>
  <si>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</si>
  <si>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</si>
  <si>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</si>
  <si>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</si>
  <si>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</si>
  <si>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</si>
  <si>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</si>
  <si>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</si>
  <si>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</si>
  <si>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</si>
  <si>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</si>
  <si>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</si>
  <si>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</si>
  <si>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</si>
  <si>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</si>
  <si>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</si>
  <si>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</si>
  <si>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</si>
  <si>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</si>
  <si>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</si>
  <si>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</si>
  <si>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</si>
  <si>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</si>
  <si>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</si>
  <si>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</si>
  <si>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</si>
  <si>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</si>
  <si>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Transfer from General to Debt Fund</t>
  </si>
  <si>
    <t>Transfer from General Fund to Electric</t>
  </si>
  <si>
    <t>Transfer from Electric to General Fund</t>
  </si>
  <si>
    <t>Gen Fund - Encumbrances</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</si>
  <si>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</si>
  <si>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</si>
  <si>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</si>
  <si>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</si>
  <si>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</si>
  <si>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</si>
  <si>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</si>
  <si>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</si>
  <si>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</si>
  <si>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</si>
  <si>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</si>
  <si>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</si>
  <si>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</si>
  <si>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</si>
  <si>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</si>
  <si>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</si>
  <si>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</si>
  <si>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</si>
  <si>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</si>
  <si>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</si>
  <si>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</si>
  <si>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</si>
  <si>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</si>
  <si>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</si>
  <si>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</si>
  <si>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</si>
  <si>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</si>
  <si>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</si>
  <si>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</si>
  <si>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Combined Totals of all Proprietary Funds - Cash Flow from Operating</t>
  </si>
  <si>
    <t>Combined Totals of all Proprietary Funds - Capital Contributions</t>
  </si>
  <si>
    <t>Select Your Unit's Name from the drop down box in cell D2</t>
  </si>
  <si>
    <t>Debt Refunding - Net refunding proceeds against debt payoff and if negative place results on this line.</t>
  </si>
  <si>
    <t>Debt Refunding - Net refunding proceeds against debt payoff and if positive place results on this line.</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</si>
  <si>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</si>
  <si>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</si>
  <si>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</si>
  <si>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Formula Results</t>
  </si>
  <si>
    <t>GW-positive internal balance</t>
  </si>
  <si>
    <t>GW-negative internal balance</t>
  </si>
  <si>
    <t>Gov Acc Dep - Capital Assets</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</si>
  <si>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</si>
  <si>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</si>
  <si>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</si>
  <si>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</si>
  <si>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</si>
  <si>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Error Amounts</t>
  </si>
  <si>
    <t>Error Count</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</si>
  <si>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</si>
  <si>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</si>
  <si>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</si>
  <si>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</si>
  <si>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Fiscal Review</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</si>
  <si>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</si>
  <si>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</si>
  <si>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</si>
  <si>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</si>
  <si>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</si>
  <si>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</si>
  <si>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</si>
  <si>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</si>
  <si>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Status of Water Sewer</t>
  </si>
  <si>
    <t>https://www.nctreasurer.com/slg/lfm/financial-analysis/Pages/Analysis-by-Population.aspx</t>
  </si>
  <si>
    <t>Interest income from statement of activities</t>
  </si>
  <si>
    <t>Total LEO pension liability under GASB 68 or 73</t>
  </si>
  <si>
    <t>Unit paid to Officers under LEO under 68 or 73</t>
  </si>
  <si>
    <t>LEO Plan fiduciary net position</t>
  </si>
  <si>
    <t>OPEB
 Note or RSI</t>
  </si>
  <si>
    <t>Notes or formulas</t>
  </si>
  <si>
    <t>OPEB
RSI</t>
  </si>
  <si>
    <t/>
  </si>
  <si>
    <t>FS., Pension note or RSI</t>
  </si>
  <si>
    <t>Notes to the Financial Statements - Pension Note</t>
  </si>
  <si>
    <t>Does the County collect real estate property taxes on your behalf? Select "1" for "yes and "2" for "No"</t>
  </si>
  <si>
    <t>Net Pension Liability</t>
  </si>
  <si>
    <t>Determination of Fiscal Health</t>
  </si>
  <si>
    <t>Fund Balance, Unassigned</t>
  </si>
  <si>
    <t>Quick Ratio</t>
  </si>
  <si>
    <t>WS - Total Current Liabilities including current portion of long-term debt</t>
  </si>
  <si>
    <t>WS-Current Liabilities - bond anticipation notes</t>
  </si>
  <si>
    <t>WS-Current Liabilities - current compensated absences</t>
  </si>
  <si>
    <t>Acct #</t>
  </si>
  <si>
    <t>Fund balance, Assigned (total of all assigned components)</t>
  </si>
  <si>
    <t>Unit Data From Audit Worksheet</t>
  </si>
  <si>
    <t>MANDATORY</t>
  </si>
  <si>
    <t>All Fields Must Be Completed</t>
  </si>
  <si>
    <t>Title of Official</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</si>
  <si>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</si>
  <si>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</si>
  <si>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</si>
  <si>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</si>
  <si>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</si>
  <si>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</si>
  <si>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</si>
  <si>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</si>
  <si>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</si>
  <si>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</si>
  <si>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</si>
  <si>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Total OPEB benefits - total OPEB liability
If you do not provide benefit, please enter 0</t>
  </si>
  <si>
    <t>Total OPEB benefits- OPEB plan fiduciary net position
If no fiduciary net position, enter 0</t>
  </si>
  <si>
    <t>OPEB-Plan's fiduciary net position as a % of total OPEB liability</t>
  </si>
  <si>
    <t>Do you use prepared food/occupancy tax revenue stream to support debt.  Yes =1 No=2</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</si>
  <si>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</si>
  <si>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</si>
  <si>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</si>
  <si>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The Official should be the Finance Officer or interim Finance Officer as designated by the Board.</t>
  </si>
  <si>
    <t>Name of Finance Officer</t>
  </si>
  <si>
    <t>Capital</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</si>
  <si>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</si>
  <si>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</si>
  <si>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</si>
  <si>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</si>
  <si>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</si>
  <si>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</si>
  <si>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</si>
  <si>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</si>
  <si>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</si>
  <si>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</si>
  <si>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</si>
  <si>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</si>
  <si>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Data documenting the unit's compliance with General Statue 159-25 is captured in account numbers 947, 948, 949, 950, 952, 954, 956, and 958.</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</si>
  <si>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</si>
  <si>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</si>
  <si>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</si>
  <si>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</si>
  <si>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</si>
  <si>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</si>
  <si>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</si>
  <si>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N/A</t>
  </si>
  <si>
    <t>Is the Independent Auditor's Report Opinion Unmodified?</t>
  </si>
  <si>
    <t xml:space="preserve">Was a  Management Letter issued? </t>
  </si>
  <si>
    <t>Was an AU-C 260 letter issued?</t>
  </si>
  <si>
    <t>Was an AU-C 265 letter issued?</t>
  </si>
  <si>
    <t>Form completed by:</t>
  </si>
  <si>
    <t>Title:</t>
  </si>
  <si>
    <t>Version:</t>
  </si>
  <si>
    <t>Date:</t>
  </si>
  <si>
    <t>Is the Independent Auditor's Report Opinion Unmodified</t>
  </si>
  <si>
    <t>Is there a finding for lack of segregation of duties at this unit</t>
  </si>
  <si>
    <t>Hamilton</t>
  </si>
  <si>
    <t>Performance Indicator</t>
  </si>
  <si>
    <t>Unit Number:</t>
  </si>
  <si>
    <t>Equal or greater than 1</t>
  </si>
  <si>
    <t>Date the Auditor presented or plans to present the Audit to the Governing Board</t>
  </si>
  <si>
    <t>The Auditor will submit the Audit Report to the LGC by December 1, 2021   Select Yes or No</t>
  </si>
  <si>
    <t>The Performance Indicator Tab in this worksheet has at least one performance indicator of concern (indicated by a red shaded cell)</t>
  </si>
  <si>
    <t>TD Auditor</t>
  </si>
  <si>
    <t>Auditor indicated that there was at least one Performance indicator of Concern on the PI tab</t>
  </si>
  <si>
    <t>Tax rate for year audited</t>
  </si>
  <si>
    <t>Unit Name:</t>
  </si>
  <si>
    <t>D</t>
  </si>
  <si>
    <t>E</t>
  </si>
  <si>
    <t>F</t>
  </si>
  <si>
    <t>G</t>
  </si>
  <si>
    <t>H</t>
  </si>
  <si>
    <t>Cell L224 contains link that has to be relinked to prior year  "YYYY Data(H)" tab</t>
  </si>
  <si>
    <t>Must be linked to unit number on Unit Datat from Audit Worksheet tab</t>
  </si>
  <si>
    <t xml:space="preserve"> formula in E column - use for handling date from TD Info Completed by Auditor tab uploading to database</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</si>
  <si>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</si>
  <si>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</si>
  <si>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</si>
  <si>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Did the Unit have any of the following occur:
1.  Bond covenants were not met
2.  Debt service payments made late?  Deferred payments authorized by LGC or other state
     agencies should not be counted as late for purposes of this question.</t>
  </si>
  <si>
    <t>TD Info Completed by Auditor : CCH acct # 974</t>
  </si>
  <si>
    <t>Muni</t>
  </si>
  <si>
    <t>Mental Health Net Position - Net Investment in Capital Assets</t>
  </si>
  <si>
    <t>Mental Health Net Position - Restricted Net Position</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</si>
  <si>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</si>
  <si>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</si>
  <si>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</si>
  <si>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</si>
  <si>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</si>
  <si>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</si>
  <si>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</si>
  <si>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t>Mental Health Net Position - Unrestricted Net Position</t>
  </si>
  <si>
    <t>Messages</t>
  </si>
  <si>
    <t>Leave blank if data not available</t>
  </si>
  <si>
    <t>Is there is a going concern finding noted in the audit report</t>
  </si>
  <si>
    <t>Did unit have problems with debt service payments being late, debt restructured or not meeting bond covenants</t>
  </si>
  <si>
    <t>Unit Data from Audit Worksheet tab: (13-534)/14</t>
  </si>
  <si>
    <t>Select Unit Name from Drop Down List</t>
  </si>
  <si>
    <t>Section 1: Data Collection NOTE:  the data submitted below may be used in various published reports</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</si>
  <si>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electric system may not be sustainable.</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</si>
  <si>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</si>
  <si>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</si>
  <si>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</si>
  <si>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This indicator lists whether or not the unit has issues with debt service payments or bond covenants.</t>
  </si>
  <si>
    <t>This indicator lists any other issues that the unit should address.</t>
  </si>
  <si>
    <t>The Auditor will submit the Audit Report to the LGC within five months plus one day after the fiscal year end.  (for units with a June 30th fiscal year-end this would be December 1)   Select Yes or No</t>
  </si>
  <si>
    <t>5 months plus one day after the fiscal year end</t>
  </si>
  <si>
    <t>I</t>
  </si>
  <si>
    <t>Please have the completed audit report available to complete this form.  ALL questions must be answered before submitting to the portal.</t>
  </si>
  <si>
    <r>
      <rPr>
        <b/>
        <i/>
        <sz val="12"/>
        <rFont val="Cambria"/>
        <family val="1"/>
      </rPr>
      <t xml:space="preserve"> Data Input Workbook</t>
    </r>
    <r>
      <rPr>
        <i/>
        <sz val="12"/>
        <rFont val="Cambria"/>
        <family val="1"/>
      </rPr>
      <t xml:space="preserve"> - The newly combined workbook consist of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</si>
  <si>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</si>
  <si>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</si>
  <si>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</si>
  <si>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</si>
  <si>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</si>
  <si>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</si>
  <si>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</si>
  <si>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</si>
  <si>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on lines 319-323 of the worksheet.  The worksheet must be </t>
    </r>
    <r>
      <rPr>
        <b/>
        <sz val="12"/>
        <color indexed="8"/>
        <rFont val="Cambria"/>
        <family val="1"/>
      </rPr>
      <t>submitted with the unit’s audit report</t>
    </r>
    <r>
      <rPr>
        <sz val="12"/>
        <color indexed="8"/>
        <rFont val="Cambria"/>
        <family val="1"/>
      </rPr>
      <t>.</t>
    </r>
  </si>
  <si>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</si>
  <si>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</si>
  <si>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</si>
  <si>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We cannot complete our review process when "protection" is placed on the submitted documents.</t>
  </si>
  <si>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</si>
  <si>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</si>
  <si>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t>Agrees</t>
  </si>
  <si>
    <t>from 2021 control Sheet</t>
  </si>
  <si>
    <t>from collection tab</t>
  </si>
  <si>
    <t>Intergovernmental Data Code</t>
  </si>
  <si>
    <t>Comb-Proprietary-Current Assets less restricted assets and deferred outflows</t>
  </si>
  <si>
    <t>C-EF- Current liabilities (Inc. Def Rev, Excl. BANs &amp; Comp Abs)</t>
  </si>
  <si>
    <t>Combined Total of all Proprietary Funds - Change in Net Position</t>
  </si>
  <si>
    <t>Combined Totals of all Proprietary Funds - Depreciation &amp; Amortization Expense</t>
  </si>
  <si>
    <t>Hospital-EF- Unrestricted Cash &amp; Invest</t>
  </si>
  <si>
    <t>Hospital/MH -EF - Patient A/Rec, net</t>
  </si>
  <si>
    <t>Hospital/MH -EF- Total Gross Capital Assets (BS), w/o acc. dep.</t>
  </si>
  <si>
    <t>Hospital-EF- Total LT Debt (non current portion only) (BS)</t>
  </si>
  <si>
    <t>Hospital-EF- Unrestricted Fund Equity/Net Position</t>
  </si>
  <si>
    <t>Hospital-EF- Principal Paid on LTD (SCF)</t>
  </si>
  <si>
    <t>Hospital-EF- Net Patient Revenue (IS)</t>
  </si>
  <si>
    <t>Hospital-EF- Interest expenses (IS)</t>
  </si>
  <si>
    <t>WS - Total Current Assets</t>
  </si>
  <si>
    <t>WS - Select Current Liabilities</t>
  </si>
  <si>
    <t>Electric - Total Current Assets</t>
  </si>
  <si>
    <t>Hospital-EF- Capital Outlays</t>
  </si>
  <si>
    <t>Hospital/MH -EF - Total Operating Revenues</t>
  </si>
  <si>
    <t>Hospital/MH -EF- Total Operating Expenses. May include Interest Exp.</t>
  </si>
  <si>
    <t>Counties Only- Local Current Expense to BOEs</t>
  </si>
  <si>
    <t>Counties Only- Capital Outlay Contribution to BOEs</t>
  </si>
  <si>
    <t>BOE Only-- Local Current Exp. Revenue from County.</t>
  </si>
  <si>
    <t>BOE- Only-- Capital outlay revenue from county (GF, SRF, CPF)</t>
  </si>
  <si>
    <t>Hospital-EF- Capital contributions (only positive)</t>
  </si>
  <si>
    <t>Hospital-EF- Change in Net Position</t>
  </si>
  <si>
    <t>WS Cap Asset - Land &amp; other Non-Construction</t>
  </si>
  <si>
    <t>Gov - Select Current Liabilities</t>
  </si>
  <si>
    <t>GA- Total General revenues (No transfers, special, extraordinary items)(SOA)</t>
  </si>
  <si>
    <t>WS - Total Non-Operating Revenues-exclude capital contrib.</t>
  </si>
  <si>
    <t>Electric - Total Transfers Out (to all funds)</t>
  </si>
  <si>
    <t>Gen Fund - Any Adj. to Beginning Net Position</t>
  </si>
  <si>
    <t>Gen Fund - Total Expenditures</t>
  </si>
  <si>
    <t>Gen Fund - Proceeds from LTD</t>
  </si>
  <si>
    <t>Comb-Proprietary Funds- Inventories &amp; Prepaids in Curr Assets</t>
  </si>
  <si>
    <t>Amount of the Water Sewer Fund Balance appropriated in next year's budget</t>
  </si>
  <si>
    <t>Supplemental School Tax</t>
  </si>
  <si>
    <t>OPEB
1-implicit rate only
2-no benefit
3-benfit
4- state health plan</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</si>
  <si>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</si>
  <si>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</si>
  <si>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</si>
  <si>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</si>
  <si>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Encumbrances</t>
  </si>
  <si>
    <t>MH Enterprise Fund Non GAAP - Liabilities from Restricted Assets</t>
  </si>
  <si>
    <t>MH Enterprise Fund Non GAAP - Total Expenditures</t>
  </si>
  <si>
    <t>MH Enterprise Fund Non GAAP - Negative debt refund</t>
  </si>
  <si>
    <t>MH Enterprise Fund Non GAAP - Positive debt refund</t>
  </si>
  <si>
    <t>MH Enterprise Fund Non GAAP - Transfers Out</t>
  </si>
  <si>
    <t>MH- Proceeds from LTD</t>
  </si>
  <si>
    <t>MH Enterprise Fund P &amp; I Due next year</t>
  </si>
  <si>
    <t>Yes  or "1" indicates unit has defined benefit other than the ones adm. By the state</t>
  </si>
  <si>
    <t>WS-Advance From - Liability</t>
  </si>
  <si>
    <t>WS-Advance To - Asset</t>
  </si>
  <si>
    <t>Electric-Advance From - Liability</t>
  </si>
  <si>
    <t>Electric-Advance To - Asset</t>
  </si>
  <si>
    <t>County only-timber receipts sent to the schools</t>
  </si>
  <si>
    <t>GF - Advance to</t>
  </si>
  <si>
    <t>Local Curr Exp trx to Fund 8</t>
  </si>
  <si>
    <t>Capital Outlay trx to Fund 8</t>
  </si>
  <si>
    <t>County-supplemental school tax reported in Agency fund</t>
  </si>
  <si>
    <t>Business Type - Total Transfers In</t>
  </si>
  <si>
    <t>Business Type - Total Transfers Out</t>
  </si>
  <si>
    <t>Compliance opinion - enter "1" for clean Opinion or "2" for other than clean opinion</t>
  </si>
  <si>
    <t>LEO - plan's fiduary net position as a % of total pension liability</t>
  </si>
  <si>
    <t>Do you expect to issue debt requiring LGC approval within 12 months from the date that the audit is submitted - select "1" for year and "2" for no</t>
  </si>
  <si>
    <t>IMPORT TAB ONLY - OPEB - If a unit is an employer participant in the State's RHBF (Retiree Health Benefit Fund) then only the Net OPEB liability is available and should be put in the reviewer correction field, column D.  It should be the total amount of t</t>
  </si>
  <si>
    <t>Unit's Share of Net Pension Liability ($s)
- unit of government is a participating employer in the State's TSERS (Teachers' and State Employees' Retirement System) or the LGERS (Local Governmental Employees' Retirement System).</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</si>
  <si>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</si>
  <si>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</si>
  <si>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</si>
  <si>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</si>
  <si>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</si>
  <si>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</si>
  <si>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GW-Current Liabilities - closure/Postclosure</t>
  </si>
  <si>
    <t>Please enter any pension liabilities that are classified as current liabilities and included in account 633 above (amounts entered should agree to the current amount included in the changes to long-term debt note)</t>
  </si>
  <si>
    <t>Please enter any current liabilities that are payable from restricted assets and included row 12 above (amounts entered should agree to the current amount included in the changes to long-term debt note)</t>
  </si>
  <si>
    <t>Please enter any OPEB liabilities that are classified as current liabilities and included in account 633 above (amounts entered should agree to the current amount included in the changes to long-term debt note)</t>
  </si>
  <si>
    <t xml:space="preserve">Current liabilities (as reported on the Statement of Fund Net Position)
Include:   Current liabilities including current portion of long-term debt.  Deferred inflows should not be included in Current Liabilities  
</t>
  </si>
  <si>
    <t>Please enter any bond anticipation notes that are classified as current liabilities and included in account 639 above (amounts entered should agree to the current amount included in the changes to long-term debt note)</t>
  </si>
  <si>
    <t>Please enter any compensated absences that are classified as current liabilities and included in account 639 above (amounts entered should agree to the current amount included in the changes to long-term debt note)</t>
  </si>
  <si>
    <t>Please enter any pension liabilities that are classified as current liabilities and included account in 639 above (amounts entered should agree to the current amount included in the changes to long-term debt note)</t>
  </si>
  <si>
    <t>Please enter any current liabilities that are payable from restricted assets and included in account 639 above.</t>
  </si>
  <si>
    <t>Please enter any OPEB liabilities that are classified as current liabilities and included in account 639 above (amounts entered should agree to the current amount included in the changes to long-term debt note)</t>
  </si>
  <si>
    <t>Debt Service Funds Total Fund Balance</t>
  </si>
  <si>
    <t>WS-Any current assets that are restricted (Cash, Accounts Rec., ect.)</t>
  </si>
  <si>
    <t>Electric-Total Current Assets as presented on the Statement of Net Position</t>
  </si>
  <si>
    <t>Electric-Any current assets that are restricted (Cash, Accounts Rec., ect.)</t>
  </si>
  <si>
    <t>OPEB- Total OPEB liability</t>
  </si>
  <si>
    <t>OPEB-OPEB plan fiduciary net position</t>
  </si>
  <si>
    <t>Single Audit Only - Other CARES Act /Coronavirus funding</t>
  </si>
  <si>
    <t>TD-Was a Unmodified Audit Opinion issued?</t>
  </si>
  <si>
    <t>TD-Was there a finding for lack of segregation of duties at this unit?</t>
  </si>
  <si>
    <t>First name of finance officer or interim finance officer (please enter GÇ£vacantGÇ¥ for first or last name if the position is currently vacant)</t>
  </si>
  <si>
    <t>Last name of finance officer or interim finance officer (please enter GÇ£vacantGÇ¥ for first or last name if the position is currently vacant)</t>
  </si>
  <si>
    <t>Is the finance officer serving in a permanent role or an interim role? (permanent/interim/vacant)</t>
  </si>
  <si>
    <t>Has the finance officer been formally appointed by the local government, public authority, or designated official?  (Y/N)</t>
  </si>
  <si>
    <t>TD-Is there a finding for lack of technical skills, knowledge and experience (SKE) at this unit?</t>
  </si>
  <si>
    <t>Date on which the local government, public authority, or designated official appointed the finance officer? (If the date of appointment by the board is difficult to find you may enter January 1 and the year)</t>
  </si>
  <si>
    <t>1/1/2020</t>
  </si>
  <si>
    <t>TD-Is there is a going concern finding noted in the audit report?</t>
  </si>
  <si>
    <t>TD-Number of significant deficiency findings (other than in Questions 10-13 )</t>
  </si>
  <si>
    <t>TD-Number of material weaknesses findings (other than in Questions 10-13)</t>
  </si>
  <si>
    <t>Has the finance officer or interim finance officer submitted (or has ensured the submission of) all required and applicable reports, including but not limited to, the annual audit report (N.C.G.S. 159-34), the semi-annual report on cash and investments (GÇ£</t>
  </si>
  <si>
    <t>TD-Did unit have their debt service payments restructured in this fiscal year? (does not include refinancings designed to take advantage of lower interest rates)</t>
  </si>
  <si>
    <t>Name of Official who signed the Data Input Worksheet</t>
  </si>
  <si>
    <t>Title of Official who signed the Data input Worksheet</t>
  </si>
  <si>
    <t>Finance Director</t>
  </si>
  <si>
    <t>Date the FO signed the Data Input worksheet</t>
  </si>
  <si>
    <t>TD-Is the Finance Officer bonded for at least $50,000? (GS 159-42(h)</t>
  </si>
  <si>
    <t>Telephone number of the FO who signed the data input worksheet</t>
  </si>
  <si>
    <t>E-mail address of FO who signed the data input worksheet</t>
  </si>
  <si>
    <t>Total of Above Accounts</t>
  </si>
  <si>
    <t>Total Assets less Internal Balances Formula: =385-576</t>
  </si>
  <si>
    <t>Reverse import tab calculation to value reported on DIW unit data from audit worksheet tab for account 385</t>
  </si>
  <si>
    <t>Total Current Liabilites less Internal Balances Formula: =626-576</t>
  </si>
  <si>
    <t>Reverse import tab calculation to value reported on unit DIW data from audit worksheet tab for account 626</t>
  </si>
  <si>
    <t>Total Liabilities and total deferred inflows less internal balances Formula: =338-576</t>
  </si>
  <si>
    <t>Reverse import tab calculation to value reported on DIW unit data from audit worksheet tab for account 338</t>
  </si>
  <si>
    <t>DIW Water and/or Sewer Section Formula: If (996 = 0.01| "LGC Records indicate that your unit has an operational Water and/or Sewer system and needs to complete the Water Sewer Question"||)</t>
  </si>
  <si>
    <t>Message is linked  to DIW unit data from audit worksheet tab as reminder to provide water and sewer financial information if unit has water and sewer operations</t>
  </si>
  <si>
    <t>GF FBA without Powell Bill Formula: 506+536-4-5-6-11+647</t>
  </si>
  <si>
    <t>Numerator in formula for GF FBA% of Exp w/o Powell Bill. New Account 647 for FY 2020 added to formula</t>
  </si>
  <si>
    <t>GF Exp and Tran out Formula: 532+20+509-533-508</t>
  </si>
  <si>
    <t>Denominator in formula for GF FBA% of Exp w/o Powell Bill</t>
  </si>
  <si>
    <t>New Account 647 for FY 2020 added to formula</t>
  </si>
  <si>
    <t>Enterprise Fund Quick Ratio Formula: =(13-534)/14</t>
  </si>
  <si>
    <t>WS Quick Ratio Formula: (654-655-579-510)/(633-634-635-636-637-638-578)</t>
  </si>
  <si>
    <t>New accounts and new formula beginning in FY 2020.  Ratio calculated before FY 2020 will not be accurate</t>
  </si>
  <si>
    <t>WS - total operating revenues less total operating expenditures plus depreciation less debt service principal payments and less debt service interest expense payments Formula: 84-85+49-331-89</t>
  </si>
  <si>
    <t>Statistic reported on DIW FPIC tab</t>
  </si>
  <si>
    <t>WS - unrestricted cash and investments divided by (total operating expenses plus total all non-operating expenses less depreciation plus debt service principal payments and plus debt service interest expense payments) Formula: 80/(85+351-49+331+89)</t>
  </si>
  <si>
    <t>WS Quick Ratio Formula: (44-510)/45</t>
  </si>
  <si>
    <t>Formula used beginning in FY 2012  is currently used for various website and memo reports.  Formula 10 ratio should match this ratio beginning in FY 2020.</t>
  </si>
  <si>
    <t>Elec Quick ratio Formula: (657-658-511-581)/(639-640-641-642-643-644-580)</t>
  </si>
  <si>
    <t>New accounts and new formula beginning in FY 2020. Ratio calculated prior to FY 2020 will not be accurate.</t>
  </si>
  <si>
    <t>Elec - total operating revenues less total operating revenues plus depreciation less debt service principal payments and debt service interest expense payments Formula: 93-94+52-100-98</t>
  </si>
  <si>
    <t>Elec - unrestricted cash and investments divided by (total operating expenses plus total all non-operating expenses less depreciation plus debt service principal payments and plus debt service interest expense payments) Formula: 90/(94+364-52+100+98)</t>
  </si>
  <si>
    <t>Elec Quick Ratio Formula: (47-511)/48</t>
  </si>
  <si>
    <t>Formula used beginning in FY 2012  is currently used for various website and memo reports. Formula 14 ratio should match this ratio beginning in FY 2020.</t>
  </si>
  <si>
    <t>Gov - Select Current Liabilities plus adjustment for account 576 negative internal blances on import tab Formula: 626-627-628-629-630-631-632</t>
  </si>
  <si>
    <t>Gov - Select Current Liabilities - new accounts and new formula beginning in FY 2020 (626-627-628-629-630-631-632). Account 576 negative internal balance is added to account 626 on import tab. Formula 18 and Formulas 19 should have the same value.</t>
  </si>
  <si>
    <t>Gov - Select Current Liabilities Formula: 336</t>
  </si>
  <si>
    <t>Gov - Select Current Liabilities = The sum of accounts (626-627-628-629-630-631-632) plus account 576 negative internal balance is reported in account 336 on import tab. Formulas 18 and Formula 19 should have the same value. The sum of these accounts are used by the Benchmarking Tool on the website.</t>
  </si>
  <si>
    <t>not on unit data from audit -Total</t>
  </si>
  <si>
    <t>Net Total row 311 less row 351</t>
  </si>
  <si>
    <t>Not on Unit Data from Audit Worksheet</t>
  </si>
  <si>
    <t xml:space="preserve">Batch Total </t>
  </si>
  <si>
    <t>1/1/2019</t>
  </si>
  <si>
    <t>10/28/2021</t>
  </si>
  <si>
    <t>Telephone Number and Ext., etc.</t>
  </si>
  <si>
    <t>TD- Choose one of the following related to Internal Control:
1) NO IC Issues
2) Immaterial IC Issues
3) Unit Visit needed, no UL
4) Unit Letter for IC
5) Consider placing/remaining on Unit Assistance List
6) Consider taking off Unit Assistance List
7) Co</t>
  </si>
  <si>
    <t>TD-Does this unit have a Tourism Development Authority as a discretely presented component unit?</t>
  </si>
  <si>
    <t>TD-E-mail address to notify the Primary Government Unit that report has been reviewed</t>
  </si>
  <si>
    <t>TD-Name of Audit Firm</t>
  </si>
  <si>
    <t>TD-Name of Auditor</t>
  </si>
  <si>
    <t>TD-E-mail address to notify the Auditor that the report has been reviewed-TD</t>
  </si>
  <si>
    <t>TD-E-mail address to send approved invoices (should be at the audit firm)</t>
  </si>
  <si>
    <t>TD-Date Auditor signed the TD</t>
  </si>
  <si>
    <t>11/19/2020</t>
  </si>
  <si>
    <t>10/30/2020</t>
  </si>
  <si>
    <t>10/28/2020</t>
  </si>
  <si>
    <t>11/20/2020</t>
  </si>
  <si>
    <t>TD-Audit  Review Process Route?</t>
  </si>
  <si>
    <t>System</t>
  </si>
  <si>
    <t>TD-Date Data Received in Portal: (MM/DD/YYY)</t>
  </si>
  <si>
    <t>11/6/2020</t>
  </si>
  <si>
    <t>10/29/2020</t>
  </si>
  <si>
    <t>TD-Date TD Placed Review Process</t>
  </si>
  <si>
    <t>11/3/2020</t>
  </si>
  <si>
    <t>TD-Financial Reviewer Name or Initials</t>
  </si>
  <si>
    <t>Joe Hyde</t>
  </si>
  <si>
    <t>JLB</t>
  </si>
  <si>
    <t>TD-Date Financial Review started: (MM/DD/YYYY)</t>
  </si>
  <si>
    <t>TD-Type of Review:</t>
  </si>
  <si>
    <t>TD-Compliance Review was needed (Y/N)</t>
  </si>
  <si>
    <t>Y</t>
  </si>
  <si>
    <t>TD-Final Date Review was completed: (MM/DD/YYYY)</t>
  </si>
  <si>
    <t>TD-WL Issued based on  report  (Y/N)</t>
  </si>
  <si>
    <t>TD-UL Issued based on report  (Y/N)</t>
  </si>
  <si>
    <t>TD-SUL Issued based on report (Y/N)</t>
  </si>
  <si>
    <t>TD-DPI Issued based on  report (Y/N)</t>
  </si>
  <si>
    <t>TD-Unit Visit Needed based on report (Y/N)</t>
  </si>
  <si>
    <t>TD-Financial Reviewer signed off in CCH (Y/N)</t>
  </si>
  <si>
    <t>TD-Mentor Reviewer Name or Initials</t>
  </si>
  <si>
    <t>TD-Date WL sent: (MM/DD/YYYY or N/A)</t>
  </si>
  <si>
    <t>TD-Date WL corrections received: (MM/DD/YYYY or N/A)</t>
  </si>
  <si>
    <t>TD- Date UL or SUL sent: (MM/DD/YYYY or N/A)</t>
  </si>
  <si>
    <t>TD-Compliance Reviewer Name or Initials</t>
  </si>
  <si>
    <t>DCC</t>
  </si>
  <si>
    <t>TD-Date Compliance Review Started: (MM/DD/YYYY)</t>
  </si>
  <si>
    <t>TD-Date Compliance review completed (MM/DD/YYYY)</t>
  </si>
  <si>
    <t>TD-Number of major programs</t>
  </si>
  <si>
    <t>TD-Compliance reviewer concludes this audit is :</t>
  </si>
  <si>
    <t>Yellow Book</t>
  </si>
  <si>
    <t>Single Audit</t>
  </si>
  <si>
    <t>TD-Manager Reviewer Name or Initials</t>
  </si>
  <si>
    <t>TD-Date of Manager Review (MM/DD/YYYY)</t>
  </si>
  <si>
    <t>TD-Manager signed off in CCH  (Y/N)</t>
  </si>
  <si>
    <t>First name of finance officer or interim finance officer (please enter ôvacantö for first or last name if the position is currently vacant)</t>
  </si>
  <si>
    <t>Last name of finance officer or interim finance officer (please enter ôvacantö for first or last name if the position is currently vacant)</t>
  </si>
  <si>
    <t>Has the finance officer or interim finance officer submitted (or has ensured the submission of) all required and applicable reports, including but not limited to, the annual audit report (N.C.G.S. 159-34), the semi-annual report on cash and investments (ô</t>
  </si>
  <si>
    <t>TD-Were debt service payments made late?á Deferred payments authorized by LGC or other state agencies should not be counted as late for purposes of this question.</t>
  </si>
  <si>
    <t>TD-Bond Covenants Met?</t>
  </si>
  <si>
    <t>10/26/2020</t>
  </si>
  <si>
    <t>TD-Type of Audit (Financial Only, Yellow Book, Single Audit)</t>
  </si>
  <si>
    <t>TD-Did your CPA firm prepare the Unit's financial statements?</t>
  </si>
  <si>
    <t>TD-Who is the designated person with skills, knowledge and experience (SKE) for the unit?</t>
  </si>
  <si>
    <t>TD-What is the designated SKE's title?</t>
  </si>
  <si>
    <t>TD-Who is the designated SKE's employer?</t>
  </si>
  <si>
    <t xml:space="preserve">PERFORMANCE INDICATORS </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</si>
  <si>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 unit must submit a "Response to the Auditor's Findings, Recommendations, and Fiscal Matters" within 60 days from the auditor's board presentation.  The response must address all performance indicators shaded in red.</t>
  </si>
  <si>
    <t>This column provides the accounts and formula used in the calculation.  If the Unit Results cell is red, please verify that the data is entered correctly in the "Unit Data From Audit Worksheet" or "TD Info Completed by Auditor" as indicated for accounts listed in Column J.</t>
  </si>
  <si>
    <t>Fiscal Year 2022</t>
  </si>
  <si>
    <t>The 2022 Audit Report is expected to be submitted within five months plus one day from the fiscal year end per the auditor.  (December 1st for most units)</t>
  </si>
  <si>
    <t>TD Info Completed by Auditor tab: CCH acct # 979</t>
  </si>
  <si>
    <t xml:space="preserve">The Unit had material weaknesses, significant deficiencies, and/or statutory violations that should be addressed in the FPIC Response Letter.  </t>
  </si>
  <si>
    <t>This indicator lists whether the unit has any material weaknesses, significant deficiencies, or management letter comments that require a response.</t>
  </si>
  <si>
    <t>The unit had problems with debt service payments being late and/or did not comply with the bond covenants.</t>
  </si>
  <si>
    <t>Not collected in prior year</t>
  </si>
  <si>
    <t>Mark to Market unrealized losses in the General Fund.</t>
  </si>
  <si>
    <t>Did your audit disclose as a finding any statutory violations? (not including budget violations) (Yes or No)</t>
  </si>
  <si>
    <t xml:space="preserve">Is there a finding for lack of segregation of duties at this unit? </t>
  </si>
  <si>
    <t>Is there a finding for lack of technical skills, knowledge and experience (SKE) at this unit?</t>
  </si>
  <si>
    <t xml:space="preserve">Is there is a going concern finding noted in the audit report? </t>
  </si>
  <si>
    <t>Date (MM/DD/YYYY)</t>
  </si>
  <si>
    <t>Trial Balance</t>
  </si>
  <si>
    <t xml:space="preserve">NC DEPARTMENT OF STATE TREASURER- STATE AND LOCAL GOVERNMENT FINANCE DIVISION
TD Info Completed by Auditor
</t>
  </si>
  <si>
    <t>Please see the INSTRUCTIONS worksheet before completing this form</t>
  </si>
  <si>
    <t>Audit Year: 2021</t>
  </si>
  <si>
    <t>GF FBA% of Exp w/o Powell Bill Formula: (506+536-4-5-6-11+647)/(532+20+509-533-508)</t>
  </si>
  <si>
    <t>Audit Year: 2020</t>
  </si>
  <si>
    <t>Enterprise Funds other than WS and Electric</t>
  </si>
  <si>
    <t>Net Position</t>
  </si>
  <si>
    <t>Combined Totals of all Proprietary Funds - Amount of Inventories and Prepaids in current assets</t>
  </si>
  <si>
    <t>Combined Proprietary Funds - Net Position</t>
  </si>
  <si>
    <t>Comb-Proprietary Funds-Current Assets 
Exclude: any restricted assets
                  deferred outflows</t>
  </si>
  <si>
    <t>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t>
  </si>
  <si>
    <t>Combined Proprietary Funds - Change in Cash Flow Statement</t>
  </si>
  <si>
    <t>CCH Upload Batch Total</t>
  </si>
  <si>
    <t>Hill</t>
  </si>
  <si>
    <t>10/29/2021</t>
  </si>
  <si>
    <t>11/8/2021</t>
  </si>
  <si>
    <t>10/31/2021</t>
  </si>
  <si>
    <t>11/24/2021</t>
  </si>
  <si>
    <t>Cherry Bekaert</t>
  </si>
  <si>
    <t>Cherry Bekaert LLP</t>
  </si>
  <si>
    <t>mcruz@cbh.com</t>
  </si>
  <si>
    <t>12/3/2020</t>
  </si>
  <si>
    <t>11/10/2020</t>
  </si>
  <si>
    <t>12/23/2020</t>
  </si>
  <si>
    <t>Alliance Health</t>
  </si>
  <si>
    <t>Cardinal Innovations Healthcare Solutions</t>
  </si>
  <si>
    <t>Eastpointe Human Service</t>
  </si>
  <si>
    <t>Partners Behavioral Health Management</t>
  </si>
  <si>
    <t>Sandhills Mental Health Center</t>
  </si>
  <si>
    <t>Trillium Health Resources</t>
  </si>
  <si>
    <t>Vaya Health</t>
  </si>
  <si>
    <t>Sara</t>
  </si>
  <si>
    <t>Mary</t>
  </si>
  <si>
    <t>Catherine</t>
  </si>
  <si>
    <t>Susan</t>
  </si>
  <si>
    <t>Kelly</t>
  </si>
  <si>
    <t>Michelle</t>
  </si>
  <si>
    <t>Larry</t>
  </si>
  <si>
    <t>Pacholke</t>
  </si>
  <si>
    <t>Dalton</t>
  </si>
  <si>
    <t>Lackey</t>
  </si>
  <si>
    <t>Patterson</t>
  </si>
  <si>
    <t>Martin</t>
  </si>
  <si>
    <t>1/1/2012</t>
  </si>
  <si>
    <t>1/1/2016</t>
  </si>
  <si>
    <t>7/1/2019</t>
  </si>
  <si>
    <t>Sara Pacholke</t>
  </si>
  <si>
    <t>Mary Hamilton</t>
  </si>
  <si>
    <t>Catherine Dalton</t>
  </si>
  <si>
    <t>Susan Lackey</t>
  </si>
  <si>
    <t>Kelly Patterson</t>
  </si>
  <si>
    <t>Michelle Martin</t>
  </si>
  <si>
    <t>Larry Hill</t>
  </si>
  <si>
    <t>SVP of Financial Operations</t>
  </si>
  <si>
    <t>Chief Financial Officer</t>
  </si>
  <si>
    <t>CBO/CFO</t>
  </si>
  <si>
    <t>CFO</t>
  </si>
  <si>
    <t>919-651-8438</t>
  </si>
  <si>
    <t>704-618-6101</t>
  </si>
  <si>
    <t>910-298-7079</t>
  </si>
  <si>
    <t>704-845-6310</t>
  </si>
  <si>
    <t>910-639-9064</t>
  </si>
  <si>
    <t>866-998-2597</t>
  </si>
  <si>
    <t>828-225-2785 ext.4734</t>
  </si>
  <si>
    <t>spacholke@alliancehealthplan.org</t>
  </si>
  <si>
    <t>cdalton@eastpointe.net</t>
  </si>
  <si>
    <t>slackey@partnersbhm.org</t>
  </si>
  <si>
    <t>KellyP@sandhillscenter.org</t>
  </si>
  <si>
    <t>Michelle.Martin@TrilliumNC.org</t>
  </si>
  <si>
    <t>larry.hill@vayahealth.com</t>
  </si>
  <si>
    <t>Total Transfers in    (Preference is that transfers-in  are not netted against transfers-out)</t>
  </si>
  <si>
    <t>Total Transfers out    (Preference is that transfers-in  are not netted against transfers-out)</t>
  </si>
  <si>
    <t>Mental Health Enterprise Fund Non GAAP (Budget Actual Statements behind the notes)</t>
  </si>
  <si>
    <t>Mental Health-Balance Sheet - Non GAAP</t>
  </si>
  <si>
    <t xml:space="preserve">All unrestricted cash and investments.  
Exclude restricted cash and cash held by a third party. </t>
  </si>
  <si>
    <t>Current Liabilities 
Exclude: all deferred inflows
                 current debt service payments
Include: Liabilities payable from restricted assets.</t>
  </si>
  <si>
    <t xml:space="preserve">Mental Health Enterprise Fund Non GAAP deferred inflows or liabilities derived from cash receipts.   </t>
  </si>
  <si>
    <t>Total Liabilities payable from restricted assets (only complete if this if unit has listed this account in their financial statements for the Mental Health Enterprise Fund Non GAAP and the auditor has listed the cash to be used to pay the liabilities as restricted)</t>
  </si>
  <si>
    <t>Mental Health Enterprise Fund Non GAAP-Rev, Exp. Change in Fund Balance</t>
  </si>
  <si>
    <t>Total expenditures  
Exclude: expenditures in the ""other financing sources (uses)"" section.</t>
  </si>
  <si>
    <t>Total Proceeds from all long-term debt issuances 
Exclude: proceeds from refundings</t>
  </si>
  <si>
    <t>Mental Health Enterprise Fund Non GAAP -  Total Encumbrances.  You will have to refer to the note disclosure where the amount of encumbrances is listed.</t>
  </si>
  <si>
    <t>Please enter the principal and interest due next fiscal year on existing borrowings.</t>
  </si>
  <si>
    <t>Statement of Net Position - combined totals from all Proprietary Funds</t>
  </si>
  <si>
    <t>Mental Health or Hospital-EF- Patient Accounts Receivable, Net of Allowance for Bad Debt</t>
  </si>
  <si>
    <t>Revenue, Expenses, Changes in Net Position</t>
  </si>
  <si>
    <t>Net Patient Revenues</t>
  </si>
  <si>
    <t>Total Operating Revenues</t>
  </si>
  <si>
    <r>
      <t xml:space="preserve">Total Operating Expenses. May include Interest Expense - </t>
    </r>
    <r>
      <rPr>
        <sz val="11"/>
        <color indexed="10"/>
        <rFont val="Calibri"/>
        <family val="2"/>
        <scheme val="minor"/>
      </rPr>
      <t>Enter as a positive</t>
    </r>
  </si>
  <si>
    <t>Total Operating Expenses. May include Interest Expense - Enter as a positive</t>
  </si>
  <si>
    <t>Interim</t>
  </si>
  <si>
    <t>Vacant</t>
  </si>
  <si>
    <t xml:space="preserve">MH Enterprise Fund Non GAAP - Total Expenditures </t>
  </si>
  <si>
    <t xml:space="preserve">MH- Proceeds from LTD </t>
  </si>
  <si>
    <t>Comb-Proprietary Funds-Current Assets 
Exclude: any restricted assets
                  deferred outflows.</t>
  </si>
  <si>
    <t>Business Type - Total Expenses - exclude transfers</t>
  </si>
  <si>
    <t xml:space="preserve">Explanation of Performance Indicator
</t>
  </si>
  <si>
    <r>
      <t xml:space="preserve">Notes From Auditor
</t>
    </r>
    <r>
      <rPr>
        <sz val="11"/>
        <rFont val="Calibri"/>
        <family val="2"/>
        <scheme val="minor"/>
      </rPr>
      <t xml:space="preserve">The Auditor can use the cells below to provide additional details that are pertinent to the performance indicator. </t>
    </r>
    <r>
      <rPr>
        <b/>
        <sz val="11"/>
        <rFont val="Calibri"/>
        <family val="2"/>
        <scheme val="minor"/>
      </rPr>
      <t>Please be aware even if notes are provided, an official response is still required (ifapplicable).</t>
    </r>
  </si>
  <si>
    <t>TD Info Completed by Auditor : CCH acct # 1058, 957 and 955</t>
  </si>
  <si>
    <r>
      <t xml:space="preserve">Are there additional issues the unit should address that affect the fiscal health or internal controls of the unit that were communicated to the unit during the audit presentation?   </t>
    </r>
    <r>
      <rPr>
        <b/>
        <u/>
        <sz val="11"/>
        <rFont val="Calibri"/>
        <family val="2"/>
        <scheme val="minor"/>
      </rPr>
      <t>Please include details of the issue in cell J13 to the right and in your FPIC Response.</t>
    </r>
  </si>
  <si>
    <t>1.</t>
  </si>
  <si>
    <t>2.</t>
  </si>
  <si>
    <t>3.</t>
  </si>
  <si>
    <t>4.</t>
  </si>
  <si>
    <t>Mary.Hamilton@cardinalinnovations.org</t>
  </si>
  <si>
    <t>joy.futrell@trilliumnc.org</t>
  </si>
  <si>
    <t>melissa.isaacs@vayahealth.com</t>
  </si>
  <si>
    <t>BDO USA LLP</t>
  </si>
  <si>
    <t>CliftonLarsonAllen</t>
  </si>
  <si>
    <t>Jessica Simmons</t>
  </si>
  <si>
    <t>Bryan Ching</t>
  </si>
  <si>
    <t>Jeremy Hicks</t>
  </si>
  <si>
    <t>jsimmons@cbh.com</t>
  </si>
  <si>
    <t>bching@bdo.com</t>
  </si>
  <si>
    <t>jeremy.hicks@claconnect.com</t>
  </si>
  <si>
    <t>mkanemotocruz@cbh.com</t>
  </si>
  <si>
    <t>rosanna.goodrich@claconnect.com</t>
  </si>
  <si>
    <t>Mcruz@cbh.com</t>
  </si>
  <si>
    <t>10/18/2020</t>
  </si>
  <si>
    <t>2/16/2021</t>
  </si>
  <si>
    <t>11/11/2020</t>
  </si>
  <si>
    <t>11/2/2020</t>
  </si>
  <si>
    <t>2/17/2021</t>
  </si>
  <si>
    <t>11/5/2020</t>
  </si>
  <si>
    <t>11/12/2020</t>
  </si>
  <si>
    <t>10/27/2020</t>
  </si>
  <si>
    <t>11/9/2020</t>
  </si>
  <si>
    <t>Mj Vieweg</t>
  </si>
  <si>
    <t>MJ Vieweg</t>
  </si>
  <si>
    <t>3/2/2021</t>
  </si>
  <si>
    <t>12/7/2020</t>
  </si>
  <si>
    <t>11/23/2020</t>
  </si>
  <si>
    <t>12/2/2020</t>
  </si>
  <si>
    <t>3/3/2021</t>
  </si>
  <si>
    <t>11/30/2020</t>
  </si>
  <si>
    <t>permanent</t>
  </si>
  <si>
    <t>12/14/2018</t>
  </si>
  <si>
    <t>1/20/2020</t>
  </si>
  <si>
    <t>Sara Pacholke, CPA</t>
  </si>
  <si>
    <t>Larry E. Hill</t>
  </si>
  <si>
    <t>Senior VP-Financial Operations</t>
  </si>
  <si>
    <t>Executive Vice-President and CFO</t>
  </si>
  <si>
    <t>704-842-6310</t>
  </si>
  <si>
    <t>910-673-7143</t>
  </si>
  <si>
    <t>828-225-2785</t>
  </si>
  <si>
    <t>spacholke@AllianceHealthPlan.org</t>
  </si>
  <si>
    <t>mary.hamilton@cardinalinnovations.org</t>
  </si>
  <si>
    <t>Joy Futrell</t>
  </si>
  <si>
    <t>Senior Vice President of Business Operations</t>
  </si>
  <si>
    <t>Chief of Business Operations</t>
  </si>
  <si>
    <t>Finance Officer, CFO</t>
  </si>
  <si>
    <t>Executive Vice President</t>
  </si>
  <si>
    <t>Eastpointe Human Services</t>
  </si>
  <si>
    <t>Sandhills Center for Mental Health, Developmental Disabilities and Substance Abuse Services</t>
  </si>
  <si>
    <t>TD Info Completed by Auditor : CCH acct # 973</t>
  </si>
  <si>
    <t>New for Fiscal 2022 -  Data Input Workbook incorporates the
Unit Data from Audit Worksheet, TD Info Completed by Auditor Worksheet, Performance Indicators Print Worksheet</t>
  </si>
  <si>
    <t xml:space="preserve">The TD Info Completed by Auditor Worksheet is to be filled out using the completed audit report for the fiscal year 2022. </t>
  </si>
  <si>
    <t>Please remember the original 2022 audit report submission cannot be processed unless we receive the following:</t>
  </si>
  <si>
    <t xml:space="preserve">- PDF file of the Audit Report named “Unit Name 2022 Audit”             </t>
  </si>
  <si>
    <t>- PDF file of all communication letters from the auditor to the unit  named “Unit Name 2022 comm #1”, “Unit Name 2022 comm #2”, etc.</t>
  </si>
  <si>
    <t xml:space="preserve">- Excel file named “Unit Name 2022 Data Input Workbook" </t>
  </si>
  <si>
    <t xml:space="preserve">We have added questions to the  2022 TD Info Completed by Auditor tab to assist our team in routing the audit report through our review process.  Please answer all questions before submitting the Data Input Workbook to the portal.  Incomplete TD Info Completed by Auditor tabs will be returned and may delay invoice processing.  </t>
  </si>
  <si>
    <t>Location of Documents for the 2022 Audit Submission Process</t>
  </si>
  <si>
    <t>Instructions for Audits with a Fiscal Year Ending Earlier than June 30, 2022</t>
  </si>
  <si>
    <t>If you are performing an audit for a year earlier than June 30, 2022, please email LGCAudit@nctreasurer.com, as you will need to use the appropriate transmittal and data input document for that time period.</t>
  </si>
  <si>
    <t xml:space="preserve"> Did the unit have a board-appointed finance officer the entire fiscal year? (Yes or No)</t>
  </si>
  <si>
    <t>If unit is an employer participant in one of the State Cost Sharing Plans rows 36-38 should be blank.  Unless they have an additional single employer plan.</t>
  </si>
  <si>
    <t>Number of material weaknesses findings</t>
  </si>
  <si>
    <t>Number of significant deficiency findings</t>
  </si>
  <si>
    <t>Is there a finding for lack of technical skills, knowledge and experience (SKE) at this unit</t>
  </si>
  <si>
    <t>Number of other matters that auditor asked the unit to respond to.</t>
  </si>
  <si>
    <r>
      <t xml:space="preserve">If the </t>
    </r>
    <r>
      <rPr>
        <b/>
        <i/>
        <u/>
        <sz val="12"/>
        <color rgb="FFFF0000"/>
        <rFont val="Cambria"/>
        <family val="1"/>
      </rPr>
      <t>2022 Unit Data from Audit Worksheet</t>
    </r>
    <r>
      <rPr>
        <b/>
        <i/>
        <sz val="12"/>
        <color rgb="FFFF0000"/>
        <rFont val="Cambria"/>
        <family val="1"/>
      </rPr>
      <t xml:space="preserve"> or the </t>
    </r>
    <r>
      <rPr>
        <b/>
        <i/>
        <u/>
        <sz val="12"/>
        <color rgb="FFFF0000"/>
        <rFont val="Cambria"/>
        <family val="1"/>
      </rPr>
      <t>Performance Indicators Print</t>
    </r>
    <r>
      <rPr>
        <b/>
        <i/>
        <sz val="12"/>
        <color rgb="FFFF0000"/>
        <rFont val="Cambria"/>
        <family val="1"/>
      </rPr>
      <t xml:space="preserve"> spreadsheet is not populated with prior year's financial data for the unit of government, please email the data input workbook at LGCAudit@nctreasurer.com.  We will email you  the updated Data Input Workbook with the prior years' financial data.</t>
    </r>
  </si>
  <si>
    <t>Did your audit disclose as a finding any statutory violations (not including budget violations) (Yes or No)</t>
  </si>
  <si>
    <t xml:space="preserve"> Did the unit have a board-appointed finance officer the entire fiscal year (Yes or No)</t>
  </si>
  <si>
    <r>
      <t>Date on which the local government, public authority, or designated official appointed the finance officer?</t>
    </r>
    <r>
      <rPr>
        <b/>
        <sz val="11"/>
        <color theme="5" tint="-0.249977111117893"/>
        <rFont val="Calibri"/>
        <family val="2"/>
        <scheme val="minor"/>
      </rPr>
      <t xml:space="preserve"> </t>
    </r>
    <r>
      <rPr>
        <sz val="11"/>
        <color theme="1"/>
        <rFont val="Calibri"/>
        <family val="2"/>
        <scheme val="minor"/>
      </rPr>
      <t xml:space="preserve">    </t>
    </r>
    <r>
      <rPr>
        <b/>
        <sz val="11"/>
        <color theme="1"/>
        <rFont val="Calibri"/>
        <family val="2"/>
        <scheme val="minor"/>
      </rPr>
      <t>Date Format  MM/DD/YYYY</t>
    </r>
  </si>
  <si>
    <r>
      <t xml:space="preserve">Mark to Market unrealized losses in the General Fund. </t>
    </r>
    <r>
      <rPr>
        <sz val="11"/>
        <color theme="5" tint="-0.499984740745262"/>
        <rFont val="Calibri"/>
        <family val="2"/>
        <scheme val="minor"/>
      </rPr>
      <t xml:space="preserve"> </t>
    </r>
    <r>
      <rPr>
        <sz val="11"/>
        <color rgb="FFFF0000"/>
        <rFont val="Calibri"/>
        <family val="2"/>
        <scheme val="minor"/>
      </rPr>
      <t>(enter as a negative number)</t>
    </r>
  </si>
  <si>
    <r>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r>
    <r>
      <rPr>
        <b/>
        <sz val="11"/>
        <color theme="1"/>
        <rFont val="Calibri"/>
        <family val="2"/>
        <scheme val="minor"/>
      </rPr>
      <t xml:space="preserve">Select "1" for Yes and "2" for No from drop down list.
</t>
    </r>
  </si>
  <si>
    <r>
      <t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t>
    </r>
    <r>
      <rPr>
        <b/>
        <sz val="11"/>
        <color theme="1"/>
        <rFont val="Calibri"/>
        <family val="2"/>
        <scheme val="minor"/>
      </rPr>
      <t>Select from drop down list.</t>
    </r>
  </si>
  <si>
    <r>
      <t xml:space="preserve">Date the auditor presented or plans to present Financial Performance Indicators of Concern (FPIC) to the Governing Board.  </t>
    </r>
    <r>
      <rPr>
        <sz val="11"/>
        <color theme="5"/>
        <rFont val="Calibri"/>
        <family val="2"/>
        <scheme val="minor"/>
      </rPr>
      <t>If there are no FPICs to present to the governing board,  enter "7/1/2022" to indicate that a FPIC response is not required.</t>
    </r>
  </si>
  <si>
    <t>Date                     (Enter as "MM/DD/YYYY")</t>
  </si>
  <si>
    <r>
      <t xml:space="preserve">Telephone number - </t>
    </r>
    <r>
      <rPr>
        <b/>
        <sz val="11"/>
        <color theme="1"/>
        <rFont val="Calibri"/>
        <family val="2"/>
        <scheme val="minor"/>
      </rPr>
      <t>enter only telephone number</t>
    </r>
    <r>
      <rPr>
        <sz val="11"/>
        <color theme="1"/>
        <rFont val="Calibri"/>
        <family val="2"/>
        <scheme val="minor"/>
      </rPr>
      <t xml:space="preserve">    ###-###-####</t>
    </r>
  </si>
  <si>
    <t>Encter telephone extension, etc.</t>
  </si>
  <si>
    <t>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t>
  </si>
  <si>
    <t>Version Date 10/19/2022</t>
  </si>
  <si>
    <r>
      <t xml:space="preserve">Number of significant deficiency findings (financial statement findings only)
</t>
    </r>
    <r>
      <rPr>
        <sz val="11"/>
        <color rgb="FFFF0000"/>
        <rFont val="Calibri"/>
        <family val="2"/>
        <scheme val="minor"/>
      </rPr>
      <t xml:space="preserve">Exclude findings reported in questions 906, 907, 951, 953 </t>
    </r>
  </si>
  <si>
    <r>
      <t xml:space="preserve">Number of material weaknesses findings (financial statements findings only)
</t>
    </r>
    <r>
      <rPr>
        <sz val="11"/>
        <color rgb="FFFF0000"/>
        <rFont val="Calibri"/>
        <family val="2"/>
        <scheme val="minor"/>
      </rPr>
      <t xml:space="preserve">Exclude findings reported in questions 906, 907, 951, 953 </t>
    </r>
  </si>
  <si>
    <r>
      <t xml:space="preserve">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  </t>
    </r>
    <r>
      <rPr>
        <sz val="11"/>
        <color rgb="FFFF0000"/>
        <rFont val="Calibri"/>
        <family val="2"/>
        <scheme val="minor"/>
      </rPr>
      <t>This question is intended to include other issues that would have a substantial negative impact financially or internal controls that would have a negative effect on the unit's operations that are not reflected in the unit's audit report.  This includes matters the auditor presented to the board such as excessive employee turnover or loss of a big tax payer.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</si>
</sst>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0">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_);\(0.0\)"/>
    <numFmt numFmtId="171" formatCode="_(* #,##0.0000_);_(* \(#,##0.0000\);_(* &quot;-&quot;??_);_(@_)"/>
    <numFmt numFmtId="172" formatCode="#,##0.0_);\(#,##0.0\)"/>
    <numFmt numFmtId="173" formatCode="_(* #,##0.00_);_(* \(#,##0.00\);_(* &quot;-&quot;_);_(@_)"/>
    <numFmt numFmtId="174" formatCode="_(* #,##0.00%_);[Red]_(* \(#,##0.00%\);_(0.00%_);@"/>
    <numFmt numFmtId="175" formatCode="m/d/yy;@"/>
    <numFmt numFmtId="176" formatCode="mm/dd/yyyy"/>
    <numFmt numFmtId="177" formatCode="#,##0.0"/>
    <numFmt numFmtId="178" formatCode="0.0000"/>
    <numFmt numFmtId="179" formatCode="[&lt;=9999999]###\-####;\(###\)\ ###\-####"/>
    <numFmt numFmtId="180" formatCode="###\-###\-####"/>
  </numFmts>
  <fonts count="153"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sz val="11"/>
      <color rgb="FF0070C0"/>
      <name val="Calibri"/>
      <family val="2"/>
      <scheme val="minor"/>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sz val="11"/>
      <color indexed="8"/>
      <name val="Calibri"/>
      <family val="2"/>
      <scheme val="minor"/>
    </font>
    <font>
      <sz val="28"/>
      <color theme="1"/>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sz val="10"/>
      <color rgb="FF000000"/>
      <name val="Times New Roman"/>
      <family val="1"/>
    </font>
    <font>
      <sz val="10"/>
      <color rgb="FF000000"/>
      <name val="Verdana"/>
      <family val="2"/>
    </font>
    <font>
      <sz val="10"/>
      <name val="Arial"/>
      <family val="2"/>
    </font>
    <font>
      <sz val="8"/>
      <name val="Arial"/>
      <family val="2"/>
    </font>
    <font>
      <sz val="12"/>
      <name val="Garamond"/>
      <family val="1"/>
    </font>
    <font>
      <sz val="10"/>
      <color rgb="FF000000"/>
      <name val="Times New Roman"/>
      <family val="1"/>
    </font>
    <font>
      <i/>
      <sz val="14"/>
      <color theme="1"/>
      <name val="Calibri"/>
      <family val="2"/>
      <scheme val="minor"/>
    </font>
    <font>
      <sz val="8"/>
      <color indexed="8"/>
      <name val="Calibri"/>
      <family val="2"/>
      <scheme val="minor"/>
    </font>
    <font>
      <sz val="11"/>
      <color theme="9" tint="-0.249977111117893"/>
      <name val="Calibri"/>
      <family val="2"/>
      <scheme val="minor"/>
    </font>
    <font>
      <u/>
      <sz val="11"/>
      <color indexed="8"/>
      <name val="Calibri"/>
      <family val="2"/>
      <scheme val="minor"/>
    </font>
    <font>
      <sz val="11"/>
      <color indexed="60"/>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sz val="11"/>
      <color theme="1"/>
      <name val="Century Schoolbook"/>
      <family val="1"/>
    </font>
    <font>
      <i/>
      <sz val="14"/>
      <name val="Calibri"/>
      <family val="2"/>
      <scheme val="minor"/>
    </font>
    <font>
      <sz val="14"/>
      <color theme="0"/>
      <name val="Calibri"/>
      <family val="2"/>
      <scheme val="minor"/>
    </font>
    <font>
      <sz val="10"/>
      <name val="Arial"/>
      <family val="2"/>
    </font>
    <font>
      <b/>
      <sz val="16"/>
      <color theme="0"/>
      <name val="Calibri"/>
      <family val="2"/>
      <scheme val="minor"/>
    </font>
    <font>
      <sz val="11"/>
      <color indexed="10"/>
      <name val="Calibri"/>
      <family val="2"/>
      <scheme val="minor"/>
    </font>
    <font>
      <sz val="11"/>
      <color theme="5" tint="-0.499984740745262"/>
      <name val="Calibri"/>
      <family val="2"/>
      <scheme val="minor"/>
    </font>
    <font>
      <b/>
      <i/>
      <sz val="12"/>
      <color rgb="FFFF0000"/>
      <name val="Cambria"/>
      <family val="1"/>
    </font>
    <font>
      <sz val="11"/>
      <color theme="5"/>
      <name val="Calibri"/>
      <family val="2"/>
      <scheme val="minor"/>
    </font>
  </fonts>
  <fills count="81">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rgb="FFDCFDD3"/>
        <bgColor indexed="64"/>
      </patternFill>
    </fill>
    <fill>
      <patternFill patternType="solid">
        <fgColor rgb="FFCCFFFF"/>
        <bgColor indexed="64"/>
      </patternFill>
    </fill>
    <fill>
      <patternFill patternType="solid">
        <fgColor rgb="FF92D050"/>
        <bgColor indexed="64"/>
      </patternFill>
    </fill>
    <fill>
      <patternFill patternType="solid">
        <fgColor theme="0" tint="-0.499984740745262"/>
        <bgColor indexed="64"/>
      </patternFill>
    </fill>
  </fills>
  <borders count="9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top style="thin">
        <color theme="0"/>
      </top>
      <bottom/>
      <diagonal/>
    </border>
    <border>
      <left style="thin">
        <color theme="1" tint="0.499984740745262"/>
      </left>
      <right/>
      <top style="thin">
        <color theme="1" tint="0.499984740745262"/>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theme="0"/>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theme="3" tint="0.59996337778862885"/>
      </bottom>
      <diagonal/>
    </border>
  </borders>
  <cellStyleXfs count="31736">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9" fillId="0" borderId="0"/>
    <xf numFmtId="0" fontId="60" fillId="0" borderId="0"/>
    <xf numFmtId="0" fontId="60" fillId="0" borderId="0"/>
    <xf numFmtId="0" fontId="59" fillId="0" borderId="0"/>
    <xf numFmtId="0" fontId="60" fillId="0" borderId="0"/>
    <xf numFmtId="0" fontId="60" fillId="0" borderId="0"/>
    <xf numFmtId="0" fontId="61" fillId="0" borderId="0"/>
    <xf numFmtId="0" fontId="60"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59"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0" fillId="0" borderId="0"/>
    <xf numFmtId="0" fontId="61"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0" fillId="0" borderId="0"/>
    <xf numFmtId="0" fontId="59" fillId="0" borderId="0"/>
    <xf numFmtId="0" fontId="59"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0"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59"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9" fillId="0" borderId="0"/>
    <xf numFmtId="0" fontId="59" fillId="0" borderId="0"/>
    <xf numFmtId="0" fontId="59" fillId="0" borderId="0"/>
    <xf numFmtId="0" fontId="59" fillId="0" borderId="0"/>
    <xf numFmtId="0" fontId="59" fillId="0" borderId="0"/>
    <xf numFmtId="0" fontId="11" fillId="0" borderId="0"/>
    <xf numFmtId="0" fontId="59" fillId="0" borderId="0"/>
    <xf numFmtId="0" fontId="5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3" fillId="0" borderId="0"/>
    <xf numFmtId="0" fontId="33" fillId="0" borderId="0"/>
    <xf numFmtId="0" fontId="21" fillId="0" borderId="0"/>
    <xf numFmtId="0" fontId="33" fillId="0" borderId="0"/>
    <xf numFmtId="0" fontId="33" fillId="0" borderId="0"/>
    <xf numFmtId="0" fontId="33" fillId="0" borderId="0"/>
    <xf numFmtId="0" fontId="59" fillId="0" borderId="0"/>
    <xf numFmtId="0" fontId="33" fillId="0" borderId="0"/>
    <xf numFmtId="0" fontId="33" fillId="0" borderId="0"/>
    <xf numFmtId="0" fontId="33" fillId="0" borderId="0"/>
    <xf numFmtId="0" fontId="33" fillId="0" borderId="0"/>
    <xf numFmtId="0" fontId="3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59"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3" fillId="0" borderId="0"/>
    <xf numFmtId="0" fontId="33" fillId="0" borderId="0"/>
    <xf numFmtId="0" fontId="33" fillId="0" borderId="0"/>
    <xf numFmtId="0" fontId="33" fillId="0" borderId="0"/>
    <xf numFmtId="0" fontId="33" fillId="0" borderId="0"/>
    <xf numFmtId="0" fontId="11" fillId="0" borderId="0"/>
    <xf numFmtId="0" fontId="61" fillId="0" borderId="0"/>
    <xf numFmtId="0" fontId="61" fillId="0" borderId="0"/>
    <xf numFmtId="0" fontId="61" fillId="0" borderId="0"/>
    <xf numFmtId="0" fontId="61" fillId="0" borderId="0"/>
    <xf numFmtId="0" fontId="6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33" fillId="0" borderId="0"/>
    <xf numFmtId="0" fontId="6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0"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1"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0" fillId="0" borderId="0"/>
    <xf numFmtId="0" fontId="19" fillId="0" borderId="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64" fillId="0" borderId="44" applyNumberFormat="0" applyFill="0" applyAlignment="0" applyProtection="0"/>
    <xf numFmtId="0" fontId="65" fillId="0" borderId="45" applyNumberFormat="0" applyFill="0" applyAlignment="0" applyProtection="0"/>
    <xf numFmtId="0" fontId="66" fillId="0" borderId="46" applyNumberFormat="0" applyFill="0" applyAlignment="0" applyProtection="0"/>
    <xf numFmtId="0" fontId="66" fillId="0" borderId="0" applyNumberFormat="0" applyFill="0" applyBorder="0" applyAlignment="0" applyProtection="0"/>
    <xf numFmtId="0" fontId="67" fillId="35" borderId="0" applyNumberFormat="0" applyBorder="0" applyAlignment="0" applyProtection="0"/>
    <xf numFmtId="0" fontId="68" fillId="36" borderId="0" applyNumberFormat="0" applyBorder="0" applyAlignment="0" applyProtection="0"/>
    <xf numFmtId="0" fontId="69" fillId="38" borderId="47" applyNumberFormat="0" applyAlignment="0" applyProtection="0"/>
    <xf numFmtId="0" fontId="70" fillId="39" borderId="48" applyNumberFormat="0" applyAlignment="0" applyProtection="0"/>
    <xf numFmtId="0" fontId="71" fillId="39" borderId="47" applyNumberFormat="0" applyAlignment="0" applyProtection="0"/>
    <xf numFmtId="0" fontId="72" fillId="0" borderId="49" applyNumberFormat="0" applyFill="0" applyAlignment="0" applyProtection="0"/>
    <xf numFmtId="0" fontId="73" fillId="40" borderId="50" applyNumberFormat="0" applyAlignment="0" applyProtection="0"/>
    <xf numFmtId="0" fontId="62" fillId="0" borderId="0" applyNumberFormat="0" applyFill="0" applyBorder="0" applyAlignment="0" applyProtection="0"/>
    <xf numFmtId="0" fontId="39" fillId="0" borderId="52" applyNumberFormat="0" applyFill="0" applyAlignment="0" applyProtection="0"/>
    <xf numFmtId="0" fontId="74" fillId="42" borderId="0" applyNumberFormat="0" applyBorder="0" applyAlignment="0" applyProtection="0"/>
    <xf numFmtId="0" fontId="74" fillId="43" borderId="0" applyNumberFormat="0" applyBorder="0" applyAlignment="0" applyProtection="0"/>
    <xf numFmtId="0" fontId="74" fillId="44" borderId="0" applyNumberFormat="0" applyBorder="0" applyAlignment="0" applyProtection="0"/>
    <xf numFmtId="0" fontId="74" fillId="45" borderId="0" applyNumberFormat="0" applyBorder="0" applyAlignment="0" applyProtection="0"/>
    <xf numFmtId="0" fontId="74" fillId="46" borderId="0" applyNumberFormat="0" applyBorder="0" applyAlignment="0" applyProtection="0"/>
    <xf numFmtId="0" fontId="74" fillId="47"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83" fillId="37" borderId="0" applyNumberFormat="0" applyBorder="0" applyAlignment="0" applyProtection="0"/>
    <xf numFmtId="0" fontId="33" fillId="41" borderId="51" applyNumberFormat="0" applyFont="0" applyAlignment="0" applyProtection="0"/>
    <xf numFmtId="40" fontId="76" fillId="0" borderId="17">
      <alignment horizontal="right"/>
    </xf>
    <xf numFmtId="0" fontId="77" fillId="0" borderId="0">
      <alignment horizontal="left"/>
    </xf>
    <xf numFmtId="49" fontId="11" fillId="0" borderId="0"/>
    <xf numFmtId="0" fontId="77" fillId="0" borderId="0">
      <alignment horizontal="left"/>
    </xf>
    <xf numFmtId="174" fontId="76" fillId="0" borderId="17">
      <alignment horizontal="right"/>
    </xf>
    <xf numFmtId="49" fontId="76"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4" fontId="11" fillId="0" borderId="0">
      <alignment horizontal="right"/>
    </xf>
    <xf numFmtId="49" fontId="11" fillId="0" borderId="0"/>
    <xf numFmtId="49" fontId="75" fillId="48" borderId="0">
      <alignment horizontal="right" vertical="center"/>
    </xf>
    <xf numFmtId="49" fontId="75" fillId="48" borderId="0">
      <alignment horizontal="left" vertical="center"/>
    </xf>
    <xf numFmtId="49" fontId="75" fillId="48" borderId="0">
      <alignment horizontal="center" vertical="center"/>
    </xf>
    <xf numFmtId="49" fontId="75" fillId="48" borderId="0">
      <alignment horizontal="center" vertical="center"/>
    </xf>
    <xf numFmtId="49" fontId="75" fillId="48" borderId="0">
      <alignment horizontal="right" vertical="center"/>
    </xf>
    <xf numFmtId="40" fontId="75" fillId="48" borderId="0">
      <alignment horizontal="right"/>
    </xf>
    <xf numFmtId="49" fontId="75" fillId="48"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4" fontId="11" fillId="0" borderId="0">
      <alignment horizontal="right"/>
    </xf>
    <xf numFmtId="49" fontId="11" fillId="0" borderId="0"/>
    <xf numFmtId="49" fontId="75" fillId="48" borderId="0">
      <alignment horizontal="center" vertical="center"/>
    </xf>
    <xf numFmtId="49" fontId="75" fillId="48" borderId="0">
      <alignment horizontal="center" vertical="center"/>
    </xf>
    <xf numFmtId="174" fontId="75" fillId="48" borderId="0">
      <alignment horizontal="center" vertical="center"/>
    </xf>
    <xf numFmtId="49" fontId="75" fillId="48" borderId="0">
      <alignment horizontal="right"/>
    </xf>
    <xf numFmtId="40" fontId="76" fillId="0" borderId="19">
      <alignment horizontal="right"/>
    </xf>
    <xf numFmtId="0" fontId="77" fillId="0" borderId="0">
      <alignment horizontal="left"/>
    </xf>
    <xf numFmtId="49" fontId="11" fillId="0" borderId="0"/>
    <xf numFmtId="0" fontId="77" fillId="0" borderId="0">
      <alignment horizontal="left"/>
    </xf>
    <xf numFmtId="174" fontId="76" fillId="0" borderId="19">
      <alignment horizontal="right"/>
    </xf>
    <xf numFmtId="49" fontId="76" fillId="0" borderId="0">
      <alignment horizontal="right"/>
    </xf>
    <xf numFmtId="49" fontId="11" fillId="0" borderId="0"/>
    <xf numFmtId="49" fontId="11" fillId="0" borderId="0"/>
    <xf numFmtId="40" fontId="76" fillId="0" borderId="14">
      <alignment horizontal="right"/>
    </xf>
    <xf numFmtId="49" fontId="76" fillId="0" borderId="0">
      <alignment horizontal="left"/>
    </xf>
    <xf numFmtId="49" fontId="11" fillId="0" borderId="0"/>
    <xf numFmtId="49" fontId="76" fillId="0" borderId="0">
      <alignment horizontal="left"/>
    </xf>
    <xf numFmtId="174" fontId="76" fillId="0" borderId="14">
      <alignment horizontal="right"/>
    </xf>
    <xf numFmtId="49" fontId="76" fillId="0" borderId="0">
      <alignment horizontal="right"/>
    </xf>
    <xf numFmtId="49" fontId="75" fillId="48" borderId="0">
      <alignment horizontal="center" vertical="center"/>
    </xf>
    <xf numFmtId="49" fontId="75" fillId="48" borderId="0">
      <alignment horizontal="center" vertical="center"/>
    </xf>
    <xf numFmtId="49" fontId="75" fillId="48" borderId="0">
      <alignment horizontal="center" vertical="center"/>
    </xf>
    <xf numFmtId="49" fontId="75" fillId="48" borderId="0">
      <alignment horizontal="center" vertical="center"/>
    </xf>
    <xf numFmtId="49" fontId="75" fillId="48" borderId="0">
      <alignment horizontal="center" vertical="center"/>
    </xf>
    <xf numFmtId="49" fontId="75" fillId="48" borderId="0">
      <alignment horizontal="center" vertical="center"/>
    </xf>
    <xf numFmtId="49" fontId="75" fillId="48" borderId="0">
      <alignment horizontal="center" vertical="center"/>
    </xf>
    <xf numFmtId="49" fontId="75" fillId="48" borderId="0">
      <alignment horizontal="center" vertical="center"/>
    </xf>
    <xf numFmtId="49" fontId="75" fillId="48"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76" fillId="49" borderId="0">
      <alignment horizontal="center" vertical="center"/>
    </xf>
    <xf numFmtId="49" fontId="11" fillId="49" borderId="0">
      <alignment horizontal="left" vertical="center"/>
    </xf>
    <xf numFmtId="49" fontId="76" fillId="49" borderId="0">
      <alignment horizontal="center" vertical="center"/>
    </xf>
    <xf numFmtId="0" fontId="76" fillId="50" borderId="0">
      <alignment horizontal="left"/>
    </xf>
    <xf numFmtId="49" fontId="11" fillId="0" borderId="0"/>
    <xf numFmtId="0" fontId="76" fillId="50" borderId="0">
      <alignment horizontal="left"/>
    </xf>
    <xf numFmtId="40" fontId="76" fillId="0" borderId="0">
      <alignment horizontal="right"/>
    </xf>
    <xf numFmtId="49" fontId="75" fillId="48" borderId="0"/>
    <xf numFmtId="49" fontId="75" fillId="48" borderId="0"/>
    <xf numFmtId="49" fontId="11" fillId="0" borderId="0"/>
    <xf numFmtId="0" fontId="78" fillId="51" borderId="0" applyFont="0" applyFill="0">
      <alignment horizontal="left" vertical="top" wrapText="1"/>
    </xf>
    <xf numFmtId="40" fontId="78" fillId="0" borderId="0"/>
    <xf numFmtId="40" fontId="78" fillId="0" borderId="0"/>
    <xf numFmtId="0" fontId="78" fillId="0" borderId="0">
      <alignment horizontal="left"/>
    </xf>
    <xf numFmtId="0" fontId="78" fillId="0" borderId="0">
      <alignment horizontal="center"/>
    </xf>
    <xf numFmtId="0" fontId="79" fillId="0" borderId="0">
      <alignment horizontal="center"/>
    </xf>
    <xf numFmtId="0" fontId="80" fillId="48" borderId="0">
      <alignment horizontal="left"/>
    </xf>
    <xf numFmtId="0" fontId="80" fillId="48" borderId="0">
      <alignment horizontal="left"/>
    </xf>
    <xf numFmtId="0" fontId="79" fillId="0" borderId="0">
      <alignment horizontal="center"/>
    </xf>
    <xf numFmtId="40" fontId="81" fillId="0" borderId="18"/>
    <xf numFmtId="40" fontId="81" fillId="0" borderId="18"/>
    <xf numFmtId="0" fontId="81" fillId="0" borderId="0"/>
    <xf numFmtId="0" fontId="81" fillId="0" borderId="0"/>
    <xf numFmtId="0" fontId="79" fillId="0" borderId="0">
      <alignment horizontal="center"/>
    </xf>
    <xf numFmtId="0" fontId="82" fillId="52" borderId="0">
      <alignment horizontal="left"/>
    </xf>
    <xf numFmtId="0" fontId="82" fillId="52" borderId="0">
      <alignment horizontal="left"/>
    </xf>
    <xf numFmtId="40" fontId="76" fillId="0" borderId="0">
      <alignment horizontal="right"/>
    </xf>
    <xf numFmtId="0" fontId="77" fillId="0" borderId="0">
      <alignment horizontal="left"/>
    </xf>
    <xf numFmtId="49" fontId="11" fillId="0" borderId="0"/>
    <xf numFmtId="0" fontId="77" fillId="0" borderId="0">
      <alignment horizontal="left"/>
    </xf>
    <xf numFmtId="174" fontId="76" fillId="0" borderId="0">
      <alignment horizontal="right"/>
    </xf>
    <xf numFmtId="49" fontId="76" fillId="0" borderId="0" applyBorder="0">
      <alignment horizontal="right"/>
    </xf>
    <xf numFmtId="0" fontId="11" fillId="0" borderId="0"/>
    <xf numFmtId="49" fontId="84" fillId="51" borderId="0">
      <alignment horizontal="left"/>
    </xf>
    <xf numFmtId="49" fontId="84" fillId="51" borderId="0">
      <alignment horizontal="left"/>
    </xf>
    <xf numFmtId="0" fontId="85" fillId="51" borderId="0">
      <alignment horizontal="left"/>
    </xf>
    <xf numFmtId="175" fontId="85" fillId="51" borderId="0">
      <alignment horizontal="left"/>
    </xf>
    <xf numFmtId="40" fontId="76" fillId="0" borderId="0">
      <alignment horizontal="right"/>
    </xf>
    <xf numFmtId="49" fontId="86" fillId="51" borderId="0">
      <alignment horizontal="left"/>
    </xf>
    <xf numFmtId="49" fontId="86" fillId="51" borderId="0">
      <alignment horizontal="left"/>
    </xf>
    <xf numFmtId="49" fontId="11" fillId="0" borderId="0"/>
    <xf numFmtId="40" fontId="76" fillId="0" borderId="14">
      <alignment horizontal="right"/>
    </xf>
    <xf numFmtId="49" fontId="76" fillId="0" borderId="0">
      <alignment horizontal="left"/>
    </xf>
    <xf numFmtId="49" fontId="11" fillId="0" borderId="0"/>
    <xf numFmtId="49" fontId="76" fillId="0" borderId="0">
      <alignment horizontal="left"/>
    </xf>
    <xf numFmtId="174" fontId="76" fillId="0" borderId="14">
      <alignment horizontal="right"/>
    </xf>
    <xf numFmtId="49" fontId="76" fillId="0" borderId="0">
      <alignment horizontal="right"/>
    </xf>
    <xf numFmtId="40" fontId="76" fillId="0" borderId="14">
      <alignment horizontal="right"/>
    </xf>
    <xf numFmtId="0" fontId="76" fillId="50" borderId="0">
      <alignment horizontal="left"/>
    </xf>
    <xf numFmtId="49" fontId="11" fillId="0" borderId="0"/>
    <xf numFmtId="0" fontId="76" fillId="50" borderId="0">
      <alignment horizontal="left"/>
    </xf>
    <xf numFmtId="174" fontId="76" fillId="0" borderId="14">
      <alignment horizontal="right"/>
    </xf>
    <xf numFmtId="49" fontId="76" fillId="0" borderId="0">
      <alignment horizontal="right"/>
    </xf>
    <xf numFmtId="0" fontId="81" fillId="0" borderId="0"/>
    <xf numFmtId="40" fontId="78" fillId="0" borderId="18"/>
    <xf numFmtId="40" fontId="78" fillId="0" borderId="18"/>
    <xf numFmtId="0" fontId="78" fillId="0" borderId="0"/>
    <xf numFmtId="0" fontId="78" fillId="0" borderId="0"/>
    <xf numFmtId="40" fontId="78" fillId="0" borderId="0"/>
    <xf numFmtId="176" fontId="78" fillId="0" borderId="0"/>
    <xf numFmtId="40" fontId="78" fillId="0" borderId="0"/>
    <xf numFmtId="0" fontId="78" fillId="0" borderId="0"/>
    <xf numFmtId="0" fontId="78" fillId="0" borderId="0"/>
    <xf numFmtId="40" fontId="76" fillId="0" borderId="18">
      <alignment horizontal="right"/>
    </xf>
    <xf numFmtId="49" fontId="76" fillId="0" borderId="0">
      <alignment horizontal="left"/>
    </xf>
    <xf numFmtId="49" fontId="11" fillId="0" borderId="0"/>
    <xf numFmtId="49" fontId="76" fillId="0" borderId="0">
      <alignment horizontal="left"/>
    </xf>
    <xf numFmtId="174" fontId="76" fillId="0" borderId="18">
      <alignment horizontal="right"/>
    </xf>
    <xf numFmtId="49" fontId="76"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1" borderId="51"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1" borderId="51" applyNumberFormat="0" applyFont="0" applyAlignment="0" applyProtection="0"/>
    <xf numFmtId="0" fontId="87" fillId="0" borderId="0" applyNumberFormat="0" applyFill="0" applyBorder="0" applyAlignment="0" applyProtection="0"/>
    <xf numFmtId="0" fontId="33" fillId="53" borderId="0" applyNumberFormat="0" applyBorder="0" applyAlignment="0" applyProtection="0"/>
    <xf numFmtId="0" fontId="33" fillId="54" borderId="0" applyNumberFormat="0" applyBorder="0" applyAlignment="0" applyProtection="0"/>
    <xf numFmtId="0" fontId="33" fillId="56" borderId="0" applyNumberFormat="0" applyBorder="0" applyAlignment="0" applyProtection="0"/>
    <xf numFmtId="0" fontId="33" fillId="57" borderId="0" applyNumberFormat="0" applyBorder="0" applyAlignment="0" applyProtection="0"/>
    <xf numFmtId="0" fontId="33" fillId="59" borderId="0" applyNumberFormat="0" applyBorder="0" applyAlignment="0" applyProtection="0"/>
    <xf numFmtId="0" fontId="33" fillId="60" borderId="0" applyNumberFormat="0" applyBorder="0" applyAlignment="0" applyProtection="0"/>
    <xf numFmtId="0" fontId="33" fillId="62" borderId="0" applyNumberFormat="0" applyBorder="0" applyAlignment="0" applyProtection="0"/>
    <xf numFmtId="0" fontId="33" fillId="63" borderId="0" applyNumberFormat="0" applyBorder="0" applyAlignment="0" applyProtection="0"/>
    <xf numFmtId="0" fontId="33" fillId="65" borderId="0" applyNumberFormat="0" applyBorder="0" applyAlignment="0" applyProtection="0"/>
    <xf numFmtId="0" fontId="33" fillId="66" borderId="0" applyNumberFormat="0" applyBorder="0" applyAlignment="0" applyProtection="0"/>
    <xf numFmtId="0" fontId="33" fillId="68" borderId="0" applyNumberFormat="0" applyBorder="0" applyAlignment="0" applyProtection="0"/>
    <xf numFmtId="0" fontId="33" fillId="69" borderId="0" applyNumberFormat="0" applyBorder="0" applyAlignment="0" applyProtection="0"/>
    <xf numFmtId="0" fontId="34" fillId="53" borderId="0" applyNumberFormat="0" applyBorder="0" applyAlignment="0" applyProtection="0"/>
    <xf numFmtId="0" fontId="34" fillId="56" borderId="0" applyNumberFormat="0" applyBorder="0" applyAlignment="0" applyProtection="0"/>
    <xf numFmtId="0" fontId="34" fillId="59" borderId="0" applyNumberFormat="0" applyBorder="0" applyAlignment="0" applyProtection="0"/>
    <xf numFmtId="0" fontId="34" fillId="62" borderId="0" applyNumberFormat="0" applyBorder="0" applyAlignment="0" applyProtection="0"/>
    <xf numFmtId="0" fontId="34" fillId="65" borderId="0" applyNumberFormat="0" applyBorder="0" applyAlignment="0" applyProtection="0"/>
    <xf numFmtId="0" fontId="34" fillId="68" borderId="0" applyNumberFormat="0" applyBorder="0" applyAlignment="0" applyProtection="0"/>
    <xf numFmtId="0" fontId="34" fillId="54" borderId="0" applyNumberFormat="0" applyBorder="0" applyAlignment="0" applyProtection="0"/>
    <xf numFmtId="0" fontId="34" fillId="57" borderId="0" applyNumberFormat="0" applyBorder="0" applyAlignment="0" applyProtection="0"/>
    <xf numFmtId="0" fontId="34" fillId="60" borderId="0" applyNumberFormat="0" applyBorder="0" applyAlignment="0" applyProtection="0"/>
    <xf numFmtId="0" fontId="34" fillId="63" borderId="0" applyNumberFormat="0" applyBorder="0" applyAlignment="0" applyProtection="0"/>
    <xf numFmtId="0" fontId="34" fillId="66" borderId="0" applyNumberFormat="0" applyBorder="0" applyAlignment="0" applyProtection="0"/>
    <xf numFmtId="0" fontId="34" fillId="69" borderId="0" applyNumberFormat="0" applyBorder="0" applyAlignment="0" applyProtection="0"/>
    <xf numFmtId="0" fontId="74" fillId="55" borderId="0" applyNumberFormat="0" applyBorder="0" applyAlignment="0" applyProtection="0"/>
    <xf numFmtId="0" fontId="88" fillId="55" borderId="0" applyNumberFormat="0" applyBorder="0" applyAlignment="0" applyProtection="0"/>
    <xf numFmtId="0" fontId="74" fillId="58" borderId="0" applyNumberFormat="0" applyBorder="0" applyAlignment="0" applyProtection="0"/>
    <xf numFmtId="0" fontId="88" fillId="58" borderId="0" applyNumberFormat="0" applyBorder="0" applyAlignment="0" applyProtection="0"/>
    <xf numFmtId="0" fontId="74" fillId="61" borderId="0" applyNumberFormat="0" applyBorder="0" applyAlignment="0" applyProtection="0"/>
    <xf numFmtId="0" fontId="88" fillId="61" borderId="0" applyNumberFormat="0" applyBorder="0" applyAlignment="0" applyProtection="0"/>
    <xf numFmtId="0" fontId="74" fillId="64" borderId="0" applyNumberFormat="0" applyBorder="0" applyAlignment="0" applyProtection="0"/>
    <xf numFmtId="0" fontId="88" fillId="64" borderId="0" applyNumberFormat="0" applyBorder="0" applyAlignment="0" applyProtection="0"/>
    <xf numFmtId="0" fontId="74" fillId="67" borderId="0" applyNumberFormat="0" applyBorder="0" applyAlignment="0" applyProtection="0"/>
    <xf numFmtId="0" fontId="88" fillId="67" borderId="0" applyNumberFormat="0" applyBorder="0" applyAlignment="0" applyProtection="0"/>
    <xf numFmtId="0" fontId="74" fillId="70" borderId="0" applyNumberFormat="0" applyBorder="0" applyAlignment="0" applyProtection="0"/>
    <xf numFmtId="0" fontId="88" fillId="70" borderId="0" applyNumberFormat="0" applyBorder="0" applyAlignment="0" applyProtection="0"/>
    <xf numFmtId="0" fontId="88" fillId="42" borderId="0" applyNumberFormat="0" applyBorder="0" applyAlignment="0" applyProtection="0"/>
    <xf numFmtId="0" fontId="88" fillId="42" borderId="0" applyNumberFormat="0" applyBorder="0" applyAlignment="0" applyProtection="0"/>
    <xf numFmtId="0" fontId="88" fillId="43" borderId="0" applyNumberFormat="0" applyBorder="0" applyAlignment="0" applyProtection="0"/>
    <xf numFmtId="0" fontId="88" fillId="43" borderId="0" applyNumberFormat="0" applyBorder="0" applyAlignment="0" applyProtection="0"/>
    <xf numFmtId="0" fontId="88" fillId="44" borderId="0" applyNumberFormat="0" applyBorder="0" applyAlignment="0" applyProtection="0"/>
    <xf numFmtId="0" fontId="88" fillId="44" borderId="0" applyNumberFormat="0" applyBorder="0" applyAlignment="0" applyProtection="0"/>
    <xf numFmtId="0" fontId="88" fillId="45" borderId="0" applyNumberFormat="0" applyBorder="0" applyAlignment="0" applyProtection="0"/>
    <xf numFmtId="0" fontId="88" fillId="45" borderId="0" applyNumberFormat="0" applyBorder="0" applyAlignment="0" applyProtection="0"/>
    <xf numFmtId="0" fontId="88" fillId="46" borderId="0" applyNumberFormat="0" applyBorder="0" applyAlignment="0" applyProtection="0"/>
    <xf numFmtId="0" fontId="88" fillId="46" borderId="0" applyNumberFormat="0" applyBorder="0" applyAlignment="0" applyProtection="0"/>
    <xf numFmtId="0" fontId="88" fillId="47" borderId="0" applyNumberFormat="0" applyBorder="0" applyAlignment="0" applyProtection="0"/>
    <xf numFmtId="0" fontId="88" fillId="47" borderId="0" applyNumberFormat="0" applyBorder="0" applyAlignment="0" applyProtection="0"/>
    <xf numFmtId="0" fontId="89" fillId="36" borderId="0" applyNumberFormat="0" applyBorder="0" applyAlignment="0" applyProtection="0"/>
    <xf numFmtId="0" fontId="90" fillId="39" borderId="47" applyNumberFormat="0" applyAlignment="0" applyProtection="0"/>
    <xf numFmtId="0" fontId="91" fillId="40" borderId="50"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92" fillId="0" borderId="0" applyNumberFormat="0" applyFill="0" applyBorder="0" applyAlignment="0" applyProtection="0"/>
    <xf numFmtId="0" fontId="93" fillId="35" borderId="0" applyNumberFormat="0" applyBorder="0" applyAlignment="0" applyProtection="0"/>
    <xf numFmtId="0" fontId="94" fillId="0" borderId="44" applyNumberFormat="0" applyFill="0" applyAlignment="0" applyProtection="0"/>
    <xf numFmtId="0" fontId="95" fillId="0" borderId="4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96" fillId="0" borderId="46" applyNumberFormat="0" applyFill="0" applyAlignment="0" applyProtection="0"/>
    <xf numFmtId="0" fontId="96" fillId="0" borderId="0" applyNumberFormat="0" applyFill="0" applyBorder="0" applyAlignment="0" applyProtection="0"/>
    <xf numFmtId="0" fontId="97" fillId="38" borderId="47" applyNumberFormat="0" applyAlignment="0" applyProtection="0"/>
    <xf numFmtId="0" fontId="98" fillId="0" borderId="49" applyNumberFormat="0" applyFill="0" applyAlignment="0" applyProtection="0"/>
    <xf numFmtId="0" fontId="99" fillId="37"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1" borderId="51" applyNumberFormat="0" applyFont="0" applyAlignment="0" applyProtection="0"/>
    <xf numFmtId="0" fontId="100" fillId="39" borderId="48" applyNumberFormat="0" applyAlignment="0" applyProtection="0"/>
    <xf numFmtId="9" fontId="6" fillId="0" borderId="0" applyFont="0" applyFill="0" applyBorder="0" applyAlignment="0" applyProtection="0"/>
    <xf numFmtId="0" fontId="101" fillId="0" borderId="0" applyNumberFormat="0" applyFill="0" applyBorder="0" applyAlignment="0" applyProtection="0"/>
    <xf numFmtId="0" fontId="102" fillId="0" borderId="52" applyNumberFormat="0" applyFill="0" applyAlignment="0" applyProtection="0"/>
    <xf numFmtId="0" fontId="103" fillId="0" borderId="0" applyNumberFormat="0" applyFill="0" applyBorder="0" applyAlignment="0" applyProtection="0"/>
    <xf numFmtId="0" fontId="105" fillId="0" borderId="0"/>
    <xf numFmtId="43" fontId="106" fillId="0" borderId="0" applyFont="0" applyFill="0" applyBorder="0" applyAlignment="0" applyProtection="0"/>
    <xf numFmtId="0" fontId="106"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07" fillId="0" borderId="0" applyNumberFormat="0" applyFill="0" applyBorder="0" applyAlignment="0" applyProtection="0">
      <alignment vertical="top"/>
      <protection locked="0"/>
    </xf>
    <xf numFmtId="0" fontId="108" fillId="0" borderId="0" applyNumberFormat="0" applyFill="0" applyBorder="0" applyAlignment="0" applyProtection="0"/>
    <xf numFmtId="0" fontId="59" fillId="0" borderId="0"/>
    <xf numFmtId="0" fontId="59" fillId="0" borderId="0"/>
    <xf numFmtId="0" fontId="59" fillId="0" borderId="0"/>
    <xf numFmtId="0" fontId="60" fillId="0" borderId="0"/>
    <xf numFmtId="0" fontId="60" fillId="0" borderId="0"/>
    <xf numFmtId="0" fontId="60" fillId="0" borderId="0"/>
    <xf numFmtId="0" fontId="60" fillId="0" borderId="0"/>
    <xf numFmtId="0" fontId="60" fillId="0" borderId="0"/>
    <xf numFmtId="0" fontId="59" fillId="0" borderId="0"/>
    <xf numFmtId="0" fontId="60" fillId="0" borderId="0"/>
    <xf numFmtId="0" fontId="60" fillId="0" borderId="0"/>
    <xf numFmtId="0" fontId="60" fillId="0" borderId="0"/>
    <xf numFmtId="0" fontId="60" fillId="0" borderId="0"/>
    <xf numFmtId="0" fontId="60" fillId="0" borderId="0"/>
    <xf numFmtId="0" fontId="61" fillId="0" borderId="0"/>
    <xf numFmtId="0" fontId="61"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06" fillId="0" borderId="0"/>
    <xf numFmtId="0" fontId="11" fillId="0" borderId="0"/>
    <xf numFmtId="0" fontId="106"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15" fillId="0" borderId="0"/>
    <xf numFmtId="43" fontId="105" fillId="0" borderId="0" applyFont="0" applyFill="0" applyBorder="0" applyAlignment="0" applyProtection="0"/>
    <xf numFmtId="0" fontId="105" fillId="0" borderId="0"/>
    <xf numFmtId="0" fontId="117" fillId="0" borderId="0"/>
    <xf numFmtId="0" fontId="33" fillId="0" borderId="0"/>
    <xf numFmtId="0" fontId="117" fillId="0" borderId="0"/>
    <xf numFmtId="43" fontId="105" fillId="0" borderId="0" applyFont="0" applyFill="0" applyBorder="0" applyAlignment="0" applyProtection="0"/>
    <xf numFmtId="0" fontId="105" fillId="0" borderId="0"/>
    <xf numFmtId="0" fontId="105" fillId="0" borderId="0"/>
    <xf numFmtId="0" fontId="105" fillId="0" borderId="0"/>
    <xf numFmtId="0" fontId="118" fillId="0" borderId="0"/>
    <xf numFmtId="0" fontId="118" fillId="0" borderId="0"/>
    <xf numFmtId="0" fontId="119" fillId="0" borderId="0"/>
    <xf numFmtId="0" fontId="118" fillId="0" borderId="0"/>
    <xf numFmtId="0" fontId="117" fillId="0" borderId="0"/>
    <xf numFmtId="0" fontId="118" fillId="0" borderId="0"/>
    <xf numFmtId="0" fontId="117" fillId="0" borderId="0"/>
    <xf numFmtId="0" fontId="119"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8" fillId="0" borderId="0"/>
    <xf numFmtId="0" fontId="117" fillId="0" borderId="0"/>
    <xf numFmtId="0" fontId="117" fillId="0" borderId="0"/>
    <xf numFmtId="0" fontId="118" fillId="0" borderId="0"/>
    <xf numFmtId="0" fontId="117" fillId="0" borderId="0"/>
    <xf numFmtId="0" fontId="117" fillId="0" borderId="0"/>
    <xf numFmtId="0" fontId="119" fillId="0" borderId="0"/>
    <xf numFmtId="0" fontId="117" fillId="5" borderId="7" applyNumberFormat="0" applyFont="0" applyAlignment="0" applyProtection="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8"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7" fillId="0" borderId="0"/>
    <xf numFmtId="0" fontId="119"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8" fillId="0" borderId="0"/>
    <xf numFmtId="0" fontId="118"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7" fillId="5" borderId="7" applyNumberFormat="0" applyFont="0" applyAlignment="0" applyProtection="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8"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7" fillId="0" borderId="0"/>
    <xf numFmtId="0" fontId="119" fillId="0" borderId="0"/>
    <xf numFmtId="0" fontId="117" fillId="0" borderId="0"/>
    <xf numFmtId="0" fontId="119" fillId="0" borderId="0"/>
    <xf numFmtId="0" fontId="117" fillId="0" borderId="0"/>
    <xf numFmtId="0" fontId="120" fillId="0" borderId="0"/>
    <xf numFmtId="0" fontId="118" fillId="0" borderId="0"/>
    <xf numFmtId="0" fontId="118" fillId="0" borderId="0"/>
    <xf numFmtId="0" fontId="118" fillId="0" borderId="0"/>
    <xf numFmtId="0" fontId="117" fillId="0" borderId="0"/>
    <xf numFmtId="0" fontId="117" fillId="0" borderId="0"/>
    <xf numFmtId="0" fontId="117" fillId="0" borderId="0"/>
    <xf numFmtId="0" fontId="117" fillId="0" borderId="0"/>
    <xf numFmtId="0" fontId="117" fillId="0" borderId="0"/>
    <xf numFmtId="0" fontId="118" fillId="0" borderId="0"/>
    <xf numFmtId="0" fontId="117" fillId="0" borderId="0"/>
    <xf numFmtId="0" fontId="117" fillId="0" borderId="0"/>
    <xf numFmtId="0" fontId="117" fillId="0" borderId="0"/>
    <xf numFmtId="0" fontId="117" fillId="0" borderId="0"/>
    <xf numFmtId="0" fontId="117" fillId="0" borderId="0"/>
    <xf numFmtId="0" fontId="119" fillId="0" borderId="0"/>
    <xf numFmtId="0" fontId="119" fillId="0" borderId="0"/>
    <xf numFmtId="0" fontId="120" fillId="0" borderId="0"/>
    <xf numFmtId="0" fontId="118" fillId="0" borderId="0"/>
    <xf numFmtId="0" fontId="118" fillId="0" borderId="0"/>
    <xf numFmtId="0" fontId="118"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9" fillId="0" borderId="0"/>
    <xf numFmtId="0" fontId="119" fillId="0" borderId="0"/>
    <xf numFmtId="0" fontId="105"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20"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1" borderId="51"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1" borderId="51"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1" borderId="51"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05" fillId="0" borderId="0"/>
    <xf numFmtId="43" fontId="105" fillId="0" borderId="0" applyFont="0" applyFill="0" applyBorder="0" applyAlignment="0" applyProtection="0"/>
    <xf numFmtId="0" fontId="105"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05"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05" fillId="0" borderId="0"/>
    <xf numFmtId="0" fontId="144" fillId="0" borderId="0"/>
    <xf numFmtId="0" fontId="147" fillId="0" borderId="0"/>
    <xf numFmtId="43" fontId="147" fillId="0" borderId="0" applyFont="0" applyFill="0" applyBorder="0" applyAlignment="0" applyProtection="0"/>
    <xf numFmtId="44" fontId="147"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cellStyleXfs>
  <cellXfs count="589">
    <xf numFmtId="0" fontId="0" fillId="0" borderId="0" xfId="0"/>
    <xf numFmtId="0" fontId="42"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40" fillId="21" borderId="0" xfId="0" applyFont="1" applyFill="1" applyBorder="1" applyAlignment="1" applyProtection="1">
      <alignment horizontal="center" wrapText="1"/>
    </xf>
    <xf numFmtId="0" fontId="46"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49" fillId="25" borderId="0" xfId="0" applyFont="1" applyFill="1" applyAlignment="1" applyProtection="1">
      <alignment horizontal="center" wrapText="1"/>
    </xf>
    <xf numFmtId="0" fontId="50" fillId="21" borderId="10" xfId="0" applyFont="1" applyFill="1" applyBorder="1" applyAlignment="1" applyProtection="1">
      <alignment horizontal="center" wrapText="1"/>
    </xf>
    <xf numFmtId="0" fontId="50"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0"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xf>
    <xf numFmtId="0" fontId="54" fillId="0" borderId="0" xfId="0" applyNumberFormat="1" applyFont="1" applyFill="1" applyAlignment="1" applyProtection="1">
      <alignment vertical="center" wrapText="1"/>
    </xf>
    <xf numFmtId="0" fontId="0" fillId="22" borderId="0" xfId="0" applyFont="1" applyFill="1" applyBorder="1" applyAlignment="1" applyProtection="1">
      <alignment vertical="center"/>
    </xf>
    <xf numFmtId="0" fontId="39" fillId="23" borderId="24" xfId="0" applyNumberFormat="1" applyFont="1" applyFill="1" applyBorder="1" applyAlignment="1" applyProtection="1">
      <alignment horizontal="center" vertical="center"/>
    </xf>
    <xf numFmtId="0" fontId="48" fillId="24" borderId="20" xfId="0" applyFont="1" applyFill="1" applyBorder="1" applyAlignment="1" applyProtection="1">
      <alignment horizontal="center" vertical="center" wrapText="1"/>
    </xf>
    <xf numFmtId="0" fontId="40" fillId="24" borderId="0" xfId="0" applyFont="1" applyFill="1" applyBorder="1" applyAlignment="1" applyProtection="1">
      <alignment horizontal="center" vertical="center" wrapText="1"/>
    </xf>
    <xf numFmtId="0" fontId="50" fillId="21" borderId="10" xfId="0" applyFont="1" applyFill="1" applyBorder="1" applyAlignment="1" applyProtection="1">
      <alignment horizontal="center" vertical="center" wrapText="1"/>
    </xf>
    <xf numFmtId="0" fontId="49"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55" fillId="0" borderId="0" xfId="0" applyFont="1" applyProtection="1"/>
    <xf numFmtId="0" fontId="55" fillId="23" borderId="22" xfId="0" applyNumberFormat="1" applyFont="1" applyFill="1" applyBorder="1" applyAlignment="1" applyProtection="1">
      <alignment horizontal="left" vertical="center" wrapText="1"/>
    </xf>
    <xf numFmtId="49" fontId="0" fillId="0" borderId="32" xfId="0" applyNumberFormat="1" applyFont="1" applyFill="1" applyBorder="1" applyAlignment="1">
      <alignment horizontal="center"/>
    </xf>
    <xf numFmtId="49" fontId="0" fillId="0" borderId="31" xfId="0" applyNumberFormat="1" applyFont="1" applyFill="1" applyBorder="1" applyAlignment="1">
      <alignment horizontal="center"/>
    </xf>
    <xf numFmtId="0" fontId="0" fillId="0" borderId="0" xfId="0" applyFont="1" applyFill="1" applyAlignment="1" applyProtection="1">
      <alignment vertical="center" wrapText="1"/>
      <protection locked="0"/>
    </xf>
    <xf numFmtId="164" fontId="49" fillId="25" borderId="0" xfId="439" applyNumberFormat="1" applyFont="1" applyFill="1" applyAlignment="1" applyProtection="1">
      <alignment horizontal="center"/>
    </xf>
    <xf numFmtId="164" fontId="55" fillId="22" borderId="22" xfId="439" applyNumberFormat="1" applyFont="1" applyFill="1" applyBorder="1" applyAlignment="1" applyProtection="1">
      <alignment horizontal="center" vertical="center" wrapText="1"/>
    </xf>
    <xf numFmtId="164" fontId="48" fillId="24" borderId="10" xfId="439" applyNumberFormat="1" applyFont="1" applyFill="1" applyBorder="1" applyAlignment="1" applyProtection="1">
      <alignment horizont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39" fontId="55" fillId="23" borderId="27" xfId="439" applyNumberFormat="1" applyFont="1" applyFill="1" applyBorder="1" applyAlignment="1" applyProtection="1">
      <alignment horizontal="center" vertical="center" wrapText="1"/>
    </xf>
    <xf numFmtId="0" fontId="40" fillId="0" borderId="0" xfId="0" applyFont="1" applyFill="1" applyAlignment="1" applyProtection="1">
      <alignment vertical="center" wrapText="1"/>
    </xf>
    <xf numFmtId="39" fontId="50" fillId="30" borderId="0" xfId="0" applyNumberFormat="1" applyFont="1" applyFill="1" applyBorder="1" applyAlignment="1" applyProtection="1">
      <alignment horizontal="center" wrapText="1"/>
    </xf>
    <xf numFmtId="0" fontId="0" fillId="0" borderId="0" xfId="0" applyFont="1" applyProtection="1">
      <protection locked="0"/>
    </xf>
    <xf numFmtId="0" fontId="51" fillId="0" borderId="24" xfId="0" applyNumberFormat="1" applyFont="1" applyFill="1" applyBorder="1" applyAlignment="1" applyProtection="1">
      <alignment horizontal="left" vertical="center" wrapText="1"/>
    </xf>
    <xf numFmtId="0" fontId="41" fillId="0" borderId="24" xfId="0" applyNumberFormat="1" applyFont="1" applyFill="1" applyBorder="1" applyAlignment="1" applyProtection="1">
      <alignment horizontal="left" vertical="center" wrapText="1"/>
    </xf>
    <xf numFmtId="0" fontId="58" fillId="0" borderId="0" xfId="0" applyFont="1" applyFill="1" applyAlignment="1" applyProtection="1">
      <alignment horizontal="center" vertical="center"/>
    </xf>
    <xf numFmtId="0" fontId="48" fillId="0" borderId="0" xfId="0" applyFont="1" applyFill="1" applyAlignment="1" applyProtection="1">
      <alignment horizontal="center" vertical="center" wrapText="1"/>
    </xf>
    <xf numFmtId="165" fontId="55" fillId="29" borderId="22"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5" fillId="22" borderId="24" xfId="0" applyNumberFormat="1" applyFont="1" applyFill="1" applyBorder="1" applyAlignment="1" applyProtection="1">
      <alignment horizontal="left" vertical="center" wrapText="1"/>
    </xf>
    <xf numFmtId="169" fontId="39" fillId="0" borderId="0" xfId="439" applyNumberFormat="1" applyFont="1" applyFill="1" applyAlignment="1" applyProtection="1">
      <alignment horizontal="center" vertical="center"/>
      <protection locked="0"/>
    </xf>
    <xf numFmtId="170" fontId="55" fillId="0" borderId="28" xfId="439" applyNumberFormat="1" applyFont="1" applyFill="1" applyBorder="1" applyAlignment="1" applyProtection="1">
      <alignment horizontal="center" vertical="center" wrapText="1"/>
    </xf>
    <xf numFmtId="171" fontId="55" fillId="0" borderId="22" xfId="439" applyNumberFormat="1" applyFont="1" applyFill="1" applyBorder="1" applyAlignment="1" applyProtection="1">
      <alignment horizontal="center" vertical="center" wrapText="1"/>
    </xf>
    <xf numFmtId="0" fontId="52"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164" fontId="55" fillId="29" borderId="42" xfId="439" applyNumberFormat="1" applyFont="1" applyFill="1" applyBorder="1" applyAlignment="1" applyProtection="1">
      <alignment horizontal="center" vertical="center" wrapText="1"/>
      <protection locked="0"/>
    </xf>
    <xf numFmtId="164" fontId="55" fillId="29" borderId="43" xfId="439" applyNumberFormat="1" applyFont="1" applyFill="1" applyBorder="1" applyAlignment="1" applyProtection="1">
      <alignment horizontal="center" vertical="center" wrapText="1"/>
      <protection locked="0"/>
    </xf>
    <xf numFmtId="0" fontId="55" fillId="23" borderId="30" xfId="0" applyNumberFormat="1" applyFont="1" applyFill="1" applyBorder="1" applyAlignment="1" applyProtection="1">
      <alignment horizontal="left" vertical="center" wrapText="1"/>
    </xf>
    <xf numFmtId="37" fontId="39" fillId="23" borderId="28" xfId="439" applyNumberFormat="1" applyFont="1" applyFill="1" applyBorder="1" applyAlignment="1" applyProtection="1">
      <alignment horizontal="center" vertical="center" wrapText="1"/>
    </xf>
    <xf numFmtId="0" fontId="39" fillId="23" borderId="25" xfId="0" applyNumberFormat="1" applyFont="1" applyFill="1" applyBorder="1" applyAlignment="1" applyProtection="1">
      <alignment horizontal="center" vertical="center"/>
    </xf>
    <xf numFmtId="0" fontId="39" fillId="32" borderId="0" xfId="0" applyFont="1" applyFill="1" applyProtection="1"/>
    <xf numFmtId="0" fontId="0" fillId="0" borderId="34" xfId="0" applyNumberFormat="1" applyFont="1" applyFill="1" applyBorder="1" applyAlignment="1" applyProtection="1">
      <alignment horizontal="left" vertical="center" wrapText="1"/>
    </xf>
    <xf numFmtId="0" fontId="0" fillId="32" borderId="22" xfId="0" applyFont="1" applyFill="1" applyBorder="1" applyAlignment="1" applyProtection="1">
      <alignment vertical="center" wrapText="1"/>
    </xf>
    <xf numFmtId="0" fontId="39" fillId="32" borderId="41" xfId="0" applyNumberFormat="1" applyFont="1" applyFill="1" applyBorder="1" applyAlignment="1" applyProtection="1">
      <alignment horizontal="center" vertical="center"/>
    </xf>
    <xf numFmtId="39" fontId="0" fillId="0" borderId="27" xfId="439" applyNumberFormat="1" applyFont="1" applyFill="1" applyBorder="1" applyAlignment="1" applyProtection="1">
      <alignment horizontal="center" vertical="center" wrapText="1"/>
    </xf>
    <xf numFmtId="0" fontId="55" fillId="0" borderId="24" xfId="0" applyNumberFormat="1" applyFont="1" applyFill="1" applyBorder="1" applyAlignment="1" applyProtection="1">
      <alignment horizontal="left" vertical="center" wrapText="1"/>
    </xf>
    <xf numFmtId="164" fontId="55" fillId="22" borderId="22" xfId="439" applyNumberFormat="1" applyFont="1" applyFill="1" applyBorder="1" applyAlignment="1" applyProtection="1">
      <alignment horizontal="center" vertical="center" wrapText="1"/>
      <protection locked="0"/>
    </xf>
    <xf numFmtId="39" fontId="55" fillId="22" borderId="27" xfId="439" applyNumberFormat="1" applyFont="1" applyFill="1" applyBorder="1" applyAlignment="1" applyProtection="1">
      <alignment horizontal="center" vertical="center" wrapText="1"/>
    </xf>
    <xf numFmtId="164" fontId="55" fillId="22" borderId="28" xfId="439" applyNumberFormat="1" applyFont="1" applyFill="1" applyBorder="1" applyAlignment="1" applyProtection="1">
      <alignment horizontal="center" vertical="center" wrapText="1"/>
    </xf>
    <xf numFmtId="0" fontId="39" fillId="22" borderId="23" xfId="0" applyNumberFormat="1" applyFont="1" applyFill="1" applyBorder="1" applyAlignment="1" applyProtection="1">
      <alignment horizontal="center" vertical="center"/>
    </xf>
    <xf numFmtId="164" fontId="55" fillId="29" borderId="30" xfId="439" applyNumberFormat="1" applyFont="1" applyFill="1" applyBorder="1" applyAlignment="1" applyProtection="1">
      <alignment horizontal="center" vertical="center" wrapText="1"/>
      <protection locked="0"/>
    </xf>
    <xf numFmtId="0" fontId="47" fillId="0" borderId="0" xfId="0" applyFont="1" applyAlignment="1" applyProtection="1">
      <alignment horizontal="center"/>
    </xf>
    <xf numFmtId="0" fontId="41" fillId="22" borderId="0" xfId="0" applyFont="1" applyFill="1" applyAlignment="1" applyProtection="1">
      <alignment horizontal="left" wrapText="1"/>
    </xf>
    <xf numFmtId="171" fontId="55" fillId="22" borderId="29" xfId="439" applyNumberFormat="1" applyFont="1" applyFill="1" applyBorder="1" applyAlignment="1" applyProtection="1">
      <alignment horizontal="center" vertical="center" wrapText="1"/>
    </xf>
    <xf numFmtId="177" fontId="55" fillId="73" borderId="22" xfId="439" applyNumberFormat="1" applyFont="1" applyFill="1" applyBorder="1" applyAlignment="1" applyProtection="1">
      <alignment horizontal="center" vertical="center" wrapText="1"/>
    </xf>
    <xf numFmtId="3" fontId="55" fillId="23" borderId="22"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58" fillId="0" borderId="0" xfId="0" applyFont="1" applyProtection="1"/>
    <xf numFmtId="0" fontId="39" fillId="0" borderId="54" xfId="0" applyFont="1" applyBorder="1"/>
    <xf numFmtId="0" fontId="39" fillId="26" borderId="16" xfId="0" applyFont="1" applyFill="1" applyBorder="1" applyAlignment="1" applyProtection="1">
      <alignment horizontal="left"/>
    </xf>
    <xf numFmtId="0" fontId="39" fillId="0" borderId="17" xfId="0" applyFont="1" applyBorder="1" applyAlignment="1">
      <alignment vertical="center"/>
    </xf>
    <xf numFmtId="0" fontId="39" fillId="0" borderId="0" xfId="0" applyFont="1" applyBorder="1" applyAlignment="1">
      <alignment vertical="center"/>
    </xf>
    <xf numFmtId="0" fontId="39" fillId="0" borderId="15" xfId="0" applyFont="1" applyBorder="1" applyAlignment="1">
      <alignment vertical="center"/>
    </xf>
    <xf numFmtId="0" fontId="0" fillId="0" borderId="0" xfId="0" applyAlignment="1">
      <alignment horizontal="center"/>
    </xf>
    <xf numFmtId="0" fontId="0" fillId="0" borderId="58" xfId="0" applyNumberFormat="1" applyFont="1" applyFill="1" applyBorder="1" applyAlignment="1">
      <alignment horizontal="center"/>
    </xf>
    <xf numFmtId="0" fontId="74" fillId="0" borderId="0" xfId="0" applyFont="1" applyAlignment="1">
      <alignment horizontal="center"/>
    </xf>
    <xf numFmtId="0" fontId="39" fillId="0" borderId="23" xfId="0" applyFont="1" applyBorder="1" applyAlignment="1">
      <alignment horizontal="center" vertical="center"/>
    </xf>
    <xf numFmtId="0" fontId="39" fillId="0" borderId="0" xfId="0" applyFont="1" applyAlignment="1">
      <alignment vertical="center"/>
    </xf>
    <xf numFmtId="0" fontId="39" fillId="72" borderId="61" xfId="0" applyNumberFormat="1" applyFont="1" applyFill="1" applyBorder="1" applyAlignment="1" applyProtection="1">
      <alignment horizontal="center" vertical="center"/>
    </xf>
    <xf numFmtId="0" fontId="0" fillId="71" borderId="0" xfId="0" applyFill="1"/>
    <xf numFmtId="0" fontId="109" fillId="71" borderId="0" xfId="0" applyFont="1" applyFill="1" applyAlignment="1">
      <alignment vertical="center" wrapText="1"/>
    </xf>
    <xf numFmtId="0" fontId="45" fillId="71" borderId="0" xfId="0" applyFont="1" applyFill="1" applyAlignment="1">
      <alignment horizontal="justify" vertical="center"/>
    </xf>
    <xf numFmtId="0" fontId="114" fillId="75" borderId="0" xfId="0" applyFont="1" applyFill="1" applyAlignment="1">
      <alignment vertical="center"/>
    </xf>
    <xf numFmtId="0" fontId="55" fillId="30" borderId="24" xfId="0" applyNumberFormat="1" applyFont="1" applyFill="1" applyBorder="1" applyAlignment="1" applyProtection="1">
      <alignment horizontal="left" vertical="center" wrapText="1"/>
    </xf>
    <xf numFmtId="0" fontId="41" fillId="30" borderId="63" xfId="0" applyFont="1" applyFill="1" applyBorder="1" applyAlignment="1">
      <alignment wrapText="1"/>
    </xf>
    <xf numFmtId="14" fontId="41" fillId="30" borderId="63" xfId="0" applyNumberFormat="1" applyFont="1" applyFill="1" applyBorder="1" applyAlignment="1">
      <alignment wrapText="1"/>
    </xf>
    <xf numFmtId="0" fontId="39" fillId="30" borderId="61" xfId="0" applyNumberFormat="1" applyFont="1" applyFill="1" applyBorder="1" applyAlignment="1" applyProtection="1">
      <alignment horizontal="center" vertical="center"/>
    </xf>
    <xf numFmtId="49" fontId="55" fillId="0" borderId="22" xfId="439" applyNumberFormat="1" applyFont="1" applyFill="1" applyBorder="1" applyAlignment="1" applyProtection="1">
      <alignment horizontal="center" vertical="center" wrapText="1"/>
    </xf>
    <xf numFmtId="0" fontId="110" fillId="71" borderId="0" xfId="0" applyFont="1" applyFill="1" applyAlignment="1">
      <alignment horizontal="left" vertical="center" wrapText="1"/>
    </xf>
    <xf numFmtId="0" fontId="33" fillId="71" borderId="0" xfId="30097" applyFill="1"/>
    <xf numFmtId="0" fontId="113" fillId="75" borderId="0" xfId="30097" applyFont="1" applyFill="1" applyAlignment="1">
      <alignment horizontal="center" vertical="center" wrapText="1"/>
    </xf>
    <xf numFmtId="0" fontId="109" fillId="71" borderId="0" xfId="30097" applyFont="1" applyFill="1" applyAlignment="1">
      <alignment vertical="center" wrapText="1"/>
    </xf>
    <xf numFmtId="0" fontId="45" fillId="71" borderId="0" xfId="30097" applyFont="1" applyFill="1" applyAlignment="1">
      <alignment vertical="center" wrapText="1"/>
    </xf>
    <xf numFmtId="0" fontId="114" fillId="75" borderId="0" xfId="30097" applyFont="1" applyFill="1" applyAlignment="1">
      <alignment vertical="center"/>
    </xf>
    <xf numFmtId="0" fontId="0" fillId="0" borderId="0" xfId="0"/>
    <xf numFmtId="172" fontId="39" fillId="29" borderId="0" xfId="439" applyNumberFormat="1" applyFont="1" applyFill="1" applyAlignment="1" applyProtection="1">
      <alignment horizontal="center" vertical="center"/>
      <protection locked="0"/>
    </xf>
    <xf numFmtId="0" fontId="39" fillId="0" borderId="41" xfId="0" applyNumberFormat="1" applyFont="1" applyFill="1" applyBorder="1" applyAlignment="1" applyProtection="1">
      <alignment horizontal="center" vertical="center"/>
    </xf>
    <xf numFmtId="0" fontId="39" fillId="0" borderId="0" xfId="0" applyFont="1" applyAlignment="1">
      <alignment horizontal="center" wrapText="1"/>
    </xf>
    <xf numFmtId="0" fontId="39" fillId="76" borderId="74" xfId="0" applyFont="1" applyFill="1" applyBorder="1" applyAlignment="1">
      <alignment horizontal="center" wrapText="1"/>
    </xf>
    <xf numFmtId="3" fontId="39" fillId="29"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0" fontId="0" fillId="0" borderId="0" xfId="0" applyFont="1"/>
    <xf numFmtId="0" fontId="0" fillId="0" borderId="0" xfId="0" applyFont="1" applyFill="1"/>
    <xf numFmtId="0" fontId="0" fillId="0" borderId="43" xfId="0" applyNumberFormat="1" applyFont="1" applyFill="1" applyBorder="1" applyAlignment="1" applyProtection="1">
      <alignment horizontal="left" vertical="center" wrapText="1"/>
    </xf>
    <xf numFmtId="0" fontId="0" fillId="0" borderId="43" xfId="0" applyNumberFormat="1" applyFont="1" applyFill="1" applyBorder="1" applyAlignment="1" applyProtection="1">
      <alignment horizontal="center" vertical="center"/>
    </xf>
    <xf numFmtId="0" fontId="0" fillId="0" borderId="43" xfId="0" applyFont="1" applyFill="1" applyBorder="1" applyAlignment="1" applyProtection="1">
      <alignment horizontal="left" vertical="center" wrapText="1"/>
    </xf>
    <xf numFmtId="0" fontId="0" fillId="32" borderId="0" xfId="0" applyNumberFormat="1" applyFont="1" applyFill="1" applyBorder="1" applyAlignment="1" applyProtection="1">
      <alignment horizontal="left" vertical="center" wrapText="1"/>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23" xfId="0" applyFont="1" applyFill="1" applyBorder="1" applyAlignment="1">
      <alignment horizontal="center" vertical="center"/>
    </xf>
    <xf numFmtId="0" fontId="39" fillId="0" borderId="43" xfId="0" applyFont="1" applyFill="1" applyBorder="1" applyAlignment="1">
      <alignment horizontal="center" vertical="center"/>
    </xf>
    <xf numFmtId="0" fontId="39" fillId="0" borderId="61" xfId="0" applyFont="1" applyFill="1" applyBorder="1" applyAlignment="1">
      <alignment horizontal="center" vertical="center"/>
    </xf>
    <xf numFmtId="0" fontId="62" fillId="0" borderId="0" xfId="0" applyFont="1" applyFill="1"/>
    <xf numFmtId="39" fontId="55" fillId="0" borderId="43" xfId="439" applyNumberFormat="1" applyFont="1" applyFill="1" applyBorder="1" applyAlignment="1" applyProtection="1">
      <alignment horizontal="center" vertical="center" wrapText="1"/>
    </xf>
    <xf numFmtId="0" fontId="55" fillId="32" borderId="24" xfId="0" applyNumberFormat="1" applyFont="1" applyFill="1" applyBorder="1" applyAlignment="1" applyProtection="1">
      <alignment horizontal="left" vertical="center" wrapText="1"/>
    </xf>
    <xf numFmtId="0" fontId="0" fillId="0" borderId="22" xfId="0" applyNumberFormat="1" applyFont="1" applyFill="1" applyBorder="1" applyAlignment="1" applyProtection="1">
      <alignment horizontal="left" vertical="center" wrapText="1"/>
    </xf>
    <xf numFmtId="0" fontId="0" fillId="0" borderId="24"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4" xfId="0" applyNumberFormat="1" applyFont="1" applyFill="1" applyBorder="1" applyAlignment="1" applyProtection="1">
      <alignment horizontal="center" vertical="center" wrapText="1"/>
    </xf>
    <xf numFmtId="0" fontId="39" fillId="0" borderId="43" xfId="0" applyNumberFormat="1" applyFont="1" applyFill="1" applyBorder="1" applyAlignment="1" applyProtection="1">
      <alignment horizontal="center" vertical="center"/>
    </xf>
    <xf numFmtId="164" fontId="55" fillId="0" borderId="43" xfId="439" applyNumberFormat="1" applyFont="1" applyFill="1" applyBorder="1" applyAlignment="1" applyProtection="1">
      <alignment horizontal="center" vertical="center" wrapText="1"/>
    </xf>
    <xf numFmtId="0" fontId="0" fillId="0" borderId="22" xfId="0" applyFont="1" applyFill="1" applyBorder="1" applyAlignment="1" applyProtection="1">
      <alignment vertical="center" wrapText="1"/>
    </xf>
    <xf numFmtId="0" fontId="39" fillId="0" borderId="24" xfId="0" applyNumberFormat="1" applyFont="1" applyFill="1" applyBorder="1" applyAlignment="1" applyProtection="1">
      <alignment horizontal="center" vertical="center"/>
    </xf>
    <xf numFmtId="164" fontId="55" fillId="0" borderId="28" xfId="439" applyNumberFormat="1" applyFont="1" applyFill="1" applyBorder="1" applyAlignment="1" applyProtection="1">
      <alignment horizontal="center" vertical="center" wrapText="1"/>
    </xf>
    <xf numFmtId="164" fontId="55" fillId="0" borderId="22" xfId="439" applyNumberFormat="1" applyFont="1" applyFill="1" applyBorder="1" applyAlignment="1" applyProtection="1">
      <alignment horizontal="center" vertical="center" wrapText="1"/>
    </xf>
    <xf numFmtId="0" fontId="55" fillId="0" borderId="22" xfId="0" applyNumberFormat="1" applyFont="1" applyFill="1" applyBorder="1" applyAlignment="1" applyProtection="1">
      <alignment horizontal="left" vertical="center" wrapText="1"/>
    </xf>
    <xf numFmtId="39" fontId="55" fillId="0" borderId="27"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164" fontId="55" fillId="29" borderId="22" xfId="439" applyNumberFormat="1" applyFont="1" applyFill="1" applyBorder="1" applyAlignment="1" applyProtection="1">
      <alignment horizontal="center" vertical="center" wrapText="1"/>
      <protection locked="0"/>
    </xf>
    <xf numFmtId="3" fontId="55" fillId="0" borderId="22" xfId="439" applyNumberFormat="1" applyFont="1" applyFill="1" applyBorder="1" applyAlignment="1" applyProtection="1">
      <alignment horizontal="center" vertical="center" wrapText="1"/>
    </xf>
    <xf numFmtId="0" fontId="55" fillId="22" borderId="22" xfId="439" applyNumberFormat="1" applyFont="1" applyFill="1" applyBorder="1" applyAlignment="1" applyProtection="1">
      <alignment horizontal="center" vertical="center" wrapText="1"/>
      <protection locked="0"/>
    </xf>
    <xf numFmtId="0" fontId="55" fillId="0" borderId="43" xfId="0" applyNumberFormat="1" applyFont="1" applyFill="1" applyBorder="1" applyAlignment="1" applyProtection="1">
      <alignment horizontal="left" vertical="center" wrapText="1"/>
    </xf>
    <xf numFmtId="0" fontId="39" fillId="32" borderId="24" xfId="0" applyNumberFormat="1" applyFont="1" applyFill="1" applyBorder="1" applyAlignment="1" applyProtection="1">
      <alignment horizontal="center" vertical="center"/>
    </xf>
    <xf numFmtId="14" fontId="0" fillId="0" borderId="0" xfId="0" applyNumberFormat="1" applyFont="1" applyFill="1" applyAlignment="1" applyProtection="1">
      <alignment horizontal="center" vertical="center"/>
    </xf>
    <xf numFmtId="0" fontId="55" fillId="76" borderId="24" xfId="0" applyNumberFormat="1" applyFont="1" applyFill="1" applyBorder="1" applyAlignment="1" applyProtection="1">
      <alignment horizontal="left" vertical="center" wrapText="1"/>
    </xf>
    <xf numFmtId="0" fontId="62" fillId="0" borderId="0" xfId="0" applyFont="1" applyAlignment="1" applyProtection="1">
      <alignment wrapText="1"/>
      <protection locked="0"/>
    </xf>
    <xf numFmtId="164" fontId="48" fillId="0" borderId="0" xfId="0" applyNumberFormat="1" applyFont="1" applyFill="1" applyAlignment="1" applyProtection="1">
      <alignment wrapText="1"/>
    </xf>
    <xf numFmtId="164" fontId="48" fillId="76" borderId="10" xfId="0" applyNumberFormat="1" applyFont="1" applyFill="1" applyBorder="1" applyAlignment="1" applyProtection="1">
      <alignment horizontal="center" vertical="center" wrapText="1"/>
    </xf>
    <xf numFmtId="0" fontId="41" fillId="76" borderId="0" xfId="0" applyFont="1" applyFill="1" applyBorder="1" applyAlignment="1">
      <alignment wrapText="1"/>
    </xf>
    <xf numFmtId="0" fontId="39" fillId="76" borderId="61" xfId="0" applyNumberFormat="1" applyFont="1" applyFill="1" applyBorder="1" applyAlignment="1" applyProtection="1">
      <alignment horizontal="center" vertical="center"/>
    </xf>
    <xf numFmtId="0" fontId="41" fillId="76" borderId="22" xfId="0" applyNumberFormat="1" applyFont="1" applyFill="1" applyBorder="1" applyAlignment="1" applyProtection="1">
      <alignment horizontal="left" vertical="center" wrapText="1"/>
    </xf>
    <xf numFmtId="43" fontId="0" fillId="0" borderId="0" xfId="439" applyFont="1" applyFill="1"/>
    <xf numFmtId="38" fontId="0" fillId="0" borderId="0" xfId="0" applyNumberFormat="1" applyFont="1" applyFill="1"/>
    <xf numFmtId="40" fontId="0" fillId="0" borderId="0" xfId="0" applyNumberFormat="1" applyFont="1" applyFill="1"/>
    <xf numFmtId="39" fontId="0" fillId="0" borderId="0" xfId="0" applyNumberFormat="1" applyFont="1" applyProtection="1"/>
    <xf numFmtId="0" fontId="0" fillId="22" borderId="0" xfId="0" applyFont="1" applyFill="1" applyBorder="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5"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5" fillId="21" borderId="0" xfId="0" applyFont="1" applyFill="1" applyBorder="1" applyAlignment="1" applyProtection="1">
      <alignment horizontal="center" vertical="center" wrapText="1"/>
    </xf>
    <xf numFmtId="3" fontId="0" fillId="0" borderId="0" xfId="0" applyNumberFormat="1" applyFont="1" applyProtection="1"/>
    <xf numFmtId="0" fontId="0" fillId="0" borderId="25" xfId="0" applyNumberFormat="1" applyFont="1" applyFill="1" applyBorder="1" applyAlignment="1" applyProtection="1">
      <alignment horizontal="left" vertical="center" wrapText="1"/>
    </xf>
    <xf numFmtId="37" fontId="0" fillId="0" borderId="28" xfId="439" applyNumberFormat="1" applyFont="1" applyBorder="1" applyAlignment="1" applyProtection="1">
      <alignment vertical="center"/>
    </xf>
    <xf numFmtId="0" fontId="0" fillId="0" borderId="43" xfId="0" applyFont="1" applyFill="1" applyBorder="1" applyProtection="1"/>
    <xf numFmtId="0" fontId="0" fillId="0" borderId="43" xfId="0" applyFont="1" applyFill="1" applyBorder="1" applyAlignment="1" applyProtection="1">
      <alignment horizontal="center" vertical="center"/>
    </xf>
    <xf numFmtId="37" fontId="0" fillId="0" borderId="28" xfId="439" applyNumberFormat="1" applyFont="1" applyFill="1" applyBorder="1" applyAlignment="1" applyProtection="1">
      <alignment vertical="center"/>
    </xf>
    <xf numFmtId="38" fontId="0" fillId="0" borderId="0" xfId="0" applyNumberFormat="1" applyFont="1" applyProtection="1"/>
    <xf numFmtId="0" fontId="0" fillId="23" borderId="22" xfId="0" applyNumberFormat="1" applyFont="1" applyFill="1" applyBorder="1" applyAlignment="1" applyProtection="1">
      <alignment horizontal="left" vertical="center" wrapText="1"/>
    </xf>
    <xf numFmtId="37" fontId="0" fillId="23" borderId="27" xfId="439" applyNumberFormat="1" applyFont="1" applyFill="1" applyBorder="1" applyAlignment="1" applyProtection="1">
      <alignment vertical="center"/>
    </xf>
    <xf numFmtId="0" fontId="0" fillId="22" borderId="43" xfId="0" applyFont="1" applyFill="1" applyBorder="1" applyAlignment="1" applyProtection="1">
      <alignment vertical="center"/>
    </xf>
    <xf numFmtId="37" fontId="0" fillId="0" borderId="26" xfId="439" applyNumberFormat="1" applyFont="1" applyFill="1" applyBorder="1" applyAlignment="1" applyProtection="1">
      <alignment vertical="center"/>
    </xf>
    <xf numFmtId="0" fontId="0" fillId="23" borderId="30" xfId="0" applyNumberFormat="1" applyFont="1" applyFill="1" applyBorder="1" applyAlignment="1" applyProtection="1">
      <alignment horizontal="left" vertical="center" wrapText="1"/>
    </xf>
    <xf numFmtId="0" fontId="0" fillId="32" borderId="24" xfId="0" applyNumberFormat="1" applyFont="1" applyFill="1" applyBorder="1" applyAlignment="1" applyProtection="1">
      <alignment horizontal="left" vertical="center" wrapText="1"/>
    </xf>
    <xf numFmtId="0" fontId="0" fillId="0" borderId="0" xfId="0" applyFont="1" applyFill="1" applyBorder="1" applyProtection="1"/>
    <xf numFmtId="0" fontId="0" fillId="0" borderId="0" xfId="0" applyFont="1" applyAlignment="1" applyProtection="1">
      <alignment wrapText="1"/>
    </xf>
    <xf numFmtId="37" fontId="0" fillId="0" borderId="27" xfId="439" applyNumberFormat="1" applyFont="1" applyFill="1" applyBorder="1" applyAlignment="1" applyProtection="1">
      <alignment vertical="center"/>
    </xf>
    <xf numFmtId="0" fontId="0" fillId="0" borderId="33" xfId="0" applyNumberFormat="1" applyFont="1" applyFill="1" applyBorder="1" applyAlignment="1" applyProtection="1">
      <alignment horizontal="left" vertical="center" wrapText="1"/>
    </xf>
    <xf numFmtId="0" fontId="0" fillId="0" borderId="0" xfId="0" applyFont="1" applyBorder="1" applyProtection="1"/>
    <xf numFmtId="0" fontId="0" fillId="33" borderId="0" xfId="0" applyFont="1" applyFill="1" applyAlignment="1" applyProtection="1">
      <alignment horizontal="center" vertical="center"/>
    </xf>
    <xf numFmtId="0" fontId="0" fillId="0" borderId="22" xfId="0" applyFont="1" applyFill="1" applyBorder="1" applyAlignment="1">
      <alignment vertical="center" wrapText="1"/>
    </xf>
    <xf numFmtId="39" fontId="122" fillId="74" borderId="60" xfId="1561" applyNumberFormat="1" applyFont="1" applyFill="1" applyBorder="1" applyAlignment="1">
      <alignment horizontal="center" vertical="center" wrapText="1"/>
    </xf>
    <xf numFmtId="0" fontId="0" fillId="22" borderId="24" xfId="0" applyNumberFormat="1" applyFont="1" applyFill="1" applyBorder="1" applyAlignment="1" applyProtection="1">
      <alignment horizontal="left" vertical="center" wrapText="1"/>
    </xf>
    <xf numFmtId="0" fontId="0" fillId="22" borderId="22" xfId="0" applyNumberFormat="1" applyFont="1" applyFill="1" applyBorder="1" applyAlignment="1" applyProtection="1">
      <alignment horizontal="left" vertical="center" wrapText="1"/>
    </xf>
    <xf numFmtId="0" fontId="0" fillId="22" borderId="22" xfId="0" applyFont="1" applyFill="1" applyBorder="1" applyAlignment="1" applyProtection="1">
      <alignment vertical="center"/>
      <protection locked="0"/>
    </xf>
    <xf numFmtId="0" fontId="0" fillId="22" borderId="29" xfId="0" applyFont="1" applyFill="1" applyBorder="1" applyAlignment="1" applyProtection="1">
      <alignment vertical="center"/>
    </xf>
    <xf numFmtId="0" fontId="0" fillId="22" borderId="22" xfId="0" applyFont="1" applyFill="1" applyBorder="1" applyAlignment="1" applyProtection="1">
      <alignment vertical="center"/>
    </xf>
    <xf numFmtId="39" fontId="0" fillId="22" borderId="27" xfId="0" applyNumberFormat="1" applyFont="1" applyFill="1" applyBorder="1" applyAlignment="1" applyProtection="1">
      <alignment vertical="center"/>
    </xf>
    <xf numFmtId="0" fontId="0" fillId="22" borderId="27" xfId="0" applyFont="1" applyFill="1" applyBorder="1" applyAlignment="1" applyProtection="1">
      <alignment vertical="center"/>
    </xf>
    <xf numFmtId="0" fontId="0" fillId="22" borderId="28"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3" xfId="0" applyFont="1" applyFill="1" applyBorder="1" applyAlignment="1">
      <alignment vertical="center" wrapText="1"/>
    </xf>
    <xf numFmtId="37" fontId="0" fillId="0" borderId="62" xfId="439" applyNumberFormat="1" applyFont="1" applyFill="1" applyBorder="1" applyAlignment="1" applyProtection="1">
      <alignment vertical="center"/>
    </xf>
    <xf numFmtId="0" fontId="0" fillId="0" borderId="43" xfId="0" applyFont="1" applyFill="1" applyBorder="1" applyAlignment="1" applyProtection="1">
      <alignment vertical="center" wrapText="1"/>
      <protection locked="0"/>
    </xf>
    <xf numFmtId="0" fontId="0" fillId="22" borderId="0" xfId="0" applyFont="1" applyFill="1" applyAlignment="1" applyProtection="1">
      <alignment vertical="center" wrapText="1"/>
      <protection locked="0"/>
    </xf>
    <xf numFmtId="164" fontId="0" fillId="22" borderId="27" xfId="439" applyNumberFormat="1" applyFont="1" applyFill="1" applyBorder="1" applyAlignment="1" applyProtection="1">
      <alignment vertical="center"/>
    </xf>
    <xf numFmtId="0" fontId="0" fillId="72" borderId="22" xfId="0" applyNumberFormat="1" applyFont="1" applyFill="1" applyBorder="1" applyAlignment="1" applyProtection="1">
      <alignment horizontal="left" vertical="center" wrapText="1"/>
    </xf>
    <xf numFmtId="49" fontId="0" fillId="72" borderId="62"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2" borderId="62" xfId="439" applyNumberFormat="1" applyFont="1" applyFill="1" applyBorder="1" applyAlignment="1" applyProtection="1">
      <alignment horizontal="center" vertical="center"/>
    </xf>
    <xf numFmtId="49" fontId="0" fillId="72" borderId="61" xfId="439" applyNumberFormat="1" applyFont="1" applyFill="1" applyBorder="1" applyAlignment="1" applyProtection="1">
      <alignment horizontal="center" vertical="center"/>
    </xf>
    <xf numFmtId="0" fontId="0" fillId="30" borderId="63" xfId="0" applyFont="1" applyFill="1" applyBorder="1"/>
    <xf numFmtId="49" fontId="0" fillId="30" borderId="0" xfId="0" applyNumberFormat="1" applyFont="1" applyFill="1" applyAlignment="1" applyProtection="1">
      <alignment horizontal="center"/>
    </xf>
    <xf numFmtId="41" fontId="0" fillId="0" borderId="63" xfId="0" applyNumberFormat="1" applyFont="1" applyFill="1" applyBorder="1" applyAlignment="1">
      <alignment horizontal="center" vertical="center" wrapText="1"/>
    </xf>
    <xf numFmtId="0" fontId="0" fillId="30" borderId="22" xfId="0" applyNumberFormat="1" applyFont="1" applyFill="1" applyBorder="1" applyAlignment="1" applyProtection="1">
      <alignment horizontal="left" vertical="center" wrapText="1"/>
    </xf>
    <xf numFmtId="49" fontId="0" fillId="30" borderId="61" xfId="439" applyNumberFormat="1" applyFont="1" applyFill="1" applyBorder="1" applyAlignment="1" applyProtection="1">
      <alignment horizontal="center" vertical="center"/>
    </xf>
    <xf numFmtId="14" fontId="0" fillId="30" borderId="0" xfId="0" applyNumberFormat="1" applyFont="1" applyFill="1" applyAlignment="1" applyProtection="1">
      <alignment horizontal="center"/>
    </xf>
    <xf numFmtId="14" fontId="0" fillId="30" borderId="61" xfId="439" applyNumberFormat="1" applyFont="1" applyFill="1" applyBorder="1" applyAlignment="1" applyProtection="1">
      <alignment horizontal="center" vertical="center"/>
    </xf>
    <xf numFmtId="0" fontId="0" fillId="76" borderId="0" xfId="0" applyFont="1" applyFill="1" applyBorder="1"/>
    <xf numFmtId="41" fontId="0" fillId="76" borderId="0" xfId="0" applyNumberFormat="1" applyFont="1" applyFill="1" applyBorder="1" applyAlignment="1">
      <alignment horizontal="center" vertical="center" wrapText="1"/>
    </xf>
    <xf numFmtId="14" fontId="0" fillId="76" borderId="61" xfId="439" applyNumberFormat="1" applyFont="1" applyFill="1" applyBorder="1" applyAlignment="1" applyProtection="1">
      <alignment horizontal="center" vertical="center"/>
    </xf>
    <xf numFmtId="0" fontId="0" fillId="76"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0" xfId="439" applyNumberFormat="1" applyFont="1" applyAlignment="1" applyProtection="1">
      <alignment vertical="center"/>
    </xf>
    <xf numFmtId="0" fontId="55"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3" fillId="0" borderId="0" xfId="439" applyNumberFormat="1" applyFont="1" applyFill="1" applyAlignment="1" applyProtection="1">
      <alignment horizontal="center" vertical="center" wrapText="1"/>
    </xf>
    <xf numFmtId="0" fontId="0" fillId="0" borderId="0" xfId="0" applyFont="1" applyFill="1" applyAlignment="1" applyProtection="1">
      <alignment horizontal="center" vertical="center" wrapText="1"/>
    </xf>
    <xf numFmtId="0" fontId="39" fillId="0" borderId="56" xfId="0" applyFont="1" applyFill="1" applyBorder="1" applyAlignment="1">
      <alignment vertical="center"/>
    </xf>
    <xf numFmtId="0" fontId="0" fillId="0" borderId="31" xfId="0" applyFont="1" applyFill="1" applyBorder="1" applyAlignment="1">
      <alignment horizontal="center" wrapText="1"/>
    </xf>
    <xf numFmtId="0" fontId="43" fillId="0" borderId="59" xfId="0" applyFont="1" applyFill="1" applyBorder="1" applyAlignment="1">
      <alignment vertical="center" wrapText="1"/>
    </xf>
    <xf numFmtId="0" fontId="57" fillId="0" borderId="59" xfId="0" applyFont="1" applyFill="1" applyBorder="1" applyAlignment="1">
      <alignment vertical="center" wrapText="1"/>
    </xf>
    <xf numFmtId="0" fontId="0" fillId="0" borderId="0" xfId="0" applyFont="1" applyProtection="1"/>
    <xf numFmtId="0" fontId="0" fillId="0" borderId="0" xfId="0" applyNumberFormat="1" applyFont="1" applyFill="1" applyAlignment="1" applyProtection="1">
      <alignment horizontal="left" vertical="center" wrapText="1"/>
    </xf>
    <xf numFmtId="0" fontId="0" fillId="0" borderId="0" xfId="0" applyFont="1" applyProtection="1"/>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2" borderId="0" xfId="0" applyFont="1" applyFill="1" applyAlignment="1" applyProtection="1">
      <alignment wrapText="1"/>
    </xf>
    <xf numFmtId="0" fontId="0" fillId="32" borderId="0" xfId="0" applyFont="1" applyFill="1" applyProtection="1"/>
    <xf numFmtId="14" fontId="0" fillId="0" borderId="0" xfId="0" applyNumberFormat="1" applyFont="1" applyFill="1" applyProtection="1"/>
    <xf numFmtId="164" fontId="39"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3"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10" xfId="0" applyFont="1" applyFill="1" applyBorder="1" applyAlignment="1" applyProtection="1">
      <alignment horizontal="center" wrapText="1"/>
    </xf>
    <xf numFmtId="0" fontId="39" fillId="21" borderId="0" xfId="0" applyFont="1" applyFill="1" applyBorder="1" applyAlignment="1" applyProtection="1">
      <alignment horizontal="center"/>
    </xf>
    <xf numFmtId="164" fontId="63" fillId="21" borderId="12" xfId="439" applyNumberFormat="1" applyFont="1" applyFill="1" applyBorder="1" applyAlignment="1" applyProtection="1">
      <alignment horizontal="center" wrapText="1"/>
    </xf>
    <xf numFmtId="0" fontId="39" fillId="21" borderId="21" xfId="0" applyFont="1" applyFill="1" applyBorder="1" applyAlignment="1" applyProtection="1">
      <alignment horizontal="center" wrapText="1"/>
    </xf>
    <xf numFmtId="41" fontId="62" fillId="28" borderId="0" xfId="439" applyNumberFormat="1" applyFont="1" applyFill="1" applyAlignment="1" applyProtection="1">
      <alignment wrapText="1"/>
    </xf>
    <xf numFmtId="41" fontId="63"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37" fontId="0" fillId="29" borderId="0" xfId="439" applyNumberFormat="1" applyFont="1" applyFill="1" applyAlignment="1" applyProtection="1">
      <alignment horizontal="center" vertical="center"/>
      <protection locked="0"/>
    </xf>
    <xf numFmtId="3" fontId="0" fillId="28" borderId="0" xfId="439" applyNumberFormat="1" applyFont="1" applyFill="1" applyAlignment="1" applyProtection="1">
      <alignment horizontal="center" vertical="center"/>
      <protection locked="0"/>
    </xf>
    <xf numFmtId="0" fontId="0" fillId="0" borderId="43" xfId="0" applyNumberFormat="1" applyFont="1" applyFill="1" applyBorder="1" applyAlignment="1" applyProtection="1">
      <alignment vertical="center" wrapText="1"/>
    </xf>
    <xf numFmtId="0" fontId="0" fillId="0" borderId="0" xfId="0" applyFont="1" applyAlignment="1" applyProtection="1">
      <protection locked="0"/>
    </xf>
    <xf numFmtId="164" fontId="0" fillId="28" borderId="0" xfId="439" applyNumberFormat="1" applyFont="1" applyFill="1" applyProtection="1"/>
    <xf numFmtId="0" fontId="0" fillId="31" borderId="0" xfId="0" applyFont="1" applyFill="1" applyProtection="1"/>
    <xf numFmtId="41" fontId="62" fillId="0" borderId="0" xfId="439" applyNumberFormat="1" applyFont="1" applyFill="1" applyAlignment="1" applyProtection="1">
      <alignment vertical="center" wrapText="1"/>
    </xf>
    <xf numFmtId="39" fontId="62"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49" fontId="0" fillId="29" borderId="0" xfId="0" applyNumberFormat="1" applyFont="1" applyFill="1" applyProtection="1">
      <protection locked="0"/>
    </xf>
    <xf numFmtId="14" fontId="0" fillId="29" borderId="0" xfId="439" applyNumberFormat="1" applyFont="1" applyFill="1" applyAlignment="1" applyProtection="1">
      <alignment horizontal="left" vertical="center" wrapText="1"/>
      <protection locked="0"/>
    </xf>
    <xf numFmtId="14" fontId="0" fillId="0" borderId="0" xfId="0" applyNumberFormat="1" applyFont="1"/>
    <xf numFmtId="0" fontId="0" fillId="0" borderId="21" xfId="0" applyFont="1" applyFill="1" applyBorder="1"/>
    <xf numFmtId="0" fontId="0" fillId="0" borderId="0" xfId="0" applyFont="1" applyBorder="1"/>
    <xf numFmtId="0" fontId="0" fillId="0" borderId="53"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62" fillId="0" borderId="0" xfId="439" applyNumberFormat="1" applyFont="1" applyFill="1" applyAlignment="1" applyProtection="1">
      <alignment vertical="center" wrapText="1"/>
      <protection locked="0"/>
    </xf>
    <xf numFmtId="0" fontId="39" fillId="30" borderId="35" xfId="0" applyFont="1" applyFill="1" applyBorder="1" applyAlignment="1">
      <alignment horizontal="center" vertical="center" wrapText="1"/>
    </xf>
    <xf numFmtId="0" fontId="39" fillId="30" borderId="37" xfId="0" applyFont="1" applyFill="1" applyBorder="1" applyAlignment="1">
      <alignment horizontal="center" vertical="center" wrapText="1"/>
    </xf>
    <xf numFmtId="41" fontId="62" fillId="0" borderId="0" xfId="439" applyNumberFormat="1" applyFont="1" applyAlignment="1">
      <alignment vertical="center" wrapText="1"/>
    </xf>
    <xf numFmtId="49" fontId="0" fillId="30" borderId="13" xfId="0" applyNumberFormat="1" applyFont="1" applyFill="1" applyBorder="1" applyAlignment="1" applyProtection="1">
      <alignment horizontal="center"/>
      <protection locked="0"/>
    </xf>
    <xf numFmtId="14" fontId="0" fillId="30" borderId="13" xfId="0" applyNumberFormat="1" applyFont="1" applyFill="1" applyBorder="1" applyAlignment="1" applyProtection="1">
      <alignment horizontal="center"/>
      <protection locked="0"/>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3"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0" fillId="0" borderId="43" xfId="0" applyFont="1" applyFill="1" applyBorder="1" applyAlignment="1" applyProtection="1">
      <alignment horizontal="center" vertical="center" wrapText="1"/>
    </xf>
    <xf numFmtId="0" fontId="56" fillId="0" borderId="0" xfId="0" applyFont="1" applyFill="1" applyAlignment="1" applyProtection="1">
      <alignment vertical="center" wrapText="1"/>
    </xf>
    <xf numFmtId="0" fontId="39" fillId="0" borderId="0" xfId="0" applyFont="1" applyFill="1" applyAlignment="1" applyProtection="1">
      <alignment horizontal="center" vertical="center"/>
    </xf>
    <xf numFmtId="0" fontId="39" fillId="72" borderId="0" xfId="0" applyFont="1" applyFill="1" applyAlignment="1" applyProtection="1"/>
    <xf numFmtId="0" fontId="0" fillId="72" borderId="0" xfId="0" applyFont="1" applyFill="1" applyAlignment="1" applyProtection="1"/>
    <xf numFmtId="0" fontId="0" fillId="72" borderId="0" xfId="0" applyNumberFormat="1" applyFont="1" applyFill="1" applyAlignment="1" applyProtection="1">
      <alignment horizontal="left" vertical="center" wrapText="1"/>
    </xf>
    <xf numFmtId="164" fontId="0" fillId="72" borderId="0" xfId="439" applyNumberFormat="1" applyFont="1" applyFill="1" applyAlignment="1" applyProtection="1">
      <alignment vertical="center"/>
    </xf>
    <xf numFmtId="37" fontId="0" fillId="72" borderId="0" xfId="439" applyNumberFormat="1" applyFont="1" applyFill="1" applyAlignment="1" applyProtection="1">
      <alignment horizontal="center" vertical="center"/>
      <protection locked="0"/>
    </xf>
    <xf numFmtId="41" fontId="62" fillId="72" borderId="0" xfId="439" applyNumberFormat="1" applyFont="1" applyFill="1" applyAlignment="1" applyProtection="1">
      <alignment wrapText="1"/>
    </xf>
    <xf numFmtId="0" fontId="39" fillId="72" borderId="0" xfId="0" applyNumberFormat="1" applyFont="1" applyFill="1" applyAlignment="1" applyProtection="1">
      <alignment horizontal="left" vertical="center" wrapText="1"/>
    </xf>
    <xf numFmtId="164" fontId="0" fillId="72" borderId="0" xfId="439" applyNumberFormat="1" applyFont="1" applyFill="1" applyAlignment="1" applyProtection="1">
      <alignment horizontal="center" vertical="center"/>
      <protection locked="0"/>
    </xf>
    <xf numFmtId="41" fontId="63" fillId="72" borderId="0" xfId="439" applyNumberFormat="1" applyFont="1" applyFill="1" applyAlignment="1" applyProtection="1">
      <alignment wrapText="1"/>
    </xf>
    <xf numFmtId="0" fontId="0" fillId="72" borderId="0" xfId="0" applyNumberFormat="1" applyFont="1" applyFill="1" applyAlignment="1" applyProtection="1">
      <alignment vertical="center" wrapText="1"/>
    </xf>
    <xf numFmtId="38" fontId="43" fillId="72" borderId="0" xfId="439" applyNumberFormat="1" applyFont="1" applyFill="1" applyAlignment="1" applyProtection="1">
      <alignment horizontal="center" vertical="center" wrapText="1"/>
    </xf>
    <xf numFmtId="164" fontId="0" fillId="72" borderId="0" xfId="439" applyNumberFormat="1" applyFont="1" applyFill="1" applyAlignment="1" applyProtection="1">
      <alignment horizontal="center" vertical="center"/>
    </xf>
    <xf numFmtId="0" fontId="0" fillId="72" borderId="0" xfId="0" applyFont="1" applyFill="1" applyProtection="1"/>
    <xf numFmtId="0" fontId="0" fillId="72" borderId="0" xfId="0" applyFont="1" applyFill="1" applyAlignment="1" applyProtection="1">
      <alignment horizontal="center" vertical="center" wrapText="1"/>
    </xf>
    <xf numFmtId="0" fontId="39" fillId="72" borderId="0" xfId="0" applyFont="1" applyFill="1" applyAlignment="1" applyProtection="1">
      <alignment horizontal="center" vertical="center" wrapText="1"/>
    </xf>
    <xf numFmtId="41" fontId="0" fillId="72" borderId="0" xfId="439" applyNumberFormat="1" applyFont="1" applyFill="1" applyAlignment="1" applyProtection="1">
      <alignment vertical="center" wrapText="1"/>
      <protection locked="0"/>
    </xf>
    <xf numFmtId="41" fontId="0" fillId="72" borderId="0" xfId="439" applyNumberFormat="1" applyFont="1" applyFill="1" applyAlignment="1" applyProtection="1">
      <alignment vertical="center" wrapText="1"/>
    </xf>
    <xf numFmtId="0" fontId="0" fillId="72" borderId="0" xfId="0" applyFont="1" applyFill="1" applyAlignment="1" applyProtection="1">
      <alignment wrapText="1"/>
      <protection locked="0"/>
    </xf>
    <xf numFmtId="0" fontId="126" fillId="72" borderId="0" xfId="0" applyFont="1" applyFill="1" applyAlignment="1" applyProtection="1">
      <alignment horizontal="left" vertical="center"/>
    </xf>
    <xf numFmtId="0" fontId="74" fillId="72" borderId="0" xfId="0" applyFont="1" applyFill="1" applyAlignment="1" applyProtection="1">
      <alignment vertical="center"/>
    </xf>
    <xf numFmtId="0" fontId="127" fillId="72" borderId="0" xfId="0" applyFont="1" applyFill="1" applyAlignment="1" applyProtection="1">
      <alignment vertical="center"/>
      <protection locked="0"/>
    </xf>
    <xf numFmtId="0" fontId="56" fillId="72" borderId="0" xfId="0" applyFont="1" applyFill="1" applyAlignment="1">
      <alignment vertical="center" wrapText="1"/>
    </xf>
    <xf numFmtId="41" fontId="128" fillId="0" borderId="0" xfId="0" applyNumberFormat="1" applyFont="1" applyFill="1" applyAlignment="1" applyProtection="1">
      <alignment wrapText="1"/>
    </xf>
    <xf numFmtId="0" fontId="56" fillId="72" borderId="0" xfId="0" applyFont="1" applyFill="1" applyAlignment="1" applyProtection="1">
      <alignment vertical="center"/>
    </xf>
    <xf numFmtId="166" fontId="0" fillId="21" borderId="16" xfId="0" applyNumberFormat="1" applyFont="1" applyFill="1" applyBorder="1" applyProtection="1"/>
    <xf numFmtId="0" fontId="0" fillId="0" borderId="0" xfId="0" applyAlignment="1">
      <alignment wrapText="1"/>
    </xf>
    <xf numFmtId="0" fontId="0" fillId="0" borderId="72" xfId="0" applyBorder="1"/>
    <xf numFmtId="0" fontId="0" fillId="0" borderId="82" xfId="0" applyBorder="1"/>
    <xf numFmtId="0" fontId="0" fillId="0" borderId="54" xfId="0" applyBorder="1" applyAlignment="1">
      <alignment horizontal="center" wrapText="1"/>
    </xf>
    <xf numFmtId="0" fontId="39" fillId="76" borderId="64" xfId="0" applyFont="1" applyFill="1" applyBorder="1" applyAlignment="1">
      <alignment horizontal="center"/>
    </xf>
    <xf numFmtId="0" fontId="39" fillId="76" borderId="54" xfId="0" applyFont="1" applyFill="1" applyBorder="1" applyAlignment="1">
      <alignment horizontal="center"/>
    </xf>
    <xf numFmtId="0" fontId="0" fillId="76" borderId="54" xfId="0" applyFill="1" applyBorder="1"/>
    <xf numFmtId="0" fontId="0" fillId="76" borderId="54" xfId="0" applyFill="1" applyBorder="1" applyAlignment="1">
      <alignment horizontal="center"/>
    </xf>
    <xf numFmtId="0" fontId="0" fillId="0" borderId="75" xfId="0" applyBorder="1"/>
    <xf numFmtId="0" fontId="0" fillId="0" borderId="80" xfId="0" applyBorder="1"/>
    <xf numFmtId="0" fontId="37" fillId="76" borderId="54" xfId="0" applyFont="1" applyFill="1" applyBorder="1" applyAlignment="1">
      <alignment vertical="center" wrapText="1"/>
    </xf>
    <xf numFmtId="0" fontId="44" fillId="76" borderId="54" xfId="0" applyFont="1" applyFill="1" applyBorder="1" applyAlignment="1">
      <alignment vertical="center" wrapText="1"/>
    </xf>
    <xf numFmtId="10" fontId="0" fillId="76" borderId="16" xfId="4687" applyNumberFormat="1" applyFont="1" applyFill="1" applyBorder="1" applyAlignment="1">
      <alignment horizontal="center"/>
    </xf>
    <xf numFmtId="0" fontId="0" fillId="76" borderId="54" xfId="0" applyFill="1" applyBorder="1" applyAlignment="1">
      <alignment vertical="center"/>
    </xf>
    <xf numFmtId="0" fontId="37" fillId="76" borderId="54" xfId="0" applyFont="1" applyFill="1" applyBorder="1" applyAlignment="1">
      <alignment horizontal="left" vertical="center" wrapText="1"/>
    </xf>
    <xf numFmtId="0" fontId="37" fillId="76" borderId="54" xfId="0" applyFont="1" applyFill="1" applyBorder="1" applyAlignment="1">
      <alignment horizontal="justify" vertical="center"/>
    </xf>
    <xf numFmtId="0" fontId="40" fillId="76" borderId="13" xfId="0" applyFont="1" applyFill="1" applyBorder="1" applyAlignment="1">
      <alignment horizontal="center" vertical="center"/>
    </xf>
    <xf numFmtId="0" fontId="44" fillId="76" borderId="13" xfId="0" applyFont="1" applyFill="1" applyBorder="1" applyAlignment="1">
      <alignment vertical="center"/>
    </xf>
    <xf numFmtId="0" fontId="0" fillId="76" borderId="83" xfId="0" applyFill="1" applyBorder="1"/>
    <xf numFmtId="0" fontId="0" fillId="0" borderId="54" xfId="0" applyBorder="1"/>
    <xf numFmtId="4" fontId="0" fillId="0" borderId="54" xfId="4687" applyNumberFormat="1" applyFont="1" applyFill="1" applyBorder="1" applyAlignment="1">
      <alignment horizontal="center"/>
    </xf>
    <xf numFmtId="4" fontId="0" fillId="0" borderId="54" xfId="0" applyNumberFormat="1" applyBorder="1" applyAlignment="1">
      <alignment horizontal="center"/>
    </xf>
    <xf numFmtId="164" fontId="0" fillId="0" borderId="0" xfId="439" applyNumberFormat="1" applyFont="1" applyFill="1" applyProtection="1"/>
    <xf numFmtId="164" fontId="43" fillId="22" borderId="0" xfId="439" applyNumberFormat="1" applyFont="1" applyFill="1" applyAlignment="1" applyProtection="1">
      <alignment horizontal="center" vertical="center" wrapText="1"/>
    </xf>
    <xf numFmtId="41" fontId="63" fillId="0" borderId="0" xfId="439" applyNumberFormat="1" applyFont="1" applyFill="1" applyAlignment="1" applyProtection="1">
      <alignment horizontal="center" vertical="center" wrapText="1"/>
      <protection locked="0"/>
    </xf>
    <xf numFmtId="0" fontId="133" fillId="75" borderId="54" xfId="0" applyFont="1" applyFill="1" applyBorder="1" applyAlignment="1">
      <alignment horizontal="center" vertical="center" wrapText="1"/>
    </xf>
    <xf numFmtId="0" fontId="130" fillId="0" borderId="0" xfId="0" applyFont="1"/>
    <xf numFmtId="0" fontId="134" fillId="71" borderId="0" xfId="0" applyFont="1" applyFill="1" applyAlignment="1">
      <alignment horizontal="justify" vertical="center"/>
    </xf>
    <xf numFmtId="0" fontId="134" fillId="71" borderId="0" xfId="0" applyFont="1" applyFill="1" applyAlignment="1">
      <alignment vertical="center"/>
    </xf>
    <xf numFmtId="0" fontId="0" fillId="0" borderId="0" xfId="0" applyAlignment="1">
      <alignment vertical="center"/>
    </xf>
    <xf numFmtId="0" fontId="134" fillId="71" borderId="0" xfId="0" applyFont="1" applyFill="1" applyAlignment="1">
      <alignment vertical="center" wrapText="1"/>
    </xf>
    <xf numFmtId="0" fontId="138" fillId="71" borderId="0" xfId="611" applyFont="1" applyFill="1" applyAlignment="1">
      <alignment vertical="center"/>
    </xf>
    <xf numFmtId="0" fontId="139" fillId="71" borderId="0" xfId="0" applyFont="1" applyFill="1" applyAlignment="1">
      <alignment vertical="center"/>
    </xf>
    <xf numFmtId="0" fontId="140" fillId="71" borderId="0" xfId="611" applyFont="1" applyFill="1" applyAlignment="1" applyProtection="1">
      <alignment vertical="center"/>
      <protection locked="0"/>
    </xf>
    <xf numFmtId="0" fontId="139" fillId="71" borderId="0" xfId="0" applyFont="1" applyFill="1"/>
    <xf numFmtId="0" fontId="140" fillId="71" borderId="0" xfId="611" applyFont="1" applyFill="1" applyProtection="1">
      <protection locked="0"/>
    </xf>
    <xf numFmtId="0" fontId="109" fillId="71" borderId="0" xfId="30097" applyFont="1" applyFill="1" applyAlignment="1">
      <alignment horizontal="left" vertical="center" wrapText="1" indent="1"/>
    </xf>
    <xf numFmtId="0" fontId="109" fillId="71" borderId="0" xfId="30097" quotePrefix="1" applyFont="1" applyFill="1" applyAlignment="1">
      <alignment horizontal="left" vertical="center" wrapText="1" indent="1"/>
    </xf>
    <xf numFmtId="0" fontId="143" fillId="71" borderId="0" xfId="30097" applyFont="1" applyFill="1" applyAlignment="1">
      <alignment vertical="center" wrapText="1"/>
    </xf>
    <xf numFmtId="0" fontId="35" fillId="0" borderId="0" xfId="611"/>
    <xf numFmtId="0" fontId="134" fillId="71" borderId="0" xfId="30097" applyFont="1" applyFill="1" applyAlignment="1">
      <alignment vertical="center" wrapText="1"/>
    </xf>
    <xf numFmtId="0" fontId="140" fillId="71" borderId="0" xfId="611" applyFont="1" applyFill="1" applyAlignment="1">
      <alignment vertical="center"/>
    </xf>
    <xf numFmtId="38" fontId="0" fillId="0" borderId="0" xfId="0" applyNumberFormat="1" applyFont="1" applyFill="1" applyProtection="1"/>
    <xf numFmtId="14" fontId="0" fillId="0" borderId="0" xfId="0" applyNumberFormat="1" applyFont="1" applyProtection="1"/>
    <xf numFmtId="3" fontId="0" fillId="32" borderId="0" xfId="0" applyNumberFormat="1" applyFont="1" applyFill="1" applyProtection="1"/>
    <xf numFmtId="0" fontId="50" fillId="0" borderId="0" xfId="0" applyFont="1" applyAlignment="1">
      <alignment horizontal="center"/>
    </xf>
    <xf numFmtId="0" fontId="0" fillId="20" borderId="0" xfId="0" applyFill="1"/>
    <xf numFmtId="0" fontId="0" fillId="29" borderId="0" xfId="0" applyFill="1" applyAlignment="1">
      <alignment horizontal="center"/>
    </xf>
    <xf numFmtId="0" fontId="0" fillId="29" borderId="0" xfId="0" applyFill="1"/>
    <xf numFmtId="0" fontId="0" fillId="20" borderId="0" xfId="0" applyFill="1" applyAlignment="1">
      <alignment horizontal="center"/>
    </xf>
    <xf numFmtId="0" fontId="0" fillId="31" borderId="0" xfId="0" applyFill="1" applyAlignment="1">
      <alignment horizontal="center"/>
    </xf>
    <xf numFmtId="0" fontId="0" fillId="31" borderId="0" xfId="0" applyFill="1"/>
    <xf numFmtId="0" fontId="0" fillId="0" borderId="0" xfId="0" applyFill="1" applyAlignment="1">
      <alignment horizontal="center"/>
    </xf>
    <xf numFmtId="0" fontId="0" fillId="0" borderId="0" xfId="0" applyFill="1"/>
    <xf numFmtId="0" fontId="0" fillId="77" borderId="0" xfId="0" applyFill="1" applyAlignment="1">
      <alignment horizontal="center"/>
    </xf>
    <xf numFmtId="0" fontId="0" fillId="77" borderId="0" xfId="0" applyFill="1"/>
    <xf numFmtId="0" fontId="0" fillId="26" borderId="0" xfId="0" applyFill="1" applyAlignment="1">
      <alignment horizontal="center"/>
    </xf>
    <xf numFmtId="0" fontId="0" fillId="26" borderId="0" xfId="0" applyFill="1"/>
    <xf numFmtId="0" fontId="0" fillId="34" borderId="0" xfId="0" applyFill="1" applyAlignment="1">
      <alignment horizontal="center"/>
    </xf>
    <xf numFmtId="0" fontId="0" fillId="34" borderId="0" xfId="0" applyFill="1"/>
    <xf numFmtId="0" fontId="0" fillId="78" borderId="0" xfId="0" applyFill="1"/>
    <xf numFmtId="38" fontId="43" fillId="22" borderId="43" xfId="439" applyNumberFormat="1" applyFont="1" applyFill="1" applyBorder="1" applyAlignment="1" applyProtection="1">
      <alignment horizontal="center" vertical="center" wrapText="1"/>
    </xf>
    <xf numFmtId="4" fontId="0" fillId="0" borderId="0" xfId="0" applyNumberFormat="1"/>
    <xf numFmtId="49" fontId="35" fillId="30" borderId="13" xfId="611" applyNumberFormat="1" applyFill="1" applyBorder="1" applyAlignment="1" applyProtection="1">
      <alignment horizontal="center"/>
      <protection locked="0"/>
    </xf>
    <xf numFmtId="4" fontId="0" fillId="0" borderId="0" xfId="0" applyNumberFormat="1" applyFont="1" applyProtection="1"/>
    <xf numFmtId="0" fontId="0" fillId="29" borderId="0" xfId="0" applyFill="1" applyAlignment="1">
      <alignment wrapText="1"/>
    </xf>
    <xf numFmtId="179" fontId="41" fillId="30" borderId="63" xfId="0" applyNumberFormat="1" applyFont="1" applyFill="1" applyBorder="1" applyAlignment="1">
      <alignment wrapText="1"/>
    </xf>
    <xf numFmtId="179" fontId="55" fillId="0" borderId="27" xfId="439" applyNumberFormat="1" applyFont="1" applyFill="1" applyBorder="1" applyAlignment="1" applyProtection="1">
      <alignment horizontal="center" vertical="center" wrapText="1"/>
    </xf>
    <xf numFmtId="180" fontId="0" fillId="30" borderId="13" xfId="0" applyNumberFormat="1" applyFont="1" applyFill="1" applyBorder="1" applyAlignment="1" applyProtection="1">
      <alignment horizontal="center"/>
      <protection locked="0"/>
    </xf>
    <xf numFmtId="0" fontId="0" fillId="0" borderId="13" xfId="0" applyBorder="1"/>
    <xf numFmtId="0" fontId="0" fillId="0" borderId="38" xfId="0" applyBorder="1"/>
    <xf numFmtId="0" fontId="0" fillId="0" borderId="64" xfId="0" applyBorder="1"/>
    <xf numFmtId="0" fontId="39" fillId="76" borderId="84" xfId="0" applyFont="1" applyFill="1" applyBorder="1" applyAlignment="1">
      <alignment horizontal="left"/>
    </xf>
    <xf numFmtId="0" fontId="0" fillId="76" borderId="85" xfId="0" applyFill="1" applyBorder="1"/>
    <xf numFmtId="0" fontId="0" fillId="76" borderId="90" xfId="0" applyFill="1" applyBorder="1"/>
    <xf numFmtId="0" fontId="0" fillId="0" borderId="83" xfId="0" applyBorder="1"/>
    <xf numFmtId="0" fontId="132" fillId="0" borderId="65" xfId="0" applyFont="1" applyBorder="1" applyAlignment="1">
      <alignment horizontal="center" vertical="center" wrapText="1"/>
    </xf>
    <xf numFmtId="0" fontId="0" fillId="0" borderId="65" xfId="0" applyBorder="1"/>
    <xf numFmtId="0" fontId="132" fillId="0" borderId="13" xfId="0" applyFont="1" applyBorder="1" applyAlignment="1">
      <alignment horizontal="center" vertical="center" wrapText="1"/>
    </xf>
    <xf numFmtId="0" fontId="39" fillId="0" borderId="54" xfId="0" quotePrefix="1" applyFont="1" applyBorder="1" applyAlignment="1">
      <alignment horizontal="center" vertical="center"/>
    </xf>
    <xf numFmtId="0" fontId="0" fillId="0" borderId="54" xfId="0" applyBorder="1" applyAlignment="1">
      <alignment vertical="center" wrapText="1"/>
    </xf>
    <xf numFmtId="37" fontId="0" fillId="0" borderId="54" xfId="0" applyNumberFormat="1" applyBorder="1" applyAlignment="1">
      <alignment horizontal="center" vertical="center" wrapText="1"/>
    </xf>
    <xf numFmtId="0" fontId="44" fillId="76" borderId="13" xfId="0" applyFont="1" applyFill="1" applyBorder="1" applyAlignment="1">
      <alignment horizontal="center" vertical="center" wrapText="1"/>
    </xf>
    <xf numFmtId="0" fontId="39" fillId="76" borderId="16" xfId="0" applyFont="1" applyFill="1" applyBorder="1" applyAlignment="1">
      <alignment vertical="center" wrapText="1"/>
    </xf>
    <xf numFmtId="0" fontId="39" fillId="76" borderId="54" xfId="0" applyFont="1" applyFill="1" applyBorder="1" applyAlignment="1">
      <alignment horizontal="center" wrapText="1"/>
    </xf>
    <xf numFmtId="0" fontId="0" fillId="76" borderId="84" xfId="0" applyFill="1" applyBorder="1"/>
    <xf numFmtId="49" fontId="39" fillId="0" borderId="54" xfId="0" quotePrefix="1" applyNumberFormat="1" applyFont="1" applyBorder="1" applyAlignment="1">
      <alignment horizontal="center" vertical="center"/>
    </xf>
    <xf numFmtId="0" fontId="0" fillId="0" borderId="54" xfId="0" applyBorder="1" applyAlignment="1">
      <alignment horizontal="justify" vertical="center"/>
    </xf>
    <xf numFmtId="0" fontId="39" fillId="0" borderId="54" xfId="0" applyFont="1" applyBorder="1" applyAlignment="1">
      <alignment horizontal="center" vertical="center"/>
    </xf>
    <xf numFmtId="0" fontId="0" fillId="1" borderId="54" xfId="0" applyFill="1" applyBorder="1" applyAlignment="1">
      <alignment horizontal="center" vertical="center" wrapText="1"/>
    </xf>
    <xf numFmtId="0" fontId="44" fillId="76" borderId="87" xfId="0" applyFont="1" applyFill="1" applyBorder="1" applyAlignment="1">
      <alignment horizontal="center" vertical="center" wrapText="1"/>
    </xf>
    <xf numFmtId="37" fontId="0" fillId="0" borderId="54" xfId="0" applyNumberFormat="1" applyBorder="1" applyAlignment="1">
      <alignment horizontal="center" vertical="center"/>
    </xf>
    <xf numFmtId="0" fontId="39" fillId="0" borderId="80" xfId="0" applyFont="1" applyBorder="1" applyAlignment="1">
      <alignment horizontal="center" vertical="center"/>
    </xf>
    <xf numFmtId="178" fontId="0" fillId="0" borderId="0" xfId="0" applyNumberFormat="1"/>
    <xf numFmtId="0" fontId="0" fillId="76" borderId="11" xfId="0" applyFill="1" applyBorder="1" applyAlignment="1">
      <alignment horizontal="center"/>
    </xf>
    <xf numFmtId="0" fontId="43" fillId="0" borderId="86" xfId="0" applyFont="1" applyBorder="1"/>
    <xf numFmtId="0" fontId="43" fillId="0" borderId="0" xfId="0" applyFont="1"/>
    <xf numFmtId="0" fontId="43" fillId="0" borderId="71" xfId="0" applyFont="1" applyBorder="1"/>
    <xf numFmtId="0" fontId="43" fillId="0" borderId="72" xfId="0" applyFont="1" applyBorder="1"/>
    <xf numFmtId="0" fontId="145" fillId="0" borderId="0" xfId="0" applyFont="1" applyAlignment="1">
      <alignment vertical="center" wrapText="1"/>
    </xf>
    <xf numFmtId="0" fontId="43" fillId="0" borderId="81" xfId="0" applyFont="1" applyBorder="1" applyAlignment="1">
      <alignment wrapText="1"/>
    </xf>
    <xf numFmtId="1" fontId="43" fillId="0" borderId="0" xfId="0" applyNumberFormat="1" applyFont="1"/>
    <xf numFmtId="0" fontId="43" fillId="0" borderId="79" xfId="0" applyFont="1" applyBorder="1"/>
    <xf numFmtId="0" fontId="43" fillId="0" borderId="0" xfId="0" applyFont="1" applyAlignment="1">
      <alignment horizontal="center"/>
    </xf>
    <xf numFmtId="10" fontId="43" fillId="0" borderId="0" xfId="4687" applyNumberFormat="1" applyFont="1" applyFill="1" applyBorder="1"/>
    <xf numFmtId="0" fontId="43" fillId="0" borderId="0" xfId="4687" applyNumberFormat="1" applyFont="1" applyFill="1" applyBorder="1"/>
    <xf numFmtId="37" fontId="43" fillId="0" borderId="0" xfId="0" applyNumberFormat="1" applyFont="1" applyAlignment="1">
      <alignment horizontal="center"/>
    </xf>
    <xf numFmtId="0" fontId="43" fillId="0" borderId="82" xfId="0" applyFont="1" applyBorder="1"/>
    <xf numFmtId="0" fontId="0" fillId="0" borderId="0" xfId="0" applyFill="1" applyAlignment="1">
      <alignment horizontal="left" vertical="center"/>
    </xf>
    <xf numFmtId="0" fontId="0" fillId="0" borderId="0" xfId="0" applyFill="1" applyAlignment="1">
      <alignment wrapText="1"/>
    </xf>
    <xf numFmtId="0" fontId="146" fillId="0" borderId="0" xfId="0" applyFont="1" applyFill="1" applyAlignment="1">
      <alignment horizontal="left" vertical="center"/>
    </xf>
    <xf numFmtId="0" fontId="74" fillId="0" borderId="39" xfId="0" applyFont="1" applyFill="1" applyBorder="1"/>
    <xf numFmtId="0" fontId="0" fillId="80" borderId="0" xfId="0" applyFill="1" applyAlignment="1">
      <alignment horizontal="center"/>
    </xf>
    <xf numFmtId="0" fontId="0" fillId="80" borderId="0" xfId="0" applyFill="1" applyAlignment="1">
      <alignment wrapText="1"/>
    </xf>
    <xf numFmtId="0" fontId="0" fillId="80" borderId="0" xfId="0" applyFill="1"/>
    <xf numFmtId="0" fontId="0" fillId="32" borderId="10" xfId="0" applyFill="1" applyBorder="1" applyAlignment="1">
      <alignment horizontal="center" vertical="center"/>
    </xf>
    <xf numFmtId="0" fontId="0" fillId="32" borderId="10" xfId="0" applyFill="1" applyBorder="1" applyAlignment="1">
      <alignment vertical="center" wrapText="1"/>
    </xf>
    <xf numFmtId="0" fontId="0" fillId="32" borderId="0" xfId="0" applyNumberFormat="1" applyFont="1" applyFill="1" applyAlignment="1" applyProtection="1">
      <alignment horizontal="center" vertical="center"/>
    </xf>
    <xf numFmtId="0" fontId="0" fillId="32" borderId="0" xfId="0" applyFill="1" applyAlignment="1">
      <alignment vertical="center" wrapText="1"/>
    </xf>
    <xf numFmtId="38" fontId="43" fillId="32" borderId="0" xfId="439" applyNumberFormat="1" applyFont="1" applyFill="1" applyAlignment="1" applyProtection="1">
      <alignment horizontal="center" vertical="center" wrapText="1"/>
    </xf>
    <xf numFmtId="0" fontId="74" fillId="0" borderId="39" xfId="0" applyFont="1" applyFill="1" applyBorder="1" applyAlignment="1">
      <alignment wrapText="1"/>
    </xf>
    <xf numFmtId="0" fontId="0" fillId="0" borderId="0" xfId="0" applyFill="1" applyBorder="1"/>
    <xf numFmtId="0" fontId="0" fillId="0" borderId="0" xfId="0" applyBorder="1"/>
    <xf numFmtId="0" fontId="0" fillId="0" borderId="0" xfId="0" applyBorder="1" applyAlignment="1">
      <alignment vertical="center"/>
    </xf>
    <xf numFmtId="0" fontId="0" fillId="0" borderId="0" xfId="0" quotePrefix="1" applyFont="1" applyAlignment="1" applyProtection="1">
      <alignment vertical="center" wrapText="1"/>
    </xf>
    <xf numFmtId="41" fontId="63" fillId="30" borderId="77" xfId="439" applyNumberFormat="1" applyFont="1" applyFill="1" applyBorder="1" applyAlignment="1">
      <alignment vertical="center" wrapText="1"/>
    </xf>
    <xf numFmtId="41" fontId="63" fillId="30" borderId="0" xfId="439" applyNumberFormat="1" applyFont="1" applyFill="1" applyAlignment="1">
      <alignment vertical="center" wrapText="1"/>
    </xf>
    <xf numFmtId="41" fontId="63" fillId="30" borderId="89" xfId="439" applyNumberFormat="1" applyFont="1" applyFill="1" applyBorder="1" applyAlignment="1">
      <alignment vertical="center" wrapText="1"/>
    </xf>
    <xf numFmtId="41" fontId="63" fillId="30" borderId="78" xfId="439" applyNumberFormat="1" applyFont="1" applyFill="1" applyBorder="1" applyAlignment="1">
      <alignment vertical="center" wrapText="1"/>
    </xf>
    <xf numFmtId="14" fontId="55" fillId="34" borderId="22" xfId="439"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horizontal="center" vertical="center"/>
    </xf>
    <xf numFmtId="164" fontId="0" fillId="0" borderId="0" xfId="0" applyNumberFormat="1" applyFont="1" applyFill="1" applyBorder="1" applyAlignment="1" applyProtection="1">
      <alignment wrapText="1"/>
      <protection locked="0"/>
    </xf>
    <xf numFmtId="0" fontId="39" fillId="72" borderId="0" xfId="0" applyFont="1" applyFill="1" applyAlignment="1">
      <alignment vertical="center" wrapText="1"/>
    </xf>
    <xf numFmtId="1" fontId="0" fillId="0" borderId="0" xfId="0" applyNumberFormat="1" applyAlignment="1">
      <alignment horizontal="center" vertical="center"/>
    </xf>
    <xf numFmtId="0" fontId="0" fillId="0" borderId="0" xfId="0" applyAlignment="1">
      <alignment horizontal="left" vertical="center" wrapText="1"/>
    </xf>
    <xf numFmtId="1" fontId="0" fillId="0" borderId="24" xfId="0" applyNumberFormat="1" applyBorder="1" applyAlignment="1">
      <alignment horizontal="center" vertical="center" wrapText="1"/>
    </xf>
    <xf numFmtId="0" fontId="0" fillId="0" borderId="22" xfId="0" applyBorder="1" applyAlignment="1">
      <alignment horizontal="left" vertical="center" wrapText="1"/>
    </xf>
    <xf numFmtId="0" fontId="0" fillId="32" borderId="0" xfId="0" applyFont="1" applyFill="1" applyAlignment="1" applyProtection="1">
      <alignment horizontal="center" vertical="center"/>
    </xf>
    <xf numFmtId="172" fontId="39" fillId="72" borderId="0" xfId="439" applyNumberFormat="1" applyFont="1" applyFill="1" applyAlignment="1" applyProtection="1">
      <alignment horizontal="center" vertical="center"/>
      <protection locked="0"/>
    </xf>
    <xf numFmtId="0" fontId="0" fillId="32" borderId="0" xfId="0" applyFill="1"/>
    <xf numFmtId="1" fontId="0" fillId="0" borderId="24" xfId="0" applyNumberFormat="1" applyFont="1" applyFill="1" applyBorder="1" applyAlignment="1" applyProtection="1">
      <alignment horizontal="left" vertical="center" wrapText="1"/>
    </xf>
    <xf numFmtId="1" fontId="0" fillId="0" borderId="24" xfId="0" applyNumberFormat="1" applyFont="1" applyFill="1" applyBorder="1" applyAlignment="1" applyProtection="1">
      <alignment horizontal="center" vertical="center" wrapText="1"/>
    </xf>
    <xf numFmtId="0" fontId="39" fillId="0" borderId="35" xfId="0" applyFont="1" applyFill="1" applyBorder="1" applyAlignment="1">
      <alignment horizontal="center" vertical="center"/>
    </xf>
    <xf numFmtId="0" fontId="39" fillId="0" borderId="36" xfId="0" applyFont="1" applyFill="1" applyBorder="1" applyAlignment="1">
      <alignment horizontal="center" vertical="center"/>
    </xf>
    <xf numFmtId="49" fontId="33" fillId="0" borderId="22" xfId="439" applyNumberFormat="1" applyFont="1" applyFill="1" applyBorder="1" applyAlignment="1" applyProtection="1">
      <alignment horizontal="center" vertical="center" wrapText="1"/>
    </xf>
    <xf numFmtId="0" fontId="41" fillId="0" borderId="10" xfId="0" applyFont="1" applyBorder="1" applyAlignment="1" applyProtection="1">
      <alignment horizontal="right" vertical="center" wrapText="1"/>
    </xf>
    <xf numFmtId="4" fontId="0" fillId="0" borderId="10" xfId="0" applyNumberFormat="1" applyBorder="1"/>
    <xf numFmtId="0" fontId="41" fillId="0" borderId="10" xfId="0" applyFont="1" applyBorder="1" applyAlignment="1" applyProtection="1">
      <alignment horizontal="right" wrapText="1"/>
    </xf>
    <xf numFmtId="0" fontId="0" fillId="0" borderId="10" xfId="0" applyFill="1" applyBorder="1" applyAlignment="1">
      <alignment horizontal="center" vertical="center"/>
    </xf>
    <xf numFmtId="0" fontId="0" fillId="0" borderId="10" xfId="0" applyFill="1" applyBorder="1" applyAlignment="1">
      <alignment vertical="center" wrapText="1"/>
    </xf>
    <xf numFmtId="0" fontId="0" fillId="0" borderId="10" xfId="0" applyFill="1" applyBorder="1" applyAlignment="1">
      <alignment horizontal="center"/>
    </xf>
    <xf numFmtId="0" fontId="0" fillId="0" borderId="10" xfId="0" applyFill="1" applyBorder="1" applyAlignment="1">
      <alignment wrapText="1"/>
    </xf>
    <xf numFmtId="0" fontId="0" fillId="80" borderId="10" xfId="0" applyFill="1" applyBorder="1" applyAlignment="1">
      <alignment wrapText="1"/>
    </xf>
    <xf numFmtId="0" fontId="0" fillId="0" borderId="73" xfId="0" applyFill="1" applyBorder="1"/>
    <xf numFmtId="0" fontId="0" fillId="76" borderId="25" xfId="0" applyFont="1" applyFill="1" applyBorder="1" applyAlignment="1" applyProtection="1">
      <alignment vertical="center" wrapText="1"/>
    </xf>
    <xf numFmtId="0" fontId="39" fillId="0" borderId="41" xfId="0" applyFont="1" applyBorder="1" applyAlignment="1">
      <alignment horizontal="center" vertical="center"/>
    </xf>
    <xf numFmtId="37" fontId="0" fillId="76" borderId="96" xfId="439" applyNumberFormat="1" applyFont="1" applyFill="1" applyBorder="1" applyAlignment="1" applyProtection="1">
      <alignment vertical="center"/>
    </xf>
    <xf numFmtId="4" fontId="0" fillId="0" borderId="0" xfId="0" applyNumberFormat="1" applyAlignment="1">
      <alignment horizontal="right"/>
    </xf>
    <xf numFmtId="3" fontId="55" fillId="73" borderId="22" xfId="439" applyNumberFormat="1" applyFont="1" applyFill="1" applyBorder="1" applyAlignment="1" applyProtection="1">
      <alignment horizontal="center" vertical="center" wrapText="1"/>
    </xf>
    <xf numFmtId="0" fontId="52" fillId="0" borderId="0" xfId="0" applyFont="1" applyAlignment="1">
      <alignment horizontal="left" vertical="center" wrapText="1"/>
    </xf>
    <xf numFmtId="0" fontId="0" fillId="31" borderId="0" xfId="0" applyFill="1" applyAlignment="1">
      <alignment wrapText="1"/>
    </xf>
    <xf numFmtId="0" fontId="0" fillId="77" borderId="0" xfId="0" applyFill="1" applyAlignment="1">
      <alignment wrapText="1"/>
    </xf>
    <xf numFmtId="0" fontId="0" fillId="26" borderId="0" xfId="0" applyFill="1" applyAlignment="1">
      <alignment wrapText="1"/>
    </xf>
    <xf numFmtId="0" fontId="0" fillId="20" borderId="0" xfId="0" applyFill="1" applyAlignment="1">
      <alignment wrapText="1"/>
    </xf>
    <xf numFmtId="0" fontId="0" fillId="34" borderId="0" xfId="0" applyFill="1" applyAlignment="1">
      <alignment wrapText="1"/>
    </xf>
    <xf numFmtId="0" fontId="0" fillId="78" borderId="0" xfId="0" applyFill="1" applyAlignment="1">
      <alignment wrapText="1"/>
    </xf>
    <xf numFmtId="0" fontId="0" fillId="0" borderId="0" xfId="0" applyAlignment="1">
      <alignment horizontal="center" vertical="center"/>
    </xf>
    <xf numFmtId="0" fontId="0" fillId="0" borderId="34" xfId="0" applyBorder="1" applyAlignment="1">
      <alignment horizontal="left" vertical="center" wrapText="1"/>
    </xf>
    <xf numFmtId="0" fontId="0" fillId="0" borderId="24" xfId="0" applyBorder="1" applyAlignment="1">
      <alignment horizontal="center" vertical="center" wrapText="1"/>
    </xf>
    <xf numFmtId="0" fontId="0" fillId="0" borderId="0" xfId="0" applyAlignment="1">
      <alignment vertical="center" wrapText="1"/>
    </xf>
    <xf numFmtId="0" fontId="0" fillId="0" borderId="0" xfId="0" applyNumberFormat="1"/>
    <xf numFmtId="0" fontId="0" fillId="0" borderId="0" xfId="0" applyNumberFormat="1" applyFont="1" applyFill="1" applyBorder="1" applyAlignment="1" applyProtection="1">
      <alignment horizontal="left" vertical="center" wrapText="1"/>
    </xf>
    <xf numFmtId="1" fontId="0" fillId="76" borderId="25" xfId="0" applyNumberFormat="1" applyFont="1" applyFill="1" applyBorder="1" applyAlignment="1" applyProtection="1">
      <alignment horizontal="center" vertical="center" wrapText="1"/>
    </xf>
    <xf numFmtId="0" fontId="0" fillId="0" borderId="22" xfId="0" applyBorder="1" applyAlignment="1">
      <alignment vertical="center" wrapText="1"/>
    </xf>
    <xf numFmtId="0" fontId="0" fillId="0" borderId="30" xfId="0" applyBorder="1" applyAlignment="1">
      <alignment horizontal="left" vertical="center" wrapText="1"/>
    </xf>
    <xf numFmtId="0" fontId="0" fillId="0" borderId="30" xfId="0" applyBorder="1" applyAlignment="1">
      <alignment vertical="center" wrapText="1"/>
    </xf>
    <xf numFmtId="0" fontId="43" fillId="0" borderId="54" xfId="0" applyFont="1" applyBorder="1" applyAlignment="1">
      <alignment horizontal="center" vertical="center" wrapText="1"/>
    </xf>
    <xf numFmtId="0" fontId="0" fillId="0" borderId="0" xfId="0" applyAlignment="1" applyProtection="1">
      <alignment vertical="center" wrapText="1"/>
      <protection locked="0"/>
    </xf>
    <xf numFmtId="0" fontId="62" fillId="0" borderId="10" xfId="0" applyFont="1" applyFill="1" applyBorder="1" applyAlignment="1">
      <alignment vertical="center" wrapText="1"/>
    </xf>
    <xf numFmtId="0" fontId="151" fillId="71" borderId="0" xfId="30097" applyFont="1" applyFill="1" applyAlignment="1">
      <alignment vertical="center" wrapText="1"/>
    </xf>
    <xf numFmtId="1" fontId="0" fillId="32" borderId="24" xfId="0" applyNumberFormat="1" applyFont="1" applyFill="1" applyBorder="1" applyAlignment="1" applyProtection="1">
      <alignment horizontal="left" vertical="center" wrapText="1"/>
    </xf>
    <xf numFmtId="14" fontId="116" fillId="29" borderId="10" xfId="31721" applyNumberFormat="1" applyFont="1" applyFill="1" applyBorder="1" applyAlignment="1" applyProtection="1">
      <alignment horizontal="left" vertical="center"/>
      <protection locked="0"/>
    </xf>
    <xf numFmtId="14" fontId="0" fillId="34" borderId="0" xfId="0" applyNumberFormat="1" applyFont="1" applyFill="1" applyAlignment="1" applyProtection="1">
      <alignment horizontal="center" vertical="center"/>
    </xf>
    <xf numFmtId="172" fontId="0" fillId="73" borderId="28" xfId="439" applyNumberFormat="1" applyFont="1" applyFill="1" applyBorder="1" applyAlignment="1" applyProtection="1">
      <alignment vertical="center"/>
    </xf>
    <xf numFmtId="169" fontId="0" fillId="72" borderId="62" xfId="439" applyNumberFormat="1" applyFont="1" applyFill="1" applyBorder="1" applyAlignment="1" applyProtection="1">
      <alignment horizontal="center" vertical="center"/>
    </xf>
    <xf numFmtId="1" fontId="40" fillId="24" borderId="0" xfId="439" applyNumberFormat="1" applyFont="1" applyFill="1" applyBorder="1" applyAlignment="1" applyProtection="1">
      <alignment horizontal="center" wrapText="1"/>
    </xf>
    <xf numFmtId="0" fontId="0" fillId="0" borderId="17" xfId="0" applyFill="1" applyBorder="1"/>
    <xf numFmtId="0" fontId="0" fillId="0" borderId="66" xfId="0" applyBorder="1" applyAlignment="1">
      <alignment horizontal="center"/>
    </xf>
    <xf numFmtId="0" fontId="0" fillId="0" borderId="67" xfId="0" applyFill="1" applyBorder="1"/>
    <xf numFmtId="2" fontId="0" fillId="0" borderId="67" xfId="0" applyNumberFormat="1" applyFill="1" applyBorder="1" applyAlignment="1">
      <alignment wrapText="1"/>
    </xf>
    <xf numFmtId="0" fontId="0" fillId="0" borderId="68" xfId="0" applyBorder="1" applyAlignment="1">
      <alignment wrapText="1"/>
    </xf>
    <xf numFmtId="0" fontId="0" fillId="0" borderId="69" xfId="0" applyBorder="1" applyAlignment="1">
      <alignment horizontal="center"/>
    </xf>
    <xf numFmtId="0" fontId="0" fillId="0" borderId="70" xfId="0" applyBorder="1" applyAlignment="1">
      <alignment wrapText="1"/>
    </xf>
    <xf numFmtId="14" fontId="0" fillId="0" borderId="17" xfId="0" applyNumberFormat="1" applyFill="1" applyBorder="1" applyAlignment="1">
      <alignment wrapText="1"/>
    </xf>
    <xf numFmtId="0" fontId="0" fillId="0" borderId="0" xfId="0" applyAlignment="1">
      <alignment horizontal="center" vertical="center" wrapText="1"/>
    </xf>
    <xf numFmtId="0" fontId="57" fillId="0" borderId="34" xfId="0" applyFont="1" applyBorder="1" applyAlignment="1">
      <alignment horizontal="center" vertical="center" wrapText="1"/>
    </xf>
    <xf numFmtId="0" fontId="0" fillId="72" borderId="0" xfId="0" applyFont="1" applyFill="1" applyAlignment="1" applyProtection="1">
      <alignment horizontal="center" vertical="center"/>
    </xf>
    <xf numFmtId="0" fontId="39" fillId="72" borderId="0" xfId="0" applyFont="1" applyFill="1" applyAlignment="1">
      <alignment horizontal="center" vertical="center" wrapText="1"/>
    </xf>
    <xf numFmtId="0" fontId="43" fillId="0" borderId="43" xfId="0" applyFont="1" applyBorder="1" applyAlignment="1">
      <alignment horizontal="center" vertical="center" wrapText="1"/>
    </xf>
    <xf numFmtId="0" fontId="0" fillId="0" borderId="22" xfId="0" applyBorder="1" applyAlignment="1">
      <alignment horizontal="center" vertical="center" wrapText="1"/>
    </xf>
    <xf numFmtId="0" fontId="0" fillId="32" borderId="0" xfId="0" applyFill="1" applyAlignment="1">
      <alignment horizontal="center" vertical="center" wrapText="1"/>
    </xf>
    <xf numFmtId="0" fontId="0" fillId="28" borderId="0" xfId="0" applyFont="1" applyFill="1" applyAlignment="1" applyProtection="1">
      <alignment horizontal="center" vertical="center"/>
    </xf>
    <xf numFmtId="164" fontId="0" fillId="0" borderId="22" xfId="439" applyNumberFormat="1" applyFont="1" applyFill="1" applyBorder="1" applyAlignment="1" applyProtection="1">
      <alignment horizontal="center" vertical="center" wrapText="1"/>
      <protection locked="0"/>
    </xf>
    <xf numFmtId="0" fontId="0" fillId="0" borderId="34" xfId="0" applyNumberFormat="1" applyFont="1" applyFill="1" applyBorder="1" applyAlignment="1" applyProtection="1">
      <alignment horizontal="center" vertical="center" wrapText="1"/>
    </xf>
    <xf numFmtId="0" fontId="0" fillId="29" borderId="73" xfId="0" applyFill="1" applyBorder="1" applyAlignment="1" applyProtection="1">
      <alignment horizontal="center" vertical="center"/>
      <protection locked="0"/>
    </xf>
    <xf numFmtId="14" fontId="0" fillId="29" borderId="73" xfId="0" applyNumberFormat="1" applyFill="1" applyBorder="1" applyAlignment="1" applyProtection="1">
      <alignment horizontal="center" vertical="center"/>
      <protection locked="0"/>
    </xf>
    <xf numFmtId="0" fontId="0" fillId="29" borderId="10" xfId="0" applyFill="1" applyBorder="1" applyAlignment="1" applyProtection="1">
      <alignment wrapText="1"/>
      <protection locked="0"/>
    </xf>
    <xf numFmtId="0" fontId="39" fillId="72" borderId="0" xfId="0" applyFont="1" applyFill="1" applyAlignment="1">
      <alignment horizontal="left" vertical="center"/>
    </xf>
    <xf numFmtId="0" fontId="39" fillId="28" borderId="0" xfId="0" applyFont="1" applyFill="1" applyAlignment="1" applyProtection="1">
      <alignment horizontal="left" vertical="center"/>
    </xf>
    <xf numFmtId="0" fontId="39" fillId="72" borderId="0" xfId="0" applyFont="1" applyFill="1" applyAlignment="1" applyProtection="1">
      <alignment horizontal="left" vertical="center"/>
    </xf>
    <xf numFmtId="0" fontId="39" fillId="0" borderId="10" xfId="0" applyFont="1" applyFill="1" applyBorder="1" applyAlignment="1">
      <alignment horizontal="left" vertical="center"/>
    </xf>
    <xf numFmtId="0" fontId="0" fillId="0" borderId="10" xfId="0" applyFill="1" applyBorder="1"/>
    <xf numFmtId="3" fontId="0" fillId="0" borderId="0" xfId="0" applyNumberFormat="1"/>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39" fillId="0" borderId="13" xfId="0" applyFont="1" applyBorder="1" applyAlignment="1">
      <alignment horizontal="center"/>
    </xf>
    <xf numFmtId="0" fontId="39" fillId="0" borderId="16" xfId="0" applyFont="1" applyBorder="1" applyAlignment="1">
      <alignment horizontal="center"/>
    </xf>
    <xf numFmtId="0" fontId="39" fillId="0" borderId="11" xfId="0" applyFont="1" applyBorder="1" applyAlignment="1">
      <alignment horizontal="center"/>
    </xf>
    <xf numFmtId="0" fontId="56" fillId="72" borderId="76" xfId="0" applyFont="1" applyFill="1" applyBorder="1" applyAlignment="1">
      <alignment horizontal="center" vertical="center" wrapText="1"/>
    </xf>
    <xf numFmtId="0" fontId="0" fillId="0" borderId="36" xfId="0" applyFont="1" applyBorder="1" applyAlignment="1">
      <alignment horizontal="left" wrapText="1"/>
    </xf>
    <xf numFmtId="0" fontId="0" fillId="32" borderId="13" xfId="0" applyFont="1" applyFill="1" applyBorder="1" applyAlignment="1">
      <alignment horizontal="left" vertical="center" wrapText="1"/>
    </xf>
    <xf numFmtId="0" fontId="0" fillId="32" borderId="16" xfId="0" applyFont="1" applyFill="1" applyBorder="1" applyAlignment="1">
      <alignment horizontal="left" vertical="center" wrapText="1"/>
    </xf>
    <xf numFmtId="0" fontId="0" fillId="0" borderId="13" xfId="0" applyFont="1" applyBorder="1" applyAlignment="1">
      <alignment horizontal="left" vertical="center"/>
    </xf>
    <xf numFmtId="0" fontId="0" fillId="0" borderId="16" xfId="0" applyFont="1" applyBorder="1" applyAlignment="1">
      <alignment horizontal="left" vertical="center"/>
    </xf>
    <xf numFmtId="0" fontId="0" fillId="0" borderId="13" xfId="0" applyFont="1" applyBorder="1" applyAlignment="1">
      <alignment horizontal="left" vertical="center" wrapText="1"/>
    </xf>
    <xf numFmtId="0" fontId="0" fillId="0" borderId="16" xfId="0" applyFont="1" applyBorder="1" applyAlignment="1">
      <alignment horizontal="left" vertical="center" wrapText="1"/>
    </xf>
    <xf numFmtId="0" fontId="0" fillId="0" borderId="13" xfId="0" applyFont="1" applyFill="1" applyBorder="1" applyAlignment="1">
      <alignment horizontal="left" vertical="center" wrapText="1"/>
    </xf>
    <xf numFmtId="0" fontId="0" fillId="0" borderId="16" xfId="0" applyFont="1" applyFill="1" applyBorder="1" applyAlignment="1">
      <alignment horizontal="left" vertical="center" wrapText="1"/>
    </xf>
    <xf numFmtId="0" fontId="40" fillId="26" borderId="13" xfId="0" applyFont="1" applyFill="1" applyBorder="1" applyAlignment="1">
      <alignment horizontal="center" vertical="center" wrapText="1"/>
    </xf>
    <xf numFmtId="0" fontId="40" fillId="26" borderId="16" xfId="0" applyFont="1" applyFill="1" applyBorder="1" applyAlignment="1">
      <alignment horizontal="center" vertical="center" wrapText="1"/>
    </xf>
    <xf numFmtId="0" fontId="148" fillId="79" borderId="13" xfId="0" applyFont="1" applyFill="1" applyBorder="1" applyAlignment="1">
      <alignment horizontal="center" vertical="center"/>
    </xf>
    <xf numFmtId="0" fontId="148" fillId="79" borderId="16" xfId="0" applyFont="1" applyFill="1" applyBorder="1" applyAlignment="1">
      <alignment horizontal="center" vertical="center"/>
    </xf>
    <xf numFmtId="0" fontId="39" fillId="26" borderId="13" xfId="0" applyFont="1" applyFill="1" applyBorder="1" applyAlignment="1">
      <alignment horizontal="center" vertical="center"/>
    </xf>
    <xf numFmtId="0" fontId="39" fillId="26" borderId="16" xfId="0" applyFont="1" applyFill="1" applyBorder="1" applyAlignment="1">
      <alignment horizontal="center" vertical="center"/>
    </xf>
    <xf numFmtId="0" fontId="56" fillId="76" borderId="16" xfId="0" applyFont="1" applyFill="1" applyBorder="1" applyAlignment="1">
      <alignment horizontal="left" wrapText="1"/>
    </xf>
    <xf numFmtId="0" fontId="56" fillId="76" borderId="16" xfId="0" applyFont="1" applyFill="1" applyBorder="1" applyAlignment="1">
      <alignment horizontal="justify" vertical="center" wrapText="1"/>
    </xf>
    <xf numFmtId="0" fontId="56" fillId="76" borderId="11" xfId="0" applyFont="1" applyFill="1" applyBorder="1" applyAlignment="1">
      <alignment horizontal="justify" vertical="center" wrapText="1"/>
    </xf>
    <xf numFmtId="0" fontId="39" fillId="76" borderId="16" xfId="0" applyFont="1" applyFill="1" applyBorder="1" applyAlignment="1">
      <alignment horizontal="justify" vertical="center" wrapText="1"/>
    </xf>
    <xf numFmtId="0" fontId="39" fillId="76" borderId="11" xfId="0" applyFont="1" applyFill="1" applyBorder="1" applyAlignment="1">
      <alignment horizontal="justify" vertical="center" wrapText="1"/>
    </xf>
    <xf numFmtId="0" fontId="39" fillId="76" borderId="16" xfId="0" applyFont="1" applyFill="1" applyBorder="1" applyAlignment="1">
      <alignment horizontal="center" wrapText="1"/>
    </xf>
    <xf numFmtId="0" fontId="39" fillId="76" borderId="11" xfId="0" applyFont="1" applyFill="1" applyBorder="1" applyAlignment="1">
      <alignment horizontal="center" wrapText="1"/>
    </xf>
    <xf numFmtId="0" fontId="56" fillId="76" borderId="11" xfId="0" applyFont="1" applyFill="1" applyBorder="1" applyAlignment="1">
      <alignment horizontal="left" vertical="center" wrapText="1"/>
    </xf>
    <xf numFmtId="0" fontId="56" fillId="76" borderId="54" xfId="0" applyFont="1" applyFill="1" applyBorder="1" applyAlignment="1">
      <alignment horizontal="left" vertical="center" wrapText="1"/>
    </xf>
    <xf numFmtId="0" fontId="0" fillId="76" borderId="16" xfId="0" applyFill="1" applyBorder="1" applyAlignment="1">
      <alignment horizontal="center"/>
    </xf>
    <xf numFmtId="0" fontId="0" fillId="76" borderId="11" xfId="0" applyFill="1" applyBorder="1" applyAlignment="1">
      <alignment horizontal="center"/>
    </xf>
    <xf numFmtId="0" fontId="56" fillId="76" borderId="54" xfId="0" applyFont="1" applyFill="1" applyBorder="1" applyAlignment="1">
      <alignment horizontal="justify" vertical="center" wrapText="1"/>
    </xf>
    <xf numFmtId="0" fontId="131" fillId="0" borderId="38" xfId="0" applyFont="1" applyBorder="1" applyAlignment="1">
      <alignment horizontal="center" vertical="center"/>
    </xf>
    <xf numFmtId="0" fontId="131" fillId="0" borderId="39" xfId="0" applyFont="1" applyBorder="1" applyAlignment="1">
      <alignment horizontal="center" vertical="center"/>
    </xf>
    <xf numFmtId="0" fontId="131" fillId="0" borderId="16" xfId="0" applyFont="1" applyBorder="1" applyAlignment="1">
      <alignment horizontal="center" vertical="center"/>
    </xf>
    <xf numFmtId="0" fontId="131" fillId="0" borderId="11" xfId="0" applyFont="1" applyBorder="1" applyAlignment="1">
      <alignment horizontal="center" vertical="center"/>
    </xf>
    <xf numFmtId="0" fontId="56" fillId="32" borderId="13" xfId="0" applyFont="1" applyFill="1" applyBorder="1" applyAlignment="1">
      <alignment horizontal="justify" vertical="center" wrapText="1"/>
    </xf>
    <xf numFmtId="0" fontId="56" fillId="32" borderId="16" xfId="0" applyFont="1" applyFill="1" applyBorder="1" applyAlignment="1">
      <alignment horizontal="justify" vertical="center" wrapText="1"/>
    </xf>
    <xf numFmtId="0" fontId="56" fillId="32" borderId="11" xfId="0" applyFont="1" applyFill="1" applyBorder="1" applyAlignment="1">
      <alignment horizontal="justify" vertical="center" wrapText="1"/>
    </xf>
    <xf numFmtId="0" fontId="47" fillId="0" borderId="91" xfId="0" applyFont="1" applyBorder="1" applyAlignment="1">
      <alignment horizontal="center" vertical="center" wrapText="1"/>
    </xf>
    <xf numFmtId="0" fontId="47" fillId="0" borderId="92" xfId="0" applyFont="1" applyBorder="1" applyAlignment="1">
      <alignment horizontal="center" vertical="center" wrapText="1"/>
    </xf>
    <xf numFmtId="0" fontId="47" fillId="0" borderId="88" xfId="0" applyFont="1" applyBorder="1" applyAlignment="1">
      <alignment horizontal="center" vertical="center" wrapText="1"/>
    </xf>
    <xf numFmtId="0" fontId="39" fillId="0" borderId="15" xfId="0" applyFont="1" applyBorder="1" applyAlignment="1">
      <alignment horizontal="center" vertical="center"/>
    </xf>
    <xf numFmtId="0" fontId="39" fillId="0" borderId="57" xfId="0" applyFont="1" applyBorder="1" applyAlignment="1">
      <alignment horizontal="center" vertical="center"/>
    </xf>
    <xf numFmtId="0" fontId="39" fillId="0" borderId="38" xfId="0" applyFont="1" applyBorder="1" applyAlignment="1">
      <alignment horizontal="center" vertical="center"/>
    </xf>
    <xf numFmtId="0" fontId="39" fillId="0" borderId="40" xfId="0" applyFont="1" applyBorder="1" applyAlignment="1">
      <alignment horizontal="center" vertical="center"/>
    </xf>
    <xf numFmtId="0" fontId="39" fillId="0" borderId="83" xfId="0" applyFont="1" applyBorder="1" applyAlignment="1">
      <alignment horizontal="center" wrapText="1"/>
    </xf>
    <xf numFmtId="0" fontId="39" fillId="0" borderId="65" xfId="0" applyFont="1" applyBorder="1" applyAlignment="1">
      <alignment horizontal="center"/>
    </xf>
    <xf numFmtId="0" fontId="47" fillId="0" borderId="93" xfId="0" applyFont="1" applyBorder="1" applyAlignment="1">
      <alignment horizontal="center" vertical="center"/>
    </xf>
    <xf numFmtId="0" fontId="47" fillId="0" borderId="94" xfId="0" applyFont="1" applyBorder="1" applyAlignment="1">
      <alignment horizontal="center" vertical="center"/>
    </xf>
    <xf numFmtId="0" fontId="47" fillId="0" borderId="95" xfId="0" applyFont="1" applyBorder="1" applyAlignment="1">
      <alignment horizontal="center" vertical="center"/>
    </xf>
    <xf numFmtId="0" fontId="121" fillId="71" borderId="64" xfId="0" applyFont="1" applyFill="1" applyBorder="1" applyAlignment="1">
      <alignment horizontal="center" vertical="center" wrapText="1"/>
    </xf>
    <xf numFmtId="0" fontId="121" fillId="71" borderId="83" xfId="0" applyFont="1" applyFill="1" applyBorder="1" applyAlignment="1">
      <alignment horizontal="center" vertical="center" wrapText="1"/>
    </xf>
    <xf numFmtId="0" fontId="56" fillId="76" borderId="64" xfId="0" applyFont="1" applyFill="1" applyBorder="1" applyAlignment="1">
      <alignment horizontal="center" vertical="center" wrapText="1"/>
    </xf>
    <xf numFmtId="0" fontId="56" fillId="76" borderId="83" xfId="0" applyFont="1" applyFill="1" applyBorder="1" applyAlignment="1">
      <alignment horizontal="center" vertical="center" wrapText="1"/>
    </xf>
  </cellXfs>
  <cellStyles count="31736">
    <cellStyle name="20% - Accent1" xfId="29486" builtinId="30" customBuiltin="1"/>
    <cellStyle name="20% - Accent1 2" xfId="29498" xr:uid="{B4D97588-4E6D-4F66-9660-485579464908}"/>
    <cellStyle name="20% - Accent2" xfId="29488" builtinId="34" customBuiltin="1"/>
    <cellStyle name="20% - Accent2 2" xfId="29499" xr:uid="{35B0F212-66A1-472C-9A01-199A3F0DF76E}"/>
    <cellStyle name="20% - Accent3" xfId="29490" builtinId="38" customBuiltin="1"/>
    <cellStyle name="20% - Accent3 2" xfId="29500" xr:uid="{96A9D8D9-2163-4871-AD2A-E6FAD8327E91}"/>
    <cellStyle name="20% - Accent4" xfId="29492" builtinId="42" customBuiltin="1"/>
    <cellStyle name="20% - Accent4 2" xfId="29501" xr:uid="{85AD3608-5EC0-473E-ABF2-FE57FA5CFC47}"/>
    <cellStyle name="20% - Accent5" xfId="29494" builtinId="46" customBuiltin="1"/>
    <cellStyle name="20% - Accent5 2" xfId="29502" xr:uid="{2FAF7B59-7AF2-4277-AFB8-4CED4BCD4AA4}"/>
    <cellStyle name="20% - Accent6" xfId="29496" builtinId="50" customBuiltin="1"/>
    <cellStyle name="20% - Accent6 2" xfId="29503" xr:uid="{FD542BF9-873D-4C28-BB47-353BB6433DA7}"/>
    <cellStyle name="40% - Accent1" xfId="29487" builtinId="31" customBuiltin="1"/>
    <cellStyle name="40% - Accent1 2" xfId="29504" xr:uid="{0AA31246-28F2-4031-B39E-24F57F4DDC66}"/>
    <cellStyle name="40% - Accent2" xfId="29489" builtinId="35" customBuiltin="1"/>
    <cellStyle name="40% - Accent2 2" xfId="29505" xr:uid="{0339A947-B4EF-413F-9CAB-D0CABA162D0E}"/>
    <cellStyle name="40% - Accent3" xfId="29491" builtinId="39" customBuiltin="1"/>
    <cellStyle name="40% - Accent3 2" xfId="29506" xr:uid="{CE323443-EBFB-44AC-8BFD-1096489AD057}"/>
    <cellStyle name="40% - Accent4" xfId="29493" builtinId="43" customBuiltin="1"/>
    <cellStyle name="40% - Accent4 2" xfId="29507" xr:uid="{1DDF968D-ECA9-419B-B4EF-BD60D065FFB9}"/>
    <cellStyle name="40% - Accent5" xfId="29495" builtinId="47" customBuiltin="1"/>
    <cellStyle name="40% - Accent5 2" xfId="29508" xr:uid="{02D52EC3-9136-44C4-ABDC-79A2B992ECE6}"/>
    <cellStyle name="40% - Accent6" xfId="29497" builtinId="51" customBuiltin="1"/>
    <cellStyle name="40% - Accent6 2" xfId="29509" xr:uid="{7AB5FB25-D096-4925-8629-B2984C52A4A8}"/>
    <cellStyle name="60% - Accent1 2" xfId="29511" xr:uid="{7BFD2628-E072-4C2E-A30D-99A65338F113}"/>
    <cellStyle name="60% - Accent1 3" xfId="29510" xr:uid="{BA6653BC-E10F-49F1-922C-B37BD20BEE19}"/>
    <cellStyle name="60% - Accent2 2" xfId="29513" xr:uid="{B882DD0F-CF38-4110-A0B9-6D557E839E6F}"/>
    <cellStyle name="60% - Accent2 3" xfId="29512" xr:uid="{DBBEE3D1-BAA2-420D-AAD0-54977FAFD7AB}"/>
    <cellStyle name="60% - Accent3 2" xfId="29515" xr:uid="{B675D886-1249-408E-9624-ACBD29CE5E3B}"/>
    <cellStyle name="60% - Accent3 3" xfId="29514" xr:uid="{FFB5D201-005A-462D-82FC-535C7CE075BC}"/>
    <cellStyle name="60% - Accent4 2" xfId="29517" xr:uid="{CED353FE-23B8-41C5-8DF6-5B6EF71C5850}"/>
    <cellStyle name="60% - Accent4 3" xfId="29516" xr:uid="{70AF2E1E-CEC4-4808-B667-18848E7B237D}"/>
    <cellStyle name="60% - Accent5 2" xfId="29519" xr:uid="{24EFBFA3-A241-4B03-9CF7-1D6C9FDB8D68}"/>
    <cellStyle name="60% - Accent5 3" xfId="29518" xr:uid="{2FF37EA9-BACD-426F-A9D1-CB53E08211DE}"/>
    <cellStyle name="60% - Accent6 2" xfId="29521" xr:uid="{9E87C1BF-4265-43A7-B9CC-CEB53C8178E0}"/>
    <cellStyle name="60% - Accent6 3" xfId="29520" xr:uid="{ADE31EA4-598F-40AE-8C52-523F301B9003}"/>
    <cellStyle name="Accent1" xfId="4839"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2" xr:uid="{9FFF7FF5-1157-4607-AB6B-BA41FCEAE106}"/>
    <cellStyle name="Accent1 36" xfId="34" xr:uid="{00000000-0005-0000-0000-000021000000}"/>
    <cellStyle name="Accent1 36 2" xfId="29523"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1" xr:uid="{081EF534-E64F-4523-85C5-C52D0496B0C3}"/>
    <cellStyle name="Accent1 7" xfId="70" xr:uid="{00000000-0005-0000-0000-000045000000}"/>
    <cellStyle name="Accent1 70" xfId="22941" xr:uid="{4DC46A14-6FD5-4703-B964-ECA4F0B990BA}"/>
    <cellStyle name="Accent1 71" xfId="23986" xr:uid="{88B3CE1F-60C4-438B-A98E-5663565F73D8}"/>
    <cellStyle name="Accent1 8" xfId="71" xr:uid="{00000000-0005-0000-0000-000046000000}"/>
    <cellStyle name="Accent1 9" xfId="72" xr:uid="{00000000-0005-0000-0000-000047000000}"/>
    <cellStyle name="Accent2" xfId="4840"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4" xr:uid="{FA96348D-F8A4-4421-AC84-88F50463AE41}"/>
    <cellStyle name="Accent2 36" xfId="106" xr:uid="{00000000-0005-0000-0000-000069000000}"/>
    <cellStyle name="Accent2 36 2" xfId="29525"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5" xr:uid="{5182FF0B-24DC-49CB-A283-39402094CB39}"/>
    <cellStyle name="Accent2 7" xfId="142" xr:uid="{00000000-0005-0000-0000-00008D000000}"/>
    <cellStyle name="Accent2 70" xfId="25153" xr:uid="{DB859796-D498-4E56-A125-E2DCDE4C795B}"/>
    <cellStyle name="Accent2 71" xfId="23713" xr:uid="{83A61C3E-87A1-4F6A-8122-B7A001AB4311}"/>
    <cellStyle name="Accent2 8" xfId="143" xr:uid="{00000000-0005-0000-0000-00008E000000}"/>
    <cellStyle name="Accent2 9" xfId="144" xr:uid="{00000000-0005-0000-0000-00008F000000}"/>
    <cellStyle name="Accent3" xfId="4841"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6" xr:uid="{6D42C670-79BA-41D0-B5D2-B979219AF29B}"/>
    <cellStyle name="Accent3 36" xfId="178" xr:uid="{00000000-0005-0000-0000-0000B1000000}"/>
    <cellStyle name="Accent3 36 2" xfId="29527"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5" xr:uid="{0A5F0C95-5616-4611-AF28-AA89E0277EF1}"/>
    <cellStyle name="Accent3 7" xfId="214" xr:uid="{00000000-0005-0000-0000-0000D5000000}"/>
    <cellStyle name="Accent3 70" xfId="25648" xr:uid="{E970874A-57B0-4CBC-9DC1-7D50C0AD51C2}"/>
    <cellStyle name="Accent3 71" xfId="25594" xr:uid="{AF994C2C-841D-49C9-8721-FA9396879B33}"/>
    <cellStyle name="Accent3 8" xfId="215" xr:uid="{00000000-0005-0000-0000-0000D6000000}"/>
    <cellStyle name="Accent3 9" xfId="216" xr:uid="{00000000-0005-0000-0000-0000D7000000}"/>
    <cellStyle name="Accent4" xfId="4842"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8" xr:uid="{10BFA22F-D3BD-4505-8E2E-CD3D2ED897CC}"/>
    <cellStyle name="Accent4 36" xfId="250" xr:uid="{00000000-0005-0000-0000-0000F9000000}"/>
    <cellStyle name="Accent4 36 2" xfId="29529"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3" xr:uid="{AED4E30E-FB92-4A5C-BCC6-8ADCF62D9D7B}"/>
    <cellStyle name="Accent4 7" xfId="286" xr:uid="{00000000-0005-0000-0000-00001D010000}"/>
    <cellStyle name="Accent4 70" xfId="25087" xr:uid="{F41DF068-013E-42BF-8021-6272E34725E0}"/>
    <cellStyle name="Accent4 71" xfId="23847" xr:uid="{5FC22722-3052-4868-94D9-E5570379FEF4}"/>
    <cellStyle name="Accent4 8" xfId="287" xr:uid="{00000000-0005-0000-0000-00001E010000}"/>
    <cellStyle name="Accent4 9" xfId="288" xr:uid="{00000000-0005-0000-0000-00001F010000}"/>
    <cellStyle name="Accent5" xfId="4843"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0" xr:uid="{458CA2AC-D926-4059-8065-048300B70009}"/>
    <cellStyle name="Accent5 36" xfId="322" xr:uid="{00000000-0005-0000-0000-000041010000}"/>
    <cellStyle name="Accent5 36 2" xfId="29531"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6" xr:uid="{26B30322-1C89-49D0-BA3E-F8658C186C8B}"/>
    <cellStyle name="Accent5 7" xfId="358" xr:uid="{00000000-0005-0000-0000-000065010000}"/>
    <cellStyle name="Accent5 70" xfId="25596" xr:uid="{07476C96-5AF1-4461-9D78-20043F9CC41D}"/>
    <cellStyle name="Accent5 71" xfId="23796" xr:uid="{A5A9B84C-234B-4744-B883-15586B3D4CBC}"/>
    <cellStyle name="Accent5 8" xfId="359" xr:uid="{00000000-0005-0000-0000-000066010000}"/>
    <cellStyle name="Accent5 9" xfId="360" xr:uid="{00000000-0005-0000-0000-000067010000}"/>
    <cellStyle name="Accent6" xfId="4844"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2" xr:uid="{DF070521-6078-474F-9C65-EEACD7551C73}"/>
    <cellStyle name="Accent6 36" xfId="394" xr:uid="{00000000-0005-0000-0000-000089010000}"/>
    <cellStyle name="Accent6 36 2" xfId="29533"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2" xr:uid="{893BB9CA-356D-471A-AD5F-9495431F0EFC}"/>
    <cellStyle name="Accent6 7" xfId="430" xr:uid="{00000000-0005-0000-0000-0000AD010000}"/>
    <cellStyle name="Accent6 70" xfId="23391" xr:uid="{600A1D35-8915-4E4F-910E-44B8813D2433}"/>
    <cellStyle name="Accent6 71" xfId="24894" xr:uid="{E9DA2F1C-4737-4689-9B35-D336BD388C4B}"/>
    <cellStyle name="Accent6 8" xfId="431" xr:uid="{00000000-0005-0000-0000-0000AE010000}"/>
    <cellStyle name="Accent6 9" xfId="432" xr:uid="{00000000-0005-0000-0000-0000AF010000}"/>
    <cellStyle name="AccountClassificationTotalRowBalanceCol" xfId="12255" xr:uid="{EC67F07D-7951-469F-8170-F5D0EECEF2B9}"/>
    <cellStyle name="AccountClassificationTotalRowDescCol" xfId="12256" xr:uid="{58C315D6-5F7A-4069-8511-56264FEB55D8}"/>
    <cellStyle name="AccountClassificationTotalRowJERefCol" xfId="12257" xr:uid="{A31CFF99-3CB9-4CA9-96B5-9617F3D74581}"/>
    <cellStyle name="AccountClassificationTotalRowNameCol" xfId="12258" xr:uid="{D8403E05-910B-416C-84D7-F4A4937E4F4E}"/>
    <cellStyle name="AccountClassificationTotalRowVarPectCol" xfId="12259" xr:uid="{0BE0B926-9C35-48BC-B042-7CE47D3A1851}"/>
    <cellStyle name="AccountClassificationTotalRowWPRefCol" xfId="12260" xr:uid="{925C4963-1C84-45C3-8947-534838B1E866}"/>
    <cellStyle name="AccountDetailRowBalanceCol" xfId="12261" xr:uid="{77667C83-8EFE-4812-AE3D-73F088645F26}"/>
    <cellStyle name="AccountDetailRowDescCol" xfId="12262" xr:uid="{F920A0ED-4A8B-4F46-8AB2-76F71763D448}"/>
    <cellStyle name="AccountDetailRowJERefCol" xfId="12263" xr:uid="{9813E5D3-12DB-437B-B303-16516C42BCDD}"/>
    <cellStyle name="AccountDetailRowNameCol" xfId="12264" xr:uid="{426F538C-E9A9-467F-B29B-D74FFDD9B789}"/>
    <cellStyle name="AccountDetailRowVarPectCol" xfId="12265" xr:uid="{07328471-F285-4FE4-A039-12C2FC29E23C}"/>
    <cellStyle name="AccountDetailRowWPRefCol" xfId="12266" xr:uid="{63D4C9A4-BEB1-48C5-9B6B-F97E2C59B285}"/>
    <cellStyle name="AccountNetIncomeLossRowBalanceCol" xfId="12267" xr:uid="{F448CEAA-67FF-4FC0-96A1-6BAFFBD6B911}"/>
    <cellStyle name="AccountNetIncomeLossRowDescCol" xfId="12268" xr:uid="{907304E3-D678-4386-80CB-0AE41803742B}"/>
    <cellStyle name="AccountNetIncomeLossRowJERefCol" xfId="12269" xr:uid="{4AD86227-B1E6-42D5-AC15-93DF6FB098AE}"/>
    <cellStyle name="AccountNetIncomeLossRowNameCol" xfId="12270" xr:uid="{6F1446DA-34A4-4BAF-AE61-E09B1700FDA3}"/>
    <cellStyle name="AccountNetIncomeLossRowWPRefCol" xfId="12271" xr:uid="{FB9B068C-3426-4FEC-9BCE-53BA3852EC52}"/>
    <cellStyle name="AccountTotalBalanceCol" xfId="12272" xr:uid="{62D17BB6-FF13-418C-9803-BAB02AACCA66}"/>
    <cellStyle name="AccountTotalDescCol" xfId="12273" xr:uid="{8B64D827-7F09-462E-AD85-47BFF4D4EC5F}"/>
    <cellStyle name="AccountTotalDetailRowBalanceCol" xfId="12274" xr:uid="{02C688DB-A53F-4634-A6D5-064A9432EEEE}"/>
    <cellStyle name="AccountTotalDetailRowDescCol" xfId="12275" xr:uid="{25B3EB54-7A7F-4CD3-885F-515F18EF8361}"/>
    <cellStyle name="AccountTotalDetailRowJERefCol" xfId="12276" xr:uid="{A63BC09C-87DF-40A4-B111-508D606087AE}"/>
    <cellStyle name="AccountTotalDetailRowNameCol" xfId="12277" xr:uid="{C8A154E5-6A0E-4713-A17B-7221D101338A}"/>
    <cellStyle name="AccountTotalDetailRowVarPectCol" xfId="12278" xr:uid="{84F7299E-C6F5-432C-BFBD-4CB12B0F8443}"/>
    <cellStyle name="AccountTotalDetailRowWPRefCol" xfId="12279" xr:uid="{3D152E01-12CD-4572-9BD1-848122C74E29}"/>
    <cellStyle name="AccountTotalJERefCol" xfId="12280" xr:uid="{D4B3EF14-29B4-479B-8ECA-AB86C6F7F9A7}"/>
    <cellStyle name="AccountTotalNameCol" xfId="12281" xr:uid="{2F9ADDFE-9B68-4482-9348-CA077A3EDE31}"/>
    <cellStyle name="AccountTotalVarPectCol" xfId="12282" xr:uid="{2442709C-27F3-4DDE-9EB7-6134EC287E40}"/>
    <cellStyle name="AccountTotalWPRefCol" xfId="12283" xr:uid="{7BE54512-808B-4A68-AD7A-9125B24E1990}"/>
    <cellStyle name="AccountTypeTotalRowBalanceCol" xfId="12284" xr:uid="{0BE8223E-693B-4C56-8A0A-753CB23F8E77}"/>
    <cellStyle name="AccountTypeTotalRowDescCol" xfId="12285" xr:uid="{E58BB922-D13D-408F-9FA2-B8C0E81CB2A6}"/>
    <cellStyle name="AccountTypeTotalRowJERefCol" xfId="12286" xr:uid="{E085CEA1-A898-4643-8859-2EC469AADDC6}"/>
    <cellStyle name="AccountTypeTotalRowNameCol" xfId="12287" xr:uid="{08BD6057-9984-4D2B-8FE3-BE14D7F0A517}"/>
    <cellStyle name="AccountTypeTotalRowVarPectCol" xfId="12288" xr:uid="{61376634-7F9D-4EE6-9142-386C6055B159}"/>
    <cellStyle name="AccountTypeTotalRowWPRefCol" xfId="12289" xr:uid="{48EB2C52-C95F-433B-AFFA-186036549B8C}"/>
    <cellStyle name="Bad" xfId="4831" builtinId="27" customBuiltin="1"/>
    <cellStyle name="Bad 2" xfId="433" xr:uid="{00000000-0005-0000-0000-0000B0010000}"/>
    <cellStyle name="Bad 3" xfId="434" xr:uid="{00000000-0005-0000-0000-0000B1010000}"/>
    <cellStyle name="Bad 4" xfId="29534" xr:uid="{9B249360-0FC1-414C-A036-E5117C73CAB0}"/>
    <cellStyle name="BlankRow" xfId="12290" xr:uid="{4121281A-F746-4EB3-9299-49886C4F50B5}"/>
    <cellStyle name="BlankRowJERefCol" xfId="12291" xr:uid="{4A2DC9E7-D0E0-4E32-854E-FD699096895D}"/>
    <cellStyle name="Calculation" xfId="4834" builtinId="22" customBuiltin="1"/>
    <cellStyle name="Calculation 2" xfId="435" xr:uid="{00000000-0005-0000-0000-0000B2010000}"/>
    <cellStyle name="Calculation 3" xfId="436" xr:uid="{00000000-0005-0000-0000-0000B3010000}"/>
    <cellStyle name="Calculation 4" xfId="29535" xr:uid="{69B00D0E-0C4F-4265-91AD-F9F8D74D5F25}"/>
    <cellStyle name="Check Cell" xfId="4836" builtinId="23" customBuiltin="1"/>
    <cellStyle name="Check Cell 2" xfId="437" xr:uid="{00000000-0005-0000-0000-0000B4010000}"/>
    <cellStyle name="Check Cell 3" xfId="438" xr:uid="{00000000-0005-0000-0000-0000B5010000}"/>
    <cellStyle name="Check Cell 4" xfId="29536" xr:uid="{6A797CFE-E1DB-4032-9CC3-6FDB2D608719}"/>
    <cellStyle name="ClassifiedGroupTotalRowBalanceCol" xfId="12292" xr:uid="{405D37AD-B4DC-4C92-8C46-7F7CFC07CBA4}"/>
    <cellStyle name="ClassifiedGroupTotalRowDescCol" xfId="12293" xr:uid="{E7D38FB1-798D-4C3C-98C6-838D02791D3A}"/>
    <cellStyle name="ClassifiedGroupTotalRowJERefCol" xfId="12294" xr:uid="{831BE3B0-EE1F-454E-B64E-69F4567A1AA3}"/>
    <cellStyle name="ClassifiedGroupTotalRowNameCol" xfId="12295" xr:uid="{C1AEECDB-0357-45C3-952A-630997EAB411}"/>
    <cellStyle name="ClassifiedGroupTotalRowVarPectCol" xfId="12296" xr:uid="{583C6BED-AEC6-4E68-A275-BAA2A7E3AB58}"/>
    <cellStyle name="ClassifiedGroupTotalRowWPRefCol" xfId="12297" xr:uid="{8A9A7AF6-C911-4BCB-89E3-3FDD97F991BE}"/>
    <cellStyle name="ColumnHeaderRowBalanceCol" xfId="12298" xr:uid="{7C7DE4C8-68BF-44E9-A73B-4EBD6CB0FF08}"/>
    <cellStyle name="ColumnHeaderRowBlankCol" xfId="12299" xr:uid="{2A222394-1C2F-4DA9-8F07-F4AD3EEF3074}"/>
    <cellStyle name="ColumnHeaderRowCreditCol" xfId="12300" xr:uid="{AB01A784-B20C-4530-8AB5-58C870EDC31F}"/>
    <cellStyle name="ColumnHeaderRowDebitCol" xfId="12301" xr:uid="{AA9769CB-8B00-4E2B-BB96-3990F105FE8C}"/>
    <cellStyle name="ColumnHeaderRowDescCol" xfId="12302" xr:uid="{068AC2D8-5FEE-4BA6-B901-D215B616B4D4}"/>
    <cellStyle name="ColumnHeaderRowJERefCol" xfId="12303" xr:uid="{C7181AB7-6507-49C6-928A-F0C56630FBFB}"/>
    <cellStyle name="ColumnHeaderRowNameCol" xfId="12304" xr:uid="{612FAA23-FF0B-4E7C-B59D-3FEBA5E19728}"/>
    <cellStyle name="ColumnHeaderRowVarPectCol" xfId="12305" xr:uid="{DEF1BC8B-0512-4843-AEB1-DB90351FCA08}"/>
    <cellStyle name="ColumnHeaderRowWPRefCol" xfId="12306" xr:uid="{FFAAEFC1-DBE6-4623-B0DF-2317B9F4CA0B}"/>
    <cellStyle name="ColumnMetadataRowBalanceCol" xfId="12307" xr:uid="{04DA5B81-7D03-4BE8-99F1-0766EFD488E2}"/>
    <cellStyle name="ColumnMetadataRowDescCol" xfId="12308" xr:uid="{13DB7B1F-19D8-432A-9D4E-1D5AF44731B8}"/>
    <cellStyle name="ColumnMetadataRowJERefCol" xfId="12309" xr:uid="{DBDAF870-853B-4BCC-BD1D-94D1E72596D5}"/>
    <cellStyle name="ColumnMetadataRowNameCol" xfId="12310" xr:uid="{40E06265-6E66-4B92-B6E2-3B3B201B073D}"/>
    <cellStyle name="ColumnMetadataRowVarPectCol" xfId="12311" xr:uid="{DDEC6B24-578F-4BEC-8F1B-38AD75381ACE}"/>
    <cellStyle name="ColumnMetadataRowWPRefCol" xfId="12312" xr:uid="{D32F0F8B-6E9B-454B-A50A-8D99187F6004}"/>
    <cellStyle name="Comma" xfId="439" builtinId="3"/>
    <cellStyle name="Comma 10" xfId="440" xr:uid="{00000000-0005-0000-0000-0000B7010000}"/>
    <cellStyle name="Comma 10 10" xfId="12489" xr:uid="{29AC07E5-A76C-458E-B700-07D379D9F7B0}"/>
    <cellStyle name="Comma 10 2" xfId="441" xr:uid="{00000000-0005-0000-0000-0000B8010000}"/>
    <cellStyle name="Comma 10 2 2" xfId="442" xr:uid="{00000000-0005-0000-0000-0000B9010000}"/>
    <cellStyle name="Comma 10 2 2 2" xfId="1561" xr:uid="{00000000-0005-0000-0000-0000BA010000}"/>
    <cellStyle name="Comma 10 2 2 2 2" xfId="23257" xr:uid="{D9BB79B8-EC73-46E8-8D77-2E16F508B2FE}"/>
    <cellStyle name="Comma 10 2 2 2 2 2" xfId="29793" xr:uid="{F4742CAB-EE8A-4F65-A5A1-A8EA60CAE710}"/>
    <cellStyle name="Comma 10 2 2 2 3" xfId="24672" xr:uid="{DDF8ACA5-2AFD-4024-B635-F103D987427D}"/>
    <cellStyle name="Comma 10 2 2 2 4" xfId="30047" xr:uid="{3022D834-5AD4-4789-AA9A-422519C0A007}"/>
    <cellStyle name="Comma 10 2 2 3" xfId="4847" xr:uid="{8F94D0E0-B6FC-4A5A-96EA-540CD9CE6C5C}"/>
    <cellStyle name="Comma 10 2 2 3 2" xfId="28025" xr:uid="{9E108CF4-A88E-4CA8-B7DD-2946C5BBAD03}"/>
    <cellStyle name="Comma 10 2 2 3 2 2" xfId="31199" xr:uid="{B8614D68-E4D5-449A-AC4B-CDF4ED1EE035}"/>
    <cellStyle name="Comma 10 2 2 3 2 3" xfId="30640" xr:uid="{DFF08651-449D-4396-9E32-8C7D875A6813}"/>
    <cellStyle name="Comma 10 2 2 3 3" xfId="27611" xr:uid="{6FAB1EFE-AC33-4147-AFD2-28C5CB62D791}"/>
    <cellStyle name="Comma 10 2 2 3 4" xfId="14135" xr:uid="{F3B714C7-5286-4F66-BD1E-FB5924FE93A4}"/>
    <cellStyle name="Comma 10 2 2 4" xfId="6588" xr:uid="{9056E6DA-5EE2-4826-8E91-19EEF6F31924}"/>
    <cellStyle name="Comma 10 2 2 4 2" xfId="16968" xr:uid="{DDBF2E34-1085-47E9-99D9-AA0D68F84FEB}"/>
    <cellStyle name="Comma 10 2 2 5" xfId="9421" xr:uid="{2BD3351E-5285-4068-A1CD-BDB9D3138106}"/>
    <cellStyle name="Comma 10 2 2 5 2" xfId="19801" xr:uid="{61E9841B-2269-452F-80E0-AFED4E54080A}"/>
    <cellStyle name="Comma 10 2 2 6" xfId="24957" xr:uid="{A4F3E5C3-5BA0-421D-8D09-1134D3D9172B}"/>
    <cellStyle name="Comma 10 2 2 7" xfId="13510" xr:uid="{CB1A8726-DCC6-4716-969A-F4081216B883}"/>
    <cellStyle name="Comma 10 2 3" xfId="1562" xr:uid="{00000000-0005-0000-0000-0000BB010000}"/>
    <cellStyle name="Comma 10 2 3 2" xfId="2662" xr:uid="{00000000-0005-0000-0000-000078010000}"/>
    <cellStyle name="Comma 10 2 3 2 2" xfId="7786" xr:uid="{5F8EE468-F6B4-4573-B120-25BA1906DD12}"/>
    <cellStyle name="Comma 10 2 3 2 2 2" xfId="18166" xr:uid="{176782E4-13ED-4672-B2E4-6297AD0C978B}"/>
    <cellStyle name="Comma 10 2 3 2 3" xfId="10619" xr:uid="{6A628ADD-E2E1-48FC-8D32-29571B3F0AC6}"/>
    <cellStyle name="Comma 10 2 3 2 3 2" xfId="20999" xr:uid="{DBA562FE-9BE1-4D99-B41E-9E56D35F26A8}"/>
    <cellStyle name="Comma 10 2 3 2 4" xfId="28609" xr:uid="{35C489F4-22D2-407C-B5BF-F853F4F9D7A3}"/>
    <cellStyle name="Comma 10 2 3 2 5" xfId="27159" xr:uid="{74CEBE64-5A54-4301-858A-2278E6D1CEE1}"/>
    <cellStyle name="Comma 10 2 3 2 6" xfId="15333" xr:uid="{59487802-4CB8-4A0C-A2FD-39623F13DE8E}"/>
    <cellStyle name="Comma 10 2 3 3" xfId="3640" xr:uid="{00000000-0005-0000-0000-0000BB010000}"/>
    <cellStyle name="Comma 10 2 3 4" xfId="5534" xr:uid="{2DF98002-6EFF-4F85-A30A-8AA3CBFF876D}"/>
    <cellStyle name="Comma 10 2 3 4 2" xfId="29748" xr:uid="{CF5D2640-E526-43E0-BA56-AD4FA4FBFC5A}"/>
    <cellStyle name="Comma 10 2 3 5" xfId="23966" xr:uid="{872D2A5E-2248-4DBD-A4C8-F9817C8FE0C9}"/>
    <cellStyle name="Comma 10 2 3 5 2" xfId="29839" xr:uid="{53EBA3A0-8A8E-41BA-BEEA-5C5EFEDBB1D3}"/>
    <cellStyle name="Comma 10 2 3 6" xfId="25641" xr:uid="{37760901-87CF-4549-AF24-A8609D3586EE}"/>
    <cellStyle name="Comma 10 2 3 7" xfId="13063" xr:uid="{11E1BAD5-65BA-4AE4-965F-56AA1D657AA5}"/>
    <cellStyle name="Comma 10 2 4" xfId="1560" xr:uid="{00000000-0005-0000-0000-0000BC010000}"/>
    <cellStyle name="Comma 10 2 4 2" xfId="4674" xr:uid="{76A30654-04E8-43F3-9BD2-5D61777624B5}"/>
    <cellStyle name="Comma 10 2 4 3" xfId="24995" xr:uid="{BCC21D0C-6164-4C0C-BE9D-19D73485CCD6}"/>
    <cellStyle name="Comma 10 2 4 3 2" xfId="29890" xr:uid="{3C345DA9-232A-4A53-AA10-55EDA166162A}"/>
    <cellStyle name="Comma 10 2 4 4" xfId="24680" xr:uid="{6007113F-9924-4D05-9E4A-D2077AEB8462}"/>
    <cellStyle name="Comma 10 2 4 5" xfId="26742" xr:uid="{77397AB9-4755-44AE-AC6E-A2E289AE7EE8}"/>
    <cellStyle name="Comma 10 2 5" xfId="3810" xr:uid="{A83598A2-AE72-45A7-B601-A55EF01150CB}"/>
    <cellStyle name="Comma 10 2 5 2" xfId="25193" xr:uid="{207B08F6-F371-4D90-A4E2-3906049E9723}"/>
    <cellStyle name="Comma 10 2 5 2 2" xfId="29674" xr:uid="{910931E2-DB10-4C31-A77B-FB04EFA1DED8}"/>
    <cellStyle name="Comma 10 2 5 2 2 2" xfId="31156" xr:uid="{21B53B7A-B52F-4990-BABE-5580191787F7}"/>
    <cellStyle name="Comma 10 2 5 2 3" xfId="30639" xr:uid="{7EC80DBB-6F40-40B4-9324-B9E60C405E46}"/>
    <cellStyle name="Comma 10 2 5 3" xfId="25743" xr:uid="{0CB8BCFE-C336-455F-AB49-F3C7B1BC9CDD}"/>
    <cellStyle name="Comma 10 2 5 4" xfId="26725" xr:uid="{E10D12CB-9FC4-43DF-9506-CC26BADEEDA0}"/>
    <cellStyle name="Comma 10 2 6" xfId="22923" xr:uid="{6875A78D-7D82-435D-82A6-AE342806D5C5}"/>
    <cellStyle name="Comma 10 2 6 2" xfId="29716" xr:uid="{75234A64-AAA0-42BA-A9EA-3C0DB2735BB4}"/>
    <cellStyle name="Comma 10 2 7" xfId="28537" xr:uid="{DC7A2659-338F-45FE-B0DB-9DBBE3311BDD}"/>
    <cellStyle name="Comma 10 2 7 2" xfId="29671" xr:uid="{C346A8C2-3DB3-42DB-A377-6D31684099AA}"/>
    <cellStyle name="Comma 10 2 7 2 2" xfId="31208" xr:uid="{3241FD88-2E3A-4A7F-91A8-62B6F4940F71}"/>
    <cellStyle name="Comma 10 2 8" xfId="29837" xr:uid="{40B22064-AAF7-4863-8F25-65D531C30E59}"/>
    <cellStyle name="Comma 10 2 9" xfId="29982" xr:uid="{E9094487-74F6-4A84-A11B-7F3935258FB1}"/>
    <cellStyle name="Comma 10 3" xfId="443" xr:uid="{00000000-0005-0000-0000-0000BD010000}"/>
    <cellStyle name="Comma 10 3 2" xfId="1563" xr:uid="{00000000-0005-0000-0000-0000BE010000}"/>
    <cellStyle name="Comma 10 3 2 2" xfId="2661" xr:uid="{00000000-0005-0000-0000-000079010000}"/>
    <cellStyle name="Comma 10 3 2 2 2" xfId="26599" xr:uid="{8D6FBC3B-4AE4-4914-9366-0DFD7FECC23F}"/>
    <cellStyle name="Comma 10 3 2 2 3" xfId="26095" xr:uid="{327F2421-D34A-4BF2-8FAF-3BEE61ADE475}"/>
    <cellStyle name="Comma 10 3 2 3" xfId="2055" xr:uid="{00000000-0005-0000-0000-0000BE010000}"/>
    <cellStyle name="Comma 10 3 2 4" xfId="23888" xr:uid="{AAA2E3EE-1A35-4B5E-8F80-42D80BD38AF3}"/>
    <cellStyle name="Comma 10 3 3" xfId="3709" xr:uid="{00000000-0005-0000-0000-0000BD010000}"/>
    <cellStyle name="Comma 10 3 3 2" xfId="8612" xr:uid="{2A78C46A-E05F-438C-BA51-FBD76F44447E}"/>
    <cellStyle name="Comma 10 3 3 2 2" xfId="18992" xr:uid="{010FD0E0-CF72-419E-8CF2-96500DC79564}"/>
    <cellStyle name="Comma 10 3 3 3" xfId="11445" xr:uid="{63F0ACF9-6F3B-49A6-8C71-695A93F58B79}"/>
    <cellStyle name="Comma 10 3 3 3 2" xfId="21825" xr:uid="{784215F6-1FD0-4B50-B45F-E127D94D8A4B}"/>
    <cellStyle name="Comma 10 3 3 4" xfId="28011" xr:uid="{2DC75837-1CB4-452D-A541-699F806A60CA}"/>
    <cellStyle name="Comma 10 3 3 5" xfId="26710" xr:uid="{7ED3D6DD-A23C-49A8-BB74-986A9754EE9B}"/>
    <cellStyle name="Comma 10 3 3 6" xfId="16159" xr:uid="{36F2651F-7F03-4479-9E44-CF2351D6B5C7}"/>
    <cellStyle name="Comma 10 3 4" xfId="3806" xr:uid="{EAE0A1BB-398B-4B0E-97CB-A6B937EE0D30}"/>
    <cellStyle name="Comma 10 3 4 2" xfId="8642" xr:uid="{B77E9739-E0B6-4CB6-A8E3-908742B6A29E}"/>
    <cellStyle name="Comma 10 3 4 2 2" xfId="19022" xr:uid="{EA9B0E7B-2A96-4591-9E19-673D8E0FF155}"/>
    <cellStyle name="Comma 10 3 4 2 3" xfId="31001" xr:uid="{E590BC16-15EE-4924-8848-778D3E4A89CE}"/>
    <cellStyle name="Comma 10 3 4 2 4" xfId="30641" xr:uid="{4DFC3DE0-3B6C-4F74-9DAC-4286A1C1DC94}"/>
    <cellStyle name="Comma 10 3 4 3" xfId="11475" xr:uid="{DD48EF75-8BB0-47E0-81A4-D35EC994FA2A}"/>
    <cellStyle name="Comma 10 3 4 3 2" xfId="21855" xr:uid="{B57C2FB3-340F-48A5-A7EF-B586DF7D40CF}"/>
    <cellStyle name="Comma 10 3 4 4" xfId="27989" xr:uid="{7D85175A-C573-446F-ACB0-0B75D0B2CB77}"/>
    <cellStyle name="Comma 10 3 4 5" xfId="26388" xr:uid="{A7958FA7-1C14-404A-B491-C01E167E4EDE}"/>
    <cellStyle name="Comma 10 3 4 6" xfId="16189" xr:uid="{A48C4FDC-3452-4999-A7E2-7585CD56C584}"/>
    <cellStyle name="Comma 10 3 5" xfId="4848" xr:uid="{A822458D-70D9-4B97-A615-B507EC140565}"/>
    <cellStyle name="Comma 10 3 5 2" xfId="14136" xr:uid="{73B791F9-DE67-4FFD-8BCD-ED93836E3ECA}"/>
    <cellStyle name="Comma 10 3 6" xfId="6589" xr:uid="{71392CA9-A50D-40B1-8EC0-5A00FF867C5C}"/>
    <cellStyle name="Comma 10 3 6 2" xfId="16969" xr:uid="{A3E61896-2352-411B-81DF-5E56AC748DE4}"/>
    <cellStyle name="Comma 10 3 7" xfId="9422" xr:uid="{9C025ABB-A3AD-49D7-B597-25A86D774F06}"/>
    <cellStyle name="Comma 10 3 7 2" xfId="19802" xr:uid="{45E9E58C-247D-4648-BCB9-2A448034C4E9}"/>
    <cellStyle name="Comma 10 3 8" xfId="26871" xr:uid="{DF5E808F-39A0-46CE-975A-3BD5A16775B2}"/>
    <cellStyle name="Comma 10 4" xfId="1564" xr:uid="{00000000-0005-0000-0000-0000BF010000}"/>
    <cellStyle name="Comma 10 4 2" xfId="3008" xr:uid="{00000000-0005-0000-0000-00007A010000}"/>
    <cellStyle name="Comma 10 4 2 2" xfId="8088" xr:uid="{6B599C17-3F10-44EB-ACDF-6655006877DD}"/>
    <cellStyle name="Comma 10 4 2 2 2" xfId="28775" xr:uid="{18929A66-F6E2-4BC7-8032-BFA3FDC7C4E0}"/>
    <cellStyle name="Comma 10 4 2 2 2 2" xfId="31213" xr:uid="{C5898CD3-95E5-4E55-97B3-E7DFF2EDE9B8}"/>
    <cellStyle name="Comma 10 4 2 2 2 3" xfId="30643" xr:uid="{15F7C382-4917-4D01-9DFB-DA9009983639}"/>
    <cellStyle name="Comma 10 4 2 2 3" xfId="27977" xr:uid="{EFE62449-1A0E-4B62-8359-06E7D869BAD5}"/>
    <cellStyle name="Comma 10 4 2 2 4" xfId="18468" xr:uid="{25D77FA2-7C98-4FC0-A588-80542FA22A9C}"/>
    <cellStyle name="Comma 10 4 2 3" xfId="10921" xr:uid="{3FF7D1D0-68C6-450B-8AEA-D136634A982B}"/>
    <cellStyle name="Comma 10 4 2 3 2" xfId="21301" xr:uid="{74F8CD23-12B9-4D52-9DD7-0188402C3A27}"/>
    <cellStyle name="Comma 10 4 2 4" xfId="23348" xr:uid="{0701B39B-16D4-4865-88AD-B061959F9C6E}"/>
    <cellStyle name="Comma 10 4 2 5" xfId="15635" xr:uid="{E41A848A-7876-4931-BCCB-1E3B4ADCEA7E}"/>
    <cellStyle name="Comma 10 4 3" xfId="3561" xr:uid="{00000000-0005-0000-0000-0000BF010000}"/>
    <cellStyle name="Comma 10 4 4" xfId="4390" xr:uid="{7996377A-9016-4AC6-B865-6A69B11B069A}"/>
    <cellStyle name="Comma 10 4 4 2" xfId="9162" xr:uid="{6CB582D5-41FF-4944-A280-0C4FE6078316}"/>
    <cellStyle name="Comma 10 4 4 2 2" xfId="19542" xr:uid="{27CC5494-322D-423C-BB28-E0A60C6110ED}"/>
    <cellStyle name="Comma 10 4 4 2 3" xfId="31056" xr:uid="{5579DD09-2BFB-4FE1-912C-2BC187101C35}"/>
    <cellStyle name="Comma 10 4 4 2 4" xfId="30642" xr:uid="{18A4DFC5-33A3-47FD-833B-2AE056D5805F}"/>
    <cellStyle name="Comma 10 4 4 3" xfId="11995" xr:uid="{09335994-8589-48E4-BFD4-26A50FF5AEA9}"/>
    <cellStyle name="Comma 10 4 4 3 2" xfId="22375" xr:uid="{4E488CB3-397C-426B-8403-440D39849D2B}"/>
    <cellStyle name="Comma 10 4 4 4" xfId="16709" xr:uid="{EA03CA2C-0671-499D-9482-3DE8228D1A5C}"/>
    <cellStyle name="Comma 10 4 5" xfId="5535" xr:uid="{1D2D61F4-F238-4E1D-88C6-0799050F2FDF}"/>
    <cellStyle name="Comma 10 4 5 2" xfId="29929" xr:uid="{2A9D8251-9F42-44B6-AE30-1987BF1D4A0C}"/>
    <cellStyle name="Comma 10 4 5 2 2" xfId="30954" xr:uid="{E9011422-05E3-4560-AAC8-5B0377BA6E5B}"/>
    <cellStyle name="Comma 10 4 6" xfId="23439" xr:uid="{1F415D9E-3343-4E70-B374-BF0C57340358}"/>
    <cellStyle name="Comma 10 4 7" xfId="13511" xr:uid="{93743F2C-543A-4E49-962E-7031F9E8B708}"/>
    <cellStyle name="Comma 10 5" xfId="1559" xr:uid="{00000000-0005-0000-0000-0000C0010000}"/>
    <cellStyle name="Comma 10 5 2" xfId="2652" xr:uid="{00000000-0005-0000-0000-00007B010000}"/>
    <cellStyle name="Comma 10 5 2 2" xfId="7777" xr:uid="{3DDBC7BE-A901-4188-A6BB-7D69CE764B7E}"/>
    <cellStyle name="Comma 10 5 2 2 2" xfId="18157" xr:uid="{3ED9956B-D763-45F4-8810-5149FC019E26}"/>
    <cellStyle name="Comma 10 5 2 3" xfId="10610" xr:uid="{26CDDB55-8FA7-4025-BB81-275208F0AB70}"/>
    <cellStyle name="Comma 10 5 2 3 2" xfId="20990" xr:uid="{1E7F1251-82E9-4624-8768-E0561EC9A6DC}"/>
    <cellStyle name="Comma 10 5 2 4" xfId="26073" xr:uid="{6532C758-C682-48C3-80A1-115C9B6CE70D}"/>
    <cellStyle name="Comma 10 5 2 5" xfId="26035" xr:uid="{851D1FE5-262F-47BB-AD32-6D95B7DB359F}"/>
    <cellStyle name="Comma 10 5 2 6" xfId="15324" xr:uid="{FCD4C034-6120-4AD9-ACB0-C0939607C6F5}"/>
    <cellStyle name="Comma 10 5 3" xfId="3590" xr:uid="{00000000-0005-0000-0000-0000C0010000}"/>
    <cellStyle name="Comma 10 5 4" xfId="5533" xr:uid="{3F9AD292-BB2B-40F9-81C9-C3017D3D9A9A}"/>
    <cellStyle name="Comma 10 5 4 2" xfId="29887" xr:uid="{6D06C6E3-D0AD-422D-A9DE-E301F61D463B}"/>
    <cellStyle name="Comma 10 5 5" xfId="23509" xr:uid="{F5391CC6-5F30-4E97-9853-0F67AF53CB19}"/>
    <cellStyle name="Comma 10 5 6" xfId="13054" xr:uid="{1711E3F4-ACE1-48FA-B5A8-3DBD139B8694}"/>
    <cellStyle name="Comma 10 6" xfId="2257" xr:uid="{00000000-0005-0000-0000-000075010000}"/>
    <cellStyle name="Comma 10 6 2" xfId="7384" xr:uid="{15130742-8A67-4621-8C40-0F3D4163C394}"/>
    <cellStyle name="Comma 10 6 2 2" xfId="26686" xr:uid="{79E726A4-9DA0-4DB0-B8E9-51BBC7EE02CC}"/>
    <cellStyle name="Comma 10 6 2 3" xfId="27824" xr:uid="{6FB07B07-2819-4851-9DF7-BD0DC7F568D1}"/>
    <cellStyle name="Comma 10 6 2 4" xfId="17764" xr:uid="{BB4334E2-C445-431B-8CDB-15B1B429D13F}"/>
    <cellStyle name="Comma 10 6 3" xfId="10217" xr:uid="{409859B8-66F3-45FA-80D9-F842B6ED1FC4}"/>
    <cellStyle name="Comma 10 6 3 2" xfId="20597" xr:uid="{CA42B181-1791-4D7F-BF63-367EF25451CB}"/>
    <cellStyle name="Comma 10 6 4" xfId="24018" xr:uid="{0581061B-923C-4723-8DC5-744752E54B59}"/>
    <cellStyle name="Comma 10 6 5" xfId="14931" xr:uid="{21E70192-B4A2-4CBD-B626-EC891C8A1715}"/>
    <cellStyle name="Comma 10 6 6" xfId="31266" xr:uid="{A4D5031B-2004-4538-BF8C-B4A048DF0DB4}"/>
    <cellStyle name="Comma 10 7" xfId="24294" xr:uid="{344DCAF3-DA96-45E3-9F88-C607554C61E4}"/>
    <cellStyle name="Comma 10 7 2" xfId="27813" xr:uid="{1067AA7F-8FEA-4C90-923A-936739E57666}"/>
    <cellStyle name="Comma 10 7 3" xfId="31151" xr:uid="{C5496218-A9DD-47F3-8C2E-81E3ADC8FD5D}"/>
    <cellStyle name="Comma 10 8" xfId="28004" xr:uid="{E7712595-FDE1-4527-8110-F08C9BD2B4D5}"/>
    <cellStyle name="Comma 10 9" xfId="26456" xr:uid="{34BF2C5E-A5C7-4A84-AB73-BFB00FFDC39F}"/>
    <cellStyle name="Comma 10 9 2" xfId="30397" xr:uid="{36D04115-A232-4017-8499-A0543DF30744}"/>
    <cellStyle name="Comma 11" xfId="444" xr:uid="{00000000-0005-0000-0000-0000C1010000}"/>
    <cellStyle name="Comma 11 10" xfId="13062" xr:uid="{8E0C7017-8DEA-40FD-985D-56991F403A78}"/>
    <cellStyle name="Comma 11 2" xfId="1566" xr:uid="{00000000-0005-0000-0000-0000C2010000}"/>
    <cellStyle name="Comma 11 2 2" xfId="3009" xr:uid="{00000000-0005-0000-0000-00007D010000}"/>
    <cellStyle name="Comma 11 2 2 2" xfId="8089" xr:uid="{5E38C6F0-92BC-4BB2-8A3E-EF11FEAFB91D}"/>
    <cellStyle name="Comma 11 2 2 2 2" xfId="18469" xr:uid="{FE827749-6B5E-41A8-9133-64CB55FDF8C5}"/>
    <cellStyle name="Comma 11 2 2 3" xfId="10922" xr:uid="{9525CB18-BD40-411F-A372-A378C8366764}"/>
    <cellStyle name="Comma 11 2 2 3 2" xfId="21302" xr:uid="{F204682C-033C-4E07-8752-E0A3AEBC9438}"/>
    <cellStyle name="Comma 11 2 2 4" xfId="23812" xr:uid="{6A8EB896-DA9B-42D5-92D6-733F06FBEA09}"/>
    <cellStyle name="Comma 11 2 2 4 2" xfId="30078" xr:uid="{1277A8FD-6083-436E-99F1-F49C951033A8}"/>
    <cellStyle name="Comma 11 2 2 5" xfId="27884" xr:uid="{B1387E97-B750-4462-BB42-E88FFD7D461E}"/>
    <cellStyle name="Comma 11 2 2 6" xfId="15636" xr:uid="{E2FD8341-04B0-40C5-A8B9-54B1723D69C1}"/>
    <cellStyle name="Comma 11 2 3" xfId="3633" xr:uid="{00000000-0005-0000-0000-0000C2010000}"/>
    <cellStyle name="Comma 11 2 3 2" xfId="27536" xr:uid="{9BF0D002-54D6-4672-940C-F391892866FB}"/>
    <cellStyle name="Comma 11 2 3 3" xfId="26788" xr:uid="{A21B1388-6E7D-4F54-BDEC-8951FFA22EF9}"/>
    <cellStyle name="Comma 11 2 4" xfId="5536" xr:uid="{85BC976A-D6DF-449B-8068-72E3AB781163}"/>
    <cellStyle name="Comma 11 2 4 2" xfId="29772" xr:uid="{687E3D0F-93F6-41FC-A263-BC359B09D7DC}"/>
    <cellStyle name="Comma 11 2 5" xfId="22657" xr:uid="{DF261529-5CBF-48FF-B11A-E4B73E8CE065}"/>
    <cellStyle name="Comma 11 2 5 2" xfId="27550" xr:uid="{19A3B2B9-8360-426E-920F-84472F4A25EE}"/>
    <cellStyle name="Comma 11 2 6" xfId="26590" xr:uid="{3DB6BBCB-30C4-456B-A531-F9B69381489D}"/>
    <cellStyle name="Comma 11 2 7" xfId="13512" xr:uid="{DFAE0D5A-3432-47A7-A8E2-7C9EDC2E8E11}"/>
    <cellStyle name="Comma 11 3" xfId="1567" xr:uid="{00000000-0005-0000-0000-0000C3010000}"/>
    <cellStyle name="Comma 11 3 2" xfId="2660" xr:uid="{00000000-0005-0000-0000-00007C010000}"/>
    <cellStyle name="Comma 11 3 2 2" xfId="7785" xr:uid="{B14EA288-52E0-47EB-9BA0-0823C2B83AE7}"/>
    <cellStyle name="Comma 11 3 2 2 2" xfId="18165" xr:uid="{0560D247-EB78-4545-81F1-4CAC6A923728}"/>
    <cellStyle name="Comma 11 3 2 3" xfId="10618" xr:uid="{8C430740-2DF2-47C0-ACE1-E0BCCC781C97}"/>
    <cellStyle name="Comma 11 3 2 3 2" xfId="20998" xr:uid="{391174CF-9412-4F8D-83DA-B4AE726E63DD}"/>
    <cellStyle name="Comma 11 3 2 4" xfId="15332" xr:uid="{C7E7A183-9066-4D98-BC1A-4F0C03C272B4}"/>
    <cellStyle name="Comma 11 3 2 5" xfId="30421" xr:uid="{9C10034A-DB87-4E31-9765-1BF6E5A23CE8}"/>
    <cellStyle name="Comma 11 3 3" xfId="3624" xr:uid="{00000000-0005-0000-0000-0000C3010000}"/>
    <cellStyle name="Comma 11 3 4" xfId="24016" xr:uid="{14E1B29C-AAA1-44F5-AD07-8E4FC697E6A9}"/>
    <cellStyle name="Comma 11 3 4 2" xfId="29747" xr:uid="{0055F465-A603-4D53-9DBD-2C902049CB61}"/>
    <cellStyle name="Comma 11 3 5" xfId="29889" xr:uid="{CCF74651-5B1C-4DDE-B115-CAD74F391071}"/>
    <cellStyle name="Comma 11 3 6" xfId="30007" xr:uid="{30856FF1-EAAD-4839-AAFB-735735686948}"/>
    <cellStyle name="Comma 11 4" xfId="1565" xr:uid="{00000000-0005-0000-0000-0000C4010000}"/>
    <cellStyle name="Comma 11 4 2" xfId="25794" xr:uid="{0F4819E6-8400-47DB-97BA-E4B83CC33474}"/>
    <cellStyle name="Comma 11 4 3" xfId="25825" xr:uid="{DEC04C91-C7FF-4AB4-AC6A-E34F8FE67955}"/>
    <cellStyle name="Comma 11 5" xfId="3856" xr:uid="{7F0E7226-DA02-4733-8EBF-63018CAE8A3E}"/>
    <cellStyle name="Comma 11 5 2" xfId="8688" xr:uid="{5F3D2954-FB8A-439F-9177-4FD20B4F2B0A}"/>
    <cellStyle name="Comma 11 5 2 2" xfId="28961" xr:uid="{4C38B510-AA8A-403A-83C8-5A36A526E45D}"/>
    <cellStyle name="Comma 11 5 2 3" xfId="26832" xr:uid="{3CC9D476-57D4-4B26-AE9D-90E08D6CEE9E}"/>
    <cellStyle name="Comma 11 5 2 4" xfId="19068" xr:uid="{0AAF2DCD-0D2C-4985-8C76-77EFB4A5B856}"/>
    <cellStyle name="Comma 11 5 2 5" xfId="31003" xr:uid="{E7EFB901-FFE8-4FD5-A500-07B63BEEACD2}"/>
    <cellStyle name="Comma 11 5 3" xfId="11521" xr:uid="{47F4E3D0-6E38-41CF-9E68-F0F1D2FCCC94}"/>
    <cellStyle name="Comma 11 5 3 2" xfId="21901" xr:uid="{2979FF1F-472C-4BE4-BBDB-9AE771FC2A2C}"/>
    <cellStyle name="Comma 11 5 4" xfId="25593" xr:uid="{8D907E07-DE0C-4EDB-A0C7-6D9DE2F35032}"/>
    <cellStyle name="Comma 11 5 5" xfId="16235" xr:uid="{58573940-3348-4AB4-BBD9-129E6CEA779B}"/>
    <cellStyle name="Comma 11 6" xfId="4849" xr:uid="{30A0D8D8-AAC0-467E-9791-B3C455F4C1A4}"/>
    <cellStyle name="Comma 11 6 2" xfId="28272" xr:uid="{6562DD5C-4E16-4F3E-BC7C-66B493874D9A}"/>
    <cellStyle name="Comma 11 6 3" xfId="26928" xr:uid="{D855C903-C8BC-4A7D-9D46-3B23F79B168B}"/>
    <cellStyle name="Comma 11 6 4" xfId="14137" xr:uid="{5A976A06-FC93-43F2-8D4C-DDDEFB6F70A4}"/>
    <cellStyle name="Comma 11 7" xfId="6590" xr:uid="{08C67E51-6066-46B6-8950-5C0747CE3E4F}"/>
    <cellStyle name="Comma 11 7 2" xfId="28654" xr:uid="{307FD33C-7482-47CA-958F-8E6E6255834A}"/>
    <cellStyle name="Comma 11 7 3" xfId="26369" xr:uid="{22241822-40B9-4C5F-BAA0-B4CEAA37248D}"/>
    <cellStyle name="Comma 11 7 4" xfId="16970" xr:uid="{6B3ADD83-2086-461E-A828-27C6E15B426B}"/>
    <cellStyle name="Comma 11 8" xfId="9423" xr:uid="{5BB44A02-409B-4D3D-9AF2-34F5E446AAE9}"/>
    <cellStyle name="Comma 11 8 2" xfId="19803" xr:uid="{8B3A9F9A-552F-4463-A641-D012EF865F7E}"/>
    <cellStyle name="Comma 11 9" xfId="23915" xr:uid="{E9B33E42-C20B-4F5B-97F7-8246E8E5F0E7}"/>
    <cellStyle name="Comma 12" xfId="1568" xr:uid="{00000000-0005-0000-0000-0000C5010000}"/>
    <cellStyle name="Comma 12 2" xfId="2427" xr:uid="{00000000-0005-0000-0000-00007E010000}"/>
    <cellStyle name="Comma 12 2 2" xfId="28670" xr:uid="{A187235A-CD3F-4FC3-B4B6-59B86A837F9C}"/>
    <cellStyle name="Comma 12 2 2 2" xfId="29786" xr:uid="{62F9D09B-9FF7-422B-A32D-3D37D1704DEF}"/>
    <cellStyle name="Comma 12 2 2 2 2" xfId="30645" xr:uid="{BACC46BC-C29D-4BF8-8F5B-BCC14C871348}"/>
    <cellStyle name="Comma 12 2 3" xfId="29655" xr:uid="{B47812A9-F555-454A-8F3F-946EFB179A34}"/>
    <cellStyle name="Comma 12 2 4" xfId="30095" xr:uid="{F83BC86D-1566-4D14-ACFD-F33C31141344}"/>
    <cellStyle name="Comma 12 3" xfId="3625" xr:uid="{00000000-0005-0000-0000-0000C5010000}"/>
    <cellStyle name="Comma 12 3 2" xfId="29787" xr:uid="{33AA548C-D797-4568-9126-E3D501F4FDC8}"/>
    <cellStyle name="Comma 12 3 3" xfId="29657" xr:uid="{11D32195-315E-49FB-ABE2-A5A93DFF4A4E}"/>
    <cellStyle name="Comma 12 4" xfId="5537" xr:uid="{A85C391B-D1F2-4216-9318-8F0D3F6AE60C}"/>
    <cellStyle name="Comma 12 4 2" xfId="29741" xr:uid="{8C58184A-BAEB-4E53-8424-41182C888A46}"/>
    <cellStyle name="Comma 12 4 2 2" xfId="30644" xr:uid="{EDF49783-1110-4297-BDA9-D7B8F2510818}"/>
    <cellStyle name="Comma 12 4 3" xfId="30560" xr:uid="{BD86C246-5046-425B-9AA5-444941F4BC54}"/>
    <cellStyle name="Comma 12 5" xfId="23516" xr:uid="{07A7475F-DD9D-4311-BCE3-CDFB929ABEC3}"/>
    <cellStyle name="Comma 12 5 2" xfId="24227" xr:uid="{737B9A1D-50A5-487A-9FD7-3644CCD4DE49}"/>
    <cellStyle name="Comma 12 6" xfId="29838" xr:uid="{6E14ACA3-AD72-4CFF-AC57-1A7106AAB474}"/>
    <cellStyle name="Comma 12 7" xfId="29983" xr:uid="{7B26457B-B100-45C9-AEF8-717D44DFD419}"/>
    <cellStyle name="Comma 12 8" xfId="29656" xr:uid="{018DB76F-8040-473C-9051-83E285BBCC78}"/>
    <cellStyle name="Comma 13" xfId="4846" xr:uid="{98FB8AE3-8A74-4A04-B00D-D9411690E8F8}"/>
    <cellStyle name="Comma 13 2" xfId="23768" xr:uid="{8137F544-9DC0-4A1D-A743-03E39E4E26C7}"/>
    <cellStyle name="Comma 13 3" xfId="27978" xr:uid="{280881A1-6BC3-460B-B930-F17C044447D4}"/>
    <cellStyle name="Comma 13 3 2" xfId="29986" xr:uid="{450A7152-C174-465E-A145-7A65D7CDF750}"/>
    <cellStyle name="Comma 13 4" xfId="14134" xr:uid="{B486616B-8B26-4DA6-8C53-0516518C48A3}"/>
    <cellStyle name="Comma 13 5" xfId="29614" xr:uid="{5F5E5C0E-EC18-477B-9B73-CD31B3561E61}"/>
    <cellStyle name="Comma 13 6" xfId="29589" xr:uid="{FB89F83E-E37C-4FFC-BA48-F04575448186}"/>
    <cellStyle name="Comma 13 6 2" xfId="30104" xr:uid="{74667268-208E-4EAB-8D25-919982D3AA46}"/>
    <cellStyle name="Comma 13 7" xfId="31693" xr:uid="{2B7125CE-691E-46A9-A75B-A95548906904}"/>
    <cellStyle name="Comma 14" xfId="6587" xr:uid="{086E4094-57BE-4FBE-A027-7BD0633E7C70}"/>
    <cellStyle name="Comma 14 2" xfId="16967" xr:uid="{1C47D78A-B6CF-4848-A816-4A799DD1F553}"/>
    <cellStyle name="Comma 15" xfId="9420" xr:uid="{A0D8A4E9-D361-4A4A-8D75-1F990BAA461F}"/>
    <cellStyle name="Comma 15 2" xfId="19800" xr:uid="{FFB068F8-D4CF-4B27-B252-D1FE2AC55C26}"/>
    <cellStyle name="Comma 16" xfId="12384" xr:uid="{2F36D744-A70D-4E96-A859-6F4569883850}"/>
    <cellStyle name="Comma 17" xfId="30099" xr:uid="{30B0F030-09BF-4437-91FA-9ED25A3FEA9F}"/>
    <cellStyle name="Comma 18" xfId="31724" xr:uid="{5A735BE1-EE31-4062-BA14-CEB426306F19}"/>
    <cellStyle name="Comma 2" xfId="445" xr:uid="{00000000-0005-0000-0000-0000C6010000}"/>
    <cellStyle name="Comma 2 2" xfId="446" xr:uid="{00000000-0005-0000-0000-0000C7010000}"/>
    <cellStyle name="Comma 2 2 2" xfId="31729" xr:uid="{C33B1854-5409-47E0-9622-295106621573}"/>
    <cellStyle name="Comma 2 3" xfId="29538" xr:uid="{FF87FE22-8FF9-4CB2-B9A9-1CAE3BE8240A}"/>
    <cellStyle name="Comma 2 3 2" xfId="29626" xr:uid="{2FF2A936-0949-457A-B26A-E82D4DE91561}"/>
    <cellStyle name="Comma 2 3 3" xfId="29592" xr:uid="{9BDAE080-E5CC-418E-BF83-F4564BF71D85}"/>
    <cellStyle name="Comma 2 4" xfId="29539" xr:uid="{0E168A37-ECE3-4667-8B8B-59B3E1739C89}"/>
    <cellStyle name="Comma 2 5" xfId="29537" xr:uid="{9ACEBE5C-D959-4C0C-A362-D59AF18CF135}"/>
    <cellStyle name="Comma 2 6" xfId="31728" xr:uid="{B55E41AA-D6D3-4F04-B263-B9443017BE0A}"/>
    <cellStyle name="Comma 3" xfId="447" xr:uid="{00000000-0005-0000-0000-0000C8010000}"/>
    <cellStyle name="Comma 3 2" xfId="448" xr:uid="{00000000-0005-0000-0000-0000C9010000}"/>
    <cellStyle name="Comma 3 2 2" xfId="29542" xr:uid="{84078DAF-EDCF-43CD-A64E-B780C7ADCCE3}"/>
    <cellStyle name="Comma 3 2 3" xfId="29541" xr:uid="{DDC3946A-F2B9-4B36-9F41-40F85EB2CBF2}"/>
    <cellStyle name="Comma 3 3" xfId="29543" xr:uid="{726CE31D-47C0-45A4-96F4-B60799298749}"/>
    <cellStyle name="Comma 3 3 2" xfId="29544" xr:uid="{C47C2F46-260D-4FDA-B2BD-10D1DFFEADB2}"/>
    <cellStyle name="Comma 3 3 3" xfId="29627" xr:uid="{CD3D052F-7127-4DEA-B161-3FEA76DFD702}"/>
    <cellStyle name="Comma 3 3 4" xfId="29593" xr:uid="{FABAFEB5-8032-4CAD-A462-DBE7A0863887}"/>
    <cellStyle name="Comma 3 4" xfId="29545" xr:uid="{EDEB217D-7C84-460A-8AD2-0CDC04253245}"/>
    <cellStyle name="Comma 3 5" xfId="29540" xr:uid="{B6A315B6-6A4C-4F1E-B295-BC34428F9581}"/>
    <cellStyle name="Comma 3 6" xfId="31727" xr:uid="{631850A2-9161-4E7E-9629-4BE710A0A149}"/>
    <cellStyle name="Comma 4" xfId="449" xr:uid="{00000000-0005-0000-0000-0000CA010000}"/>
    <cellStyle name="Comma 4 2" xfId="450" xr:uid="{00000000-0005-0000-0000-0000CB010000}"/>
    <cellStyle name="Comma 4 2 2" xfId="1570" xr:uid="{00000000-0005-0000-0000-0000CC010000}"/>
    <cellStyle name="Comma 4 2 2 2" xfId="25799" xr:uid="{6C936276-319B-4783-84AB-EFE78A676F45}"/>
    <cellStyle name="Comma 4 2 2 2 2" xfId="29826" xr:uid="{DE635B18-0487-4AE6-BFE3-D3C44E388539}"/>
    <cellStyle name="Comma 4 2 2 3" xfId="23121" xr:uid="{ECBCBC83-1276-4F3B-90ED-6EB6B5E3BEE4}"/>
    <cellStyle name="Comma 4 2 3" xfId="1571" xr:uid="{00000000-0005-0000-0000-0000CD010000}"/>
    <cellStyle name="Comma 4 2 3 2" xfId="31305" xr:uid="{49A9EC71-F7ED-4673-8683-2A4474D511C9}"/>
    <cellStyle name="Comma 4 2 3 3" xfId="31258" xr:uid="{23FD20D2-6052-4A6D-AD0A-35FA86F58AFB}"/>
    <cellStyle name="Comma 4 2 4" xfId="1569" xr:uid="{00000000-0005-0000-0000-0000CE010000}"/>
    <cellStyle name="Comma 4 2 5" xfId="30399" xr:uid="{5DA86F6A-D3C0-4A5F-9842-2E156ABF6968}"/>
    <cellStyle name="Comma 4 2 5 2" xfId="30422" xr:uid="{9B6E160E-E0CE-4CCE-BEB0-650117FAFF0C}"/>
    <cellStyle name="Comma 4 3" xfId="451" xr:uid="{00000000-0005-0000-0000-0000CF010000}"/>
    <cellStyle name="Comma 4 4" xfId="452" xr:uid="{00000000-0005-0000-0000-0000D0010000}"/>
    <cellStyle name="Comma 4 4 10" xfId="28448" xr:uid="{A9DC37B0-8CFA-4310-AAFD-BCD159EA3EDD}"/>
    <cellStyle name="Comma 4 4 11" xfId="14138" xr:uid="{8250F2EE-509B-49F5-8FBF-2BD44CC06118}"/>
    <cellStyle name="Comma 4 4 2" xfId="453" xr:uid="{00000000-0005-0000-0000-0000D1010000}"/>
    <cellStyle name="Comma 4 4 2 2" xfId="1574" xr:uid="{00000000-0005-0000-0000-0000D2010000}"/>
    <cellStyle name="Comma 4 4 2 3" xfId="1575" xr:uid="{00000000-0005-0000-0000-0000D3010000}"/>
    <cellStyle name="Comma 4 4 2 4" xfId="1573" xr:uid="{00000000-0005-0000-0000-0000D4010000}"/>
    <cellStyle name="Comma 4 4 2 5" xfId="6592" xr:uid="{610E9AB1-2307-4BBC-B77C-E877CA94AFC9}"/>
    <cellStyle name="Comma 4 4 2 5 2" xfId="16972" xr:uid="{0E82BE4F-B5B2-4C44-AEA4-E1860FE489C9}"/>
    <cellStyle name="Comma 4 4 2 6" xfId="9425" xr:uid="{C6BC21DB-B339-438F-A7ED-DD39A84D8F20}"/>
    <cellStyle name="Comma 4 4 2 6 2" xfId="19805" xr:uid="{860E20B2-5597-4943-816C-C02653EE99BB}"/>
    <cellStyle name="Comma 4 4 2 7" xfId="23637" xr:uid="{F00C2900-4C79-4650-9AB3-12D69A75DB55}"/>
    <cellStyle name="Comma 4 4 2 8" xfId="14139" xr:uid="{B456A1BF-4F23-4795-94B8-D827D09E4DA1}"/>
    <cellStyle name="Comma 4 4 3" xfId="1576" xr:uid="{00000000-0005-0000-0000-0000D5010000}"/>
    <cellStyle name="Comma 4 4 3 2" xfId="31306" xr:uid="{562EDFC7-98B1-48F5-955F-063537062A1F}"/>
    <cellStyle name="Comma 4 4 3 3" xfId="31269" xr:uid="{16BF9C11-0CAE-4CE6-9869-9C95A116E155}"/>
    <cellStyle name="Comma 4 4 4" xfId="1577" xr:uid="{00000000-0005-0000-0000-0000D6010000}"/>
    <cellStyle name="Comma 4 4 5" xfId="1572" xr:uid="{00000000-0005-0000-0000-0000D7010000}"/>
    <cellStyle name="Comma 4 4 6" xfId="6591" xr:uid="{0A8D3A67-A64F-4F53-AF0B-B594D2086FBC}"/>
    <cellStyle name="Comma 4 4 6 2" xfId="16971" xr:uid="{7B67508C-5F76-4FE1-BF6B-9F15A2B0DB00}"/>
    <cellStyle name="Comma 4 4 6 3" xfId="29821" xr:uid="{74EDB160-7CBA-4494-B188-F170C704F614}"/>
    <cellStyle name="Comma 4 4 7" xfId="9424" xr:uid="{566C6727-3490-4DCA-972B-8B31A47A8CF6}"/>
    <cellStyle name="Comma 4 4 7 2" xfId="19804" xr:uid="{6359102D-085E-4127-BB07-F596F983F298}"/>
    <cellStyle name="Comma 4 4 8" xfId="25494" xr:uid="{6D6D912C-EA9B-4831-9BCB-63F7FB0B1EA0}"/>
    <cellStyle name="Comma 4 4 9" xfId="23346" xr:uid="{088E0EFF-890F-451E-B14F-29F2F5D0498C}"/>
    <cellStyle name="Comma 4 5" xfId="454" xr:uid="{00000000-0005-0000-0000-0000D8010000}"/>
    <cellStyle name="Comma 4 5 2" xfId="1579" xr:uid="{00000000-0005-0000-0000-0000D9010000}"/>
    <cellStyle name="Comma 4 5 3" xfId="1580" xr:uid="{00000000-0005-0000-0000-0000DA010000}"/>
    <cellStyle name="Comma 4 5 4" xfId="1578" xr:uid="{00000000-0005-0000-0000-0000DB010000}"/>
    <cellStyle name="Comma 4 5 5" xfId="6593" xr:uid="{8A35B263-6F7A-49AC-8E7A-20930DCA1217}"/>
    <cellStyle name="Comma 4 5 5 2" xfId="16973" xr:uid="{9E7A9994-646C-4A7E-83E3-D82D76F3A78D}"/>
    <cellStyle name="Comma 4 5 6" xfId="9426" xr:uid="{1531D1A5-9674-41AD-95ED-44F3749628F4}"/>
    <cellStyle name="Comma 4 5 6 2" xfId="19806" xr:uid="{249AEF1A-76CC-48B8-9873-7EEABD898AE0}"/>
    <cellStyle name="Comma 4 5 7" xfId="25514" xr:uid="{0DEAA704-F95C-4E87-9110-9FD463A997C0}"/>
    <cellStyle name="Comma 4 5 8" xfId="14140" xr:uid="{A3A65910-F8AA-4619-B243-F249B19835F3}"/>
    <cellStyle name="Comma 4 6" xfId="1581" xr:uid="{00000000-0005-0000-0000-0000DC010000}"/>
    <cellStyle name="Comma 4 6 2" xfId="31307" xr:uid="{3EE936EE-7448-454D-8369-0075FED3742F}"/>
    <cellStyle name="Comma 4 6 3" xfId="31257" xr:uid="{AFF60B54-71D9-4F5E-95FC-6C8E9DA513F1}"/>
    <cellStyle name="Comma 4 7" xfId="29546" xr:uid="{B78349B5-AC35-4642-873C-F8F50234A6AC}"/>
    <cellStyle name="Comma 4 7 2" xfId="30398" xr:uid="{D7B37039-F76C-4235-9170-2C1DDBE8BEAC}"/>
    <cellStyle name="Comma 5" xfId="455" xr:uid="{00000000-0005-0000-0000-0000DD010000}"/>
    <cellStyle name="Comma 5 10" xfId="456" xr:uid="{00000000-0005-0000-0000-0000DE010000}"/>
    <cellStyle name="Comma 5 10 10" xfId="12502" xr:uid="{A85F005E-B09D-4C3C-B6DC-D559A6ED639C}"/>
    <cellStyle name="Comma 5 10 2" xfId="1583" xr:uid="{00000000-0005-0000-0000-0000DF010000}"/>
    <cellStyle name="Comma 5 10 2 2" xfId="3010" xr:uid="{00000000-0005-0000-0000-000088010000}"/>
    <cellStyle name="Comma 5 10 2 2 2" xfId="8090" xr:uid="{F1C70A20-B2B4-48DD-B456-14BC0DB6DEE9}"/>
    <cellStyle name="Comma 5 10 2 2 2 2" xfId="18470" xr:uid="{D65F5C81-3178-4486-8000-FCF3BEE00980}"/>
    <cellStyle name="Comma 5 10 2 2 2 2 2" xfId="31140" xr:uid="{BC4DE43E-54B6-47AE-8D8D-5E090F90402D}"/>
    <cellStyle name="Comma 5 10 2 2 2 2 3" xfId="30647" xr:uid="{780AA264-0FC4-467A-BD71-C14BFA2B4099}"/>
    <cellStyle name="Comma 5 10 2 2 3" xfId="10923" xr:uid="{B5528361-C365-4949-B220-3DC910C95B2B}"/>
    <cellStyle name="Comma 5 10 2 2 3 2" xfId="21303" xr:uid="{03F24B28-9B30-484A-95F2-76CD18C333A5}"/>
    <cellStyle name="Comma 5 10 2 2 4" xfId="23026" xr:uid="{6ED6C659-6C8B-4E98-AD16-21CAEAAA3990}"/>
    <cellStyle name="Comma 5 10 2 2 4 2" xfId="30077" xr:uid="{5D480D1D-8388-4F62-9CF4-9DBF9FA54D95}"/>
    <cellStyle name="Comma 5 10 2 2 5" xfId="28261" xr:uid="{0E89BC2C-AAC0-4BAF-90DA-612E91064FF9}"/>
    <cellStyle name="Comma 5 10 2 2 6" xfId="15637" xr:uid="{3D955D92-2834-48F1-81DE-3F0910DB23C3}"/>
    <cellStyle name="Comma 5 10 2 3" xfId="3682" xr:uid="{00000000-0005-0000-0000-0000DF010000}"/>
    <cellStyle name="Comma 5 10 2 3 2" xfId="27095" xr:uid="{A08B0E6B-8819-4B03-BF4E-42DDA3B90808}"/>
    <cellStyle name="Comma 5 10 2 3 3" xfId="26277" xr:uid="{D8061839-6EED-4DBC-8891-D026AE25DEC1}"/>
    <cellStyle name="Comma 5 10 2 4" xfId="5538" xr:uid="{6282514B-C4EC-426C-83CA-45A820F60EA8}"/>
    <cellStyle name="Comma 5 10 2 4 2" xfId="29773" xr:uid="{1FDA87F3-3FD6-448E-9F67-39316B95EE76}"/>
    <cellStyle name="Comma 5 10 2 4 2 2" xfId="31492" xr:uid="{1199F9C1-2C32-4C48-9889-51EEF7A981C2}"/>
    <cellStyle name="Comma 5 10 2 5" xfId="23291" xr:uid="{0EAE3213-47AE-4FC6-89F7-5549C8EC9759}"/>
    <cellStyle name="Comma 5 10 2 5 2" xfId="25831" xr:uid="{C3EB4B5C-4375-4089-99BE-C914117611CD}"/>
    <cellStyle name="Comma 5 10 2 6" xfId="26813" xr:uid="{5CB19104-F3F2-4DE7-808E-E41D689C1F77}"/>
    <cellStyle name="Comma 5 10 2 7" xfId="13513" xr:uid="{4AFFE940-20D3-42F6-9C7D-82F9186E7D63}"/>
    <cellStyle name="Comma 5 10 3" xfId="1584" xr:uid="{00000000-0005-0000-0000-0000E0010000}"/>
    <cellStyle name="Comma 5 10 3 2" xfId="2663" xr:uid="{00000000-0005-0000-0000-000089010000}"/>
    <cellStyle name="Comma 5 10 3 2 2" xfId="7787" xr:uid="{D863A7D1-FDB3-4B9D-BAAD-9D7D509DDC5B}"/>
    <cellStyle name="Comma 5 10 3 2 2 2" xfId="18167" xr:uid="{2A823F66-1FDA-4DB6-90BA-52A796C69F02}"/>
    <cellStyle name="Comma 5 10 3 2 2 2 2" xfId="31133" xr:uid="{D66B271E-31C5-428C-ACF2-9245CA7B6F3D}"/>
    <cellStyle name="Comma 5 10 3 2 2 2 3" xfId="30648" xr:uid="{5209E49B-98EE-4AAE-8B20-56D727995719}"/>
    <cellStyle name="Comma 5 10 3 2 3" xfId="10620" xr:uid="{B59C76FD-A4E9-4866-9F1E-6518BC0C5396}"/>
    <cellStyle name="Comma 5 10 3 2 3 2" xfId="21000" xr:uid="{47E7FFC6-63B5-4650-B36B-84C80C2755B8}"/>
    <cellStyle name="Comma 5 10 3 2 4" xfId="15334" xr:uid="{62DDD7AA-A1D8-420F-846E-73F0CBC3D630}"/>
    <cellStyle name="Comma 5 10 3 2 5" xfId="30423" xr:uid="{0D3BEB3D-D227-4EB9-9B37-EBD8C7DD146B}"/>
    <cellStyle name="Comma 5 10 3 3" xfId="3622" xr:uid="{00000000-0005-0000-0000-0000E0010000}"/>
    <cellStyle name="Comma 5 10 3 4" xfId="5539" xr:uid="{2F4176BB-1147-4705-9BF5-3478E814BF1F}"/>
    <cellStyle name="Comma 5 10 3 4 2" xfId="29749" xr:uid="{C0AE8EE6-7BBE-424E-806D-886FC26B0A0A}"/>
    <cellStyle name="Comma 5 10 3 5" xfId="24424" xr:uid="{440A3D29-60C1-4AFD-B777-DEDEC2F90CDC}"/>
    <cellStyle name="Comma 5 10 3 6" xfId="13064" xr:uid="{4A179273-1E94-4440-A91B-D0CE1562A50D}"/>
    <cellStyle name="Comma 5 10 4" xfId="1582" xr:uid="{00000000-0005-0000-0000-0000E1010000}"/>
    <cellStyle name="Comma 5 10 4 2" xfId="2270" xr:uid="{00000000-0005-0000-0000-000087010000}"/>
    <cellStyle name="Comma 5 10 4 2 2" xfId="7397" xr:uid="{2C0DCA8C-6BD6-4848-A250-23AB56676728}"/>
    <cellStyle name="Comma 5 10 4 2 2 2" xfId="17777" xr:uid="{B21D7D75-3244-4F26-B490-5EC2650D1448}"/>
    <cellStyle name="Comma 5 10 4 2 3" xfId="10230" xr:uid="{6B2CC225-FDF3-4BE5-9315-88A728D24FD6}"/>
    <cellStyle name="Comma 5 10 4 2 3 2" xfId="20610" xr:uid="{6E6A4E4B-61FB-458D-A4B9-C9CB4689F4FD}"/>
    <cellStyle name="Comma 5 10 4 2 4" xfId="28323" xr:uid="{7695E883-6177-431C-8532-EA8870BB0990}"/>
    <cellStyle name="Comma 5 10 4 2 5" xfId="28328" xr:uid="{FC723014-751A-4A40-BE67-D3567892532F}"/>
    <cellStyle name="Comma 5 10 4 2 6" xfId="14944" xr:uid="{352031EF-2D57-4537-BD5B-0BDF6743C8E4}"/>
    <cellStyle name="Comma 5 10 4 3" xfId="3576" xr:uid="{00000000-0005-0000-0000-0000E1010000}"/>
    <cellStyle name="Comma 5 10 4 4" xfId="23911" xr:uid="{A0E22693-D6AA-4593-989F-35C45B43184B}"/>
    <cellStyle name="Comma 5 10 5" xfId="3858" xr:uid="{F8C8D734-DCC5-4C88-B842-664E1299CBF0}"/>
    <cellStyle name="Comma 5 10 5 2" xfId="8690" xr:uid="{5E5913C1-036C-42F6-8350-C4BD4BAE9EF4}"/>
    <cellStyle name="Comma 5 10 5 2 2" xfId="28962" xr:uid="{7ED6E5D1-F2F9-47D7-B3B9-B23DAC9DEA56}"/>
    <cellStyle name="Comma 5 10 5 2 2 2" xfId="31240" xr:uid="{A60BA2E9-5E09-4F2A-9DB6-B3FEE45D40DC}"/>
    <cellStyle name="Comma 5 10 5 2 2 3" xfId="30646" xr:uid="{10006A27-5DF4-43B7-AE9F-0CE667495F20}"/>
    <cellStyle name="Comma 5 10 5 2 3" xfId="26069" xr:uid="{0A54DC91-F591-42A2-BA5E-7276541616CC}"/>
    <cellStyle name="Comma 5 10 5 2 4" xfId="19070" xr:uid="{273ED19A-6305-4A08-8B50-05B302DCC7A3}"/>
    <cellStyle name="Comma 5 10 5 3" xfId="11523" xr:uid="{0C78AAE6-034A-4A1B-8A3F-C1AD74B711C7}"/>
    <cellStyle name="Comma 5 10 5 3 2" xfId="21903" xr:uid="{3ACF1F89-59B6-459B-A2BF-64F748857E3F}"/>
    <cellStyle name="Comma 5 10 5 4" xfId="25302" xr:uid="{C0390E66-4C52-4772-BEDB-6D55E1EA2350}"/>
    <cellStyle name="Comma 5 10 5 5" xfId="16237" xr:uid="{7AC3AC5A-1212-49EF-A828-8E7C20DAFED6}"/>
    <cellStyle name="Comma 5 10 6" xfId="4851" xr:uid="{B5AA8CEF-C25B-4DA3-B914-31CD98DD93BF}"/>
    <cellStyle name="Comma 5 10 6 2" xfId="28045" xr:uid="{FD1B2980-5F21-4760-88F9-92CC3E105641}"/>
    <cellStyle name="Comma 5 10 6 3" xfId="26552" xr:uid="{EF223D4E-E1BC-4881-ABF4-3BBB515CECFC}"/>
    <cellStyle name="Comma 5 10 6 4" xfId="14142" xr:uid="{140302DF-BE3B-4369-92CC-B67CEE834879}"/>
    <cellStyle name="Comma 5 10 7" xfId="6595" xr:uid="{C3AD3989-BC4A-4AAA-AEC2-B08705FCE9B0}"/>
    <cellStyle name="Comma 5 10 7 2" xfId="28028" xr:uid="{B837468C-BEBF-4CEC-ADE2-12B1FCAED4F9}"/>
    <cellStyle name="Comma 5 10 7 3" xfId="27370" xr:uid="{8EED9F44-3498-430B-BC6B-CC256C591A9F}"/>
    <cellStyle name="Comma 5 10 7 4" xfId="16975" xr:uid="{75EEF300-26D6-4B14-B5AF-ECB65CBCCB05}"/>
    <cellStyle name="Comma 5 10 8" xfId="9428" xr:uid="{5484C410-9246-4841-A9A7-890E6C7CA77F}"/>
    <cellStyle name="Comma 5 10 8 2" xfId="19808" xr:uid="{FC6C34CB-2ADD-4980-9E17-6E4E388A755C}"/>
    <cellStyle name="Comma 5 10 9" xfId="23858" xr:uid="{2F610054-85E4-42A4-90E0-D52A865C355A}"/>
    <cellStyle name="Comma 5 11" xfId="457" xr:uid="{00000000-0005-0000-0000-0000E2010000}"/>
    <cellStyle name="Comma 5 11 10" xfId="12660" xr:uid="{1966AA8B-6911-4191-8EF9-D4B44BA16B12}"/>
    <cellStyle name="Comma 5 11 2" xfId="1586" xr:uid="{00000000-0005-0000-0000-0000E3010000}"/>
    <cellStyle name="Comma 5 11 2 2" xfId="3011" xr:uid="{00000000-0005-0000-0000-00008B010000}"/>
    <cellStyle name="Comma 5 11 2 2 2" xfId="8091" xr:uid="{A686F410-99C8-4E53-A4B9-F200FED0F5FE}"/>
    <cellStyle name="Comma 5 11 2 2 2 2" xfId="18471" xr:uid="{5B5E9A11-8327-49C7-852B-1B0EC750B7F4}"/>
    <cellStyle name="Comma 5 11 2 2 2 2 2" xfId="31141" xr:uid="{BEACBA90-14BE-4F92-B5E7-3C26563FBC82}"/>
    <cellStyle name="Comma 5 11 2 2 2 2 3" xfId="30649" xr:uid="{EE401E08-5210-4185-B9F9-C2D3DC80A78B}"/>
    <cellStyle name="Comma 5 11 2 2 2 3" xfId="30080" xr:uid="{E6661E45-819E-42CB-8A7D-43A8E81FC579}"/>
    <cellStyle name="Comma 5 11 2 2 3" xfId="10924" xr:uid="{8C6A2058-F80A-4732-A1AD-C675F255A21E}"/>
    <cellStyle name="Comma 5 11 2 2 3 2" xfId="21304" xr:uid="{9A7CB507-8DF3-4257-9E46-9E278E1B8C79}"/>
    <cellStyle name="Comma 5 11 2 2 4" xfId="26964" xr:uid="{CDD14B4E-3B05-4D91-99DD-069BE67AF33A}"/>
    <cellStyle name="Comma 5 11 2 2 5" xfId="27152" xr:uid="{DB84D4BF-7756-42ED-91FF-484D48E26118}"/>
    <cellStyle name="Comma 5 11 2 2 6" xfId="15638" xr:uid="{246F413A-E2AF-4FA9-B3F2-1839EB858537}"/>
    <cellStyle name="Comma 5 11 2 3" xfId="3666" xr:uid="{00000000-0005-0000-0000-0000E3010000}"/>
    <cellStyle name="Comma 5 11 2 4" xfId="5540" xr:uid="{4A98B1E2-1852-47FD-B8E3-2DAC983AEE30}"/>
    <cellStyle name="Comma 5 11 2 4 2" xfId="29774" xr:uid="{5B89B83B-E1C6-40C5-AF29-1ADC272529C9}"/>
    <cellStyle name="Comma 5 11 2 5" xfId="22727" xr:uid="{8D9ECDAE-292F-46A0-BFD2-DA9957370FAD}"/>
    <cellStyle name="Comma 5 11 2 6" xfId="13514" xr:uid="{39ABB685-FAC4-4C1E-B36A-85BFF7734362}"/>
    <cellStyle name="Comma 5 11 2 7" xfId="29987" xr:uid="{A3343EC1-8F20-4E29-86BB-E29B03AAC49D}"/>
    <cellStyle name="Comma 5 11 3" xfId="1587" xr:uid="{00000000-0005-0000-0000-0000E4010000}"/>
    <cellStyle name="Comma 5 11 3 2" xfId="23723" xr:uid="{DE4AAC3D-5400-4129-ACD2-D8964E8AE622}"/>
    <cellStyle name="Comma 5 11 3 2 2" xfId="29677" xr:uid="{9474F383-D5BD-41F9-8619-741081722E0E}"/>
    <cellStyle name="Comma 5 11 3 2 2 2" xfId="30650" xr:uid="{14E09C75-6A48-4605-B0CF-75A08A9D1184}"/>
    <cellStyle name="Comma 5 11 3 3" xfId="25077" xr:uid="{C5B7A41E-9D71-47D2-9EF7-127D9DBA2D47}"/>
    <cellStyle name="Comma 5 11 3 3 2" xfId="30088" xr:uid="{234EB7E4-AF97-4EA4-B207-EBADEEC79F40}"/>
    <cellStyle name="Comma 5 11 3 3 3" xfId="29789" xr:uid="{93461E03-FAE1-47C5-BE60-8136A914F2E8}"/>
    <cellStyle name="Comma 5 11 3 4" xfId="29930" xr:uid="{ED92591A-7C8B-4C2B-9824-630241CBB16F}"/>
    <cellStyle name="Comma 5 11 3 5" xfId="30048" xr:uid="{A605A163-DF82-49C7-BA28-2842EBC3D630}"/>
    <cellStyle name="Comma 5 11 3 6" xfId="29658" xr:uid="{88614ECA-9FAA-44D9-8706-EB4957BA3CF1}"/>
    <cellStyle name="Comma 5 11 4" xfId="1585" xr:uid="{00000000-0005-0000-0000-0000E5010000}"/>
    <cellStyle name="Comma 5 11 4 2" xfId="25780" xr:uid="{DBEBD298-D49E-492E-82DD-D45AE9C70099}"/>
    <cellStyle name="Comma 5 11 4 2 2" xfId="29790" xr:uid="{6E3F2F72-313F-4976-A168-08F65B495545}"/>
    <cellStyle name="Comma 5 11 4 2 2 2" xfId="30651" xr:uid="{DD9EEB0E-77BF-4E10-96B5-564B49FC67E2}"/>
    <cellStyle name="Comma 5 11 4 3" xfId="25811" xr:uid="{3DDE5F0F-E80C-49A7-A2F9-760F7B731187}"/>
    <cellStyle name="Comma 5 11 5" xfId="4117" xr:uid="{326795D2-3CE4-4B44-9613-7463CD743D12}"/>
    <cellStyle name="Comma 5 11 5 2" xfId="8889" xr:uid="{ECCB6D7E-C429-4896-A166-281E63951623}"/>
    <cellStyle name="Comma 5 11 5 2 2" xfId="19269" xr:uid="{C44CDE0A-5662-497E-A88C-E6558F00915E}"/>
    <cellStyle name="Comma 5 11 5 3" xfId="11722" xr:uid="{9AAE4BD8-E8D5-4F67-964B-77E7561EB31F}"/>
    <cellStyle name="Comma 5 11 5 3 2" xfId="22102" xr:uid="{C0BEB642-CEF7-49CD-A5E0-AF132CFA3016}"/>
    <cellStyle name="Comma 5 11 5 4" xfId="26946" xr:uid="{8FCFEBD1-9C61-417C-9361-BA6BACD9EE18}"/>
    <cellStyle name="Comma 5 11 5 5" xfId="26067" xr:uid="{A550E6A6-0D23-4FF4-817E-3EF3384416BB}"/>
    <cellStyle name="Comma 5 11 5 6" xfId="16436" xr:uid="{C1A61E72-5B41-4C1D-93D9-C0FF857E260F}"/>
    <cellStyle name="Comma 5 11 6" xfId="4852" xr:uid="{7F35F456-CEA9-47F3-ACCB-BB64D045948A}"/>
    <cellStyle name="Comma 5 11 6 2" xfId="27441" xr:uid="{1ACF7B3B-8BF9-4617-AFD7-425DDFC57C66}"/>
    <cellStyle name="Comma 5 11 6 3" xfId="27438" xr:uid="{FDE17731-3386-4AC0-A1F8-63BB2D8DAC43}"/>
    <cellStyle name="Comma 5 11 6 4" xfId="14143" xr:uid="{4AD93818-DB36-44F7-BA3F-4C514E4885F1}"/>
    <cellStyle name="Comma 5 11 7" xfId="6596" xr:uid="{E603367D-691C-488F-8700-9B7F21B923E4}"/>
    <cellStyle name="Comma 5 11 7 2" xfId="16976" xr:uid="{F038355B-C278-4949-A2DC-F6D04B005AFA}"/>
    <cellStyle name="Comma 5 11 8" xfId="9429" xr:uid="{43960141-1975-43C7-BB87-1966EFE5FC2B}"/>
    <cellStyle name="Comma 5 11 8 2" xfId="19809" xr:uid="{0AFB9F97-FB29-46DD-B839-C554FF6E03EE}"/>
    <cellStyle name="Comma 5 11 9" xfId="25324" xr:uid="{D9CE3968-1E51-41A1-A7DC-42C9DD7789D6}"/>
    <cellStyle name="Comma 5 12" xfId="458" xr:uid="{00000000-0005-0000-0000-0000E6010000}"/>
    <cellStyle name="Comma 5 12 2" xfId="1589" xr:uid="{00000000-0005-0000-0000-0000E7010000}"/>
    <cellStyle name="Comma 5 12 2 2" xfId="23643" xr:uid="{EF680471-4A71-491B-8847-27ACE345D225}"/>
    <cellStyle name="Comma 5 12 2 2 2" xfId="29802" xr:uid="{28069167-96F1-4760-B171-26C9359F893A}"/>
    <cellStyle name="Comma 5 12 2 2 2 2" xfId="30653" xr:uid="{1C15ADE8-9C6B-4E22-ABDB-1CDE3C1EAEF3}"/>
    <cellStyle name="Comma 5 12 2 3" xfId="25391" xr:uid="{743C3469-6FF5-41E6-ABC2-03AE1A3F0028}"/>
    <cellStyle name="Comma 5 12 2 3 2" xfId="30094" xr:uid="{8FDA08CE-536E-4BFE-98F8-7C70F6A1D15C}"/>
    <cellStyle name="Comma 5 12 2 3 3" xfId="29788" xr:uid="{4BBFA82A-C001-427F-A921-B1CB7AFDA3A9}"/>
    <cellStyle name="Comma 5 12 2 4" xfId="29919" xr:uid="{004245DF-BDE0-4333-8AC4-755018D8E4AD}"/>
    <cellStyle name="Comma 5 12 2 5" xfId="30033" xr:uid="{0ACE1595-6482-489E-B630-577F27B231A3}"/>
    <cellStyle name="Comma 5 12 2 6" xfId="29653" xr:uid="{2C57DB15-B736-4E88-AEC9-323F5ACFBD95}"/>
    <cellStyle name="Comma 5 12 3" xfId="1590" xr:uid="{00000000-0005-0000-0000-0000E8010000}"/>
    <cellStyle name="Comma 5 12 3 2" xfId="23255" xr:uid="{6D57B10A-6741-4069-93BF-29EFDF4F6C0B}"/>
    <cellStyle name="Comma 5 12 3 3" xfId="24383" xr:uid="{F61EDBCB-4E7F-4373-BBB6-91316B7F1263}"/>
    <cellStyle name="Comma 5 12 4" xfId="1588" xr:uid="{00000000-0005-0000-0000-0000E9010000}"/>
    <cellStyle name="Comma 5 12 5" xfId="4853" xr:uid="{F159FDFA-5E1D-4A42-9FB3-8400939452AE}"/>
    <cellStyle name="Comma 5 12 5 2" xfId="14144" xr:uid="{6CAB6457-CDF0-43E9-8573-01A4850CBF99}"/>
    <cellStyle name="Comma 5 12 5 2 2" xfId="31112" xr:uid="{C0AE9176-2E0B-4399-B7EF-13AFE3E0D51C}"/>
    <cellStyle name="Comma 5 12 5 2 3" xfId="30652" xr:uid="{540D4B2D-5839-41C4-BB67-C634993101F7}"/>
    <cellStyle name="Comma 5 12 6" xfId="6597" xr:uid="{3A255307-572F-4096-BE3B-A84D759EBA98}"/>
    <cellStyle name="Comma 5 12 6 2" xfId="16977" xr:uid="{C2E33B45-1448-434C-98E9-36181F6C14F8}"/>
    <cellStyle name="Comma 5 12 7" xfId="9430" xr:uid="{DE176410-6284-42C9-B0CF-A8C658E03F46}"/>
    <cellStyle name="Comma 5 12 7 2" xfId="19810" xr:uid="{DB459E27-E6F7-4C87-A63E-D5F7A6CC076E}"/>
    <cellStyle name="Comma 5 12 8" xfId="24808" xr:uid="{90958A69-207E-4B87-B4BE-8D883B54759B}"/>
    <cellStyle name="Comma 5 12 9" xfId="13358" xr:uid="{19A90194-FA7E-440E-AF4A-92CD549DEC9F}"/>
    <cellStyle name="Comma 5 13" xfId="1591" xr:uid="{00000000-0005-0000-0000-0000EA010000}"/>
    <cellStyle name="Comma 5 13 2" xfId="2428" xr:uid="{00000000-0005-0000-0000-00008D010000}"/>
    <cellStyle name="Comma 5 13 2 2" xfId="7553" xr:uid="{B91CD4AA-AFD9-47AC-B12D-1B567D59EEF3}"/>
    <cellStyle name="Comma 5 13 2 2 2" xfId="17933" xr:uid="{E8437ED8-2295-4E8E-BDF0-609A90FEDE0F}"/>
    <cellStyle name="Comma 5 13 2 2 2 2" xfId="31130" xr:uid="{449A2E8F-2AC7-47DC-B478-E5E05118B3AB}"/>
    <cellStyle name="Comma 5 13 2 2 2 3" xfId="30654" xr:uid="{9E013BF8-2A6D-4407-97E0-37CC1EB70273}"/>
    <cellStyle name="Comma 5 13 2 3" xfId="10386" xr:uid="{BFE02990-9404-4EE5-99FB-5B33B4DA9EDF}"/>
    <cellStyle name="Comma 5 13 2 3 2" xfId="20766" xr:uid="{2A4646E5-E7C9-419B-BD7A-C79F73C315A2}"/>
    <cellStyle name="Comma 5 13 2 4" xfId="27800" xr:uid="{5006A1E1-AA79-4A0C-B7B1-2FEC3203E50F}"/>
    <cellStyle name="Comma 5 13 2 5" xfId="26643" xr:uid="{B9000EF6-D70E-4F90-9CE9-E75B119014F2}"/>
    <cellStyle name="Comma 5 13 2 6" xfId="15100" xr:uid="{508A87DE-C77E-4F26-8878-27C69F773A5A}"/>
    <cellStyle name="Comma 5 13 3" xfId="3575" xr:uid="{00000000-0005-0000-0000-0000EA010000}"/>
    <cellStyle name="Comma 5 13 4" xfId="5541" xr:uid="{EA1DAE49-7147-4C06-8D39-0EAFAC4C7544}"/>
    <cellStyle name="Comma 5 13 4 2" xfId="29742" xr:uid="{83290D88-98BF-4B31-878D-137425176835}"/>
    <cellStyle name="Comma 5 13 5" xfId="25274" xr:uid="{25255301-425F-471E-91E5-8CA85BD8C643}"/>
    <cellStyle name="Comma 5 13 6" xfId="12813" xr:uid="{04EED2F0-E263-4E01-BB71-1A5052885D35}"/>
    <cellStyle name="Comma 5 14" xfId="2155" xr:uid="{00000000-0005-0000-0000-000086010000}"/>
    <cellStyle name="Comma 5 14 2" xfId="7282" xr:uid="{822762EF-D3DA-4F0E-A147-996E17AEA36E}"/>
    <cellStyle name="Comma 5 14 2 2" xfId="27688" xr:uid="{0256D1D7-ED9F-4C82-97E0-9170310A5329}"/>
    <cellStyle name="Comma 5 14 2 2 2" xfId="31194" xr:uid="{A859EBA4-C66C-49BD-9DEA-1AB3109F716F}"/>
    <cellStyle name="Comma 5 14 2 2 3" xfId="30655" xr:uid="{BEC1FD1F-B5EC-4F1A-BCDF-25B7ACE13F58}"/>
    <cellStyle name="Comma 5 14 2 3" xfId="28279" xr:uid="{3C9C4E2E-B9DF-4364-90C5-E2FDD470EA95}"/>
    <cellStyle name="Comma 5 14 2 4" xfId="17662" xr:uid="{3738291B-0565-419F-B166-FACBBDEE0D75}"/>
    <cellStyle name="Comma 5 14 3" xfId="10115" xr:uid="{65636AD0-40EA-4BAF-9ABF-40BCE104B2C9}"/>
    <cellStyle name="Comma 5 14 3 2" xfId="20495" xr:uid="{6F491D37-1CB8-413E-A52B-4D7C95D189A8}"/>
    <cellStyle name="Comma 5 14 4" xfId="24734" xr:uid="{C9CBED3C-72E0-4E12-887C-B3DEBF97CEC8}"/>
    <cellStyle name="Comma 5 14 5" xfId="14829" xr:uid="{9DAB25E0-335E-450D-B4EF-01133EEBCC53}"/>
    <cellStyle name="Comma 5 15" xfId="3776" xr:uid="{027FE1B2-BC1A-461C-BAA0-62514BD1464F}"/>
    <cellStyle name="Comma 5 15 2" xfId="8617" xr:uid="{F937F0BE-13DB-4336-9B90-88F49A5B7AED}"/>
    <cellStyle name="Comma 5 15 2 2" xfId="18997" xr:uid="{406AA88D-B0B1-4594-932D-2CCB31970E22}"/>
    <cellStyle name="Comma 5 15 3" xfId="11450" xr:uid="{61CAAD24-E5D7-4864-B98A-9508BBD6E09F}"/>
    <cellStyle name="Comma 5 15 3 2" xfId="21830" xr:uid="{6D8E4531-45E2-4E20-86E7-0D1E6B5CA0F6}"/>
    <cellStyle name="Comma 5 15 4" xfId="23603" xr:uid="{EF87A7D9-884A-4F64-B1B7-C8CC7C6997AF}"/>
    <cellStyle name="Comma 5 15 5" xfId="27457" xr:uid="{89903692-C0B4-4F40-89C4-C75A817A2DC4}"/>
    <cellStyle name="Comma 5 15 6" xfId="16164" xr:uid="{4DDC0FBF-B94A-4F81-BE4B-8A9FFDB8C8BD}"/>
    <cellStyle name="Comma 5 16" xfId="4850" xr:uid="{AAA3F902-D68A-45E2-99C8-03FE656262D7}"/>
    <cellStyle name="Comma 5 16 2" xfId="14141" xr:uid="{D008B574-2BA2-43A2-880B-6754BDBFEAFF}"/>
    <cellStyle name="Comma 5 17" xfId="6594" xr:uid="{EE2E808B-4607-4A07-9806-599DB57C2243}"/>
    <cellStyle name="Comma 5 17 2" xfId="16974" xr:uid="{B081372B-6E11-43A4-9C57-E86647752419}"/>
    <cellStyle name="Comma 5 18" xfId="9427" xr:uid="{D1DEE1ED-E00D-45EE-88AE-80066179EB47}"/>
    <cellStyle name="Comma 5 18 2" xfId="19807" xr:uid="{957E1A22-9D68-491A-BBAD-B4FA4FDEB1B3}"/>
    <cellStyle name="Comma 5 19" xfId="24647" xr:uid="{9055C8F1-409E-4A3A-8DD3-7D0245A6EEF9}"/>
    <cellStyle name="Comma 5 2" xfId="459" xr:uid="{00000000-0005-0000-0000-0000EB010000}"/>
    <cellStyle name="Comma 5 2 10" xfId="30620" xr:uid="{6CBFC4BF-7DDA-4C8A-94A9-9E3C38E62A4B}"/>
    <cellStyle name="Comma 5 2 11" xfId="30918" xr:uid="{8F444BA6-836C-451D-A598-AB3984741623}"/>
    <cellStyle name="Comma 5 2 2" xfId="460" xr:uid="{00000000-0005-0000-0000-0000EC010000}"/>
    <cellStyle name="Comma 5 2 2 2" xfId="1593" xr:uid="{00000000-0005-0000-0000-0000ED010000}"/>
    <cellStyle name="Comma 5 2 2 2 2" xfId="30597" xr:uid="{F2BDA96F-A29A-44D4-96C7-93F474199524}"/>
    <cellStyle name="Comma 5 2 2 2 2 2" xfId="30657" xr:uid="{7828C1F8-5535-4B0E-A3F8-9190370F23A7}"/>
    <cellStyle name="Comma 5 2 2 2 3" xfId="30561" xr:uid="{FE94402B-6C78-43D2-9887-F6959E6CC981}"/>
    <cellStyle name="Comma 5 2 2 2 4" xfId="30926" xr:uid="{3089C8D7-EDC7-49C2-98BE-A8D0DB944D04}"/>
    <cellStyle name="Comma 5 2 2 3" xfId="1594" xr:uid="{00000000-0005-0000-0000-0000EE010000}"/>
    <cellStyle name="Comma 5 2 2 3 2" xfId="30613" xr:uid="{8A82B498-C017-42E6-9D27-435A4DAFCF79}"/>
    <cellStyle name="Comma 5 2 2 3 2 2" xfId="30658" xr:uid="{84E2DE58-A4C0-4259-9280-0F10CD7AD0EB}"/>
    <cellStyle name="Comma 5 2 2 3 3" xfId="30574" xr:uid="{08126CC7-7B32-4987-B56B-3E8A92004100}"/>
    <cellStyle name="Comma 5 2 2 3 4" xfId="30940" xr:uid="{85BC386F-6704-42BC-B35B-A909453864AD}"/>
    <cellStyle name="Comma 5 2 2 4" xfId="1592" xr:uid="{00000000-0005-0000-0000-0000EF010000}"/>
    <cellStyle name="Comma 5 2 2 4 2" xfId="30549" xr:uid="{2B6B9656-2890-4C76-9E86-2F9A400B5207}"/>
    <cellStyle name="Comma 5 2 2 4 2 2" xfId="30659" xr:uid="{ABCDE278-9ADF-4B7C-B51D-6A70B9BEFAB0}"/>
    <cellStyle name="Comma 5 2 2 5" xfId="6598" xr:uid="{273D3645-09BF-4A18-A4AB-EDE25B05A3A6}"/>
    <cellStyle name="Comma 5 2 2 5 2" xfId="16978" xr:uid="{2C95035C-ACBA-47B5-BDB7-B687EB0B1702}"/>
    <cellStyle name="Comma 5 2 2 5 2 2" xfId="30656" xr:uid="{E4E4FE59-056E-41F0-8A6A-EBAEB1C31ADE}"/>
    <cellStyle name="Comma 5 2 2 5 3" xfId="30424" xr:uid="{81309697-6C75-42F8-A5FC-85A5EDEE9FEF}"/>
    <cellStyle name="Comma 5 2 2 6" xfId="9431" xr:uid="{FAAC16A9-4153-4AFD-B1F8-20E8F3A87C8C}"/>
    <cellStyle name="Comma 5 2 2 6 2" xfId="19811" xr:uid="{145F7030-0050-4EBD-8D41-3709A9B0904C}"/>
    <cellStyle name="Comma 5 2 2 7" xfId="25026" xr:uid="{DE75B844-EBEC-4A64-A7E9-57FF65839502}"/>
    <cellStyle name="Comma 5 2 2 8" xfId="14145" xr:uid="{58BAEC72-D61F-4682-9993-3944940B8945}"/>
    <cellStyle name="Comma 5 2 2 9" xfId="29548" xr:uid="{D4CDF6AA-3C1C-45DB-BF23-683A3F5A2E8F}"/>
    <cellStyle name="Comma 5 2 3" xfId="29549" xr:uid="{FF57FBA9-0AC5-4F16-B51E-CE304EC6B7FE}"/>
    <cellStyle name="Comma 5 2 3 2" xfId="31242" xr:uid="{794021D0-B7E1-43D6-8B4B-606F025E00C3}"/>
    <cellStyle name="Comma 5 2 3 3" xfId="30409" xr:uid="{8B4B4793-C486-440B-BCBB-9B72DFB4032F}"/>
    <cellStyle name="Comma 5 2 4" xfId="29547" xr:uid="{508F08B6-13CA-453B-BC60-59F1E4465DDC}"/>
    <cellStyle name="Comma 5 2 4 2" xfId="30425" xr:uid="{30BD32B9-0394-4F1A-8237-D6AC5BD7AB92}"/>
    <cellStyle name="Comma 5 2 4 2 2" xfId="30598" xr:uid="{7C326B72-A0A1-4BC5-AB91-EEAB81161F94}"/>
    <cellStyle name="Comma 5 2 4 2 2 2" xfId="30660" xr:uid="{ED5AF7EF-0B78-407A-864D-EEEBE05E98FC}"/>
    <cellStyle name="Comma 5 2 4 2 3" xfId="30562" xr:uid="{92CD2FD6-65B4-444B-9BD4-8BD03B652048}"/>
    <cellStyle name="Comma 5 2 4 2 4" xfId="30927" xr:uid="{9F33CA11-07C6-481C-A78E-213CF504BA88}"/>
    <cellStyle name="Comma 5 2 4 3" xfId="30550" xr:uid="{0F4C2308-2688-446C-A27E-BFCE11140C68}"/>
    <cellStyle name="Comma 5 2 4 3 2" xfId="30632" xr:uid="{CFB4CA51-42B2-4BF5-9AF9-673F00BD5CFD}"/>
    <cellStyle name="Comma 5 2 4 3 3" xfId="30942" xr:uid="{35CEEE63-7BB2-4EEA-83CF-5333A9F63EF4}"/>
    <cellStyle name="Comma 5 2 4 4" xfId="30580" xr:uid="{79C2FE9C-BC47-45D3-81C7-55923423D801}"/>
    <cellStyle name="Comma 5 2 4 5" xfId="30621" xr:uid="{2D2FE097-3E58-4E43-B405-32F2F658B65A}"/>
    <cellStyle name="Comma 5 2 4 6" xfId="30919" xr:uid="{FFFC894D-F0FF-4CEA-9DAF-F49F3E52EACB}"/>
    <cellStyle name="Comma 5 2 4 7" xfId="31241" xr:uid="{2E5D930F-8B70-4941-B7AD-A1A539EE389A}"/>
    <cellStyle name="Comma 5 2 4 8" xfId="30410" xr:uid="{2F788AFF-2365-4173-9AD4-9EB5EE2CD90F}"/>
    <cellStyle name="Comma 5 2 5" xfId="30411" xr:uid="{1B854D74-2C11-4B25-A896-E9F8E6D4D71C}"/>
    <cellStyle name="Comma 5 2 5 2" xfId="30426" xr:uid="{C24CF4A1-604C-4A78-A752-E05C845168E9}"/>
    <cellStyle name="Comma 5 2 5 2 2" xfId="30599" xr:uid="{10A672CB-2ACF-4A8A-BC8B-83FA20866661}"/>
    <cellStyle name="Comma 5 2 5 2 2 2" xfId="30661" xr:uid="{96AF56BC-6E91-454F-A913-1B5EF260B524}"/>
    <cellStyle name="Comma 5 2 5 2 3" xfId="30563" xr:uid="{EB087388-5735-47DA-A778-C37D3BA09F7B}"/>
    <cellStyle name="Comma 5 2 5 2 4" xfId="30928" xr:uid="{9C5FD4B9-51E1-40C8-A1C0-B9DA63A12820}"/>
    <cellStyle name="Comma 5 2 5 3" xfId="30581" xr:uid="{594004CE-4C85-49C3-98D5-50D24316BFB4}"/>
    <cellStyle name="Comma 5 2 5 3 2" xfId="30633" xr:uid="{5DF27414-0425-4CEA-9FF2-B029A5DDBF7D}"/>
    <cellStyle name="Comma 5 2 5 3 3" xfId="30943" xr:uid="{7FF4A0CA-6FEC-4011-9105-1F245F102EA7}"/>
    <cellStyle name="Comma 5 2 5 4" xfId="30622" xr:uid="{8D5CFC01-28FD-48B9-B5AE-BF61C0025B69}"/>
    <cellStyle name="Comma 5 2 5 5" xfId="30920" xr:uid="{8B4C09D8-9DF0-4BAC-A0B6-095950680402}"/>
    <cellStyle name="Comma 5 2 6" xfId="30548" xr:uid="{5C64EDE1-D10D-405A-BEBE-498A5BCE0F98}"/>
    <cellStyle name="Comma 5 2 7" xfId="30571" xr:uid="{02BF2878-498D-48D7-8F68-577919C83D6F}"/>
    <cellStyle name="Comma 5 2 7 2" xfId="30610" xr:uid="{C0CD91E5-D6C5-434A-96EB-1B3A036C6BBA}"/>
    <cellStyle name="Comma 5 2 7 3" xfId="30629" xr:uid="{F8EDEA31-A8F6-431F-BA36-CFAAABCD185E}"/>
    <cellStyle name="Comma 5 2 7 4" xfId="30936" xr:uid="{47F7B796-4D4E-4909-966E-3439D41D5605}"/>
    <cellStyle name="Comma 5 2 8" xfId="30546" xr:uid="{B1DF5FDB-1841-4554-815D-7CDC6C437CC6}"/>
    <cellStyle name="Comma 5 2 9" xfId="30578" xr:uid="{A369C976-3FD5-4322-AB61-3F6F862BE607}"/>
    <cellStyle name="Comma 5 20" xfId="12385" xr:uid="{302159E2-6CC0-46FF-9364-3A8433ED91B2}"/>
    <cellStyle name="Comma 5 3" xfId="461" xr:uid="{00000000-0005-0000-0000-0000F0010000}"/>
    <cellStyle name="Comma 5 3 10" xfId="4854" xr:uid="{2846F87B-F3CD-4BF8-9488-62CC1D0AA1F2}"/>
    <cellStyle name="Comma 5 3 10 2" xfId="14146" xr:uid="{50684423-3D64-4A82-B41B-9419936B23DE}"/>
    <cellStyle name="Comma 5 3 11" xfId="6599" xr:uid="{693DB301-C91E-4232-BB0E-39CDBBE5076F}"/>
    <cellStyle name="Comma 5 3 11 2" xfId="16979" xr:uid="{3AE9192F-FC94-46DB-A683-7733A5EFF8B5}"/>
    <cellStyle name="Comma 5 3 12" xfId="9432" xr:uid="{34D918AF-B59B-4DA7-96F7-480CE83D0911}"/>
    <cellStyle name="Comma 5 3 12 2" xfId="19812" xr:uid="{1F161FA1-6088-47C1-BDE8-F54460BB08FE}"/>
    <cellStyle name="Comma 5 3 13" xfId="25308" xr:uid="{D7859DD7-1B89-4767-A0D2-196C4B8D2D83}"/>
    <cellStyle name="Comma 5 3 14" xfId="12411" xr:uid="{9909FE86-2089-41F8-9D0E-7276470C2221}"/>
    <cellStyle name="Comma 5 3 2" xfId="462" xr:uid="{00000000-0005-0000-0000-0000F1010000}"/>
    <cellStyle name="Comma 5 3 2 10" xfId="6600" xr:uid="{82695B62-7D76-42AB-BEFC-75E567F2A3C5}"/>
    <cellStyle name="Comma 5 3 2 10 2" xfId="16980" xr:uid="{9AD20C4B-E731-46C2-8BEC-0FFD687EC178}"/>
    <cellStyle name="Comma 5 3 2 11" xfId="9433" xr:uid="{AED80BCA-D092-4C6C-971E-3050E72CFF57}"/>
    <cellStyle name="Comma 5 3 2 11 2" xfId="19813" xr:uid="{987CAEBC-5AB8-49B8-B758-D587955279AF}"/>
    <cellStyle name="Comma 5 3 2 12" xfId="23919" xr:uid="{56197C97-EB7B-40EC-AFA2-7AEAB10C8886}"/>
    <cellStyle name="Comma 5 3 2 13" xfId="12471" xr:uid="{EFBC7B92-3047-49CF-805D-2C6A6223921F}"/>
    <cellStyle name="Comma 5 3 2 2" xfId="463" xr:uid="{00000000-0005-0000-0000-0000F2010000}"/>
    <cellStyle name="Comma 5 3 2 2 10" xfId="13036" xr:uid="{86B57A63-967D-49F1-9028-3928CA4FAF65}"/>
    <cellStyle name="Comma 5 3 2 2 2" xfId="1598" xr:uid="{00000000-0005-0000-0000-0000F3010000}"/>
    <cellStyle name="Comma 5 3 2 2 2 2" xfId="3014" xr:uid="{00000000-0005-0000-0000-000093010000}"/>
    <cellStyle name="Comma 5 3 2 2 2 2 2" xfId="6157" xr:uid="{4ACBE935-4C4A-4B58-AA67-CBC1AD567848}"/>
    <cellStyle name="Comma 5 3 2 2 2 2 2 2" xfId="25951" xr:uid="{A03F8AD1-6D73-462F-AC3F-273225650954}"/>
    <cellStyle name="Comma 5 3 2 2 2 2 2 3" xfId="25884" xr:uid="{4BB2DC81-1E90-4372-9987-27A20831971A}"/>
    <cellStyle name="Comma 5 3 2 2 2 2 2 4" xfId="15641" xr:uid="{4AF74E66-2D4F-40C8-B6A6-07DB4000C240}"/>
    <cellStyle name="Comma 5 3 2 2 2 2 3" xfId="8094" xr:uid="{9E795528-EFE8-49EC-A3CC-54ADBF1342DE}"/>
    <cellStyle name="Comma 5 3 2 2 2 2 3 2" xfId="28776" xr:uid="{0CBF15F0-D411-4526-93F7-EFED3C06D888}"/>
    <cellStyle name="Comma 5 3 2 2 2 2 3 3" xfId="27264" xr:uid="{4C183DF4-8D04-46F2-A7C1-5EE37A5A7CDB}"/>
    <cellStyle name="Comma 5 3 2 2 2 2 3 4" xfId="18474" xr:uid="{18E6D797-2AE3-43E1-A6BE-04E5FC2EB0F6}"/>
    <cellStyle name="Comma 5 3 2 2 2 2 4" xfId="10927" xr:uid="{AFB79152-8464-4800-9AF1-921E7BAF005A}"/>
    <cellStyle name="Comma 5 3 2 2 2 2 4 2" xfId="21307" xr:uid="{39BF4066-2DEB-466C-B501-D053D1037734}"/>
    <cellStyle name="Comma 5 3 2 2 2 2 5" xfId="24318" xr:uid="{E61FFCE0-15C8-4B0D-A412-90E5D4DF8AD6}"/>
    <cellStyle name="Comma 5 3 2 2 2 2 6" xfId="13517" xr:uid="{4E597990-8807-4D77-97E7-E28E02E3D3DD}"/>
    <cellStyle name="Comma 5 3 2 2 2 3" xfId="2666" xr:uid="{00000000-0005-0000-0000-000092010000}"/>
    <cellStyle name="Comma 5 3 2 2 2 3 2" xfId="7790" xr:uid="{A991F633-EC7B-4AE2-AF36-3AFF910B0ED8}"/>
    <cellStyle name="Comma 5 3 2 2 2 3 2 2" xfId="27574" xr:uid="{55463535-088B-4D65-8D51-0F8E527C73E6}"/>
    <cellStyle name="Comma 5 3 2 2 2 3 2 3" xfId="27857" xr:uid="{520E163C-1648-451D-9381-D1B444BA6975}"/>
    <cellStyle name="Comma 5 3 2 2 2 3 2 4" xfId="18170" xr:uid="{D8D0AAD4-15A0-4209-9D40-CC4375AD633E}"/>
    <cellStyle name="Comma 5 3 2 2 2 3 3" xfId="10623" xr:uid="{23424A55-1186-4AE1-8B15-D60B73FB2413}"/>
    <cellStyle name="Comma 5 3 2 2 2 3 3 2" xfId="21003" xr:uid="{D45E85F7-0528-446F-8AEF-F2444471BE38}"/>
    <cellStyle name="Comma 5 3 2 2 2 3 4" xfId="24772" xr:uid="{F6C426D8-D850-4C02-A12E-6C68D7A11502}"/>
    <cellStyle name="Comma 5 3 2 2 2 3 5" xfId="15337" xr:uid="{16A4BAA9-88C4-414D-BFF5-062C8FED3C61}"/>
    <cellStyle name="Comma 5 3 2 2 2 4" xfId="3629" xr:uid="{00000000-0005-0000-0000-0000F3010000}"/>
    <cellStyle name="Comma 5 3 2 2 2 5" xfId="4251" xr:uid="{9B0E90D9-C0F7-49FF-A548-FF90C88E6C49}"/>
    <cellStyle name="Comma 5 3 2 2 2 5 2" xfId="9023" xr:uid="{DB214821-C42B-4F8D-9BBF-71FC6C4AEED3}"/>
    <cellStyle name="Comma 5 3 2 2 2 5 2 2" xfId="19403" xr:uid="{3CCFE505-B22F-4BE5-BFD5-27F625009463}"/>
    <cellStyle name="Comma 5 3 2 2 2 5 2 3" xfId="31027" xr:uid="{D5BC14E3-2A5D-4C04-A1B3-FB7278D938D5}"/>
    <cellStyle name="Comma 5 3 2 2 2 5 2 4" xfId="30662" xr:uid="{88978C8C-DE0D-41D5-B666-4404FA6D88AC}"/>
    <cellStyle name="Comma 5 3 2 2 2 5 3" xfId="11856" xr:uid="{879F1394-5F75-4E90-ACCF-2DB416637DF2}"/>
    <cellStyle name="Comma 5 3 2 2 2 5 3 2" xfId="22236" xr:uid="{A8BFC29A-4346-4751-A9D7-8EBC270E9334}"/>
    <cellStyle name="Comma 5 3 2 2 2 5 4" xfId="16570" xr:uid="{3BACECC7-6A25-4BBD-A5D0-C82353F7F629}"/>
    <cellStyle name="Comma 5 3 2 2 2 6" xfId="5545" xr:uid="{4AA9B774-4921-4980-9DB7-0CEF866568F6}"/>
    <cellStyle name="Comma 5 3 2 2 2 6 2" xfId="29892" xr:uid="{9C519322-6E9C-4E0B-84A2-5A544F46923B}"/>
    <cellStyle name="Comma 5 3 2 2 2 6 2 2" xfId="30955" xr:uid="{405A5DEB-8EC3-4ABC-8B7D-3B894A42504F}"/>
    <cellStyle name="Comma 5 3 2 2 2 7" xfId="23724" xr:uid="{8A8F9509-66DC-46AC-A9A7-817B49144E49}"/>
    <cellStyle name="Comma 5 3 2 2 2 8" xfId="13067" xr:uid="{B50D4B53-697A-42B9-9F93-70A744787325}"/>
    <cellStyle name="Comma 5 3 2 2 3" xfId="1599" xr:uid="{00000000-0005-0000-0000-0000F4010000}"/>
    <cellStyle name="Comma 5 3 2 2 3 2" xfId="3015" xr:uid="{00000000-0005-0000-0000-000094010000}"/>
    <cellStyle name="Comma 5 3 2 2 3 2 2" xfId="8095" xr:uid="{7BF9BB9B-26F6-4A7B-B741-6401840D44C4}"/>
    <cellStyle name="Comma 5 3 2 2 3 2 2 2" xfId="28777" xr:uid="{97F5D130-40E9-49C6-BF88-F44C1C5917AA}"/>
    <cellStyle name="Comma 5 3 2 2 3 2 2 3" xfId="27873" xr:uid="{1C2254A3-A181-4089-A9AD-37492C817900}"/>
    <cellStyle name="Comma 5 3 2 2 3 2 2 4" xfId="18475" xr:uid="{EF665B60-996B-4090-9883-5AF6CE2B9F40}"/>
    <cellStyle name="Comma 5 3 2 2 3 2 3" xfId="10928" xr:uid="{F7202109-0539-401A-8DA8-FE6FE6E715B4}"/>
    <cellStyle name="Comma 5 3 2 2 3 2 3 2" xfId="21308" xr:uid="{7E1FA1D7-80F6-4007-BA48-786A08D6E488}"/>
    <cellStyle name="Comma 5 3 2 2 3 2 4" xfId="23282" xr:uid="{E29E3FB4-1142-46D5-B9BC-FBCC0D3E4AF6}"/>
    <cellStyle name="Comma 5 3 2 2 3 2 5" xfId="15642" xr:uid="{F739DFD7-5A02-4961-B2FF-23F1CB84962A}"/>
    <cellStyle name="Comma 5 3 2 2 3 3" xfId="2082" xr:uid="{00000000-0005-0000-0000-0000F4010000}"/>
    <cellStyle name="Comma 5 3 2 2 3 4" xfId="4391" xr:uid="{933C8226-C46F-4342-AB1B-1DC1B1F37B70}"/>
    <cellStyle name="Comma 5 3 2 2 3 4 2" xfId="9163" xr:uid="{08B4E032-80CB-4825-8075-E7E720E1D674}"/>
    <cellStyle name="Comma 5 3 2 2 3 4 2 2" xfId="19543" xr:uid="{5E6B521C-CC61-48D2-A240-A3DE4FF65289}"/>
    <cellStyle name="Comma 5 3 2 2 3 4 2 3" xfId="31057" xr:uid="{7B903B43-0C6D-49A6-9727-D8D888B7F2E1}"/>
    <cellStyle name="Comma 5 3 2 2 3 4 2 4" xfId="30663" xr:uid="{041D7F03-0160-44D8-BDD1-0265CDA0BADC}"/>
    <cellStyle name="Comma 5 3 2 2 3 4 3" xfId="11996" xr:uid="{86F94323-154D-4FD7-B637-754FD397809D}"/>
    <cellStyle name="Comma 5 3 2 2 3 4 3 2" xfId="22376" xr:uid="{6E1276EF-499F-4B69-A23D-99DCD957C31B}"/>
    <cellStyle name="Comma 5 3 2 2 3 4 4" xfId="16710" xr:uid="{BFA2BFEE-AA3F-48EB-B522-19E3AA60155E}"/>
    <cellStyle name="Comma 5 3 2 2 3 5" xfId="5546" xr:uid="{87BB5A44-0A84-4354-8A20-3DE740BDB9D5}"/>
    <cellStyle name="Comma 5 3 2 2 3 5 2" xfId="29933" xr:uid="{494685AF-0887-4B2F-B673-AAA2D6A71859}"/>
    <cellStyle name="Comma 5 3 2 2 3 6" xfId="25167" xr:uid="{35E2B19E-F3CF-4FCD-A416-6AA019C43B9E}"/>
    <cellStyle name="Comma 5 3 2 2 3 7" xfId="13518" xr:uid="{81206A3F-C747-4698-B559-B3F885CD8D9A}"/>
    <cellStyle name="Comma 5 3 2 2 4" xfId="1597" xr:uid="{00000000-0005-0000-0000-0000F5010000}"/>
    <cellStyle name="Comma 5 3 2 2 4 2" xfId="3013" xr:uid="{00000000-0005-0000-0000-000095010000}"/>
    <cellStyle name="Comma 5 3 2 2 4 2 2" xfId="8093" xr:uid="{E89D21E1-B455-4D7D-9B2F-B8E34618380A}"/>
    <cellStyle name="Comma 5 3 2 2 4 2 2 2" xfId="18473" xr:uid="{F97B71C0-7501-4349-B040-6C9E49273439}"/>
    <cellStyle name="Comma 5 3 2 2 4 2 3" xfId="10926" xr:uid="{080E1EBD-51A9-4D41-8C45-D42D6FC9F519}"/>
    <cellStyle name="Comma 5 3 2 2 4 2 3 2" xfId="21306" xr:uid="{113E7A58-A99D-4BCF-A0FB-13EB1CE0409A}"/>
    <cellStyle name="Comma 5 3 2 2 4 2 4" xfId="28674" xr:uid="{8DE688C5-537B-47A8-AE3F-35341CEE66EF}"/>
    <cellStyle name="Comma 5 3 2 2 4 2 5" xfId="25943" xr:uid="{AAFF93DB-5388-405A-A1AD-12F8FD651DE5}"/>
    <cellStyle name="Comma 5 3 2 2 4 2 6" xfId="15640" xr:uid="{FDB837A0-16E1-4F02-98AD-01678890DB27}"/>
    <cellStyle name="Comma 5 3 2 2 4 3" xfId="3651" xr:uid="{00000000-0005-0000-0000-0000F5010000}"/>
    <cellStyle name="Comma 5 3 2 2 4 4" xfId="5544" xr:uid="{A02B8927-C6C9-4981-8371-BC5F4FFB90CF}"/>
    <cellStyle name="Comma 5 3 2 2 4 4 2" xfId="29932" xr:uid="{9B2CC529-1177-42F3-BD02-4244CA3CA83A}"/>
    <cellStyle name="Comma 5 3 2 2 4 5" xfId="24205" xr:uid="{EA34B4EF-3E9F-4C0B-9FF3-F638CFE397CA}"/>
    <cellStyle name="Comma 5 3 2 2 4 6" xfId="13516" xr:uid="{970BC1FE-57FD-4E25-9E11-06B96A5F0C91}"/>
    <cellStyle name="Comma 5 3 2 2 5" xfId="4237" xr:uid="{8B6E58F7-0192-48F8-B6FC-70C1E0C133D5}"/>
    <cellStyle name="Comma 5 3 2 2 5 2" xfId="9009" xr:uid="{55FBEF45-EC69-4E11-8A17-A2E69465326C}"/>
    <cellStyle name="Comma 5 3 2 2 5 2 2" xfId="29080" xr:uid="{2407A847-EA3F-4F61-90DC-C97610FFA662}"/>
    <cellStyle name="Comma 5 3 2 2 5 2 3" xfId="28457" xr:uid="{B7915A89-7465-4B46-84A0-1E8D8551BF38}"/>
    <cellStyle name="Comma 5 3 2 2 5 2 4" xfId="19389" xr:uid="{3D06A3B1-A1DD-475F-9DD4-C89790FEBBE5}"/>
    <cellStyle name="Comma 5 3 2 2 5 2 5" xfId="31025" xr:uid="{5C44E956-2742-49E9-8428-22740D671C8D}"/>
    <cellStyle name="Comma 5 3 2 2 5 3" xfId="11842" xr:uid="{E403C161-1D3D-4082-B650-A1F1DFC3CB8D}"/>
    <cellStyle name="Comma 5 3 2 2 5 3 2" xfId="22222" xr:uid="{1AA8CE2E-465D-43DC-B1AC-5FDDB5246458}"/>
    <cellStyle name="Comma 5 3 2 2 5 4" xfId="22670" xr:uid="{3AD68E01-C7E2-4706-BA90-4956E1ADB08D}"/>
    <cellStyle name="Comma 5 3 2 2 5 5" xfId="16556" xr:uid="{EE68A2B4-8AF6-4162-878E-A65980BC098E}"/>
    <cellStyle name="Comma 5 3 2 2 6" xfId="4856" xr:uid="{708195BE-D60E-45FC-849B-1AAC97801F00}"/>
    <cellStyle name="Comma 5 3 2 2 6 2" xfId="28558" xr:uid="{BD568B2A-F9B1-4D17-B640-3623EE7CAC30}"/>
    <cellStyle name="Comma 5 3 2 2 6 3" xfId="26165" xr:uid="{27C47F0C-B9F6-4597-822F-2C5F7C5FB64F}"/>
    <cellStyle name="Comma 5 3 2 2 6 4" xfId="14148" xr:uid="{63953720-10EC-4643-9AEE-69438185FB2A}"/>
    <cellStyle name="Comma 5 3 2 2 7" xfId="6601" xr:uid="{98B5AC0E-D832-4D8B-A0D5-351EC6061F08}"/>
    <cellStyle name="Comma 5 3 2 2 7 2" xfId="28194" xr:uid="{263BDD9F-C289-4B89-BC07-2907BA8F8736}"/>
    <cellStyle name="Comma 5 3 2 2 7 3" xfId="26025" xr:uid="{1E22E622-71C9-4916-8A9F-4FB5D10C03E0}"/>
    <cellStyle name="Comma 5 3 2 2 7 4" xfId="16981" xr:uid="{F96EF380-ECEA-4B8A-B4D9-F0425A7C9CFC}"/>
    <cellStyle name="Comma 5 3 2 2 8" xfId="9434" xr:uid="{112738C0-1CC2-44AE-AF8B-F23ECC39055F}"/>
    <cellStyle name="Comma 5 3 2 2 8 2" xfId="19814" xr:uid="{49B65756-72B0-4442-A8AC-48CA29401AB9}"/>
    <cellStyle name="Comma 5 3 2 2 9" xfId="23278" xr:uid="{EA252DCF-1D4A-43F0-A927-AF12D7AE13F8}"/>
    <cellStyle name="Comma 5 3 2 3" xfId="1600" xr:uid="{00000000-0005-0000-0000-0000F6010000}"/>
    <cellStyle name="Comma 5 3 2 3 2" xfId="3016" xr:uid="{00000000-0005-0000-0000-000097010000}"/>
    <cellStyle name="Comma 5 3 2 3 2 2" xfId="6158" xr:uid="{61D413E5-DB6E-492C-8B47-02BFADD98E21}"/>
    <cellStyle name="Comma 5 3 2 3 2 2 2" xfId="25666" xr:uid="{ECD3007B-AB55-4924-8E44-EED1B3DC4895}"/>
    <cellStyle name="Comma 5 3 2 3 2 2 2 2" xfId="26048" xr:uid="{36AB2384-EEB9-48E6-9997-4A4F24685914}"/>
    <cellStyle name="Comma 5 3 2 3 2 2 2 3" xfId="31161" xr:uid="{6B1BD7C4-2E44-416A-8483-EDEB32572E10}"/>
    <cellStyle name="Comma 5 3 2 3 2 2 3" xfId="28227" xr:uid="{63A53D60-5E09-4E12-ACDB-9B7AC43BF2CD}"/>
    <cellStyle name="Comma 5 3 2 3 2 2 4" xfId="15643" xr:uid="{EFA7C0C6-9201-495A-A865-995833A44D24}"/>
    <cellStyle name="Comma 5 3 2 3 2 3" xfId="8096" xr:uid="{B86FB38A-9BC1-4484-8EA8-4961DCEEA2B6}"/>
    <cellStyle name="Comma 5 3 2 3 2 3 2" xfId="28778" xr:uid="{8E8F1AE3-0968-4CC5-8846-550B57BF6B4B}"/>
    <cellStyle name="Comma 5 3 2 3 2 3 3" xfId="26721" xr:uid="{0D322364-39A8-470B-B24C-D568B9D2FEC7}"/>
    <cellStyle name="Comma 5 3 2 3 2 3 4" xfId="18476" xr:uid="{E0830030-E6EA-49BD-9317-AC595E66A444}"/>
    <cellStyle name="Comma 5 3 2 3 2 4" xfId="10929" xr:uid="{FE919D4E-E0F3-474A-AE0E-73AD100D68B2}"/>
    <cellStyle name="Comma 5 3 2 3 2 4 2" xfId="21309" xr:uid="{40EFF97C-5646-4488-A410-46C0045165E4}"/>
    <cellStyle name="Comma 5 3 2 3 2 5" xfId="24027" xr:uid="{CD10D5B4-473A-4837-9D31-ADDEF8B2B89E}"/>
    <cellStyle name="Comma 5 3 2 3 2 6" xfId="13519" xr:uid="{F2D4A119-DAE8-4320-9336-1EC7D87368E9}"/>
    <cellStyle name="Comma 5 3 2 3 3" xfId="2665" xr:uid="{00000000-0005-0000-0000-000096010000}"/>
    <cellStyle name="Comma 5 3 2 3 3 2" xfId="7789" xr:uid="{9AACB940-3DD7-460F-BF72-CB1198BE3E42}"/>
    <cellStyle name="Comma 5 3 2 3 3 2 2" xfId="28427" xr:uid="{1023DED4-034C-46C0-85AC-E55C64504142}"/>
    <cellStyle name="Comma 5 3 2 3 3 2 3" xfId="27882" xr:uid="{0134A244-51A5-4514-91B5-7BF4B14291DF}"/>
    <cellStyle name="Comma 5 3 2 3 3 2 4" xfId="18169" xr:uid="{CD83C855-375E-42AB-82A6-EC06AC3537AF}"/>
    <cellStyle name="Comma 5 3 2 3 3 3" xfId="10622" xr:uid="{7D0E0F47-584A-4397-86E5-2949A996BB3E}"/>
    <cellStyle name="Comma 5 3 2 3 3 3 2" xfId="21002" xr:uid="{ADF39D8E-AE79-4AB7-AD70-FF8655E0AFED}"/>
    <cellStyle name="Comma 5 3 2 3 3 4" xfId="25382" xr:uid="{D656B3E5-9EF2-4DD3-BA23-B63C217627B7}"/>
    <cellStyle name="Comma 5 3 2 3 3 5" xfId="15336" xr:uid="{893B97A2-BE70-498A-8C77-CAFC1444F47C}"/>
    <cellStyle name="Comma 5 3 2 3 4" xfId="3610" xr:uid="{00000000-0005-0000-0000-0000F6010000}"/>
    <cellStyle name="Comma 5 3 2 3 5" xfId="4250" xr:uid="{44E3EAE7-C7AC-466B-AE28-FC315EF010FC}"/>
    <cellStyle name="Comma 5 3 2 3 5 2" xfId="9022" xr:uid="{889AFE3D-6BB3-4C48-92E0-0E45863380EE}"/>
    <cellStyle name="Comma 5 3 2 3 5 2 2" xfId="19402" xr:uid="{E5D4D153-2C86-4B7D-9F94-8A5AD69EF39D}"/>
    <cellStyle name="Comma 5 3 2 3 5 2 3" xfId="31026" xr:uid="{DE62BA68-8C4C-4A75-84AA-7F79DFE185D2}"/>
    <cellStyle name="Comma 5 3 2 3 5 2 4" xfId="30664" xr:uid="{40E91CE9-FAE0-4A4A-BB16-C0782A9D60D7}"/>
    <cellStyle name="Comma 5 3 2 3 5 3" xfId="11855" xr:uid="{DADCD709-37B4-4618-B5FD-4AE2F0C1050E}"/>
    <cellStyle name="Comma 5 3 2 3 5 3 2" xfId="22235" xr:uid="{CB66ED33-56C5-423C-9D31-29B86F28C6AA}"/>
    <cellStyle name="Comma 5 3 2 3 5 4" xfId="16569" xr:uid="{C5B36E00-2B2E-4003-81E3-B89E0D229188}"/>
    <cellStyle name="Comma 5 3 2 3 6" xfId="5547" xr:uid="{B675D260-A30F-4DB2-8CCD-E217F8346325}"/>
    <cellStyle name="Comma 5 3 2 3 6 2" xfId="29717" xr:uid="{E2CF8A21-A49D-4062-A218-0B7CB0D745A6}"/>
    <cellStyle name="Comma 5 3 2 3 6 2 2" xfId="30956" xr:uid="{8F8C2ECC-CE5A-415D-A9CD-A9A3EDB1C7F9}"/>
    <cellStyle name="Comma 5 3 2 3 7" xfId="25268" xr:uid="{3CB50019-DC2C-4BE2-BB7E-167334EBA095}"/>
    <cellStyle name="Comma 5 3 2 3 8" xfId="13066" xr:uid="{C7A9DA37-CC33-48B6-8AFD-0CC48BE10F24}"/>
    <cellStyle name="Comma 5 3 2 4" xfId="1601" xr:uid="{00000000-0005-0000-0000-0000F7010000}"/>
    <cellStyle name="Comma 5 3 2 4 2" xfId="3017" xr:uid="{00000000-0005-0000-0000-000098010000}"/>
    <cellStyle name="Comma 5 3 2 4 2 2" xfId="8097" xr:uid="{C7649695-9281-40EA-BB91-55CC922A7359}"/>
    <cellStyle name="Comma 5 3 2 4 2 2 2" xfId="28779" xr:uid="{73990E74-1063-4255-A950-145D40281FFC}"/>
    <cellStyle name="Comma 5 3 2 4 2 2 2 2" xfId="31214" xr:uid="{C3151A16-BBA8-47F1-A872-2F3F10860F06}"/>
    <cellStyle name="Comma 5 3 2 4 2 2 2 3" xfId="30666" xr:uid="{1B5DB8C6-AAB9-479C-98EA-E8DAB47A0D09}"/>
    <cellStyle name="Comma 5 3 2 4 2 2 3" xfId="28347" xr:uid="{6684CE6F-2062-42C8-A041-7C5C9ADAC89D}"/>
    <cellStyle name="Comma 5 3 2 4 2 2 4" xfId="18477" xr:uid="{A58B8445-4EA5-4F14-B674-E98BB3523479}"/>
    <cellStyle name="Comma 5 3 2 4 2 3" xfId="10930" xr:uid="{170AFC33-D754-4BB6-ADAD-71308ACC902B}"/>
    <cellStyle name="Comma 5 3 2 4 2 3 2" xfId="21310" xr:uid="{382608E5-F476-4240-AC66-B91D74DE86B0}"/>
    <cellStyle name="Comma 5 3 2 4 2 4" xfId="25770" xr:uid="{732E71AD-9C09-4D82-AB83-AE567D70BE03}"/>
    <cellStyle name="Comma 5 3 2 4 2 5" xfId="15644" xr:uid="{CDBE3585-32BB-4492-839A-0E8CFA0B33E5}"/>
    <cellStyle name="Comma 5 3 2 4 3" xfId="2154" xr:uid="{00000000-0005-0000-0000-0000F7010000}"/>
    <cellStyle name="Comma 5 3 2 4 4" xfId="4392" xr:uid="{A11BE978-7C2A-4394-B26B-C7F4156424D0}"/>
    <cellStyle name="Comma 5 3 2 4 4 2" xfId="9164" xr:uid="{ABCD93B8-6116-4838-BC4E-BD3F86BD9464}"/>
    <cellStyle name="Comma 5 3 2 4 4 2 2" xfId="19544" xr:uid="{7303CAFF-93EF-4D28-99B6-A7799A67C027}"/>
    <cellStyle name="Comma 5 3 2 4 4 2 3" xfId="31058" xr:uid="{266785F0-BEB9-43B7-A016-7C4C3192ADB9}"/>
    <cellStyle name="Comma 5 3 2 4 4 2 4" xfId="30665" xr:uid="{3AD4EE4D-9551-418A-A0B9-356D5465EE87}"/>
    <cellStyle name="Comma 5 3 2 4 4 3" xfId="11997" xr:uid="{F2C5D82A-3446-44EE-ADA2-622A64BC7972}"/>
    <cellStyle name="Comma 5 3 2 4 4 3 2" xfId="22377" xr:uid="{D3A438AE-22B9-4BF7-9A7E-B7A500B209C5}"/>
    <cellStyle name="Comma 5 3 2 4 4 4" xfId="16711" xr:uid="{688E38BA-6390-4979-8098-4A0E3F26AF46}"/>
    <cellStyle name="Comma 5 3 2 4 5" xfId="5548" xr:uid="{24FE49EC-6989-4913-AFE3-094A4DA83C58}"/>
    <cellStyle name="Comma 5 3 2 4 5 2" xfId="29934" xr:uid="{33DA0D6C-2126-4F0E-A5AD-154CF23F8B14}"/>
    <cellStyle name="Comma 5 3 2 4 5 2 2" xfId="30957" xr:uid="{B6288167-F3EF-48C0-9EAE-9F49B165C7FC}"/>
    <cellStyle name="Comma 5 3 2 4 6" xfId="23773" xr:uid="{CCFD7A9C-E3C1-4C88-93AF-DC3BE8DD6499}"/>
    <cellStyle name="Comma 5 3 2 4 7" xfId="13520" xr:uid="{2C9F4BCD-5F48-4543-A7F2-D47531FE48C9}"/>
    <cellStyle name="Comma 5 3 2 5" xfId="1596" xr:uid="{00000000-0005-0000-0000-0000F8010000}"/>
    <cellStyle name="Comma 5 3 2 5 2" xfId="3012" xr:uid="{00000000-0005-0000-0000-000099010000}"/>
    <cellStyle name="Comma 5 3 2 5 2 2" xfId="8092" xr:uid="{C79E0C8B-DE33-4890-BAA4-05C189D1E714}"/>
    <cellStyle name="Comma 5 3 2 5 2 2 2" xfId="18472" xr:uid="{7EF0285E-B82D-4ADC-AE91-8D0851496857}"/>
    <cellStyle name="Comma 5 3 2 5 2 3" xfId="10925" xr:uid="{A9FFAA07-10E2-4625-9206-79875381F6C4}"/>
    <cellStyle name="Comma 5 3 2 5 2 3 2" xfId="21305" xr:uid="{3ABF3A2F-5123-4D62-A035-B10E9ECD90ED}"/>
    <cellStyle name="Comma 5 3 2 5 2 4" xfId="28562" xr:uid="{0471347A-EF47-40DE-B68E-DDD0854A5373}"/>
    <cellStyle name="Comma 5 3 2 5 2 5" xfId="27094" xr:uid="{58216308-30EB-43DB-A323-330DCF8340DF}"/>
    <cellStyle name="Comma 5 3 2 5 2 6" xfId="15639" xr:uid="{A31B7C43-EE6B-4F45-9CDF-31D1101A763E}"/>
    <cellStyle name="Comma 5 3 2 5 3" xfId="3628" xr:uid="{00000000-0005-0000-0000-0000F8010000}"/>
    <cellStyle name="Comma 5 3 2 5 4" xfId="5543" xr:uid="{FAF9A496-4265-4C3D-953B-05827F327311}"/>
    <cellStyle name="Comma 5 3 2 5 4 2" xfId="29931" xr:uid="{25AF1F10-0E1C-4936-BC83-2F9C841885FC}"/>
    <cellStyle name="Comma 5 3 2 5 5" xfId="24468" xr:uid="{AFB6647A-227D-41B4-B74F-6277070C58F5}"/>
    <cellStyle name="Comma 5 3 2 5 6" xfId="13515" xr:uid="{8580C680-8BC7-47F0-9872-44A355965C65}"/>
    <cellStyle name="Comma 5 3 2 6" xfId="2545" xr:uid="{00000000-0005-0000-0000-00009A010000}"/>
    <cellStyle name="Comma 5 3 2 6 2" xfId="5817" xr:uid="{B42CD3E3-B5A0-4D7F-8ED6-F0A83CF718C6}"/>
    <cellStyle name="Comma 5 3 2 6 2 2" xfId="28225" xr:uid="{A3F780B0-638F-4FD6-864E-68C5B39D6DCA}"/>
    <cellStyle name="Comma 5 3 2 6 2 2 2" xfId="31203" xr:uid="{53FEDC8F-7233-40C0-B6A8-00E9C84B4D91}"/>
    <cellStyle name="Comma 5 3 2 6 2 2 3" xfId="30667" xr:uid="{55A9D467-3BFB-4E0E-9EC3-17611FFA3CE0}"/>
    <cellStyle name="Comma 5 3 2 6 2 3" xfId="26314" xr:uid="{B534AB36-6FE0-4D08-B9F6-3B18A67C9BC7}"/>
    <cellStyle name="Comma 5 3 2 6 2 4" xfId="15217" xr:uid="{19F8B05B-7B1B-413C-8AEF-99A00CA1990A}"/>
    <cellStyle name="Comma 5 3 2 6 3" xfId="7670" xr:uid="{B119D217-FEE9-4F39-9C46-B07449B1D556}"/>
    <cellStyle name="Comma 5 3 2 6 3 2" xfId="18050" xr:uid="{8137A127-67FA-4FC0-9A4B-CF57A49A2EA3}"/>
    <cellStyle name="Comma 5 3 2 6 4" xfId="10503" xr:uid="{AFE80641-2117-4BB7-8F7D-9121896F10AB}"/>
    <cellStyle name="Comma 5 3 2 6 4 2" xfId="20883" xr:uid="{2522E95E-9C3D-499A-8E4E-9A06D5634F9F}"/>
    <cellStyle name="Comma 5 3 2 6 5" xfId="22986" xr:uid="{49B7F587-D701-4986-A250-A409BE3237B0}"/>
    <cellStyle name="Comma 5 3 2 6 6" xfId="12933" xr:uid="{5B135D3C-09AD-4E30-BB6B-60138CF8FFB5}"/>
    <cellStyle name="Comma 5 3 2 7" xfId="2239" xr:uid="{00000000-0005-0000-0000-000090010000}"/>
    <cellStyle name="Comma 5 3 2 7 2" xfId="7366" xr:uid="{EBB7595B-8065-4FFE-912A-3A960CFAF648}"/>
    <cellStyle name="Comma 5 3 2 7 2 2" xfId="17746" xr:uid="{F4A253BF-AA6D-44B8-88D2-5771908DBA10}"/>
    <cellStyle name="Comma 5 3 2 7 3" xfId="10199" xr:uid="{08E08A14-B7D5-4DC3-8546-79A2B7CA1538}"/>
    <cellStyle name="Comma 5 3 2 7 3 2" xfId="20579" xr:uid="{19789572-D886-48F5-AF6F-5C39143B76A0}"/>
    <cellStyle name="Comma 5 3 2 7 4" xfId="25550" xr:uid="{3905059D-883A-43CF-8FD1-2A2577249EE8}"/>
    <cellStyle name="Comma 5 3 2 7 5" xfId="27769" xr:uid="{5536DCEE-0E1D-4E26-B20B-64C6BD9A4356}"/>
    <cellStyle name="Comma 5 3 2 7 6" xfId="14913" xr:uid="{39D80824-8F21-4CB3-9694-DB4CEDD343F5}"/>
    <cellStyle name="Comma 5 3 2 8" xfId="3792" xr:uid="{819F03ED-7C8B-456D-823F-A9502DAE0057}"/>
    <cellStyle name="Comma 5 3 2 8 2" xfId="8628" xr:uid="{E4B0903F-6E6F-4A8E-B1B9-EE2A8455EE72}"/>
    <cellStyle name="Comma 5 3 2 8 2 2" xfId="19008" xr:uid="{8DB4F203-1121-416C-B01F-9F2B947A4396}"/>
    <cellStyle name="Comma 5 3 2 8 3" xfId="11461" xr:uid="{A35D6D00-4B8A-4B1E-8343-7C9D122B4970}"/>
    <cellStyle name="Comma 5 3 2 8 3 2" xfId="21841" xr:uid="{7A10F71C-48B8-4D48-B76C-C08E02C7E26E}"/>
    <cellStyle name="Comma 5 3 2 8 4" xfId="26923" xr:uid="{81ED6D7E-DED7-4A6D-950B-948283FEF26C}"/>
    <cellStyle name="Comma 5 3 2 8 5" xfId="27134" xr:uid="{FA637432-DA40-4BB9-A677-FFE8F7735C16}"/>
    <cellStyle name="Comma 5 3 2 8 6" xfId="16175" xr:uid="{22A43F48-9D88-40D3-91A0-EBEB420A8735}"/>
    <cellStyle name="Comma 5 3 2 9" xfId="4855" xr:uid="{D5470E20-D035-4D15-BFDA-251B57D6DBDA}"/>
    <cellStyle name="Comma 5 3 2 9 2" xfId="14147" xr:uid="{3FA9249D-3FC7-4517-AC59-94301A61B933}"/>
    <cellStyle name="Comma 5 3 3" xfId="464" xr:uid="{00000000-0005-0000-0000-0000F9010000}"/>
    <cellStyle name="Comma 5 3 3 10" xfId="9435" xr:uid="{21C97C8C-6484-4207-9292-8BAD5BA7D5B0}"/>
    <cellStyle name="Comma 5 3 3 10 2" xfId="19815" xr:uid="{DC75FED8-810B-4248-890D-5DD7BA087CF4}"/>
    <cellStyle name="Comma 5 3 3 11" xfId="22998" xr:uid="{EF9388E6-D73B-48FD-8E97-5A2B90364689}"/>
    <cellStyle name="Comma 5 3 3 12" xfId="12504" xr:uid="{69B7EA0F-CE62-4329-AF05-BA99CE648FEA}"/>
    <cellStyle name="Comma 5 3 3 2" xfId="1603" xr:uid="{00000000-0005-0000-0000-0000FA010000}"/>
    <cellStyle name="Comma 5 3 3 2 2" xfId="3019" xr:uid="{00000000-0005-0000-0000-00009D010000}"/>
    <cellStyle name="Comma 5 3 3 2 2 2" xfId="6159" xr:uid="{F0378657-A031-41C3-8F41-6A3B1C9D7262}"/>
    <cellStyle name="Comma 5 3 3 2 2 2 2" xfId="24486" xr:uid="{83A5BCE7-FA93-4046-B93F-7DBF3B6AB5B0}"/>
    <cellStyle name="Comma 5 3 3 2 2 2 2 2" xfId="28428" xr:uid="{736DE6AB-161D-4636-A9C4-28D443D12817}"/>
    <cellStyle name="Comma 5 3 3 2 2 2 2 3" xfId="31152" xr:uid="{E1BB7096-EC90-4029-B5A7-0FAD42F4C98A}"/>
    <cellStyle name="Comma 5 3 3 2 2 2 3" xfId="25861" xr:uid="{EF41CB2E-81DC-4902-9327-C9A51BC071F7}"/>
    <cellStyle name="Comma 5 3 3 2 2 2 4" xfId="15646" xr:uid="{C0FB2A2C-4C20-4F64-9D84-D761A735928E}"/>
    <cellStyle name="Comma 5 3 3 2 2 3" xfId="8099" xr:uid="{B2675BE1-25A0-44ED-A687-FABA010D7052}"/>
    <cellStyle name="Comma 5 3 3 2 2 3 2" xfId="28781" xr:uid="{CD187FE2-8FC9-4015-BA37-C9208C8B8BCD}"/>
    <cellStyle name="Comma 5 3 3 2 2 3 3" xfId="27514" xr:uid="{A9561C34-DD72-4C66-8DF2-57C9CBED73B7}"/>
    <cellStyle name="Comma 5 3 3 2 2 3 4" xfId="18479" xr:uid="{79D6A84A-3C44-4127-B3BE-F560C8722588}"/>
    <cellStyle name="Comma 5 3 3 2 2 4" xfId="10932" xr:uid="{FC1448B2-004C-4E12-9A63-CEFA1F59C4C9}"/>
    <cellStyle name="Comma 5 3 3 2 2 4 2" xfId="21312" xr:uid="{7117E778-8A37-419F-9809-286168CEAAF0}"/>
    <cellStyle name="Comma 5 3 3 2 2 5" xfId="24860" xr:uid="{B51606ED-93C3-4546-96D3-BF8C0BF40DBF}"/>
    <cellStyle name="Comma 5 3 3 2 2 6" xfId="13522" xr:uid="{D52808DA-9BA2-40FA-B25F-1CE8A6D6144A}"/>
    <cellStyle name="Comma 5 3 3 2 3" xfId="2667" xr:uid="{00000000-0005-0000-0000-00009C010000}"/>
    <cellStyle name="Comma 5 3 3 2 3 2" xfId="7791" xr:uid="{BA0259BC-20EC-4EC6-A19B-378E2BF4E5BD}"/>
    <cellStyle name="Comma 5 3 3 2 3 2 2" xfId="26040" xr:uid="{6782B069-944B-4921-902D-DAC3C150A5C8}"/>
    <cellStyle name="Comma 5 3 3 2 3 2 3" xfId="27402" xr:uid="{AB192F4A-9390-4A16-84D9-2950F8504D98}"/>
    <cellStyle name="Comma 5 3 3 2 3 2 4" xfId="18171" xr:uid="{D16734CC-6C0E-4BC9-A5A0-189B1E08715C}"/>
    <cellStyle name="Comma 5 3 3 2 3 3" xfId="10624" xr:uid="{32D673C7-F16B-40F9-AC5C-B8145FC66C24}"/>
    <cellStyle name="Comma 5 3 3 2 3 3 2" xfId="21004" xr:uid="{B3228333-204B-4211-857B-61CFE09A4DD0}"/>
    <cellStyle name="Comma 5 3 3 2 3 4" xfId="24831" xr:uid="{E9D5CFD3-D44C-4075-AD3A-C62EE31B5ADB}"/>
    <cellStyle name="Comma 5 3 3 2 3 5" xfId="15338" xr:uid="{2B66F20E-EAA4-4812-8730-8E1672063F27}"/>
    <cellStyle name="Comma 5 3 3 2 4" xfId="3580" xr:uid="{00000000-0005-0000-0000-0000FA010000}"/>
    <cellStyle name="Comma 5 3 3 2 5" xfId="4252" xr:uid="{A5CF6D28-9ECD-4973-BC14-8B113A41CBB2}"/>
    <cellStyle name="Comma 5 3 3 2 5 2" xfId="9024" xr:uid="{81DA8887-A952-4CB5-B5A0-720526160502}"/>
    <cellStyle name="Comma 5 3 3 2 5 2 2" xfId="19404" xr:uid="{9F87F3FB-8163-420F-AF07-B1B25D8E6B97}"/>
    <cellStyle name="Comma 5 3 3 2 5 2 3" xfId="31028" xr:uid="{C0D2D35F-E7B3-441D-B8A9-807C30CBF4A0}"/>
    <cellStyle name="Comma 5 3 3 2 5 2 4" xfId="30669" xr:uid="{17AF4E78-0E6D-4FCF-AFAC-0D2D6FE5164D}"/>
    <cellStyle name="Comma 5 3 3 2 5 3" xfId="11857" xr:uid="{39BC5741-8C7C-4596-95A7-4B99CB39F1EF}"/>
    <cellStyle name="Comma 5 3 3 2 5 3 2" xfId="22237" xr:uid="{02B4F7AC-9C43-4DF6-B35E-A78401953B0E}"/>
    <cellStyle name="Comma 5 3 3 2 5 4" xfId="26576" xr:uid="{715E5C5C-3872-4D4B-8066-80917DA2B00F}"/>
    <cellStyle name="Comma 5 3 3 2 5 5" xfId="26521" xr:uid="{DD64C3BF-EB63-4953-9816-A8B3F2938B93}"/>
    <cellStyle name="Comma 5 3 3 2 5 6" xfId="16571" xr:uid="{C7F6F558-EB37-4FA6-8D0D-9C76D89D3C31}"/>
    <cellStyle name="Comma 5 3 3 2 6" xfId="5550" xr:uid="{4187F2AE-FC25-459C-94F0-C08F8C49EAB6}"/>
    <cellStyle name="Comma 5 3 3 2 6 2" xfId="29718" xr:uid="{96A1D024-8268-4E76-B2EC-700DAF216034}"/>
    <cellStyle name="Comma 5 3 3 2 6 2 2" xfId="30958" xr:uid="{DAE0FF1E-EF08-43F3-A73C-BAA7B7306C91}"/>
    <cellStyle name="Comma 5 3 3 2 7" xfId="23666" xr:uid="{91BF73DA-EC0B-44F2-A377-D678D1D931C6}"/>
    <cellStyle name="Comma 5 3 3 2 8" xfId="13068" xr:uid="{5A1B561C-420F-4222-BE17-44FB8D23587F}"/>
    <cellStyle name="Comma 5 3 3 3" xfId="1604" xr:uid="{00000000-0005-0000-0000-0000FB010000}"/>
    <cellStyle name="Comma 5 3 3 3 2" xfId="3020" xr:uid="{00000000-0005-0000-0000-00009E010000}"/>
    <cellStyle name="Comma 5 3 3 3 2 2" xfId="8100" xr:uid="{71351A0E-9600-4E72-9840-11F6678BBA7E}"/>
    <cellStyle name="Comma 5 3 3 3 2 2 2" xfId="28782" xr:uid="{9AF95032-FDC7-426E-9FA5-3DDF7531EC3F}"/>
    <cellStyle name="Comma 5 3 3 3 2 2 3" xfId="27358" xr:uid="{AF8FC180-40A7-4467-8461-0F02DD4D3C6E}"/>
    <cellStyle name="Comma 5 3 3 3 2 2 4" xfId="18480" xr:uid="{BAF314CE-CF4C-437D-A00F-570FFE58EC30}"/>
    <cellStyle name="Comma 5 3 3 3 2 3" xfId="10933" xr:uid="{9B76D318-B1E9-436A-B992-2D64252C7AAD}"/>
    <cellStyle name="Comma 5 3 3 3 2 3 2" xfId="21313" xr:uid="{AE67A613-5087-430B-B428-D0B0FF8BF451}"/>
    <cellStyle name="Comma 5 3 3 3 2 4" xfId="25806" xr:uid="{2996B49C-510E-4B6E-8C70-DF8541473783}"/>
    <cellStyle name="Comma 5 3 3 3 2 5" xfId="15647" xr:uid="{439D8AF1-C819-4298-9444-E5ED4AB96272}"/>
    <cellStyle name="Comma 5 3 3 3 3" xfId="2054" xr:uid="{00000000-0005-0000-0000-0000FB010000}"/>
    <cellStyle name="Comma 5 3 3 3 4" xfId="4393" xr:uid="{E89B999B-B3E7-4A73-B66A-50781482C73F}"/>
    <cellStyle name="Comma 5 3 3 3 4 2" xfId="9165" xr:uid="{0A5DB9DD-14BB-4F28-A06E-2A646C46ABCE}"/>
    <cellStyle name="Comma 5 3 3 3 4 2 2" xfId="19545" xr:uid="{581AD4F7-33A4-49D4-A773-0A7A76E058D0}"/>
    <cellStyle name="Comma 5 3 3 3 4 2 3" xfId="31059" xr:uid="{4C1E76E2-FBC7-4E4E-BC49-BD83C1CFD7C0}"/>
    <cellStyle name="Comma 5 3 3 3 4 2 4" xfId="30670" xr:uid="{8927AF79-460F-4196-92BC-16D0CE048F72}"/>
    <cellStyle name="Comma 5 3 3 3 4 3" xfId="11998" xr:uid="{ECEED630-A621-4A01-985D-EC78683A2B49}"/>
    <cellStyle name="Comma 5 3 3 3 4 3 2" xfId="22378" xr:uid="{8BB66300-1C6C-4C6D-A151-2182056A2E3F}"/>
    <cellStyle name="Comma 5 3 3 3 4 4" xfId="16712" xr:uid="{F9F95F45-93EF-40F5-AC66-AD859F54452C}"/>
    <cellStyle name="Comma 5 3 3 3 5" xfId="5551" xr:uid="{852AF332-CD15-420F-91F8-CD9F12875AF9}"/>
    <cellStyle name="Comma 5 3 3 3 5 2" xfId="29698" xr:uid="{81B28F9D-8AA9-4910-9A48-4EE65C1022E0}"/>
    <cellStyle name="Comma 5 3 3 3 6" xfId="24381" xr:uid="{6D46F744-F4D0-4A9F-9F98-39B09CFF4FD0}"/>
    <cellStyle name="Comma 5 3 3 3 7" xfId="13523" xr:uid="{40CE92C6-202E-42EA-AB24-0F2B6A178776}"/>
    <cellStyle name="Comma 5 3 3 4" xfId="1602" xr:uid="{00000000-0005-0000-0000-0000FC010000}"/>
    <cellStyle name="Comma 5 3 3 4 2" xfId="3018" xr:uid="{00000000-0005-0000-0000-00009F010000}"/>
    <cellStyle name="Comma 5 3 3 4 2 2" xfId="8098" xr:uid="{544E758B-4173-4486-A0FD-B7C1D5A3EED0}"/>
    <cellStyle name="Comma 5 3 3 4 2 2 2" xfId="28780" xr:uid="{A34ACBBC-9EE0-472C-9E4A-0F0C3102D445}"/>
    <cellStyle name="Comma 5 3 3 4 2 2 3" xfId="26392" xr:uid="{8094F510-7D49-4500-B375-D05024E145D1}"/>
    <cellStyle name="Comma 5 3 3 4 2 2 4" xfId="18478" xr:uid="{DE0004DC-80FC-462D-ADDF-B69BDB1B718B}"/>
    <cellStyle name="Comma 5 3 3 4 2 3" xfId="10931" xr:uid="{B25731BD-804C-4A9E-94AD-51A601972723}"/>
    <cellStyle name="Comma 5 3 3 4 2 3 2" xfId="21311" xr:uid="{63806544-5C9C-47C4-A9F0-C8C812469FC6}"/>
    <cellStyle name="Comma 5 3 3 4 2 4" xfId="24978" xr:uid="{DD48F4C4-F4A9-4991-A28A-CF8D24A7DB4B}"/>
    <cellStyle name="Comma 5 3 3 4 2 5" xfId="15645" xr:uid="{A4823BE1-F88F-4F66-8ABE-6DCF50AEBAD5}"/>
    <cellStyle name="Comma 5 3 3 4 3" xfId="3703" xr:uid="{00000000-0005-0000-0000-0000FC010000}"/>
    <cellStyle name="Comma 5 3 3 4 4" xfId="5549" xr:uid="{5EA18817-182A-4DFF-8D89-0C3B4AD4769E}"/>
    <cellStyle name="Comma 5 3 3 4 4 2" xfId="29935" xr:uid="{F801DD17-8BA2-4F48-B19F-F2110F15120C}"/>
    <cellStyle name="Comma 5 3 3 4 5" xfId="22783" xr:uid="{28BD268A-AF7A-4331-B04E-590DC67114E4}"/>
    <cellStyle name="Comma 5 3 3 4 6" xfId="13521" xr:uid="{D513B4F0-EF6D-4187-B69B-9D767B48BF27}"/>
    <cellStyle name="Comma 5 3 3 5" xfId="2588" xr:uid="{00000000-0005-0000-0000-0000A0010000}"/>
    <cellStyle name="Comma 5 3 3 5 2" xfId="5853" xr:uid="{F93E9B1A-A474-44AD-9395-8F643A337802}"/>
    <cellStyle name="Comma 5 3 3 5 2 2" xfId="28751" xr:uid="{AD7343D1-0323-418F-966B-5DFEE866B907}"/>
    <cellStyle name="Comma 5 3 3 5 2 3" xfId="28709" xr:uid="{DBB1E1D6-6DF3-4BDF-8453-31841EAB8F09}"/>
    <cellStyle name="Comma 5 3 3 5 2 4" xfId="15260" xr:uid="{C78FEB5F-3916-4BD9-B5FF-ADF57A710E6D}"/>
    <cellStyle name="Comma 5 3 3 5 3" xfId="7713" xr:uid="{81760B78-A9B0-4018-A496-74E26CE4CD25}"/>
    <cellStyle name="Comma 5 3 3 5 3 2" xfId="18093" xr:uid="{BCD8DF04-D3F8-4C0A-8D37-D472ED1AA488}"/>
    <cellStyle name="Comma 5 3 3 5 4" xfId="10546" xr:uid="{8670A055-8060-4167-93CD-3AAB90DF24CC}"/>
    <cellStyle name="Comma 5 3 3 5 4 2" xfId="20926" xr:uid="{493FCFEE-0696-4A32-8BAC-C911CA24105A}"/>
    <cellStyle name="Comma 5 3 3 5 5" xfId="25160" xr:uid="{F2723F95-640E-438A-8BEA-F437A339DAA5}"/>
    <cellStyle name="Comma 5 3 3 5 6" xfId="12976" xr:uid="{C6C066F2-0406-4047-A8EC-2FB91660F9AE}"/>
    <cellStyle name="Comma 5 3 3 6" xfId="2272" xr:uid="{00000000-0005-0000-0000-00009B010000}"/>
    <cellStyle name="Comma 5 3 3 6 2" xfId="7399" xr:uid="{FAB0EE96-DD8A-40E2-B692-599100EC51FB}"/>
    <cellStyle name="Comma 5 3 3 6 2 2" xfId="17779" xr:uid="{0F830196-7FD9-443B-B78A-D7133708C2FC}"/>
    <cellStyle name="Comma 5 3 3 6 3" xfId="10232" xr:uid="{67535CCC-4C98-40AE-B35C-FD216819F253}"/>
    <cellStyle name="Comma 5 3 3 6 3 2" xfId="20612" xr:uid="{2D325197-2147-4F08-912E-F2E8AA980477}"/>
    <cellStyle name="Comma 5 3 3 6 4" xfId="23543" xr:uid="{1042610D-7F33-4480-B089-520213FF025D}"/>
    <cellStyle name="Comma 5 3 3 6 5" xfId="27224" xr:uid="{B1BAB9D3-0C62-4C88-849A-8A400AC682EA}"/>
    <cellStyle name="Comma 5 3 3 6 6" xfId="14946" xr:uid="{AB5082DF-CE94-4F51-916D-22419B9D714A}"/>
    <cellStyle name="Comma 5 3 3 7" xfId="3811" xr:uid="{BC3C2040-D90E-4060-AED6-93DE29ED2268}"/>
    <cellStyle name="Comma 5 3 3 7 2" xfId="8645" xr:uid="{71EDDCD3-CC4F-4D95-B169-0A01B59DB261}"/>
    <cellStyle name="Comma 5 3 3 7 2 2" xfId="19025" xr:uid="{175A5B1F-63F3-43FA-9B65-558145EB4872}"/>
    <cellStyle name="Comma 5 3 3 7 2 3" xfId="31002" xr:uid="{5E573AEF-FC93-4A83-AC2B-6937BAD6C83E}"/>
    <cellStyle name="Comma 5 3 3 7 2 4" xfId="30668" xr:uid="{F7EA0D66-97C4-40F3-A931-FCFE523E7601}"/>
    <cellStyle name="Comma 5 3 3 7 3" xfId="11478" xr:uid="{EAD417FE-C5D1-4E96-857A-95331B6CD7F4}"/>
    <cellStyle name="Comma 5 3 3 7 3 2" xfId="21858" xr:uid="{D52723FC-C70A-485A-891B-DE707F47651B}"/>
    <cellStyle name="Comma 5 3 3 7 4" xfId="27875" xr:uid="{8C26BB6C-E7A8-4A15-AC6D-0A61A02A7810}"/>
    <cellStyle name="Comma 5 3 3 7 5" xfId="27703" xr:uid="{2A29C485-21F3-42A8-B796-D0BF79DF086E}"/>
    <cellStyle name="Comma 5 3 3 7 6" xfId="16192" xr:uid="{26DB009D-FA95-4A62-A9AC-DBEF575AF7B8}"/>
    <cellStyle name="Comma 5 3 3 8" xfId="4857" xr:uid="{1DAA2A46-40FE-4552-920E-DD12D41D0ABB}"/>
    <cellStyle name="Comma 5 3 3 8 2" xfId="14149" xr:uid="{0EA1FB59-CBD9-436C-BF4A-2E2AF687C5E1}"/>
    <cellStyle name="Comma 5 3 3 9" xfId="6602" xr:uid="{35DA5AA4-DCFA-4B61-A537-26CFA0B983D5}"/>
    <cellStyle name="Comma 5 3 3 9 2" xfId="16982" xr:uid="{383A706C-65B6-4384-93C8-AEA46C24A694}"/>
    <cellStyle name="Comma 5 3 4" xfId="465" xr:uid="{00000000-0005-0000-0000-0000FD010000}"/>
    <cellStyle name="Comma 5 3 4 10" xfId="12662" xr:uid="{E3A457C5-1DC6-4D31-B493-CEB14676FFE2}"/>
    <cellStyle name="Comma 5 3 4 2" xfId="1606" xr:uid="{00000000-0005-0000-0000-0000FE010000}"/>
    <cellStyle name="Comma 5 3 4 2 2" xfId="3021" xr:uid="{00000000-0005-0000-0000-0000A2010000}"/>
    <cellStyle name="Comma 5 3 4 2 2 2" xfId="8101" xr:uid="{0331F688-59BC-4FE3-B4ED-DBDE87F225FE}"/>
    <cellStyle name="Comma 5 3 4 2 2 2 2" xfId="28783" xr:uid="{6A7DE4A5-9E82-4180-A907-2CFB72549A4D}"/>
    <cellStyle name="Comma 5 3 4 2 2 2 3" xfId="27841" xr:uid="{A8F0501A-D808-4877-8417-EE54528C2650}"/>
    <cellStyle name="Comma 5 3 4 2 2 2 4" xfId="18481" xr:uid="{3BD662D0-16FB-49C2-BF66-E642E1206413}"/>
    <cellStyle name="Comma 5 3 4 2 2 3" xfId="10934" xr:uid="{B20721C7-DD83-4D5E-95AF-810D14072C7F}"/>
    <cellStyle name="Comma 5 3 4 2 2 3 2" xfId="21314" xr:uid="{4C747FC6-9EE2-4CFE-A9AA-C0B508C14E23}"/>
    <cellStyle name="Comma 5 3 4 2 2 4" xfId="22880" xr:uid="{88E6124C-4E8C-4A16-949E-CBE25C6106E4}"/>
    <cellStyle name="Comma 5 3 4 2 2 5" xfId="15648" xr:uid="{D90D7B85-E6F5-4A2B-97FA-EA362F3F6127}"/>
    <cellStyle name="Comma 5 3 4 2 3" xfId="3595" xr:uid="{00000000-0005-0000-0000-0000FE010000}"/>
    <cellStyle name="Comma 5 3 4 2 4" xfId="5552" xr:uid="{35E0FB29-70AE-49EE-AD4C-77EC9E6EEAEA}"/>
    <cellStyle name="Comma 5 3 4 2 4 2" xfId="29936" xr:uid="{F7D8417D-86B8-44F3-8192-B6ED212C1704}"/>
    <cellStyle name="Comma 5 3 4 2 5" xfId="22937" xr:uid="{582C414B-198D-4637-B347-4B42CEFBB74A}"/>
    <cellStyle name="Comma 5 3 4 2 6" xfId="13524" xr:uid="{D84DC151-B278-47F9-B950-3A81B18250F8}"/>
    <cellStyle name="Comma 5 3 4 3" xfId="1607" xr:uid="{00000000-0005-0000-0000-0000FF010000}"/>
    <cellStyle name="Comma 5 3 4 3 2" xfId="2664" xr:uid="{00000000-0005-0000-0000-0000A3010000}"/>
    <cellStyle name="Comma 5 3 4 3 2 2" xfId="7788" xr:uid="{8AA74F61-6495-4F7E-A39B-B89DFF004744}"/>
    <cellStyle name="Comma 5 3 4 3 2 2 2" xfId="18168" xr:uid="{0E429779-8103-4747-B43C-F6EBCB513CD7}"/>
    <cellStyle name="Comma 5 3 4 3 2 3" xfId="10621" xr:uid="{A45B6330-0CC5-40C8-A69D-6E85EF031BC0}"/>
    <cellStyle name="Comma 5 3 4 3 2 3 2" xfId="21001" xr:uid="{2F0E2A0C-09FF-4E44-858C-81BB4579D738}"/>
    <cellStyle name="Comma 5 3 4 3 2 4" xfId="28633" xr:uid="{CE7A6B10-8A87-4297-BEC1-DA9E42555B67}"/>
    <cellStyle name="Comma 5 3 4 3 2 5" xfId="27179" xr:uid="{046E0A85-377B-433E-A7F9-442127F24884}"/>
    <cellStyle name="Comma 5 3 4 3 2 6" xfId="15335" xr:uid="{0FA2FB61-1314-4E5D-8D6A-EFBD4F4D6146}"/>
    <cellStyle name="Comma 5 3 4 3 3" xfId="2863" xr:uid="{00000000-0005-0000-0000-0000FF010000}"/>
    <cellStyle name="Comma 5 3 4 3 4" xfId="5553" xr:uid="{4D8E9BD3-63C9-4A5A-A1CD-7F725C1BEB6C}"/>
    <cellStyle name="Comma 5 3 4 3 4 2" xfId="29891" xr:uid="{28B005BD-8B7C-45F5-88C2-4C22FDFB4F10}"/>
    <cellStyle name="Comma 5 3 4 3 5" xfId="22738" xr:uid="{F2E0233A-5D31-42C9-8526-FBEE444B357C}"/>
    <cellStyle name="Comma 5 3 4 3 6" xfId="13065" xr:uid="{3A9E7DDA-C199-40C1-A7A4-35AB462E9097}"/>
    <cellStyle name="Comma 5 3 4 4" xfId="1605" xr:uid="{00000000-0005-0000-0000-000000020000}"/>
    <cellStyle name="Comma 5 3 4 4 2" xfId="4650" xr:uid="{3114D812-06FF-427C-8717-B5A3AE78D681}"/>
    <cellStyle name="Comma 5 3 4 4 2 2" xfId="9403" xr:uid="{755A4772-9956-4090-86E0-B56777673956}"/>
    <cellStyle name="Comma 5 3 4 4 2 2 2" xfId="19783" xr:uid="{7E46F6B6-485C-498F-B613-E1BEAF63E804}"/>
    <cellStyle name="Comma 5 3 4 4 2 3" xfId="12236" xr:uid="{AF7D70A5-A9E3-4116-AC18-EF98F134E557}"/>
    <cellStyle name="Comma 5 3 4 4 2 3 2" xfId="22616" xr:uid="{684292E3-A794-4384-9C3E-1EE9BE35DE1E}"/>
    <cellStyle name="Comma 5 3 4 4 2 4" xfId="16950" xr:uid="{080785A3-86CC-4292-8712-52952C8DFA39}"/>
    <cellStyle name="Comma 5 3 4 4 3" xfId="23068" xr:uid="{E1AC5A32-0335-49F7-8FAA-551698E3F7C0}"/>
    <cellStyle name="Comma 5 3 4 5" xfId="4119" xr:uid="{50AC6762-96F6-4507-990A-01F8DAFEBCCF}"/>
    <cellStyle name="Comma 5 3 4 5 2" xfId="8891" xr:uid="{568733DA-31B9-473C-B8A9-922D2E52570C}"/>
    <cellStyle name="Comma 5 3 4 5 2 2" xfId="19271" xr:uid="{4A7D6035-9E3D-47C7-8510-0B6ABD285CE8}"/>
    <cellStyle name="Comma 5 3 4 5 2 3" xfId="31005" xr:uid="{652E968E-D3FA-4707-B01D-97094D6B1424}"/>
    <cellStyle name="Comma 5 3 4 5 2 4" xfId="30671" xr:uid="{4E2D6263-25F4-463D-94D3-1CFE66A370DC}"/>
    <cellStyle name="Comma 5 3 4 5 3" xfId="11724" xr:uid="{DBFF6D81-ADC5-48C1-98D0-A780BD9804B3}"/>
    <cellStyle name="Comma 5 3 4 5 3 2" xfId="22104" xr:uid="{DC651E95-936F-4B8A-9A96-1B6E764FEFB6}"/>
    <cellStyle name="Comma 5 3 4 5 4" xfId="26228" xr:uid="{DE9C6979-592B-4537-ABBE-3101AFB3908B}"/>
    <cellStyle name="Comma 5 3 4 5 5" xfId="27929" xr:uid="{A867C619-3AC0-4C8E-BC10-124D5F1A6923}"/>
    <cellStyle name="Comma 5 3 4 5 6" xfId="16438" xr:uid="{65CAFCD8-BCF5-48B5-A2F6-7B51FAB9BE2C}"/>
    <cellStyle name="Comma 5 3 4 6" xfId="4858" xr:uid="{9A11D7C7-2F2C-4554-B860-DA57FB9EC9B5}"/>
    <cellStyle name="Comma 5 3 4 6 2" xfId="14150" xr:uid="{03648C94-FD9A-4DAD-908E-CDC4D8281447}"/>
    <cellStyle name="Comma 5 3 4 7" xfId="6603" xr:uid="{B417F8B8-E539-4FE6-92B7-7D34C566A5B1}"/>
    <cellStyle name="Comma 5 3 4 7 2" xfId="16983" xr:uid="{0B3709B3-08A6-4B88-B474-2A383A7BD0EE}"/>
    <cellStyle name="Comma 5 3 4 8" xfId="9436" xr:uid="{CEA750C3-DF05-411F-9FD7-5AC383E5B8BD}"/>
    <cellStyle name="Comma 5 3 4 8 2" xfId="19816" xr:uid="{56B0C3E0-9D69-47D7-A834-6A8D51E2137E}"/>
    <cellStyle name="Comma 5 3 4 9" xfId="25173" xr:uid="{5AA03A37-5A4A-404D-A0C2-D2A1B9AEEB9F}"/>
    <cellStyle name="Comma 5 3 5" xfId="1608" xr:uid="{00000000-0005-0000-0000-000001020000}"/>
    <cellStyle name="Comma 5 3 5 2" xfId="3022" xr:uid="{00000000-0005-0000-0000-0000A4010000}"/>
    <cellStyle name="Comma 5 3 5 2 2" xfId="8102" xr:uid="{758D0A3D-DAE7-44D0-A070-611359FDD246}"/>
    <cellStyle name="Comma 5 3 5 2 2 2" xfId="28784" xr:uid="{9062B341-5510-4E13-B903-2662C3340177}"/>
    <cellStyle name="Comma 5 3 5 2 2 2 2" xfId="31215" xr:uid="{4560F66A-A4EC-44A6-90F1-5DA7986E04EA}"/>
    <cellStyle name="Comma 5 3 5 2 2 2 3" xfId="30673" xr:uid="{DCC66FAA-4E41-4EFB-9B03-216E82F99718}"/>
    <cellStyle name="Comma 5 3 5 2 2 3" xfId="25940" xr:uid="{FBBCB61A-313E-4E94-8410-0262FF9D8802}"/>
    <cellStyle name="Comma 5 3 5 2 2 4" xfId="18482" xr:uid="{C080EA8A-3A8F-4907-904E-D727E657353D}"/>
    <cellStyle name="Comma 5 3 5 2 3" xfId="10935" xr:uid="{56CC6414-4972-4AFC-A6DD-34C624E1B419}"/>
    <cellStyle name="Comma 5 3 5 2 3 2" xfId="21315" xr:uid="{C2F48BB0-9443-4B3E-AD42-19FA47EAB766}"/>
    <cellStyle name="Comma 5 3 5 2 4" xfId="25663" xr:uid="{11363C39-2A83-45E4-A831-F7C2468C73A4}"/>
    <cellStyle name="Comma 5 3 5 2 5" xfId="15649" xr:uid="{D87C9E01-C85F-4ED0-9A81-B5F7E31832ED}"/>
    <cellStyle name="Comma 5 3 5 3" xfId="3601" xr:uid="{00000000-0005-0000-0000-000001020000}"/>
    <cellStyle name="Comma 5 3 5 4" xfId="4394" xr:uid="{2AAD49C6-F25C-4FEE-BC85-F6DD7FF6AC65}"/>
    <cellStyle name="Comma 5 3 5 4 2" xfId="9166" xr:uid="{8D231905-9E5A-4AD9-8620-5F84B5A7C17C}"/>
    <cellStyle name="Comma 5 3 5 4 2 2" xfId="19546" xr:uid="{5C116791-A505-459C-8E6E-EA12199F8041}"/>
    <cellStyle name="Comma 5 3 5 4 2 3" xfId="31060" xr:uid="{157988F9-5057-414A-B1C6-730F9F4629FF}"/>
    <cellStyle name="Comma 5 3 5 4 2 4" xfId="30672" xr:uid="{BC30637A-9309-45D6-B3EA-4136BB8A9DA2}"/>
    <cellStyle name="Comma 5 3 5 4 3" xfId="11999" xr:uid="{B917A9A5-B207-4ACF-929B-2989CF6C2283}"/>
    <cellStyle name="Comma 5 3 5 4 3 2" xfId="22379" xr:uid="{38E7E0D5-7429-44F4-AFB3-38229BE78DFC}"/>
    <cellStyle name="Comma 5 3 5 4 4" xfId="16713" xr:uid="{175FEC41-7C4F-471D-B879-5DCA32C7206B}"/>
    <cellStyle name="Comma 5 3 5 5" xfId="5554" xr:uid="{C0DE5202-95C0-4D16-83EC-A289F96C16FA}"/>
    <cellStyle name="Comma 5 3 5 5 2" xfId="29687" xr:uid="{F9F675D5-8113-4588-A3AE-224FC6F06B9F}"/>
    <cellStyle name="Comma 5 3 5 5 2 2" xfId="30959" xr:uid="{7875E500-DBEB-4CA4-AF12-2A9373028ADD}"/>
    <cellStyle name="Comma 5 3 5 6" xfId="25006" xr:uid="{6FD117B5-253E-4683-980E-CE6A211B6540}"/>
    <cellStyle name="Comma 5 3 5 7" xfId="13525" xr:uid="{0312A79F-B65F-46C8-9C32-2363B1DFCD16}"/>
    <cellStyle name="Comma 5 3 6" xfId="1609" xr:uid="{00000000-0005-0000-0000-000002020000}"/>
    <cellStyle name="Comma 5 3 6 2" xfId="2867" xr:uid="{00000000-0005-0000-0000-0000A5010000}"/>
    <cellStyle name="Comma 5 3 6 2 2" xfId="7984" xr:uid="{6C75DD22-BAC2-43AF-A1DF-B913CA37946C}"/>
    <cellStyle name="Comma 5 3 6 2 2 2" xfId="27296" xr:uid="{550C79C4-424A-402D-A115-80536B730495}"/>
    <cellStyle name="Comma 5 3 6 2 2 2 2" xfId="31188" xr:uid="{2214C770-FEBD-4FB2-8153-96FA46F9B13C}"/>
    <cellStyle name="Comma 5 3 6 2 2 2 3" xfId="30674" xr:uid="{70A150DB-6F83-42B0-A715-A16026A0644F}"/>
    <cellStyle name="Comma 5 3 6 2 2 3" xfId="26650" xr:uid="{0FA4C828-FE98-48CD-B312-BE8BE8001D66}"/>
    <cellStyle name="Comma 5 3 6 2 2 4" xfId="18364" xr:uid="{D688AB4A-C9EF-46F0-BFAB-28181B29323E}"/>
    <cellStyle name="Comma 5 3 6 2 3" xfId="10817" xr:uid="{5DC9755E-65C5-48DE-8CB9-8D8B044123B9}"/>
    <cellStyle name="Comma 5 3 6 2 3 2" xfId="21197" xr:uid="{E32A3CCE-3D50-4B57-AC37-E959EA59D368}"/>
    <cellStyle name="Comma 5 3 6 2 4" xfId="24164" xr:uid="{98256179-2AFA-4BBD-AF1C-2212B824FFBB}"/>
    <cellStyle name="Comma 5 3 6 2 5" xfId="15531" xr:uid="{8772BB40-D294-4585-963C-C800C2298ABE}"/>
    <cellStyle name="Comma 5 3 6 3" xfId="2056" xr:uid="{00000000-0005-0000-0000-000002020000}"/>
    <cellStyle name="Comma 5 3 6 4" xfId="5555" xr:uid="{C05D109D-6652-4B9A-B615-B29DAFDDCF9C}"/>
    <cellStyle name="Comma 5 3 6 4 2" xfId="29920" xr:uid="{C51E7046-954C-4FA0-81CA-3ABC12CDE141}"/>
    <cellStyle name="Comma 5 3 6 5" xfId="25227" xr:uid="{35AD5475-35E1-4B46-B4D5-98072003B9E3}"/>
    <cellStyle name="Comma 5 3 6 6" xfId="13360" xr:uid="{637BCB59-9FD8-453A-8DE5-CAC6E29F7DE5}"/>
    <cellStyle name="Comma 5 3 7" xfId="1595" xr:uid="{00000000-0005-0000-0000-000003020000}"/>
    <cellStyle name="Comma 5 3 7 2" xfId="2485" xr:uid="{00000000-0005-0000-0000-0000A6010000}"/>
    <cellStyle name="Comma 5 3 7 2 2" xfId="7610" xr:uid="{8429CEE5-936D-468A-822B-C4CC7D55E6F9}"/>
    <cellStyle name="Comma 5 3 7 2 2 2" xfId="17990" xr:uid="{5B549C2E-BFBF-46F3-8BC1-EC8F7DEC457C}"/>
    <cellStyle name="Comma 5 3 7 2 3" xfId="10443" xr:uid="{76E73FD1-063B-40AC-AC21-F2235F1DFC88}"/>
    <cellStyle name="Comma 5 3 7 2 3 2" xfId="20823" xr:uid="{4ECD8354-400C-4E94-BA8D-F1178449204C}"/>
    <cellStyle name="Comma 5 3 7 2 4" xfId="26879" xr:uid="{1CD15196-0267-4571-B546-85F3A9E5E4A2}"/>
    <cellStyle name="Comma 5 3 7 2 5" xfId="26993" xr:uid="{38242EE3-63CD-40FA-A09A-C1D97EB7E08D}"/>
    <cellStyle name="Comma 5 3 7 2 6" xfId="15157" xr:uid="{6AAB141B-DDBB-4B37-83CD-94D3952143BF}"/>
    <cellStyle name="Comma 5 3 7 3" xfId="3609" xr:uid="{00000000-0005-0000-0000-000003020000}"/>
    <cellStyle name="Comma 5 3 7 4" xfId="5542" xr:uid="{FF6B865B-76D6-4913-99E7-9488269AFAE4}"/>
    <cellStyle name="Comma 5 3 7 4 2" xfId="29867" xr:uid="{148AE6C6-3C9E-4E6D-95C0-D85C88EDADA5}"/>
    <cellStyle name="Comma 5 3 7 5" xfId="23168" xr:uid="{F2189D89-1652-4A6C-9C40-0E90C543D6E8}"/>
    <cellStyle name="Comma 5 3 7 6" xfId="12873" xr:uid="{09689B8C-3687-4CBB-AD02-AA18D1CD2591}"/>
    <cellStyle name="Comma 5 3 8" xfId="2179" xr:uid="{00000000-0005-0000-0000-00008F010000}"/>
    <cellStyle name="Comma 5 3 8 2" xfId="7306" xr:uid="{A52BF028-91EB-4672-BDCF-61C1BA0F6877}"/>
    <cellStyle name="Comma 5 3 8 2 2" xfId="17686" xr:uid="{3A25C420-D2EC-4CD9-8BAB-5F879B622CC1}"/>
    <cellStyle name="Comma 5 3 8 2 2 2" xfId="31120" xr:uid="{CF07C3AB-2C4D-472D-BC21-58F5BE798A45}"/>
    <cellStyle name="Comma 5 3 8 2 2 3" xfId="30675" xr:uid="{DD5071D3-B176-4A5E-B3EE-C9BC5649DD83}"/>
    <cellStyle name="Comma 5 3 8 3" xfId="10139" xr:uid="{6B2EA7A1-3C2A-469B-8FBD-27E70E7CA9FE}"/>
    <cellStyle name="Comma 5 3 8 3 2" xfId="20519" xr:uid="{821C99FD-689E-4A20-B7AA-25477B773790}"/>
    <cellStyle name="Comma 5 3 8 4" xfId="22785" xr:uid="{FCA71F4A-E844-45E6-B2A5-C25112314239}"/>
    <cellStyle name="Comma 5 3 8 5" xfId="28212" xr:uid="{6C4B6CBB-763E-4914-B3F5-4DE7E806DCA7}"/>
    <cellStyle name="Comma 5 3 8 6" xfId="14853" xr:uid="{0EFEE67B-54B6-4A44-9DAA-EAEAD63C43FD}"/>
    <cellStyle name="Comma 5 3 9" xfId="3859" xr:uid="{BD759C4A-C152-4D28-9136-4603EA7965D9}"/>
    <cellStyle name="Comma 5 3 9 2" xfId="8691" xr:uid="{2B3ED32A-7A08-4245-9A73-AA5797EFF1F5}"/>
    <cellStyle name="Comma 5 3 9 2 2" xfId="19071" xr:uid="{D8803375-2527-4510-BBD5-2D9A262E6CFC}"/>
    <cellStyle name="Comma 5 3 9 3" xfId="11524" xr:uid="{28CB0750-B495-4B8B-8162-0152EE2FC7D8}"/>
    <cellStyle name="Comma 5 3 9 3 2" xfId="21904" xr:uid="{129315D9-8AD4-42D6-8C58-A3FC0B5BCC16}"/>
    <cellStyle name="Comma 5 3 9 4" xfId="26469" xr:uid="{59683E98-A4F8-461D-8F11-FDDDDAF3320A}"/>
    <cellStyle name="Comma 5 3 9 5" xfId="26001" xr:uid="{8F1D2142-D936-4E2D-8BC4-16790819D8E1}"/>
    <cellStyle name="Comma 5 3 9 6" xfId="16238" xr:uid="{5BA957D4-5450-4E3C-BD98-81AE95564B85}"/>
    <cellStyle name="Comma 5 4" xfId="466" xr:uid="{00000000-0005-0000-0000-000004020000}"/>
    <cellStyle name="Comma 5 4 10" xfId="4859" xr:uid="{1D48C26C-529B-472F-9FD3-5BF62F1AEC33}"/>
    <cellStyle name="Comma 5 4 10 2" xfId="14151" xr:uid="{E3D512D4-630F-41EE-A9BB-E6B82CC22B4C}"/>
    <cellStyle name="Comma 5 4 11" xfId="6604" xr:uid="{A57298B7-5099-4365-B724-03702B5CFDF7}"/>
    <cellStyle name="Comma 5 4 11 2" xfId="16984" xr:uid="{B493B554-1F48-4913-A55F-6DAE801F5DFA}"/>
    <cellStyle name="Comma 5 4 12" xfId="9437" xr:uid="{8F6A6276-7F5B-4793-A0A0-363AB0CF308E}"/>
    <cellStyle name="Comma 5 4 12 2" xfId="19817" xr:uid="{16298050-3149-4BAC-98F6-74F4689F4960}"/>
    <cellStyle name="Comma 5 4 13" xfId="24742" xr:uid="{BC77B1D8-AA73-45EC-B2D0-5CB99A3F84A7}"/>
    <cellStyle name="Comma 5 4 14" xfId="12445" xr:uid="{B6172012-8C99-44AE-8F12-79EBD00E31F0}"/>
    <cellStyle name="Comma 5 4 2" xfId="467" xr:uid="{00000000-0005-0000-0000-000005020000}"/>
    <cellStyle name="Comma 5 4 2 10" xfId="9438" xr:uid="{9179DD7C-FF76-4128-A4F8-FEC06C341DEF}"/>
    <cellStyle name="Comma 5 4 2 10 2" xfId="19818" xr:uid="{B10C79F5-1CE0-4412-B278-2A8BC4FAE3C2}"/>
    <cellStyle name="Comma 5 4 2 11" xfId="23091" xr:uid="{4FE24631-C7D7-4F33-BAC0-3B827083DC9F}"/>
    <cellStyle name="Comma 5 4 2 12" xfId="12505" xr:uid="{2952C624-78DA-4836-AC75-424E492B18E4}"/>
    <cellStyle name="Comma 5 4 2 2" xfId="468" xr:uid="{00000000-0005-0000-0000-000006020000}"/>
    <cellStyle name="Comma 5 4 2 2 10" xfId="13070" xr:uid="{F679514C-B4BA-43DC-83B3-A529B99A07B5}"/>
    <cellStyle name="Comma 5 4 2 2 2" xfId="1613" xr:uid="{00000000-0005-0000-0000-000007020000}"/>
    <cellStyle name="Comma 5 4 2 2 2 2" xfId="3024" xr:uid="{00000000-0005-0000-0000-0000AA010000}"/>
    <cellStyle name="Comma 5 4 2 2 2 2 2" xfId="8104" xr:uid="{EA20ED8E-EC4F-4A46-90AC-980EE3AE3BA5}"/>
    <cellStyle name="Comma 5 4 2 2 2 2 2 2" xfId="28786" xr:uid="{2BBE52B5-D896-4E59-847F-74A30D6B9169}"/>
    <cellStyle name="Comma 5 4 2 2 2 2 2 3" xfId="26231" xr:uid="{FB64F316-FCE4-479A-B3CF-2801908AE5FC}"/>
    <cellStyle name="Comma 5 4 2 2 2 2 2 4" xfId="18484" xr:uid="{F935C9F6-EC71-439E-84C9-0F96AEEE17E2}"/>
    <cellStyle name="Comma 5 4 2 2 2 2 3" xfId="10937" xr:uid="{FE22D365-3292-4297-961D-1F55EABBF6B9}"/>
    <cellStyle name="Comma 5 4 2 2 2 2 3 2" xfId="21317" xr:uid="{C7299ECD-40A9-45CF-9F05-3286C1E437F1}"/>
    <cellStyle name="Comma 5 4 2 2 2 2 4" xfId="25737" xr:uid="{82C15EC4-AA15-4183-B53D-1323C89E1F7D}"/>
    <cellStyle name="Comma 5 4 2 2 2 2 5" xfId="15651" xr:uid="{62961680-01A7-4209-8590-52B26877995D}"/>
    <cellStyle name="Comma 5 4 2 2 2 3" xfId="2042" xr:uid="{00000000-0005-0000-0000-000007020000}"/>
    <cellStyle name="Comma 5 4 2 2 2 4" xfId="5558" xr:uid="{9B0E2C47-CA6A-4D5E-AD71-7458A8ABD26C}"/>
    <cellStyle name="Comma 5 4 2 2 2 4 2" xfId="29938" xr:uid="{E77E4B37-1023-473D-B823-A966092B7334}"/>
    <cellStyle name="Comma 5 4 2 2 2 5" xfId="23453" xr:uid="{6CD4595C-6861-4235-BA54-68DDDAE0C84C}"/>
    <cellStyle name="Comma 5 4 2 2 2 6" xfId="13527" xr:uid="{D0D933B0-ECB4-4725-B67B-EFE6C27B71B3}"/>
    <cellStyle name="Comma 5 4 2 2 3" xfId="1614" xr:uid="{00000000-0005-0000-0000-000008020000}"/>
    <cellStyle name="Comma 5 4 2 2 3 2" xfId="4632" xr:uid="{029813EF-0C19-4030-B37D-0A57A3B96EDC}"/>
    <cellStyle name="Comma 5 4 2 2 3 2 2" xfId="9399" xr:uid="{83FFACF2-BD4E-4875-950A-D929986B00C4}"/>
    <cellStyle name="Comma 5 4 2 2 3 2 2 2" xfId="19779" xr:uid="{7082B909-59D5-4F20-A285-AEA2FBDD5040}"/>
    <cellStyle name="Comma 5 4 2 2 3 2 3" xfId="12232" xr:uid="{19779298-5525-44F8-A001-D7530121B6CB}"/>
    <cellStyle name="Comma 5 4 2 2 3 2 3 2" xfId="22612" xr:uid="{2262B76A-4056-4500-B9E7-4300D0C9C3F4}"/>
    <cellStyle name="Comma 5 4 2 2 3 2 4" xfId="27763" xr:uid="{E7C85F02-B2A7-4DB9-9E73-482C42434E54}"/>
    <cellStyle name="Comma 5 4 2 2 3 2 5" xfId="26257" xr:uid="{D5E448E2-BF3B-40D1-A378-066099C8B329}"/>
    <cellStyle name="Comma 5 4 2 2 3 2 6" xfId="16946" xr:uid="{B4372306-01C5-4D82-9FED-E99CCB459B53}"/>
    <cellStyle name="Comma 5 4 2 2 3 3" xfId="22703" xr:uid="{1D5236FC-9549-4EA0-81BD-CE1B9C468209}"/>
    <cellStyle name="Comma 5 4 2 2 3 3 2" xfId="29894" xr:uid="{F005C7EF-F97C-4135-81B0-7BB5D359B727}"/>
    <cellStyle name="Comma 5 4 2 2 3 4" xfId="30009" xr:uid="{BEF40FD6-867C-4F0E-B7D5-D2A9EEDAE25F}"/>
    <cellStyle name="Comma 5 4 2 2 4" xfId="1612" xr:uid="{00000000-0005-0000-0000-000009020000}"/>
    <cellStyle name="Comma 5 4 2 2 4 2" xfId="26902" xr:uid="{8B3A6ADC-228E-48ED-A885-CFF25D8A396D}"/>
    <cellStyle name="Comma 5 4 2 2 4 3" xfId="26322" xr:uid="{F4B2F6D5-A474-46A9-8F94-8D112600F312}"/>
    <cellStyle name="Comma 5 4 2 2 5" xfId="4254" xr:uid="{94E6B12B-8FC1-4DE0-B083-4FDCE28DDC27}"/>
    <cellStyle name="Comma 5 4 2 2 5 2" xfId="9026" xr:uid="{15CA4CCE-3BB0-40ED-8350-10E15D7F217D}"/>
    <cellStyle name="Comma 5 4 2 2 5 2 2" xfId="19406" xr:uid="{12ADC1E7-AA36-4E16-8615-6B7923E98D5B}"/>
    <cellStyle name="Comma 5 4 2 2 5 2 3" xfId="31030" xr:uid="{B6F58660-A39C-4763-8A43-9C253FD9994C}"/>
    <cellStyle name="Comma 5 4 2 2 5 2 4" xfId="30676" xr:uid="{3DD2E12D-D946-4D8E-BE9E-BC2E33A64C5A}"/>
    <cellStyle name="Comma 5 4 2 2 5 3" xfId="11859" xr:uid="{1E83BF6E-F781-4EA4-9237-AFFDA5387236}"/>
    <cellStyle name="Comma 5 4 2 2 5 3 2" xfId="22239" xr:uid="{92533BAA-0FD6-449E-9104-0CCCCCDB50AE}"/>
    <cellStyle name="Comma 5 4 2 2 5 4" xfId="26562" xr:uid="{C1BA1425-9E76-4A22-B3D6-4072D9002CB3}"/>
    <cellStyle name="Comma 5 4 2 2 5 5" xfId="28268" xr:uid="{388DF011-908B-4433-81A3-9DCA9F6C3536}"/>
    <cellStyle name="Comma 5 4 2 2 5 6" xfId="16573" xr:uid="{209BCF79-AF66-48F7-8274-BD45D9F2383A}"/>
    <cellStyle name="Comma 5 4 2 2 6" xfId="4861" xr:uid="{67D8F83A-0B26-4F7B-AAF7-0C8E2228640D}"/>
    <cellStyle name="Comma 5 4 2 2 6 2" xfId="26182" xr:uid="{A5EC4C71-2369-4370-9963-12B6E20FE564}"/>
    <cellStyle name="Comma 5 4 2 2 6 3" xfId="27951" xr:uid="{D5ADD2F5-6B62-496C-8D67-B4D8D8DC522E}"/>
    <cellStyle name="Comma 5 4 2 2 6 4" xfId="14153" xr:uid="{EFEF7F03-CF64-4C12-9D8E-B48412366F48}"/>
    <cellStyle name="Comma 5 4 2 2 7" xfId="6606" xr:uid="{C1715601-8BE8-41E4-ADDE-C4400BF2EB67}"/>
    <cellStyle name="Comma 5 4 2 2 7 2" xfId="16986" xr:uid="{1226F693-D9D5-4E31-A85E-7784024A14B2}"/>
    <cellStyle name="Comma 5 4 2 2 8" xfId="9439" xr:uid="{A1302C41-E495-4C14-A8F8-16B8C36D8361}"/>
    <cellStyle name="Comma 5 4 2 2 8 2" xfId="19819" xr:uid="{679229E6-8636-4656-A26D-59C01348E6E8}"/>
    <cellStyle name="Comma 5 4 2 2 9" xfId="23421" xr:uid="{0924F89F-6F52-491C-A22E-589ABCC42D44}"/>
    <cellStyle name="Comma 5 4 2 3" xfId="1615" xr:uid="{00000000-0005-0000-0000-00000A020000}"/>
    <cellStyle name="Comma 5 4 2 3 2" xfId="3025" xr:uid="{00000000-0005-0000-0000-0000AB010000}"/>
    <cellStyle name="Comma 5 4 2 3 2 2" xfId="8105" xr:uid="{EED70E13-BE7B-4678-A41B-45C9E7272B29}"/>
    <cellStyle name="Comma 5 4 2 3 2 2 2" xfId="28787" xr:uid="{AB6D42C7-2029-46F9-A52C-A3AD957F5CBD}"/>
    <cellStyle name="Comma 5 4 2 3 2 2 2 2" xfId="31216" xr:uid="{D2B06BC6-FAB0-4DD2-A415-01FA1A682016}"/>
    <cellStyle name="Comma 5 4 2 3 2 2 2 3" xfId="30678" xr:uid="{6F17634A-C656-4BDE-ABDE-631F7F98A05E}"/>
    <cellStyle name="Comma 5 4 2 3 2 2 3" xfId="26814" xr:uid="{E641B174-FC80-447B-982B-FA1085F2F6B7}"/>
    <cellStyle name="Comma 5 4 2 3 2 2 4" xfId="18485" xr:uid="{7F9BCBB4-471B-4EA5-ADB7-A80F22D43026}"/>
    <cellStyle name="Comma 5 4 2 3 2 3" xfId="10938" xr:uid="{236309D7-0030-4FCF-8B49-451F53A7D494}"/>
    <cellStyle name="Comma 5 4 2 3 2 3 2" xfId="21318" xr:uid="{B4F1412B-A567-476F-83CE-DB2ACE05D08D}"/>
    <cellStyle name="Comma 5 4 2 3 2 4" xfId="24431" xr:uid="{EA06F90E-5982-41EE-92F2-0499DA4964BE}"/>
    <cellStyle name="Comma 5 4 2 3 2 5" xfId="15652" xr:uid="{B71C47D4-217C-469B-96C3-F1EB6C84FF9D}"/>
    <cellStyle name="Comma 5 4 2 3 3" xfId="3551" xr:uid="{00000000-0005-0000-0000-00000A020000}"/>
    <cellStyle name="Comma 5 4 2 3 4" xfId="4395" xr:uid="{C0798F50-EF80-4A20-93E0-006CA9D829A0}"/>
    <cellStyle name="Comma 5 4 2 3 4 2" xfId="9167" xr:uid="{43042E25-CB5C-47C2-A2F4-011280BF9103}"/>
    <cellStyle name="Comma 5 4 2 3 4 2 2" xfId="19547" xr:uid="{7DFCC59E-0E17-4AAC-931C-0D01EF511EE0}"/>
    <cellStyle name="Comma 5 4 2 3 4 2 3" xfId="31061" xr:uid="{D3CF83B4-480B-415E-AF73-CCC5FA70C824}"/>
    <cellStyle name="Comma 5 4 2 3 4 2 4" xfId="30677" xr:uid="{10FA5DDB-8E66-4A39-BFBF-D09CDB0960E7}"/>
    <cellStyle name="Comma 5 4 2 3 4 3" xfId="12000" xr:uid="{EC3C3287-2360-484C-92DF-E17AF91AB05A}"/>
    <cellStyle name="Comma 5 4 2 3 4 3 2" xfId="22380" xr:uid="{299460AF-281C-432E-A179-83F2322EFBE0}"/>
    <cellStyle name="Comma 5 4 2 3 4 4" xfId="16714" xr:uid="{7045EF56-7D75-4AB4-8BBA-A5D1B01F2501}"/>
    <cellStyle name="Comma 5 4 2 3 5" xfId="5559" xr:uid="{97604BB0-D113-4C21-BD40-6821A10747B4}"/>
    <cellStyle name="Comma 5 4 2 3 5 2" xfId="29688" xr:uid="{9F3CE6F8-799E-4FBC-A9D4-FAF867C49683}"/>
    <cellStyle name="Comma 5 4 2 3 5 2 2" xfId="30960" xr:uid="{F99190AE-028F-4301-BB9F-1110E074192D}"/>
    <cellStyle name="Comma 5 4 2 3 6" xfId="25081" xr:uid="{760031E4-17F9-4F60-B100-A75C80B388CD}"/>
    <cellStyle name="Comma 5 4 2 3 7" xfId="13528" xr:uid="{8971C047-6B78-4A98-8661-AE1EE4AFAEC6}"/>
    <cellStyle name="Comma 5 4 2 4" xfId="1616" xr:uid="{00000000-0005-0000-0000-00000B020000}"/>
    <cellStyle name="Comma 5 4 2 4 2" xfId="3023" xr:uid="{00000000-0005-0000-0000-0000AC010000}"/>
    <cellStyle name="Comma 5 4 2 4 2 2" xfId="8103" xr:uid="{CD7F43E1-A195-453F-9428-67A5367ED0FC}"/>
    <cellStyle name="Comma 5 4 2 4 2 2 2" xfId="28785" xr:uid="{893EDE12-C789-440E-A5E6-D2E446A43108}"/>
    <cellStyle name="Comma 5 4 2 4 2 2 3" xfId="27937" xr:uid="{D41DA84E-62FD-4DDD-8FE1-59B1FC86080B}"/>
    <cellStyle name="Comma 5 4 2 4 2 2 4" xfId="18483" xr:uid="{969D78BF-FFA2-482B-BE51-E2B15457F2AC}"/>
    <cellStyle name="Comma 5 4 2 4 2 3" xfId="10936" xr:uid="{36D20D32-6922-4DAF-9FFF-D1128DCFE3B0}"/>
    <cellStyle name="Comma 5 4 2 4 2 3 2" xfId="21316" xr:uid="{E6D73F05-1AC7-4415-88AD-F7BFA622E7FD}"/>
    <cellStyle name="Comma 5 4 2 4 2 4" xfId="25401" xr:uid="{D6E0E10F-5AE4-4958-B643-36CC7186385B}"/>
    <cellStyle name="Comma 5 4 2 4 2 5" xfId="15650" xr:uid="{AAD24CF7-75F3-477B-BD9F-FD99901C31B7}"/>
    <cellStyle name="Comma 5 4 2 4 3" xfId="2090" xr:uid="{00000000-0005-0000-0000-00000B020000}"/>
    <cellStyle name="Comma 5 4 2 4 4" xfId="5560" xr:uid="{367EBB3B-9A5D-4E70-8502-526CC8EEFD64}"/>
    <cellStyle name="Comma 5 4 2 4 4 2" xfId="29937" xr:uid="{397CB543-DEA8-462F-98D6-8A7C5CBC8C95}"/>
    <cellStyle name="Comma 5 4 2 4 5" xfId="25451" xr:uid="{A78836C0-9C3F-4A71-9865-3E134F9F9869}"/>
    <cellStyle name="Comma 5 4 2 4 6" xfId="13526" xr:uid="{7C2D413A-7D28-492A-AC1F-190E04F2DCC2}"/>
    <cellStyle name="Comma 5 4 2 5" xfId="1611" xr:uid="{00000000-0005-0000-0000-00000C020000}"/>
    <cellStyle name="Comma 5 4 2 5 2" xfId="2519" xr:uid="{00000000-0005-0000-0000-0000AD010000}"/>
    <cellStyle name="Comma 5 4 2 5 2 2" xfId="7644" xr:uid="{2F7DA5C6-9586-4F5D-AE68-7CD82B7C8997}"/>
    <cellStyle name="Comma 5 4 2 5 2 2 2" xfId="18024" xr:uid="{85BFFD5B-E734-4F36-8344-980DFCA79E2D}"/>
    <cellStyle name="Comma 5 4 2 5 2 3" xfId="10477" xr:uid="{325C1CC2-FAB0-4500-84F1-A6DB5E96C059}"/>
    <cellStyle name="Comma 5 4 2 5 2 3 2" xfId="20857" xr:uid="{DD2A588C-0EB7-4B27-9178-0066A568C1F0}"/>
    <cellStyle name="Comma 5 4 2 5 2 4" xfId="26776" xr:uid="{1DAB286D-B9DE-4006-8FF6-49E8C689EBD6}"/>
    <cellStyle name="Comma 5 4 2 5 2 5" xfId="27373" xr:uid="{6D6C1A46-AAB2-46B8-8580-7B36634F4C63}"/>
    <cellStyle name="Comma 5 4 2 5 2 6" xfId="15191" xr:uid="{87CEDEDA-1153-4083-9E9D-A2B243471068}"/>
    <cellStyle name="Comma 5 4 2 5 3" xfId="2091" xr:uid="{00000000-0005-0000-0000-00000C020000}"/>
    <cellStyle name="Comma 5 4 2 5 4" xfId="5557" xr:uid="{4E922189-714E-4A1D-B143-1B1B37D4BEDB}"/>
    <cellStyle name="Comma 5 4 2 5 4 2" xfId="29873" xr:uid="{B8527FC9-A446-4C93-90A2-78F2ABD5D9FB}"/>
    <cellStyle name="Comma 5 4 2 5 5" xfId="24243" xr:uid="{B9D0E415-8F23-47CF-8A8C-815BC6E447D7}"/>
    <cellStyle name="Comma 5 4 2 5 6" xfId="12907" xr:uid="{04735AAE-C34A-4C98-A551-5D35C81D981F}"/>
    <cellStyle name="Comma 5 4 2 6" xfId="2273" xr:uid="{00000000-0005-0000-0000-0000A8010000}"/>
    <cellStyle name="Comma 5 4 2 6 2" xfId="7400" xr:uid="{C4D29E37-E937-4213-8011-53A649BF8387}"/>
    <cellStyle name="Comma 5 4 2 6 2 2" xfId="17780" xr:uid="{50535CE2-176B-44F6-8F53-18B08078F264}"/>
    <cellStyle name="Comma 5 4 2 6 3" xfId="10233" xr:uid="{C11CD73B-D665-4282-9909-7BEA0E03E343}"/>
    <cellStyle name="Comma 5 4 2 6 3 2" xfId="20613" xr:uid="{3C900819-92F0-4C29-86E1-A90B3F340B79}"/>
    <cellStyle name="Comma 5 4 2 6 4" xfId="23242" xr:uid="{9170021C-F572-4BFC-9E71-0C62EEF9F5A4}"/>
    <cellStyle name="Comma 5 4 2 6 5" xfId="26291" xr:uid="{16576467-156A-4AC5-AACD-FFB47F3651C2}"/>
    <cellStyle name="Comma 5 4 2 6 6" xfId="14947" xr:uid="{A6D5D595-F74E-4986-8614-649D99B447FE}"/>
    <cellStyle name="Comma 5 4 2 7" xfId="3812" xr:uid="{9D313B6A-787D-4B1D-96BC-FC7E8E9C69D9}"/>
    <cellStyle name="Comma 5 4 2 7 2" xfId="8646" xr:uid="{8D8FECC0-9209-4BF6-94DC-38891174D0A1}"/>
    <cellStyle name="Comma 5 4 2 7 2 2" xfId="19026" xr:uid="{FC6A1C3B-4011-4141-98E7-6E7225CF8182}"/>
    <cellStyle name="Comma 5 4 2 7 3" xfId="11479" xr:uid="{6C74612B-7684-473A-A5AD-0C7FDCFC6F51}"/>
    <cellStyle name="Comma 5 4 2 7 3 2" xfId="21859" xr:uid="{61FC8D87-FC3B-4683-A3A1-92B7C9DC0668}"/>
    <cellStyle name="Comma 5 4 2 7 4" xfId="27007" xr:uid="{E0519768-0706-49AF-82A6-D4EF53FEF956}"/>
    <cellStyle name="Comma 5 4 2 7 5" xfId="28336" xr:uid="{A01A049B-33F1-40CC-8F9A-4F140969FBB0}"/>
    <cellStyle name="Comma 5 4 2 7 6" xfId="16193" xr:uid="{5A771593-0D2F-4BAE-A121-4F586A9A6162}"/>
    <cellStyle name="Comma 5 4 2 8" xfId="4860" xr:uid="{07C3C6D5-8D9B-4F87-9BC9-439937FDDCDF}"/>
    <cellStyle name="Comma 5 4 2 8 2" xfId="14152" xr:uid="{A359451D-B9A3-423B-9FC3-F6153889FDAE}"/>
    <cellStyle name="Comma 5 4 2 9" xfId="6605" xr:uid="{A520841F-3B08-4596-BDA9-ED3368ED9B23}"/>
    <cellStyle name="Comma 5 4 2 9 2" xfId="16985" xr:uid="{4AF28F1A-B467-4C04-8415-C91949B57C06}"/>
    <cellStyle name="Comma 5 4 3" xfId="469" xr:uid="{00000000-0005-0000-0000-00000D020000}"/>
    <cellStyle name="Comma 5 4 3 10" xfId="23705" xr:uid="{A54C64E4-FDA8-4148-A401-937C1E7A73AF}"/>
    <cellStyle name="Comma 5 4 3 11" xfId="12663" xr:uid="{B661D04C-5254-4F42-8351-EECE14F478AC}"/>
    <cellStyle name="Comma 5 4 3 2" xfId="1618" xr:uid="{00000000-0005-0000-0000-00000E020000}"/>
    <cellStyle name="Comma 5 4 3 2 2" xfId="3027" xr:uid="{00000000-0005-0000-0000-0000B0010000}"/>
    <cellStyle name="Comma 5 4 3 2 2 2" xfId="6160" xr:uid="{007C8220-9E72-4BAC-B90C-B53B0AE74FAB}"/>
    <cellStyle name="Comma 5 4 3 2 2 2 2" xfId="25449" xr:uid="{97DB1598-8191-4E16-9586-822C9BC3758B}"/>
    <cellStyle name="Comma 5 4 3 2 2 2 2 2" xfId="26124" xr:uid="{DD2A8CEA-F24E-4480-B9E2-C8CD0FCEA4A9}"/>
    <cellStyle name="Comma 5 4 3 2 2 2 2 3" xfId="31158" xr:uid="{E403FF4C-B1E8-42E1-9ECF-5008D27D4796}"/>
    <cellStyle name="Comma 5 4 3 2 2 2 3" xfId="27119" xr:uid="{A67FDF58-D503-44D7-A6C8-5FE8BA41B622}"/>
    <cellStyle name="Comma 5 4 3 2 2 2 4" xfId="15654" xr:uid="{B034BDF8-FC69-46BC-90DE-D9403E18391A}"/>
    <cellStyle name="Comma 5 4 3 2 2 3" xfId="8107" xr:uid="{E598174F-287F-4572-B1A1-FA3FA63DC608}"/>
    <cellStyle name="Comma 5 4 3 2 2 3 2" xfId="28789" xr:uid="{2784C87B-4856-4C8C-A5B1-BD78685B3398}"/>
    <cellStyle name="Comma 5 4 3 2 2 3 3" xfId="26481" xr:uid="{7E6A0C62-E0F7-4E9F-886B-37B8DE9B1EFA}"/>
    <cellStyle name="Comma 5 4 3 2 2 3 4" xfId="18487" xr:uid="{4BAB502A-E8E4-46CC-BADE-EB1E9176D641}"/>
    <cellStyle name="Comma 5 4 3 2 2 4" xfId="10940" xr:uid="{79BECDAC-D215-4AFF-AA74-F202E53545ED}"/>
    <cellStyle name="Comma 5 4 3 2 2 4 2" xfId="21320" xr:uid="{BBF7FD93-6C7E-4339-B1B9-D64E62673328}"/>
    <cellStyle name="Comma 5 4 3 2 2 5" xfId="23994" xr:uid="{1BF88E1E-0E42-4AE9-8589-BC18D54148E2}"/>
    <cellStyle name="Comma 5 4 3 2 2 6" xfId="13530" xr:uid="{2B93960E-C652-4963-9F39-86A958088D1E}"/>
    <cellStyle name="Comma 5 4 3 2 3" xfId="2668" xr:uid="{00000000-0005-0000-0000-0000AF010000}"/>
    <cellStyle name="Comma 5 4 3 2 3 2" xfId="7792" xr:uid="{29C61830-5722-46D3-9DAB-D49707DA8E72}"/>
    <cellStyle name="Comma 5 4 3 2 3 2 2" xfId="26438" xr:uid="{45522648-ECBC-42E6-A492-F2D7056F4061}"/>
    <cellStyle name="Comma 5 4 3 2 3 2 3" xfId="27566" xr:uid="{EC6AD633-0590-464F-B742-4AAD568083A8}"/>
    <cellStyle name="Comma 5 4 3 2 3 2 4" xfId="18172" xr:uid="{94FF7FCC-CA04-44D3-A23D-1AE82DB8DFBD}"/>
    <cellStyle name="Comma 5 4 3 2 3 3" xfId="10625" xr:uid="{588F3232-50E6-4B31-86E2-69B6884A609E}"/>
    <cellStyle name="Comma 5 4 3 2 3 3 2" xfId="21005" xr:uid="{9CA785BF-A464-42FF-AA90-C95EAF49E234}"/>
    <cellStyle name="Comma 5 4 3 2 3 4" xfId="22862" xr:uid="{9D03AB9B-A8BC-4B40-9EB2-1933D4677D5E}"/>
    <cellStyle name="Comma 5 4 3 2 3 5" xfId="15339" xr:uid="{85C94FF9-25F6-4B97-9A38-A6E174A0AFB4}"/>
    <cellStyle name="Comma 5 4 3 2 4" xfId="3632" xr:uid="{00000000-0005-0000-0000-00000E020000}"/>
    <cellStyle name="Comma 5 4 3 2 5" xfId="4255" xr:uid="{7200444E-36DD-40CC-A077-CB29E63090CC}"/>
    <cellStyle name="Comma 5 4 3 2 5 2" xfId="9027" xr:uid="{B7DD77EA-D0F5-44BE-8B7C-41F10A4FB4CA}"/>
    <cellStyle name="Comma 5 4 3 2 5 2 2" xfId="19407" xr:uid="{9CD73D97-72A6-4940-9CEA-CA2ED02A124E}"/>
    <cellStyle name="Comma 5 4 3 2 5 2 3" xfId="31031" xr:uid="{DEF4EEB6-28AB-41BA-BFF2-7A7C61321EAB}"/>
    <cellStyle name="Comma 5 4 3 2 5 2 4" xfId="30680" xr:uid="{4EF6A5C3-375D-4403-9D1B-8D91B43C7AAA}"/>
    <cellStyle name="Comma 5 4 3 2 5 3" xfId="11860" xr:uid="{3BC6F72F-6810-4E85-B279-7CA58D925647}"/>
    <cellStyle name="Comma 5 4 3 2 5 3 2" xfId="22240" xr:uid="{51E916BA-CC2D-459A-B6A1-3506AFEBB662}"/>
    <cellStyle name="Comma 5 4 3 2 5 4" xfId="26037" xr:uid="{D6C4F451-91EA-470B-971B-25737311E52E}"/>
    <cellStyle name="Comma 5 4 3 2 5 5" xfId="26756" xr:uid="{07070A58-2038-4788-B080-E99E8AAB0DB7}"/>
    <cellStyle name="Comma 5 4 3 2 5 6" xfId="16574" xr:uid="{6AB58FED-965A-4A90-89E4-5B8C6C458E1B}"/>
    <cellStyle name="Comma 5 4 3 2 6" xfId="5562" xr:uid="{0FC98FF7-0826-4572-9CD4-63A4F734F6B2}"/>
    <cellStyle name="Comma 5 4 3 2 6 2" xfId="29719" xr:uid="{1A4A5A7C-7351-43D2-B3DF-864B1C97F00E}"/>
    <cellStyle name="Comma 5 4 3 2 6 2 2" xfId="30961" xr:uid="{4E9CD10B-1971-4E18-B1AD-EC7A5CB51431}"/>
    <cellStyle name="Comma 5 4 3 2 7" xfId="25242" xr:uid="{E65C12E8-DC8E-4F43-A6F1-ACB2A325DBD0}"/>
    <cellStyle name="Comma 5 4 3 2 8" xfId="13071" xr:uid="{F5F43466-C211-4776-AF9D-DDE52683B12C}"/>
    <cellStyle name="Comma 5 4 3 3" xfId="1619" xr:uid="{00000000-0005-0000-0000-00000F020000}"/>
    <cellStyle name="Comma 5 4 3 3 2" xfId="3028" xr:uid="{00000000-0005-0000-0000-0000B1010000}"/>
    <cellStyle name="Comma 5 4 3 3 2 2" xfId="8108" xr:uid="{21D221E8-5CDF-42B8-8726-C36E1D13454B}"/>
    <cellStyle name="Comma 5 4 3 3 2 2 2" xfId="28790" xr:uid="{25427AF7-1EF5-4BFD-9C61-49EDAE307D36}"/>
    <cellStyle name="Comma 5 4 3 3 2 2 3" xfId="28648" xr:uid="{25A91A5C-6912-44A7-B87D-0861BA1D38C7}"/>
    <cellStyle name="Comma 5 4 3 3 2 2 4" xfId="18488" xr:uid="{A7005E7D-2924-427E-90C8-632355687328}"/>
    <cellStyle name="Comma 5 4 3 3 2 3" xfId="10941" xr:uid="{12204D70-4E27-44E3-9AFD-18876A76CE59}"/>
    <cellStyle name="Comma 5 4 3 3 2 3 2" xfId="21321" xr:uid="{87642076-E9AC-4641-A3E6-16D8AD8A7BB8}"/>
    <cellStyle name="Comma 5 4 3 3 2 4" xfId="23700" xr:uid="{1033E001-F0E5-4315-B6E7-0A9A4BD607EE}"/>
    <cellStyle name="Comma 5 4 3 3 2 5" xfId="15655" xr:uid="{F1F47C60-F8BF-4361-8E85-E74D26093C21}"/>
    <cellStyle name="Comma 5 4 3 3 3" xfId="2043" xr:uid="{00000000-0005-0000-0000-00000F020000}"/>
    <cellStyle name="Comma 5 4 3 3 4" xfId="4396" xr:uid="{85D2CB15-88A6-4002-AA7C-5761F9B91E5C}"/>
    <cellStyle name="Comma 5 4 3 3 4 2" xfId="9168" xr:uid="{00E7C148-6EDA-4D34-893B-F6DEBC2073FF}"/>
    <cellStyle name="Comma 5 4 3 3 4 2 2" xfId="19548" xr:uid="{DAC92D93-F217-44AA-970E-561D4800668F}"/>
    <cellStyle name="Comma 5 4 3 3 4 2 3" xfId="31062" xr:uid="{4ECFCCE6-377C-43EB-B657-8F00BA251960}"/>
    <cellStyle name="Comma 5 4 3 3 4 2 4" xfId="30681" xr:uid="{3876AF0A-6E4D-4053-9A80-038F6DCD8EF8}"/>
    <cellStyle name="Comma 5 4 3 3 4 3" xfId="12001" xr:uid="{35C058BB-9759-431E-885F-7F98DC2A6C29}"/>
    <cellStyle name="Comma 5 4 3 3 4 3 2" xfId="22381" xr:uid="{E3443B56-0121-40BF-AE68-C899DD11A811}"/>
    <cellStyle name="Comma 5 4 3 3 4 4" xfId="16715" xr:uid="{EDE226BF-9D13-44AC-89AD-E4F29700CB0D}"/>
    <cellStyle name="Comma 5 4 3 3 5" xfId="5563" xr:uid="{CB1F3A00-B75F-4580-BEC4-2FB23FC80572}"/>
    <cellStyle name="Comma 5 4 3 3 5 2" xfId="29704" xr:uid="{B15CE909-C9C3-40A0-8455-FE5E12A46018}"/>
    <cellStyle name="Comma 5 4 3 3 6" xfId="25162" xr:uid="{79F7B079-FFD0-4DA0-8150-C726C678947B}"/>
    <cellStyle name="Comma 5 4 3 3 7" xfId="13531" xr:uid="{59996E9E-78E0-4B64-96DD-3AD884FD1666}"/>
    <cellStyle name="Comma 5 4 3 4" xfId="1617" xr:uid="{00000000-0005-0000-0000-000010020000}"/>
    <cellStyle name="Comma 5 4 3 4 2" xfId="3026" xr:uid="{00000000-0005-0000-0000-0000B2010000}"/>
    <cellStyle name="Comma 5 4 3 4 2 2" xfId="8106" xr:uid="{96D7AE74-E695-404F-81C4-4EA797556071}"/>
    <cellStyle name="Comma 5 4 3 4 2 2 2" xfId="28788" xr:uid="{5960A96B-0473-4B28-AEDC-C7BD3AB868CE}"/>
    <cellStyle name="Comma 5 4 3 4 2 2 3" xfId="26092" xr:uid="{78FA1F45-C57F-4D00-B91D-7A03815D502C}"/>
    <cellStyle name="Comma 5 4 3 4 2 2 4" xfId="18486" xr:uid="{A56470FA-94B7-417E-AEBF-173CE26C4E83}"/>
    <cellStyle name="Comma 5 4 3 4 2 3" xfId="10939" xr:uid="{32FB1CCB-8E0A-481E-B76F-2744A46249AF}"/>
    <cellStyle name="Comma 5 4 3 4 2 3 2" xfId="21319" xr:uid="{613AADE1-7FE2-42F5-8AA4-8D6735553A79}"/>
    <cellStyle name="Comma 5 4 3 4 2 4" xfId="24211" xr:uid="{63573AED-2580-472C-AD90-5EEF2F1FB914}"/>
    <cellStyle name="Comma 5 4 3 4 2 5" xfId="15653" xr:uid="{DC71AA64-C50E-4457-869F-B2627816983D}"/>
    <cellStyle name="Comma 5 4 3 4 3" xfId="3643" xr:uid="{00000000-0005-0000-0000-000010020000}"/>
    <cellStyle name="Comma 5 4 3 4 4" xfId="5561" xr:uid="{7C03D70E-5086-4C6D-89E3-E9DB53357221}"/>
    <cellStyle name="Comma 5 4 3 4 4 2" xfId="29939" xr:uid="{0A80C9F8-3AA4-40ED-9AE4-5B274546AA28}"/>
    <cellStyle name="Comma 5 4 3 4 5" xfId="22995" xr:uid="{109649F7-7F1A-41B7-87D5-89D403649DB1}"/>
    <cellStyle name="Comma 5 4 3 4 6" xfId="13529" xr:uid="{A6EA4EFA-D95C-4307-A04E-A185CBB3D0BA}"/>
    <cellStyle name="Comma 5 4 3 5" xfId="2622" xr:uid="{00000000-0005-0000-0000-0000B3010000}"/>
    <cellStyle name="Comma 5 4 3 5 2" xfId="5884" xr:uid="{1FD7A4FB-A677-461F-AAC8-CBCB299F47FC}"/>
    <cellStyle name="Comma 5 4 3 5 2 2" xfId="27232" xr:uid="{8A40900A-961D-405D-8C1D-225441C3E1AB}"/>
    <cellStyle name="Comma 5 4 3 5 2 3" xfId="28684" xr:uid="{E32526B3-B64F-4931-9F6F-616CDE538A9A}"/>
    <cellStyle name="Comma 5 4 3 5 2 4" xfId="15294" xr:uid="{18158932-8E28-46CD-8ECF-32D906D7477A}"/>
    <cellStyle name="Comma 5 4 3 5 3" xfId="7747" xr:uid="{0C8AE889-C234-4D69-AD0B-CE037DCEF8A3}"/>
    <cellStyle name="Comma 5 4 3 5 3 2" xfId="18127" xr:uid="{EEC08685-7170-4EC5-BA6B-A76101532903}"/>
    <cellStyle name="Comma 5 4 3 5 4" xfId="10580" xr:uid="{31059A43-759B-4EDA-9C5D-880D1C749B48}"/>
    <cellStyle name="Comma 5 4 3 5 4 2" xfId="20960" xr:uid="{9DCA322E-49D9-4DC6-81F2-37AE927F1A29}"/>
    <cellStyle name="Comma 5 4 3 5 5" xfId="23546" xr:uid="{A4636B19-FBD1-43FA-A18C-B4585C90E5FD}"/>
    <cellStyle name="Comma 5 4 3 5 6" xfId="13010" xr:uid="{A5BBE2FB-0D8F-46FA-B94B-EAE035E23A46}"/>
    <cellStyle name="Comma 5 4 3 6" xfId="4120" xr:uid="{B0917393-0791-4B08-93AB-D0505818BC45}"/>
    <cellStyle name="Comma 5 4 3 6 2" xfId="8892" xr:uid="{A913B0F0-37E6-44C2-9608-68BA783E94B4}"/>
    <cellStyle name="Comma 5 4 3 6 2 2" xfId="19272" xr:uid="{E8318EBE-72F5-494C-9577-C99C8D5324E2}"/>
    <cellStyle name="Comma 5 4 3 6 2 3" xfId="31006" xr:uid="{F0229DE4-DA70-4444-888D-FB38F150BD65}"/>
    <cellStyle name="Comma 5 4 3 6 2 4" xfId="30679" xr:uid="{B578D268-E4DF-43C5-9C96-327C24967103}"/>
    <cellStyle name="Comma 5 4 3 6 3" xfId="11725" xr:uid="{681068A9-FB73-4D20-9927-5713336CFBE7}"/>
    <cellStyle name="Comma 5 4 3 6 3 2" xfId="22105" xr:uid="{337B2FBA-E6AB-4444-B7CC-F3B78ED31589}"/>
    <cellStyle name="Comma 5 4 3 6 4" xfId="23914" xr:uid="{6ADD72EB-FF18-46E3-B04C-1BA026AD2C9B}"/>
    <cellStyle name="Comma 5 4 3 6 5" xfId="26614" xr:uid="{84350A5C-096B-4A1F-BA16-7CE280504E2D}"/>
    <cellStyle name="Comma 5 4 3 6 6" xfId="16439" xr:uid="{68110F5E-5FAD-434E-93FD-3B4A47E9ECF5}"/>
    <cellStyle name="Comma 5 4 3 7" xfId="4862" xr:uid="{A240C9B6-55E4-4374-B1DF-9A086F346D6E}"/>
    <cellStyle name="Comma 5 4 3 7 2" xfId="27088" xr:uid="{89D53217-DF21-40B2-AB82-FC0954B7D310}"/>
    <cellStyle name="Comma 5 4 3 7 3" xfId="27730" xr:uid="{86F77ADB-B0E9-422F-9F9A-5CB7BEEBC18E}"/>
    <cellStyle name="Comma 5 4 3 7 4" xfId="14154" xr:uid="{C4B0A41C-5947-45ED-8358-35CE0465EFEB}"/>
    <cellStyle name="Comma 5 4 3 8" xfId="6607" xr:uid="{FC7E9C22-45D7-4533-9861-B9F9C7C7FAFD}"/>
    <cellStyle name="Comma 5 4 3 8 2" xfId="16987" xr:uid="{4898B56F-4FA9-4A9A-89CF-EB1664D1B240}"/>
    <cellStyle name="Comma 5 4 3 9" xfId="9440" xr:uid="{C659FD1A-67C9-44C8-95C6-EFAC335E9A81}"/>
    <cellStyle name="Comma 5 4 3 9 2" xfId="19820" xr:uid="{1BA271D6-C8C5-4E3F-B9C1-5947FC94DD91}"/>
    <cellStyle name="Comma 5 4 4" xfId="470" xr:uid="{00000000-0005-0000-0000-000011020000}"/>
    <cellStyle name="Comma 5 4 4 10" xfId="13069" xr:uid="{EB520593-34BA-4E5E-94BA-C49A73C54C6F}"/>
    <cellStyle name="Comma 5 4 4 2" xfId="1621" xr:uid="{00000000-0005-0000-0000-000012020000}"/>
    <cellStyle name="Comma 5 4 4 2 2" xfId="3029" xr:uid="{00000000-0005-0000-0000-0000B5010000}"/>
    <cellStyle name="Comma 5 4 4 2 2 2" xfId="8109" xr:uid="{290FC8F3-15F3-4BEF-9B10-48879780ECA7}"/>
    <cellStyle name="Comma 5 4 4 2 2 2 2" xfId="28791" xr:uid="{0C03508E-AAB2-4125-B7C0-1A41F0DBF503}"/>
    <cellStyle name="Comma 5 4 4 2 2 2 3" xfId="26278" xr:uid="{19B9AA86-C3EF-40BA-BFBD-CFAE038525C9}"/>
    <cellStyle name="Comma 5 4 4 2 2 2 4" xfId="18489" xr:uid="{5284C830-663D-43D1-A0D0-AAAA32887826}"/>
    <cellStyle name="Comma 5 4 4 2 2 3" xfId="10942" xr:uid="{F9FA5684-0770-45A3-A466-745760E72C89}"/>
    <cellStyle name="Comma 5 4 4 2 2 3 2" xfId="21322" xr:uid="{779D5D81-E695-46AF-A985-5A313B01AFFE}"/>
    <cellStyle name="Comma 5 4 4 2 2 4" xfId="24806" xr:uid="{60A2FF48-03F1-48DD-A1A5-04965444BA76}"/>
    <cellStyle name="Comma 5 4 4 2 2 5" xfId="15656" xr:uid="{6716B62F-D1BA-41B9-BFE9-7657228B1592}"/>
    <cellStyle name="Comma 5 4 4 2 3" xfId="2060" xr:uid="{00000000-0005-0000-0000-000012020000}"/>
    <cellStyle name="Comma 5 4 4 2 4" xfId="5564" xr:uid="{D16A0D10-FBA3-4EA5-8CE1-1E4196985AAF}"/>
    <cellStyle name="Comma 5 4 4 2 4 2" xfId="29940" xr:uid="{F25E46E9-8558-4043-ADCB-9C9C47D7CEFB}"/>
    <cellStyle name="Comma 5 4 4 2 5" xfId="23000" xr:uid="{2BF63B1D-1E5E-43E0-9D3C-3640ADEC249D}"/>
    <cellStyle name="Comma 5 4 4 2 6" xfId="13532" xr:uid="{D8C0D2BF-AC83-44C3-A0AD-982213DAA7E5}"/>
    <cellStyle name="Comma 5 4 4 3" xfId="1622" xr:uid="{00000000-0005-0000-0000-000013020000}"/>
    <cellStyle name="Comma 5 4 4 3 2" xfId="4643" xr:uid="{AA605243-E9A8-42CE-AFF2-C3FB06670C65}"/>
    <cellStyle name="Comma 5 4 4 3 2 2" xfId="9401" xr:uid="{5F7BF688-ADB8-476E-A01C-0694B5EDBD1C}"/>
    <cellStyle name="Comma 5 4 4 3 2 2 2" xfId="19781" xr:uid="{593A7D09-AA36-489A-A4D5-203E0941D4F0}"/>
    <cellStyle name="Comma 5 4 4 3 2 3" xfId="12234" xr:uid="{E8AB7BAB-0100-426A-A9CD-5D95269558B2}"/>
    <cellStyle name="Comma 5 4 4 3 2 3 2" xfId="22614" xr:uid="{9E4CA505-3EE2-42CF-BC54-2A3EA58EBA52}"/>
    <cellStyle name="Comma 5 4 4 3 2 4" xfId="27284" xr:uid="{C261FBD2-0745-4F7C-88BD-83FB3946F1E3}"/>
    <cellStyle name="Comma 5 4 4 3 2 5" xfId="26695" xr:uid="{98D782FF-D647-48EA-89DB-175218B28C99}"/>
    <cellStyle name="Comma 5 4 4 3 2 6" xfId="16948" xr:uid="{0CC32059-AEF4-48E9-B9D7-C4C7B59AA66C}"/>
    <cellStyle name="Comma 5 4 4 3 3" xfId="24395" xr:uid="{383C249C-D118-473B-9C1E-889FE84F2D07}"/>
    <cellStyle name="Comma 5 4 4 3 3 2" xfId="29893" xr:uid="{8D77C375-FDEC-4907-A255-D0B6239AD792}"/>
    <cellStyle name="Comma 5 4 4 3 4" xfId="30008" xr:uid="{CDF06ABB-B7EB-4325-89E0-F9CB296CBBCC}"/>
    <cellStyle name="Comma 5 4 4 4" xfId="1620" xr:uid="{00000000-0005-0000-0000-000014020000}"/>
    <cellStyle name="Comma 5 4 4 5" xfId="4253" xr:uid="{20B90C1C-34CA-4215-8DD8-975AECD84294}"/>
    <cellStyle name="Comma 5 4 4 5 2" xfId="9025" xr:uid="{A812A268-AD3A-4FCD-83AB-6D1D8FE34016}"/>
    <cellStyle name="Comma 5 4 4 5 2 2" xfId="19405" xr:uid="{B2FF5CD4-C747-4981-9DF0-CA1385916856}"/>
    <cellStyle name="Comma 5 4 4 5 2 3" xfId="31029" xr:uid="{DAB37AB3-6C01-4DC1-9197-01E7A80416DE}"/>
    <cellStyle name="Comma 5 4 4 5 2 4" xfId="30682" xr:uid="{1F8F53D2-8B33-42D3-9E60-E867CD366200}"/>
    <cellStyle name="Comma 5 4 4 5 3" xfId="11858" xr:uid="{621705D9-DE19-48F4-82CF-C0A9E1616150}"/>
    <cellStyle name="Comma 5 4 4 5 3 2" xfId="22238" xr:uid="{1A7A7CFB-9B9C-4907-981F-39F7047E6056}"/>
    <cellStyle name="Comma 5 4 4 5 4" xfId="28371" xr:uid="{585164CC-9B2A-4316-925F-EF9B482CDB71}"/>
    <cellStyle name="Comma 5 4 4 5 5" xfId="26145" xr:uid="{307E018B-9018-4695-92A4-8DE0D898F420}"/>
    <cellStyle name="Comma 5 4 4 5 6" xfId="16572" xr:uid="{6CC63D45-A75B-423C-82A7-E72353DFE1E4}"/>
    <cellStyle name="Comma 5 4 4 6" xfId="4863" xr:uid="{40464597-81CF-4B3A-BDBE-A56B8D31FCF5}"/>
    <cellStyle name="Comma 5 4 4 6 2" xfId="14155" xr:uid="{ED84718F-BA5C-47DD-A8B0-7AAB56D3BC03}"/>
    <cellStyle name="Comma 5 4 4 7" xfId="6608" xr:uid="{CC1F996B-D609-457F-9A2E-D7DFA7F4B274}"/>
    <cellStyle name="Comma 5 4 4 7 2" xfId="16988" xr:uid="{718DC36B-78FF-4911-BA8F-30594FD38B51}"/>
    <cellStyle name="Comma 5 4 4 8" xfId="9441" xr:uid="{F9A7B80C-75B2-4BAC-B3C2-4574E940388C}"/>
    <cellStyle name="Comma 5 4 4 8 2" xfId="19821" xr:uid="{D37551E2-3897-4D74-8D80-3C488577C95B}"/>
    <cellStyle name="Comma 5 4 4 9" xfId="23362" xr:uid="{4C0AD912-540B-4296-94BC-BB12EC26B90D}"/>
    <cellStyle name="Comma 5 4 5" xfId="1623" xr:uid="{00000000-0005-0000-0000-000015020000}"/>
    <cellStyle name="Comma 5 4 5 2" xfId="3030" xr:uid="{00000000-0005-0000-0000-0000B6010000}"/>
    <cellStyle name="Comma 5 4 5 2 2" xfId="8110" xr:uid="{CA1995C3-89FB-4891-8F58-E90990A049DF}"/>
    <cellStyle name="Comma 5 4 5 2 2 2" xfId="28792" xr:uid="{C8A76B4C-5A93-4F7F-9EC3-80FE72D4677F}"/>
    <cellStyle name="Comma 5 4 5 2 2 2 2" xfId="31217" xr:uid="{F2BAD945-64C0-4B38-8C09-26DD496487BE}"/>
    <cellStyle name="Comma 5 4 5 2 2 2 3" xfId="30684" xr:uid="{A3310739-5307-4198-8F24-D15B491AA5A8}"/>
    <cellStyle name="Comma 5 4 5 2 2 3" xfId="27731" xr:uid="{A2C6750A-A58B-4E1E-A08F-98C689786567}"/>
    <cellStyle name="Comma 5 4 5 2 2 4" xfId="18490" xr:uid="{4170FDDD-D94A-4BBE-BF71-F250007E7FB9}"/>
    <cellStyle name="Comma 5 4 5 2 3" xfId="10943" xr:uid="{CDF1C62F-6B25-4CFF-982E-25A5F01676E6}"/>
    <cellStyle name="Comma 5 4 5 2 3 2" xfId="21323" xr:uid="{E326CDF0-D07C-4323-8623-BD92212513E8}"/>
    <cellStyle name="Comma 5 4 5 2 4" xfId="23267" xr:uid="{C379944C-8374-42A4-955A-6C718EA081D2}"/>
    <cellStyle name="Comma 5 4 5 2 5" xfId="15657" xr:uid="{50152E7A-E97E-470C-89FA-97C7B34C4030}"/>
    <cellStyle name="Comma 5 4 5 3" xfId="2081" xr:uid="{00000000-0005-0000-0000-000015020000}"/>
    <cellStyle name="Comma 5 4 5 4" xfId="4397" xr:uid="{B00051C5-3A2E-424F-9C46-B4DD74FD8567}"/>
    <cellStyle name="Comma 5 4 5 4 2" xfId="9169" xr:uid="{3351EA1B-65B1-4144-9B49-1360FCB0E530}"/>
    <cellStyle name="Comma 5 4 5 4 2 2" xfId="19549" xr:uid="{55CFBDE5-84A5-4D40-B8A8-6A85D07AD007}"/>
    <cellStyle name="Comma 5 4 5 4 2 3" xfId="31063" xr:uid="{3984102B-822A-450E-A43C-4246090CCDB8}"/>
    <cellStyle name="Comma 5 4 5 4 2 4" xfId="30683" xr:uid="{588785B0-3463-43A7-92E2-9D66925BECD9}"/>
    <cellStyle name="Comma 5 4 5 4 3" xfId="12002" xr:uid="{D9CDB029-0734-47C7-9758-9DB8F9DFEC28}"/>
    <cellStyle name="Comma 5 4 5 4 3 2" xfId="22382" xr:uid="{5F9F1B0A-C1AD-4056-8E63-28913330970F}"/>
    <cellStyle name="Comma 5 4 5 4 4" xfId="16716" xr:uid="{DCCB65D7-1687-4250-A4D9-2A157B3BE969}"/>
    <cellStyle name="Comma 5 4 5 5" xfId="5565" xr:uid="{A128631B-3428-414E-9F25-8FA6699F8D03}"/>
    <cellStyle name="Comma 5 4 5 5 2" xfId="29683" xr:uid="{4487DE43-472A-4A71-9B22-68844F54F5CF}"/>
    <cellStyle name="Comma 5 4 5 5 2 2" xfId="30962" xr:uid="{7EF5E265-F8DD-42D8-916E-4FE670324B78}"/>
    <cellStyle name="Comma 5 4 5 6" xfId="23184" xr:uid="{E54F51E7-4A6B-4E4B-A0BF-F9D227F9A808}"/>
    <cellStyle name="Comma 5 4 5 7" xfId="13533" xr:uid="{4A7D1C38-FFE0-4648-8561-028E3DBF36DB}"/>
    <cellStyle name="Comma 5 4 6" xfId="1624" xr:uid="{00000000-0005-0000-0000-000016020000}"/>
    <cellStyle name="Comma 5 4 6 2" xfId="2868" xr:uid="{00000000-0005-0000-0000-0000B7010000}"/>
    <cellStyle name="Comma 5 4 6 2 2" xfId="7985" xr:uid="{E435F86A-2CC6-49A9-AFBB-303D9970770D}"/>
    <cellStyle name="Comma 5 4 6 2 2 2" xfId="27332" xr:uid="{C14A4527-489D-49CA-8263-A009DCE0942E}"/>
    <cellStyle name="Comma 5 4 6 2 2 2 2" xfId="31189" xr:uid="{65375153-FF84-4309-A5AB-7211D688AF6C}"/>
    <cellStyle name="Comma 5 4 6 2 2 2 3" xfId="30685" xr:uid="{AA82D6A9-E423-4665-BA59-CD8573E965C4}"/>
    <cellStyle name="Comma 5 4 6 2 2 3" xfId="28489" xr:uid="{B7E8DAA1-3088-46D4-8D75-C4437F530D14}"/>
    <cellStyle name="Comma 5 4 6 2 2 4" xfId="18365" xr:uid="{6FCCB180-A23C-4F85-AEF6-C321E54E6834}"/>
    <cellStyle name="Comma 5 4 6 2 3" xfId="10818" xr:uid="{B7D4ED36-7A7D-4D50-9C34-32F1FCEEB96B}"/>
    <cellStyle name="Comma 5 4 6 2 3 2" xfId="21198" xr:uid="{62C2CE69-C784-46E2-914F-274D400EAFA3}"/>
    <cellStyle name="Comma 5 4 6 2 4" xfId="25065" xr:uid="{6BBF8F4F-1CD9-4076-B1A7-09911CA21A3E}"/>
    <cellStyle name="Comma 5 4 6 2 5" xfId="15532" xr:uid="{DE69EAE8-F98B-43F5-8716-641AF55870C8}"/>
    <cellStyle name="Comma 5 4 6 3" xfId="2860" xr:uid="{00000000-0005-0000-0000-000016020000}"/>
    <cellStyle name="Comma 5 4 6 4" xfId="5566" xr:uid="{69214C48-DCEC-47C1-B288-7DDCDBE36611}"/>
    <cellStyle name="Comma 5 4 6 4 2" xfId="29921" xr:uid="{DEBEC20E-7EF6-43C2-8010-087AFB98BA3B}"/>
    <cellStyle name="Comma 5 4 6 5" xfId="23949" xr:uid="{D763EBFC-6C85-47DB-BF46-3F62DBDA0A3A}"/>
    <cellStyle name="Comma 5 4 6 6" xfId="13361" xr:uid="{04BD029C-329B-4756-BEB3-2C4C6D3058CA}"/>
    <cellStyle name="Comma 5 4 7" xfId="1610" xr:uid="{00000000-0005-0000-0000-000017020000}"/>
    <cellStyle name="Comma 5 4 7 2" xfId="2459" xr:uid="{00000000-0005-0000-0000-0000B8010000}"/>
    <cellStyle name="Comma 5 4 7 2 2" xfId="7584" xr:uid="{AF3A6ABC-EA18-499E-8302-4132FA53E347}"/>
    <cellStyle name="Comma 5 4 7 2 2 2" xfId="17964" xr:uid="{5FB56155-C1E5-4258-89D8-7CC001110979}"/>
    <cellStyle name="Comma 5 4 7 2 3" xfId="10417" xr:uid="{DB0901B6-366E-4321-8D44-501B5AC115C6}"/>
    <cellStyle name="Comma 5 4 7 2 3 2" xfId="20797" xr:uid="{E77F0AC0-C7B3-4BBA-AAB4-8B4BB4CFC112}"/>
    <cellStyle name="Comma 5 4 7 2 4" xfId="26838" xr:uid="{CA8A0B08-9241-4228-9AAC-005A8275049B}"/>
    <cellStyle name="Comma 5 4 7 2 5" xfId="28623" xr:uid="{08CA900D-3108-40F0-A0BF-412B4D4CF914}"/>
    <cellStyle name="Comma 5 4 7 2 6" xfId="15131" xr:uid="{49423BB8-D6C1-46B5-96AA-110BAC1F6EA3}"/>
    <cellStyle name="Comma 5 4 7 3" xfId="3570" xr:uid="{00000000-0005-0000-0000-000017020000}"/>
    <cellStyle name="Comma 5 4 7 4" xfId="5556" xr:uid="{C75D7C05-F3B8-47BC-AC18-1C130F1A3B1B}"/>
    <cellStyle name="Comma 5 4 7 4 2" xfId="29861" xr:uid="{81821E37-88CD-41E0-A9C6-01CE1D5393AD}"/>
    <cellStyle name="Comma 5 4 7 5" xfId="24552" xr:uid="{71BFF522-A16F-49DA-837C-7E42E5B76A6E}"/>
    <cellStyle name="Comma 5 4 7 6" xfId="12847" xr:uid="{8E51FA3F-6D37-4105-BEBC-E890E8758154}"/>
    <cellStyle name="Comma 5 4 8" xfId="2213" xr:uid="{00000000-0005-0000-0000-0000A7010000}"/>
    <cellStyle name="Comma 5 4 8 2" xfId="7340" xr:uid="{1A171DF4-532B-47D3-98C5-03A480295C1B}"/>
    <cellStyle name="Comma 5 4 8 2 2" xfId="17720" xr:uid="{7308A606-410B-47CE-99C3-0436B50B8890}"/>
    <cellStyle name="Comma 5 4 8 2 2 2" xfId="31121" xr:uid="{5C2AB8B5-A73F-4FCC-AF90-57C166D98ABC}"/>
    <cellStyle name="Comma 5 4 8 2 2 3" xfId="30686" xr:uid="{E0BA424B-14C3-40B8-BACF-E009F7A5BEF5}"/>
    <cellStyle name="Comma 5 4 8 3" xfId="10173" xr:uid="{126C35F2-D091-47B6-B645-26AFB0694491}"/>
    <cellStyle name="Comma 5 4 8 3 2" xfId="20553" xr:uid="{3D4826B6-0EF4-4003-83B2-EDCF147287E8}"/>
    <cellStyle name="Comma 5 4 8 4" xfId="25149" xr:uid="{AEA9DE12-F05C-49F9-BCF2-0E58271C6F3E}"/>
    <cellStyle name="Comma 5 4 8 5" xfId="26621" xr:uid="{9B2279ED-8D13-41EF-B0F1-FE3DB7938777}"/>
    <cellStyle name="Comma 5 4 8 6" xfId="14887" xr:uid="{8B96C28A-B2B6-409E-9599-4F4859E521CC}"/>
    <cellStyle name="Comma 5 4 9" xfId="3860" xr:uid="{A30A1CB2-A210-4F10-856F-40B6121D2558}"/>
    <cellStyle name="Comma 5 4 9 2" xfId="8692" xr:uid="{1ED45EE7-2EA9-473D-86DE-E17D78E615AF}"/>
    <cellStyle name="Comma 5 4 9 2 2" xfId="19072" xr:uid="{278B5468-A8C2-4D77-B9D9-13FB01429D0E}"/>
    <cellStyle name="Comma 5 4 9 3" xfId="11525" xr:uid="{3D4477C4-5222-4F2D-8032-84C6717135D5}"/>
    <cellStyle name="Comma 5 4 9 3 2" xfId="21905" xr:uid="{81609EBF-B4EB-4152-B331-6F85F557B933}"/>
    <cellStyle name="Comma 5 4 9 4" xfId="27233" xr:uid="{60CC41BC-C2A6-4347-88DB-37769B7CA3D5}"/>
    <cellStyle name="Comma 5 4 9 5" xfId="26867" xr:uid="{DFF90D36-9659-4AAE-BA1B-59A41E577559}"/>
    <cellStyle name="Comma 5 4 9 6" xfId="16239" xr:uid="{F488F3F8-EB13-4588-8975-0230DAE4D758}"/>
    <cellStyle name="Comma 5 5" xfId="471" xr:uid="{00000000-0005-0000-0000-000018020000}"/>
    <cellStyle name="Comma 5 5 10" xfId="6609" xr:uid="{F68913B7-AB9A-423B-9BE1-EFB136CF76FE}"/>
    <cellStyle name="Comma 5 5 10 2" xfId="16989" xr:uid="{8FA09342-F31D-4E3E-9EDE-CFEFF2707D50}"/>
    <cellStyle name="Comma 5 5 11" xfId="9442" xr:uid="{3FF3BF7D-1FC3-4E33-960B-6813663D50E1}"/>
    <cellStyle name="Comma 5 5 11 2" xfId="19822" xr:uid="{C3E9E9FB-8587-4430-9E52-506174192954}"/>
    <cellStyle name="Comma 5 5 12" xfId="23559" xr:uid="{125990ED-B5A7-4AB8-9572-BF563C0E05B1}"/>
    <cellStyle name="Comma 5 5 13" xfId="12428" xr:uid="{022737FE-02B8-4339-8C4F-B93412874188}"/>
    <cellStyle name="Comma 5 5 2" xfId="472" xr:uid="{00000000-0005-0000-0000-000019020000}"/>
    <cellStyle name="Comma 5 5 2 10" xfId="9443" xr:uid="{925AA75C-30CF-4EA6-A444-1464D695D594}"/>
    <cellStyle name="Comma 5 5 2 10 2" xfId="19823" xr:uid="{C068C876-61E0-4591-85E9-E222158C415F}"/>
    <cellStyle name="Comma 5 5 2 11" xfId="23935" xr:uid="{FEA3F40E-8559-4999-954B-23BDB5010D03}"/>
    <cellStyle name="Comma 5 5 2 12" xfId="12506" xr:uid="{B305CE50-276F-4120-9C6D-6EE1DD38937B}"/>
    <cellStyle name="Comma 5 5 2 2" xfId="473" xr:uid="{00000000-0005-0000-0000-00001A020000}"/>
    <cellStyle name="Comma 5 5 2 2 10" xfId="13073" xr:uid="{35FF24D1-3374-49A1-94AB-48660EFC3E29}"/>
    <cellStyle name="Comma 5 5 2 2 2" xfId="1628" xr:uid="{00000000-0005-0000-0000-00001B020000}"/>
    <cellStyle name="Comma 5 5 2 2 2 2" xfId="3032" xr:uid="{00000000-0005-0000-0000-0000BC010000}"/>
    <cellStyle name="Comma 5 5 2 2 2 2 2" xfId="8112" xr:uid="{2AE85520-C8C8-457E-ACA9-529C269B9E3F}"/>
    <cellStyle name="Comma 5 5 2 2 2 2 2 2" xfId="28794" xr:uid="{D7A53197-3458-482B-840E-70A789FC1E24}"/>
    <cellStyle name="Comma 5 5 2 2 2 2 2 3" xfId="28239" xr:uid="{75899C5E-C4FB-419E-8A6B-99C3547D7C46}"/>
    <cellStyle name="Comma 5 5 2 2 2 2 2 4" xfId="18492" xr:uid="{36264E9A-D330-40AA-B391-E41E2315BC41}"/>
    <cellStyle name="Comma 5 5 2 2 2 2 3" xfId="10945" xr:uid="{BBEF4E85-2A45-41F4-AEDE-728924247D1F}"/>
    <cellStyle name="Comma 5 5 2 2 2 2 3 2" xfId="21325" xr:uid="{E9C5795C-00C5-4855-8AF9-5D6C25640AEC}"/>
    <cellStyle name="Comma 5 5 2 2 2 2 4" xfId="24161" xr:uid="{E433F28E-FBD0-461A-A44F-7B9039781C0F}"/>
    <cellStyle name="Comma 5 5 2 2 2 2 5" xfId="15659" xr:uid="{3F5497FD-51CD-4B7C-B9ED-AAA49343CBCE}"/>
    <cellStyle name="Comma 5 5 2 2 2 3" xfId="3546" xr:uid="{00000000-0005-0000-0000-00001B020000}"/>
    <cellStyle name="Comma 5 5 2 2 2 4" xfId="5568" xr:uid="{8149337E-E2F7-4BC3-B2AD-3A48DB4611B4}"/>
    <cellStyle name="Comma 5 5 2 2 2 4 2" xfId="29942" xr:uid="{0D010CB5-5F6A-4720-B93A-F2E76E3D3185}"/>
    <cellStyle name="Comma 5 5 2 2 2 5" xfId="23270" xr:uid="{324F7F2A-F9B4-427B-BAA0-884E742FA9CB}"/>
    <cellStyle name="Comma 5 5 2 2 2 6" xfId="13535" xr:uid="{FA17DD78-577E-4F4A-A4A3-79140DA28301}"/>
    <cellStyle name="Comma 5 5 2 2 3" xfId="1629" xr:uid="{00000000-0005-0000-0000-00001C020000}"/>
    <cellStyle name="Comma 5 5 2 2 3 2" xfId="4661" xr:uid="{B2F37315-6DCC-4AA8-91CB-5196813D8346}"/>
    <cellStyle name="Comma 5 5 2 2 3 2 2" xfId="9410" xr:uid="{E47A1DEC-3551-413C-B44C-FBAAD200C832}"/>
    <cellStyle name="Comma 5 5 2 2 3 2 2 2" xfId="19790" xr:uid="{AD92439A-7503-45C2-BAA6-A5D77D862B3A}"/>
    <cellStyle name="Comma 5 5 2 2 3 2 3" xfId="12243" xr:uid="{EC7FCFC4-452B-4FE3-BBC1-FCE6A21A9DDF}"/>
    <cellStyle name="Comma 5 5 2 2 3 2 3 2" xfId="22623" xr:uid="{62C16D63-B217-422C-A300-74BA0214C757}"/>
    <cellStyle name="Comma 5 5 2 2 3 2 4" xfId="26363" xr:uid="{C2C9F031-3AEA-4B32-94D5-A68C41FAC102}"/>
    <cellStyle name="Comma 5 5 2 2 3 2 5" xfId="25990" xr:uid="{B7C7B693-B722-4F40-ACDA-74BB51F20522}"/>
    <cellStyle name="Comma 5 5 2 2 3 2 6" xfId="16957" xr:uid="{4DE22B44-2151-4B51-9726-162B99792D9D}"/>
    <cellStyle name="Comma 5 5 2 2 3 3" xfId="22714" xr:uid="{92B2D0D1-AC90-443C-9981-82F2B0565022}"/>
    <cellStyle name="Comma 5 5 2 2 3 3 2" xfId="29896" xr:uid="{2E172FD6-8857-4391-B419-ABFDC80BB508}"/>
    <cellStyle name="Comma 5 5 2 2 3 4" xfId="30010" xr:uid="{90B5CBFA-773D-4DCA-9D81-2CAA54A6CBB0}"/>
    <cellStyle name="Comma 5 5 2 2 4" xfId="1627" xr:uid="{00000000-0005-0000-0000-00001D020000}"/>
    <cellStyle name="Comma 5 5 2 2 4 2" xfId="26905" xr:uid="{6F7A2ECF-25AB-4CBD-817C-55807B88D221}"/>
    <cellStyle name="Comma 5 5 2 2 4 3" xfId="26323" xr:uid="{947B228F-946F-4CAA-BA52-7D37CF416252}"/>
    <cellStyle name="Comma 5 5 2 2 5" xfId="4256" xr:uid="{F425CFC7-105B-4CC0-8870-3014D73014C3}"/>
    <cellStyle name="Comma 5 5 2 2 5 2" xfId="9028" xr:uid="{13C3FDE2-5559-4AEB-9363-A03CE57D7938}"/>
    <cellStyle name="Comma 5 5 2 2 5 2 2" xfId="19408" xr:uid="{E5AFDC7D-2E76-478B-A5FE-40C3176D389A}"/>
    <cellStyle name="Comma 5 5 2 2 5 2 3" xfId="31032" xr:uid="{4BA37740-99D8-4CB4-B471-35EA920B8290}"/>
    <cellStyle name="Comma 5 5 2 2 5 2 4" xfId="30687" xr:uid="{AC70B46C-F6DA-4750-B6ED-B64C9D0A9C69}"/>
    <cellStyle name="Comma 5 5 2 2 5 3" xfId="11861" xr:uid="{2A39EEE8-F51A-4BD9-908B-5D918AC6FF8E}"/>
    <cellStyle name="Comma 5 5 2 2 5 3 2" xfId="22241" xr:uid="{89075ACE-3FFD-40C2-9CDA-923A33AE603B}"/>
    <cellStyle name="Comma 5 5 2 2 5 4" xfId="28469" xr:uid="{B2944A0E-2792-4E36-A6CD-5BA38F961C86}"/>
    <cellStyle name="Comma 5 5 2 2 5 5" xfId="27172" xr:uid="{932979F3-F365-4C93-B50C-E510F37D9E15}"/>
    <cellStyle name="Comma 5 5 2 2 5 6" xfId="16575" xr:uid="{E20AC4C6-B379-465A-9BA2-31180D5B832E}"/>
    <cellStyle name="Comma 5 5 2 2 6" xfId="4866" xr:uid="{2C2AF93C-FB36-43A0-A025-409ECF6C1BDB}"/>
    <cellStyle name="Comma 5 5 2 2 6 2" xfId="28231" xr:uid="{9D1E46B6-8E75-4D25-932A-5044949B17DB}"/>
    <cellStyle name="Comma 5 5 2 2 6 3" xfId="27318" xr:uid="{6ECABCF4-B3A6-49C3-A88A-0474DCE8E380}"/>
    <cellStyle name="Comma 5 5 2 2 6 4" xfId="14158" xr:uid="{AE8ED646-516E-47B4-8B48-EF4F052525B9}"/>
    <cellStyle name="Comma 5 5 2 2 7" xfId="6611" xr:uid="{43DD63CF-7129-4C83-8E53-6FBBDEAA6ABB}"/>
    <cellStyle name="Comma 5 5 2 2 7 2" xfId="16991" xr:uid="{EBEC6825-98E7-4C94-BEFF-7A674D1AC88D}"/>
    <cellStyle name="Comma 5 5 2 2 8" xfId="9444" xr:uid="{35DFDB9E-357C-4E4D-BC65-96DC64BA8B9F}"/>
    <cellStyle name="Comma 5 5 2 2 8 2" xfId="19824" xr:uid="{63F93CB6-2331-402A-A896-3CC3EE713676}"/>
    <cellStyle name="Comma 5 5 2 2 9" xfId="24568" xr:uid="{E63E51D1-8FE3-41BB-B561-CB42C3286D6B}"/>
    <cellStyle name="Comma 5 5 2 3" xfId="1630" xr:uid="{00000000-0005-0000-0000-00001E020000}"/>
    <cellStyle name="Comma 5 5 2 3 2" xfId="3033" xr:uid="{00000000-0005-0000-0000-0000BD010000}"/>
    <cellStyle name="Comma 5 5 2 3 2 2" xfId="8113" xr:uid="{81A888E5-0B53-4D56-8867-69F92F7C8E25}"/>
    <cellStyle name="Comma 5 5 2 3 2 2 2" xfId="28795" xr:uid="{13DD1A7F-3F45-4FED-A2A0-862C422EBE30}"/>
    <cellStyle name="Comma 5 5 2 3 2 2 2 2" xfId="31218" xr:uid="{25CDBFA8-B5EF-4E3D-9F68-CCC9EBFB7FA2}"/>
    <cellStyle name="Comma 5 5 2 3 2 2 2 3" xfId="30689" xr:uid="{59C9BFCC-C44C-4B53-BDE8-EA9524F87295}"/>
    <cellStyle name="Comma 5 5 2 3 2 2 3" xfId="27583" xr:uid="{76712071-AC0C-4F27-A46D-F4350A722BE1}"/>
    <cellStyle name="Comma 5 5 2 3 2 2 4" xfId="18493" xr:uid="{F21898EA-35F5-4361-9A5F-73415AB73E23}"/>
    <cellStyle name="Comma 5 5 2 3 2 3" xfId="10946" xr:uid="{780B36F9-F617-4AC3-AAD9-1E6BB2051FF1}"/>
    <cellStyle name="Comma 5 5 2 3 2 3 2" xfId="21326" xr:uid="{840CEE2D-9C0C-4488-B440-5DD48AF1B74B}"/>
    <cellStyle name="Comma 5 5 2 3 2 4" xfId="23436" xr:uid="{0F501286-54E5-483D-ACF4-0264FCD9BB1E}"/>
    <cellStyle name="Comma 5 5 2 3 2 5" xfId="15660" xr:uid="{E9E1ABC4-1CE5-40E4-9EBF-F54843E28052}"/>
    <cellStyle name="Comma 5 5 2 3 3" xfId="3568" xr:uid="{00000000-0005-0000-0000-00001E020000}"/>
    <cellStyle name="Comma 5 5 2 3 4" xfId="4398" xr:uid="{EA2E7E2E-2E7D-462B-A6DA-299801D6D98F}"/>
    <cellStyle name="Comma 5 5 2 3 4 2" xfId="9170" xr:uid="{3A6F7C63-ECFF-4582-83D4-F800D01FB1DE}"/>
    <cellStyle name="Comma 5 5 2 3 4 2 2" xfId="19550" xr:uid="{5F2F7421-CB3C-4C0C-94E1-149CF08D1218}"/>
    <cellStyle name="Comma 5 5 2 3 4 2 3" xfId="31064" xr:uid="{5EB8706E-0031-40A6-9765-3B305E95095B}"/>
    <cellStyle name="Comma 5 5 2 3 4 2 4" xfId="30688" xr:uid="{033FE0DB-75AA-4554-B811-17A0F466E96D}"/>
    <cellStyle name="Comma 5 5 2 3 4 3" xfId="12003" xr:uid="{4E20C26B-F108-4724-AF70-22A9F8145129}"/>
    <cellStyle name="Comma 5 5 2 3 4 3 2" xfId="22383" xr:uid="{F2BB2F88-D0E0-46A0-B0FE-BE3E1067F817}"/>
    <cellStyle name="Comma 5 5 2 3 4 4" xfId="16717" xr:uid="{BBCC3D97-496B-477C-8300-8068167F31C0}"/>
    <cellStyle name="Comma 5 5 2 3 5" xfId="5569" xr:uid="{7CF632E3-4777-4439-BD13-C36956A9A848}"/>
    <cellStyle name="Comma 5 5 2 3 5 2" xfId="29701" xr:uid="{5D2D8791-0CFD-4C9F-850F-A68D1255BD93}"/>
    <cellStyle name="Comma 5 5 2 3 5 2 2" xfId="30963" xr:uid="{A2A588AE-3984-4379-8013-6E0918DDA01D}"/>
    <cellStyle name="Comma 5 5 2 3 6" xfId="24250" xr:uid="{7854BEE0-FF20-4F98-AC86-A079A6833A12}"/>
    <cellStyle name="Comma 5 5 2 3 7" xfId="13536" xr:uid="{A8C823ED-4DEA-421E-8373-07016424A5F0}"/>
    <cellStyle name="Comma 5 5 2 4" xfId="1631" xr:uid="{00000000-0005-0000-0000-00001F020000}"/>
    <cellStyle name="Comma 5 5 2 4 2" xfId="3031" xr:uid="{00000000-0005-0000-0000-0000BE010000}"/>
    <cellStyle name="Comma 5 5 2 4 2 2" xfId="8111" xr:uid="{8B105B21-38BE-4440-B53F-339A3295330A}"/>
    <cellStyle name="Comma 5 5 2 4 2 2 2" xfId="28793" xr:uid="{3E7456B3-67D8-4BF3-A48D-6285E2F25D2F}"/>
    <cellStyle name="Comma 5 5 2 4 2 2 3" xfId="25870" xr:uid="{1DF288C7-35BA-4D3C-A265-6D70B9DA86F9}"/>
    <cellStyle name="Comma 5 5 2 4 2 2 4" xfId="18491" xr:uid="{CE2976AD-3E7B-473B-965A-9DA68EBE92A3}"/>
    <cellStyle name="Comma 5 5 2 4 2 3" xfId="10944" xr:uid="{6E07D054-C5EB-4EAA-9513-8C4E2C0CF1DD}"/>
    <cellStyle name="Comma 5 5 2 4 2 3 2" xfId="21324" xr:uid="{31A1617B-2604-4938-AC05-828CCACCA05F}"/>
    <cellStyle name="Comma 5 5 2 4 2 4" xfId="23469" xr:uid="{7AF72A65-EEAA-4E38-92FE-48D0406D6851}"/>
    <cellStyle name="Comma 5 5 2 4 2 5" xfId="15658" xr:uid="{66C431FE-8B2F-4382-85F1-4C640BDEA1DA}"/>
    <cellStyle name="Comma 5 5 2 4 3" xfId="3638" xr:uid="{00000000-0005-0000-0000-00001F020000}"/>
    <cellStyle name="Comma 5 5 2 4 4" xfId="5570" xr:uid="{A7DC721F-42E5-4C1F-981A-40EAC95C2325}"/>
    <cellStyle name="Comma 5 5 2 4 4 2" xfId="29941" xr:uid="{31D45137-92A6-45CF-83E9-6D020EE1BB31}"/>
    <cellStyle name="Comma 5 5 2 4 5" xfId="23247" xr:uid="{B403172A-62E5-44D4-B009-CA7BFE2860E8}"/>
    <cellStyle name="Comma 5 5 2 4 6" xfId="13534" xr:uid="{6BF3DCE5-8388-4FEB-84E2-0D7EA09FD106}"/>
    <cellStyle name="Comma 5 5 2 5" xfId="1626" xr:uid="{00000000-0005-0000-0000-000020020000}"/>
    <cellStyle name="Comma 5 5 2 5 2" xfId="2605" xr:uid="{00000000-0005-0000-0000-0000BF010000}"/>
    <cellStyle name="Comma 5 5 2 5 2 2" xfId="7730" xr:uid="{56F37DDA-B19E-4AA9-A4F8-DE511DB10BE5}"/>
    <cellStyle name="Comma 5 5 2 5 2 2 2" xfId="18110" xr:uid="{D6606970-6866-4700-B917-902B70B2829F}"/>
    <cellStyle name="Comma 5 5 2 5 2 3" xfId="10563" xr:uid="{03D93D01-874D-4C7E-B6E8-6646DF361B5C}"/>
    <cellStyle name="Comma 5 5 2 5 2 3 2" xfId="20943" xr:uid="{E3A04422-6F5B-4D81-B99D-FEECA48FA414}"/>
    <cellStyle name="Comma 5 5 2 5 2 4" xfId="27996" xr:uid="{24F21F37-5917-4018-9E6C-C7641984E9BA}"/>
    <cellStyle name="Comma 5 5 2 5 2 5" xfId="26252" xr:uid="{80D89265-A39A-4A4D-AA40-3E6C2AF5F497}"/>
    <cellStyle name="Comma 5 5 2 5 2 6" xfId="15277" xr:uid="{63730937-422D-4A27-AD40-BFB4F5596BAE}"/>
    <cellStyle name="Comma 5 5 2 5 3" xfId="3549" xr:uid="{00000000-0005-0000-0000-000020020000}"/>
    <cellStyle name="Comma 5 5 2 5 4" xfId="5567" xr:uid="{EC7E76E4-1CD5-4119-9B58-FCAE4C6C9289}"/>
    <cellStyle name="Comma 5 5 2 5 4 2" xfId="29884" xr:uid="{9981A58F-D7D0-4204-A4F1-535CDEC7F29D}"/>
    <cellStyle name="Comma 5 5 2 5 5" xfId="22662" xr:uid="{F87EE0D8-7605-4BAC-B8D1-1FD6C5DA9D4A}"/>
    <cellStyle name="Comma 5 5 2 5 6" xfId="12993" xr:uid="{9588B1C1-B65E-4EBC-AB1D-043F75641582}"/>
    <cellStyle name="Comma 5 5 2 6" xfId="2274" xr:uid="{00000000-0005-0000-0000-0000BA010000}"/>
    <cellStyle name="Comma 5 5 2 6 2" xfId="7401" xr:uid="{BF98D419-FCB0-41D0-A353-A83259F5C528}"/>
    <cellStyle name="Comma 5 5 2 6 2 2" xfId="17781" xr:uid="{390025A4-9054-43F4-89A9-9036C01644E6}"/>
    <cellStyle name="Comma 5 5 2 6 3" xfId="10234" xr:uid="{FB622232-7D94-4CBB-9F81-C5A85FAA7DA9}"/>
    <cellStyle name="Comma 5 5 2 6 3 2" xfId="20614" xr:uid="{545544AA-0E46-4DF1-9D8F-C74045C244F0}"/>
    <cellStyle name="Comma 5 5 2 6 4" xfId="24118" xr:uid="{48234A69-540E-4466-AF7F-44BCDE98E2A4}"/>
    <cellStyle name="Comma 5 5 2 6 5" xfId="27404" xr:uid="{ABDC0F9F-59FE-4E0C-9BE7-F6D4523E26FE}"/>
    <cellStyle name="Comma 5 5 2 6 6" xfId="14948" xr:uid="{1DE065CC-4608-4C0C-8409-E1C6F2AC946A}"/>
    <cellStyle name="Comma 5 5 2 7" xfId="3813" xr:uid="{A67031BB-4D52-4448-AB9D-D3F77FED678A}"/>
    <cellStyle name="Comma 5 5 2 7 2" xfId="8647" xr:uid="{4D276026-51BE-40B5-8A76-89745AA2C8E2}"/>
    <cellStyle name="Comma 5 5 2 7 2 2" xfId="19027" xr:uid="{A57E13C3-EBCF-453E-AE03-2188BAE1E0FF}"/>
    <cellStyle name="Comma 5 5 2 7 3" xfId="11480" xr:uid="{AC1120BC-EF38-4262-B0D1-BB10C54203BF}"/>
    <cellStyle name="Comma 5 5 2 7 3 2" xfId="21860" xr:uid="{25F3E778-9F05-41FB-B597-A8827EBEAE67}"/>
    <cellStyle name="Comma 5 5 2 7 4" xfId="26801" xr:uid="{FE9D49E4-1E54-4FAA-9138-988B81FAB27A}"/>
    <cellStyle name="Comma 5 5 2 7 5" xfId="28255" xr:uid="{BF69C093-3389-4484-9625-540DA25850F9}"/>
    <cellStyle name="Comma 5 5 2 7 6" xfId="16194" xr:uid="{14093B26-44B4-4D8D-85EC-F686ACA6DA89}"/>
    <cellStyle name="Comma 5 5 2 8" xfId="4865" xr:uid="{3F5F929F-AD2B-4FC4-AE06-B544850F07D3}"/>
    <cellStyle name="Comma 5 5 2 8 2" xfId="14157" xr:uid="{90DC75DC-4445-4B30-87EE-A4B6763538F9}"/>
    <cellStyle name="Comma 5 5 2 9" xfId="6610" xr:uid="{144C1629-C8C1-4821-87C6-162C8052B7EA}"/>
    <cellStyle name="Comma 5 5 2 9 2" xfId="16990" xr:uid="{DC45AB9B-391D-443C-B724-97D3B0C0202B}"/>
    <cellStyle name="Comma 5 5 3" xfId="474" xr:uid="{00000000-0005-0000-0000-000021020000}"/>
    <cellStyle name="Comma 5 5 3 10" xfId="12664" xr:uid="{D68EB013-F254-4863-ACEC-DA60B3543A3D}"/>
    <cellStyle name="Comma 5 5 3 2" xfId="1633" xr:uid="{00000000-0005-0000-0000-000022020000}"/>
    <cellStyle name="Comma 5 5 3 2 2" xfId="3034" xr:uid="{00000000-0005-0000-0000-0000C1010000}"/>
    <cellStyle name="Comma 5 5 3 2 2 2" xfId="8114" xr:uid="{6E923544-D563-4AE9-AE26-D3443DC7A6E3}"/>
    <cellStyle name="Comma 5 5 3 2 2 2 2" xfId="28796" xr:uid="{A55DA19D-13DF-4F01-8DC7-CB9DD8A0BF5D}"/>
    <cellStyle name="Comma 5 5 3 2 2 2 3" xfId="25894" xr:uid="{8077C871-5A3E-4EEB-A4E9-B37044B9AE3E}"/>
    <cellStyle name="Comma 5 5 3 2 2 2 4" xfId="18494" xr:uid="{5E3D5AAD-60D9-4BCC-90B8-A77A41D99312}"/>
    <cellStyle name="Comma 5 5 3 2 2 3" xfId="10947" xr:uid="{BE9B532B-5792-47DA-985D-55AE26C1EA63}"/>
    <cellStyle name="Comma 5 5 3 2 2 3 2" xfId="21327" xr:uid="{41026603-F574-491F-BCF3-37117BEB63D1}"/>
    <cellStyle name="Comma 5 5 3 2 2 4" xfId="25690" xr:uid="{5FA3279B-2654-4CA2-BACD-F90F9D86C517}"/>
    <cellStyle name="Comma 5 5 3 2 2 5" xfId="15661" xr:uid="{EB3C57A3-4285-47DF-B10F-BAA31E0E0EA4}"/>
    <cellStyle name="Comma 5 5 3 2 3" xfId="2083" xr:uid="{00000000-0005-0000-0000-000022020000}"/>
    <cellStyle name="Comma 5 5 3 2 4" xfId="5571" xr:uid="{7F7B9B60-E209-4826-8772-73BB4FDBD1ED}"/>
    <cellStyle name="Comma 5 5 3 2 4 2" xfId="29943" xr:uid="{6B08990C-50CE-496C-AF55-F4679CB10C17}"/>
    <cellStyle name="Comma 5 5 3 2 5" xfId="24165" xr:uid="{E7FDD2E5-1D1F-4CAC-8B51-254CB0BA565F}"/>
    <cellStyle name="Comma 5 5 3 2 6" xfId="13537" xr:uid="{539FD750-BD35-44FD-B4C4-DE5B1C8545BD}"/>
    <cellStyle name="Comma 5 5 3 3" xfId="1634" xr:uid="{00000000-0005-0000-0000-000023020000}"/>
    <cellStyle name="Comma 5 5 3 3 2" xfId="2669" xr:uid="{00000000-0005-0000-0000-0000C2010000}"/>
    <cellStyle name="Comma 5 5 3 3 2 2" xfId="7793" xr:uid="{4A10F71E-744D-4E1A-A1FE-41BDC13EC78E}"/>
    <cellStyle name="Comma 5 5 3 3 2 2 2" xfId="18173" xr:uid="{F479C927-2FBF-456E-962F-2BB26B8B5E78}"/>
    <cellStyle name="Comma 5 5 3 3 2 3" xfId="10626" xr:uid="{614256B1-AE40-4025-9914-9B24BC6C1ECC}"/>
    <cellStyle name="Comma 5 5 3 3 2 3 2" xfId="21006" xr:uid="{02977913-50DA-4A6B-9B82-7FA563FE47D2}"/>
    <cellStyle name="Comma 5 5 3 3 2 4" xfId="15340" xr:uid="{85A9ECBF-14B8-44B5-B486-82C0EDA7446D}"/>
    <cellStyle name="Comma 5 5 3 3 2 5" xfId="30427" xr:uid="{DD045C8D-2616-4424-BD5E-1B33066A33C9}"/>
    <cellStyle name="Comma 5 5 3 3 3" xfId="3631" xr:uid="{00000000-0005-0000-0000-000023020000}"/>
    <cellStyle name="Comma 5 5 3 3 4" xfId="5572" xr:uid="{D0F45DDC-9CDB-4C3E-93A0-24657C4062B9}"/>
    <cellStyle name="Comma 5 5 3 3 4 2" xfId="29895" xr:uid="{531BF005-CF26-4DAC-B1C2-BD66BC46E9D9}"/>
    <cellStyle name="Comma 5 5 3 3 5" xfId="23177" xr:uid="{74BC34BA-9E64-4536-9EB6-4B30CE239A63}"/>
    <cellStyle name="Comma 5 5 3 3 6" xfId="13072" xr:uid="{0E9C5BEA-DDA4-49FE-9724-C62B2409A9EA}"/>
    <cellStyle name="Comma 5 5 3 4" xfId="1632" xr:uid="{00000000-0005-0000-0000-000024020000}"/>
    <cellStyle name="Comma 5 5 3 4 2" xfId="4677" xr:uid="{B9CA75EE-6848-4AA5-B3D9-A7A171A3E051}"/>
    <cellStyle name="Comma 5 5 3 4 2 2" xfId="9415" xr:uid="{087A5C71-72A9-4C8C-8DC8-0B8A6B8E408D}"/>
    <cellStyle name="Comma 5 5 3 4 2 2 2" xfId="19795" xr:uid="{9FFFEBDC-B576-4F5E-8F99-42E4A0658875}"/>
    <cellStyle name="Comma 5 5 3 4 2 3" xfId="12248" xr:uid="{85F2F8A1-E1FC-46CB-B89B-6890C3DA8F52}"/>
    <cellStyle name="Comma 5 5 3 4 2 3 2" xfId="22628" xr:uid="{80D3B82D-12B4-47BF-AF61-83494EAD79A3}"/>
    <cellStyle name="Comma 5 5 3 4 2 4" xfId="28748" xr:uid="{93D84A67-D8DB-4673-83D2-4A6F044EE3BD}"/>
    <cellStyle name="Comma 5 5 3 4 2 5" xfId="27881" xr:uid="{D4E4B022-58AA-4ECF-86C5-24D758213D37}"/>
    <cellStyle name="Comma 5 5 3 4 2 6" xfId="16962" xr:uid="{3D84CB5F-A64D-43EB-A36F-70360BC76100}"/>
    <cellStyle name="Comma 5 5 3 4 3" xfId="24911" xr:uid="{5AB78E44-B5D0-4CFE-B1B8-4AE603F2D5C7}"/>
    <cellStyle name="Comma 5 5 3 5" xfId="4121" xr:uid="{F9973A0F-8A84-4C8A-80C2-6CF63390BF41}"/>
    <cellStyle name="Comma 5 5 3 5 2" xfId="8893" xr:uid="{B4833EEF-FAF9-469A-BCFF-08E2012902FC}"/>
    <cellStyle name="Comma 5 5 3 5 2 2" xfId="29005" xr:uid="{32F70AF6-8302-4259-9DC0-5AD688E9A765}"/>
    <cellStyle name="Comma 5 5 3 5 2 3" xfId="26008" xr:uid="{16F9C4AC-6605-4138-A205-E6C3179E3361}"/>
    <cellStyle name="Comma 5 5 3 5 2 4" xfId="19273" xr:uid="{B1A78896-43A9-4257-9712-3F3BAB8CA8B2}"/>
    <cellStyle name="Comma 5 5 3 5 2 5" xfId="31007" xr:uid="{58E598E3-3590-49F1-B280-EAD888A0713F}"/>
    <cellStyle name="Comma 5 5 3 5 3" xfId="11726" xr:uid="{833A21B9-B28B-48B7-BD91-F8EC505AE039}"/>
    <cellStyle name="Comma 5 5 3 5 3 2" xfId="22106" xr:uid="{6156231B-96D6-4D21-87C3-5B1C08A493DB}"/>
    <cellStyle name="Comma 5 5 3 5 4" xfId="22813" xr:uid="{CD5E9768-2E2D-485A-86C2-AC5CCD484776}"/>
    <cellStyle name="Comma 5 5 3 5 5" xfId="16440" xr:uid="{0BE3CE96-FC58-4E66-9786-5D9089BF5F79}"/>
    <cellStyle name="Comma 5 5 3 6" xfId="4867" xr:uid="{6CDB7086-3F7E-4B8C-83B7-15AF5968925D}"/>
    <cellStyle name="Comma 5 5 3 6 2" xfId="26471" xr:uid="{40C01BE4-3B4B-422B-B13D-EBDE566684C9}"/>
    <cellStyle name="Comma 5 5 3 6 3" xfId="25839" xr:uid="{636C888B-6D95-4AA4-9C85-D683CEE26CB5}"/>
    <cellStyle name="Comma 5 5 3 6 4" xfId="14159" xr:uid="{7AA3EFD5-48D3-4C89-81A7-2C1BBA541F72}"/>
    <cellStyle name="Comma 5 5 3 7" xfId="6612" xr:uid="{0422C13C-3179-47EE-9788-B0849F0D399F}"/>
    <cellStyle name="Comma 5 5 3 7 2" xfId="27333" xr:uid="{BB97225F-869E-462C-90A4-0FE2082968C7}"/>
    <cellStyle name="Comma 5 5 3 7 3" xfId="28382" xr:uid="{3876D861-CFB1-4352-8288-3939E4C2C2C6}"/>
    <cellStyle name="Comma 5 5 3 7 4" xfId="16992" xr:uid="{FD311E95-5931-4C7E-A2D6-4460925E8CF1}"/>
    <cellStyle name="Comma 5 5 3 8" xfId="9445" xr:uid="{D9A5DF78-B22F-4F63-B7FD-1261471BEB62}"/>
    <cellStyle name="Comma 5 5 3 8 2" xfId="19825" xr:uid="{CAEEA5C0-94B0-4D14-97A6-13D067BE12C3}"/>
    <cellStyle name="Comma 5 5 3 9" xfId="24289" xr:uid="{434FB94B-F66A-4EC7-B85E-453360D49FFB}"/>
    <cellStyle name="Comma 5 5 4" xfId="475" xr:uid="{00000000-0005-0000-0000-000025020000}"/>
    <cellStyle name="Comma 5 5 4 10" xfId="13538" xr:uid="{52959F97-844D-4783-8588-821405EEC601}"/>
    <cellStyle name="Comma 5 5 4 2" xfId="1636" xr:uid="{00000000-0005-0000-0000-000026020000}"/>
    <cellStyle name="Comma 5 5 4 2 2" xfId="23667" xr:uid="{BE20CEF4-E54C-4E87-9F90-20E06B4A9C52}"/>
    <cellStyle name="Comma 5 5 4 2 2 2" xfId="29803" xr:uid="{75BDAE03-1549-48B9-83F3-375AF8EEC7A4}"/>
    <cellStyle name="Comma 5 5 4 2 2 2 2" xfId="30691" xr:uid="{AF1A20E1-C8F0-45DD-A69C-428A1597AB3F}"/>
    <cellStyle name="Comma 5 5 4 2 3" xfId="25590" xr:uid="{C5C79797-796D-481F-AAE7-1B994078CEAF}"/>
    <cellStyle name="Comma 5 5 4 2 4" xfId="30049" xr:uid="{4FD2E640-EF0A-4B6E-AE70-83AC36DAACDC}"/>
    <cellStyle name="Comma 5 5 4 3" xfId="1637" xr:uid="{00000000-0005-0000-0000-000027020000}"/>
    <cellStyle name="Comma 5 5 4 4" xfId="1635" xr:uid="{00000000-0005-0000-0000-000028020000}"/>
    <cellStyle name="Comma 5 5 4 5" xfId="4399" xr:uid="{4AD22D2F-7376-4F6D-A8EB-D20D9398390F}"/>
    <cellStyle name="Comma 5 5 4 5 2" xfId="9171" xr:uid="{9CE4E2A7-06F7-4802-860E-3DB1A4C80443}"/>
    <cellStyle name="Comma 5 5 4 5 2 2" xfId="19551" xr:uid="{B4626BF8-4DAE-43DD-97D7-40333803E923}"/>
    <cellStyle name="Comma 5 5 4 5 2 3" xfId="31065" xr:uid="{7DC98981-9C7C-4223-A8C3-16FADEBAB0FA}"/>
    <cellStyle name="Comma 5 5 4 5 2 4" xfId="30690" xr:uid="{20EB5551-7940-4282-AE60-DB9923A87B4E}"/>
    <cellStyle name="Comma 5 5 4 5 3" xfId="12004" xr:uid="{08672713-E368-4414-8B05-B6F4ECCB6DAE}"/>
    <cellStyle name="Comma 5 5 4 5 3 2" xfId="22384" xr:uid="{8ADE4E6C-E077-48DC-AA62-B39F989094CC}"/>
    <cellStyle name="Comma 5 5 4 5 4" xfId="16718" xr:uid="{6F6E83C0-7BA6-4A15-BCFE-388011EE79AD}"/>
    <cellStyle name="Comma 5 5 4 6" xfId="4868" xr:uid="{6E7E2566-A69B-4335-AA59-9A2F4590121A}"/>
    <cellStyle name="Comma 5 5 4 6 2" xfId="14160" xr:uid="{59928C80-8214-4158-8CD6-159958BAF16E}"/>
    <cellStyle name="Comma 5 5 4 7" xfId="6613" xr:uid="{A2CA9998-405C-4801-9A0E-B5BB04470654}"/>
    <cellStyle name="Comma 5 5 4 7 2" xfId="16993" xr:uid="{279A185E-3C1E-475E-8598-F1442AD8668E}"/>
    <cellStyle name="Comma 5 5 4 8" xfId="9446" xr:uid="{979640D8-5E91-465F-815A-815C85C850AB}"/>
    <cellStyle name="Comma 5 5 4 8 2" xfId="19826" xr:uid="{A9F6BBF3-22DA-4DDF-AD3E-974E90743E99}"/>
    <cellStyle name="Comma 5 5 4 9" xfId="24856" xr:uid="{7FB1EF52-225D-4725-95B0-54202D5468A1}"/>
    <cellStyle name="Comma 5 5 5" xfId="1638" xr:uid="{00000000-0005-0000-0000-000029020000}"/>
    <cellStyle name="Comma 5 5 5 2" xfId="2869" xr:uid="{00000000-0005-0000-0000-0000C4010000}"/>
    <cellStyle name="Comma 5 5 5 2 2" xfId="7986" xr:uid="{29A84986-E58A-40F7-9B87-AA807030AA62}"/>
    <cellStyle name="Comma 5 5 5 2 2 2" xfId="25985" xr:uid="{16F92FF8-15CB-49E9-8F0C-FB6B355921A2}"/>
    <cellStyle name="Comma 5 5 5 2 2 2 2" xfId="31169" xr:uid="{3DC96652-2A4E-41B6-B5B5-AF5C41938E4F}"/>
    <cellStyle name="Comma 5 5 5 2 2 2 3" xfId="30692" xr:uid="{727C6657-9979-41CA-8FB2-D04CBFA2548B}"/>
    <cellStyle name="Comma 5 5 5 2 2 3" xfId="27411" xr:uid="{7327C762-DEAA-4740-8A92-318B57A0103E}"/>
    <cellStyle name="Comma 5 5 5 2 2 4" xfId="18366" xr:uid="{B9DAF87E-9808-4299-8F2C-975A54FF0ED6}"/>
    <cellStyle name="Comma 5 5 5 2 3" xfId="10819" xr:uid="{113CAD9F-03B5-4D0F-A2E4-549095C74A3F}"/>
    <cellStyle name="Comma 5 5 5 2 3 2" xfId="21199" xr:uid="{E8ED0350-EDF4-449C-8119-28C3857B0170}"/>
    <cellStyle name="Comma 5 5 5 2 4" xfId="25465" xr:uid="{2EEC30B5-A9EF-42AB-ADED-C066D036447C}"/>
    <cellStyle name="Comma 5 5 5 2 5" xfId="15533" xr:uid="{475D9237-6398-4066-BFFA-E5234E9258FD}"/>
    <cellStyle name="Comma 5 5 5 3" xfId="3612" xr:uid="{00000000-0005-0000-0000-000029020000}"/>
    <cellStyle name="Comma 5 5 5 4" xfId="5573" xr:uid="{4F1CE6FF-AA71-481C-8BF2-B8FC09BA5009}"/>
    <cellStyle name="Comma 5 5 5 4 2" xfId="29840" xr:uid="{232E3991-FF0B-45E7-A910-79D7101065D5}"/>
    <cellStyle name="Comma 5 5 5 5" xfId="23623" xr:uid="{D0C5F40A-D787-4A26-B4CF-4EE64D5B9F34}"/>
    <cellStyle name="Comma 5 5 5 6" xfId="13362" xr:uid="{2E4F9569-2F0D-4B42-B37C-29F96F2C4216}"/>
    <cellStyle name="Comma 5 5 6" xfId="1639" xr:uid="{00000000-0005-0000-0000-00002A020000}"/>
    <cellStyle name="Comma 5 5 6 2" xfId="2442" xr:uid="{00000000-0005-0000-0000-0000C5010000}"/>
    <cellStyle name="Comma 5 5 6 2 2" xfId="7567" xr:uid="{0E384CDF-EC04-4AB2-B167-3E9A5731DB57}"/>
    <cellStyle name="Comma 5 5 6 2 2 2" xfId="17947" xr:uid="{71FA7491-3B38-4BA2-BADD-889276EC9B89}"/>
    <cellStyle name="Comma 5 5 6 2 3" xfId="10400" xr:uid="{AD6131B3-BBA5-46AB-B806-9320D29F340C}"/>
    <cellStyle name="Comma 5 5 6 2 3 2" xfId="20780" xr:uid="{B13600EA-D6DF-4EA7-B63A-BBA19B5A0581}"/>
    <cellStyle name="Comma 5 5 6 2 4" xfId="27107" xr:uid="{AB827138-78E5-4DAF-A0A0-D965DA151480}"/>
    <cellStyle name="Comma 5 5 6 2 5" xfId="26429" xr:uid="{F013FF34-42E7-41E6-B800-2B1CF255EDCF}"/>
    <cellStyle name="Comma 5 5 6 2 6" xfId="15114" xr:uid="{EA2A9E5A-F293-4AFA-AC72-7D67370376C1}"/>
    <cellStyle name="Comma 5 5 6 3" xfId="3693" xr:uid="{00000000-0005-0000-0000-00002A020000}"/>
    <cellStyle name="Comma 5 5 6 4" xfId="5574" xr:uid="{B5BA4AD0-DC02-456E-A640-580BDC9DB8DF}"/>
    <cellStyle name="Comma 5 5 6 4 2" xfId="29858" xr:uid="{57A21993-13B3-4F68-9E76-EAB12ABFCDAB}"/>
    <cellStyle name="Comma 5 5 6 5" xfId="23465" xr:uid="{3EB5FC1B-5E47-47CA-BC98-1616598D5F2B}"/>
    <cellStyle name="Comma 5 5 6 6" xfId="12830" xr:uid="{DA9C056C-3B55-42DB-89ED-804B52FCC034}"/>
    <cellStyle name="Comma 5 5 7" xfId="1625" xr:uid="{00000000-0005-0000-0000-00002B020000}"/>
    <cellStyle name="Comma 5 5 7 2" xfId="2196" xr:uid="{00000000-0005-0000-0000-0000B9010000}"/>
    <cellStyle name="Comma 5 5 7 2 2" xfId="7323" xr:uid="{60A9C9F5-0888-44FB-A61A-088452754AF8}"/>
    <cellStyle name="Comma 5 5 7 2 2 2" xfId="17703" xr:uid="{9DFAE71D-3CF0-41D5-A132-3F367A7B4522}"/>
    <cellStyle name="Comma 5 5 7 2 3" xfId="10156" xr:uid="{902EA43B-AA92-451D-9A23-84C0CFC3C463}"/>
    <cellStyle name="Comma 5 5 7 2 3 2" xfId="20536" xr:uid="{7BB306FB-53BD-4B76-A88C-2E46E6DAF0EF}"/>
    <cellStyle name="Comma 5 5 7 2 4" xfId="27267" xr:uid="{F9A93237-4771-4507-841A-E0028EFD4773}"/>
    <cellStyle name="Comma 5 5 7 2 5" xfId="27537" xr:uid="{A91A1F1E-F001-4F27-81D4-EA59774C3354}"/>
    <cellStyle name="Comma 5 5 7 2 6" xfId="14870" xr:uid="{5C1D607C-DE55-4E8C-BB31-6AE40BC46878}"/>
    <cellStyle name="Comma 5 5 7 3" xfId="2074" xr:uid="{00000000-0005-0000-0000-00002B020000}"/>
    <cellStyle name="Comma 5 5 7 4" xfId="24411" xr:uid="{36ED9414-6024-4C62-872F-AAB37126E048}"/>
    <cellStyle name="Comma 5 5 8" xfId="3861" xr:uid="{BB40D789-347F-4EEE-90F2-9CD69067EE82}"/>
    <cellStyle name="Comma 5 5 8 2" xfId="8693" xr:uid="{9AC2FF51-5884-4416-8AA7-99DEB4C93414}"/>
    <cellStyle name="Comma 5 5 8 2 2" xfId="19073" xr:uid="{D9087CDC-1BF9-44A7-942A-4E4300147E7C}"/>
    <cellStyle name="Comma 5 5 8 3" xfId="11526" xr:uid="{2226F7C8-E552-4431-83FD-43EEB0C89BE2}"/>
    <cellStyle name="Comma 5 5 8 3 2" xfId="21906" xr:uid="{E0D8DC67-387B-47A9-B90F-611BE4F644CB}"/>
    <cellStyle name="Comma 5 5 8 4" xfId="27256" xr:uid="{C3B1FE98-E167-4B42-A1A5-6B0CA8C6C9CC}"/>
    <cellStyle name="Comma 5 5 8 5" xfId="27527" xr:uid="{50DD4C2B-E28F-48EA-93F2-2D2DE77BD327}"/>
    <cellStyle name="Comma 5 5 8 6" xfId="16240" xr:uid="{AD88B16B-0A6C-452A-AD27-7870C55AC2FD}"/>
    <cellStyle name="Comma 5 5 9" xfId="4864" xr:uid="{B96B2491-42C5-4567-9EF8-BEC2D1E7545A}"/>
    <cellStyle name="Comma 5 5 9 2" xfId="26547" xr:uid="{134CF6A7-AB77-467B-8E41-7C60BAEA582B}"/>
    <cellStyle name="Comma 5 5 9 3" xfId="26082" xr:uid="{A12382A4-48B3-4796-98C1-5472E8FD67FF}"/>
    <cellStyle name="Comma 5 5 9 4" xfId="14156" xr:uid="{F3D6CAA8-4E24-4DDA-AA85-AB4D929CC559}"/>
    <cellStyle name="Comma 5 6" xfId="476" xr:uid="{00000000-0005-0000-0000-00002C020000}"/>
    <cellStyle name="Comma 5 6 10" xfId="6614" xr:uid="{4631C7B0-5C00-4CE0-8E11-16DD7869E95A}"/>
    <cellStyle name="Comma 5 6 10 2" xfId="16994" xr:uid="{7A6C54D8-02D6-429F-A42C-8E718AD5DFFE}"/>
    <cellStyle name="Comma 5 6 11" xfId="9447" xr:uid="{0817B479-15F8-4772-92B0-336A3AAC008A}"/>
    <cellStyle name="Comma 5 6 11 2" xfId="19827" xr:uid="{55B5DE64-A888-4BDD-8E24-20AF3620EF38}"/>
    <cellStyle name="Comma 5 6 12" xfId="23251" xr:uid="{5847251C-B219-4630-9A49-4180AEBB92B2}"/>
    <cellStyle name="Comma 5 6 13" xfId="12490" xr:uid="{EB278AF2-1EFC-48A1-BAA3-6917F0523B0C}"/>
    <cellStyle name="Comma 5 6 2" xfId="477" xr:uid="{00000000-0005-0000-0000-00002D020000}"/>
    <cellStyle name="Comma 5 6 2 10" xfId="9448" xr:uid="{E37CCC6A-49F8-4C59-90E3-E68DF5B33094}"/>
    <cellStyle name="Comma 5 6 2 10 2" xfId="19828" xr:uid="{361AB468-D565-4E6D-A09E-0B8E69EE5726}"/>
    <cellStyle name="Comma 5 6 2 11" xfId="24861" xr:uid="{4A5F0AD4-A439-4F36-82D8-67A6150E45A6}"/>
    <cellStyle name="Comma 5 6 2 12" xfId="12507" xr:uid="{1918E5B2-94C3-4D29-A3BC-9F3126EC19AA}"/>
    <cellStyle name="Comma 5 6 2 2" xfId="478" xr:uid="{00000000-0005-0000-0000-00002E020000}"/>
    <cellStyle name="Comma 5 6 2 2 10" xfId="13075" xr:uid="{7F6D88B7-EE84-4B56-87E6-68195EA61EE9}"/>
    <cellStyle name="Comma 5 6 2 2 2" xfId="1643" xr:uid="{00000000-0005-0000-0000-00002F020000}"/>
    <cellStyle name="Comma 5 6 2 2 2 2" xfId="3036" xr:uid="{00000000-0005-0000-0000-0000C9010000}"/>
    <cellStyle name="Comma 5 6 2 2 2 2 2" xfId="8116" xr:uid="{13C664D6-8F08-440D-A9C4-5CC6CDB949F4}"/>
    <cellStyle name="Comma 5 6 2 2 2 2 2 2" xfId="28798" xr:uid="{6BB8A824-ABEF-4125-8742-F9940CAA7413}"/>
    <cellStyle name="Comma 5 6 2 2 2 2 2 3" xfId="26172" xr:uid="{CE3052D4-B364-445E-AFF8-5FBD2024463F}"/>
    <cellStyle name="Comma 5 6 2 2 2 2 2 4" xfId="18496" xr:uid="{12F04B86-DCA1-4EB9-A5D4-F44D51920EFD}"/>
    <cellStyle name="Comma 5 6 2 2 2 2 3" xfId="10949" xr:uid="{0DFBAED6-CE41-4977-AC84-6FF4D775334E}"/>
    <cellStyle name="Comma 5 6 2 2 2 2 3 2" xfId="21329" xr:uid="{5BA0FFA3-55B2-4543-B4AB-6DE34D11799D}"/>
    <cellStyle name="Comma 5 6 2 2 2 2 4" xfId="25212" xr:uid="{39FEBC27-FB7B-46B5-AE79-C04E454412EC}"/>
    <cellStyle name="Comma 5 6 2 2 2 2 5" xfId="15663" xr:uid="{3B247BE5-DA95-4BFE-9265-B2B51170AFF7}"/>
    <cellStyle name="Comma 5 6 2 2 2 3" xfId="3630" xr:uid="{00000000-0005-0000-0000-00002F020000}"/>
    <cellStyle name="Comma 5 6 2 2 2 4" xfId="5576" xr:uid="{6D3BDC34-D827-46F7-88BE-922304634FC0}"/>
    <cellStyle name="Comma 5 6 2 2 2 4 2" xfId="29945" xr:uid="{5B635471-5052-46FB-B146-0AFDD2B36BB8}"/>
    <cellStyle name="Comma 5 6 2 2 2 5" xfId="23106" xr:uid="{9CFBFF4A-AACF-4C42-972E-6670CAEF7B56}"/>
    <cellStyle name="Comma 5 6 2 2 2 6" xfId="13540" xr:uid="{E9C2FC4A-4DB4-45EE-844D-58014A703BCA}"/>
    <cellStyle name="Comma 5 6 2 2 3" xfId="1644" xr:uid="{00000000-0005-0000-0000-000030020000}"/>
    <cellStyle name="Comma 5 6 2 2 3 2" xfId="3773" xr:uid="{52C0A8FE-1672-4A0B-98CC-065396CA1D15}"/>
    <cellStyle name="Comma 5 6 2 2 3 2 2" xfId="8615" xr:uid="{64BD4978-527D-4288-B2AB-FBF9C340B835}"/>
    <cellStyle name="Comma 5 6 2 2 3 2 2 2" xfId="18995" xr:uid="{BE87114A-A879-451A-904F-9B8394E04AD9}"/>
    <cellStyle name="Comma 5 6 2 2 3 2 3" xfId="11448" xr:uid="{484B0271-B7DE-48CC-BC39-BD671855720F}"/>
    <cellStyle name="Comma 5 6 2 2 3 2 3 2" xfId="21828" xr:uid="{A82818FE-8A85-4A83-9105-B98121CD5D49}"/>
    <cellStyle name="Comma 5 6 2 2 3 2 4" xfId="28040" xr:uid="{E8790A02-C6B4-4E08-B93B-1543C39976AC}"/>
    <cellStyle name="Comma 5 6 2 2 3 2 5" xfId="28353" xr:uid="{A5FDD8F2-E7A6-4DFB-92B1-23B2DA4ED5A9}"/>
    <cellStyle name="Comma 5 6 2 2 3 2 6" xfId="16162" xr:uid="{3F8CAF59-7B9A-4C41-A777-B69CB3B25928}"/>
    <cellStyle name="Comma 5 6 2 2 3 3" xfId="23466" xr:uid="{1555F18E-3585-42BA-B21C-3F5224485A58}"/>
    <cellStyle name="Comma 5 6 2 2 3 3 2" xfId="29898" xr:uid="{E6772AFF-F70E-4799-AD63-89E737EDB507}"/>
    <cellStyle name="Comma 5 6 2 2 3 4" xfId="30011" xr:uid="{D420D383-93D8-4BAC-8C64-58B618B5958B}"/>
    <cellStyle name="Comma 5 6 2 2 4" xfId="1642" xr:uid="{00000000-0005-0000-0000-000031020000}"/>
    <cellStyle name="Comma 5 6 2 2 4 2" xfId="26908" xr:uid="{666AAA86-1F0C-4D09-92AE-DEB1BB345679}"/>
    <cellStyle name="Comma 5 6 2 2 4 3" xfId="26325" xr:uid="{BEE176BE-0587-4DAF-B5D8-95DE1ABCEAEC}"/>
    <cellStyle name="Comma 5 6 2 2 5" xfId="4257" xr:uid="{C071F0C2-7FF9-419E-AB53-1A006D8F91B9}"/>
    <cellStyle name="Comma 5 6 2 2 5 2" xfId="9029" xr:uid="{285A04F3-6FB7-4F5B-8BC6-3FCCB88A082D}"/>
    <cellStyle name="Comma 5 6 2 2 5 2 2" xfId="19409" xr:uid="{1D6CE86A-4B28-4E17-B4CA-9401F4858BAC}"/>
    <cellStyle name="Comma 5 6 2 2 5 2 3" xfId="31033" xr:uid="{1EA9922A-E309-408C-BB74-3D1F5E1A14F2}"/>
    <cellStyle name="Comma 5 6 2 2 5 2 4" xfId="30693" xr:uid="{885FB70C-6BB5-4532-A96A-20D44FAFED30}"/>
    <cellStyle name="Comma 5 6 2 2 5 3" xfId="11862" xr:uid="{AA7B603D-CCF5-46C0-805C-CEDE698D7B9D}"/>
    <cellStyle name="Comma 5 6 2 2 5 3 2" xfId="22242" xr:uid="{AFB1E244-0332-4A88-A911-B4D13437BB6F}"/>
    <cellStyle name="Comma 5 6 2 2 5 4" xfId="28690" xr:uid="{0733BD59-3F00-421F-A046-E4A0EDF2EDAF}"/>
    <cellStyle name="Comma 5 6 2 2 5 5" xfId="26457" xr:uid="{3079EAE1-684B-4BD4-876B-9ECEB73EE7D2}"/>
    <cellStyle name="Comma 5 6 2 2 5 6" xfId="16576" xr:uid="{79B256E5-8985-4D8C-848D-75F1C654E724}"/>
    <cellStyle name="Comma 5 6 2 2 6" xfId="4871" xr:uid="{B5D55B10-0881-419C-B732-466306D768E8}"/>
    <cellStyle name="Comma 5 6 2 2 6 2" xfId="28495" xr:uid="{FD4128A6-B85A-433F-BEBA-57CCE7A19CA1}"/>
    <cellStyle name="Comma 5 6 2 2 6 3" xfId="27040" xr:uid="{C2FD6024-063C-4BB6-A319-41F4C7C9715C}"/>
    <cellStyle name="Comma 5 6 2 2 6 4" xfId="14163" xr:uid="{20DE546D-3E6E-442C-A8E9-AB799FE01011}"/>
    <cellStyle name="Comma 5 6 2 2 7" xfId="6616" xr:uid="{CE2FA26B-5BAF-4EA3-A162-02D41BDEF9B8}"/>
    <cellStyle name="Comma 5 6 2 2 7 2" xfId="16996" xr:uid="{8C122B7D-CDA4-4B20-8EE6-B2A18A27E27F}"/>
    <cellStyle name="Comma 5 6 2 2 8" xfId="9449" xr:uid="{493A5F72-E443-4750-8205-310134CA00FC}"/>
    <cellStyle name="Comma 5 6 2 2 8 2" xfId="19829" xr:uid="{FD82A86A-8BB1-4631-B78D-BB6CC76D7B97}"/>
    <cellStyle name="Comma 5 6 2 2 9" xfId="24442" xr:uid="{DBC2662B-0096-4825-97AB-0A53BE0D05F8}"/>
    <cellStyle name="Comma 5 6 2 3" xfId="1645" xr:uid="{00000000-0005-0000-0000-000032020000}"/>
    <cellStyle name="Comma 5 6 2 3 2" xfId="3037" xr:uid="{00000000-0005-0000-0000-0000CA010000}"/>
    <cellStyle name="Comma 5 6 2 3 2 2" xfId="8117" xr:uid="{23E0A0A0-0515-4440-8FC8-CE55588B6DD2}"/>
    <cellStyle name="Comma 5 6 2 3 2 2 2" xfId="28799" xr:uid="{671BDB14-243E-45CA-A23C-8F371B38EA75}"/>
    <cellStyle name="Comma 5 6 2 3 2 2 2 2" xfId="31219" xr:uid="{E754FD69-8023-47E5-8936-45EC17C01A95}"/>
    <cellStyle name="Comma 5 6 2 3 2 2 2 3" xfId="30695" xr:uid="{8B730094-61E6-4360-85C8-E6490B245982}"/>
    <cellStyle name="Comma 5 6 2 3 2 2 3" xfId="26239" xr:uid="{1C759D9A-2B57-4B81-B6D1-6564D25BFE66}"/>
    <cellStyle name="Comma 5 6 2 3 2 2 4" xfId="18497" xr:uid="{AA1167CE-168B-4A15-AC11-7ADE41422C75}"/>
    <cellStyle name="Comma 5 6 2 3 2 3" xfId="10950" xr:uid="{76F3881A-2D5E-4D63-B789-77D4C66CF866}"/>
    <cellStyle name="Comma 5 6 2 3 2 3 2" xfId="21330" xr:uid="{DD20E463-3FD4-42FE-B7B4-D5FC84C459A2}"/>
    <cellStyle name="Comma 5 6 2 3 2 4" xfId="25052" xr:uid="{745800EE-3017-450A-8B34-6DA470EE4EEE}"/>
    <cellStyle name="Comma 5 6 2 3 2 5" xfId="15664" xr:uid="{5090D05D-6DBC-4C7E-B89F-187F563DADDA}"/>
    <cellStyle name="Comma 5 6 2 3 3" xfId="3573" xr:uid="{00000000-0005-0000-0000-000032020000}"/>
    <cellStyle name="Comma 5 6 2 3 4" xfId="4400" xr:uid="{801E30CD-C57C-4AA0-AD44-E472084856B7}"/>
    <cellStyle name="Comma 5 6 2 3 4 2" xfId="9172" xr:uid="{A2245F6E-C818-462B-A577-BFD6A878F55E}"/>
    <cellStyle name="Comma 5 6 2 3 4 2 2" xfId="19552" xr:uid="{14D9B2EC-B766-4595-9CDC-448355EE4724}"/>
    <cellStyle name="Comma 5 6 2 3 4 2 3" xfId="31066" xr:uid="{0BCC3248-510F-4F80-AE31-2C20A5227116}"/>
    <cellStyle name="Comma 5 6 2 3 4 2 4" xfId="30694" xr:uid="{9A1704C5-92D3-4EC2-ABE4-64113981F989}"/>
    <cellStyle name="Comma 5 6 2 3 4 3" xfId="12005" xr:uid="{35882B78-1782-4B44-B952-8D8F152EFB59}"/>
    <cellStyle name="Comma 5 6 2 3 4 3 2" xfId="22385" xr:uid="{FDCEE5D9-8336-48C7-815D-C9B7E8AFD011}"/>
    <cellStyle name="Comma 5 6 2 3 4 4" xfId="16719" xr:uid="{56D238A3-EADF-4C6C-ABC2-259D1B9EC20B}"/>
    <cellStyle name="Comma 5 6 2 3 5" xfId="5577" xr:uid="{7DAFC742-BDFC-41FC-ABDD-C89BACF93A27}"/>
    <cellStyle name="Comma 5 6 2 3 5 2" xfId="29714" xr:uid="{4E272700-95C3-44A0-BF31-07E252DAB136}"/>
    <cellStyle name="Comma 5 6 2 3 5 2 2" xfId="30964" xr:uid="{AF3CA143-BBE9-44FB-93FF-A7145ECBFBE4}"/>
    <cellStyle name="Comma 5 6 2 3 6" xfId="22841" xr:uid="{3FBDAED5-388D-4D26-8D74-FFEB528015CE}"/>
    <cellStyle name="Comma 5 6 2 3 7" xfId="13541" xr:uid="{4651E5BC-44DB-49EC-9E1E-2E263F7FB541}"/>
    <cellStyle name="Comma 5 6 2 4" xfId="1646" xr:uid="{00000000-0005-0000-0000-000033020000}"/>
    <cellStyle name="Comma 5 6 2 4 2" xfId="3035" xr:uid="{00000000-0005-0000-0000-0000CB010000}"/>
    <cellStyle name="Comma 5 6 2 4 2 2" xfId="8115" xr:uid="{5EE1CF64-9D10-4519-BE5F-3CC0CCD2C426}"/>
    <cellStyle name="Comma 5 6 2 4 2 2 2" xfId="28797" xr:uid="{FC49F608-A2B9-4DAE-9F80-E69D118BB65C}"/>
    <cellStyle name="Comma 5 6 2 4 2 2 3" xfId="28250" xr:uid="{F93BFCD3-1F2B-43DD-96BE-336BBD34E889}"/>
    <cellStyle name="Comma 5 6 2 4 2 2 4" xfId="18495" xr:uid="{681A9550-561D-4D2B-8618-A8501797004F}"/>
    <cellStyle name="Comma 5 6 2 4 2 3" xfId="10948" xr:uid="{CE55CC3B-C858-449C-8599-4E031514088A}"/>
    <cellStyle name="Comma 5 6 2 4 2 3 2" xfId="21328" xr:uid="{33E04FD2-637C-43D6-9B1F-5240F7C246D5}"/>
    <cellStyle name="Comma 5 6 2 4 2 4" xfId="23232" xr:uid="{EBC3B05A-7A0A-438A-8E96-15B08D86831D}"/>
    <cellStyle name="Comma 5 6 2 4 2 5" xfId="15662" xr:uid="{9E52C520-ED29-4051-AAED-430610354ED6}"/>
    <cellStyle name="Comma 5 6 2 4 3" xfId="3688" xr:uid="{00000000-0005-0000-0000-000033020000}"/>
    <cellStyle name="Comma 5 6 2 4 4" xfId="5578" xr:uid="{71C6AC17-1809-4613-A9BC-C403E4D7EDC1}"/>
    <cellStyle name="Comma 5 6 2 4 4 2" xfId="29944" xr:uid="{9FB3FC22-56A3-44B5-87A0-EBCF4B7BBF43}"/>
    <cellStyle name="Comma 5 6 2 4 5" xfId="23077" xr:uid="{05CE79C8-0595-4073-995E-F515BE239074}"/>
    <cellStyle name="Comma 5 6 2 4 6" xfId="13539" xr:uid="{123920D6-4E19-4240-B326-B292C9E4F685}"/>
    <cellStyle name="Comma 5 6 2 5" xfId="1641" xr:uid="{00000000-0005-0000-0000-000034020000}"/>
    <cellStyle name="Comma 5 6 2 5 2" xfId="2653" xr:uid="{00000000-0005-0000-0000-0000CC010000}"/>
    <cellStyle name="Comma 5 6 2 5 2 2" xfId="7778" xr:uid="{760C978A-BC3A-4099-B272-60CBCFE1F49B}"/>
    <cellStyle name="Comma 5 6 2 5 2 2 2" xfId="18158" xr:uid="{2B4F0818-04F1-4A3E-90AA-FE9F67CABD12}"/>
    <cellStyle name="Comma 5 6 2 5 2 3" xfId="10611" xr:uid="{7AA3840D-60B5-4811-AB3A-C2D763B540B5}"/>
    <cellStyle name="Comma 5 6 2 5 2 3 2" xfId="20991" xr:uid="{C3848658-C243-4766-91B7-F43B4247BE32}"/>
    <cellStyle name="Comma 5 6 2 5 2 4" xfId="27022" xr:uid="{14B37001-6DB6-47D9-8135-F7341B2B6043}"/>
    <cellStyle name="Comma 5 6 2 5 2 5" xfId="28048" xr:uid="{FC30BF35-A10F-4B9E-A7FB-BF166BA75823}"/>
    <cellStyle name="Comma 5 6 2 5 2 6" xfId="15325" xr:uid="{8D630E77-B1F3-4F87-9EBE-468BD74161CE}"/>
    <cellStyle name="Comma 5 6 2 5 3" xfId="3569" xr:uid="{00000000-0005-0000-0000-000034020000}"/>
    <cellStyle name="Comma 5 6 2 5 4" xfId="5575" xr:uid="{15CA7CF0-8774-44B8-89C4-66779EB5AB03}"/>
    <cellStyle name="Comma 5 6 2 5 4 2" xfId="29888" xr:uid="{BA1CDCF9-FD46-4D60-8CA7-A7079119BBF5}"/>
    <cellStyle name="Comma 5 6 2 5 5" xfId="23182" xr:uid="{B695C334-6D1D-4BA0-B65E-4327AA00C741}"/>
    <cellStyle name="Comma 5 6 2 5 6" xfId="13055" xr:uid="{3F962ED6-CBA7-4F78-907C-74062DC5C426}"/>
    <cellStyle name="Comma 5 6 2 6" xfId="2275" xr:uid="{00000000-0005-0000-0000-0000C7010000}"/>
    <cellStyle name="Comma 5 6 2 6 2" xfId="7402" xr:uid="{55AA8196-864E-4FAA-8F38-8D933D4F67BF}"/>
    <cellStyle name="Comma 5 6 2 6 2 2" xfId="17782" xr:uid="{C063C035-9AC4-4188-9411-57900EC33309}"/>
    <cellStyle name="Comma 5 6 2 6 3" xfId="10235" xr:uid="{E5CAEABC-95FB-49C6-B95D-77795AB6341F}"/>
    <cellStyle name="Comma 5 6 2 6 3 2" xfId="20615" xr:uid="{B66BB9E8-0F84-4162-915D-02AB7DEBA8AA}"/>
    <cellStyle name="Comma 5 6 2 6 4" xfId="22975" xr:uid="{703D8A09-5AB2-4384-B084-DFBDDF5134A9}"/>
    <cellStyle name="Comma 5 6 2 6 5" xfId="26450" xr:uid="{33747A0D-B40C-45E9-9527-F5B33B70402A}"/>
    <cellStyle name="Comma 5 6 2 6 6" xfId="14949" xr:uid="{1F7EDEBB-CF6F-429D-A222-FF76750F2126}"/>
    <cellStyle name="Comma 5 6 2 7" xfId="3816" xr:uid="{B4AAABA5-2912-46C4-A8A7-5D7C242BB3E0}"/>
    <cellStyle name="Comma 5 6 2 7 2" xfId="8650" xr:uid="{505361DD-BC03-414D-B75F-B325FF6A087B}"/>
    <cellStyle name="Comma 5 6 2 7 2 2" xfId="19030" xr:uid="{B5825790-102F-4786-BFC8-CA5B7795FBB2}"/>
    <cellStyle name="Comma 5 6 2 7 3" xfId="11483" xr:uid="{291CBEEB-96E2-4CE2-92F5-992FFCAAB487}"/>
    <cellStyle name="Comma 5 6 2 7 3 2" xfId="21863" xr:uid="{2ADB1291-B0DB-4F88-9875-C60D450EDD3C}"/>
    <cellStyle name="Comma 5 6 2 7 4" xfId="26445" xr:uid="{A599851F-1443-4C53-AD67-76E79E60D3E9}"/>
    <cellStyle name="Comma 5 6 2 7 5" xfId="26373" xr:uid="{1A9D8B69-476D-44F6-966C-060DEC326322}"/>
    <cellStyle name="Comma 5 6 2 7 6" xfId="16197" xr:uid="{0561A9D7-E3C0-4658-9A12-427315DCB20E}"/>
    <cellStyle name="Comma 5 6 2 8" xfId="4870" xr:uid="{3E8F4A8B-934A-488E-B0D8-9CDBF3BAF43D}"/>
    <cellStyle name="Comma 5 6 2 8 2" xfId="14162" xr:uid="{6135CAAB-BC69-4100-9762-167B1382FD8C}"/>
    <cellStyle name="Comma 5 6 2 9" xfId="6615" xr:uid="{F76A3232-5316-48AB-B1C1-521032568CB1}"/>
    <cellStyle name="Comma 5 6 2 9 2" xfId="16995" xr:uid="{8E3E216E-86EF-454F-91CB-3A0F6E6FCD17}"/>
    <cellStyle name="Comma 5 6 3" xfId="479" xr:uid="{00000000-0005-0000-0000-000035020000}"/>
    <cellStyle name="Comma 5 6 3 10" xfId="12665" xr:uid="{9A4BCD8E-F5B8-42BC-A351-057634D261C4}"/>
    <cellStyle name="Comma 5 6 3 2" xfId="1648" xr:uid="{00000000-0005-0000-0000-000036020000}"/>
    <cellStyle name="Comma 5 6 3 2 2" xfId="3038" xr:uid="{00000000-0005-0000-0000-0000CE010000}"/>
    <cellStyle name="Comma 5 6 3 2 2 2" xfId="8118" xr:uid="{2988140F-C9BB-4F35-BE88-8B632235552C}"/>
    <cellStyle name="Comma 5 6 3 2 2 2 2" xfId="28800" xr:uid="{15CF8EA8-D872-4A1A-BBD9-2FBA5C11DD5A}"/>
    <cellStyle name="Comma 5 6 3 2 2 2 3" xfId="26472" xr:uid="{514830B1-160E-4F8B-9AB5-3550D757909B}"/>
    <cellStyle name="Comma 5 6 3 2 2 2 4" xfId="18498" xr:uid="{AAC7EE76-4F4E-4C78-BEAC-B2E459246B53}"/>
    <cellStyle name="Comma 5 6 3 2 2 3" xfId="10951" xr:uid="{6651C9F7-8EE7-4D75-AC11-54ED3950982A}"/>
    <cellStyle name="Comma 5 6 3 2 2 3 2" xfId="21331" xr:uid="{6EE81B4D-AED8-464B-BF44-6E2802D87D53}"/>
    <cellStyle name="Comma 5 6 3 2 2 4" xfId="25810" xr:uid="{56264640-B7B6-4259-88CF-94ABC0784962}"/>
    <cellStyle name="Comma 5 6 3 2 2 5" xfId="15665" xr:uid="{51AFB86B-CB9C-4C17-A951-DCC2815DA1FB}"/>
    <cellStyle name="Comma 5 6 3 2 3" xfId="3537" xr:uid="{00000000-0005-0000-0000-000036020000}"/>
    <cellStyle name="Comma 5 6 3 2 4" xfId="5579" xr:uid="{8D6F4F08-AEE7-4E1C-9695-7E8F22B5E68C}"/>
    <cellStyle name="Comma 5 6 3 2 4 2" xfId="29946" xr:uid="{8B1B28A8-133C-4516-A9F3-7FE36BF04379}"/>
    <cellStyle name="Comma 5 6 3 2 5" xfId="24535" xr:uid="{3605F36D-2DA4-4E1E-B5B2-7275CC3D770B}"/>
    <cellStyle name="Comma 5 6 3 2 6" xfId="13542" xr:uid="{10618A8C-FF4F-43A9-8C44-8968BE992A4F}"/>
    <cellStyle name="Comma 5 6 3 3" xfId="1649" xr:uid="{00000000-0005-0000-0000-000037020000}"/>
    <cellStyle name="Comma 5 6 3 3 2" xfId="2670" xr:uid="{00000000-0005-0000-0000-0000CF010000}"/>
    <cellStyle name="Comma 5 6 3 3 2 2" xfId="7794" xr:uid="{FC4E818E-86CA-4871-A53F-6AE683E00537}"/>
    <cellStyle name="Comma 5 6 3 3 2 2 2" xfId="18174" xr:uid="{A6F7B1FA-D58C-4E72-B7F5-1DA4608A0506}"/>
    <cellStyle name="Comma 5 6 3 3 2 3" xfId="10627" xr:uid="{466915EA-A5DE-480D-873A-773BC4A7C5B4}"/>
    <cellStyle name="Comma 5 6 3 3 2 3 2" xfId="21007" xr:uid="{58DD9EC1-7FAE-451B-B84B-7FF34BA949B1}"/>
    <cellStyle name="Comma 5 6 3 3 2 4" xfId="15341" xr:uid="{CBFC83F7-B5FD-47E9-9402-9883DBB0922C}"/>
    <cellStyle name="Comma 5 6 3 3 2 5" xfId="30428" xr:uid="{ED4880D0-7E90-4301-AA4F-4731D701629B}"/>
    <cellStyle name="Comma 5 6 3 3 3" xfId="3539" xr:uid="{00000000-0005-0000-0000-000037020000}"/>
    <cellStyle name="Comma 5 6 3 3 4" xfId="5580" xr:uid="{761EBF54-5B24-4AA9-86E2-6BDAAF962FA7}"/>
    <cellStyle name="Comma 5 6 3 3 4 2" xfId="29897" xr:uid="{AB4FD6CD-0861-47AC-BFF8-0942381BE83B}"/>
    <cellStyle name="Comma 5 6 3 3 5" xfId="22820" xr:uid="{414F5BD6-9601-4501-97FD-1B91957F007A}"/>
    <cellStyle name="Comma 5 6 3 3 6" xfId="13074" xr:uid="{EFA9F08E-5102-40A7-B488-32F84DE311D1}"/>
    <cellStyle name="Comma 5 6 3 4" xfId="1647" xr:uid="{00000000-0005-0000-0000-000038020000}"/>
    <cellStyle name="Comma 5 6 3 4 2" xfId="4655" xr:uid="{96B839EE-44EA-4FBB-9175-77FE529D3877}"/>
    <cellStyle name="Comma 5 6 3 4 2 2" xfId="9407" xr:uid="{630F016D-D656-47E0-9F46-225F3907DBA3}"/>
    <cellStyle name="Comma 5 6 3 4 2 2 2" xfId="19787" xr:uid="{96E2F542-CA8D-4ECC-9D80-96C38592BB84}"/>
    <cellStyle name="Comma 5 6 3 4 2 3" xfId="12240" xr:uid="{F19B67DB-29E6-4352-AFB8-B111561F27E7}"/>
    <cellStyle name="Comma 5 6 3 4 2 3 2" xfId="22620" xr:uid="{1F87520B-F67C-418A-B875-7FAAFF828D33}"/>
    <cellStyle name="Comma 5 6 3 4 2 4" xfId="28277" xr:uid="{21A54E6A-310D-4239-8B26-446127D07DBF}"/>
    <cellStyle name="Comma 5 6 3 4 2 5" xfId="26647" xr:uid="{1B152A18-1C82-4286-836C-A679DC640C6A}"/>
    <cellStyle name="Comma 5 6 3 4 2 6" xfId="16954" xr:uid="{0487E457-D63A-4098-84BA-4D4BC076AA8F}"/>
    <cellStyle name="Comma 5 6 3 4 3" xfId="24252" xr:uid="{605FDD89-0425-4367-8C3B-784B5D425380}"/>
    <cellStyle name="Comma 5 6 3 5" xfId="4122" xr:uid="{DF63986C-EEEC-420A-A145-91C5AAECDE50}"/>
    <cellStyle name="Comma 5 6 3 5 2" xfId="8894" xr:uid="{5901397A-C167-4D60-9058-B5323971A03C}"/>
    <cellStyle name="Comma 5 6 3 5 2 2" xfId="29006" xr:uid="{E9821182-F511-459C-8200-A6ACE1605CCE}"/>
    <cellStyle name="Comma 5 6 3 5 2 3" xfId="27074" xr:uid="{AA58A71E-A9E2-47FF-A519-0B5400D31F1E}"/>
    <cellStyle name="Comma 5 6 3 5 2 4" xfId="19274" xr:uid="{537EFCF4-5CA5-4F86-8653-BC297AE15835}"/>
    <cellStyle name="Comma 5 6 3 5 2 5" xfId="31008" xr:uid="{B8E6B64A-486D-4071-8DC3-AA330959E8E0}"/>
    <cellStyle name="Comma 5 6 3 5 3" xfId="11727" xr:uid="{31C10FCD-B77E-4316-A776-403BF58FAB36}"/>
    <cellStyle name="Comma 5 6 3 5 3 2" xfId="22107" xr:uid="{E8D6B2DA-D8E8-4FC4-BBC5-E6A7E0071C73}"/>
    <cellStyle name="Comma 5 6 3 5 4" xfId="25651" xr:uid="{978D8406-2F72-4AD1-90F1-6B8A28C381C1}"/>
    <cellStyle name="Comma 5 6 3 5 5" xfId="16441" xr:uid="{C75A4B7E-E15F-49D1-A402-7902E8917AC0}"/>
    <cellStyle name="Comma 5 6 3 6" xfId="4872" xr:uid="{62C1F978-25D8-4CC1-9BA5-9A9C3B52A758}"/>
    <cellStyle name="Comma 5 6 3 6 2" xfId="28688" xr:uid="{7979634E-E2D5-43B6-BABA-61DBAA353967}"/>
    <cellStyle name="Comma 5 6 3 6 3" xfId="26007" xr:uid="{9332BC9F-0C97-4623-974D-D0703A9F521C}"/>
    <cellStyle name="Comma 5 6 3 6 4" xfId="14164" xr:uid="{C4FD2E18-8907-418E-BEFD-599F2FBB4D80}"/>
    <cellStyle name="Comma 5 6 3 7" xfId="6617" xr:uid="{7B8BE26E-8EB7-40A6-8C1F-A5C8F82DD8AB}"/>
    <cellStyle name="Comma 5 6 3 7 2" xfId="26274" xr:uid="{47A7EEA5-49CD-448B-AF24-B40E545AFC4C}"/>
    <cellStyle name="Comma 5 6 3 7 3" xfId="27405" xr:uid="{CC90C86D-535E-4CD2-9515-9AFB75C393D7}"/>
    <cellStyle name="Comma 5 6 3 7 4" xfId="16997" xr:uid="{B82D5362-48A2-4270-B9FB-2ACCDDD72ED1}"/>
    <cellStyle name="Comma 5 6 3 8" xfId="9450" xr:uid="{1A55361D-A709-4349-9372-B9ADC2352EFB}"/>
    <cellStyle name="Comma 5 6 3 8 2" xfId="19830" xr:uid="{918C8C6A-4561-4334-BA22-26C3070BF72F}"/>
    <cellStyle name="Comma 5 6 3 9" xfId="24349" xr:uid="{725B2A9C-E526-44FB-94FB-67F2A605326F}"/>
    <cellStyle name="Comma 5 6 4" xfId="480" xr:uid="{00000000-0005-0000-0000-000039020000}"/>
    <cellStyle name="Comma 5 6 4 10" xfId="13543" xr:uid="{69DFF61A-3937-4D61-A1C6-BCFA084C7E61}"/>
    <cellStyle name="Comma 5 6 4 2" xfId="1651" xr:uid="{00000000-0005-0000-0000-00003A020000}"/>
    <cellStyle name="Comma 5 6 4 2 2" xfId="23231" xr:uid="{631D18D8-9F14-4EF0-8240-8FC074BE2970}"/>
    <cellStyle name="Comma 5 6 4 2 2 2" xfId="29832" xr:uid="{ACAEC5BD-7D04-4A07-8311-C37FECBDA470}"/>
    <cellStyle name="Comma 5 6 4 2 2 2 2" xfId="30697" xr:uid="{6FD28594-8527-46A9-81FF-53A5969F8A03}"/>
    <cellStyle name="Comma 5 6 4 2 3" xfId="23616" xr:uid="{EB20E96A-ABBE-4405-A83A-0C56D225D782}"/>
    <cellStyle name="Comma 5 6 4 2 4" xfId="30050" xr:uid="{55CA51AD-2F4D-46A7-8227-ED4BBA99702B}"/>
    <cellStyle name="Comma 5 6 4 3" xfId="1652" xr:uid="{00000000-0005-0000-0000-00003B020000}"/>
    <cellStyle name="Comma 5 6 4 4" xfId="1650" xr:uid="{00000000-0005-0000-0000-00003C020000}"/>
    <cellStyle name="Comma 5 6 4 5" xfId="4401" xr:uid="{DCD7CC65-2C6B-43C4-8785-9E881C1BCA13}"/>
    <cellStyle name="Comma 5 6 4 5 2" xfId="9173" xr:uid="{29D46A5B-5EF4-4D5F-A22D-461AEE36AEE4}"/>
    <cellStyle name="Comma 5 6 4 5 2 2" xfId="19553" xr:uid="{915B69A5-F130-476E-A455-3362F3718E7A}"/>
    <cellStyle name="Comma 5 6 4 5 2 3" xfId="31067" xr:uid="{F2786672-7DFE-4FB0-BA25-C00762325A99}"/>
    <cellStyle name="Comma 5 6 4 5 2 4" xfId="30696" xr:uid="{4B424C80-EECD-4381-B558-D0681B8D1102}"/>
    <cellStyle name="Comma 5 6 4 5 3" xfId="12006" xr:uid="{F056B21E-8EEC-42D1-A5EC-AC363C419105}"/>
    <cellStyle name="Comma 5 6 4 5 3 2" xfId="22386" xr:uid="{6193C099-469F-4BED-9B2E-5342B05049AB}"/>
    <cellStyle name="Comma 5 6 4 5 4" xfId="16720" xr:uid="{101AE1AE-F90A-41ED-876F-AC99EDFE262D}"/>
    <cellStyle name="Comma 5 6 4 6" xfId="4873" xr:uid="{606B6403-7A80-4C7A-AB8E-023D16F4F682}"/>
    <cellStyle name="Comma 5 6 4 6 2" xfId="14165" xr:uid="{AAE9E0B8-5207-490D-B683-5B8B2029A3E9}"/>
    <cellStyle name="Comma 5 6 4 7" xfId="6618" xr:uid="{D8BDED57-485A-4A5D-A931-A9573409E00D}"/>
    <cellStyle name="Comma 5 6 4 7 2" xfId="16998" xr:uid="{4FDFD70E-F66A-4013-9215-3448C2947268}"/>
    <cellStyle name="Comma 5 6 4 8" xfId="9451" xr:uid="{7331E9E2-6F0D-46C8-9F00-16E1BAED187C}"/>
    <cellStyle name="Comma 5 6 4 8 2" xfId="19831" xr:uid="{982F0F29-74E0-425B-826B-D189FCA037A6}"/>
    <cellStyle name="Comma 5 6 4 9" xfId="24590" xr:uid="{E92AF8D2-F737-4F3F-8E21-3899B629C4BC}"/>
    <cellStyle name="Comma 5 6 5" xfId="1653" xr:uid="{00000000-0005-0000-0000-00003D020000}"/>
    <cellStyle name="Comma 5 6 5 2" xfId="2870" xr:uid="{00000000-0005-0000-0000-0000D1010000}"/>
    <cellStyle name="Comma 5 6 5 2 2" xfId="7987" xr:uid="{A4168C2C-017A-4E86-848B-D43FC33D9E71}"/>
    <cellStyle name="Comma 5 6 5 2 2 2" xfId="28257" xr:uid="{5F5CF18B-E883-4239-80F4-25A57F9ABFF8}"/>
    <cellStyle name="Comma 5 6 5 2 2 2 2" xfId="31204" xr:uid="{7D4C9951-2CC3-4A50-BBC9-67EE0E29863D}"/>
    <cellStyle name="Comma 5 6 5 2 2 2 3" xfId="30698" xr:uid="{776FC7D4-7BCD-4D98-A3F7-74BEEC5CD323}"/>
    <cellStyle name="Comma 5 6 5 2 2 3" xfId="27866" xr:uid="{C54C1D54-1B79-487A-9CB9-DFE7AE2A9CD6}"/>
    <cellStyle name="Comma 5 6 5 2 2 4" xfId="18367" xr:uid="{58248E8F-2F5A-4FBC-BA63-B8901727DC47}"/>
    <cellStyle name="Comma 5 6 5 2 3" xfId="10820" xr:uid="{78AA1DAD-4757-4283-9FE6-DE180516122E}"/>
    <cellStyle name="Comma 5 6 5 2 3 2" xfId="21200" xr:uid="{0F318335-83CE-4969-9344-703F784264E8}"/>
    <cellStyle name="Comma 5 6 5 2 4" xfId="24842" xr:uid="{58FE6BB2-A654-4842-9D03-347B90CB102C}"/>
    <cellStyle name="Comma 5 6 5 2 5" xfId="15534" xr:uid="{90E983AF-E2A7-47E2-8A74-579B8D03F159}"/>
    <cellStyle name="Comma 5 6 5 3" xfId="3540" xr:uid="{00000000-0005-0000-0000-00003D020000}"/>
    <cellStyle name="Comma 5 6 5 4" xfId="5581" xr:uid="{F71FC95D-44D7-4567-A472-4307DC68F426}"/>
    <cellStyle name="Comma 5 6 5 4 2" xfId="29841" xr:uid="{C378B11F-FE1B-4D48-8F76-B07AE9EB0C13}"/>
    <cellStyle name="Comma 5 6 5 5" xfId="22674" xr:uid="{55490A9E-01D7-460C-A9F7-9F91E148E222}"/>
    <cellStyle name="Comma 5 6 5 6" xfId="13363" xr:uid="{EA787D51-6E05-4DA2-BB3C-931FD37A02C3}"/>
    <cellStyle name="Comma 5 6 6" xfId="1654" xr:uid="{00000000-0005-0000-0000-00003E020000}"/>
    <cellStyle name="Comma 5 6 6 2" xfId="2502" xr:uid="{00000000-0005-0000-0000-0000D2010000}"/>
    <cellStyle name="Comma 5 6 6 2 2" xfId="7627" xr:uid="{1BEB08BA-662C-4878-B2D9-0F34C8877877}"/>
    <cellStyle name="Comma 5 6 6 2 2 2" xfId="18007" xr:uid="{BD27081A-33EF-4C77-96E7-2C5D52AB2CB3}"/>
    <cellStyle name="Comma 5 6 6 2 3" xfId="10460" xr:uid="{B1DF0B21-DA5F-41AD-B192-AC41182AEEC6}"/>
    <cellStyle name="Comma 5 6 6 2 3 2" xfId="20840" xr:uid="{BF5CE5FE-3EF1-4520-BDE5-A886A7DBD274}"/>
    <cellStyle name="Comma 5 6 6 2 4" xfId="27699" xr:uid="{ABFDF23C-0423-457C-83B1-A087B20ABBEA}"/>
    <cellStyle name="Comma 5 6 6 2 5" xfId="27362" xr:uid="{F19CC4E9-508D-499B-8F9E-0BA9B4616EF6}"/>
    <cellStyle name="Comma 5 6 6 2 6" xfId="15174" xr:uid="{7FD278A5-F30B-4C06-B250-225256092BE0}"/>
    <cellStyle name="Comma 5 6 6 3" xfId="3542" xr:uid="{00000000-0005-0000-0000-00003E020000}"/>
    <cellStyle name="Comma 5 6 6 4" xfId="5582" xr:uid="{C299B670-1E97-4C26-B434-264A76914A49}"/>
    <cellStyle name="Comma 5 6 6 4 2" xfId="29870" xr:uid="{C06840A9-7BF7-48E8-BD43-5AA0864EF63B}"/>
    <cellStyle name="Comma 5 6 6 5" xfId="23725" xr:uid="{5713D575-9C81-4804-B1A8-F5DE5B0FFABF}"/>
    <cellStyle name="Comma 5 6 6 6" xfId="12890" xr:uid="{FB173E75-DA18-4987-8EEB-D3CA7E70D2C0}"/>
    <cellStyle name="Comma 5 6 7" xfId="1640" xr:uid="{00000000-0005-0000-0000-00003F020000}"/>
    <cellStyle name="Comma 5 6 7 2" xfId="2258" xr:uid="{00000000-0005-0000-0000-0000C6010000}"/>
    <cellStyle name="Comma 5 6 7 2 2" xfId="7385" xr:uid="{B1ADE0B4-0841-4EA0-8361-A573FE98E495}"/>
    <cellStyle name="Comma 5 6 7 2 2 2" xfId="17765" xr:uid="{35FCECEC-1608-4E78-8E5B-E19FCE3F68EB}"/>
    <cellStyle name="Comma 5 6 7 2 3" xfId="10218" xr:uid="{5D91E43A-ED10-41E3-9D74-036AA5B5FE1B}"/>
    <cellStyle name="Comma 5 6 7 2 3 2" xfId="20598" xr:uid="{B2E5C644-A4CF-49A9-AA57-CA35A1AF6478}"/>
    <cellStyle name="Comma 5 6 7 2 4" xfId="28490" xr:uid="{9A66F825-2F8B-4320-A260-883602AAA4D7}"/>
    <cellStyle name="Comma 5 6 7 2 5" xfId="25898" xr:uid="{3DDE40A2-D002-44C3-BB89-D8C7AFCBCEAB}"/>
    <cellStyle name="Comma 5 6 7 2 6" xfId="14932" xr:uid="{9070B726-4E0F-4A72-B935-ED3611F82692}"/>
    <cellStyle name="Comma 5 6 7 3" xfId="3681" xr:uid="{00000000-0005-0000-0000-00003F020000}"/>
    <cellStyle name="Comma 5 6 7 4" xfId="23676" xr:uid="{98C2CE82-9E9A-455F-9994-C8EBEE219C54}"/>
    <cellStyle name="Comma 5 6 8" xfId="3862" xr:uid="{75645FB4-205D-4E97-ABC5-C721ABB9F46B}"/>
    <cellStyle name="Comma 5 6 8 2" xfId="8694" xr:uid="{9C4DAFBF-0377-441E-B8E5-C883A9095C2E}"/>
    <cellStyle name="Comma 5 6 8 2 2" xfId="19074" xr:uid="{B509ABE0-D8C4-4066-83AA-AE80A9FA47F9}"/>
    <cellStyle name="Comma 5 6 8 3" xfId="11527" xr:uid="{8BBD3814-0477-4211-98F9-083CA8A425D3}"/>
    <cellStyle name="Comma 5 6 8 3 2" xfId="21907" xr:uid="{41DAC589-E123-4832-BCB0-093350FF3653}"/>
    <cellStyle name="Comma 5 6 8 4" xfId="26490" xr:uid="{5A3E59E1-46B3-4497-B3B1-54407837B839}"/>
    <cellStyle name="Comma 5 6 8 5" xfId="27286" xr:uid="{C2C9EF68-7E4B-49EF-B522-A266D5396DCF}"/>
    <cellStyle name="Comma 5 6 8 6" xfId="16241" xr:uid="{9E8CB0D6-6B8E-4477-B094-490FBDC1FBC1}"/>
    <cellStyle name="Comma 5 6 9" xfId="4869" xr:uid="{C6A25E47-8C83-4DB5-8384-5642D1F451D1}"/>
    <cellStyle name="Comma 5 6 9 2" xfId="28492" xr:uid="{17BF5DBF-6F50-48C0-B849-55785DDD8055}"/>
    <cellStyle name="Comma 5 6 9 3" xfId="26491" xr:uid="{C62C78BA-C0F0-45C9-8AE1-A73B68B1AD84}"/>
    <cellStyle name="Comma 5 6 9 4" xfId="14161" xr:uid="{B80FD583-A4D1-422C-8EF7-CDF096FE6F6F}"/>
    <cellStyle name="Comma 5 7" xfId="481" xr:uid="{00000000-0005-0000-0000-000040020000}"/>
    <cellStyle name="Comma 5 7 10" xfId="6619" xr:uid="{14EE97B8-3107-4485-AD21-11E6538925C2}"/>
    <cellStyle name="Comma 5 7 10 2" xfId="16999" xr:uid="{5CBD8036-72DA-473D-8A8A-0E93E593676C}"/>
    <cellStyle name="Comma 5 7 11" xfId="9452" xr:uid="{CBC3D018-F339-48CA-809A-9BD129D1579D}"/>
    <cellStyle name="Comma 5 7 11 2" xfId="19832" xr:uid="{6D1C1702-DB26-4213-A813-D47E860EB7BE}"/>
    <cellStyle name="Comma 5 7 12" xfId="24089" xr:uid="{730B1F54-6836-4D9C-81FE-2FB8C980C0BD}"/>
    <cellStyle name="Comma 5 7 13" xfId="12508" xr:uid="{66F9A521-1AD4-4187-BA8A-DB446B7A9868}"/>
    <cellStyle name="Comma 5 7 2" xfId="482" xr:uid="{00000000-0005-0000-0000-000041020000}"/>
    <cellStyle name="Comma 5 7 2 10" xfId="24573" xr:uid="{4F2F782D-5870-4461-A2CB-636E40F9A215}"/>
    <cellStyle name="Comma 5 7 2 11" xfId="12666" xr:uid="{8E6FD8F7-43D2-4EB7-8A0D-38A637E02AD2}"/>
    <cellStyle name="Comma 5 7 2 2" xfId="483" xr:uid="{00000000-0005-0000-0000-000042020000}"/>
    <cellStyle name="Comma 5 7 2 2 2" xfId="1658" xr:uid="{00000000-0005-0000-0000-000043020000}"/>
    <cellStyle name="Comma 5 7 2 2 2 2" xfId="23366" xr:uid="{1634567F-8A14-4929-8EE8-848E60E811A4}"/>
    <cellStyle name="Comma 5 7 2 2 2 2 2" xfId="29734" xr:uid="{FE2222D0-7793-40F0-A436-798F90E6F940}"/>
    <cellStyle name="Comma 5 7 2 2 2 2 2 2" xfId="30700" xr:uid="{9BD97334-2881-445B-A34E-42326F312AE5}"/>
    <cellStyle name="Comma 5 7 2 2 2 3" xfId="25602" xr:uid="{2E4144DF-BA35-444A-B073-CD4ECDA4E41B}"/>
    <cellStyle name="Comma 5 7 2 2 2 4" xfId="30051" xr:uid="{9E34B2C9-B31D-4C5D-8B66-EEB757494DBF}"/>
    <cellStyle name="Comma 5 7 2 2 3" xfId="1659" xr:uid="{00000000-0005-0000-0000-000044020000}"/>
    <cellStyle name="Comma 5 7 2 2 3 2" xfId="26635" xr:uid="{5556106A-FC6B-4A1F-BCE2-D4D23FB55ECF}"/>
    <cellStyle name="Comma 5 7 2 2 3 3" xfId="26990" xr:uid="{79683DFE-2E88-4A76-9341-AE0DCE02312A}"/>
    <cellStyle name="Comma 5 7 2 2 4" xfId="1657" xr:uid="{00000000-0005-0000-0000-000045020000}"/>
    <cellStyle name="Comma 5 7 2 2 5" xfId="4876" xr:uid="{662677CF-EED7-4EE9-A1F4-218A4809BCE7}"/>
    <cellStyle name="Comma 5 7 2 2 5 2" xfId="26536" xr:uid="{2AA00ACA-3F70-4143-882E-9AB90CBCFDA9}"/>
    <cellStyle name="Comma 5 7 2 2 5 2 2" xfId="31178" xr:uid="{0FF2F87E-EA1D-4F08-B923-8F0B3224573A}"/>
    <cellStyle name="Comma 5 7 2 2 5 2 3" xfId="30699" xr:uid="{A84E266A-6C4D-48FB-B0F5-7AE41F9D8B5F}"/>
    <cellStyle name="Comma 5 7 2 2 5 3" xfId="26332" xr:uid="{DC4C886B-FA07-433C-8E3D-E3869D9D293F}"/>
    <cellStyle name="Comma 5 7 2 2 5 4" xfId="14168" xr:uid="{11D3F6A0-2075-4D5B-886A-9165B7D14B04}"/>
    <cellStyle name="Comma 5 7 2 2 6" xfId="6621" xr:uid="{1663967D-20F1-45F3-ACE2-E60A145759CC}"/>
    <cellStyle name="Comma 5 7 2 2 6 2" xfId="17001" xr:uid="{40A5B1FA-4FD8-4C4C-9CCE-C8EF4F188AD0}"/>
    <cellStyle name="Comma 5 7 2 2 7" xfId="9454" xr:uid="{97B3FDC4-0CBD-4885-BFCD-715739C8CD60}"/>
    <cellStyle name="Comma 5 7 2 2 7 2" xfId="19834" xr:uid="{1C7A9CF3-0EA0-4CBB-AB63-A14EBACE1599}"/>
    <cellStyle name="Comma 5 7 2 2 8" xfId="24471" xr:uid="{F8F1E486-2341-40EC-80C1-2B7172C7D86B}"/>
    <cellStyle name="Comma 5 7 2 2 9" xfId="13544" xr:uid="{305B0BF6-F862-44A4-BF42-178CF9A94E26}"/>
    <cellStyle name="Comma 5 7 2 3" xfId="1660" xr:uid="{00000000-0005-0000-0000-000046020000}"/>
    <cellStyle name="Comma 5 7 2 3 2" xfId="2671" xr:uid="{00000000-0005-0000-0000-0000D6010000}"/>
    <cellStyle name="Comma 5 7 2 3 2 2" xfId="7795" xr:uid="{13AA3425-DA08-49E7-8A0E-AF84A7626225}"/>
    <cellStyle name="Comma 5 7 2 3 2 2 2" xfId="18175" xr:uid="{846E0AB7-6954-4E03-AD74-1E9D6DC8BA7D}"/>
    <cellStyle name="Comma 5 7 2 3 2 3" xfId="10628" xr:uid="{BB9D0CC4-E015-488B-9CCE-E31DBCA3579D}"/>
    <cellStyle name="Comma 5 7 2 3 2 3 2" xfId="21008" xr:uid="{68F76178-87A8-4557-8677-E967A2D7086C}"/>
    <cellStyle name="Comma 5 7 2 3 2 4" xfId="15342" xr:uid="{190957A6-4825-4713-AF5A-F13B9F2FAB46}"/>
    <cellStyle name="Comma 5 7 2 3 2 5" xfId="30429" xr:uid="{73CA2C10-218A-4D2A-81E4-A47A78477738}"/>
    <cellStyle name="Comma 5 7 2 3 3" xfId="3541" xr:uid="{00000000-0005-0000-0000-000046020000}"/>
    <cellStyle name="Comma 5 7 2 3 4" xfId="5583" xr:uid="{F1C4E9C9-E7C5-4999-9F4B-6A3BEE167DF3}"/>
    <cellStyle name="Comma 5 7 2 3 4 2" xfId="29750" xr:uid="{9A070076-FD0C-4E69-84C5-AB1037CE374D}"/>
    <cellStyle name="Comma 5 7 2 3 5" xfId="25179" xr:uid="{5683F0CD-3BA8-4FCE-9083-BEF5A0F955FE}"/>
    <cellStyle name="Comma 5 7 2 3 6" xfId="13076" xr:uid="{20152E85-0F02-4F68-B0EF-188D729F7246}"/>
    <cellStyle name="Comma 5 7 2 4" xfId="1661" xr:uid="{00000000-0005-0000-0000-000047020000}"/>
    <cellStyle name="Comma 5 7 2 4 2" xfId="4681" xr:uid="{8FBE2D01-7106-47CC-A850-387B386B4D74}"/>
    <cellStyle name="Comma 5 7 2 4 2 2" xfId="9416" xr:uid="{B2026E21-6175-42C0-A65E-87647A35362B}"/>
    <cellStyle name="Comma 5 7 2 4 2 2 2" xfId="19796" xr:uid="{F0303F0C-183A-45C1-9195-D7000C274528}"/>
    <cellStyle name="Comma 5 7 2 4 2 2 3" xfId="31110" xr:uid="{F57B2301-3A0F-4B61-985A-7206CFD1129C}"/>
    <cellStyle name="Comma 5 7 2 4 2 2 4" xfId="30701" xr:uid="{A568AC5A-EBC6-4C11-987C-AB2234DC4239}"/>
    <cellStyle name="Comma 5 7 2 4 2 3" xfId="12249" xr:uid="{23FBDDE2-9ADE-4BC0-9007-49DEC224EDA3}"/>
    <cellStyle name="Comma 5 7 2 4 2 3 2" xfId="22629" xr:uid="{F0FD67B3-C129-4D8C-9442-46DA1BB55B29}"/>
    <cellStyle name="Comma 5 7 2 4 2 4" xfId="26492" xr:uid="{981C4E56-484D-4484-8BE4-DD13E3CB5DF3}"/>
    <cellStyle name="Comma 5 7 2 4 2 5" xfId="28340" xr:uid="{2FB2A506-78EB-4959-BCD8-892F75D1E3C7}"/>
    <cellStyle name="Comma 5 7 2 4 2 6" xfId="16963" xr:uid="{009B3A7B-75F5-4FB4-ABD6-939E56B02676}"/>
    <cellStyle name="Comma 5 7 2 4 3" xfId="23507" xr:uid="{85B2F1AA-03A0-41BE-B69E-339100CEA82F}"/>
    <cellStyle name="Comma 5 7 2 4 3 2" xfId="29899" xr:uid="{9C01E95A-74BC-47F7-B7A5-8BC1061F59A5}"/>
    <cellStyle name="Comma 5 7 2 4 4" xfId="30012" xr:uid="{106398AA-ED2F-4348-890B-9FBF05EF801E}"/>
    <cellStyle name="Comma 5 7 2 5" xfId="1656" xr:uid="{00000000-0005-0000-0000-000048020000}"/>
    <cellStyle name="Comma 5 7 2 5 2" xfId="25609" xr:uid="{B6E4083F-4A15-4CCF-B5C9-4526FACB1C2F}"/>
    <cellStyle name="Comma 5 7 2 5 3" xfId="25776" xr:uid="{FEC3CEA1-CCC7-4BCE-9945-F426DD63FDF4}"/>
    <cellStyle name="Comma 5 7 2 6" xfId="4123" xr:uid="{8B4C8D43-E0E5-4AA4-896D-89B582FFE9A0}"/>
    <cellStyle name="Comma 5 7 2 6 2" xfId="8895" xr:uid="{62414F10-5354-497E-9F35-D71FE3175349}"/>
    <cellStyle name="Comma 5 7 2 6 2 2" xfId="19275" xr:uid="{7239C4D9-0548-4ECD-A092-E1DF8E4C4DB6}"/>
    <cellStyle name="Comma 5 7 2 6 3" xfId="11728" xr:uid="{49F6E218-397A-4FC8-9A8F-49C9BA16B765}"/>
    <cellStyle name="Comma 5 7 2 6 3 2" xfId="22108" xr:uid="{3E9E1955-D564-42C6-A7B8-8DC94F3EFD2C}"/>
    <cellStyle name="Comma 5 7 2 6 4" xfId="27452" xr:uid="{B4576E0B-D014-4B36-B0DD-0BDA3C01EE80}"/>
    <cellStyle name="Comma 5 7 2 6 5" xfId="26754" xr:uid="{005A14DE-8FA2-49BA-AE9F-6B3B044914EF}"/>
    <cellStyle name="Comma 5 7 2 6 6" xfId="16442" xr:uid="{E0CC5760-C206-4DC8-959C-1204DE4D6DE6}"/>
    <cellStyle name="Comma 5 7 2 7" xfId="4875" xr:uid="{26FF34ED-32CA-4593-8F59-D08580833D08}"/>
    <cellStyle name="Comma 5 7 2 7 2" xfId="28446" xr:uid="{E4551655-4C6A-4234-9FB2-AA0A4072A4B6}"/>
    <cellStyle name="Comma 5 7 2 7 3" xfId="26474" xr:uid="{57B3AF28-A89F-4CFC-8F6D-F0E5AA0A664B}"/>
    <cellStyle name="Comma 5 7 2 7 4" xfId="14167" xr:uid="{5169EB45-ED88-4614-9E7A-6738ED91774B}"/>
    <cellStyle name="Comma 5 7 2 8" xfId="6620" xr:uid="{E2A93D07-4B32-4972-B959-0EF776D3F38D}"/>
    <cellStyle name="Comma 5 7 2 8 2" xfId="17000" xr:uid="{C7C32092-0198-4FBA-8CC3-16465F53900E}"/>
    <cellStyle name="Comma 5 7 2 9" xfId="9453" xr:uid="{78968388-FF15-4048-A1C5-0A2045233C55}"/>
    <cellStyle name="Comma 5 7 2 9 2" xfId="19833" xr:uid="{319B5FCB-59F1-49DD-985E-DEAA88C6C8A2}"/>
    <cellStyle name="Comma 5 7 3" xfId="484" xr:uid="{00000000-0005-0000-0000-000049020000}"/>
    <cellStyle name="Comma 5 7 3 10" xfId="13545" xr:uid="{D15422AB-BBBC-4DF0-9758-B4A5EE187C6E}"/>
    <cellStyle name="Comma 5 7 3 2" xfId="1663" xr:uid="{00000000-0005-0000-0000-00004A020000}"/>
    <cellStyle name="Comma 5 7 3 2 2" xfId="24168" xr:uid="{7614F62F-C149-4F7B-BB0D-0F5F3513A3E3}"/>
    <cellStyle name="Comma 5 7 3 2 2 2" xfId="29676" xr:uid="{2D743BA9-5D74-41FF-8A56-E6FF48540754}"/>
    <cellStyle name="Comma 5 7 3 2 2 2 2" xfId="30703" xr:uid="{F8B265D7-D215-4C1F-B255-1B417890B3FC}"/>
    <cellStyle name="Comma 5 7 3 2 3" xfId="24035" xr:uid="{A956536C-0D0C-4B64-AB6C-3D32B84691CB}"/>
    <cellStyle name="Comma 5 7 3 2 3 2" xfId="27245" xr:uid="{2D391E2F-17BF-40F3-AC9B-F935480D75C5}"/>
    <cellStyle name="Comma 5 7 3 2 4" xfId="30052" xr:uid="{7D739D2D-6EFB-4DC1-9CEE-49DF4959E175}"/>
    <cellStyle name="Comma 5 7 3 3" xfId="1664" xr:uid="{00000000-0005-0000-0000-00004B020000}"/>
    <cellStyle name="Comma 5 7 3 4" xfId="1662" xr:uid="{00000000-0005-0000-0000-00004C020000}"/>
    <cellStyle name="Comma 5 7 3 4 2" xfId="27492" xr:uid="{255A2A1F-FD39-4D43-951D-12CE0A0F4BA0}"/>
    <cellStyle name="Comma 5 7 3 4 3" xfId="27821" xr:uid="{27574CA1-AC0A-41F4-AA4C-8BF3E9895FE7}"/>
    <cellStyle name="Comma 5 7 3 5" xfId="4402" xr:uid="{4DD17AB7-B1D9-46CC-BF1C-EB5BCE74B406}"/>
    <cellStyle name="Comma 5 7 3 5 2" xfId="9174" xr:uid="{4D4C7758-87C3-4B4E-8E9C-C9B199390E7A}"/>
    <cellStyle name="Comma 5 7 3 5 2 2" xfId="19554" xr:uid="{3B6289B8-4D36-4925-82A9-3737B8F64823}"/>
    <cellStyle name="Comma 5 7 3 5 2 3" xfId="31068" xr:uid="{4F35AD9B-147C-403E-AC2A-4005FB889638}"/>
    <cellStyle name="Comma 5 7 3 5 2 4" xfId="30702" xr:uid="{2CF44F40-820F-4CCA-B82A-E11E5C240E31}"/>
    <cellStyle name="Comma 5 7 3 5 3" xfId="12007" xr:uid="{559DC158-2D14-4ABB-AC79-7AAA8E5548A3}"/>
    <cellStyle name="Comma 5 7 3 5 3 2" xfId="22387" xr:uid="{3F42002C-0E4F-47D5-BBD6-1EEC7BAE73C5}"/>
    <cellStyle name="Comma 5 7 3 5 4" xfId="28129" xr:uid="{D1033E38-680C-4A2B-B69A-7E4E343DB956}"/>
    <cellStyle name="Comma 5 7 3 5 5" xfId="26097" xr:uid="{6849C713-679B-445F-AF71-4C1F1D6E6B36}"/>
    <cellStyle name="Comma 5 7 3 5 6" xfId="16721" xr:uid="{410E88C8-AC3B-421E-A629-73B44050E3B6}"/>
    <cellStyle name="Comma 5 7 3 6" xfId="4877" xr:uid="{1876B2D4-FC16-4C19-AC17-48842C3BA5C3}"/>
    <cellStyle name="Comma 5 7 3 6 2" xfId="26356" xr:uid="{0C0228FA-0A20-403D-B2B7-730C2183EAD4}"/>
    <cellStyle name="Comma 5 7 3 6 3" xfId="27312" xr:uid="{E5C09990-3CDE-48AF-8C5B-2501A3A2AF89}"/>
    <cellStyle name="Comma 5 7 3 6 4" xfId="14169" xr:uid="{B41F4920-B677-4008-8D4D-4C97D33518E5}"/>
    <cellStyle name="Comma 5 7 3 7" xfId="6622" xr:uid="{2238A681-9B22-49F9-A64A-5EA4AB96A8CD}"/>
    <cellStyle name="Comma 5 7 3 7 2" xfId="17002" xr:uid="{345BFF67-6D65-4053-B41A-B181030CAC76}"/>
    <cellStyle name="Comma 5 7 3 8" xfId="9455" xr:uid="{B1DC7DC7-1B68-4A50-AC4D-163FEEDE3729}"/>
    <cellStyle name="Comma 5 7 3 8 2" xfId="19835" xr:uid="{75625703-E2A7-4A13-8668-CA64BE646442}"/>
    <cellStyle name="Comma 5 7 3 9" xfId="23406" xr:uid="{900D5B1C-1589-4E23-9FE1-E88EEF3CCA25}"/>
    <cellStyle name="Comma 5 7 4" xfId="485" xr:uid="{00000000-0005-0000-0000-00004D020000}"/>
    <cellStyle name="Comma 5 7 4 2" xfId="1666" xr:uid="{00000000-0005-0000-0000-00004E020000}"/>
    <cellStyle name="Comma 5 7 4 2 2" xfId="23872" xr:uid="{318CB862-A3EC-47AD-A897-C9FDF3F8389C}"/>
    <cellStyle name="Comma 5 7 4 2 2 2" xfId="29829" xr:uid="{F7CD230F-B65A-4593-9417-9FB6AD98AA28}"/>
    <cellStyle name="Comma 5 7 4 2 2 2 2" xfId="30705" xr:uid="{8D9CD661-7477-4CA4-A153-5E6471FBB6CB}"/>
    <cellStyle name="Comma 5 7 4 2 3" xfId="23288" xr:uid="{D45419FA-DEA1-4FF5-944A-3804F3B313AF}"/>
    <cellStyle name="Comma 5 7 4 2 4" xfId="30034" xr:uid="{AC32E726-9F55-4195-96E0-7352BD474D9D}"/>
    <cellStyle name="Comma 5 7 4 3" xfId="1667" xr:uid="{00000000-0005-0000-0000-00004F020000}"/>
    <cellStyle name="Comma 5 7 4 4" xfId="1665" xr:uid="{00000000-0005-0000-0000-000050020000}"/>
    <cellStyle name="Comma 5 7 4 5" xfId="4878" xr:uid="{3D09B3A8-38B2-40D7-B78F-B863AAC63FA9}"/>
    <cellStyle name="Comma 5 7 4 5 2" xfId="14170" xr:uid="{AD591B44-9CC8-430F-9198-2C6296802480}"/>
    <cellStyle name="Comma 5 7 4 5 2 2" xfId="31113" xr:uid="{FF2EE620-52C5-4E38-901B-D8EC7D6F936B}"/>
    <cellStyle name="Comma 5 7 4 5 2 3" xfId="30704" xr:uid="{1BAA88F6-1BCE-4EA7-8A2A-713DC40B742F}"/>
    <cellStyle name="Comma 5 7 4 6" xfId="6623" xr:uid="{894ABF0A-6BA8-48AA-8DFF-AC94D6126965}"/>
    <cellStyle name="Comma 5 7 4 6 2" xfId="17003" xr:uid="{6A00D9E2-AA70-4FB1-84BE-F4DDC6A9E149}"/>
    <cellStyle name="Comma 5 7 4 7" xfId="9456" xr:uid="{B2F99BCC-99DB-48BC-B179-3BE0EBE58D9C}"/>
    <cellStyle name="Comma 5 7 4 7 2" xfId="19836" xr:uid="{DADE28A0-C82D-46F6-9BA7-9602FC15CA84}"/>
    <cellStyle name="Comma 5 7 4 8" xfId="25327" xr:uid="{BF51AFBA-C3EF-4A49-AF89-92329EABBD92}"/>
    <cellStyle name="Comma 5 7 4 9" xfId="13364" xr:uid="{48C609D4-FB79-4C2B-8D6D-7E9A662F329E}"/>
    <cellStyle name="Comma 5 7 5" xfId="1668" xr:uid="{00000000-0005-0000-0000-000051020000}"/>
    <cellStyle name="Comma 5 7 5 2" xfId="2562" xr:uid="{00000000-0005-0000-0000-0000D9010000}"/>
    <cellStyle name="Comma 5 7 5 2 2" xfId="7687" xr:uid="{81DA16CF-D215-46C7-B658-9ECDB619D97F}"/>
    <cellStyle name="Comma 5 7 5 2 2 2" xfId="18067" xr:uid="{2726BB12-E6AC-481B-9208-5B10A5F45B41}"/>
    <cellStyle name="Comma 5 7 5 2 3" xfId="10520" xr:uid="{DABF3BF7-D668-403B-A2AE-D3063CA6539E}"/>
    <cellStyle name="Comma 5 7 5 2 3 2" xfId="20900" xr:uid="{E5785C61-46FE-4A81-9423-D6AB3976B8C6}"/>
    <cellStyle name="Comma 5 7 5 2 4" xfId="15234" xr:uid="{FC16F968-3DF9-4BFB-B7B1-D95C3D6F7201}"/>
    <cellStyle name="Comma 5 7 5 2 5" xfId="30430" xr:uid="{0C859140-1E98-42C7-9ADC-47E8A5D1F2C8}"/>
    <cellStyle name="Comma 5 7 5 3" xfId="3707" xr:uid="{00000000-0005-0000-0000-000051020000}"/>
    <cellStyle name="Comma 5 7 5 4" xfId="5584" xr:uid="{445FBE4B-D100-4012-9843-6726F1C23419}"/>
    <cellStyle name="Comma 5 7 5 4 2" xfId="29842" xr:uid="{04BAC53C-0E86-4839-945D-6630D920F403}"/>
    <cellStyle name="Comma 5 7 5 5" xfId="23018" xr:uid="{36FEE959-41F0-4AD2-ACE4-7B3C0AB91829}"/>
    <cellStyle name="Comma 5 7 5 6" xfId="12950" xr:uid="{AD226341-77D4-472E-947F-DD3D504A66EE}"/>
    <cellStyle name="Comma 5 7 6" xfId="1669" xr:uid="{00000000-0005-0000-0000-000052020000}"/>
    <cellStyle name="Comma 5 7 6 2" xfId="2276" xr:uid="{00000000-0005-0000-0000-0000D3010000}"/>
    <cellStyle name="Comma 5 7 6 2 2" xfId="7403" xr:uid="{3226EB56-C19C-4DBE-9045-9998AD6D10C3}"/>
    <cellStyle name="Comma 5 7 6 2 2 2" xfId="17783" xr:uid="{7675AAEB-FC53-4CB7-B026-3B64B3F06C49}"/>
    <cellStyle name="Comma 5 7 6 2 3" xfId="10236" xr:uid="{92857883-0D6F-453D-9F27-EA6BC1F109FE}"/>
    <cellStyle name="Comma 5 7 6 2 3 2" xfId="20616" xr:uid="{F6F49F5D-3C06-4B15-8741-620B84013F91}"/>
    <cellStyle name="Comma 5 7 6 2 4" xfId="28557" xr:uid="{11E3C67F-D49E-4BF1-9903-523A4EE179B5}"/>
    <cellStyle name="Comma 5 7 6 2 5" xfId="28426" xr:uid="{28E3BD14-F77D-4EF8-8E21-6A639D6701CD}"/>
    <cellStyle name="Comma 5 7 6 2 6" xfId="14950" xr:uid="{0A31539B-6983-42F9-B3F7-A5F5AC1A26E7}"/>
    <cellStyle name="Comma 5 7 6 3" xfId="2064" xr:uid="{00000000-0005-0000-0000-000052020000}"/>
    <cellStyle name="Comma 5 7 6 4" xfId="23609" xr:uid="{D63C9F0C-4833-4AA3-880E-89DB790C2360}"/>
    <cellStyle name="Comma 5 7 6 4 2" xfId="29881" xr:uid="{46A80738-32FD-4F61-83A7-D4444073205A}"/>
    <cellStyle name="Comma 5 7 6 5" xfId="30003" xr:uid="{9E45B833-AA3E-4C42-86BA-FF11565FD327}"/>
    <cellStyle name="Comma 5 7 7" xfId="1655" xr:uid="{00000000-0005-0000-0000-000053020000}"/>
    <cellStyle name="Comma 5 7 7 2" xfId="27466" xr:uid="{F7E8B45B-C5F3-45F3-8652-1B25E60F4742}"/>
    <cellStyle name="Comma 5 7 7 3" xfId="28400" xr:uid="{94908BF2-0398-46D6-996F-F460030C3D64}"/>
    <cellStyle name="Comma 5 7 8" xfId="3863" xr:uid="{4D8E6C94-8977-4B3D-8541-5736DE38FB0C}"/>
    <cellStyle name="Comma 5 7 8 2" xfId="8695" xr:uid="{40566834-5CF1-4919-ABA6-CD259060D39C}"/>
    <cellStyle name="Comma 5 7 8 2 2" xfId="19075" xr:uid="{7FBF4413-9D43-4675-86AB-DC0EECC16F3B}"/>
    <cellStyle name="Comma 5 7 8 3" xfId="11528" xr:uid="{6BA6E460-B37A-4259-936B-5A7951C58242}"/>
    <cellStyle name="Comma 5 7 8 3 2" xfId="21908" xr:uid="{4E395C52-F27A-4799-8125-21C56070155B}"/>
    <cellStyle name="Comma 5 7 8 4" xfId="27981" xr:uid="{A1830401-4BE9-4047-8037-B582661AD80D}"/>
    <cellStyle name="Comma 5 7 8 5" xfId="27392" xr:uid="{A15B847E-0BCF-49BD-8467-CBB5224689F1}"/>
    <cellStyle name="Comma 5 7 8 6" xfId="16242" xr:uid="{FEEF5453-E726-4908-8A0B-7BD9DE73FA2F}"/>
    <cellStyle name="Comma 5 7 9" xfId="4874" xr:uid="{03CC9048-C24C-410E-B772-7E39F372F37F}"/>
    <cellStyle name="Comma 5 7 9 2" xfId="25914" xr:uid="{AD33B97C-D782-4AFC-9027-B6A080A83C9D}"/>
    <cellStyle name="Comma 5 7 9 3" xfId="27495" xr:uid="{82106660-3FC9-438C-BE38-76FC4CF091A9}"/>
    <cellStyle name="Comma 5 7 9 4" xfId="14166" xr:uid="{EF4ABBE1-E4DF-499A-A6CF-1C49A7ED091F}"/>
    <cellStyle name="Comma 5 8" xfId="486" xr:uid="{00000000-0005-0000-0000-000054020000}"/>
    <cellStyle name="Comma 5 8 10" xfId="9457" xr:uid="{3C0A6B10-AD79-48DD-AD99-93B446F10170}"/>
    <cellStyle name="Comma 5 8 10 2" xfId="19837" xr:uid="{F1C8E9F7-1193-43B8-8AB8-F02488840E21}"/>
    <cellStyle name="Comma 5 8 11" xfId="25155" xr:uid="{75EAFF25-E7F3-4723-A770-3674B2E75CAB}"/>
    <cellStyle name="Comma 5 8 12" xfId="12509" xr:uid="{A942E7ED-6000-4D8F-BC51-BE1BC90B00D9}"/>
    <cellStyle name="Comma 5 8 2" xfId="487" xr:uid="{00000000-0005-0000-0000-000055020000}"/>
    <cellStyle name="Comma 5 8 2 10" xfId="12667" xr:uid="{2D2060DC-65AE-4C74-A3D9-8EB52DE8C408}"/>
    <cellStyle name="Comma 5 8 2 2" xfId="1672" xr:uid="{00000000-0005-0000-0000-000056020000}"/>
    <cellStyle name="Comma 5 8 2 2 2" xfId="3039" xr:uid="{00000000-0005-0000-0000-0000DC010000}"/>
    <cellStyle name="Comma 5 8 2 2 2 2" xfId="8119" xr:uid="{2FF0FD7F-E2DD-4DD8-9A96-350194FBC0BA}"/>
    <cellStyle name="Comma 5 8 2 2 2 2 2" xfId="18499" xr:uid="{6CBA26F6-B2A4-410D-8EE9-DD2208A3DA39}"/>
    <cellStyle name="Comma 5 8 2 2 2 2 2 2" xfId="31142" xr:uid="{45C30206-3A93-4FA0-9F4F-E970C6555ABA}"/>
    <cellStyle name="Comma 5 8 2 2 2 2 2 3" xfId="30706" xr:uid="{40931A3F-EFB0-4B78-8C96-34DE658927E1}"/>
    <cellStyle name="Comma 5 8 2 2 2 3" xfId="10952" xr:uid="{B67D79DF-839B-42F2-A78D-28B2A1C986A8}"/>
    <cellStyle name="Comma 5 8 2 2 2 3 2" xfId="21332" xr:uid="{3AB97040-58F8-431F-9EC8-19760859A498}"/>
    <cellStyle name="Comma 5 8 2 2 2 4" xfId="27338" xr:uid="{D41D5792-1986-4C04-A298-742DBF272AAF}"/>
    <cellStyle name="Comma 5 8 2 2 2 5" xfId="26730" xr:uid="{27B648EF-2FFF-427C-A176-666178209CC9}"/>
    <cellStyle name="Comma 5 8 2 2 2 6" xfId="15666" xr:uid="{2608C0D8-305F-419E-951B-D34D60039A78}"/>
    <cellStyle name="Comma 5 8 2 2 3" xfId="2079" xr:uid="{00000000-0005-0000-0000-000056020000}"/>
    <cellStyle name="Comma 5 8 2 2 4" xfId="5585" xr:uid="{D7CC4C04-6A8E-45ED-B093-5C53AC1FD03A}"/>
    <cellStyle name="Comma 5 8 2 2 4 2" xfId="29775" xr:uid="{06F5E240-6626-40DD-94FD-891798718C4E}"/>
    <cellStyle name="Comma 5 8 2 2 5" xfId="24965" xr:uid="{48F91E01-18C6-4DBA-9EA4-A83AD4E1DC50}"/>
    <cellStyle name="Comma 5 8 2 2 6" xfId="13546" xr:uid="{108AFC75-5EEA-45DD-B81D-0BD1DFE89DC5}"/>
    <cellStyle name="Comma 5 8 2 3" xfId="1673" xr:uid="{00000000-0005-0000-0000-000057020000}"/>
    <cellStyle name="Comma 5 8 2 3 2" xfId="24076" xr:uid="{3CCF6D1F-E1E6-4134-8808-CE7380243E72}"/>
    <cellStyle name="Comma 5 8 2 3 2 2" xfId="30707" xr:uid="{33BA462E-2DD6-45C4-9B64-D122CEE1605E}"/>
    <cellStyle name="Comma 5 8 2 3 2 3" xfId="30551" xr:uid="{B6513C23-9EE7-4413-9D8F-CAD62F9FD3DE}"/>
    <cellStyle name="Comma 5 8 2 3 3" xfId="23016" xr:uid="{DB6EE825-2DCD-429A-9F59-4AC7F43A2769}"/>
    <cellStyle name="Comma 5 8 2 3 4" xfId="30053" xr:uid="{978411B6-56DD-4C90-89F4-2121420A39C1}"/>
    <cellStyle name="Comma 5 8 2 3 5" xfId="29659" xr:uid="{A80A5DC5-EADA-408A-9E37-AA5872793871}"/>
    <cellStyle name="Comma 5 8 2 4" xfId="1671" xr:uid="{00000000-0005-0000-0000-000058020000}"/>
    <cellStyle name="Comma 5 8 2 4 2" xfId="28518" xr:uid="{DB5287D2-A3BC-4D9D-A5AD-D97C9934A7A4}"/>
    <cellStyle name="Comma 5 8 2 4 2 2" xfId="30708" xr:uid="{A3272CAB-83C9-416E-A5D9-D0B05295D51B}"/>
    <cellStyle name="Comma 5 8 2 4 2 3" xfId="30583" xr:uid="{E0F084EF-22C3-46D5-95E2-A0541AFFE25C}"/>
    <cellStyle name="Comma 5 8 2 4 3" xfId="26171" xr:uid="{7E618281-1C5F-460A-94D7-A8DF3AFFB69C}"/>
    <cellStyle name="Comma 5 8 2 5" xfId="4124" xr:uid="{1C3F77AF-A7C8-4533-B6B1-C8D28CB13A7B}"/>
    <cellStyle name="Comma 5 8 2 5 2" xfId="8896" xr:uid="{C3FF4CD3-EA9C-4318-B21E-3EA018511DCC}"/>
    <cellStyle name="Comma 5 8 2 5 2 2" xfId="19276" xr:uid="{3E624E4B-E89E-4968-9CC0-EAE8815D9589}"/>
    <cellStyle name="Comma 5 8 2 5 3" xfId="11729" xr:uid="{8895AA23-CF82-461B-8E31-DD794132AE9D}"/>
    <cellStyle name="Comma 5 8 2 5 3 2" xfId="22109" xr:uid="{B7E67C1F-B7FD-434C-9B87-E2B23FFE9A5A}"/>
    <cellStyle name="Comma 5 8 2 5 4" xfId="28139" xr:uid="{0F13D4FA-A56D-4B66-9D52-CC35EC6B2EEF}"/>
    <cellStyle name="Comma 5 8 2 5 5" xfId="28677" xr:uid="{D048A341-189D-403E-9C40-F13CE9BE81D0}"/>
    <cellStyle name="Comma 5 8 2 5 6" xfId="16443" xr:uid="{33935AFE-4F51-43AC-A6CB-9FDF190C92D7}"/>
    <cellStyle name="Comma 5 8 2 6" xfId="4880" xr:uid="{21AB6E75-CF3F-4863-AC61-3207B7577E91}"/>
    <cellStyle name="Comma 5 8 2 6 2" xfId="27388" xr:uid="{098BB1CA-BEA7-42F8-BF5F-85FEFB2D0AC9}"/>
    <cellStyle name="Comma 5 8 2 6 3" xfId="26883" xr:uid="{9E4D90C0-1C17-4307-ACEB-2359B2B61208}"/>
    <cellStyle name="Comma 5 8 2 6 4" xfId="14172" xr:uid="{C4778CE6-4BAC-44F1-9E41-1C8635F87209}"/>
    <cellStyle name="Comma 5 8 2 7" xfId="6625" xr:uid="{D3EAA14D-1E0B-4538-8E65-683FE1BE0297}"/>
    <cellStyle name="Comma 5 8 2 7 2" xfId="17005" xr:uid="{93B3EE8D-DDDC-4809-8B2B-5B5C7070BE70}"/>
    <cellStyle name="Comma 5 8 2 8" xfId="9458" xr:uid="{808E7EFB-896F-4927-AB71-638EC05A045F}"/>
    <cellStyle name="Comma 5 8 2 8 2" xfId="19838" xr:uid="{1A77B867-59F3-4355-915F-8AB538248483}"/>
    <cellStyle name="Comma 5 8 2 9" xfId="23447" xr:uid="{18C3C4C3-B3EA-4314-BF62-9AB647559B8D}"/>
    <cellStyle name="Comma 5 8 3" xfId="488" xr:uid="{00000000-0005-0000-0000-000059020000}"/>
    <cellStyle name="Comma 5 8 3 2" xfId="1675" xr:uid="{00000000-0005-0000-0000-00005A020000}"/>
    <cellStyle name="Comma 5 8 3 2 2" xfId="25617" xr:uid="{53D484A8-05DA-4B3D-8DBA-5F4A6B0638B9}"/>
    <cellStyle name="Comma 5 8 3 2 2 2" xfId="29807" xr:uid="{A16796A0-C536-46DB-8E0E-8CC66009832A}"/>
    <cellStyle name="Comma 5 8 3 2 2 2 2" xfId="30710" xr:uid="{F658FE12-6F3E-4B0A-B54E-A7FF09FDADE0}"/>
    <cellStyle name="Comma 5 8 3 2 3" xfId="25443" xr:uid="{8F83E9BD-D752-4670-83D0-42D787B89054}"/>
    <cellStyle name="Comma 5 8 3 2 3 2" xfId="27840" xr:uid="{3EDC9502-0DFD-4975-83D4-00C65AD487AD}"/>
    <cellStyle name="Comma 5 8 3 2 4" xfId="30035" xr:uid="{D3FD3568-0D74-4E96-85CC-D3A48B10523B}"/>
    <cellStyle name="Comma 5 8 3 3" xfId="1676" xr:uid="{00000000-0005-0000-0000-00005B020000}"/>
    <cellStyle name="Comma 5 8 3 4" xfId="1674" xr:uid="{00000000-0005-0000-0000-00005C020000}"/>
    <cellStyle name="Comma 5 8 3 4 2" xfId="28744" xr:uid="{CF49AA05-3FBE-48B3-9169-779FBD244A47}"/>
    <cellStyle name="Comma 5 8 3 4 3" xfId="26130" xr:uid="{29D4BED2-56B6-46AE-9E4F-1972B40BC537}"/>
    <cellStyle name="Comma 5 8 3 5" xfId="4881" xr:uid="{E6C69C7E-ECF0-471C-B3AB-6AF66D256BD8}"/>
    <cellStyle name="Comma 5 8 3 5 2" xfId="26283" xr:uid="{F9068B74-A36E-44C0-939A-8D82B5973B25}"/>
    <cellStyle name="Comma 5 8 3 5 2 2" xfId="31171" xr:uid="{842693BC-CC20-404C-8856-79558A6CD263}"/>
    <cellStyle name="Comma 5 8 3 5 2 3" xfId="30709" xr:uid="{813779E3-886C-4293-B28F-F0E9872B5AA5}"/>
    <cellStyle name="Comma 5 8 3 5 3" xfId="26317" xr:uid="{1F5EA9DF-30F0-424B-AA92-67EE89D7FD61}"/>
    <cellStyle name="Comma 5 8 3 5 4" xfId="14173" xr:uid="{053831D1-E6B8-4D4A-B53A-F0EA227B0C6B}"/>
    <cellStyle name="Comma 5 8 3 6" xfId="6626" xr:uid="{302D9AAF-4033-4F4A-9333-B2DAF1AC72E0}"/>
    <cellStyle name="Comma 5 8 3 6 2" xfId="26391" xr:uid="{EA4E0055-C778-4480-AF6D-C956F19B9F0C}"/>
    <cellStyle name="Comma 5 8 3 6 3" xfId="28167" xr:uid="{D160F3C5-B249-4A1B-8E65-E9A7B655F03E}"/>
    <cellStyle name="Comma 5 8 3 6 4" xfId="17006" xr:uid="{5B3EE229-9EF7-412C-9A14-4B62794194FD}"/>
    <cellStyle name="Comma 5 8 3 7" xfId="9459" xr:uid="{0F73EF67-2D55-4AA3-878F-7FA988FAA07A}"/>
    <cellStyle name="Comma 5 8 3 7 2" xfId="19839" xr:uid="{E87BF8B2-8F07-4B67-9777-D74549380BEF}"/>
    <cellStyle name="Comma 5 8 3 8" xfId="24642" xr:uid="{90466407-5C59-4679-A0DF-9465241FFE2E}"/>
    <cellStyle name="Comma 5 8 3 9" xfId="13365" xr:uid="{68C72232-8F8D-4BCD-95DB-452386CA181A}"/>
    <cellStyle name="Comma 5 8 4" xfId="1677" xr:uid="{00000000-0005-0000-0000-00005D020000}"/>
    <cellStyle name="Comma 5 8 4 2" xfId="2672" xr:uid="{00000000-0005-0000-0000-0000DE010000}"/>
    <cellStyle name="Comma 5 8 4 2 2" xfId="7796" xr:uid="{F638EECE-0E71-4D65-AB7A-5EC3D2DA2DE2}"/>
    <cellStyle name="Comma 5 8 4 2 2 2" xfId="18176" xr:uid="{29AD6800-71EF-4AC6-A5C0-235188E8DC06}"/>
    <cellStyle name="Comma 5 8 4 2 2 2 2" xfId="31134" xr:uid="{62D238FC-6347-4192-97CE-39DC26771B37}"/>
    <cellStyle name="Comma 5 8 4 2 2 2 3" xfId="30711" xr:uid="{CA877F40-44FB-4FD0-BE13-08310BD6406D}"/>
    <cellStyle name="Comma 5 8 4 2 3" xfId="10629" xr:uid="{A662D3E5-5529-433E-9F38-0E72E24892E7}"/>
    <cellStyle name="Comma 5 8 4 2 3 2" xfId="21009" xr:uid="{156F5CEB-62E7-4B15-BA2E-009B2D4A8D0C}"/>
    <cellStyle name="Comma 5 8 4 2 4" xfId="26593" xr:uid="{A98F3AEB-51B2-45FA-8234-BBC221C42CF9}"/>
    <cellStyle name="Comma 5 8 4 2 5" xfId="27638" xr:uid="{73969B14-80A1-422D-9678-64C5F63C541B}"/>
    <cellStyle name="Comma 5 8 4 2 6" xfId="15343" xr:uid="{1793C24A-20F7-42CB-8755-0ECC50167B23}"/>
    <cellStyle name="Comma 5 8 4 3" xfId="3591" xr:uid="{00000000-0005-0000-0000-00005D020000}"/>
    <cellStyle name="Comma 5 8 4 4" xfId="5586" xr:uid="{61B5B5BD-8CAB-4FD9-954C-4983326E849B}"/>
    <cellStyle name="Comma 5 8 4 4 2" xfId="29751" xr:uid="{B23374D4-9EA4-47D3-8221-B7DC4E11F6B5}"/>
    <cellStyle name="Comma 5 8 4 5" xfId="24622" xr:uid="{96C61288-71E4-410D-9E9C-8A084F7F738F}"/>
    <cellStyle name="Comma 5 8 4 6" xfId="13077" xr:uid="{93829F7F-8524-4FFE-ACB1-9DD87786DFD4}"/>
    <cellStyle name="Comma 5 8 5" xfId="1678" xr:uid="{00000000-0005-0000-0000-00005E020000}"/>
    <cellStyle name="Comma 5 8 5 2" xfId="2277" xr:uid="{00000000-0005-0000-0000-0000DA010000}"/>
    <cellStyle name="Comma 5 8 5 2 2" xfId="7404" xr:uid="{4CC94E42-2A69-4288-91E6-0A0CDB39740A}"/>
    <cellStyle name="Comma 5 8 5 2 2 2" xfId="17784" xr:uid="{EA5B116C-180F-42F3-A88C-9CF1C6EA4E88}"/>
    <cellStyle name="Comma 5 8 5 2 3" xfId="10237" xr:uid="{F37603B7-020C-4446-94E9-26E402843D14}"/>
    <cellStyle name="Comma 5 8 5 2 3 2" xfId="20617" xr:uid="{60368DDF-8376-4547-8F84-A1CE8660B8E2}"/>
    <cellStyle name="Comma 5 8 5 2 4" xfId="14951" xr:uid="{FE4C11F4-8B91-4C78-8892-97B10F08CBF2}"/>
    <cellStyle name="Comma 5 8 5 2 5" xfId="30431" xr:uid="{3EAE95C7-3CF1-49BF-B334-23DF8958441E}"/>
    <cellStyle name="Comma 5 8 5 3" xfId="2085" xr:uid="{00000000-0005-0000-0000-00005E020000}"/>
    <cellStyle name="Comma 5 8 5 4" xfId="24920" xr:uid="{73CD0007-7AA6-4C23-BE0B-E3F5295A5FA9}"/>
    <cellStyle name="Comma 5 8 5 4 2" xfId="29900" xr:uid="{5F75C6C7-0D1C-4F31-BA20-114360A40F9E}"/>
    <cellStyle name="Comma 5 8 5 5" xfId="30013" xr:uid="{C09199D8-A0F8-4F00-B4B1-D5B29F949D0F}"/>
    <cellStyle name="Comma 5 8 6" xfId="1670" xr:uid="{00000000-0005-0000-0000-00005F020000}"/>
    <cellStyle name="Comma 5 8 6 2" xfId="26585" xr:uid="{422903AC-287E-4EC3-BB8E-0A504F69CB1D}"/>
    <cellStyle name="Comma 5 8 6 2 2" xfId="30712" xr:uid="{3462D339-733B-4AEB-9A0A-A3A3A15B2E2A}"/>
    <cellStyle name="Comma 5 8 6 2 3" xfId="30582" xr:uid="{646BD82D-6032-48CF-BAD3-144F8987CF64}"/>
    <cellStyle name="Comma 5 8 6 3" xfId="27533" xr:uid="{6FB8E0C2-84CE-424A-9E5E-DE1608CF9682}"/>
    <cellStyle name="Comma 5 8 7" xfId="3864" xr:uid="{4309ED3C-13B3-40DD-AFCB-1964E1D79399}"/>
    <cellStyle name="Comma 5 8 7 2" xfId="8696" xr:uid="{6D792B25-135D-4B16-8980-F3F2F50FD3A9}"/>
    <cellStyle name="Comma 5 8 7 2 2" xfId="28963" xr:uid="{12EFBB26-22AB-4525-8B73-9E6EE6188A84}"/>
    <cellStyle name="Comma 5 8 7 2 3" xfId="28214" xr:uid="{BDEFF1D8-EA45-4FD4-AD6E-90DC9E7A8A92}"/>
    <cellStyle name="Comma 5 8 7 2 4" xfId="19076" xr:uid="{F4A6846B-B33F-431E-B946-D5A1090DE87E}"/>
    <cellStyle name="Comma 5 8 7 3" xfId="11529" xr:uid="{70E5CEA8-78E3-404C-87F4-D8594ADBD2E1}"/>
    <cellStyle name="Comma 5 8 7 3 2" xfId="21909" xr:uid="{03ABB417-6320-4C4B-B47B-E5281074FC3B}"/>
    <cellStyle name="Comma 5 8 7 4" xfId="27712" xr:uid="{43C01292-8563-4C2D-9596-CA4514F06ED5}"/>
    <cellStyle name="Comma 5 8 7 5" xfId="16243" xr:uid="{027DC86C-6CC5-41FE-B7A8-5ECB900FB562}"/>
    <cellStyle name="Comma 5 8 8" xfId="4879" xr:uid="{3975A4B3-1503-41FB-ABCA-1D4006BBF9BA}"/>
    <cellStyle name="Comma 5 8 8 2" xfId="28465" xr:uid="{B669142D-2D0E-4CC0-AC1B-4C10E42362FA}"/>
    <cellStyle name="Comma 5 8 8 3" xfId="26046" xr:uid="{E58D5665-27FE-4987-AD95-0A055250DE0C}"/>
    <cellStyle name="Comma 5 8 8 4" xfId="14171" xr:uid="{CAF53E0B-9FD1-474B-8289-846C9B226674}"/>
    <cellStyle name="Comma 5 8 9" xfId="6624" xr:uid="{3050AF58-F09A-4D88-B8F2-C44941E3F062}"/>
    <cellStyle name="Comma 5 8 9 2" xfId="28475" xr:uid="{52B97D21-9AEC-4805-8592-FA8E249EE80F}"/>
    <cellStyle name="Comma 5 8 9 3" xfId="26200" xr:uid="{F48E14F4-8D95-44D5-907B-4EE1B8C5C414}"/>
    <cellStyle name="Comma 5 8 9 4" xfId="17004" xr:uid="{4C160034-B13B-49E5-B4D1-8B6F80BB1E65}"/>
    <cellStyle name="Comma 5 9" xfId="489" xr:uid="{00000000-0005-0000-0000-000060020000}"/>
    <cellStyle name="Comma 5 9 10" xfId="9460" xr:uid="{577F916E-DE24-46FE-A2E8-3876BCD7E17C}"/>
    <cellStyle name="Comma 5 9 10 2" xfId="19840" xr:uid="{3787D89A-519B-42FB-85C6-20D76F758C0F}"/>
    <cellStyle name="Comma 5 9 11" xfId="22709" xr:uid="{921E912D-4404-49CE-A58D-AFF85BABD250}"/>
    <cellStyle name="Comma 5 9 12" xfId="12510" xr:uid="{CE530E1C-0287-4676-9926-5BA63910A349}"/>
    <cellStyle name="Comma 5 9 2" xfId="490" xr:uid="{00000000-0005-0000-0000-000061020000}"/>
    <cellStyle name="Comma 5 9 2 2" xfId="1681" xr:uid="{00000000-0005-0000-0000-000062020000}"/>
    <cellStyle name="Comma 5 9 2 2 2" xfId="2871" xr:uid="{00000000-0005-0000-0000-0000E1010000}"/>
    <cellStyle name="Comma 5 9 2 2 2 2" xfId="7988" xr:uid="{DD600399-F264-4A5C-A259-2FD82D633A78}"/>
    <cellStyle name="Comma 5 9 2 2 2 2 2" xfId="18368" xr:uid="{293B0666-BA43-442C-A608-F87E97D4D469}"/>
    <cellStyle name="Comma 5 9 2 2 2 2 2 2" xfId="31135" xr:uid="{6BE75A01-8681-4A86-852E-5CA96578CD07}"/>
    <cellStyle name="Comma 5 9 2 2 2 2 2 3" xfId="30713" xr:uid="{4CB97A7A-50B9-47D4-B501-400C9AC937B3}"/>
    <cellStyle name="Comma 5 9 2 2 2 3" xfId="10821" xr:uid="{3DDC180D-A0D2-4408-B3F8-BD3A718A8D50}"/>
    <cellStyle name="Comma 5 9 2 2 2 3 2" xfId="21201" xr:uid="{BA03261A-B2A9-4611-A71A-6EC3BE0B938E}"/>
    <cellStyle name="Comma 5 9 2 2 2 4" xfId="26495" xr:uid="{1A82B4E7-142C-46F5-BEB3-F201FD231155}"/>
    <cellStyle name="Comma 5 9 2 2 2 5" xfId="26784" xr:uid="{35D6FCB8-6D81-4D29-8AAF-EA0F5D40EC9C}"/>
    <cellStyle name="Comma 5 9 2 2 2 6" xfId="15535" xr:uid="{7EA2C2D2-2C27-4270-9D44-D926BB025009}"/>
    <cellStyle name="Comma 5 9 2 2 3" xfId="3687" xr:uid="{00000000-0005-0000-0000-000062020000}"/>
    <cellStyle name="Comma 5 9 2 2 4" xfId="5587" xr:uid="{5DEDC809-A58D-4915-8292-CB2064C3F8DA}"/>
    <cellStyle name="Comma 5 9 2 2 4 2" xfId="29763" xr:uid="{5A5A3821-4E20-4ABC-8E69-75E4640375B8}"/>
    <cellStyle name="Comma 5 9 2 2 5" xfId="23353" xr:uid="{2FD97EFD-1F02-49AF-B9C5-4ADE3EC81F0C}"/>
    <cellStyle name="Comma 5 9 2 2 6" xfId="13366" xr:uid="{C41E76B2-0C39-41CB-BB65-50AA0681065C}"/>
    <cellStyle name="Comma 5 9 2 3" xfId="1682" xr:uid="{00000000-0005-0000-0000-000063020000}"/>
    <cellStyle name="Comma 5 9 2 3 2" xfId="24902" xr:uid="{F6A819E7-49AD-4347-96EC-10C8648C30A8}"/>
    <cellStyle name="Comma 5 9 2 3 2 2" xfId="30714" xr:uid="{47DB5FD4-96FA-4173-8E53-6DA4234BEA2D}"/>
    <cellStyle name="Comma 5 9 2 3 2 3" xfId="30552" xr:uid="{F5088134-8CE5-4A2C-9753-895A284CAC6E}"/>
    <cellStyle name="Comma 5 9 2 3 3" xfId="22955" xr:uid="{1221D88C-6031-4EEF-9013-D90C6923BB63}"/>
    <cellStyle name="Comma 5 9 2 3 4" xfId="30036" xr:uid="{8E6C886B-4461-492D-A2D3-77A7DD14FA89}"/>
    <cellStyle name="Comma 5 9 2 3 5" xfId="29660" xr:uid="{5C83A64C-738C-4B76-A536-451C4CDAEBDA}"/>
    <cellStyle name="Comma 5 9 2 4" xfId="1680" xr:uid="{00000000-0005-0000-0000-000064020000}"/>
    <cellStyle name="Comma 5 9 2 4 2" xfId="26143" xr:uid="{11F3DDB7-F030-4752-8665-FF4829009ADA}"/>
    <cellStyle name="Comma 5 9 2 4 2 2" xfId="30715" xr:uid="{BD8F26DD-5947-436A-8E4A-F7C8D3342C18}"/>
    <cellStyle name="Comma 5 9 2 4 2 3" xfId="30585" xr:uid="{A1610AE6-DFB3-4902-854F-8CE0CA56D516}"/>
    <cellStyle name="Comma 5 9 2 4 3" xfId="28645" xr:uid="{83F077EA-14EA-49D6-9313-1E9410A6F85D}"/>
    <cellStyle name="Comma 5 9 2 5" xfId="4883" xr:uid="{EB3A30E8-3647-49C2-A1DA-99DCDC29C0ED}"/>
    <cellStyle name="Comma 5 9 2 5 2" xfId="26684" xr:uid="{0EA01B93-8071-4C3D-B4C1-26E4128E262C}"/>
    <cellStyle name="Comma 5 9 2 5 3" xfId="28233" xr:uid="{AB8BE62E-19B6-423D-8338-0BEE8D7165AA}"/>
    <cellStyle name="Comma 5 9 2 5 4" xfId="14175" xr:uid="{5E14F82E-952A-47F6-A880-3BF07391B1FC}"/>
    <cellStyle name="Comma 5 9 2 5 5" xfId="30616" xr:uid="{06850C7D-2AAC-4475-AD05-17DE7A9F5617}"/>
    <cellStyle name="Comma 5 9 2 6" xfId="6628" xr:uid="{36AC8BC2-135C-4F0E-B9F4-4BE70C750E75}"/>
    <cellStyle name="Comma 5 9 2 6 2" xfId="27701" xr:uid="{AFECA7B3-832F-448B-8E3C-E62DF09C48C7}"/>
    <cellStyle name="Comma 5 9 2 6 3" xfId="26780" xr:uid="{0F87FA41-FC1E-4FCF-BDF8-53C40C3C032A}"/>
    <cellStyle name="Comma 5 9 2 6 4" xfId="17008" xr:uid="{B4200961-E2C0-4BC1-94EE-3A85E626AA74}"/>
    <cellStyle name="Comma 5 9 2 7" xfId="9461" xr:uid="{6886AE68-520F-4832-BF74-5FAF0008B37D}"/>
    <cellStyle name="Comma 5 9 2 7 2" xfId="19841" xr:uid="{1C8C4465-DEA0-4CB4-A309-8A836052CF50}"/>
    <cellStyle name="Comma 5 9 2 8" xfId="23185" xr:uid="{158B3261-B414-4969-87FD-E8CE88BB4099}"/>
    <cellStyle name="Comma 5 9 2 9" xfId="12668" xr:uid="{CB2B0EDD-44CF-4098-A63F-95E232219291}"/>
    <cellStyle name="Comma 5 9 3" xfId="491" xr:uid="{00000000-0005-0000-0000-000065020000}"/>
    <cellStyle name="Comma 5 9 3 2" xfId="1684" xr:uid="{00000000-0005-0000-0000-000066020000}"/>
    <cellStyle name="Comma 5 9 3 2 2" xfId="28581" xr:uid="{24970741-0E29-4246-A189-27E01992A00F}"/>
    <cellStyle name="Comma 5 9 3 2 2 2" xfId="30717" xr:uid="{B0C70532-9092-4845-BAD0-1BA2E82A1E86}"/>
    <cellStyle name="Comma 5 9 3 2 2 3" xfId="30600" xr:uid="{431458AB-C9BA-4E59-BFC7-8AC4B17F7501}"/>
    <cellStyle name="Comma 5 9 3 2 3" xfId="27019" xr:uid="{E598149C-FE07-4DC5-86B7-E13C07F268AF}"/>
    <cellStyle name="Comma 5 9 3 3" xfId="1685" xr:uid="{00000000-0005-0000-0000-000067020000}"/>
    <cellStyle name="Comma 5 9 3 4" xfId="1683" xr:uid="{00000000-0005-0000-0000-000068020000}"/>
    <cellStyle name="Comma 5 9 3 5" xfId="4884" xr:uid="{672D1938-E8B9-4EE4-A404-E4869E3DF097}"/>
    <cellStyle name="Comma 5 9 3 5 2" xfId="27915" xr:uid="{2CCA1919-C0E3-437A-AEA4-A7FE9B7E2006}"/>
    <cellStyle name="Comma 5 9 3 5 2 2" xfId="31197" xr:uid="{0301959F-F531-44B8-B593-826B6FD4315E}"/>
    <cellStyle name="Comma 5 9 3 5 2 3" xfId="30716" xr:uid="{84D65F06-96BE-4435-B794-A50A7ACD6ECD}"/>
    <cellStyle name="Comma 5 9 3 5 3" xfId="25881" xr:uid="{246E0EAC-A073-4023-BCDF-D485F4AAD117}"/>
    <cellStyle name="Comma 5 9 3 5 4" xfId="14176" xr:uid="{A3B19FAE-253A-4C9F-A824-7995242F9A40}"/>
    <cellStyle name="Comma 5 9 3 6" xfId="6629" xr:uid="{BCFE293F-552A-4FD1-843B-79E4089F5F29}"/>
    <cellStyle name="Comma 5 9 3 6 2" xfId="17009" xr:uid="{998E47F5-BD2A-4263-B6E7-BA0F6615FD09}"/>
    <cellStyle name="Comma 5 9 3 7" xfId="9462" xr:uid="{93F546B0-E630-48A1-A3A2-E60736345D88}"/>
    <cellStyle name="Comma 5 9 3 7 2" xfId="19842" xr:uid="{D384727D-B11B-4ACD-80DE-E21FB1AA851B}"/>
    <cellStyle name="Comma 5 9 3 8" xfId="23364" xr:uid="{A42F84E4-61A4-4AB1-B8D4-24F3C88470B4}"/>
    <cellStyle name="Comma 5 9 3 9" xfId="13078" xr:uid="{58B4F309-4F73-4AC0-9E82-9AB850A0C1EB}"/>
    <cellStyle name="Comma 5 9 4" xfId="1686" xr:uid="{00000000-0005-0000-0000-000069020000}"/>
    <cellStyle name="Comma 5 9 4 2" xfId="2278" xr:uid="{00000000-0005-0000-0000-0000DF010000}"/>
    <cellStyle name="Comma 5 9 4 2 2" xfId="7405" xr:uid="{1E1556D7-8993-43B8-B4DC-ADC5347F2892}"/>
    <cellStyle name="Comma 5 9 4 2 2 2" xfId="17785" xr:uid="{FC874948-C6B9-476A-9918-1FD3D1FDA1DC}"/>
    <cellStyle name="Comma 5 9 4 2 2 2 2" xfId="31125" xr:uid="{0B51279B-2A5B-4395-ADC6-689D69249167}"/>
    <cellStyle name="Comma 5 9 4 2 2 2 3" xfId="30718" xr:uid="{2B2AC912-036D-468D-8CF3-4AA2B8F5290D}"/>
    <cellStyle name="Comma 5 9 4 2 3" xfId="10238" xr:uid="{9E45737F-46A4-4824-9796-8F7DC6D1045A}"/>
    <cellStyle name="Comma 5 9 4 2 3 2" xfId="20618" xr:uid="{553028C3-EAAC-4756-93F3-35A270C1AD70}"/>
    <cellStyle name="Comma 5 9 4 2 4" xfId="28235" xr:uid="{A4F5614C-A5DF-4D87-88B0-071B9BC4EA7E}"/>
    <cellStyle name="Comma 5 9 4 2 5" xfId="26399" xr:uid="{9FE368F8-BEEE-4267-9DC6-5222CA95E77A}"/>
    <cellStyle name="Comma 5 9 4 2 6" xfId="14952" xr:uid="{A57EE24B-4604-4638-8EF3-39D2D495CEA9}"/>
    <cellStyle name="Comma 5 9 4 3" xfId="2057" xr:uid="{00000000-0005-0000-0000-000069020000}"/>
    <cellStyle name="Comma 5 9 4 4" xfId="22688" xr:uid="{10E129FC-ED19-4FA8-991C-0D82ED6B82C1}"/>
    <cellStyle name="Comma 5 9 4 4 2" xfId="29736" xr:uid="{23982877-3765-4743-AD98-45F4A9C681B2}"/>
    <cellStyle name="Comma 5 9 4 5" xfId="29843" xr:uid="{45E3FC05-22F4-4882-A2EE-6AE2BB9EB86D}"/>
    <cellStyle name="Comma 5 9 4 6" xfId="29988" xr:uid="{6B05C73D-E431-4BD3-A0E9-D68B75A751E3}"/>
    <cellStyle name="Comma 5 9 5" xfId="1687" xr:uid="{00000000-0005-0000-0000-00006A020000}"/>
    <cellStyle name="Comma 5 9 5 2" xfId="24214" xr:uid="{4EF621CF-F50D-4230-AF83-2E870655BDA3}"/>
    <cellStyle name="Comma 5 9 5 2 2" xfId="29797" xr:uid="{AC7AD2D9-EE19-437C-B1CB-74F8FC52A265}"/>
    <cellStyle name="Comma 5 9 5 2 2 2" xfId="30719" xr:uid="{B026E2CA-F479-4414-B3BC-598E63AD2D30}"/>
    <cellStyle name="Comma 5 9 5 3" xfId="24966" xr:uid="{569BA925-3A3B-4717-B1B9-3D852F1BB19D}"/>
    <cellStyle name="Comma 5 9 5 4" xfId="30014" xr:uid="{0A634316-065C-4E51-B319-E58017A9EF5E}"/>
    <cellStyle name="Comma 5 9 6" xfId="1679" xr:uid="{00000000-0005-0000-0000-00006B020000}"/>
    <cellStyle name="Comma 5 9 6 2" xfId="27177" xr:uid="{14EF25F5-D9BE-45D5-9005-4E60957A0203}"/>
    <cellStyle name="Comma 5 9 6 2 2" xfId="30720" xr:uid="{FDE5ECE4-C2F4-4D3A-A86F-4B131C787202}"/>
    <cellStyle name="Comma 5 9 6 2 3" xfId="30584" xr:uid="{A40CFB98-27E5-4F51-8348-E9CA033F2552}"/>
    <cellStyle name="Comma 5 9 6 3" xfId="26359" xr:uid="{33843480-E46E-46E8-A098-789A42CAEACB}"/>
    <cellStyle name="Comma 5 9 7" xfId="3865" xr:uid="{B9DE1D30-4F88-4738-9237-DC4A3CFC8DA9}"/>
    <cellStyle name="Comma 5 9 7 2" xfId="8697" xr:uid="{217EDCE2-9B0E-4A25-BC3B-8C29294786F7}"/>
    <cellStyle name="Comma 5 9 7 2 2" xfId="28964" xr:uid="{40DF6CCF-C7EB-4E2F-8943-4010C4F20435}"/>
    <cellStyle name="Comma 5 9 7 2 3" xfId="27298" xr:uid="{F77F18D5-5BCA-4F28-938A-BCE11258A9A2}"/>
    <cellStyle name="Comma 5 9 7 2 4" xfId="19077" xr:uid="{96203E88-F519-4C89-86D3-CA0BFFC30A7C}"/>
    <cellStyle name="Comma 5 9 7 3" xfId="11530" xr:uid="{29D5A212-8ECB-4895-AE43-EE1FA4977D49}"/>
    <cellStyle name="Comma 5 9 7 3 2" xfId="21910" xr:uid="{4E2A553C-24C0-40AA-A554-9E1ED5799483}"/>
    <cellStyle name="Comma 5 9 7 4" xfId="26983" xr:uid="{3E732908-041F-46A5-A79F-0CF9D6D2313D}"/>
    <cellStyle name="Comma 5 9 7 5" xfId="16244" xr:uid="{5D36E793-C1E0-440E-8E25-0EACBB5C7075}"/>
    <cellStyle name="Comma 5 9 8" xfId="4882" xr:uid="{19062C3A-3DA8-4519-BE2C-EB4890D3976C}"/>
    <cellStyle name="Comma 5 9 8 2" xfId="28601" xr:uid="{43816189-9755-4F5B-9F31-479975E420E6}"/>
    <cellStyle name="Comma 5 9 8 3" xfId="26587" xr:uid="{8B938DC1-312A-41D7-8860-4BA13CAE14F7}"/>
    <cellStyle name="Comma 5 9 8 4" xfId="14174" xr:uid="{6230BFD7-AEE5-43EB-8885-BB2F9158B86E}"/>
    <cellStyle name="Comma 5 9 9" xfId="6627" xr:uid="{E289BBFE-C525-4650-8B0E-5AD183962837}"/>
    <cellStyle name="Comma 5 9 9 2" xfId="28563" xr:uid="{F1666656-BD91-4BFD-8C97-C71A38433776}"/>
    <cellStyle name="Comma 5 9 9 3" xfId="28024" xr:uid="{DB2661FD-D525-4319-94EB-088EB495F608}"/>
    <cellStyle name="Comma 5 9 9 4" xfId="17007" xr:uid="{162481D7-E839-4A30-AA59-A36CDC6481BA}"/>
    <cellStyle name="Comma 6" xfId="492" xr:uid="{00000000-0005-0000-0000-00006C020000}"/>
    <cellStyle name="Comma 6 2" xfId="493" xr:uid="{00000000-0005-0000-0000-00006D020000}"/>
    <cellStyle name="Comma 6 3" xfId="494" xr:uid="{00000000-0005-0000-0000-00006E020000}"/>
    <cellStyle name="Comma 6 3 2" xfId="1689" xr:uid="{00000000-0005-0000-0000-00006F020000}"/>
    <cellStyle name="Comma 6 3 2 2" xfId="25264" xr:uid="{8A7DAFD7-2CA3-48AB-8998-82D5CBA4FD5D}"/>
    <cellStyle name="Comma 6 3 2 2 2" xfId="29823" xr:uid="{993FD6BC-13E5-4F0C-A1CB-0B9266626B05}"/>
    <cellStyle name="Comma 6 3 2 3" xfId="24575" xr:uid="{A28E2AF0-11DC-454F-8523-E8CC9FF3477F}"/>
    <cellStyle name="Comma 6 3 3" xfId="1690" xr:uid="{00000000-0005-0000-0000-000070020000}"/>
    <cellStyle name="Comma 6 3 3 2" xfId="31308" xr:uid="{B892DCB0-225F-4A82-BF1C-F3D3857F7969}"/>
    <cellStyle name="Comma 6 3 3 3" xfId="31267" xr:uid="{6EC989E8-EEBE-4E56-B842-6FAA8089D686}"/>
    <cellStyle name="Comma 6 3 4" xfId="1688" xr:uid="{00000000-0005-0000-0000-000071020000}"/>
    <cellStyle name="Comma 6 3 5" xfId="30401" xr:uid="{826A58AB-2EF0-437D-8B25-98E5B40781A9}"/>
    <cellStyle name="Comma 6 3 5 2" xfId="30432" xr:uid="{C80FF380-C62E-48FE-B3CF-F41618084E64}"/>
    <cellStyle name="Comma 6 4" xfId="495" xr:uid="{00000000-0005-0000-0000-000072020000}"/>
    <cellStyle name="Comma 6 4 10" xfId="4885" xr:uid="{590EB0C8-22E1-4978-891E-C4F933D87663}"/>
    <cellStyle name="Comma 6 4 10 2" xfId="14177" xr:uid="{D116F717-0813-48E8-85B0-A4EAB548CEE8}"/>
    <cellStyle name="Comma 6 4 11" xfId="6630" xr:uid="{C7EE9BD2-A05B-4FE7-B3BA-FA91B2818E1F}"/>
    <cellStyle name="Comma 6 4 11 2" xfId="17010" xr:uid="{B8DB3F00-9E9D-409B-8728-AFBA1086C4B3}"/>
    <cellStyle name="Comma 6 4 12" xfId="9463" xr:uid="{9FF30183-B51D-4652-85E9-61D6B4505CEA}"/>
    <cellStyle name="Comma 6 4 12 2" xfId="19843" xr:uid="{43B3ED84-FCF3-429C-B5C8-F790869B9743}"/>
    <cellStyle name="Comma 6 4 13" xfId="24564" xr:uid="{ECE51940-59D9-4508-834B-EE611846C330}"/>
    <cellStyle name="Comma 6 4 14" xfId="12453" xr:uid="{CD5DDB80-C41A-4879-9C53-6EC2F07C554B}"/>
    <cellStyle name="Comma 6 4 2" xfId="496" xr:uid="{00000000-0005-0000-0000-000073020000}"/>
    <cellStyle name="Comma 6 4 2 10" xfId="9464" xr:uid="{D5BF1811-2803-4948-A0EE-3FF96738624E}"/>
    <cellStyle name="Comma 6 4 2 10 2" xfId="19844" xr:uid="{3F5543A8-A093-4FBE-974F-9BCDC3B3402A}"/>
    <cellStyle name="Comma 6 4 2 11" xfId="25403" xr:uid="{29A5D357-8B2B-46F0-A662-77123053171A}"/>
    <cellStyle name="Comma 6 4 2 12" xfId="12511" xr:uid="{D05CF195-F9B5-4A45-AE3D-41A5E0351F83}"/>
    <cellStyle name="Comma 6 4 2 2" xfId="497" xr:uid="{00000000-0005-0000-0000-000074020000}"/>
    <cellStyle name="Comma 6 4 2 2 10" xfId="13080" xr:uid="{9036A2BC-18BE-4FB3-B52B-3678CFDC02B6}"/>
    <cellStyle name="Comma 6 4 2 2 2" xfId="1694" xr:uid="{00000000-0005-0000-0000-000075020000}"/>
    <cellStyle name="Comma 6 4 2 2 2 2" xfId="3041" xr:uid="{00000000-0005-0000-0000-0000E9010000}"/>
    <cellStyle name="Comma 6 4 2 2 2 2 2" xfId="8121" xr:uid="{CC6411F4-1CBE-4402-84DA-435DBF322A64}"/>
    <cellStyle name="Comma 6 4 2 2 2 2 2 2" xfId="28802" xr:uid="{7F89C405-4E7B-4D58-BF46-41EB446A6018}"/>
    <cellStyle name="Comma 6 4 2 2 2 2 2 3" xfId="26831" xr:uid="{668C4A35-0F7A-4120-9061-A68B9CC43049}"/>
    <cellStyle name="Comma 6 4 2 2 2 2 2 4" xfId="18501" xr:uid="{0D6186E5-DE10-4652-AD63-5E412EF765C3}"/>
    <cellStyle name="Comma 6 4 2 2 2 2 3" xfId="10954" xr:uid="{4EFEE2EA-4567-467B-89A0-B0256E14CC5D}"/>
    <cellStyle name="Comma 6 4 2 2 2 2 3 2" xfId="21334" xr:uid="{6EE04AED-26C1-47DD-9F9D-12E30109AB5F}"/>
    <cellStyle name="Comma 6 4 2 2 2 2 4" xfId="25681" xr:uid="{EF41D050-0AE8-4E89-BB9E-051DF5630730}"/>
    <cellStyle name="Comma 6 4 2 2 2 2 5" xfId="15668" xr:uid="{F2560B0F-AD65-4450-AD2A-D2B82D41C930}"/>
    <cellStyle name="Comma 6 4 2 2 2 3" xfId="3574" xr:uid="{00000000-0005-0000-0000-000075020000}"/>
    <cellStyle name="Comma 6 4 2 2 2 4" xfId="5590" xr:uid="{8BF347F7-3DE4-4C27-A5DD-8CA2A1920DC5}"/>
    <cellStyle name="Comma 6 4 2 2 2 4 2" xfId="29948" xr:uid="{233E463F-54C2-4C29-870A-0D49BFA16A91}"/>
    <cellStyle name="Comma 6 4 2 2 2 5" xfId="23720" xr:uid="{ADD3F041-ED7E-4808-8804-F82B1C69DADD}"/>
    <cellStyle name="Comma 6 4 2 2 2 6" xfId="13548" xr:uid="{5B965AB5-811C-4C8F-9776-A7E6E46FEFB1}"/>
    <cellStyle name="Comma 6 4 2 2 3" xfId="1695" xr:uid="{00000000-0005-0000-0000-000076020000}"/>
    <cellStyle name="Comma 6 4 2 2 3 2" xfId="4646" xr:uid="{187D3BBC-2F30-4E54-BF60-6686AA852718}"/>
    <cellStyle name="Comma 6 4 2 2 3 2 2" xfId="9402" xr:uid="{ACAD8495-9410-477A-A199-35531A3A5934}"/>
    <cellStyle name="Comma 6 4 2 2 3 2 2 2" xfId="19782" xr:uid="{93C5B541-0741-49C6-BEF0-3FE0CDC50F93}"/>
    <cellStyle name="Comma 6 4 2 2 3 2 3" xfId="12235" xr:uid="{8A4C0AE4-CA6B-43CE-A304-C1A77EFC9CE7}"/>
    <cellStyle name="Comma 6 4 2 2 3 2 3 2" xfId="22615" xr:uid="{351A7092-E753-446E-A119-ADEAA0D954FF}"/>
    <cellStyle name="Comma 6 4 2 2 3 2 4" xfId="27966" xr:uid="{ABD3612A-144F-4974-A4D6-F6C5F0703320}"/>
    <cellStyle name="Comma 6 4 2 2 3 2 5" xfId="28595" xr:uid="{312B778F-60C6-4219-81C0-7FD53D492B70}"/>
    <cellStyle name="Comma 6 4 2 2 3 2 6" xfId="16949" xr:uid="{129F80BC-EC3D-44D7-8C98-01595460F21A}"/>
    <cellStyle name="Comma 6 4 2 2 3 3" xfId="24959" xr:uid="{2283E414-46E5-4049-907A-D24F13EDDB5E}"/>
    <cellStyle name="Comma 6 4 2 2 3 3 2" xfId="29902" xr:uid="{4DA074B1-E9A6-4FB2-9574-AF0CB56E487E}"/>
    <cellStyle name="Comma 6 4 2 2 3 4" xfId="30016" xr:uid="{B0E6ED8B-7F94-4C65-B922-D81312B6C1B9}"/>
    <cellStyle name="Comma 6 4 2 2 4" xfId="1693" xr:uid="{00000000-0005-0000-0000-000077020000}"/>
    <cellStyle name="Comma 6 4 2 2 4 2" xfId="26919" xr:uid="{5EED627A-0015-4E1B-A2B6-EF5D8B44E99E}"/>
    <cellStyle name="Comma 6 4 2 2 4 3" xfId="26328" xr:uid="{A5E211ED-3697-47AE-AFB7-DC4A9AEBCE66}"/>
    <cellStyle name="Comma 6 4 2 2 5" xfId="4259" xr:uid="{57211779-9320-44C5-9837-0748906E7A4C}"/>
    <cellStyle name="Comma 6 4 2 2 5 2" xfId="9031" xr:uid="{3A1E14F9-50A9-4BC3-9B23-12F98A7CD057}"/>
    <cellStyle name="Comma 6 4 2 2 5 2 2" xfId="19411" xr:uid="{5B746D22-E62E-4BCC-B5AB-8BE294689550}"/>
    <cellStyle name="Comma 6 4 2 2 5 2 3" xfId="31035" xr:uid="{E5D61C2A-5E38-417B-8489-A5D1DF3FC18F}"/>
    <cellStyle name="Comma 6 4 2 2 5 2 4" xfId="30721" xr:uid="{0FF41AB0-D970-4E31-9E8E-8298D6AF25BD}"/>
    <cellStyle name="Comma 6 4 2 2 5 3" xfId="11864" xr:uid="{000755D5-7700-4754-B967-5ED980124053}"/>
    <cellStyle name="Comma 6 4 2 2 5 3 2" xfId="22244" xr:uid="{901EA211-D1BA-4DDB-BF1A-DE2745178C81}"/>
    <cellStyle name="Comma 6 4 2 2 5 4" xfId="27948" xr:uid="{7A21C380-1C3B-405E-8007-F7F0A2667C6A}"/>
    <cellStyle name="Comma 6 4 2 2 5 5" xfId="26354" xr:uid="{BF873D68-89B9-4165-9916-E524D274416D}"/>
    <cellStyle name="Comma 6 4 2 2 5 6" xfId="16578" xr:uid="{DD76C47B-4BEF-4E5F-8149-569D6F982A01}"/>
    <cellStyle name="Comma 6 4 2 2 6" xfId="4887" xr:uid="{EA5D0D92-CCEF-4853-BE03-D86DFD2ECEDF}"/>
    <cellStyle name="Comma 6 4 2 2 6 2" xfId="28017" xr:uid="{8DB2376A-D7D2-4A96-83ED-7EFE0D22FA4E}"/>
    <cellStyle name="Comma 6 4 2 2 6 3" xfId="27153" xr:uid="{88855DC0-CDE1-4E14-A52B-9DE3A3E64F10}"/>
    <cellStyle name="Comma 6 4 2 2 6 4" xfId="14179" xr:uid="{D4053323-D138-435E-B09B-2D06BF1F3177}"/>
    <cellStyle name="Comma 6 4 2 2 7" xfId="6632" xr:uid="{A8C3E90C-E98A-4A69-BCCD-D65AB4659552}"/>
    <cellStyle name="Comma 6 4 2 2 7 2" xfId="17012" xr:uid="{35E27ADC-64E2-48C3-B047-3B99EA26CD8E}"/>
    <cellStyle name="Comma 6 4 2 2 8" xfId="9465" xr:uid="{1DE1E175-6029-46A6-8D6A-130CCE65B77A}"/>
    <cellStyle name="Comma 6 4 2 2 8 2" xfId="19845" xr:uid="{D0522DD5-F40C-4C3E-B363-511EC1C0075F}"/>
    <cellStyle name="Comma 6 4 2 2 9" xfId="24420" xr:uid="{8074B458-5983-4302-BBAA-E98DEE0AEFCE}"/>
    <cellStyle name="Comma 6 4 2 3" xfId="1696" xr:uid="{00000000-0005-0000-0000-000078020000}"/>
    <cellStyle name="Comma 6 4 2 3 2" xfId="3042" xr:uid="{00000000-0005-0000-0000-0000EA010000}"/>
    <cellStyle name="Comma 6 4 2 3 2 2" xfId="8122" xr:uid="{0384A77A-4C50-4A21-9871-8CEEE901F830}"/>
    <cellStyle name="Comma 6 4 2 3 2 2 2" xfId="28803" xr:uid="{AC14E83F-D38E-4E39-AEB7-0CD9C098D261}"/>
    <cellStyle name="Comma 6 4 2 3 2 2 2 2" xfId="31220" xr:uid="{020E94C7-3C33-4C62-9CE1-8B3A7270B784}"/>
    <cellStyle name="Comma 6 4 2 3 2 2 2 3" xfId="30723" xr:uid="{F335279E-1B9E-4D18-8CA1-66BD0EDC3A2A}"/>
    <cellStyle name="Comma 6 4 2 3 2 2 3" xfId="26799" xr:uid="{ABDB6786-F739-47A6-AB97-7ACED774675F}"/>
    <cellStyle name="Comma 6 4 2 3 2 2 4" xfId="18502" xr:uid="{8B0BF2DE-017B-40C1-987A-4EA279A1DDD3}"/>
    <cellStyle name="Comma 6 4 2 3 2 3" xfId="10955" xr:uid="{F5D47024-2265-4130-A6B8-E2481033798A}"/>
    <cellStyle name="Comma 6 4 2 3 2 3 2" xfId="21335" xr:uid="{5CC7CCD4-B9FD-41AF-86B6-CBA8245B1A71}"/>
    <cellStyle name="Comma 6 4 2 3 2 4" xfId="25446" xr:uid="{1DEB5072-6A52-41B8-B09E-A4269DE1A5FD}"/>
    <cellStyle name="Comma 6 4 2 3 2 5" xfId="15669" xr:uid="{AFFB747D-8F23-4C0B-A899-0DC021FEA89B}"/>
    <cellStyle name="Comma 6 4 2 3 3" xfId="2080" xr:uid="{00000000-0005-0000-0000-000078020000}"/>
    <cellStyle name="Comma 6 4 2 3 4" xfId="4403" xr:uid="{1FB2328B-4382-487E-A902-9BD441BC9913}"/>
    <cellStyle name="Comma 6 4 2 3 4 2" xfId="9175" xr:uid="{8F66199E-1B28-43E3-A19F-CFC291178D6D}"/>
    <cellStyle name="Comma 6 4 2 3 4 2 2" xfId="19555" xr:uid="{D5DEDE6B-E6E5-4EAD-AA05-81693599A82E}"/>
    <cellStyle name="Comma 6 4 2 3 4 2 3" xfId="31069" xr:uid="{55898A08-20A6-4893-81F2-362535D71995}"/>
    <cellStyle name="Comma 6 4 2 3 4 2 4" xfId="30722" xr:uid="{991663E5-093A-4C82-AB81-8EF79A9D4B8B}"/>
    <cellStyle name="Comma 6 4 2 3 4 3" xfId="12008" xr:uid="{D49E91B3-9301-482A-B4BF-5C9AEB14AC53}"/>
    <cellStyle name="Comma 6 4 2 3 4 3 2" xfId="22388" xr:uid="{17A37291-6571-4D15-B536-039ED25AA43D}"/>
    <cellStyle name="Comma 6 4 2 3 4 4" xfId="16722" xr:uid="{0E1BB8D7-1061-41AD-9946-F1642322DE7C}"/>
    <cellStyle name="Comma 6 4 2 3 5" xfId="5591" xr:uid="{B77D97DF-34AC-4B61-94AB-5E81CC907204}"/>
    <cellStyle name="Comma 6 4 2 3 5 2" xfId="29689" xr:uid="{63269818-A85D-49A6-B8ED-4F376BDFFA23}"/>
    <cellStyle name="Comma 6 4 2 3 5 2 2" xfId="30965" xr:uid="{7D70C7BF-EF85-401A-AD86-BF5235BE5695}"/>
    <cellStyle name="Comma 6 4 2 3 6" xfId="23431" xr:uid="{44806F47-1906-4B34-89B1-7A5705E499F2}"/>
    <cellStyle name="Comma 6 4 2 3 7" xfId="13549" xr:uid="{85825A31-9239-462E-B016-0AC77AABAAAB}"/>
    <cellStyle name="Comma 6 4 2 4" xfId="1697" xr:uid="{00000000-0005-0000-0000-000079020000}"/>
    <cellStyle name="Comma 6 4 2 4 2" xfId="3040" xr:uid="{00000000-0005-0000-0000-0000EB010000}"/>
    <cellStyle name="Comma 6 4 2 4 2 2" xfId="8120" xr:uid="{ADF22222-811F-4F84-B720-222185DDB4A1}"/>
    <cellStyle name="Comma 6 4 2 4 2 2 2" xfId="28801" xr:uid="{922D86D4-CE5F-49B6-BB93-8FE1C4D72254}"/>
    <cellStyle name="Comma 6 4 2 4 2 2 3" xfId="27696" xr:uid="{6FD99DB8-EBD7-49EB-8A7C-1342FBAC3836}"/>
    <cellStyle name="Comma 6 4 2 4 2 2 4" xfId="18500" xr:uid="{1239A679-9578-452E-BA64-7D79A9553E4B}"/>
    <cellStyle name="Comma 6 4 2 4 2 3" xfId="10953" xr:uid="{9CFE8881-6865-452C-A880-B409BA8FC2FB}"/>
    <cellStyle name="Comma 6 4 2 4 2 3 2" xfId="21333" xr:uid="{3FD0A189-72D1-44EF-8586-68EB0ACC380D}"/>
    <cellStyle name="Comma 6 4 2 4 2 4" xfId="24416" xr:uid="{D6823635-BF87-412A-97CD-62CD1E9247DB}"/>
    <cellStyle name="Comma 6 4 2 4 2 5" xfId="15667" xr:uid="{31150317-04E8-41C9-A993-9077679AFEB5}"/>
    <cellStyle name="Comma 6 4 2 4 3" xfId="3670" xr:uid="{00000000-0005-0000-0000-000079020000}"/>
    <cellStyle name="Comma 6 4 2 4 4" xfId="5592" xr:uid="{5E240531-8C52-4B64-996E-6CF2C56EAD6B}"/>
    <cellStyle name="Comma 6 4 2 4 4 2" xfId="29947" xr:uid="{F9D8C378-6662-4A0B-BF57-80CDD28C6729}"/>
    <cellStyle name="Comma 6 4 2 4 5" xfId="23884" xr:uid="{43568BDD-A2A2-40C8-B1D3-E9FAF4B904FE}"/>
    <cellStyle name="Comma 6 4 2 4 6" xfId="13547" xr:uid="{B4E62D67-D4F8-4AEE-A0C8-D1B0BC76898D}"/>
    <cellStyle name="Comma 6 4 2 5" xfId="1692" xr:uid="{00000000-0005-0000-0000-00007A020000}"/>
    <cellStyle name="Comma 6 4 2 5 2" xfId="2527" xr:uid="{00000000-0005-0000-0000-0000EC010000}"/>
    <cellStyle name="Comma 6 4 2 5 2 2" xfId="7652" xr:uid="{31EE074A-1A25-4279-9498-1557E65A9611}"/>
    <cellStyle name="Comma 6 4 2 5 2 2 2" xfId="18032" xr:uid="{2E5103D4-FE6F-4FD3-8CF2-4F6CBE43E536}"/>
    <cellStyle name="Comma 6 4 2 5 2 3" xfId="10485" xr:uid="{47A8CDED-9374-4C4C-9AD1-F9989393134E}"/>
    <cellStyle name="Comma 6 4 2 5 2 3 2" xfId="20865" xr:uid="{894DF4C3-B7A2-4D59-8DF5-E6A4EC275E7C}"/>
    <cellStyle name="Comma 6 4 2 5 2 4" xfId="27790" xr:uid="{E1105289-3713-4AAF-B940-F952224F0EDC}"/>
    <cellStyle name="Comma 6 4 2 5 2 5" xfId="28455" xr:uid="{D273BE61-BBFD-447D-B264-4CFF693C5FDF}"/>
    <cellStyle name="Comma 6 4 2 5 2 6" xfId="15199" xr:uid="{4A290AF2-28F0-47E5-8AC6-D53A411884E3}"/>
    <cellStyle name="Comma 6 4 2 5 3" xfId="3562" xr:uid="{00000000-0005-0000-0000-00007A020000}"/>
    <cellStyle name="Comma 6 4 2 5 4" xfId="5589" xr:uid="{79D951B6-7C6B-413F-B554-86ACD55AFC22}"/>
    <cellStyle name="Comma 6 4 2 5 4 2" xfId="29874" xr:uid="{1F5868CB-B8F6-4FD2-BE45-16F85B1BB38D}"/>
    <cellStyle name="Comma 6 4 2 5 5" xfId="23934" xr:uid="{61B540B9-A018-4E28-B282-83577ECA9D03}"/>
    <cellStyle name="Comma 6 4 2 5 6" xfId="12915" xr:uid="{C6259B45-015A-4F34-84F8-1B874A052B21}"/>
    <cellStyle name="Comma 6 4 2 6" xfId="2279" xr:uid="{00000000-0005-0000-0000-0000E7010000}"/>
    <cellStyle name="Comma 6 4 2 6 2" xfId="7406" xr:uid="{6714873E-F416-44C5-82FA-E05131962C6E}"/>
    <cellStyle name="Comma 6 4 2 6 2 2" xfId="17786" xr:uid="{DAB56B7B-C136-47C5-A747-7B121669E960}"/>
    <cellStyle name="Comma 6 4 2 6 3" xfId="10239" xr:uid="{4C8AE7B1-A4A9-425A-9167-B6967CFE222E}"/>
    <cellStyle name="Comma 6 4 2 6 3 2" xfId="20619" xr:uid="{19177BF8-5573-4BFF-B173-1662A0989156}"/>
    <cellStyle name="Comma 6 4 2 6 4" xfId="23821" xr:uid="{AC9C99D0-AB2A-4CD9-91CC-19279A8AFCB3}"/>
    <cellStyle name="Comma 6 4 2 6 5" xfId="26846" xr:uid="{1A57839F-464C-450B-87F9-255CD7C009FB}"/>
    <cellStyle name="Comma 6 4 2 6 6" xfId="14953" xr:uid="{1E6FD0BC-2500-4D19-B49D-410520A4EE12}"/>
    <cellStyle name="Comma 6 4 2 7" xfId="3818" xr:uid="{92CFE6F2-A1C9-4A93-BBED-550530B8857A}"/>
    <cellStyle name="Comma 6 4 2 7 2" xfId="8651" xr:uid="{6163D877-2216-4038-9EB4-81712A04994C}"/>
    <cellStyle name="Comma 6 4 2 7 2 2" xfId="19031" xr:uid="{03ADF068-45AD-4DAB-8C61-3E6015003565}"/>
    <cellStyle name="Comma 6 4 2 7 3" xfId="11484" xr:uid="{B63E5292-1B5E-45E0-93E5-4A060B62CDFF}"/>
    <cellStyle name="Comma 6 4 2 7 3 2" xfId="21864" xr:uid="{7283CF71-5EE7-47AA-B790-60924D944E8F}"/>
    <cellStyle name="Comma 6 4 2 7 4" xfId="25889" xr:uid="{F39EEEA6-603F-4E58-945E-BB29862672B2}"/>
    <cellStyle name="Comma 6 4 2 7 5" xfId="26506" xr:uid="{C2E764BB-88F9-4C12-9ADA-9E379CE1C073}"/>
    <cellStyle name="Comma 6 4 2 7 6" xfId="16198" xr:uid="{EF1D7535-5DF8-4A8B-938B-FBCFC8BDE855}"/>
    <cellStyle name="Comma 6 4 2 8" xfId="4886" xr:uid="{B9ED5642-C6EF-4D18-85FB-1F3A8F4EEE28}"/>
    <cellStyle name="Comma 6 4 2 8 2" xfId="14178" xr:uid="{ECD191D8-EC14-4B95-862F-94FDC2BBCD9C}"/>
    <cellStyle name="Comma 6 4 2 9" xfId="6631" xr:uid="{D4B262BE-F461-4DC9-89DC-2023215ABCFD}"/>
    <cellStyle name="Comma 6 4 2 9 2" xfId="17011" xr:uid="{6E0271B9-4A40-4868-BD41-DAD782E2C209}"/>
    <cellStyle name="Comma 6 4 3" xfId="498" xr:uid="{00000000-0005-0000-0000-00007B020000}"/>
    <cellStyle name="Comma 6 4 3 10" xfId="25486" xr:uid="{99E9E6DC-A851-4F87-A404-F8E922B22778}"/>
    <cellStyle name="Comma 6 4 3 11" xfId="12669" xr:uid="{5A4B5E9F-8AD8-4DAE-ADCF-C4E4E84DC022}"/>
    <cellStyle name="Comma 6 4 3 2" xfId="1699" xr:uid="{00000000-0005-0000-0000-00007C020000}"/>
    <cellStyle name="Comma 6 4 3 2 2" xfId="3044" xr:uid="{00000000-0005-0000-0000-0000EF010000}"/>
    <cellStyle name="Comma 6 4 3 2 2 2" xfId="6161" xr:uid="{9DE87451-BF29-4F9C-8D44-3C00B4B7AB11}"/>
    <cellStyle name="Comma 6 4 3 2 2 2 2" xfId="25627" xr:uid="{1BE7515C-653A-4F87-876F-63B764521DA0}"/>
    <cellStyle name="Comma 6 4 3 2 2 2 2 2" xfId="28546" xr:uid="{76250F69-99E5-4C87-AA68-28CAC0ABE243}"/>
    <cellStyle name="Comma 6 4 3 2 2 2 2 3" xfId="31160" xr:uid="{B8B7D374-F9E5-4444-AC13-477FC287386D}"/>
    <cellStyle name="Comma 6 4 3 2 2 2 3" xfId="28604" xr:uid="{05D73697-F366-4499-ADE0-47D3DE37ECFB}"/>
    <cellStyle name="Comma 6 4 3 2 2 2 4" xfId="15671" xr:uid="{DAA6396E-5617-4A70-B574-AFCD162D4D30}"/>
    <cellStyle name="Comma 6 4 3 2 2 3" xfId="8124" xr:uid="{6C0A3AD5-AA43-4E8F-AD77-C0019D0A2C78}"/>
    <cellStyle name="Comma 6 4 3 2 2 3 2" xfId="28805" xr:uid="{F2C78387-E4A4-41C7-80DE-D7182430BC82}"/>
    <cellStyle name="Comma 6 4 3 2 2 3 3" xfId="28126" xr:uid="{3D9342C1-D49F-4D43-8AC1-93AE5F56062A}"/>
    <cellStyle name="Comma 6 4 3 2 2 3 4" xfId="18504" xr:uid="{2304C356-D9FF-4CB7-8D43-1928F2D47AFB}"/>
    <cellStyle name="Comma 6 4 3 2 2 4" xfId="10957" xr:uid="{A9FEC1FC-DA92-4D7E-A9BA-4BE6D80C1BBE}"/>
    <cellStyle name="Comma 6 4 3 2 2 4 2" xfId="21337" xr:uid="{A0857218-8F4D-4CD3-B2A0-11E1240D74D4}"/>
    <cellStyle name="Comma 6 4 3 2 2 5" xfId="22938" xr:uid="{F447AA7E-14C2-47CB-8EA8-D414A90848E1}"/>
    <cellStyle name="Comma 6 4 3 2 2 6" xfId="13551" xr:uid="{131ED52A-BDC5-46E9-BF9F-9B7B0B88F1B6}"/>
    <cellStyle name="Comma 6 4 3 2 3" xfId="2673" xr:uid="{00000000-0005-0000-0000-0000EE010000}"/>
    <cellStyle name="Comma 6 4 3 2 3 2" xfId="7797" xr:uid="{0F2D7387-1C2C-43EA-8D1B-DCD8B47814A5}"/>
    <cellStyle name="Comma 6 4 3 2 3 2 2" xfId="27269" xr:uid="{5B830BD1-7260-4C2A-8DB9-D8138AC7079C}"/>
    <cellStyle name="Comma 6 4 3 2 3 2 3" xfId="28437" xr:uid="{21009788-6F5C-4071-A2DC-85665187ADF3}"/>
    <cellStyle name="Comma 6 4 3 2 3 2 4" xfId="18177" xr:uid="{9C68AE63-D3BE-44EC-93A1-10DEC2A2FD8F}"/>
    <cellStyle name="Comma 6 4 3 2 3 3" xfId="10630" xr:uid="{E243FB16-8574-4B4D-9DCC-E703BA2E9B76}"/>
    <cellStyle name="Comma 6 4 3 2 3 3 2" xfId="21010" xr:uid="{73F9FFA3-B985-40BB-8F39-555D2D339E60}"/>
    <cellStyle name="Comma 6 4 3 2 3 4" xfId="25067" xr:uid="{8943FECE-0FE9-448B-8798-C7D4A06BFB9E}"/>
    <cellStyle name="Comma 6 4 3 2 3 5" xfId="15344" xr:uid="{FC4FEB2E-5924-4D22-91C3-E4EA0BEE808D}"/>
    <cellStyle name="Comma 6 4 3 2 4" xfId="3648" xr:uid="{00000000-0005-0000-0000-00007C020000}"/>
    <cellStyle name="Comma 6 4 3 2 5" xfId="4260" xr:uid="{A51EAC08-E66F-40E2-903C-7CC3150401A1}"/>
    <cellStyle name="Comma 6 4 3 2 5 2" xfId="9032" xr:uid="{9CB19842-F4C9-4617-BA4E-C32A4ABED1D6}"/>
    <cellStyle name="Comma 6 4 3 2 5 2 2" xfId="19412" xr:uid="{29A40CE9-1ADF-482C-8C07-4FAB69ECEEE9}"/>
    <cellStyle name="Comma 6 4 3 2 5 2 3" xfId="31036" xr:uid="{48EC53A8-509B-4602-9481-7646B7A295C3}"/>
    <cellStyle name="Comma 6 4 3 2 5 2 4" xfId="30725" xr:uid="{DAB1BA0C-8406-4AF8-9D58-1646B3244154}"/>
    <cellStyle name="Comma 6 4 3 2 5 3" xfId="11865" xr:uid="{23A53419-8BF1-421F-A70F-CACA88D74416}"/>
    <cellStyle name="Comma 6 4 3 2 5 3 2" xfId="22245" xr:uid="{EB58247D-0D07-4A99-B592-41F2A71DB9DA}"/>
    <cellStyle name="Comma 6 4 3 2 5 4" xfId="27781" xr:uid="{70C3B298-AD80-4B7B-B6B7-937B7807FEF0}"/>
    <cellStyle name="Comma 6 4 3 2 5 5" xfId="26941" xr:uid="{0A76B398-CCEB-44F2-A850-E5E77487E760}"/>
    <cellStyle name="Comma 6 4 3 2 5 6" xfId="16579" xr:uid="{2E50FF22-5A32-4A14-A5DC-A900B3753DB5}"/>
    <cellStyle name="Comma 6 4 3 2 6" xfId="5594" xr:uid="{5E2AC345-4328-4BFD-8DA3-5CCEC7838AEA}"/>
    <cellStyle name="Comma 6 4 3 2 6 2" xfId="29720" xr:uid="{B517F1E3-A38C-4F58-A6FD-5D445DFE68EB}"/>
    <cellStyle name="Comma 6 4 3 2 6 2 2" xfId="30966" xr:uid="{68C3F424-D42B-415D-A275-3C3491C69598}"/>
    <cellStyle name="Comma 6 4 3 2 7" xfId="22717" xr:uid="{2381AC7C-D874-457D-824B-CD7134186CFD}"/>
    <cellStyle name="Comma 6 4 3 2 8" xfId="13081" xr:uid="{CB1CC082-7815-46C3-8934-9E81858CC6E3}"/>
    <cellStyle name="Comma 6 4 3 3" xfId="1700" xr:uid="{00000000-0005-0000-0000-00007D020000}"/>
    <cellStyle name="Comma 6 4 3 3 2" xfId="3045" xr:uid="{00000000-0005-0000-0000-0000F0010000}"/>
    <cellStyle name="Comma 6 4 3 3 2 2" xfId="8125" xr:uid="{E1647CBD-57C7-49A5-8AD5-21902424509E}"/>
    <cellStyle name="Comma 6 4 3 3 2 2 2" xfId="28806" xr:uid="{7AF06F04-B747-4D85-A892-73CBA0EA89FC}"/>
    <cellStyle name="Comma 6 4 3 3 2 2 3" xfId="26418" xr:uid="{A4AFFC74-E361-4181-9D14-1A2AA74BA744}"/>
    <cellStyle name="Comma 6 4 3 3 2 2 4" xfId="18505" xr:uid="{80803E80-3592-497A-882C-532D47CAD3F1}"/>
    <cellStyle name="Comma 6 4 3 3 2 3" xfId="10958" xr:uid="{A5CEA30C-A014-4CC8-B570-6C5E75F60085}"/>
    <cellStyle name="Comma 6 4 3 3 2 3 2" xfId="21338" xr:uid="{B2944D65-2E02-4493-94E6-C3ED577A2F5A}"/>
    <cellStyle name="Comma 6 4 3 3 2 4" xfId="24513" xr:uid="{99256903-5A76-4761-8307-3040FBD844E4}"/>
    <cellStyle name="Comma 6 4 3 3 2 5" xfId="15672" xr:uid="{797CFECA-5B3A-425C-8321-CA57176B4E48}"/>
    <cellStyle name="Comma 6 4 3 3 3" xfId="3611" xr:uid="{00000000-0005-0000-0000-00007D020000}"/>
    <cellStyle name="Comma 6 4 3 3 4" xfId="4404" xr:uid="{8749C45E-E41A-4304-B61B-78506631CC99}"/>
    <cellStyle name="Comma 6 4 3 3 4 2" xfId="9176" xr:uid="{58432CAA-B985-4BC9-9656-18D51ACB7F3C}"/>
    <cellStyle name="Comma 6 4 3 3 4 2 2" xfId="19556" xr:uid="{130B0B8D-4585-458D-947D-4883D9BB8669}"/>
    <cellStyle name="Comma 6 4 3 3 4 2 3" xfId="31070" xr:uid="{64CBF01D-BCC0-4E97-A30C-4817D685CDEB}"/>
    <cellStyle name="Comma 6 4 3 3 4 2 4" xfId="30726" xr:uid="{32E7DD8E-8E93-48A0-B22A-199885881375}"/>
    <cellStyle name="Comma 6 4 3 3 4 3" xfId="12009" xr:uid="{88B8CD83-86AD-4EDE-8804-B00361DDCBA9}"/>
    <cellStyle name="Comma 6 4 3 3 4 3 2" xfId="22389" xr:uid="{77E9CE91-FD59-4A3C-8041-0796A6B5D588}"/>
    <cellStyle name="Comma 6 4 3 3 4 4" xfId="16723" xr:uid="{4DCC8238-8690-47E5-AC62-1D9F5187A8AC}"/>
    <cellStyle name="Comma 6 4 3 3 5" xfId="5595" xr:uid="{8CF9A14E-6DB8-411F-9023-F13F2916B13F}"/>
    <cellStyle name="Comma 6 4 3 3 5 2" xfId="29705" xr:uid="{8C47B7A5-55DE-41F0-ABE8-96B67015A584}"/>
    <cellStyle name="Comma 6 4 3 3 6" xfId="24025" xr:uid="{8B39DA3A-C438-4ADA-826C-4F6E92D2FD76}"/>
    <cellStyle name="Comma 6 4 3 3 7" xfId="13552" xr:uid="{B90FC4BC-D5EE-4BFC-97CD-4E73557F868E}"/>
    <cellStyle name="Comma 6 4 3 4" xfId="1698" xr:uid="{00000000-0005-0000-0000-00007E020000}"/>
    <cellStyle name="Comma 6 4 3 4 2" xfId="3043" xr:uid="{00000000-0005-0000-0000-0000F1010000}"/>
    <cellStyle name="Comma 6 4 3 4 2 2" xfId="8123" xr:uid="{3608156F-8EFF-4B12-B2DE-E52AD2437F57}"/>
    <cellStyle name="Comma 6 4 3 4 2 2 2" xfId="28804" xr:uid="{B98C073F-6138-401A-83A0-F369A3A9D6F6}"/>
    <cellStyle name="Comma 6 4 3 4 2 2 3" xfId="27089" xr:uid="{46AB2BEE-3AC9-4711-AFA2-9CF90C02A985}"/>
    <cellStyle name="Comma 6 4 3 4 2 2 4" xfId="18503" xr:uid="{B643F2D4-3235-49CA-A168-457CC3C641F7}"/>
    <cellStyle name="Comma 6 4 3 4 2 3" xfId="10956" xr:uid="{04D550A1-46DD-4932-B220-53E593ED5562}"/>
    <cellStyle name="Comma 6 4 3 4 2 3 2" xfId="21336" xr:uid="{482C49D2-0469-4D42-A938-CE70AC63C0E6}"/>
    <cellStyle name="Comma 6 4 3 4 2 4" xfId="25642" xr:uid="{400FD5B9-741B-4FA3-9B44-D231F7466CE7}"/>
    <cellStyle name="Comma 6 4 3 4 2 5" xfId="15670" xr:uid="{5FD351B0-0009-4143-9224-F9D3B6D1470E}"/>
    <cellStyle name="Comma 6 4 3 4 3" xfId="3696" xr:uid="{00000000-0005-0000-0000-00007E020000}"/>
    <cellStyle name="Comma 6 4 3 4 4" xfId="5593" xr:uid="{597046DC-F5C8-4A2C-9A13-CCBC4373604F}"/>
    <cellStyle name="Comma 6 4 3 4 4 2" xfId="29949" xr:uid="{A9380C1B-14A6-4B53-9630-BB03006EEA3E}"/>
    <cellStyle name="Comma 6 4 3 4 5" xfId="25477" xr:uid="{AEBF6BF0-781B-4251-9C43-BF55D4DC9F58}"/>
    <cellStyle name="Comma 6 4 3 4 6" xfId="13550" xr:uid="{B4199247-567C-4F13-B7D1-F52C7E04729D}"/>
    <cellStyle name="Comma 6 4 3 5" xfId="2630" xr:uid="{00000000-0005-0000-0000-0000F2010000}"/>
    <cellStyle name="Comma 6 4 3 5 2" xfId="5892" xr:uid="{4BECADB6-235B-4CAC-85C0-80D0E27B1737}"/>
    <cellStyle name="Comma 6 4 3 5 2 2" xfId="28301" xr:uid="{1BA41FC7-0065-4D43-BA00-BDEAFE6AEDAD}"/>
    <cellStyle name="Comma 6 4 3 5 2 3" xfId="27213" xr:uid="{BF202D75-2FFE-4931-8BE5-4A175775E00B}"/>
    <cellStyle name="Comma 6 4 3 5 2 4" xfId="15302" xr:uid="{5B87071E-8FCF-43D2-9B8C-50EBB975AD9F}"/>
    <cellStyle name="Comma 6 4 3 5 3" xfId="7755" xr:uid="{5E3F39A1-AB86-48FC-AE39-E9EBF19A365A}"/>
    <cellStyle name="Comma 6 4 3 5 3 2" xfId="18135" xr:uid="{D3B9B875-3C36-4038-A144-7BABB514FC75}"/>
    <cellStyle name="Comma 6 4 3 5 4" xfId="10588" xr:uid="{8F0C5218-4D09-4D7A-964D-0AFC40F6DFEB}"/>
    <cellStyle name="Comma 6 4 3 5 4 2" xfId="20968" xr:uid="{F969427A-56A9-4C66-B48B-5630DFB9516B}"/>
    <cellStyle name="Comma 6 4 3 5 5" xfId="24236" xr:uid="{C18D7421-1938-4614-97DD-D9CCFEB24FF0}"/>
    <cellStyle name="Comma 6 4 3 5 6" xfId="13018" xr:uid="{73E37B0D-96A4-40DD-A58F-BE503DB3A20D}"/>
    <cellStyle name="Comma 6 4 3 6" xfId="4125" xr:uid="{BC11153B-3590-4A4C-9A42-D5B85167EDEC}"/>
    <cellStyle name="Comma 6 4 3 6 2" xfId="8897" xr:uid="{5987FDF2-CD76-4027-8C40-BADE8EB16492}"/>
    <cellStyle name="Comma 6 4 3 6 2 2" xfId="19277" xr:uid="{C77FE529-4055-4AE2-90DD-A660AD868028}"/>
    <cellStyle name="Comma 6 4 3 6 2 3" xfId="31009" xr:uid="{2C79F960-4C49-4A44-BE3E-BA4DD4C9FBB0}"/>
    <cellStyle name="Comma 6 4 3 6 2 4" xfId="30724" xr:uid="{888020BF-966F-45AF-AD87-05FC86173A31}"/>
    <cellStyle name="Comma 6 4 3 6 3" xfId="11730" xr:uid="{C5637927-D691-4E7B-8071-78C18F69F33B}"/>
    <cellStyle name="Comma 6 4 3 6 3 2" xfId="22110" xr:uid="{FF695EF4-4938-421C-B4C1-B1580C099238}"/>
    <cellStyle name="Comma 6 4 3 6 4" xfId="24160" xr:uid="{DA708D23-DBBB-4E21-A69E-2C68CD775D36}"/>
    <cellStyle name="Comma 6 4 3 6 5" xfId="26772" xr:uid="{427B066A-B632-4273-AD4F-6D47319C3D9E}"/>
    <cellStyle name="Comma 6 4 3 6 6" xfId="16444" xr:uid="{74E4A04D-2625-40F8-913E-E71CD7A37B6E}"/>
    <cellStyle name="Comma 6 4 3 7" xfId="4888" xr:uid="{FF7A6E91-B71F-402F-84BE-27BA9A689206}"/>
    <cellStyle name="Comma 6 4 3 7 2" xfId="26954" xr:uid="{E692CFC7-761B-4524-AEF1-ADA4AE5C43EA}"/>
    <cellStyle name="Comma 6 4 3 7 3" xfId="28460" xr:uid="{EF2DDD8E-D26A-4D5D-AC55-67A7CC964379}"/>
    <cellStyle name="Comma 6 4 3 7 4" xfId="14180" xr:uid="{958C6408-2027-4BE6-B6CD-ED8CF2230424}"/>
    <cellStyle name="Comma 6 4 3 8" xfId="6633" xr:uid="{A8484347-CEB4-4D7F-B443-41F73EC9CF28}"/>
    <cellStyle name="Comma 6 4 3 8 2" xfId="17013" xr:uid="{86F2C499-DC60-442F-906F-348F5F5B6154}"/>
    <cellStyle name="Comma 6 4 3 9" xfId="9466" xr:uid="{44DF4BDE-7007-468D-A11A-5B176D57FA95}"/>
    <cellStyle name="Comma 6 4 3 9 2" xfId="19846" xr:uid="{6A3C9AA7-7596-4832-B681-46D68794F167}"/>
    <cellStyle name="Comma 6 4 4" xfId="499" xr:uid="{00000000-0005-0000-0000-00007F020000}"/>
    <cellStyle name="Comma 6 4 4 10" xfId="13079" xr:uid="{161F3D9E-FDAC-4369-8A82-BAFFD660836D}"/>
    <cellStyle name="Comma 6 4 4 2" xfId="1702" xr:uid="{00000000-0005-0000-0000-000080020000}"/>
    <cellStyle name="Comma 6 4 4 2 2" xfId="3046" xr:uid="{00000000-0005-0000-0000-0000F4010000}"/>
    <cellStyle name="Comma 6 4 4 2 2 2" xfId="8126" xr:uid="{144748D8-8110-4C5D-823F-47C3385D852A}"/>
    <cellStyle name="Comma 6 4 4 2 2 2 2" xfId="28807" xr:uid="{6AD90FE4-3CB8-4933-9B68-7C7298C52AE0}"/>
    <cellStyle name="Comma 6 4 4 2 2 2 3" xfId="28242" xr:uid="{238413C4-BC84-456A-A16A-38101E29D3E0}"/>
    <cellStyle name="Comma 6 4 4 2 2 2 4" xfId="18506" xr:uid="{F8F41174-04D6-4C1F-957B-0A4EDEB6160D}"/>
    <cellStyle name="Comma 6 4 4 2 2 3" xfId="10959" xr:uid="{05BA871B-49D9-49A9-BB48-6443A0BBCD06}"/>
    <cellStyle name="Comma 6 4 4 2 2 3 2" xfId="21339" xr:uid="{34C15700-FD27-4498-8393-09C164FCD201}"/>
    <cellStyle name="Comma 6 4 4 2 2 4" xfId="24760" xr:uid="{F1599F21-A582-4D54-8F2B-1F18A24D247D}"/>
    <cellStyle name="Comma 6 4 4 2 2 5" xfId="15673" xr:uid="{A3EA306A-3791-432B-8C4B-EF911D8EF55F}"/>
    <cellStyle name="Comma 6 4 4 2 3" xfId="3639" xr:uid="{00000000-0005-0000-0000-000080020000}"/>
    <cellStyle name="Comma 6 4 4 2 4" xfId="5596" xr:uid="{D7CC43DA-455D-407E-BF01-57D0564EA6B6}"/>
    <cellStyle name="Comma 6 4 4 2 4 2" xfId="29950" xr:uid="{FDB36AFE-899A-4744-9DD8-6E4865CE36DC}"/>
    <cellStyle name="Comma 6 4 4 2 5" xfId="23458" xr:uid="{25976DFB-D12E-44FC-BA6D-3E379ED1878F}"/>
    <cellStyle name="Comma 6 4 4 2 6" xfId="13553" xr:uid="{3DB1E49B-06F4-4933-AD00-0C600988B65B}"/>
    <cellStyle name="Comma 6 4 4 3" xfId="1703" xr:uid="{00000000-0005-0000-0000-000081020000}"/>
    <cellStyle name="Comma 6 4 4 3 2" xfId="4623" xr:uid="{9494D2FE-9603-4520-BB34-B0A7762C3101}"/>
    <cellStyle name="Comma 6 4 4 3 2 2" xfId="9395" xr:uid="{82C1F46B-3AB1-4180-B72C-C27061F6C38D}"/>
    <cellStyle name="Comma 6 4 4 3 2 2 2" xfId="19775" xr:uid="{D912D5B9-435E-47F8-B665-98B3269A7A93}"/>
    <cellStyle name="Comma 6 4 4 3 2 3" xfId="12228" xr:uid="{19AF2720-C897-4870-88B1-1084B759AD28}"/>
    <cellStyle name="Comma 6 4 4 3 2 3 2" xfId="22608" xr:uid="{BA23040E-9D36-43EE-A03D-912871B8A62D}"/>
    <cellStyle name="Comma 6 4 4 3 2 4" xfId="26198" xr:uid="{472BDDCC-6E87-4271-800D-0A670E255469}"/>
    <cellStyle name="Comma 6 4 4 3 2 5" xfId="27935" xr:uid="{C21A1C05-1A22-43CB-B467-F45DFFC42A54}"/>
    <cellStyle name="Comma 6 4 4 3 2 6" xfId="16942" xr:uid="{0B261E0F-2906-43CC-8B78-EF21FAC3E3A4}"/>
    <cellStyle name="Comma 6 4 4 3 3" xfId="25010" xr:uid="{D13AD506-B971-43E8-9263-B2003BB20B7B}"/>
    <cellStyle name="Comma 6 4 4 3 3 2" xfId="29901" xr:uid="{DE18F8CC-9AE1-4F5E-9463-70483CF3EC52}"/>
    <cellStyle name="Comma 6 4 4 3 4" xfId="30015" xr:uid="{54B5A641-CBAA-4C36-9169-160B5E571C1F}"/>
    <cellStyle name="Comma 6 4 4 4" xfId="1701" xr:uid="{00000000-0005-0000-0000-000082020000}"/>
    <cellStyle name="Comma 6 4 4 5" xfId="4258" xr:uid="{F88A1956-BAD7-4D08-9EEC-B2583E75D0DD}"/>
    <cellStyle name="Comma 6 4 4 5 2" xfId="9030" xr:uid="{921BDAC3-0294-4D86-8C5F-754A50525046}"/>
    <cellStyle name="Comma 6 4 4 5 2 2" xfId="19410" xr:uid="{7F2C0D14-E739-477C-A33B-5DDBE2A55F78}"/>
    <cellStyle name="Comma 6 4 4 5 2 3" xfId="31034" xr:uid="{7E47475A-DD01-4834-94C2-1630B8804BB1}"/>
    <cellStyle name="Comma 6 4 4 5 2 4" xfId="30727" xr:uid="{162F962F-579D-4E61-99F1-D903E08A5944}"/>
    <cellStyle name="Comma 6 4 4 5 3" xfId="11863" xr:uid="{CB563B1E-333D-437D-80F1-F1E92395B99F}"/>
    <cellStyle name="Comma 6 4 4 5 3 2" xfId="22243" xr:uid="{DAB37DDA-1810-4257-AF18-71A6F4AEF98C}"/>
    <cellStyle name="Comma 6 4 4 5 4" xfId="25901" xr:uid="{6E4D4D61-4FA4-40F8-B260-4F74A35085BF}"/>
    <cellStyle name="Comma 6 4 4 5 5" xfId="26027" xr:uid="{0AE5C490-7D0B-48C0-B974-61B1DA7B0177}"/>
    <cellStyle name="Comma 6 4 4 5 6" xfId="16577" xr:uid="{C055D660-BCFC-4A7A-8BC6-76732CE75695}"/>
    <cellStyle name="Comma 6 4 4 6" xfId="4889" xr:uid="{C522401C-4DD6-4E1D-99C9-6E3D20EE2307}"/>
    <cellStyle name="Comma 6 4 4 6 2" xfId="14181" xr:uid="{5A0FF2A1-DA42-4A5E-AA72-2558B44A6109}"/>
    <cellStyle name="Comma 6 4 4 7" xfId="6634" xr:uid="{73F23711-DC0F-4F58-BF0D-2FB69ED65B37}"/>
    <cellStyle name="Comma 6 4 4 7 2" xfId="17014" xr:uid="{4087778A-5F0C-451B-A20D-77C3676FFA5F}"/>
    <cellStyle name="Comma 6 4 4 8" xfId="9467" xr:uid="{3B9B1F41-8EAC-4A06-9F83-A42D7AB79BB2}"/>
    <cellStyle name="Comma 6 4 4 8 2" xfId="19847" xr:uid="{689CAA96-C143-47E1-B5AD-C8E73BCD6AA1}"/>
    <cellStyle name="Comma 6 4 4 9" xfId="23862" xr:uid="{7228455F-2DD3-482A-BC3F-C95BE560FE7B}"/>
    <cellStyle name="Comma 6 4 5" xfId="1704" xr:uid="{00000000-0005-0000-0000-000083020000}"/>
    <cellStyle name="Comma 6 4 5 2" xfId="3047" xr:uid="{00000000-0005-0000-0000-0000F5010000}"/>
    <cellStyle name="Comma 6 4 5 2 2" xfId="8127" xr:uid="{54D4C34B-2D2B-447A-B5B4-5775E8620FFC}"/>
    <cellStyle name="Comma 6 4 5 2 2 2" xfId="28808" xr:uid="{B647D0DC-ECE0-42C5-BCA0-0BB0781E8855}"/>
    <cellStyle name="Comma 6 4 5 2 2 2 2" xfId="31221" xr:uid="{691BCCD8-3FCB-46F4-AA19-66BD8B2792E8}"/>
    <cellStyle name="Comma 6 4 5 2 2 2 3" xfId="30729" xr:uid="{787E4866-BDC8-4893-9282-491F88D13FE5}"/>
    <cellStyle name="Comma 6 4 5 2 2 3" xfId="28586" xr:uid="{46477F41-C513-4AA2-B52E-DD5043778A61}"/>
    <cellStyle name="Comma 6 4 5 2 2 4" xfId="18507" xr:uid="{AE896CAB-4E2D-4BC4-A2FB-544C8CDB6C94}"/>
    <cellStyle name="Comma 6 4 5 2 3" xfId="10960" xr:uid="{50637E51-5562-46AD-B882-65EC355770F2}"/>
    <cellStyle name="Comma 6 4 5 2 3 2" xfId="21340" xr:uid="{850D5D37-6DE8-4841-9460-F73B80017985}"/>
    <cellStyle name="Comma 6 4 5 2 4" xfId="23525" xr:uid="{5BC62036-1F54-49D8-99C8-F8F4DB207CE7}"/>
    <cellStyle name="Comma 6 4 5 2 5" xfId="15674" xr:uid="{21144154-8EC4-4BBF-9F05-1059A220AD7A}"/>
    <cellStyle name="Comma 6 4 5 3" xfId="3589" xr:uid="{00000000-0005-0000-0000-000083020000}"/>
    <cellStyle name="Comma 6 4 5 4" xfId="4405" xr:uid="{7541ECBE-E625-46C2-913D-030F44B4E812}"/>
    <cellStyle name="Comma 6 4 5 4 2" xfId="9177" xr:uid="{10C0E120-5A4F-40E2-A73A-0F419D8AFE7D}"/>
    <cellStyle name="Comma 6 4 5 4 2 2" xfId="19557" xr:uid="{42C0B2DC-4602-4CB8-B7DD-A48E64A1A11E}"/>
    <cellStyle name="Comma 6 4 5 4 2 3" xfId="31071" xr:uid="{22979A5B-49A1-42E6-BA89-CCDBEAE37202}"/>
    <cellStyle name="Comma 6 4 5 4 2 4" xfId="30728" xr:uid="{E5F89DE4-F2D2-4C08-B671-36C13540F10E}"/>
    <cellStyle name="Comma 6 4 5 4 3" xfId="12010" xr:uid="{BC30DDE6-6812-430F-A96A-70862DC750C2}"/>
    <cellStyle name="Comma 6 4 5 4 3 2" xfId="22390" xr:uid="{94CCDCB7-721D-4547-9880-5CA7F7110942}"/>
    <cellStyle name="Comma 6 4 5 4 4" xfId="16724" xr:uid="{1A4CDAA2-885C-4A5C-95B3-C6CE07D1A4F9}"/>
    <cellStyle name="Comma 6 4 5 5" xfId="5597" xr:uid="{8F23EDCF-D0A9-4732-B643-145982D71AB9}"/>
    <cellStyle name="Comma 6 4 5 5 2" xfId="29684" xr:uid="{EF3BD0A6-DB09-431F-92E2-3C8D869A5B95}"/>
    <cellStyle name="Comma 6 4 5 5 2 2" xfId="30967" xr:uid="{308557D5-49FB-45ED-B51A-8AA44B8D7B71}"/>
    <cellStyle name="Comma 6 4 5 6" xfId="24374" xr:uid="{91D1EDE4-7110-405F-8750-08A556862BDF}"/>
    <cellStyle name="Comma 6 4 5 7" xfId="13554" xr:uid="{A7F02A6C-6510-4740-9354-BBF236F91E84}"/>
    <cellStyle name="Comma 6 4 6" xfId="1705" xr:uid="{00000000-0005-0000-0000-000084020000}"/>
    <cellStyle name="Comma 6 4 6 2" xfId="2872" xr:uid="{00000000-0005-0000-0000-0000F6010000}"/>
    <cellStyle name="Comma 6 4 6 2 2" xfId="7989" xr:uid="{DFBB432E-3A5A-496E-818E-C55060EC3CBB}"/>
    <cellStyle name="Comma 6 4 6 2 2 2" xfId="26251" xr:uid="{A6D4DEA5-5A3D-446F-9100-76438298D113}"/>
    <cellStyle name="Comma 6 4 6 2 2 2 2" xfId="31170" xr:uid="{9743733B-E35B-44C2-895E-4E9F3FD9AD20}"/>
    <cellStyle name="Comma 6 4 6 2 2 2 3" xfId="30730" xr:uid="{36F4C335-21C6-4B80-A783-6DEE9EA2C7B3}"/>
    <cellStyle name="Comma 6 4 6 2 2 3" xfId="26688" xr:uid="{F4F25F70-E51E-45AB-A23C-17588D0AB7CF}"/>
    <cellStyle name="Comma 6 4 6 2 2 4" xfId="18369" xr:uid="{751CBBBD-02F1-4EC8-A428-B1D92AA0FD74}"/>
    <cellStyle name="Comma 6 4 6 2 3" xfId="10822" xr:uid="{4B0563F5-F4ED-4FF4-B040-CF8FC99765CE}"/>
    <cellStyle name="Comma 6 4 6 2 3 2" xfId="21202" xr:uid="{6A137480-FFB3-476C-8BA5-C9E9950A55B4}"/>
    <cellStyle name="Comma 6 4 6 2 4" xfId="22968" xr:uid="{92746F34-F1DA-4DC9-AA9E-79EFD699D503}"/>
    <cellStyle name="Comma 6 4 6 2 5" xfId="15536" xr:uid="{F1E2F4F3-F31F-4441-8AD3-41AFDF0573C0}"/>
    <cellStyle name="Comma 6 4 6 3" xfId="3684" xr:uid="{00000000-0005-0000-0000-000084020000}"/>
    <cellStyle name="Comma 6 4 6 4" xfId="5598" xr:uid="{A8028302-ED8A-40B8-8A70-7BEFE282F4FC}"/>
    <cellStyle name="Comma 6 4 6 4 2" xfId="29922" xr:uid="{CDA048C9-974C-400A-AA42-F64BD97DF22B}"/>
    <cellStyle name="Comma 6 4 6 5" xfId="23416" xr:uid="{C2BB730C-BD1C-467F-A026-B3DC5A68504F}"/>
    <cellStyle name="Comma 6 4 6 6" xfId="13367" xr:uid="{1AC7631A-FD2B-4EB4-9784-B8AF1011B9CD}"/>
    <cellStyle name="Comma 6 4 7" xfId="1691" xr:uid="{00000000-0005-0000-0000-000085020000}"/>
    <cellStyle name="Comma 6 4 7 2" xfId="2467" xr:uid="{00000000-0005-0000-0000-0000F7010000}"/>
    <cellStyle name="Comma 6 4 7 2 2" xfId="7592" xr:uid="{A65CD5EB-1051-4973-BA95-26C5C049E7B7}"/>
    <cellStyle name="Comma 6 4 7 2 2 2" xfId="17972" xr:uid="{F1AB390C-53D0-4162-83C7-8EA513F983E3}"/>
    <cellStyle name="Comma 6 4 7 2 3" xfId="10425" xr:uid="{11D00CB4-211A-455B-B691-7CC4AD02121C}"/>
    <cellStyle name="Comma 6 4 7 2 3 2" xfId="20805" xr:uid="{7E0350DF-70CE-4B56-A34F-A26805D35A02}"/>
    <cellStyle name="Comma 6 4 7 2 4" xfId="27400" xr:uid="{46B2D801-E2B4-415C-A933-BDBDE9533E7C}"/>
    <cellStyle name="Comma 6 4 7 2 5" xfId="26154" xr:uid="{7CFDDA6D-9A08-4A78-B530-EB2BD8ECFC7B}"/>
    <cellStyle name="Comma 6 4 7 2 6" xfId="15139" xr:uid="{74FD98A7-4C92-4590-AADB-1C3B55717B94}"/>
    <cellStyle name="Comma 6 4 7 3" xfId="3634" xr:uid="{00000000-0005-0000-0000-000085020000}"/>
    <cellStyle name="Comma 6 4 7 4" xfId="5588" xr:uid="{5F3C36C8-D1B5-4C42-9705-CB72C5A4950A}"/>
    <cellStyle name="Comma 6 4 7 4 2" xfId="29862" xr:uid="{C263C62B-DABD-420C-A97D-0F3CE47933DF}"/>
    <cellStyle name="Comma 6 4 7 5" xfId="22830" xr:uid="{80ED073A-316E-4622-8079-102557309958}"/>
    <cellStyle name="Comma 6 4 7 6" xfId="12855" xr:uid="{F1798703-5663-4830-80B6-46478CA449D9}"/>
    <cellStyle name="Comma 6 4 8" xfId="2221" xr:uid="{00000000-0005-0000-0000-0000E6010000}"/>
    <cellStyle name="Comma 6 4 8 2" xfId="7348" xr:uid="{C41CE54C-FD8B-4A42-9930-9155DD2D3E09}"/>
    <cellStyle name="Comma 6 4 8 2 2" xfId="17728" xr:uid="{65DA0D79-1C0A-41F2-9143-825CBCBDD161}"/>
    <cellStyle name="Comma 6 4 8 2 2 2" xfId="31122" xr:uid="{24EFB6D6-DF65-42CC-96F4-F84914B8D4E7}"/>
    <cellStyle name="Comma 6 4 8 2 2 3" xfId="30731" xr:uid="{29EF420D-7071-41EC-A1CD-1C25DE9D0314}"/>
    <cellStyle name="Comma 6 4 8 3" xfId="10181" xr:uid="{908AC10B-86A3-411D-A405-A408A77ECBD5}"/>
    <cellStyle name="Comma 6 4 8 3 2" xfId="20561" xr:uid="{DC3F41D7-DCD9-4D73-9B1B-D3871BC7F286}"/>
    <cellStyle name="Comma 6 4 8 4" xfId="25406" xr:uid="{4359DC52-0CBD-4BDF-8FB2-AFDE5782EC45}"/>
    <cellStyle name="Comma 6 4 8 5" xfId="27613" xr:uid="{7F10D4B5-D9AF-4A09-8572-6652D106B2F7}"/>
    <cellStyle name="Comma 6 4 8 6" xfId="14895" xr:uid="{EB5A04D0-C700-4751-AC83-4883233AC4E1}"/>
    <cellStyle name="Comma 6 4 9" xfId="3866" xr:uid="{44D94F21-4B52-4460-9384-B6B9C6F74F70}"/>
    <cellStyle name="Comma 6 4 9 2" xfId="8698" xr:uid="{8384AADA-23E2-4A6B-A8D3-8EFF809C4492}"/>
    <cellStyle name="Comma 6 4 9 2 2" xfId="19078" xr:uid="{0325ACFA-2711-4CCD-A95E-46F0118EE30F}"/>
    <cellStyle name="Comma 6 4 9 3" xfId="11531" xr:uid="{8ABDBCA1-3D1C-410C-B9B7-FDC8023C9FBC}"/>
    <cellStyle name="Comma 6 4 9 3 2" xfId="21911" xr:uid="{BE857919-D2AA-423B-A68D-C9D2B6CDC4A4}"/>
    <cellStyle name="Comma 6 4 9 4" xfId="27711" xr:uid="{BCF7AB0B-7FF1-4ED6-A2B9-6C5D4BE30012}"/>
    <cellStyle name="Comma 6 4 9 5" xfId="27598" xr:uid="{3E954F38-21E4-424A-870B-3DF4002BE41B}"/>
    <cellStyle name="Comma 6 4 9 6" xfId="16245" xr:uid="{14FEADCD-C5DC-4910-9D9E-9078A2DC52FD}"/>
    <cellStyle name="Comma 6 5" xfId="1706" xr:uid="{00000000-0005-0000-0000-000086020000}"/>
    <cellStyle name="Comma 6 5 10" xfId="25750" xr:uid="{F3893E22-8AFA-4C20-88BE-99F6D0B7836B}"/>
    <cellStyle name="Comma 6 5 10 2" xfId="30004" xr:uid="{9BBA55C4-F717-4123-9745-FD974FD5C92B}"/>
    <cellStyle name="Comma 6 5 11" xfId="12958" xr:uid="{6081739D-F564-4AF8-9D03-600F4BF43A0D}"/>
    <cellStyle name="Comma 6 5 2" xfId="2674" xr:uid="{00000000-0005-0000-0000-0000F9010000}"/>
    <cellStyle name="Comma 6 5 2 2" xfId="3049" xr:uid="{00000000-0005-0000-0000-0000FA010000}"/>
    <cellStyle name="Comma 6 5 2 2 2" xfId="6163" xr:uid="{9072506B-66F6-434E-AF9A-C449954DC0D8}"/>
    <cellStyle name="Comma 6 5 2 2 2 2" xfId="27442" xr:uid="{9BBE47B7-6F11-45B5-8B2A-B0A3C36FE1BB}"/>
    <cellStyle name="Comma 6 5 2 2 2 2 2" xfId="31191" xr:uid="{325C7F89-E089-4071-A4CA-9ADB67FB52F9}"/>
    <cellStyle name="Comma 6 5 2 2 2 2 3" xfId="30733" xr:uid="{16F0985C-0D59-4C77-AE81-D539AE6EC8DC}"/>
    <cellStyle name="Comma 6 5 2 2 2 3" xfId="25994" xr:uid="{29FCB692-FD3E-4D43-8557-D799C388341A}"/>
    <cellStyle name="Comma 6 5 2 2 2 4" xfId="15676" xr:uid="{5CE6BAD9-BA76-4CB5-8800-77D44C849C38}"/>
    <cellStyle name="Comma 6 5 2 2 3" xfId="8129" xr:uid="{CE5D24FA-4D71-4FBE-8ABD-CFAD66472B47}"/>
    <cellStyle name="Comma 6 5 2 2 3 2" xfId="18509" xr:uid="{6069F6D0-7212-44E3-8E25-81661A9D5019}"/>
    <cellStyle name="Comma 6 5 2 2 4" xfId="10962" xr:uid="{7BD62EEE-A729-458D-B4B3-F68E635BB264}"/>
    <cellStyle name="Comma 6 5 2 2 4 2" xfId="21342" xr:uid="{AD7DC9C6-DC5C-44A6-9249-87D4B0A7A7C0}"/>
    <cellStyle name="Comma 6 5 2 2 5" xfId="24526" xr:uid="{7F466391-28BE-411E-B2DE-BE091A55F44A}"/>
    <cellStyle name="Comma 6 5 2 2 6" xfId="13556" xr:uid="{E4BE6815-7EC8-4CD5-9BD7-CBFE59D1CF49}"/>
    <cellStyle name="Comma 6 5 2 3" xfId="4261" xr:uid="{AE78412A-E3FD-4707-9349-D83D4CB2A6DF}"/>
    <cellStyle name="Comma 6 5 2 3 2" xfId="9033" xr:uid="{E04F1C4D-6215-48C9-8273-7D130D5F91D6}"/>
    <cellStyle name="Comma 6 5 2 3 2 2" xfId="29093" xr:uid="{F12DCF9A-CA5B-435F-8783-D7D7A2F6C175}"/>
    <cellStyle name="Comma 6 5 2 3 2 3" xfId="27011" xr:uid="{A7EDC08D-0DD7-4282-A2F4-ACBD8F2E9EE3}"/>
    <cellStyle name="Comma 6 5 2 3 2 4" xfId="19413" xr:uid="{01D3B6AA-65B1-45C6-BE98-8521B2340194}"/>
    <cellStyle name="Comma 6 5 2 3 2 5" xfId="31037" xr:uid="{8012AB0B-EB59-44A7-8DB7-259914660E82}"/>
    <cellStyle name="Comma 6 5 2 3 3" xfId="11866" xr:uid="{35E77887-7461-46CE-8CAC-49FA064BC684}"/>
    <cellStyle name="Comma 6 5 2 3 3 2" xfId="22246" xr:uid="{E16DFC60-DE26-40A4-BB19-DE0AF5BA5E71}"/>
    <cellStyle name="Comma 6 5 2 3 4" xfId="24173" xr:uid="{76B4C1B6-06C5-4A52-9551-5BF59DA735A3}"/>
    <cellStyle name="Comma 6 5 2 3 5" xfId="16580" xr:uid="{F083096D-6C9E-4EF8-BF38-7EAA039A1FF8}"/>
    <cellStyle name="Comma 6 5 2 4" xfId="5920" xr:uid="{D13FD7F3-58AF-4C81-814A-2FEC26EB0EE5}"/>
    <cellStyle name="Comma 6 5 2 4 2" xfId="28655" xr:uid="{90F87C2A-E3B4-4A3B-B5AC-CD9FF1CB3B92}"/>
    <cellStyle name="Comma 6 5 2 4 3" xfId="28052" xr:uid="{2E48367A-9396-43ED-B8EA-3AE7BCCC7C93}"/>
    <cellStyle name="Comma 6 5 2 4 4" xfId="15345" xr:uid="{FE28975C-1120-46E2-AE2B-57AE0ADC5BFD}"/>
    <cellStyle name="Comma 6 5 2 5" xfId="7798" xr:uid="{AEE457D1-6834-4469-9B49-34D97CE5E035}"/>
    <cellStyle name="Comma 6 5 2 5 2" xfId="18178" xr:uid="{78EBEE38-911A-4ADF-A398-2EDF0C44561C}"/>
    <cellStyle name="Comma 6 5 2 6" xfId="10631" xr:uid="{10FDC70E-6C80-42F3-8A52-BE45CC791EDB}"/>
    <cellStyle name="Comma 6 5 2 6 2" xfId="21011" xr:uid="{AE587D83-A7CB-4C01-BCA8-9E11CC2BC835}"/>
    <cellStyle name="Comma 6 5 2 7" xfId="23214" xr:uid="{AB361D29-4081-44C9-A5E9-DB52714463F5}"/>
    <cellStyle name="Comma 6 5 2 8" xfId="13082" xr:uid="{746895FD-FB8C-4EED-9F02-793D42642EFB}"/>
    <cellStyle name="Comma 6 5 3" xfId="3050" xr:uid="{00000000-0005-0000-0000-0000FB010000}"/>
    <cellStyle name="Comma 6 5 3 2" xfId="4406" xr:uid="{C911EB5E-6E7B-4CB3-8496-F6CCE884BF2D}"/>
    <cellStyle name="Comma 6 5 3 2 2" xfId="9178" xr:uid="{C9E444F1-FB04-4EFD-840F-941B5236CEC5}"/>
    <cellStyle name="Comma 6 5 3 2 2 2" xfId="19558" xr:uid="{7354D5C3-C2D3-4006-B5A7-37EEEAA03F4B}"/>
    <cellStyle name="Comma 6 5 3 2 2 3" xfId="31072" xr:uid="{A2A4928A-1757-4797-9AD6-3490D0D71705}"/>
    <cellStyle name="Comma 6 5 3 2 2 4" xfId="30734" xr:uid="{CC9E0DDD-F5C7-4081-BD6A-4AF5E6D9D0A0}"/>
    <cellStyle name="Comma 6 5 3 2 3" xfId="12011" xr:uid="{2BC2BFB9-8556-4E02-8D51-85A9A4066A50}"/>
    <cellStyle name="Comma 6 5 3 2 3 2" xfId="22391" xr:uid="{279F3012-F801-4901-855F-7207F0B8C6F5}"/>
    <cellStyle name="Comma 6 5 3 2 4" xfId="25766" xr:uid="{44B57F59-8D63-44FC-9A5D-4FB2EEAC2070}"/>
    <cellStyle name="Comma 6 5 3 2 5" xfId="26074" xr:uid="{379C5DA0-533C-48B5-B231-ECA27F7A9875}"/>
    <cellStyle name="Comma 6 5 3 2 6" xfId="16725" xr:uid="{56567B78-0819-460B-AB1A-50345959535A}"/>
    <cellStyle name="Comma 6 5 3 3" xfId="6164" xr:uid="{313C14E6-5D0D-4FEF-B7FA-102243C1E0EB}"/>
    <cellStyle name="Comma 6 5 3 3 2" xfId="15677" xr:uid="{99C5C290-A368-4B29-81E7-DE1E02D860C8}"/>
    <cellStyle name="Comma 6 5 3 4" xfId="8130" xr:uid="{EE3672A2-39EC-4801-B591-0EDBF521DB37}"/>
    <cellStyle name="Comma 6 5 3 4 2" xfId="18510" xr:uid="{99C90F8C-3849-42F7-B80E-53394043E507}"/>
    <cellStyle name="Comma 6 5 3 5" xfId="10963" xr:uid="{01B62E8D-BD90-4224-8DED-8A4A6EDD743D}"/>
    <cellStyle name="Comma 6 5 3 5 2" xfId="21343" xr:uid="{A5256953-0374-4D3F-AA09-24C136419803}"/>
    <cellStyle name="Comma 6 5 3 6" xfId="23480" xr:uid="{F7DAA880-D79D-4371-8FCA-5C59A2E1A85A}"/>
    <cellStyle name="Comma 6 5 3 7" xfId="13557" xr:uid="{C16AD644-B941-48BB-91D8-BFBCB2FF5E3B}"/>
    <cellStyle name="Comma 6 5 4" xfId="3048" xr:uid="{00000000-0005-0000-0000-0000FC010000}"/>
    <cellStyle name="Comma 6 5 4 2" xfId="6162" xr:uid="{77B98769-66EB-4F7C-9866-045F948AA391}"/>
    <cellStyle name="Comma 6 5 4 2 2" xfId="26979" xr:uid="{BA006FDD-D230-4740-8F19-385BCA299A85}"/>
    <cellStyle name="Comma 6 5 4 2 3" xfId="26580" xr:uid="{DEDB1051-D14F-42D5-8B77-0FDCFAE8744B}"/>
    <cellStyle name="Comma 6 5 4 2 4" xfId="15675" xr:uid="{95B7EA55-B59A-4C76-8EC3-A54B020BD472}"/>
    <cellStyle name="Comma 6 5 4 3" xfId="8128" xr:uid="{D165B3FE-DDB5-4059-8470-0266FCA7C301}"/>
    <cellStyle name="Comma 6 5 4 3 2" xfId="18508" xr:uid="{F2BECBEB-1EEF-4D21-9D43-F4CF9E187924}"/>
    <cellStyle name="Comma 6 5 4 4" xfId="10961" xr:uid="{0F425BC4-9E16-4EAB-A206-BF50C665721F}"/>
    <cellStyle name="Comma 6 5 4 4 2" xfId="21341" xr:uid="{D8B73855-A798-4565-8F47-F72CFC11BB00}"/>
    <cellStyle name="Comma 6 5 4 5" xfId="23786" xr:uid="{6F86A38B-C99F-4196-9DE4-4DCD766C4FBC}"/>
    <cellStyle name="Comma 6 5 4 6" xfId="13555" xr:uid="{C83477AA-13D9-44E0-83BE-3A04DDE9D026}"/>
    <cellStyle name="Comma 6 5 5" xfId="2570" xr:uid="{00000000-0005-0000-0000-0000F8010000}"/>
    <cellStyle name="Comma 6 5 5 2" xfId="7695" xr:uid="{1990EA53-C1B6-4704-8500-B9E147267AE1}"/>
    <cellStyle name="Comma 6 5 5 2 2" xfId="27343" xr:uid="{5DEC078C-F871-489B-9B9E-0235A93EED85}"/>
    <cellStyle name="Comma 6 5 5 2 3" xfId="26526" xr:uid="{B4880A4E-D7E4-4376-B404-8A288699E25D}"/>
    <cellStyle name="Comma 6 5 5 2 4" xfId="18075" xr:uid="{1F35AC32-3B10-44D6-881C-326D1C4E9F1D}"/>
    <cellStyle name="Comma 6 5 5 3" xfId="10528" xr:uid="{06C3247A-D84D-4960-AECB-588082306406}"/>
    <cellStyle name="Comma 6 5 5 3 2" xfId="20908" xr:uid="{6E2FF123-9FA0-48D1-80D2-5B25702AE77A}"/>
    <cellStyle name="Comma 6 5 5 4" xfId="24740" xr:uid="{5A4C6D9F-8500-4DEE-A02C-2B5DCABC18F9}"/>
    <cellStyle name="Comma 6 5 5 5" xfId="15242" xr:uid="{96001FF9-8FC9-49FC-8D37-C92BC6856A3D}"/>
    <cellStyle name="Comma 6 5 6" xfId="2052" xr:uid="{00000000-0005-0000-0000-000086020000}"/>
    <cellStyle name="Comma 6 5 6 2" xfId="28162" xr:uid="{885D212C-05ED-4BF0-B750-04B03BB0CBF8}"/>
    <cellStyle name="Comma 6 5 6 3" xfId="27109" xr:uid="{2FED39B2-98E6-41CC-AE80-60096B335C8F}"/>
    <cellStyle name="Comma 6 5 7" xfId="4235" xr:uid="{A60E7526-B9F5-49C6-B835-8CDFABECB725}"/>
    <cellStyle name="Comma 6 5 7 2" xfId="9007" xr:uid="{EDF2850F-F3AD-40BD-B91F-77CA8AA4A45F}"/>
    <cellStyle name="Comma 6 5 7 2 2" xfId="19387" xr:uid="{F6329403-3A8F-4848-9D9E-61FE7E399297}"/>
    <cellStyle name="Comma 6 5 7 2 3" xfId="31024" xr:uid="{14ACCE49-649F-4D5B-8F9D-24E42BD4A4E9}"/>
    <cellStyle name="Comma 6 5 7 2 4" xfId="30732" xr:uid="{57466AA1-E89A-486E-89A6-F5D9E03FEBE5}"/>
    <cellStyle name="Comma 6 5 7 3" xfId="11840" xr:uid="{0AF66E20-5078-45F0-926D-0FDF0E6EA049}"/>
    <cellStyle name="Comma 6 5 7 3 2" xfId="22220" xr:uid="{92DBCC9E-D1B5-49F0-8959-39A6EC73FB92}"/>
    <cellStyle name="Comma 6 5 7 4" xfId="16554" xr:uid="{048A871F-099F-4F46-A3BE-98DD42C94166}"/>
    <cellStyle name="Comma 6 5 8" xfId="5599" xr:uid="{F6A32834-0766-4403-BA6E-361E90744A35}"/>
    <cellStyle name="Comma 6 5 8 2" xfId="29824" xr:uid="{FA06CDE3-AD95-4F28-BB21-F621D65E4E87}"/>
    <cellStyle name="Comma 6 5 8 2 2" xfId="30968" xr:uid="{50FCA492-10FD-4CB8-BB65-65A595E6C1EE}"/>
    <cellStyle name="Comma 6 5 8 3" xfId="30626" xr:uid="{D6644BB0-0D0B-41C4-A086-5EB2E7A61544}"/>
    <cellStyle name="Comma 6 5 9" xfId="25484" xr:uid="{A765CB03-C487-41C6-93BE-38026305CF7A}"/>
    <cellStyle name="Comma 6 6" xfId="2161" xr:uid="{00000000-0005-0000-0000-0000E3010000}"/>
    <cellStyle name="Comma 6 6 2" xfId="7288" xr:uid="{E705E142-4DA3-463E-8FAC-F22F05BA6768}"/>
    <cellStyle name="Comma 6 6 2 2" xfId="17668" xr:uid="{4C7CA64C-5E91-4A80-B09D-7D8F8424733A}"/>
    <cellStyle name="Comma 6 6 3" xfId="10121" xr:uid="{340F1EE3-1B83-46E0-8F09-B4C26E25F181}"/>
    <cellStyle name="Comma 6 6 3 2" xfId="20501" xr:uid="{A499D17E-8057-4251-840D-CE412ABC86FB}"/>
    <cellStyle name="Comma 6 6 4" xfId="24885" xr:uid="{E52ED29D-5942-4801-8BAF-D34620EB8958}"/>
    <cellStyle name="Comma 6 6 5" xfId="26207" xr:uid="{4CB53949-7489-45BD-976C-5D2FEB288F44}"/>
    <cellStyle name="Comma 6 6 6" xfId="14835" xr:uid="{321E774C-65C4-4B9A-8C46-85BC07333FD0}"/>
    <cellStyle name="Comma 6 6 7" xfId="30433" xr:uid="{86EF0529-B324-4719-B2B1-2B9231FB2917}"/>
    <cellStyle name="Comma 6 6 8" xfId="31259" xr:uid="{40BDEAA4-3800-4985-8263-4E0A9E3CC9C3}"/>
    <cellStyle name="Comma 6 7" xfId="22761" xr:uid="{37A7E8A0-43E7-41E2-BDB1-D7874A32CC13}"/>
    <cellStyle name="Comma 6 7 2" xfId="30400" xr:uid="{8AB278A9-D60A-4CCF-8FB0-D023A9F7D997}"/>
    <cellStyle name="Comma 6 8" xfId="12393" xr:uid="{6793FA80-0871-42EE-B221-7655EE8126B8}"/>
    <cellStyle name="Comma 6 9" xfId="29550" xr:uid="{0C85103D-D993-4F13-A57F-2F08993A276F}"/>
    <cellStyle name="Comma 7" xfId="500" xr:uid="{00000000-0005-0000-0000-000087020000}"/>
    <cellStyle name="Comma 7 10" xfId="501" xr:uid="{00000000-0005-0000-0000-000088020000}"/>
    <cellStyle name="Comma 7 10 10" xfId="12670" xr:uid="{0304EF0E-9902-4BD9-8F2D-7BEAF7E53FF3}"/>
    <cellStyle name="Comma 7 10 2" xfId="1709" xr:uid="{00000000-0005-0000-0000-000089020000}"/>
    <cellStyle name="Comma 7 10 2 2" xfId="3051" xr:uid="{00000000-0005-0000-0000-0000FF010000}"/>
    <cellStyle name="Comma 7 10 2 2 2" xfId="8131" xr:uid="{4B684DFA-9692-4A26-A730-995AD8A60843}"/>
    <cellStyle name="Comma 7 10 2 2 2 2" xfId="18511" xr:uid="{3DCD4A56-62ED-4907-88B4-B6AFB0CCF392}"/>
    <cellStyle name="Comma 7 10 2 2 3" xfId="10964" xr:uid="{E4EE2813-7992-41A7-9A04-0DE9EDC9A643}"/>
    <cellStyle name="Comma 7 10 2 2 3 2" xfId="21344" xr:uid="{806F9353-B2D5-4B33-85DA-5F3B6E173F4C}"/>
    <cellStyle name="Comma 7 10 2 2 4" xfId="28479" xr:uid="{E9492947-DB35-4A7F-B79F-84ACAED4A8FC}"/>
    <cellStyle name="Comma 7 10 2 2 5" xfId="27969" xr:uid="{CE260D0E-F8CD-44AD-812E-04CD09475421}"/>
    <cellStyle name="Comma 7 10 2 2 6" xfId="15678" xr:uid="{DA46CC74-2100-4BEE-BE49-53DCA1188B55}"/>
    <cellStyle name="Comma 7 10 2 3" xfId="3555" xr:uid="{00000000-0005-0000-0000-000089020000}"/>
    <cellStyle name="Comma 7 10 2 4" xfId="5600" xr:uid="{9A894E3E-F825-4091-BE58-3404C50F46E5}"/>
    <cellStyle name="Comma 7 10 2 4 2" xfId="29776" xr:uid="{69895E25-65E5-4D76-A26D-A63F28A4B978}"/>
    <cellStyle name="Comma 7 10 2 5" xfId="23339" xr:uid="{47768CD9-A1DD-4C6A-931F-A343C911895F}"/>
    <cellStyle name="Comma 7 10 2 6" xfId="13558" xr:uid="{386DBC66-6ED0-48EA-8136-4AB222A7BF8F}"/>
    <cellStyle name="Comma 7 10 3" xfId="1710" xr:uid="{00000000-0005-0000-0000-00008A020000}"/>
    <cellStyle name="Comma 7 10 3 2" xfId="23283" xr:uid="{471F6C94-CC11-4E87-87AE-598C4CE9FAB7}"/>
    <cellStyle name="Comma 7 10 3 3" xfId="25740" xr:uid="{FA0AC2A2-EC53-4D9A-A288-717BCA4D8A2E}"/>
    <cellStyle name="Comma 7 10 3 4" xfId="30054" xr:uid="{82D7F95B-ADDB-4CD3-8CA5-38E26A9A1505}"/>
    <cellStyle name="Comma 7 10 3 5" xfId="29661" xr:uid="{6948ED0E-1928-433B-8896-129390D39D27}"/>
    <cellStyle name="Comma 7 10 4" xfId="1708" xr:uid="{00000000-0005-0000-0000-00008B020000}"/>
    <cellStyle name="Comma 7 10 4 2" xfId="25723" xr:uid="{65959AE7-EB73-4A29-AEDE-5086AD6654D1}"/>
    <cellStyle name="Comma 7 10 4 3" xfId="23896" xr:uid="{A2302EFE-A812-41F1-B7CF-01786DD9FD31}"/>
    <cellStyle name="Comma 7 10 5" xfId="4126" xr:uid="{EBACDF21-4667-4E1B-89A1-775E3F0BDEFB}"/>
    <cellStyle name="Comma 7 10 5 2" xfId="8898" xr:uid="{803B21C8-7816-4590-BDE5-1D23CC6610FF}"/>
    <cellStyle name="Comma 7 10 5 2 2" xfId="19278" xr:uid="{23FE49F9-05A6-4B90-B0F1-AEC2AFF0086A}"/>
    <cellStyle name="Comma 7 10 5 2 3" xfId="31010" xr:uid="{D6C854D8-D37F-4A44-B89C-1C0E594B72EA}"/>
    <cellStyle name="Comma 7 10 5 2 4" xfId="30735" xr:uid="{1539EA9C-5098-413E-9C5B-D0DF900926AD}"/>
    <cellStyle name="Comma 7 10 5 3" xfId="11731" xr:uid="{E7BC460F-C960-4934-8502-7DDBC3D0C3E6}"/>
    <cellStyle name="Comma 7 10 5 3 2" xfId="22111" xr:uid="{40881A6B-4545-4EB1-813A-4E1558B81566}"/>
    <cellStyle name="Comma 7 10 5 4" xfId="26524" xr:uid="{1745E0D8-8A9A-4840-BDB8-0401C09AA039}"/>
    <cellStyle name="Comma 7 10 5 5" xfId="25840" xr:uid="{C11B2212-1E1A-4B71-B465-5670181885CD}"/>
    <cellStyle name="Comma 7 10 5 6" xfId="16445" xr:uid="{E978AE30-B13C-4A2E-90E6-39EA87923D38}"/>
    <cellStyle name="Comma 7 10 6" xfId="4891" xr:uid="{D82BBFC1-9D1D-4AAE-A948-A38D0EF6F03E}"/>
    <cellStyle name="Comma 7 10 6 2" xfId="27643" xr:uid="{F7371CBB-0784-4473-9FC1-85C83B78B35B}"/>
    <cellStyle name="Comma 7 10 6 3" xfId="27260" xr:uid="{B70C7F4C-17C3-43F1-A10A-A7D1DD574EE2}"/>
    <cellStyle name="Comma 7 10 6 4" xfId="14183" xr:uid="{72355FD3-5050-4CF6-9D1E-9B0E83C8FCE6}"/>
    <cellStyle name="Comma 7 10 7" xfId="6636" xr:uid="{1CD37795-67F5-4F29-93F8-992F32C52816}"/>
    <cellStyle name="Comma 7 10 7 2" xfId="17016" xr:uid="{1FCBAEEB-BD9E-40A5-BF83-C0DEA953F239}"/>
    <cellStyle name="Comma 7 10 8" xfId="9469" xr:uid="{572D7F13-2184-45ED-89E4-B39C3263D3EE}"/>
    <cellStyle name="Comma 7 10 8 2" xfId="19849" xr:uid="{7BA8A08F-E23F-4BC4-BFF4-DFC878E4B8CA}"/>
    <cellStyle name="Comma 7 10 9" xfId="22781" xr:uid="{9C9C0777-DD5A-45A2-8B23-CD5FCFC5DE9B}"/>
    <cellStyle name="Comma 7 11" xfId="502" xr:uid="{00000000-0005-0000-0000-00008C020000}"/>
    <cellStyle name="Comma 7 11 10" xfId="31255" xr:uid="{E835B43B-FDA2-4DDE-83E1-FBF9D27ED0DE}"/>
    <cellStyle name="Comma 7 11 2" xfId="1712" xr:uid="{00000000-0005-0000-0000-00008D020000}"/>
    <cellStyle name="Comma 7 11 2 2" xfId="25051" xr:uid="{23ABD4A7-3C9B-4DBA-8948-EF7696DC0549}"/>
    <cellStyle name="Comma 7 11 2 2 2" xfId="29811" xr:uid="{2804BB26-590B-4F9E-8251-636B18D7E4FE}"/>
    <cellStyle name="Comma 7 11 2 2 2 2" xfId="30737" xr:uid="{3DAD6463-AE5B-4A7E-A235-D117BC01C86B}"/>
    <cellStyle name="Comma 7 11 2 3" xfId="25317" xr:uid="{7CB5C089-12DC-4C77-B45B-B4312F852EC0}"/>
    <cellStyle name="Comma 7 11 2 4" xfId="30037" xr:uid="{567DD56B-F8B3-45D4-86C5-0960C07F73C2}"/>
    <cellStyle name="Comma 7 11 3" xfId="1713" xr:uid="{00000000-0005-0000-0000-00008E020000}"/>
    <cellStyle name="Comma 7 11 3 2" xfId="31309" xr:uid="{BF8591BA-BEDC-47CC-8EFA-C694600B8972}"/>
    <cellStyle name="Comma 7 11 3 3" xfId="31271" xr:uid="{2324712B-9FE1-4E85-A8B2-EE1C9063D0B9}"/>
    <cellStyle name="Comma 7 11 4" xfId="1711" xr:uid="{00000000-0005-0000-0000-00008F020000}"/>
    <cellStyle name="Comma 7 11 5" xfId="4892" xr:uid="{4D7EF800-D3FE-4415-997D-80EB71861FD5}"/>
    <cellStyle name="Comma 7 11 5 2" xfId="14184" xr:uid="{237C6960-02C1-47B1-93F9-D85783831FC0}"/>
    <cellStyle name="Comma 7 11 5 2 2" xfId="31114" xr:uid="{F9048556-5930-4AED-AE0A-49345657D6F3}"/>
    <cellStyle name="Comma 7 11 5 2 3" xfId="30736" xr:uid="{1DDC157D-0ED6-4BFF-BF05-1F10AA0C45F1}"/>
    <cellStyle name="Comma 7 11 6" xfId="6637" xr:uid="{776ACA04-D065-4D7A-8E37-056C327E74AC}"/>
    <cellStyle name="Comma 7 11 6 2" xfId="17017" xr:uid="{B58752FC-E070-4A46-8BFC-C4F3908814BC}"/>
    <cellStyle name="Comma 7 11 7" xfId="9470" xr:uid="{CCFEF87C-0523-4F7B-9698-9812E0BED44F}"/>
    <cellStyle name="Comma 7 11 7 2" xfId="19850" xr:uid="{E442148C-3B76-4745-96E8-D6C7291F15EF}"/>
    <cellStyle name="Comma 7 11 8" xfId="24934" xr:uid="{252EC419-ABD7-4E53-918F-20AA1B459C38}"/>
    <cellStyle name="Comma 7 11 9" xfId="13368" xr:uid="{A3FFE9F5-7F4C-4076-BC34-FB113FFB58A6}"/>
    <cellStyle name="Comma 7 12" xfId="1714" xr:uid="{00000000-0005-0000-0000-000090020000}"/>
    <cellStyle name="Comma 7 12 2" xfId="2433" xr:uid="{00000000-0005-0000-0000-000001020000}"/>
    <cellStyle name="Comma 7 12 2 2" xfId="7558" xr:uid="{AB6A31A2-356E-46CD-9976-79E7AD8FCA85}"/>
    <cellStyle name="Comma 7 12 2 2 2" xfId="17938" xr:uid="{C69A7172-DB24-4003-8B22-DB81EE1956A1}"/>
    <cellStyle name="Comma 7 12 2 2 2 2" xfId="31131" xr:uid="{739F47EE-1697-4F75-9A1F-73E308A7FAE6}"/>
    <cellStyle name="Comma 7 12 2 2 2 3" xfId="30738" xr:uid="{79E3D847-09B7-406F-A8CF-8B9C6BA67CC6}"/>
    <cellStyle name="Comma 7 12 2 3" xfId="10391" xr:uid="{1C9A0FA7-3839-49B7-B9C6-489E59242394}"/>
    <cellStyle name="Comma 7 12 2 3 2" xfId="20771" xr:uid="{E2D691C5-6C3C-43B7-8FBD-A5642F6BDFE7}"/>
    <cellStyle name="Comma 7 12 2 4" xfId="15105" xr:uid="{394B16FD-FC1A-4870-BC31-909DEE327F64}"/>
    <cellStyle name="Comma 7 12 2 5" xfId="30434" xr:uid="{E91DB9E4-8773-4A90-836F-853E0ADD18FD}"/>
    <cellStyle name="Comma 7 12 3" xfId="3596" xr:uid="{00000000-0005-0000-0000-000090020000}"/>
    <cellStyle name="Comma 7 12 4" xfId="5601" xr:uid="{CC94EC69-AD3D-4EA5-A1E0-1BACCD539177}"/>
    <cellStyle name="Comma 7 12 4 2" xfId="29743" xr:uid="{E94F5ABB-9BF5-4EDB-9248-CDB704943345}"/>
    <cellStyle name="Comma 7 12 5" xfId="25168" xr:uid="{6BA9F095-9F3A-4460-A1F7-A325C4D59C32}"/>
    <cellStyle name="Comma 7 12 6" xfId="12820" xr:uid="{3CFBD4BE-A3DA-40AF-A535-986B08EC002F}"/>
    <cellStyle name="Comma 7 13" xfId="1715" xr:uid="{00000000-0005-0000-0000-000091020000}"/>
    <cellStyle name="Comma 7 13 2" xfId="2163" xr:uid="{00000000-0005-0000-0000-0000FD010000}"/>
    <cellStyle name="Comma 7 13 2 2" xfId="7290" xr:uid="{99AD7278-2ABB-4875-9167-E25F4A9D15B1}"/>
    <cellStyle name="Comma 7 13 2 2 2" xfId="17670" xr:uid="{10C9ABBA-E04E-44FE-B765-925D5F6F79FA}"/>
    <cellStyle name="Comma 7 13 2 3" xfId="10123" xr:uid="{32999E02-055B-4936-9989-A7D520F08114}"/>
    <cellStyle name="Comma 7 13 2 3 2" xfId="20503" xr:uid="{BDD660AC-D280-40AE-B368-D16E28839034}"/>
    <cellStyle name="Comma 7 13 2 4" xfId="26316" xr:uid="{2AC6C94B-7356-4191-BA37-EB45ACBAC84B}"/>
    <cellStyle name="Comma 7 13 2 5" xfId="26806" xr:uid="{0944EE13-DA40-42AE-8E8C-5FDF7787A62E}"/>
    <cellStyle name="Comma 7 13 2 6" xfId="14837" xr:uid="{61AF3BCA-97D7-42B3-8A16-84395E13F927}"/>
    <cellStyle name="Comma 7 13 3" xfId="3613" xr:uid="{00000000-0005-0000-0000-000091020000}"/>
    <cellStyle name="Comma 7 13 4" xfId="24455" xr:uid="{F36E8AC3-FBF5-44E6-8760-493C50EB9842}"/>
    <cellStyle name="Comma 7 13 4 2" xfId="29856" xr:uid="{8E68E056-46A1-493A-A824-DE927F27CD41}"/>
    <cellStyle name="Comma 7 13 5" xfId="29999" xr:uid="{CDAD209D-5AEE-42B6-A650-1520C83196B3}"/>
    <cellStyle name="Comma 7 14" xfId="1707" xr:uid="{00000000-0005-0000-0000-000092020000}"/>
    <cellStyle name="Comma 7 14 2" xfId="24639" xr:uid="{A6E59767-7C11-40A9-9CB4-E620D76DFBAF}"/>
    <cellStyle name="Comma 7 14 2 2" xfId="30739" xr:uid="{20627FD3-BC5A-44E9-9321-3CFCE969D60D}"/>
    <cellStyle name="Comma 7 14 2 3" xfId="30577" xr:uid="{293AA1E7-D6FF-4E29-9D1A-3B9D5650BE0B}"/>
    <cellStyle name="Comma 7 14 3" xfId="24748" xr:uid="{21C0A86C-9258-4F6E-BBD2-E1ADC08986B9}"/>
    <cellStyle name="Comma 7 14 4" xfId="31256" xr:uid="{60B07CE3-3025-411C-B89F-E948725F8A6F}"/>
    <cellStyle name="Comma 7 15" xfId="3867" xr:uid="{2754256E-6D37-4A11-A975-622EAD65BCC6}"/>
    <cellStyle name="Comma 7 15 2" xfId="8699" xr:uid="{561E47C7-DA6B-465C-BCFC-FFBE685B396A}"/>
    <cellStyle name="Comma 7 15 2 2" xfId="19079" xr:uid="{CD7DE5AC-2835-4783-AF05-48DAEF1013EA}"/>
    <cellStyle name="Comma 7 15 3" xfId="11532" xr:uid="{75D4BBFA-3F86-4BB1-A4FF-2AB004FAD57D}"/>
    <cellStyle name="Comma 7 15 3 2" xfId="21912" xr:uid="{D1267AA1-09CD-4475-946A-C9A7600627F9}"/>
    <cellStyle name="Comma 7 15 4" xfId="25926" xr:uid="{511ED031-4F53-4851-A0F3-433E6C7ACA29}"/>
    <cellStyle name="Comma 7 15 5" xfId="27476" xr:uid="{2750F14A-290C-48FE-A33E-06E873503059}"/>
    <cellStyle name="Comma 7 15 6" xfId="16246" xr:uid="{5037A1B5-3540-484E-A1E0-2D33F2B1EFAA}"/>
    <cellStyle name="Comma 7 16" xfId="4890" xr:uid="{9D938F77-580A-408F-A5DC-B95515C88082}"/>
    <cellStyle name="Comma 7 16 2" xfId="27236" xr:uid="{2485F0D7-865B-4EC4-8D29-E0C09F609170}"/>
    <cellStyle name="Comma 7 16 3" xfId="27762" xr:uid="{77776977-DA0E-4C33-A557-4E3DE9855C53}"/>
    <cellStyle name="Comma 7 16 4" xfId="14182" xr:uid="{77C17A1F-BFCB-4CA4-9C6B-A7566ACEE98A}"/>
    <cellStyle name="Comma 7 17" xfId="6635" xr:uid="{06719287-4D35-48D9-91FA-3AD51EA5C00F}"/>
    <cellStyle name="Comma 7 17 2" xfId="17015" xr:uid="{12C02C92-AA67-4477-A76D-9D24CEFDBBD2}"/>
    <cellStyle name="Comma 7 18" xfId="9468" xr:uid="{037E75E5-4B4F-4359-8342-D07974811F87}"/>
    <cellStyle name="Comma 7 18 2" xfId="19848" xr:uid="{D2D25E2F-5F87-48AA-A0FE-01F18289E9F4}"/>
    <cellStyle name="Comma 7 19" xfId="24158" xr:uid="{0832A5F7-F858-4707-BC50-D6BDDD0BD129}"/>
    <cellStyle name="Comma 7 2" xfId="503" xr:uid="{00000000-0005-0000-0000-000093020000}"/>
    <cellStyle name="Comma 7 2 10" xfId="4893" xr:uid="{530D3ADF-7987-4D49-9EFA-6E30C8D7268F}"/>
    <cellStyle name="Comma 7 2 10 2" xfId="28461" xr:uid="{8B103A8E-4B77-4E5C-967E-03A935C17D56}"/>
    <cellStyle name="Comma 7 2 10 3" xfId="26636" xr:uid="{E2918D60-2ECD-47F3-8CB5-8B5F1C16456C}"/>
    <cellStyle name="Comma 7 2 10 4" xfId="14185" xr:uid="{BEA559D3-4F46-4A46-9835-B79794AFEE15}"/>
    <cellStyle name="Comma 7 2 11" xfId="6638" xr:uid="{64DA45BB-A7AE-4634-A067-9DF72286BE87}"/>
    <cellStyle name="Comma 7 2 11 2" xfId="17018" xr:uid="{3F3E7C21-E791-45BA-9AD9-1278037C3F4A}"/>
    <cellStyle name="Comma 7 2 12" xfId="9471" xr:uid="{1E43E655-7008-47ED-B8BF-B76CC32CB035}"/>
    <cellStyle name="Comma 7 2 12 2" xfId="19851" xr:uid="{66E43558-9B8D-4365-8C0E-E423D63CE3A6}"/>
    <cellStyle name="Comma 7 2 13" xfId="23809" xr:uid="{38008B6B-AC42-4A63-81DE-9B53E575A996}"/>
    <cellStyle name="Comma 7 2 14" xfId="12418" xr:uid="{CC01182E-400A-44C2-81A4-4E2E219A9FD7}"/>
    <cellStyle name="Comma 7 2 2" xfId="504" xr:uid="{00000000-0005-0000-0000-000094020000}"/>
    <cellStyle name="Comma 7 2 2 10" xfId="6639" xr:uid="{2A77DC5C-2D89-42BF-9ACB-3BB32B12513E}"/>
    <cellStyle name="Comma 7 2 2 10 2" xfId="17019" xr:uid="{91EBB2F5-6581-4B2B-B22B-F4DC8ADF4246}"/>
    <cellStyle name="Comma 7 2 2 11" xfId="9472" xr:uid="{3A622BD8-3179-4D35-A2DC-30C705EFC2CB}"/>
    <cellStyle name="Comma 7 2 2 11 2" xfId="19852" xr:uid="{3C30E10B-6DA1-44E3-8E40-56AB8B6A1943}"/>
    <cellStyle name="Comma 7 2 2 12" xfId="23490" xr:uid="{61AF4FDA-D584-44F6-A33F-07705F937BE3}"/>
    <cellStyle name="Comma 7 2 2 13" xfId="12478" xr:uid="{FC9AB89B-5377-4D05-A78A-79E0897D41EF}"/>
    <cellStyle name="Comma 7 2 2 2" xfId="505" xr:uid="{00000000-0005-0000-0000-000095020000}"/>
    <cellStyle name="Comma 7 2 2 2 10" xfId="9473" xr:uid="{90A31626-BEEC-4D9D-BACA-09E34F3203D6}"/>
    <cellStyle name="Comma 7 2 2 2 10 2" xfId="19853" xr:uid="{C324D3E7-87ED-4BD8-B25C-51EA7A3EFE49}"/>
    <cellStyle name="Comma 7 2 2 2 11" xfId="25416" xr:uid="{A0D02D5D-CF22-4DA0-A1B5-160BE6719CAA}"/>
    <cellStyle name="Comma 7 2 2 2 12" xfId="12514" xr:uid="{389983B5-FD9F-4D30-94EC-2254AA61C755}"/>
    <cellStyle name="Comma 7 2 2 2 2" xfId="1719" xr:uid="{00000000-0005-0000-0000-000096020000}"/>
    <cellStyle name="Comma 7 2 2 2 2 2" xfId="3053" xr:uid="{00000000-0005-0000-0000-000006020000}"/>
    <cellStyle name="Comma 7 2 2 2 2 2 2" xfId="6165" xr:uid="{5810BDEF-6759-4914-8816-FDE91F216B89}"/>
    <cellStyle name="Comma 7 2 2 2 2 2 2 2" xfId="28051" xr:uid="{59D2CCE3-8805-483D-8C2E-5911314942B8}"/>
    <cellStyle name="Comma 7 2 2 2 2 2 2 3" xfId="26416" xr:uid="{17455D0D-93DE-4551-A26B-E455D776DC14}"/>
    <cellStyle name="Comma 7 2 2 2 2 2 2 4" xfId="15680" xr:uid="{9EC0D679-EE73-41E6-A0DB-AD4F7D2B8B1B}"/>
    <cellStyle name="Comma 7 2 2 2 2 2 3" xfId="8133" xr:uid="{20880874-07A4-4036-8343-A5B5A6A3C386}"/>
    <cellStyle name="Comma 7 2 2 2 2 2 3 2" xfId="18513" xr:uid="{568E1962-4282-482D-A641-68D61AEF1954}"/>
    <cellStyle name="Comma 7 2 2 2 2 2 4" xfId="10966" xr:uid="{CBCB3D05-4A2B-42AE-8FF9-1022B8F2B4A4}"/>
    <cellStyle name="Comma 7 2 2 2 2 2 4 2" xfId="21346" xr:uid="{F14E3258-264E-47CF-86BB-EBC33C286A10}"/>
    <cellStyle name="Comma 7 2 2 2 2 2 5" xfId="24852" xr:uid="{36461687-085D-4430-AF28-E721DB9D5341}"/>
    <cellStyle name="Comma 7 2 2 2 2 2 6" xfId="27225" xr:uid="{EA29673A-7055-4AC8-855D-CE4FE2CFE294}"/>
    <cellStyle name="Comma 7 2 2 2 2 2 7" xfId="13560" xr:uid="{D8C6F9D7-CFEC-4834-A277-BC3AC52698C8}"/>
    <cellStyle name="Comma 7 2 2 2 2 3" xfId="2678" xr:uid="{00000000-0005-0000-0000-000005020000}"/>
    <cellStyle name="Comma 7 2 2 2 2 3 2" xfId="7802" xr:uid="{AA4E22A2-6F99-48ED-B552-791446EFB463}"/>
    <cellStyle name="Comma 7 2 2 2 2 3 2 2" xfId="28179" xr:uid="{DDA30167-9ABF-4ED0-BD58-69BF5BC2F8D0}"/>
    <cellStyle name="Comma 7 2 2 2 2 3 2 3" xfId="28056" xr:uid="{99CC565F-F977-4551-A138-A5DFAB2A4BEF}"/>
    <cellStyle name="Comma 7 2 2 2 2 3 2 4" xfId="18182" xr:uid="{0DCB8C91-AD8E-4B0F-92F7-F20B3686550D}"/>
    <cellStyle name="Comma 7 2 2 2 2 3 3" xfId="10635" xr:uid="{59E45658-6A65-4DC0-AFDF-EE8EDE339DBC}"/>
    <cellStyle name="Comma 7 2 2 2 2 3 3 2" xfId="21015" xr:uid="{50CC77C9-2C97-4BA4-BA56-D291510D5A4C}"/>
    <cellStyle name="Comma 7 2 2 2 2 3 4" xfId="24653" xr:uid="{43ADA87A-DE25-47E5-AF8E-7A546C7D213A}"/>
    <cellStyle name="Comma 7 2 2 2 2 3 5" xfId="15349" xr:uid="{E02DAF09-C053-4B2A-9C91-91990EE68988}"/>
    <cellStyle name="Comma 7 2 2 2 2 4" xfId="3673" xr:uid="{00000000-0005-0000-0000-000096020000}"/>
    <cellStyle name="Comma 7 2 2 2 2 4 2" xfId="26164" xr:uid="{EE1A87B6-5E5A-437E-A7D8-9561D25E3C72}"/>
    <cellStyle name="Comma 7 2 2 2 2 4 3" xfId="26558" xr:uid="{28E46E9E-8B0C-4098-BBDF-63BBC3B42520}"/>
    <cellStyle name="Comma 7 2 2 2 2 5" xfId="4262" xr:uid="{0243E97E-C926-436B-8727-66DF406738AD}"/>
    <cellStyle name="Comma 7 2 2 2 2 5 2" xfId="9034" xr:uid="{A8E45C93-4B20-4E43-87B3-8C7477A17BD3}"/>
    <cellStyle name="Comma 7 2 2 2 2 5 2 2" xfId="19414" xr:uid="{271900A1-0EFA-4C61-A8F0-FE6B09544BFB}"/>
    <cellStyle name="Comma 7 2 2 2 2 5 2 3" xfId="31038" xr:uid="{AA539B6E-4723-4789-AC85-1CFE67B89BFD}"/>
    <cellStyle name="Comma 7 2 2 2 2 5 2 4" xfId="30740" xr:uid="{9E89B3B5-DBDF-44A9-AA99-6000B493F40F}"/>
    <cellStyle name="Comma 7 2 2 2 2 5 3" xfId="11867" xr:uid="{F5D81B69-13BA-471C-9C12-C510DCAC0DF7}"/>
    <cellStyle name="Comma 7 2 2 2 2 5 3 2" xfId="22247" xr:uid="{CB0AF474-8390-4209-9104-6A8E86D8E350}"/>
    <cellStyle name="Comma 7 2 2 2 2 5 4" xfId="28741" xr:uid="{EA19C7E8-652F-47FF-AC00-1FC49789F6DE}"/>
    <cellStyle name="Comma 7 2 2 2 2 5 5" xfId="27320" xr:uid="{E70C4BDB-2623-4DBB-A3EF-76F0950EDEFF}"/>
    <cellStyle name="Comma 7 2 2 2 2 5 6" xfId="16581" xr:uid="{FA33C490-55B2-411E-9C14-F9FED3675DA5}"/>
    <cellStyle name="Comma 7 2 2 2 2 6" xfId="5604" xr:uid="{B95C3FE5-AEED-4C7E-98FF-7D7759036B02}"/>
    <cellStyle name="Comma 7 2 2 2 2 6 2" xfId="29721" xr:uid="{A9AFC85D-8C0D-4130-B886-7E8359B0A603}"/>
    <cellStyle name="Comma 7 2 2 2 2 6 2 2" xfId="30969" xr:uid="{8CEB5E9E-E0FF-4F20-96AA-69D70D0E860D}"/>
    <cellStyle name="Comma 7 2 2 2 2 7" xfId="23400" xr:uid="{5085FF0F-A10D-47CF-A823-16227AEA7CDF}"/>
    <cellStyle name="Comma 7 2 2 2 2 8" xfId="13086" xr:uid="{9F2FE8E8-CDEC-41BA-AA88-B7120368463F}"/>
    <cellStyle name="Comma 7 2 2 2 3" xfId="1720" xr:uid="{00000000-0005-0000-0000-000097020000}"/>
    <cellStyle name="Comma 7 2 2 2 3 2" xfId="3054" xr:uid="{00000000-0005-0000-0000-000007020000}"/>
    <cellStyle name="Comma 7 2 2 2 3 2 2" xfId="8134" xr:uid="{9DD8EB86-AB9D-4563-98E5-8E6000631C18}"/>
    <cellStyle name="Comma 7 2 2 2 3 2 2 2" xfId="28810" xr:uid="{B385DFB9-B51E-4EB7-B120-DA7AE5FC2B15}"/>
    <cellStyle name="Comma 7 2 2 2 3 2 2 2 2" xfId="31222" xr:uid="{64669DDE-E9DA-4EAC-840F-300D8458696F}"/>
    <cellStyle name="Comma 7 2 2 2 3 2 2 2 3" xfId="30742" xr:uid="{9BE22F56-5609-4E7F-8914-A50524A8AE51}"/>
    <cellStyle name="Comma 7 2 2 2 3 2 2 3" xfId="26428" xr:uid="{0C944FA2-06FD-488E-AACC-A9FABAD68813}"/>
    <cellStyle name="Comma 7 2 2 2 3 2 2 4" xfId="18514" xr:uid="{CD806919-8E08-4504-A736-0D4A4A2901C4}"/>
    <cellStyle name="Comma 7 2 2 2 3 2 3" xfId="10967" xr:uid="{BB3C8586-BB0C-4196-8BB3-1848EEAC36ED}"/>
    <cellStyle name="Comma 7 2 2 2 3 2 3 2" xfId="21347" xr:uid="{E18B5B2D-F19B-44C0-8D63-ACE6C90EA1DB}"/>
    <cellStyle name="Comma 7 2 2 2 3 2 4" xfId="25727" xr:uid="{B5ACEDD6-C652-4A8C-BF3A-4FA86FBB5315}"/>
    <cellStyle name="Comma 7 2 2 2 3 2 5" xfId="15681" xr:uid="{871FA3D3-09D6-4A00-AADD-E64EB377789A}"/>
    <cellStyle name="Comma 7 2 2 2 3 3" xfId="3647" xr:uid="{00000000-0005-0000-0000-000097020000}"/>
    <cellStyle name="Comma 7 2 2 2 3 4" xfId="4407" xr:uid="{2E431FD9-BDF8-4500-8041-84C831D3FB1C}"/>
    <cellStyle name="Comma 7 2 2 2 3 4 2" xfId="9179" xr:uid="{F943D953-EB9B-4C27-86D3-A0F6B8DC61E1}"/>
    <cellStyle name="Comma 7 2 2 2 3 4 2 2" xfId="19559" xr:uid="{B9C0123D-1762-4075-A637-E47C3ABE72BD}"/>
    <cellStyle name="Comma 7 2 2 2 3 4 2 3" xfId="31073" xr:uid="{D38E3B53-D156-4B44-AB59-891FBD40DA19}"/>
    <cellStyle name="Comma 7 2 2 2 3 4 2 4" xfId="30741" xr:uid="{5EC7C62E-B9BD-4D62-B823-6C633004A8F9}"/>
    <cellStyle name="Comma 7 2 2 2 3 4 3" xfId="12012" xr:uid="{09519B91-43A5-4736-9A80-12426DFEF32E}"/>
    <cellStyle name="Comma 7 2 2 2 3 4 3 2" xfId="22392" xr:uid="{C5EADA94-1AF1-4C0D-A8DE-9A0B643DA124}"/>
    <cellStyle name="Comma 7 2 2 2 3 4 4" xfId="16726" xr:uid="{C0CDE725-0551-42E7-9E11-26E086BBA0C0}"/>
    <cellStyle name="Comma 7 2 2 2 3 5" xfId="5605" xr:uid="{EB5E47A5-1D56-4711-A77C-730EE2D92D9D}"/>
    <cellStyle name="Comma 7 2 2 2 3 5 2" xfId="29712" xr:uid="{727D4473-6337-4C2B-993C-B70A69606063}"/>
    <cellStyle name="Comma 7 2 2 2 3 5 2 2" xfId="30970" xr:uid="{0009754D-8DF5-4501-AFC6-1CE7BF8EF82E}"/>
    <cellStyle name="Comma 7 2 2 2 3 6" xfId="23409" xr:uid="{47952A56-731E-4568-8AC9-70821F472697}"/>
    <cellStyle name="Comma 7 2 2 2 3 7" xfId="13561" xr:uid="{A2940E49-EF08-48B9-9AB5-FB9094CB5DF9}"/>
    <cellStyle name="Comma 7 2 2 2 4" xfId="1718" xr:uid="{00000000-0005-0000-0000-000098020000}"/>
    <cellStyle name="Comma 7 2 2 2 4 2" xfId="3052" xr:uid="{00000000-0005-0000-0000-000008020000}"/>
    <cellStyle name="Comma 7 2 2 2 4 2 2" xfId="8132" xr:uid="{AB1CD1AD-1E91-44E1-B630-75F307F482D7}"/>
    <cellStyle name="Comma 7 2 2 2 4 2 2 2" xfId="28809" xr:uid="{3D7BA444-D91E-48BE-ACD3-8C3C6475D6F6}"/>
    <cellStyle name="Comma 7 2 2 2 4 2 2 3" xfId="26042" xr:uid="{2D6EC994-F9D1-4D88-85E3-400361CD3E71}"/>
    <cellStyle name="Comma 7 2 2 2 4 2 2 4" xfId="18512" xr:uid="{5E2290D4-61F6-49AA-959E-BF3F80A80385}"/>
    <cellStyle name="Comma 7 2 2 2 4 2 3" xfId="10965" xr:uid="{E95DFD0E-0FDC-41FB-9F9E-3AA9CC5983E8}"/>
    <cellStyle name="Comma 7 2 2 2 4 2 3 2" xfId="21345" xr:uid="{41DF47FF-D47A-4176-8050-1F40AF0DFBCB}"/>
    <cellStyle name="Comma 7 2 2 2 4 2 4" xfId="27608" xr:uid="{75B40BA1-7099-4CA1-BC3F-36DC47B08B52}"/>
    <cellStyle name="Comma 7 2 2 2 4 2 5" xfId="15679" xr:uid="{C4C561E7-493C-4F4B-95F5-94C5F431824E}"/>
    <cellStyle name="Comma 7 2 2 2 4 3" xfId="3706" xr:uid="{00000000-0005-0000-0000-000098020000}"/>
    <cellStyle name="Comma 7 2 2 2 4 4" xfId="5603" xr:uid="{77DE114E-6658-4730-9B87-A9E53C509435}"/>
    <cellStyle name="Comma 7 2 2 2 4 4 2" xfId="29951" xr:uid="{896A5489-FC9F-470C-A32A-715D7DC9DC2F}"/>
    <cellStyle name="Comma 7 2 2 2 4 5" xfId="25221" xr:uid="{58391C3F-A9C4-4E5F-A8EB-EA62F091FF79}"/>
    <cellStyle name="Comma 7 2 2 2 4 6" xfId="13559" xr:uid="{08E8E22D-05EC-45F3-BFE8-16F150F1890A}"/>
    <cellStyle name="Comma 7 2 2 2 5" xfId="2647" xr:uid="{00000000-0005-0000-0000-000009020000}"/>
    <cellStyle name="Comma 7 2 2 2 5 2" xfId="5909" xr:uid="{3C3E7EC7-2184-4691-9AC4-BDB33C4ED1A8}"/>
    <cellStyle name="Comma 7 2 2 2 5 2 2" xfId="28585" xr:uid="{58418669-99BA-4CC0-89B2-EE7B777B1FC5}"/>
    <cellStyle name="Comma 7 2 2 2 5 2 2 2" xfId="31209" xr:uid="{41DF6F33-8D60-4576-8FB0-D042E3C8EBFB}"/>
    <cellStyle name="Comma 7 2 2 2 5 2 2 3" xfId="30743" xr:uid="{9A76BCD1-2FA8-476D-82A1-5C281FED076E}"/>
    <cellStyle name="Comma 7 2 2 2 5 2 3" xfId="26962" xr:uid="{2E4783B7-30FA-4DF3-A8A8-7F2E7330E9AB}"/>
    <cellStyle name="Comma 7 2 2 2 5 2 4" xfId="15319" xr:uid="{CC3BBC91-880B-4E9A-9856-C6A55F06FCDC}"/>
    <cellStyle name="Comma 7 2 2 2 5 3" xfId="7772" xr:uid="{594F0663-D5C0-4184-AA77-23A98EB4909A}"/>
    <cellStyle name="Comma 7 2 2 2 5 3 2" xfId="18152" xr:uid="{F98244C6-A9C1-4AA5-A5BC-4BB73E16B1FA}"/>
    <cellStyle name="Comma 7 2 2 2 5 4" xfId="10605" xr:uid="{E82D3956-4897-4A18-B09C-1BFA6B770C54}"/>
    <cellStyle name="Comma 7 2 2 2 5 4 2" xfId="20985" xr:uid="{E91407A8-0454-4D32-A5DD-9768137D237E}"/>
    <cellStyle name="Comma 7 2 2 2 5 5" xfId="23602" xr:uid="{FABF15D8-569C-4CFC-8451-848202E878C5}"/>
    <cellStyle name="Comma 7 2 2 2 5 6" xfId="13043" xr:uid="{374EFE4A-1C81-4856-B341-0B602A76181A}"/>
    <cellStyle name="Comma 7 2 2 2 6" xfId="2282" xr:uid="{00000000-0005-0000-0000-000004020000}"/>
    <cellStyle name="Comma 7 2 2 2 6 2" xfId="7409" xr:uid="{168806BB-5577-467B-9EFD-BDB65CE01807}"/>
    <cellStyle name="Comma 7 2 2 2 6 2 2" xfId="17789" xr:uid="{AC04DF24-D782-4A35-B236-16DBE715C972}"/>
    <cellStyle name="Comma 7 2 2 2 6 3" xfId="10242" xr:uid="{60D0F18A-088C-4CCE-A311-90E2133F75F2}"/>
    <cellStyle name="Comma 7 2 2 2 6 3 2" xfId="20622" xr:uid="{7E6022F5-D3A5-49DB-B8BB-23E514AF7075}"/>
    <cellStyle name="Comma 7 2 2 2 6 4" xfId="24264" xr:uid="{1EDF11DD-A7B8-4F1F-96B9-8BF7D019E926}"/>
    <cellStyle name="Comma 7 2 2 2 6 5" xfId="27303" xr:uid="{26D9E928-3AF4-42C9-918B-AE407327BB9B}"/>
    <cellStyle name="Comma 7 2 2 2 6 6" xfId="14956" xr:uid="{973B851B-8A9D-43D2-B41E-1265712A64F2}"/>
    <cellStyle name="Comma 7 2 2 2 7" xfId="3821" xr:uid="{B8F574E2-AA25-4E75-8215-ABE80016DC4D}"/>
    <cellStyle name="Comma 7 2 2 2 7 2" xfId="8654" xr:uid="{4FA3556E-1B0E-4D67-9E2F-008758AE01B9}"/>
    <cellStyle name="Comma 7 2 2 2 7 2 2" xfId="19034" xr:uid="{1DECBD5F-327B-41D5-9E46-9B338D812278}"/>
    <cellStyle name="Comma 7 2 2 2 7 3" xfId="11487" xr:uid="{344B12EC-92A0-40BE-9459-BDC2347AA1F3}"/>
    <cellStyle name="Comma 7 2 2 2 7 3 2" xfId="21867" xr:uid="{595064FF-5F6C-4022-91BC-54F4D3075E0A}"/>
    <cellStyle name="Comma 7 2 2 2 7 4" xfId="26878" xr:uid="{F3A1A5D8-CA04-472B-AD7D-DFF1D62D4585}"/>
    <cellStyle name="Comma 7 2 2 2 7 5" xfId="27212" xr:uid="{B048532B-A1AA-4267-9760-4ACB46AEED3E}"/>
    <cellStyle name="Comma 7 2 2 2 7 6" xfId="16201" xr:uid="{D7811C68-5C55-46D5-8647-4EBADA1BB060}"/>
    <cellStyle name="Comma 7 2 2 2 8" xfId="4895" xr:uid="{A421A44B-2F81-4574-89CF-D30CACCE2996}"/>
    <cellStyle name="Comma 7 2 2 2 8 2" xfId="14187" xr:uid="{11F13325-9DFF-4406-82C5-8E23844CC804}"/>
    <cellStyle name="Comma 7 2 2 2 9" xfId="6640" xr:uid="{C1FD302E-3F56-4D26-903D-69765C369B3D}"/>
    <cellStyle name="Comma 7 2 2 2 9 2" xfId="17020" xr:uid="{4A3111C2-4426-4DC4-9FFA-F6EEDB9D3103}"/>
    <cellStyle name="Comma 7 2 2 3" xfId="506" xr:uid="{00000000-0005-0000-0000-000099020000}"/>
    <cellStyle name="Comma 7 2 2 3 10" xfId="12672" xr:uid="{AD8FCEDE-D8F7-4B20-BDF8-83F9CA2032CA}"/>
    <cellStyle name="Comma 7 2 2 3 2" xfId="1722" xr:uid="{00000000-0005-0000-0000-00009A020000}"/>
    <cellStyle name="Comma 7 2 2 3 2 2" xfId="3055" xr:uid="{00000000-0005-0000-0000-00000B020000}"/>
    <cellStyle name="Comma 7 2 2 3 2 2 2" xfId="8135" xr:uid="{FDC43637-5505-4108-A063-F76F7F5EE2B1}"/>
    <cellStyle name="Comma 7 2 2 3 2 2 2 2" xfId="28811" xr:uid="{49294946-5434-40E0-B5D3-3686A8C5E893}"/>
    <cellStyle name="Comma 7 2 2 3 2 2 2 3" xfId="26250" xr:uid="{21E4736D-B08C-4A8A-B8A0-D12488E99211}"/>
    <cellStyle name="Comma 7 2 2 3 2 2 2 4" xfId="18515" xr:uid="{6459E389-DC17-4864-B565-2999C057BAC4}"/>
    <cellStyle name="Comma 7 2 2 3 2 2 3" xfId="10968" xr:uid="{68428AFE-C195-434D-89F7-C72834FEFBF3}"/>
    <cellStyle name="Comma 7 2 2 3 2 2 3 2" xfId="21348" xr:uid="{48A368FF-CF4B-4883-B34E-5D734DD48F83}"/>
    <cellStyle name="Comma 7 2 2 3 2 2 4" xfId="25757" xr:uid="{4715D39D-6099-4650-A8C8-B4F509D215AD}"/>
    <cellStyle name="Comma 7 2 2 3 2 2 5" xfId="15682" xr:uid="{D877CD2A-4C7F-4C87-9AE9-5ECD43C5D9BF}"/>
    <cellStyle name="Comma 7 2 2 3 2 3" xfId="3660" xr:uid="{00000000-0005-0000-0000-00009A020000}"/>
    <cellStyle name="Comma 7 2 2 3 2 4" xfId="5606" xr:uid="{F2C21B10-845E-4AC6-B077-E2669363A096}"/>
    <cellStyle name="Comma 7 2 2 3 2 4 2" xfId="29952" xr:uid="{D1E25D06-EBB3-4F98-B33B-12157C3439B0}"/>
    <cellStyle name="Comma 7 2 2 3 2 5" xfId="25148" xr:uid="{7D6ACC14-6C55-49B6-8559-C16E994917CA}"/>
    <cellStyle name="Comma 7 2 2 3 2 6" xfId="13562" xr:uid="{16BCFE47-E61A-41F6-8483-69C4078089DB}"/>
    <cellStyle name="Comma 7 2 2 3 3" xfId="1723" xr:uid="{00000000-0005-0000-0000-00009B020000}"/>
    <cellStyle name="Comma 7 2 2 3 3 2" xfId="2677" xr:uid="{00000000-0005-0000-0000-00000C020000}"/>
    <cellStyle name="Comma 7 2 2 3 3 2 2" xfId="7801" xr:uid="{DF6CA789-4DE1-45D0-BDAF-3D8F804FE9FA}"/>
    <cellStyle name="Comma 7 2 2 3 3 2 2 2" xfId="18181" xr:uid="{0AC53ECD-88D9-43D1-B57F-0DA34582FB5C}"/>
    <cellStyle name="Comma 7 2 2 3 3 2 3" xfId="10634" xr:uid="{CA9C5A46-7930-428C-8A09-2292D1634FA8}"/>
    <cellStyle name="Comma 7 2 2 3 3 2 3 2" xfId="21014" xr:uid="{43B5C597-4556-420A-8485-9148A41BC6BF}"/>
    <cellStyle name="Comma 7 2 2 3 3 2 4" xfId="15348" xr:uid="{FF6B8561-0DBC-45D9-8E58-3EF3059F7A44}"/>
    <cellStyle name="Comma 7 2 2 3 3 2 5" xfId="30435" xr:uid="{05238282-1775-49FC-85C1-8ED1502C2358}"/>
    <cellStyle name="Comma 7 2 2 3 3 3" xfId="3608" xr:uid="{00000000-0005-0000-0000-00009B020000}"/>
    <cellStyle name="Comma 7 2 2 3 3 4" xfId="5607" xr:uid="{BC4ED24D-C538-4B6F-951C-1BD6831C47CE}"/>
    <cellStyle name="Comma 7 2 2 3 3 4 2" xfId="29903" xr:uid="{8D00CB34-EEFC-4608-9CEE-C41B70B1020A}"/>
    <cellStyle name="Comma 7 2 2 3 3 5" xfId="23730" xr:uid="{5BC7F251-15BA-4BEA-B372-4A43F049C81F}"/>
    <cellStyle name="Comma 7 2 2 3 3 6" xfId="13085" xr:uid="{65046EA5-B577-4019-B32B-66A9B5D671AC}"/>
    <cellStyle name="Comma 7 2 2 3 4" xfId="1721" xr:uid="{00000000-0005-0000-0000-00009C020000}"/>
    <cellStyle name="Comma 7 2 2 3 4 2" xfId="4653" xr:uid="{5356B861-7AE1-4E33-8A08-0DE134BEFE34}"/>
    <cellStyle name="Comma 7 2 2 3 4 2 2" xfId="9405" xr:uid="{C61F9AEB-2CF2-45AB-8439-B80D44269620}"/>
    <cellStyle name="Comma 7 2 2 3 4 2 2 2" xfId="19785" xr:uid="{3B27F928-8CE1-4D67-AD96-FCB9AC8D097C}"/>
    <cellStyle name="Comma 7 2 2 3 4 2 3" xfId="12238" xr:uid="{B4521F81-AD1D-4AFF-80B3-261CD4D0205C}"/>
    <cellStyle name="Comma 7 2 2 3 4 2 3 2" xfId="22618" xr:uid="{5677930C-C401-4645-830D-A0B77C4C5D24}"/>
    <cellStyle name="Comma 7 2 2 3 4 2 4" xfId="27839" xr:uid="{7241895C-BB31-41E7-8E3B-F88BE0AC858A}"/>
    <cellStyle name="Comma 7 2 2 3 4 2 5" xfId="27521" xr:uid="{B67D4C20-6BD0-4B33-8818-C8EF6F28CD13}"/>
    <cellStyle name="Comma 7 2 2 3 4 2 6" xfId="16952" xr:uid="{B8D7D11B-AD17-4B7D-9F45-79219B68447A}"/>
    <cellStyle name="Comma 7 2 2 3 4 3" xfId="23414" xr:uid="{B3D99E58-3E40-48D6-AE5D-5AA65E3459AF}"/>
    <cellStyle name="Comma 7 2 2 3 5" xfId="4128" xr:uid="{877DD0B7-91C8-4047-8AB6-6A0439980FEB}"/>
    <cellStyle name="Comma 7 2 2 3 5 2" xfId="8900" xr:uid="{508AE782-02EB-43C0-B39B-7479CE7035C5}"/>
    <cellStyle name="Comma 7 2 2 3 5 2 2" xfId="29008" xr:uid="{56E699DF-9D15-4187-925C-C45DA86ACF35}"/>
    <cellStyle name="Comma 7 2 2 3 5 2 3" xfId="27386" xr:uid="{39450833-A300-4B1D-A9D8-61A6D6F6F351}"/>
    <cellStyle name="Comma 7 2 2 3 5 2 4" xfId="19280" xr:uid="{08EEC60C-0099-4E6B-80B6-8C5B3885AA62}"/>
    <cellStyle name="Comma 7 2 2 3 5 2 5" xfId="31012" xr:uid="{E512D330-B569-42B6-B9FD-CEFB02E870B3}"/>
    <cellStyle name="Comma 7 2 2 3 5 3" xfId="11733" xr:uid="{C64CFF5A-B182-4A4F-BA3A-F22E702A79C9}"/>
    <cellStyle name="Comma 7 2 2 3 5 3 2" xfId="22113" xr:uid="{14E9F653-AE5C-4638-A4B3-0B269A475DAB}"/>
    <cellStyle name="Comma 7 2 2 3 5 4" xfId="26889" xr:uid="{B69E732D-8DB3-42AC-96F1-7CDB6781D1AE}"/>
    <cellStyle name="Comma 7 2 2 3 5 5" xfId="16447" xr:uid="{4209CE48-A415-4F6C-8913-F6CCC6C937C6}"/>
    <cellStyle name="Comma 7 2 2 3 6" xfId="4896" xr:uid="{D878CDF5-7139-4AE6-BD55-5F63DCE4E7EC}"/>
    <cellStyle name="Comma 7 2 2 3 6 2" xfId="26019" xr:uid="{A8A868A9-3F59-47A1-AD5E-86D633A124B0}"/>
    <cellStyle name="Comma 7 2 2 3 6 3" xfId="28561" xr:uid="{383A136F-0150-476E-BFCB-F08B3B3269E0}"/>
    <cellStyle name="Comma 7 2 2 3 6 4" xfId="14188" xr:uid="{D18CF7B1-2A7B-4E39-BF5C-0BCE434C80AE}"/>
    <cellStyle name="Comma 7 2 2 3 7" xfId="6641" xr:uid="{D8872408-E6CD-4F1C-BAC2-A1BB6E368BAD}"/>
    <cellStyle name="Comma 7 2 2 3 7 2" xfId="26401" xr:uid="{3942AAA6-0FB2-446F-A804-53E939F1C7FD}"/>
    <cellStyle name="Comma 7 2 2 3 7 3" xfId="25993" xr:uid="{EA0CE032-A618-4632-8989-F8BBC25A4014}"/>
    <cellStyle name="Comma 7 2 2 3 7 4" xfId="17021" xr:uid="{A49136E5-4F8C-4C15-BA3B-8BB7F5B11DF4}"/>
    <cellStyle name="Comma 7 2 2 3 8" xfId="9474" xr:uid="{9720792E-05E4-4E0E-AF59-45DF63CACFC8}"/>
    <cellStyle name="Comma 7 2 2 3 8 2" xfId="19854" xr:uid="{6CA6B623-5B51-4DC1-9D5B-071502C6844E}"/>
    <cellStyle name="Comma 7 2 2 3 9" xfId="24195" xr:uid="{1E1A7BCD-344F-44B6-BD92-656BCA728504}"/>
    <cellStyle name="Comma 7 2 2 4" xfId="1724" xr:uid="{00000000-0005-0000-0000-00009D020000}"/>
    <cellStyle name="Comma 7 2 2 4 2" xfId="3056" xr:uid="{00000000-0005-0000-0000-00000D020000}"/>
    <cellStyle name="Comma 7 2 2 4 2 2" xfId="8136" xr:uid="{79932F5E-9580-48F1-8529-90BCD53E877D}"/>
    <cellStyle name="Comma 7 2 2 4 2 2 2" xfId="28812" xr:uid="{8088152D-8BD2-4879-A03F-A4091A89BE31}"/>
    <cellStyle name="Comma 7 2 2 4 2 2 2 2" xfId="31223" xr:uid="{510942B6-0D2C-405B-ABD3-31DD104B2B1D}"/>
    <cellStyle name="Comma 7 2 2 4 2 2 2 3" xfId="30745" xr:uid="{3CE79F9A-1CEF-4341-8F09-994E691C3E10}"/>
    <cellStyle name="Comma 7 2 2 4 2 2 3" xfId="26527" xr:uid="{5B02E49F-8440-4266-9801-4CAA6E4A26A9}"/>
    <cellStyle name="Comma 7 2 2 4 2 2 4" xfId="18516" xr:uid="{D7CBCCF5-8558-455B-A543-8CE073895AFD}"/>
    <cellStyle name="Comma 7 2 2 4 2 3" xfId="10969" xr:uid="{A2A86666-6078-442D-B35E-F7D351511B16}"/>
    <cellStyle name="Comma 7 2 2 4 2 3 2" xfId="21349" xr:uid="{C2A68EA7-6557-4E95-9A49-BED1CFA33D9A}"/>
    <cellStyle name="Comma 7 2 2 4 2 4" xfId="25662" xr:uid="{9629754C-A6E0-498B-8488-5138591471D4}"/>
    <cellStyle name="Comma 7 2 2 4 2 5" xfId="15683" xr:uid="{7DE48EB4-3A3C-4CF8-AD0F-9988B6357B55}"/>
    <cellStyle name="Comma 7 2 2 4 3" xfId="3679" xr:uid="{00000000-0005-0000-0000-00009D020000}"/>
    <cellStyle name="Comma 7 2 2 4 4" xfId="4408" xr:uid="{2884BD95-8C96-4C48-BFE0-B4B8C01AC220}"/>
    <cellStyle name="Comma 7 2 2 4 4 2" xfId="9180" xr:uid="{51D2ED3C-38AC-433A-8617-49E6706C9BEB}"/>
    <cellStyle name="Comma 7 2 2 4 4 2 2" xfId="19560" xr:uid="{EB9E0A14-A346-4595-B7BB-C9951BF96F16}"/>
    <cellStyle name="Comma 7 2 2 4 4 2 3" xfId="31074" xr:uid="{786407AF-304B-44BB-91C9-41B73DBEF52E}"/>
    <cellStyle name="Comma 7 2 2 4 4 2 4" xfId="30744" xr:uid="{5E54725C-897D-40F1-8695-19F030094CFB}"/>
    <cellStyle name="Comma 7 2 2 4 4 3" xfId="12013" xr:uid="{074143B9-EF08-49BE-8B75-306F0534EF6B}"/>
    <cellStyle name="Comma 7 2 2 4 4 3 2" xfId="22393" xr:uid="{3FECC5C3-10F9-4369-9243-B299ED0F971F}"/>
    <cellStyle name="Comma 7 2 2 4 4 4" xfId="27637" xr:uid="{56D38DD3-ADC5-4B8B-88E4-C6F4CB1740A2}"/>
    <cellStyle name="Comma 7 2 2 4 4 5" xfId="26101" xr:uid="{00EEF17C-FBC2-431A-A330-61A8937C351F}"/>
    <cellStyle name="Comma 7 2 2 4 4 6" xfId="16727" xr:uid="{1EECA979-426B-44BC-8F1B-4D50B564DF24}"/>
    <cellStyle name="Comma 7 2 2 4 5" xfId="5608" xr:uid="{AA8E1380-6EDE-4CFE-9E40-364B1E2958CC}"/>
    <cellStyle name="Comma 7 2 2 4 5 2" xfId="29694" xr:uid="{C51DD962-D486-41B6-AEF9-F352089D8979}"/>
    <cellStyle name="Comma 7 2 2 4 5 2 2" xfId="30971" xr:uid="{B554B0FB-577C-43D4-A599-63A4BA115F07}"/>
    <cellStyle name="Comma 7 2 2 4 6" xfId="23540" xr:uid="{6D5C53B2-FBEB-459F-9948-CB95D208CCAF}"/>
    <cellStyle name="Comma 7 2 2 4 7" xfId="13563" xr:uid="{C2F9C43F-40DF-4C76-97DD-2A17504A1907}"/>
    <cellStyle name="Comma 7 2 2 5" xfId="1725" xr:uid="{00000000-0005-0000-0000-00009E020000}"/>
    <cellStyle name="Comma 7 2 2 5 2" xfId="2874" xr:uid="{00000000-0005-0000-0000-00000E020000}"/>
    <cellStyle name="Comma 7 2 2 5 2 2" xfId="7991" xr:uid="{4F6B9913-684D-4727-8F75-69891E0FA4B4}"/>
    <cellStyle name="Comma 7 2 2 5 2 2 2" xfId="26733" xr:uid="{4DBFEF5A-2872-4625-9421-D24713D43C63}"/>
    <cellStyle name="Comma 7 2 2 5 2 2 2 2" xfId="31183" xr:uid="{FC14198E-000A-4F8E-9452-58AE2CA30190}"/>
    <cellStyle name="Comma 7 2 2 5 2 2 2 3" xfId="30746" xr:uid="{A5AC0F89-1883-4D8B-B375-FC2E34278669}"/>
    <cellStyle name="Comma 7 2 2 5 2 2 3" xfId="26063" xr:uid="{C7FAD55E-F70A-48BB-B368-DD9D077C9848}"/>
    <cellStyle name="Comma 7 2 2 5 2 2 4" xfId="18371" xr:uid="{52C4C18F-CE18-4336-BC90-203CB3284521}"/>
    <cellStyle name="Comma 7 2 2 5 2 3" xfId="10824" xr:uid="{86A97B90-213B-4491-B6A5-A7829C1DC02F}"/>
    <cellStyle name="Comma 7 2 2 5 2 3 2" xfId="21204" xr:uid="{3E5B3E22-8411-48E5-B009-F61566C96075}"/>
    <cellStyle name="Comma 7 2 2 5 2 4" xfId="27968" xr:uid="{D934AE7B-A4F7-45D2-9452-321EA8E1AD95}"/>
    <cellStyle name="Comma 7 2 2 5 2 5" xfId="15538" xr:uid="{99BA62F0-498E-4818-AE98-9AC3BADEA644}"/>
    <cellStyle name="Comma 7 2 2 5 3" xfId="3663" xr:uid="{00000000-0005-0000-0000-00009E020000}"/>
    <cellStyle name="Comma 7 2 2 5 4" xfId="5609" xr:uid="{55EE2DA4-A930-4586-860A-CC8C50FBE5EB}"/>
    <cellStyle name="Comma 7 2 2 5 4 2" xfId="29923" xr:uid="{A6817449-271B-4CF5-A4A3-F87834A3357F}"/>
    <cellStyle name="Comma 7 2 2 5 5" xfId="23493" xr:uid="{344966AD-C75E-4565-9D8C-65B71C58D1D3}"/>
    <cellStyle name="Comma 7 2 2 5 6" xfId="13370" xr:uid="{1239FB64-A269-4C61-9329-8F3A998CEBC3}"/>
    <cellStyle name="Comma 7 2 2 6" xfId="1717" xr:uid="{00000000-0005-0000-0000-00009F020000}"/>
    <cellStyle name="Comma 7 2 2 6 2" xfId="2552" xr:uid="{00000000-0005-0000-0000-00000F020000}"/>
    <cellStyle name="Comma 7 2 2 6 2 2" xfId="7677" xr:uid="{511DF218-10D3-41A3-89B2-F695E6F25ACC}"/>
    <cellStyle name="Comma 7 2 2 6 2 2 2" xfId="18057" xr:uid="{6004069A-33AE-4B86-B581-51C0F7D88F9C}"/>
    <cellStyle name="Comma 7 2 2 6 2 3" xfId="10510" xr:uid="{497BC43F-ABFB-46A9-A07C-8046F2D5D812}"/>
    <cellStyle name="Comma 7 2 2 6 2 3 2" xfId="20890" xr:uid="{5C3335A4-C0FD-452D-B831-470A2861F276}"/>
    <cellStyle name="Comma 7 2 2 6 2 4" xfId="27237" xr:uid="{1F324C63-9201-42AE-903D-289CC68FFA31}"/>
    <cellStyle name="Comma 7 2 2 6 2 5" xfId="26044" xr:uid="{86A3CDEC-0D3A-4062-A12C-B4566F55EDD6}"/>
    <cellStyle name="Comma 7 2 2 6 2 6" xfId="15224" xr:uid="{7DA14D5E-5C09-4907-AA5D-C6ADA3499B16}"/>
    <cellStyle name="Comma 7 2 2 6 3" xfId="2053" xr:uid="{00000000-0005-0000-0000-00009F020000}"/>
    <cellStyle name="Comma 7 2 2 6 4" xfId="5602" xr:uid="{60038AD0-6BE8-4865-B9B6-AD32EB2302CD}"/>
    <cellStyle name="Comma 7 2 2 6 4 2" xfId="29879" xr:uid="{E8ADF7C4-F8D2-4A89-906B-03E3C1A7B97B}"/>
    <cellStyle name="Comma 7 2 2 6 5" xfId="24800" xr:uid="{A5EB4658-B44E-47BD-80EB-AA6F6EDDBABE}"/>
    <cellStyle name="Comma 7 2 2 6 6" xfId="12940" xr:uid="{BE4D7BAC-6445-4734-AC38-348FDA98C210}"/>
    <cellStyle name="Comma 7 2 2 7" xfId="2246" xr:uid="{00000000-0005-0000-0000-000003020000}"/>
    <cellStyle name="Comma 7 2 2 7 2" xfId="7373" xr:uid="{0A111B7A-E81D-424D-93F3-A1B916F6B206}"/>
    <cellStyle name="Comma 7 2 2 7 2 2" xfId="25892" xr:uid="{3D667DB0-D6E6-4A70-BF42-4FBB51E74154}"/>
    <cellStyle name="Comma 7 2 2 7 2 2 2" xfId="31167" xr:uid="{868935A9-795E-4969-B715-257C032BF947}"/>
    <cellStyle name="Comma 7 2 2 7 2 2 3" xfId="30747" xr:uid="{C0A2DEC5-358A-4E0F-873B-906DEBD77BD4}"/>
    <cellStyle name="Comma 7 2 2 7 2 3" xfId="28630" xr:uid="{33470BA6-13F0-4CAA-8D70-DA911E3060B6}"/>
    <cellStyle name="Comma 7 2 2 7 2 4" xfId="17753" xr:uid="{044D9C97-1D62-4CAB-9159-3ACBE2736603}"/>
    <cellStyle name="Comma 7 2 2 7 3" xfId="10206" xr:uid="{1BC0BCFE-BB52-4B67-AA21-6840686D4F59}"/>
    <cellStyle name="Comma 7 2 2 7 3 2" xfId="20586" xr:uid="{8F17904A-0E3E-47D7-A407-A0DF32549C9E}"/>
    <cellStyle name="Comma 7 2 2 7 4" xfId="25079" xr:uid="{7D39C3BA-B1B2-41F6-BD33-4BBF2AF309A4}"/>
    <cellStyle name="Comma 7 2 2 7 5" xfId="14920" xr:uid="{F2893B11-4C57-4B13-910A-C78E21261ED0}"/>
    <cellStyle name="Comma 7 2 2 8" xfId="3869" xr:uid="{3E5C70AC-0E52-4D30-97B8-177BC30558FD}"/>
    <cellStyle name="Comma 7 2 2 8 2" xfId="8701" xr:uid="{1DF26086-E6D6-46BB-B3D5-9CA7B3E1C7BB}"/>
    <cellStyle name="Comma 7 2 2 8 2 2" xfId="19081" xr:uid="{822059CC-170D-49E2-A8CE-24D298477B31}"/>
    <cellStyle name="Comma 7 2 2 8 3" xfId="11534" xr:uid="{F6DFD62A-5711-43E9-8060-0F22CCA3C240}"/>
    <cellStyle name="Comma 7 2 2 8 3 2" xfId="21914" xr:uid="{58C42CCD-D5F7-42B2-9D23-79A52F8A1A51}"/>
    <cellStyle name="Comma 7 2 2 8 4" xfId="28302" xr:uid="{F97E2B0D-F2EA-4A21-8D3C-320537C9CB57}"/>
    <cellStyle name="Comma 7 2 2 8 5" xfId="28030" xr:uid="{9085F826-80DB-438C-B89D-6546D59AF92F}"/>
    <cellStyle name="Comma 7 2 2 8 6" xfId="16248" xr:uid="{D3E7F2A1-878F-4CC9-8BAC-43A374FE8C04}"/>
    <cellStyle name="Comma 7 2 2 9" xfId="4894" xr:uid="{4DFEC7DB-B081-428A-8B77-89C1B1AA1200}"/>
    <cellStyle name="Comma 7 2 2 9 2" xfId="26376" xr:uid="{9BB1FB6C-B00A-4ACE-BB8F-92CA74CD27D6}"/>
    <cellStyle name="Comma 7 2 2 9 3" xfId="28245" xr:uid="{FAF7AA94-202C-4370-BBA3-E9C59EA1FA8A}"/>
    <cellStyle name="Comma 7 2 2 9 4" xfId="14186" xr:uid="{5A687EC5-4251-4604-8602-52EBD6AE30D7}"/>
    <cellStyle name="Comma 7 2 3" xfId="507" xr:uid="{00000000-0005-0000-0000-0000A0020000}"/>
    <cellStyle name="Comma 7 2 3 10" xfId="9475" xr:uid="{9A1EE7D6-C029-4AB9-A969-2BA6818C8415}"/>
    <cellStyle name="Comma 7 2 3 10 2" xfId="19855" xr:uid="{51A573A9-F72F-4EF7-8550-32B5AF735BD6}"/>
    <cellStyle name="Comma 7 2 3 11" xfId="23200" xr:uid="{A3085440-9DAC-41F5-B662-E357843B7000}"/>
    <cellStyle name="Comma 7 2 3 12" xfId="12513" xr:uid="{28831415-CA58-4F90-B505-6EF8E940A66B}"/>
    <cellStyle name="Comma 7 2 3 2" xfId="1727" xr:uid="{00000000-0005-0000-0000-0000A1020000}"/>
    <cellStyle name="Comma 7 2 3 2 2" xfId="3058" xr:uid="{00000000-0005-0000-0000-000012020000}"/>
    <cellStyle name="Comma 7 2 3 2 2 2" xfId="6166" xr:uid="{3D1BB39A-3BE3-4005-9137-0D2C1CF87CF9}"/>
    <cellStyle name="Comma 7 2 3 2 2 2 2" xfId="25761" xr:uid="{316FF5C7-2B37-4870-B6B2-DFE4297A211E}"/>
    <cellStyle name="Comma 7 2 3 2 2 2 2 2" xfId="26439" xr:uid="{0BA1EC53-1CE3-4703-B000-7F9D92004D12}"/>
    <cellStyle name="Comma 7 2 3 2 2 2 2 3" xfId="31163" xr:uid="{C56FF428-67DB-4E35-8FFF-769DCB0D3C42}"/>
    <cellStyle name="Comma 7 2 3 2 2 2 3" xfId="28540" xr:uid="{E85FCAA5-7D0F-4031-91D6-C7896D217910}"/>
    <cellStyle name="Comma 7 2 3 2 2 2 4" xfId="15685" xr:uid="{C1FBB8FC-223C-45A8-99CA-92BA6AF463C5}"/>
    <cellStyle name="Comma 7 2 3 2 2 3" xfId="8138" xr:uid="{2973F88F-A6E1-45E5-B16C-3F4539239A22}"/>
    <cellStyle name="Comma 7 2 3 2 2 3 2" xfId="18518" xr:uid="{D967F906-A1D0-4172-B366-44AF5DDC14C4}"/>
    <cellStyle name="Comma 7 2 3 2 2 4" xfId="10971" xr:uid="{8B31D45B-778C-4090-8F6C-83F37C85A7D2}"/>
    <cellStyle name="Comma 7 2 3 2 2 4 2" xfId="21351" xr:uid="{C7ADC56C-2AE9-4D69-B395-4FDC3C4D1559}"/>
    <cellStyle name="Comma 7 2 3 2 2 5" xfId="23425" xr:uid="{A678EA77-348C-42CF-BBAD-179C4B03D329}"/>
    <cellStyle name="Comma 7 2 3 2 2 5 2" xfId="30071" xr:uid="{CA91868D-1CB6-464E-8CBF-4DCD3DCE018A}"/>
    <cellStyle name="Comma 7 2 3 2 2 6" xfId="28624" xr:uid="{3E47D2C0-5F25-4679-93BB-CCDF18DDD730}"/>
    <cellStyle name="Comma 7 2 3 2 2 7" xfId="13565" xr:uid="{E4A03419-9976-4CDD-BE52-9C868E540586}"/>
    <cellStyle name="Comma 7 2 3 2 3" xfId="2679" xr:uid="{00000000-0005-0000-0000-000011020000}"/>
    <cellStyle name="Comma 7 2 3 2 3 2" xfId="7803" xr:uid="{B0EBD1CB-FB67-4C13-8BE8-49AF77AFAE80}"/>
    <cellStyle name="Comma 7 2 3 2 3 2 2" xfId="26444" xr:uid="{84B21BBA-EEFF-4F82-B9D0-0102C2AA2028}"/>
    <cellStyle name="Comma 7 2 3 2 3 2 3" xfId="28099" xr:uid="{E2998CDD-8A94-4A0D-A7EC-C6F4E022FA6E}"/>
    <cellStyle name="Comma 7 2 3 2 3 2 4" xfId="18183" xr:uid="{5C0C3576-2C95-4198-A4E7-84111A4C940E}"/>
    <cellStyle name="Comma 7 2 3 2 3 3" xfId="10636" xr:uid="{CA16C7B1-DF6A-4EBB-B787-C0D297536080}"/>
    <cellStyle name="Comma 7 2 3 2 3 3 2" xfId="21016" xr:uid="{DE856001-DDF3-41DB-8B31-FF6E1CF1FF49}"/>
    <cellStyle name="Comma 7 2 3 2 3 4" xfId="24725" xr:uid="{3D1B4EA1-45C2-437A-B500-A52569CE8785}"/>
    <cellStyle name="Comma 7 2 3 2 3 5" xfId="15350" xr:uid="{C3C939CB-FB45-4728-982A-733B2CDD9502}"/>
    <cellStyle name="Comma 7 2 3 2 4" xfId="3571" xr:uid="{00000000-0005-0000-0000-0000A1020000}"/>
    <cellStyle name="Comma 7 2 3 2 4 2" xfId="27493" xr:uid="{E74C66D3-BDDD-4527-9E91-499D01B416C2}"/>
    <cellStyle name="Comma 7 2 3 2 4 3" xfId="26595" xr:uid="{6A9E456A-B61A-489A-9460-E446CE99DB04}"/>
    <cellStyle name="Comma 7 2 3 2 5" xfId="4263" xr:uid="{2A99CC70-A246-4DA0-9BEB-785BD96D665B}"/>
    <cellStyle name="Comma 7 2 3 2 5 2" xfId="9035" xr:uid="{A74E6E0D-F160-4EDC-A927-A8D788DDB4A0}"/>
    <cellStyle name="Comma 7 2 3 2 5 2 2" xfId="19415" xr:uid="{BD96A8F4-C2A0-41F4-9E4C-83662DAB7A81}"/>
    <cellStyle name="Comma 7 2 3 2 5 2 3" xfId="31039" xr:uid="{75B026AB-7DD8-43E2-9850-05B56B1C9A25}"/>
    <cellStyle name="Comma 7 2 3 2 5 2 4" xfId="30748" xr:uid="{3152E72E-1085-4AC3-8737-1EDAD6857F17}"/>
    <cellStyle name="Comma 7 2 3 2 5 3" xfId="11868" xr:uid="{176C1908-BD14-480D-8D63-CA0ED9B0AD99}"/>
    <cellStyle name="Comma 7 2 3 2 5 3 2" xfId="22248" xr:uid="{7922417B-368A-4540-B1BF-26A882939E9B}"/>
    <cellStyle name="Comma 7 2 3 2 5 4" xfId="27861" xr:uid="{FC47FD16-5367-4145-BA0C-07B44C4F0EBA}"/>
    <cellStyle name="Comma 7 2 3 2 5 5" xfId="27582" xr:uid="{CCAA9180-D060-4ED8-AF68-4C119E44468E}"/>
    <cellStyle name="Comma 7 2 3 2 5 6" xfId="16582" xr:uid="{D62F26F6-0D44-420C-91AE-75F6FFD9E244}"/>
    <cellStyle name="Comma 7 2 3 2 6" xfId="5611" xr:uid="{86CDC6DC-A307-48F6-9100-257FBDE1EE07}"/>
    <cellStyle name="Comma 7 2 3 2 6 2" xfId="29722" xr:uid="{3978CA91-463F-4FB3-83B5-1A479610C314}"/>
    <cellStyle name="Comma 7 2 3 2 6 2 2" xfId="30972" xr:uid="{FBC6C47D-C56E-4878-A380-938D7859EBA3}"/>
    <cellStyle name="Comma 7 2 3 2 7" xfId="24739" xr:uid="{113CF7D5-3CC3-4C78-AA45-6BB36B301A7F}"/>
    <cellStyle name="Comma 7 2 3 2 8" xfId="13087" xr:uid="{84212721-431A-4A5B-A3B6-C12D2C24C27E}"/>
    <cellStyle name="Comma 7 2 3 2 9" xfId="29989" xr:uid="{E6F54CCC-E5B6-4A92-8CFB-C7AA169FBB12}"/>
    <cellStyle name="Comma 7 2 3 3" xfId="1728" xr:uid="{00000000-0005-0000-0000-0000A2020000}"/>
    <cellStyle name="Comma 7 2 3 3 2" xfId="3059" xr:uid="{00000000-0005-0000-0000-000013020000}"/>
    <cellStyle name="Comma 7 2 3 3 2 2" xfId="8139" xr:uid="{6DAF77EB-FB96-4AC8-BEE8-6FEAC97173DB}"/>
    <cellStyle name="Comma 7 2 3 3 2 2 2" xfId="28814" xr:uid="{72C055C4-39FE-4BAF-9ABB-F310BE8341FA}"/>
    <cellStyle name="Comma 7 2 3 3 2 2 2 2" xfId="31224" xr:uid="{C8EBC6BE-55BB-4085-B6E1-FC370F250ABF}"/>
    <cellStyle name="Comma 7 2 3 3 2 2 2 3" xfId="30750" xr:uid="{D91F4771-FE89-42CC-ACEC-7AC06163A138}"/>
    <cellStyle name="Comma 7 2 3 3 2 2 3" xfId="28220" xr:uid="{708B1898-A359-47D4-B173-0705408D1A01}"/>
    <cellStyle name="Comma 7 2 3 3 2 2 4" xfId="18519" xr:uid="{177D7A2C-5452-4A0F-B0A5-9148CA5FD390}"/>
    <cellStyle name="Comma 7 2 3 3 2 3" xfId="10972" xr:uid="{CF23F9BB-E2C2-467A-AF01-34347383401B}"/>
    <cellStyle name="Comma 7 2 3 3 2 3 2" xfId="21352" xr:uid="{0A5A92A7-0214-4E75-AF35-1495ECB17C0F}"/>
    <cellStyle name="Comma 7 2 3 3 2 4" xfId="23390" xr:uid="{298BF98D-F159-49C5-B22D-BE5AD390A8AC}"/>
    <cellStyle name="Comma 7 2 3 3 2 5" xfId="15686" xr:uid="{9E81E762-4D76-4ADD-BF8D-521D2D21A73D}"/>
    <cellStyle name="Comma 7 2 3 3 3" xfId="3564" xr:uid="{00000000-0005-0000-0000-0000A2020000}"/>
    <cellStyle name="Comma 7 2 3 3 4" xfId="4409" xr:uid="{B4AA6C36-AE1E-44DC-994E-4825DBBD8F35}"/>
    <cellStyle name="Comma 7 2 3 3 4 2" xfId="9181" xr:uid="{85587B4D-CAD4-4032-8AD5-A59B4106C247}"/>
    <cellStyle name="Comma 7 2 3 3 4 2 2" xfId="19561" xr:uid="{7534E3E2-ADF5-4EAE-B6DD-2F9EF213E93F}"/>
    <cellStyle name="Comma 7 2 3 3 4 2 3" xfId="31075" xr:uid="{135B9B38-57A7-4FCB-B543-F2903615F848}"/>
    <cellStyle name="Comma 7 2 3 3 4 2 4" xfId="30749" xr:uid="{C0FDE45D-0A74-4B48-B868-CC3A381D3938}"/>
    <cellStyle name="Comma 7 2 3 3 4 3" xfId="12014" xr:uid="{06A06909-35C8-4873-987F-AACAE88E6A0D}"/>
    <cellStyle name="Comma 7 2 3 3 4 3 2" xfId="22394" xr:uid="{C8309B11-D9E9-4E6B-BE78-44B8F03D00F4}"/>
    <cellStyle name="Comma 7 2 3 3 4 4" xfId="16728" xr:uid="{3FE30A88-23F4-429B-971D-5405FB557D2F}"/>
    <cellStyle name="Comma 7 2 3 3 5" xfId="5612" xr:uid="{0B567FCE-3EAD-430A-ADFC-79476E3F8D8B}"/>
    <cellStyle name="Comma 7 2 3 3 5 2" xfId="29699" xr:uid="{8F0345B5-C42A-4F97-AC9E-5A49983112D6}"/>
    <cellStyle name="Comma 7 2 3 3 5 2 2" xfId="30973" xr:uid="{49AB00ED-D3D7-42C2-B932-B7FA414535C5}"/>
    <cellStyle name="Comma 7 2 3 3 6" xfId="22734" xr:uid="{7F3E24BF-5A0E-4D79-A227-E0F794633307}"/>
    <cellStyle name="Comma 7 2 3 3 7" xfId="13566" xr:uid="{87DECCAD-5422-434D-BCDF-8063B4A346C0}"/>
    <cellStyle name="Comma 7 2 3 4" xfId="1726" xr:uid="{00000000-0005-0000-0000-0000A3020000}"/>
    <cellStyle name="Comma 7 2 3 4 2" xfId="3057" xr:uid="{00000000-0005-0000-0000-000014020000}"/>
    <cellStyle name="Comma 7 2 3 4 2 2" xfId="8137" xr:uid="{A8203D9E-E043-4B8A-BF67-57D3E61E6E7D}"/>
    <cellStyle name="Comma 7 2 3 4 2 2 2" xfId="28813" xr:uid="{F0E91839-7605-4CCB-A5B1-E1A2CC00B1DC}"/>
    <cellStyle name="Comma 7 2 3 4 2 2 3" xfId="26226" xr:uid="{D198E1A3-1E03-417A-9006-F3344715DFEA}"/>
    <cellStyle name="Comma 7 2 3 4 2 2 4" xfId="18517" xr:uid="{57346C15-DEEB-4790-B4C1-7FAB484851C6}"/>
    <cellStyle name="Comma 7 2 3 4 2 3" xfId="10970" xr:uid="{CEFFE88F-6E64-4128-9614-3DE420D09D09}"/>
    <cellStyle name="Comma 7 2 3 4 2 3 2" xfId="21350" xr:uid="{756BA5ED-BEDD-4A1C-ADDC-B0A7EB7277EF}"/>
    <cellStyle name="Comma 7 2 3 4 2 4" xfId="25702" xr:uid="{1F9F094F-723B-46B5-9CA0-C2DD8CF7C7C3}"/>
    <cellStyle name="Comma 7 2 3 4 2 5" xfId="15684" xr:uid="{2A2B50CF-0E31-4926-9228-892F3D69281D}"/>
    <cellStyle name="Comma 7 2 3 4 3" xfId="3600" xr:uid="{00000000-0005-0000-0000-0000A3020000}"/>
    <cellStyle name="Comma 7 2 3 4 4" xfId="5610" xr:uid="{B015D05F-1EF5-4A33-9017-141199658DDE}"/>
    <cellStyle name="Comma 7 2 3 4 4 2" xfId="29953" xr:uid="{6F5E6FF8-BD18-41B0-9298-1562BF4F1B7A}"/>
    <cellStyle name="Comma 7 2 3 4 5" xfId="23294" xr:uid="{A2C967C4-EA4B-4F18-A429-9C1E97BD0EC3}"/>
    <cellStyle name="Comma 7 2 3 4 6" xfId="13564" xr:uid="{260DE583-A7E0-4BE6-BE16-F57B406F1EBB}"/>
    <cellStyle name="Comma 7 2 3 5" xfId="2595" xr:uid="{00000000-0005-0000-0000-000015020000}"/>
    <cellStyle name="Comma 7 2 3 5 2" xfId="5860" xr:uid="{DCA6FFBF-13D6-4EB6-9BC2-24CAD4DEF891}"/>
    <cellStyle name="Comma 7 2 3 5 2 2" xfId="26662" xr:uid="{747733F0-5315-4476-965E-D92D7DE4A8B1}"/>
    <cellStyle name="Comma 7 2 3 5 2 2 2" xfId="31181" xr:uid="{20ACC1DA-DDA0-4DFF-BBE4-E7B9006F30B2}"/>
    <cellStyle name="Comma 7 2 3 5 2 2 3" xfId="30751" xr:uid="{D28CA131-6C32-427C-80B1-1949D54DB141}"/>
    <cellStyle name="Comma 7 2 3 5 2 3" xfId="25961" xr:uid="{D17284AE-DAD2-4375-966B-799D91095B07}"/>
    <cellStyle name="Comma 7 2 3 5 2 4" xfId="15267" xr:uid="{D91D6154-E1B9-4EC6-BBBD-F60F6FD5A178}"/>
    <cellStyle name="Comma 7 2 3 5 3" xfId="7720" xr:uid="{CA472964-12B8-44F9-9DB3-E23253F45684}"/>
    <cellStyle name="Comma 7 2 3 5 3 2" xfId="18100" xr:uid="{F2F47DE1-F74C-4E0E-BE63-BE508F071316}"/>
    <cellStyle name="Comma 7 2 3 5 4" xfId="10553" xr:uid="{F69A24F4-5378-4805-AA93-7CBAAD0869DA}"/>
    <cellStyle name="Comma 7 2 3 5 4 2" xfId="20933" xr:uid="{DF1FA347-EFD0-4A21-99B8-3744DD0E6CBA}"/>
    <cellStyle name="Comma 7 2 3 5 5" xfId="24913" xr:uid="{83E8E163-ACD3-4505-A590-F3D0B6F827E6}"/>
    <cellStyle name="Comma 7 2 3 5 6" xfId="12983" xr:uid="{3A212F0B-0751-4EF9-BCD0-D99948C74859}"/>
    <cellStyle name="Comma 7 2 3 6" xfId="2281" xr:uid="{00000000-0005-0000-0000-000010020000}"/>
    <cellStyle name="Comma 7 2 3 6 2" xfId="7408" xr:uid="{B4A9D789-B2EE-4B47-B9A1-7E513E25A26A}"/>
    <cellStyle name="Comma 7 2 3 6 2 2" xfId="17788" xr:uid="{AC686961-C587-431C-BF82-8F93915F1A31}"/>
    <cellStyle name="Comma 7 2 3 6 3" xfId="10241" xr:uid="{0338E169-2F5F-4093-A5DC-CE942BEFF0F1}"/>
    <cellStyle name="Comma 7 2 3 6 3 2" xfId="20621" xr:uid="{F2E16EE8-6B9C-4324-B188-957791626B0F}"/>
    <cellStyle name="Comma 7 2 3 6 4" xfId="22779" xr:uid="{38695AE0-4EA9-4DC8-957A-0D8720EF8BD4}"/>
    <cellStyle name="Comma 7 2 3 6 5" xfId="25939" xr:uid="{55CE7175-F668-4D91-BF21-F392D9022484}"/>
    <cellStyle name="Comma 7 2 3 6 6" xfId="14955" xr:uid="{532DAA4E-429B-4A50-BD7B-BDEBDF65A81B}"/>
    <cellStyle name="Comma 7 2 3 7" xfId="3820" xr:uid="{7C51F2B8-CC43-45CA-B458-319A66C14278}"/>
    <cellStyle name="Comma 7 2 3 7 2" xfId="8653" xr:uid="{4A191CAA-6F56-4637-B13D-626DFABA59C3}"/>
    <cellStyle name="Comma 7 2 3 7 2 2" xfId="19033" xr:uid="{16DF19C1-C7F4-4AC9-9576-AA1D869283EE}"/>
    <cellStyle name="Comma 7 2 3 7 3" xfId="11486" xr:uid="{CBE1CE50-7D32-47DF-B101-472B84563998}"/>
    <cellStyle name="Comma 7 2 3 7 3 2" xfId="21866" xr:uid="{2A9D3C64-261B-4E3A-8DA7-B7F1014FB2C1}"/>
    <cellStyle name="Comma 7 2 3 7 4" xfId="28411" xr:uid="{DB70D8DA-2F1B-4D63-BF9A-D4AE8CD4D414}"/>
    <cellStyle name="Comma 7 2 3 7 5" xfId="27096" xr:uid="{C9998E32-78FF-4413-85A6-CA6AFF7772DE}"/>
    <cellStyle name="Comma 7 2 3 7 6" xfId="16200" xr:uid="{E4D98F7D-753A-43F1-8912-5551AE6EA406}"/>
    <cellStyle name="Comma 7 2 3 8" xfId="4897" xr:uid="{9A91274E-C3CE-47C3-B40C-A471000DA48E}"/>
    <cellStyle name="Comma 7 2 3 8 2" xfId="14189" xr:uid="{795A9D83-4AB8-4BED-AFF9-FF66176815DE}"/>
    <cellStyle name="Comma 7 2 3 9" xfId="6642" xr:uid="{3813FBD2-3F6E-409D-A87D-F462F655882B}"/>
    <cellStyle name="Comma 7 2 3 9 2" xfId="17022" xr:uid="{C5FDEBD5-83DC-4CFA-A902-FB84FCAA94D2}"/>
    <cellStyle name="Comma 7 2 4" xfId="508" xr:uid="{00000000-0005-0000-0000-0000A4020000}"/>
    <cellStyle name="Comma 7 2 4 10" xfId="12671" xr:uid="{0F75D37F-2AB0-46C8-BB5F-86CCD232BDC9}"/>
    <cellStyle name="Comma 7 2 4 2" xfId="1730" xr:uid="{00000000-0005-0000-0000-0000A5020000}"/>
    <cellStyle name="Comma 7 2 4 2 2" xfId="3060" xr:uid="{00000000-0005-0000-0000-000017020000}"/>
    <cellStyle name="Comma 7 2 4 2 2 2" xfId="8140" xr:uid="{A728D78D-D3BA-44A1-8EAC-AC5DE74B610A}"/>
    <cellStyle name="Comma 7 2 4 2 2 2 2" xfId="28815" xr:uid="{89AF36A5-0852-41A9-BB9C-4EA8DA930051}"/>
    <cellStyle name="Comma 7 2 4 2 2 2 3" xfId="28610" xr:uid="{DA8B76BE-83BD-4F2B-B209-FB3509ED7A52}"/>
    <cellStyle name="Comma 7 2 4 2 2 2 4" xfId="18520" xr:uid="{CE2BBE12-C50C-43BE-B73C-FBF019286217}"/>
    <cellStyle name="Comma 7 2 4 2 2 3" xfId="10973" xr:uid="{AEF5F852-AEC6-488B-BB8B-CB5A68A69607}"/>
    <cellStyle name="Comma 7 2 4 2 2 3 2" xfId="21353" xr:uid="{18923E47-6CA9-486E-9FC3-D0EF8E1044B0}"/>
    <cellStyle name="Comma 7 2 4 2 2 4" xfId="24491" xr:uid="{49EF89CE-2EBF-493D-B300-519FCF13E3FF}"/>
    <cellStyle name="Comma 7 2 4 2 2 5" xfId="15687" xr:uid="{07D45072-101C-4827-B8D1-A00007F60C66}"/>
    <cellStyle name="Comma 7 2 4 2 3" xfId="3577" xr:uid="{00000000-0005-0000-0000-0000A5020000}"/>
    <cellStyle name="Comma 7 2 4 2 4" xfId="5613" xr:uid="{B5F8E063-CC13-48F7-B354-52022C29F059}"/>
    <cellStyle name="Comma 7 2 4 2 4 2" xfId="29777" xr:uid="{717A8B57-F613-4934-A2BA-B4DA41722BE9}"/>
    <cellStyle name="Comma 7 2 4 2 5" xfId="24117" xr:uid="{23CFE5B5-814A-40B4-9D61-E5FD329C9B00}"/>
    <cellStyle name="Comma 7 2 4 2 6" xfId="13567" xr:uid="{A0F3A37A-EBFE-48B6-B3C3-4DFB0EB26A7A}"/>
    <cellStyle name="Comma 7 2 4 3" xfId="1731" xr:uid="{00000000-0005-0000-0000-0000A6020000}"/>
    <cellStyle name="Comma 7 2 4 3 2" xfId="2676" xr:uid="{00000000-0005-0000-0000-000018020000}"/>
    <cellStyle name="Comma 7 2 4 3 2 2" xfId="7800" xr:uid="{C348185F-03C6-41CC-B8E9-D9C1761E344B}"/>
    <cellStyle name="Comma 7 2 4 3 2 2 2" xfId="18180" xr:uid="{DFAC234B-F94F-4626-A62F-A1BB81C64ADB}"/>
    <cellStyle name="Comma 7 2 4 3 2 3" xfId="10633" xr:uid="{828F7050-5423-43A9-94F4-6C4CDEA9DDE5}"/>
    <cellStyle name="Comma 7 2 4 3 2 3 2" xfId="21013" xr:uid="{36910243-03A5-4384-AA37-543A06460B11}"/>
    <cellStyle name="Comma 7 2 4 3 2 4" xfId="15347" xr:uid="{9253CB1D-A89C-49CE-9543-5EEAEF68F735}"/>
    <cellStyle name="Comma 7 2 4 3 2 5" xfId="30436" xr:uid="{DF58A38D-B193-4A6E-8EE2-33862B27ADE5}"/>
    <cellStyle name="Comma 7 2 4 3 3" xfId="3689" xr:uid="{00000000-0005-0000-0000-0000A6020000}"/>
    <cellStyle name="Comma 7 2 4 3 4" xfId="5614" xr:uid="{9A822023-40EF-4024-BA32-71C8DA489B1B}"/>
    <cellStyle name="Comma 7 2 4 3 4 2" xfId="29753" xr:uid="{74AF2044-288C-4259-962B-6890C3AD7521}"/>
    <cellStyle name="Comma 7 2 4 3 5" xfId="25150" xr:uid="{8BA78B38-A904-4BC8-A518-F8221BA04843}"/>
    <cellStyle name="Comma 7 2 4 3 6" xfId="13084" xr:uid="{D69D46B7-6D00-4963-9FAC-B7590A5733C5}"/>
    <cellStyle name="Comma 7 2 4 4" xfId="1729" xr:uid="{00000000-0005-0000-0000-0000A7020000}"/>
    <cellStyle name="Comma 7 2 4 4 2" xfId="4676" xr:uid="{7FF1F726-48C0-4E3C-8436-57B334712BE9}"/>
    <cellStyle name="Comma 7 2 4 4 2 2" xfId="9414" xr:uid="{468889FF-DCE8-4C28-9427-D11CA555BBF5}"/>
    <cellStyle name="Comma 7 2 4 4 2 2 2" xfId="19794" xr:uid="{4B9EAE61-5D7A-433F-9001-56AD026AB1A4}"/>
    <cellStyle name="Comma 7 2 4 4 2 3" xfId="12247" xr:uid="{914BC7BF-38FC-4241-90D1-5043D7C1FF68}"/>
    <cellStyle name="Comma 7 2 4 4 2 3 2" xfId="22627" xr:uid="{E28FA847-DDCB-4995-8906-BCE8094CB064}"/>
    <cellStyle name="Comma 7 2 4 4 2 4" xfId="26497" xr:uid="{94586D6B-A30A-4D76-B5BD-173D1CE0B96C}"/>
    <cellStyle name="Comma 7 2 4 4 2 5" xfId="27247" xr:uid="{E82C3440-ECE4-49EB-9077-40D8BBDA0902}"/>
    <cellStyle name="Comma 7 2 4 4 2 6" xfId="16961" xr:uid="{2B0C225D-4B8D-4735-81B0-BE64B512E9FE}"/>
    <cellStyle name="Comma 7 2 4 4 3" xfId="23753" xr:uid="{7F869A60-CCC8-4E3A-927A-1271C14749AF}"/>
    <cellStyle name="Comma 7 2 4 5" xfId="4127" xr:uid="{BFC5390C-2A59-45AD-B9E0-6FFEDD33AB4A}"/>
    <cellStyle name="Comma 7 2 4 5 2" xfId="8899" xr:uid="{6EBE8FDF-A200-45D7-9A14-36305788F322}"/>
    <cellStyle name="Comma 7 2 4 5 2 2" xfId="29007" xr:uid="{F76C256F-2A0C-43FA-83BA-AC50FA9B536B}"/>
    <cellStyle name="Comma 7 2 4 5 2 3" xfId="28273" xr:uid="{99C088C2-E00F-4872-9DA8-21F1F3CC2BB8}"/>
    <cellStyle name="Comma 7 2 4 5 2 4" xfId="19279" xr:uid="{C81C9A0B-602C-40C2-837B-F986A081BC61}"/>
    <cellStyle name="Comma 7 2 4 5 2 5" xfId="31011" xr:uid="{4DF67780-7E6B-44B0-A3FE-2A2D9262F36F}"/>
    <cellStyle name="Comma 7 2 4 5 3" xfId="11732" xr:uid="{C7BFC475-CBC2-4F71-9CE0-B99840601691}"/>
    <cellStyle name="Comma 7 2 4 5 3 2" xfId="22112" xr:uid="{E2EF3D74-CD16-4679-AA48-2C05745F7341}"/>
    <cellStyle name="Comma 7 2 4 5 4" xfId="24823" xr:uid="{6D9BBF71-CD7F-445E-A2D8-2804763286F0}"/>
    <cellStyle name="Comma 7 2 4 5 5" xfId="16446" xr:uid="{51474418-17BA-4F2F-B2BB-9B832888E53D}"/>
    <cellStyle name="Comma 7 2 4 6" xfId="4898" xr:uid="{162CEDC1-43B7-474C-95C3-A9B92E1CEDD6}"/>
    <cellStyle name="Comma 7 2 4 6 2" xfId="26335" xr:uid="{E3826C55-B617-4C79-9E8E-6D8184763DB6}"/>
    <cellStyle name="Comma 7 2 4 6 3" xfId="27378" xr:uid="{CC5EA816-BCAB-4DD0-9F6F-EA1794A502AC}"/>
    <cellStyle name="Comma 7 2 4 6 4" xfId="14190" xr:uid="{780B2F84-923D-46AF-8682-AD3692052103}"/>
    <cellStyle name="Comma 7 2 4 7" xfId="6643" xr:uid="{5D8DACF2-E277-40ED-A57A-E778E0DD682F}"/>
    <cellStyle name="Comma 7 2 4 7 2" xfId="27843" xr:uid="{7526C40F-C96C-4739-A2A7-4651BE80C5D5}"/>
    <cellStyle name="Comma 7 2 4 7 3" xfId="28599" xr:uid="{9FF9AF63-491D-40E3-AE82-EAAEB0E7E63D}"/>
    <cellStyle name="Comma 7 2 4 7 4" xfId="17023" xr:uid="{531D5670-B963-4C71-9CD4-4A5F6FD23B89}"/>
    <cellStyle name="Comma 7 2 4 8" xfId="9476" xr:uid="{987F5DE1-40AF-4B68-878D-FBEB5AE91EB9}"/>
    <cellStyle name="Comma 7 2 4 8 2" xfId="19856" xr:uid="{CE8EC75E-57B7-41B6-B4F8-8E109E7DF603}"/>
    <cellStyle name="Comma 7 2 4 9" xfId="24523" xr:uid="{3065228A-29D9-417F-9B00-790F2E229799}"/>
    <cellStyle name="Comma 7 2 5" xfId="509" xr:uid="{00000000-0005-0000-0000-0000A8020000}"/>
    <cellStyle name="Comma 7 2 5 10" xfId="13568" xr:uid="{337843CD-D89E-4EB7-B629-1C4D0EFED20D}"/>
    <cellStyle name="Comma 7 2 5 2" xfId="1733" xr:uid="{00000000-0005-0000-0000-0000A9020000}"/>
    <cellStyle name="Comma 7 2 5 2 2" xfId="23806" xr:uid="{0011FB13-E713-469D-B8B6-F6B81812F5A4}"/>
    <cellStyle name="Comma 7 2 5 2 2 2" xfId="29808" xr:uid="{204B9508-2436-4FC6-8C97-CBC6E74FC93F}"/>
    <cellStyle name="Comma 7 2 5 2 2 2 2" xfId="30753" xr:uid="{B5D93598-8236-4471-B3EC-1978D2E1072A}"/>
    <cellStyle name="Comma 7 2 5 2 3" xfId="25637" xr:uid="{B96FBEC1-5BE6-4663-9CFF-AEA34151F77D}"/>
    <cellStyle name="Comma 7 2 5 2 4" xfId="30055" xr:uid="{E4DAD63E-503C-406A-B8BA-9B1C802DB5C2}"/>
    <cellStyle name="Comma 7 2 5 3" xfId="1734" xr:uid="{00000000-0005-0000-0000-0000AA020000}"/>
    <cellStyle name="Comma 7 2 5 4" xfId="1732" xr:uid="{00000000-0005-0000-0000-0000AB020000}"/>
    <cellStyle name="Comma 7 2 5 5" xfId="4410" xr:uid="{D34833F5-5C65-4394-96C8-665306F97C0A}"/>
    <cellStyle name="Comma 7 2 5 5 2" xfId="9182" xr:uid="{D603904B-2825-4865-9103-051FAFA6C453}"/>
    <cellStyle name="Comma 7 2 5 5 2 2" xfId="19562" xr:uid="{D3296877-B1A8-47A5-9690-A769837DC84B}"/>
    <cellStyle name="Comma 7 2 5 5 2 3" xfId="31076" xr:uid="{17B13F84-67BE-4A07-A34F-F4CE611049F3}"/>
    <cellStyle name="Comma 7 2 5 5 2 4" xfId="30752" xr:uid="{E58FD6DF-6DEC-499C-BEC4-86D88EF5CE76}"/>
    <cellStyle name="Comma 7 2 5 5 3" xfId="12015" xr:uid="{AAD37AC4-C259-43CE-8B27-A03F077D66B1}"/>
    <cellStyle name="Comma 7 2 5 5 3 2" xfId="22395" xr:uid="{66AF6FBF-C03C-478F-9ACD-2071155647CC}"/>
    <cellStyle name="Comma 7 2 5 5 4" xfId="16729" xr:uid="{9F2A43D9-3926-454F-8C5B-6E95C650CAF5}"/>
    <cellStyle name="Comma 7 2 5 6" xfId="4899" xr:uid="{2086C670-384E-4A92-8725-F94ECBC97A60}"/>
    <cellStyle name="Comma 7 2 5 6 2" xfId="14191" xr:uid="{BD2F386F-A2BE-48DA-BE1D-C9B81EECDDBF}"/>
    <cellStyle name="Comma 7 2 5 7" xfId="6644" xr:uid="{939BC2C9-8E29-4531-988D-B89560FB1285}"/>
    <cellStyle name="Comma 7 2 5 7 2" xfId="17024" xr:uid="{37FDFB7B-23F4-4F65-BC5E-3A5B70ED6D7D}"/>
    <cellStyle name="Comma 7 2 5 8" xfId="9477" xr:uid="{8A76806C-F58E-40D3-A851-C7AC4990F8DE}"/>
    <cellStyle name="Comma 7 2 5 8 2" xfId="19857" xr:uid="{3E1C9DFF-3370-41FA-8C6F-801B1F54A661}"/>
    <cellStyle name="Comma 7 2 5 9" xfId="23573" xr:uid="{D92270B7-5FE3-43A2-A456-D436178FBE90}"/>
    <cellStyle name="Comma 7 2 6" xfId="1735" xr:uid="{00000000-0005-0000-0000-0000AC020000}"/>
    <cellStyle name="Comma 7 2 6 2" xfId="2873" xr:uid="{00000000-0005-0000-0000-00001A020000}"/>
    <cellStyle name="Comma 7 2 6 2 2" xfId="7990" xr:uid="{CAF66553-0572-4E90-BD60-957055CB2902}"/>
    <cellStyle name="Comma 7 2 6 2 2 2" xfId="26894" xr:uid="{2E105864-F10C-4F08-8B2C-38FC21AD458C}"/>
    <cellStyle name="Comma 7 2 6 2 2 2 2" xfId="31185" xr:uid="{7F1F2059-99DE-446F-8BD0-EAEBA6DBAE22}"/>
    <cellStyle name="Comma 7 2 6 2 2 2 3" xfId="30754" xr:uid="{9590EA42-5241-4666-9BE3-D0CB28A14838}"/>
    <cellStyle name="Comma 7 2 6 2 2 3" xfId="26700" xr:uid="{62984D6B-AFFA-4E38-8D0C-F77826CA4377}"/>
    <cellStyle name="Comma 7 2 6 2 2 4" xfId="18370" xr:uid="{D9AD4E22-EFA7-41FF-AB95-8B9317FB82FA}"/>
    <cellStyle name="Comma 7 2 6 2 3" xfId="10823" xr:uid="{687D5264-DBB5-401E-8719-049F6D660D79}"/>
    <cellStyle name="Comma 7 2 6 2 3 2" xfId="21203" xr:uid="{C30B3E9E-8769-4163-A620-9FB58DC411B4}"/>
    <cellStyle name="Comma 7 2 6 2 4" xfId="23810" xr:uid="{6A46C7BE-7A40-462D-B3C8-8FA28C9418B2}"/>
    <cellStyle name="Comma 7 2 6 2 5" xfId="15537" xr:uid="{C0C0198F-60BD-4BE4-88FF-6EE07FBE8575}"/>
    <cellStyle name="Comma 7 2 6 3" xfId="3683" xr:uid="{00000000-0005-0000-0000-0000AC020000}"/>
    <cellStyle name="Comma 7 2 6 4" xfId="5615" xr:uid="{3CA19EC9-B78E-44DD-B810-207F7AFDAB36}"/>
    <cellStyle name="Comma 7 2 6 4 2" xfId="29764" xr:uid="{F47EEEA3-4F8B-40CC-BF5B-CF0F5EF74B6F}"/>
    <cellStyle name="Comma 7 2 6 5" xfId="23336" xr:uid="{7672C8F0-0900-49FD-9BDB-C9CA4655328B}"/>
    <cellStyle name="Comma 7 2 6 6" xfId="13369" xr:uid="{1DA6054B-09D6-406A-8D73-D01D6062D58D}"/>
    <cellStyle name="Comma 7 2 7" xfId="1736" xr:uid="{00000000-0005-0000-0000-0000AD020000}"/>
    <cellStyle name="Comma 7 2 7 2" xfId="2492" xr:uid="{00000000-0005-0000-0000-00001B020000}"/>
    <cellStyle name="Comma 7 2 7 2 2" xfId="7617" xr:uid="{501F984C-7707-4FD2-9717-F6C36BB50D40}"/>
    <cellStyle name="Comma 7 2 7 2 2 2" xfId="17997" xr:uid="{17693E62-144F-418C-8EA3-1BAD9BD2EFDA}"/>
    <cellStyle name="Comma 7 2 7 2 3" xfId="10450" xr:uid="{BBC2B1C2-49A1-4F8D-AB2B-BED5EB09FE78}"/>
    <cellStyle name="Comma 7 2 7 2 3 2" xfId="20830" xr:uid="{73E5473D-B384-4AEB-A3EB-52E5E907B559}"/>
    <cellStyle name="Comma 7 2 7 2 4" xfId="26072" xr:uid="{FA54937D-2523-4660-83C0-2C2756BFC805}"/>
    <cellStyle name="Comma 7 2 7 2 5" xfId="27412" xr:uid="{0DEBC0B3-7280-4F3A-ACE2-031BBAF90176}"/>
    <cellStyle name="Comma 7 2 7 2 6" xfId="15164" xr:uid="{26738D38-C3C1-4DE0-8B38-D33218B9E0E5}"/>
    <cellStyle name="Comma 7 2 7 3" xfId="3619" xr:uid="{00000000-0005-0000-0000-0000AD020000}"/>
    <cellStyle name="Comma 7 2 7 4" xfId="5616" xr:uid="{76F957A8-F298-4B70-A8C8-199C7FA4444C}"/>
    <cellStyle name="Comma 7 2 7 4 2" xfId="29868" xr:uid="{5E7A83DB-A0C5-4ED1-A233-B36A18D163CB}"/>
    <cellStyle name="Comma 7 2 7 5" xfId="25578" xr:uid="{2DE83F3B-06CE-47B6-BEAB-EDDD427E267E}"/>
    <cellStyle name="Comma 7 2 7 6" xfId="12880" xr:uid="{2B039CD4-3A65-4408-9B2E-D8B7C174E99B}"/>
    <cellStyle name="Comma 7 2 8" xfId="1716" xr:uid="{00000000-0005-0000-0000-0000AE020000}"/>
    <cellStyle name="Comma 7 2 8 2" xfId="2186" xr:uid="{00000000-0005-0000-0000-000002020000}"/>
    <cellStyle name="Comma 7 2 8 2 2" xfId="7313" xr:uid="{305357E2-C639-4C7E-A108-4A34749F8A32}"/>
    <cellStyle name="Comma 7 2 8 2 2 2" xfId="17693" xr:uid="{E7BEED04-BEA2-4880-9ADA-C4114D9E482E}"/>
    <cellStyle name="Comma 7 2 8 2 3" xfId="10146" xr:uid="{75E81427-5C88-4DB7-A436-60DAF55A3CA0}"/>
    <cellStyle name="Comma 7 2 8 2 3 2" xfId="20526" xr:uid="{2FEF4EA1-9E93-42E0-9E2E-911188E08615}"/>
    <cellStyle name="Comma 7 2 8 2 4" xfId="27344" xr:uid="{30D2CEE5-E778-4B6D-91DB-8A903F49B9EB}"/>
    <cellStyle name="Comma 7 2 8 2 5" xfId="28264" xr:uid="{A62F63CD-4029-4B39-95B0-C9C2A94DCB23}"/>
    <cellStyle name="Comma 7 2 8 2 6" xfId="14860" xr:uid="{28C46102-C1E2-4C03-B363-6EB1171E51BE}"/>
    <cellStyle name="Comma 7 2 8 3" xfId="3649" xr:uid="{00000000-0005-0000-0000-0000AE020000}"/>
    <cellStyle name="Comma 7 2 8 4" xfId="24348" xr:uid="{D37F70DB-05AA-47E1-B5F7-2728E2C870A0}"/>
    <cellStyle name="Comma 7 2 9" xfId="3868" xr:uid="{F4D1E9BD-A0FA-4A8D-8E31-D876682FFE4B}"/>
    <cellStyle name="Comma 7 2 9 2" xfId="8700" xr:uid="{8CB8DB38-03CC-41A3-8E7D-CCE0456C8EA4}"/>
    <cellStyle name="Comma 7 2 9 2 2" xfId="19080" xr:uid="{FB4C8D6A-90A4-4CDA-9E2E-5225EC1652DC}"/>
    <cellStyle name="Comma 7 2 9 3" xfId="11533" xr:uid="{5044B8B8-A0B2-45A4-B01F-C0BE711A2698}"/>
    <cellStyle name="Comma 7 2 9 3 2" xfId="21913" xr:uid="{A3D1C56E-4C27-41D2-AF9C-55BCAE5D18B8}"/>
    <cellStyle name="Comma 7 2 9 4" xfId="26499" xr:uid="{125441C2-60E3-40EA-8E2F-2B84B5DE5AE1}"/>
    <cellStyle name="Comma 7 2 9 5" xfId="26349" xr:uid="{43B9A38B-55E7-49F9-9E04-609D5FEEA2C4}"/>
    <cellStyle name="Comma 7 2 9 6" xfId="16247" xr:uid="{78D6CC94-8015-4D6D-89B1-14E112E5F17E}"/>
    <cellStyle name="Comma 7 20" xfId="12395" xr:uid="{F42B3602-9F46-4675-A2BF-201227D87022}"/>
    <cellStyle name="Comma 7 21" xfId="29551" xr:uid="{C7B24164-FE9F-45D3-895E-E967A00C97CC}"/>
    <cellStyle name="Comma 7 3" xfId="510" xr:uid="{00000000-0005-0000-0000-0000AF020000}"/>
    <cellStyle name="Comma 7 3 10" xfId="4900" xr:uid="{0D468BB1-AC9C-4BC3-B782-3D09EF0EB048}"/>
    <cellStyle name="Comma 7 3 10 2" xfId="14192" xr:uid="{478144D2-BDB4-4090-A37E-BAD7E56FE1E8}"/>
    <cellStyle name="Comma 7 3 11" xfId="6645" xr:uid="{43C231E0-DCE5-4583-9F88-DF4521BC36BB}"/>
    <cellStyle name="Comma 7 3 11 2" xfId="17025" xr:uid="{2518C636-5EE9-4BE0-9285-3CEE1C1CA479}"/>
    <cellStyle name="Comma 7 3 12" xfId="9478" xr:uid="{FA7DC2DD-A897-49DF-A04C-CAD2F2B58630}"/>
    <cellStyle name="Comma 7 3 12 2" xfId="19858" xr:uid="{E126D103-F72D-47AB-AD63-1F0C7E11B780}"/>
    <cellStyle name="Comma 7 3 13" xfId="22876" xr:uid="{08A534C2-2A78-4498-B607-6899705451BB}"/>
    <cellStyle name="Comma 7 3 14" xfId="12455" xr:uid="{802E7B73-02F1-4FAD-ADF7-E6FFE78FD74F}"/>
    <cellStyle name="Comma 7 3 2" xfId="511" xr:uid="{00000000-0005-0000-0000-0000B0020000}"/>
    <cellStyle name="Comma 7 3 2 10" xfId="9479" xr:uid="{44C6ED94-6E55-45BC-B8E8-97402F41FA9C}"/>
    <cellStyle name="Comma 7 3 2 10 2" xfId="19859" xr:uid="{C5E5778E-6C31-4DCE-AE34-B55A58F289C1}"/>
    <cellStyle name="Comma 7 3 2 11" xfId="23477" xr:uid="{7D5FB373-D6D4-41C9-BBDF-44A3BCCD4E56}"/>
    <cellStyle name="Comma 7 3 2 12" xfId="12515" xr:uid="{98B905C0-9544-413A-9A3C-B251CFE6B004}"/>
    <cellStyle name="Comma 7 3 2 2" xfId="512" xr:uid="{00000000-0005-0000-0000-0000B1020000}"/>
    <cellStyle name="Comma 7 3 2 2 10" xfId="13089" xr:uid="{314E022B-3F24-45B1-A7D0-81E977900103}"/>
    <cellStyle name="Comma 7 3 2 2 2" xfId="1740" xr:uid="{00000000-0005-0000-0000-0000B2020000}"/>
    <cellStyle name="Comma 7 3 2 2 2 2" xfId="3062" xr:uid="{00000000-0005-0000-0000-00001F020000}"/>
    <cellStyle name="Comma 7 3 2 2 2 2 2" xfId="8142" xr:uid="{9EB58E2A-9628-4E62-B7DB-F1ED9CA45B36}"/>
    <cellStyle name="Comma 7 3 2 2 2 2 2 2" xfId="28817" xr:uid="{F091C59C-15B3-4385-8CD6-D034264F1A15}"/>
    <cellStyle name="Comma 7 3 2 2 2 2 2 3" xfId="27992" xr:uid="{9418F35A-8A7C-40F4-A110-770179FB46B6}"/>
    <cellStyle name="Comma 7 3 2 2 2 2 2 4" xfId="18522" xr:uid="{34EA4903-7091-4F73-860B-EBEBC02E7BEC}"/>
    <cellStyle name="Comma 7 3 2 2 2 2 3" xfId="10975" xr:uid="{5B47F23C-D88F-4522-AF27-CA74BC1778F2}"/>
    <cellStyle name="Comma 7 3 2 2 2 2 3 2" xfId="21355" xr:uid="{F5C5CD3D-8059-479B-87A5-8D444040ECA5}"/>
    <cellStyle name="Comma 7 3 2 2 2 2 4" xfId="25736" xr:uid="{0BD68913-1C0D-4A18-9932-CBE888208981}"/>
    <cellStyle name="Comma 7 3 2 2 2 2 5" xfId="15689" xr:uid="{AB7D13A1-97DD-4AAE-B47E-73DAD8FE81CB}"/>
    <cellStyle name="Comma 7 3 2 2 2 3" xfId="3676" xr:uid="{00000000-0005-0000-0000-0000B2020000}"/>
    <cellStyle name="Comma 7 3 2 2 2 4" xfId="5619" xr:uid="{F8F8D46F-8C1B-40ED-AC69-279F85441D7E}"/>
    <cellStyle name="Comma 7 3 2 2 2 4 2" xfId="29955" xr:uid="{8B3FC41C-7281-4CF2-A98D-63A3095363A9}"/>
    <cellStyle name="Comma 7 3 2 2 2 5" xfId="24594" xr:uid="{E922A290-B943-457D-9DAA-AA591270817C}"/>
    <cellStyle name="Comma 7 3 2 2 2 6" xfId="13570" xr:uid="{C7370AE9-BEDA-4936-9B13-B69FB3350FF3}"/>
    <cellStyle name="Comma 7 3 2 2 3" xfId="1741" xr:uid="{00000000-0005-0000-0000-0000B3020000}"/>
    <cellStyle name="Comma 7 3 2 2 3 2" xfId="4630" xr:uid="{576F16F8-EFE4-4B0A-A5A4-7EEE626B3BDC}"/>
    <cellStyle name="Comma 7 3 2 2 3 2 2" xfId="9397" xr:uid="{99CA9C69-5AD9-4A41-8B72-A5EDCD19BDD1}"/>
    <cellStyle name="Comma 7 3 2 2 3 2 2 2" xfId="19777" xr:uid="{6B755713-890C-4A5E-A9CC-A107DDCC0838}"/>
    <cellStyle name="Comma 7 3 2 2 3 2 3" xfId="12230" xr:uid="{ABFBFCF8-D2A1-43C2-8025-B08A3E571072}"/>
    <cellStyle name="Comma 7 3 2 2 3 2 3 2" xfId="22610" xr:uid="{04BC963B-3C8F-440B-ABC3-86D29417EF50}"/>
    <cellStyle name="Comma 7 3 2 2 3 2 4" xfId="26782" xr:uid="{6BA0A017-502F-40BC-BBAF-E94534540C20}"/>
    <cellStyle name="Comma 7 3 2 2 3 2 5" xfId="28095" xr:uid="{F3B064B6-F93E-42A7-A726-D82A391C3FF3}"/>
    <cellStyle name="Comma 7 3 2 2 3 2 6" xfId="16944" xr:uid="{4846A55E-0158-4755-A3BF-E08F053AA403}"/>
    <cellStyle name="Comma 7 3 2 2 3 3" xfId="25546" xr:uid="{EFC59D73-E1DB-4083-AC6B-5511F1AE4772}"/>
    <cellStyle name="Comma 7 3 2 2 3 3 2" xfId="29905" xr:uid="{93403E33-B739-48C8-B3FF-C5FA96787F9D}"/>
    <cellStyle name="Comma 7 3 2 2 3 4" xfId="30018" xr:uid="{83A93D49-37FF-4080-A033-54F7CB7FA7AE}"/>
    <cellStyle name="Comma 7 3 2 2 4" xfId="1739" xr:uid="{00000000-0005-0000-0000-0000B4020000}"/>
    <cellStyle name="Comma 7 3 2 2 4 2" xfId="26933" xr:uid="{BB2C93DE-0EA2-4180-8F0A-5D7729C94327}"/>
    <cellStyle name="Comma 7 3 2 2 4 3" xfId="26330" xr:uid="{4B7EA0F0-A874-4A7A-AA17-A511659378B1}"/>
    <cellStyle name="Comma 7 3 2 2 5" xfId="4265" xr:uid="{BE4A8A92-9203-46B3-B75D-3A4CB87D4F4D}"/>
    <cellStyle name="Comma 7 3 2 2 5 2" xfId="9037" xr:uid="{C08D1657-5658-4B6B-8203-E95C87A7EE0F}"/>
    <cellStyle name="Comma 7 3 2 2 5 2 2" xfId="19417" xr:uid="{193556DE-658A-4F7A-A754-49E699E99DD2}"/>
    <cellStyle name="Comma 7 3 2 2 5 2 3" xfId="31041" xr:uid="{A4B4FE6B-5C09-45A8-B162-ECE9F59A9D18}"/>
    <cellStyle name="Comma 7 3 2 2 5 2 4" xfId="30755" xr:uid="{F2ABCE9C-BFA0-49C6-A07A-003C2976380F}"/>
    <cellStyle name="Comma 7 3 2 2 5 3" xfId="11870" xr:uid="{65A826F5-8FEE-4850-B3C9-DA934B07DBE8}"/>
    <cellStyle name="Comma 7 3 2 2 5 3 2" xfId="22250" xr:uid="{E2266970-DA3E-4959-8D54-961246D0F065}"/>
    <cellStyle name="Comma 7 3 2 2 5 4" xfId="26678" xr:uid="{472FD8A8-2C5E-4413-8C69-428CD7929C68}"/>
    <cellStyle name="Comma 7 3 2 2 5 5" xfId="26535" xr:uid="{351CB8E7-5286-4BB0-8673-78588533E161}"/>
    <cellStyle name="Comma 7 3 2 2 5 6" xfId="16584" xr:uid="{81230DBA-C8ED-4D42-A9E2-A4D137B251E9}"/>
    <cellStyle name="Comma 7 3 2 2 6" xfId="4902" xr:uid="{7B56B96F-699C-47E9-94EB-3A4B767766E9}"/>
    <cellStyle name="Comma 7 3 2 2 6 2" xfId="26150" xr:uid="{DDD6984B-7B18-4C4B-AB55-6355383E7D09}"/>
    <cellStyle name="Comma 7 3 2 2 6 3" xfId="26128" xr:uid="{5B4B9ED0-FD2E-46B2-8091-38B732BF4709}"/>
    <cellStyle name="Comma 7 3 2 2 6 4" xfId="14194" xr:uid="{BCD3727D-14D3-40FC-A791-A68EA4028E6F}"/>
    <cellStyle name="Comma 7 3 2 2 7" xfId="6647" xr:uid="{29FE4C2C-EEC4-467A-BF12-CE2217AF91BE}"/>
    <cellStyle name="Comma 7 3 2 2 7 2" xfId="17027" xr:uid="{BEF2A5CC-C727-49F5-B650-1B971840249F}"/>
    <cellStyle name="Comma 7 3 2 2 8" xfId="9480" xr:uid="{5D6F5411-B2B2-4E75-87E2-ADCDB1886AD9}"/>
    <cellStyle name="Comma 7 3 2 2 8 2" xfId="19860" xr:uid="{6B762266-62EC-4F54-BA17-62DC45832362}"/>
    <cellStyle name="Comma 7 3 2 2 9" xfId="24999" xr:uid="{CD0FD5A6-656A-4CF3-A237-BEBAC252C9C9}"/>
    <cellStyle name="Comma 7 3 2 3" xfId="1742" xr:uid="{00000000-0005-0000-0000-0000B5020000}"/>
    <cellStyle name="Comma 7 3 2 3 2" xfId="3063" xr:uid="{00000000-0005-0000-0000-000020020000}"/>
    <cellStyle name="Comma 7 3 2 3 2 2" xfId="8143" xr:uid="{ACBA072B-CD7A-46B4-ACF4-B6F5FE59E664}"/>
    <cellStyle name="Comma 7 3 2 3 2 2 2" xfId="28818" xr:uid="{FEB05874-AA96-4C3A-A40E-2F3718A94053}"/>
    <cellStyle name="Comma 7 3 2 3 2 2 2 2" xfId="31225" xr:uid="{A413791A-F936-450E-8898-B28874C3FB8E}"/>
    <cellStyle name="Comma 7 3 2 3 2 2 2 3" xfId="30757" xr:uid="{F6141DB5-1C57-421B-B213-CF6C071CD993}"/>
    <cellStyle name="Comma 7 3 2 3 2 2 3" xfId="26423" xr:uid="{321BC57C-4929-4F2A-AB8B-8BF5596252F8}"/>
    <cellStyle name="Comma 7 3 2 3 2 2 4" xfId="18523" xr:uid="{D3EEF176-327A-408E-9BBB-8C3BDE6169C5}"/>
    <cellStyle name="Comma 7 3 2 3 2 3" xfId="10976" xr:uid="{68A0D4CE-7B5F-4751-AD30-677DD43AEC23}"/>
    <cellStyle name="Comma 7 3 2 3 2 3 2" xfId="21356" xr:uid="{DEE53771-88FE-4FB5-A0AF-18B4F08C6191}"/>
    <cellStyle name="Comma 7 3 2 3 2 4" xfId="24201" xr:uid="{5ACDC300-80F5-4574-AE4B-BA33D74AD79A}"/>
    <cellStyle name="Comma 7 3 2 3 2 5" xfId="15690" xr:uid="{27EAE8BC-0A57-4EFA-AD9A-F5DE29E0748A}"/>
    <cellStyle name="Comma 7 3 2 3 3" xfId="3652" xr:uid="{00000000-0005-0000-0000-0000B5020000}"/>
    <cellStyle name="Comma 7 3 2 3 4" xfId="4411" xr:uid="{5056B530-ACD4-453B-8107-ABB5E9A56790}"/>
    <cellStyle name="Comma 7 3 2 3 4 2" xfId="9183" xr:uid="{C3146450-A1D4-429D-8CC8-A6F95F5248A2}"/>
    <cellStyle name="Comma 7 3 2 3 4 2 2" xfId="19563" xr:uid="{1D5F4487-1D7E-4A76-87B7-7F52D3672BAB}"/>
    <cellStyle name="Comma 7 3 2 3 4 2 3" xfId="31077" xr:uid="{4789A897-290F-4E25-A48E-8AA52182CD7F}"/>
    <cellStyle name="Comma 7 3 2 3 4 2 4" xfId="30756" xr:uid="{117CC0FA-7F90-489F-8F9C-66A69315D0FF}"/>
    <cellStyle name="Comma 7 3 2 3 4 3" xfId="12016" xr:uid="{4B9D60CC-1558-4CF5-85C0-E6BAED389BB9}"/>
    <cellStyle name="Comma 7 3 2 3 4 3 2" xfId="22396" xr:uid="{BC6F709E-E6B6-4751-BD45-053EF2E4C980}"/>
    <cellStyle name="Comma 7 3 2 3 4 4" xfId="16730" xr:uid="{986E52A3-796D-4892-814E-09F7E748C9CE}"/>
    <cellStyle name="Comma 7 3 2 3 5" xfId="5620" xr:uid="{B1F56D63-FE69-44E6-98FB-5F3EF823EE62}"/>
    <cellStyle name="Comma 7 3 2 3 5 2" xfId="29690" xr:uid="{249FB12A-7A27-4B61-879F-A256C0817664}"/>
    <cellStyle name="Comma 7 3 2 3 5 2 2" xfId="30974" xr:uid="{2A7E378A-0FD3-4967-96A4-3E638EC84947}"/>
    <cellStyle name="Comma 7 3 2 3 6" xfId="25215" xr:uid="{154D43D2-A138-420D-A033-02AEFF17C681}"/>
    <cellStyle name="Comma 7 3 2 3 7" xfId="13571" xr:uid="{ED17B5BE-5DC5-41C0-B8EA-E786ED290D87}"/>
    <cellStyle name="Comma 7 3 2 4" xfId="1743" xr:uid="{00000000-0005-0000-0000-0000B6020000}"/>
    <cellStyle name="Comma 7 3 2 4 2" xfId="3061" xr:uid="{00000000-0005-0000-0000-000021020000}"/>
    <cellStyle name="Comma 7 3 2 4 2 2" xfId="8141" xr:uid="{F13E98B3-100B-4B0D-95AB-C4F15D236966}"/>
    <cellStyle name="Comma 7 3 2 4 2 2 2" xfId="28816" xr:uid="{36EB78DD-72C5-4617-8665-328D7D513FE6}"/>
    <cellStyle name="Comma 7 3 2 4 2 2 3" xfId="28598" xr:uid="{A6A52FA0-55DD-4771-97D5-B1F70AAD1644}"/>
    <cellStyle name="Comma 7 3 2 4 2 2 4" xfId="18521" xr:uid="{B93A7AAA-832D-4AB4-8EFB-597F00FF11D4}"/>
    <cellStyle name="Comma 7 3 2 4 2 3" xfId="10974" xr:uid="{17D2B5AD-77A7-4E67-A256-1029155F93D9}"/>
    <cellStyle name="Comma 7 3 2 4 2 3 2" xfId="21354" xr:uid="{7041785A-7A25-413F-A5DB-0CE2C42167D9}"/>
    <cellStyle name="Comma 7 3 2 4 2 4" xfId="25466" xr:uid="{597C771E-BB4A-4233-82D8-4728BD2A2410}"/>
    <cellStyle name="Comma 7 3 2 4 2 5" xfId="15688" xr:uid="{DF33B1DB-3AC8-4F7D-80FA-CD346F7437F2}"/>
    <cellStyle name="Comma 7 3 2 4 3" xfId="3645" xr:uid="{00000000-0005-0000-0000-0000B6020000}"/>
    <cellStyle name="Comma 7 3 2 4 4" xfId="5621" xr:uid="{4CBC5550-7EB1-496E-BF60-43A6D36D04BB}"/>
    <cellStyle name="Comma 7 3 2 4 4 2" xfId="29954" xr:uid="{55B8B43E-4A73-4E99-BCC6-D74B637F3A5B}"/>
    <cellStyle name="Comma 7 3 2 4 5" xfId="23476" xr:uid="{AB89610E-F3F8-48F9-972C-144B7BDA3CA3}"/>
    <cellStyle name="Comma 7 3 2 4 6" xfId="13569" xr:uid="{29B1F7CA-6AF3-4C00-B1CA-F2A4C220A07E}"/>
    <cellStyle name="Comma 7 3 2 5" xfId="1738" xr:uid="{00000000-0005-0000-0000-0000B7020000}"/>
    <cellStyle name="Comma 7 3 2 5 2" xfId="2529" xr:uid="{00000000-0005-0000-0000-000022020000}"/>
    <cellStyle name="Comma 7 3 2 5 2 2" xfId="7654" xr:uid="{A0E9BFAD-9D8A-4AEE-91DE-9322FF827AA5}"/>
    <cellStyle name="Comma 7 3 2 5 2 2 2" xfId="18034" xr:uid="{E5039BBF-2D65-4D40-9E6C-7C636B16957D}"/>
    <cellStyle name="Comma 7 3 2 5 2 3" xfId="10487" xr:uid="{35B5DE7E-91A0-47CA-8BA5-FB1F6C6FF05D}"/>
    <cellStyle name="Comma 7 3 2 5 2 3 2" xfId="20867" xr:uid="{96864E27-D39C-4DBD-8DFF-A6044A4EF7A4}"/>
    <cellStyle name="Comma 7 3 2 5 2 4" xfId="27809" xr:uid="{761487A3-48A8-4ADB-AC6D-7E1BE69C1CC4}"/>
    <cellStyle name="Comma 7 3 2 5 2 5" xfId="26157" xr:uid="{B4B66CE1-B6F2-4F67-8423-F1AADE9D1483}"/>
    <cellStyle name="Comma 7 3 2 5 2 6" xfId="15201" xr:uid="{A8870507-7518-4BCB-9454-327410C422C3}"/>
    <cellStyle name="Comma 7 3 2 5 3" xfId="3604" xr:uid="{00000000-0005-0000-0000-0000B7020000}"/>
    <cellStyle name="Comma 7 3 2 5 4" xfId="5618" xr:uid="{CB2AB5E2-79BE-4286-B19B-C00594332EC1}"/>
    <cellStyle name="Comma 7 3 2 5 4 2" xfId="29875" xr:uid="{4FC4C9B9-B5E7-45D0-B8BB-332448A3B3EC}"/>
    <cellStyle name="Comma 7 3 2 5 5" xfId="24097" xr:uid="{3BFF258C-BC50-4BCC-9B63-6245FE626A5E}"/>
    <cellStyle name="Comma 7 3 2 5 6" xfId="12917" xr:uid="{E6139DF9-D78A-4089-AB4B-9DCD81B11CFB}"/>
    <cellStyle name="Comma 7 3 2 6" xfId="2283" xr:uid="{00000000-0005-0000-0000-00001D020000}"/>
    <cellStyle name="Comma 7 3 2 6 2" xfId="7410" xr:uid="{A7E362AD-5D73-4E3D-B12B-A277A2FDD2F7}"/>
    <cellStyle name="Comma 7 3 2 6 2 2" xfId="17790" xr:uid="{C5AD4C1E-DDD6-4310-B015-606B4FC97896}"/>
    <cellStyle name="Comma 7 3 2 6 3" xfId="10243" xr:uid="{25D427EB-0150-4447-B639-81B1ACDD4E31}"/>
    <cellStyle name="Comma 7 3 2 6 3 2" xfId="20623" xr:uid="{5A66325E-2258-4062-A820-01F53545E615}"/>
    <cellStyle name="Comma 7 3 2 6 4" xfId="24167" xr:uid="{DDFA4CD8-FD8A-4866-B882-62E98133B4D3}"/>
    <cellStyle name="Comma 7 3 2 6 5" xfId="27867" xr:uid="{74DA4B86-DD9C-4196-8B94-6AB9B111BD0A}"/>
    <cellStyle name="Comma 7 3 2 6 6" xfId="14957" xr:uid="{76F9AC0A-5FF2-4D61-A9F9-D36AB4988D8F}"/>
    <cellStyle name="Comma 7 3 2 7" xfId="3822" xr:uid="{03ECEEC2-4353-437D-B316-8B68B00D3AF0}"/>
    <cellStyle name="Comma 7 3 2 7 2" xfId="8655" xr:uid="{FC321E94-E0DF-422E-9D21-379A6AB43E52}"/>
    <cellStyle name="Comma 7 3 2 7 2 2" xfId="19035" xr:uid="{C9377AC6-D02C-42F7-934A-E35C081CB37A}"/>
    <cellStyle name="Comma 7 3 2 7 3" xfId="11488" xr:uid="{7226042D-36BD-4626-9A09-7C3B0CAC6E9D}"/>
    <cellStyle name="Comma 7 3 2 7 3 2" xfId="21868" xr:uid="{56C6763E-4B23-45A2-8980-96AF0AA2DB66}"/>
    <cellStyle name="Comma 7 3 2 7 4" xfId="26013" xr:uid="{95B82187-8DAE-4F1F-9CCC-8243F0699F75}"/>
    <cellStyle name="Comma 7 3 2 7 5" xfId="28238" xr:uid="{D3D7B5F8-DBFA-4AE4-9090-2AF00756E508}"/>
    <cellStyle name="Comma 7 3 2 7 6" xfId="16202" xr:uid="{7340033E-29D4-4F59-9CD9-CD63A94CB483}"/>
    <cellStyle name="Comma 7 3 2 8" xfId="4901" xr:uid="{D494B231-3065-46A7-991F-77B5E1F38C95}"/>
    <cellStyle name="Comma 7 3 2 8 2" xfId="14193" xr:uid="{5D90722A-B20C-4A66-8ED3-5FC56E73A155}"/>
    <cellStyle name="Comma 7 3 2 9" xfId="6646" xr:uid="{53D4C5DF-D7F4-457D-B25E-535083C5157C}"/>
    <cellStyle name="Comma 7 3 2 9 2" xfId="17026" xr:uid="{35C18319-1AA8-4812-83DF-51B3D28E8D33}"/>
    <cellStyle name="Comma 7 3 3" xfId="513" xr:uid="{00000000-0005-0000-0000-0000B8020000}"/>
    <cellStyle name="Comma 7 3 3 10" xfId="24379" xr:uid="{B095ED9A-E6A6-4358-8D41-6CAC37D9ACA2}"/>
    <cellStyle name="Comma 7 3 3 11" xfId="12673" xr:uid="{276D5E48-B257-4623-AE96-58A3FF637E22}"/>
    <cellStyle name="Comma 7 3 3 2" xfId="1745" xr:uid="{00000000-0005-0000-0000-0000B9020000}"/>
    <cellStyle name="Comma 7 3 3 2 2" xfId="3065" xr:uid="{00000000-0005-0000-0000-000025020000}"/>
    <cellStyle name="Comma 7 3 3 2 2 2" xfId="6167" xr:uid="{6D673163-7F25-45B7-9AA1-F6BAB70BA1AD}"/>
    <cellStyle name="Comma 7 3 3 2 2 2 2" xfId="23051" xr:uid="{3960C535-C0D5-4AAD-ACC0-5FE123D84B57}"/>
    <cellStyle name="Comma 7 3 3 2 2 2 2 2" xfId="26321" xr:uid="{4870EA76-F278-4954-BBA8-4B0853FD14F6}"/>
    <cellStyle name="Comma 7 3 3 2 2 2 2 3" xfId="31146" xr:uid="{0F0E9F80-7732-414C-B0DB-5DCE9C6228C8}"/>
    <cellStyle name="Comma 7 3 3 2 2 2 3" xfId="26302" xr:uid="{6B2C95C1-CA89-4886-9BAE-53679966970B}"/>
    <cellStyle name="Comma 7 3 3 2 2 2 4" xfId="15692" xr:uid="{C39F6264-43EB-45C0-998C-85F1B14F8777}"/>
    <cellStyle name="Comma 7 3 3 2 2 3" xfId="8145" xr:uid="{60F0084C-47A1-450C-B35D-E978A9728065}"/>
    <cellStyle name="Comma 7 3 3 2 2 3 2" xfId="28820" xr:uid="{60E0681C-3332-429E-98C5-E11F9FC3CE26}"/>
    <cellStyle name="Comma 7 3 3 2 2 3 3" xfId="27423" xr:uid="{14737B44-BF9A-4743-B7D7-A60C8B86DAF2}"/>
    <cellStyle name="Comma 7 3 3 2 2 3 4" xfId="18525" xr:uid="{7CF3DAF5-3F6F-4D6E-B0B5-15E00C091941}"/>
    <cellStyle name="Comma 7 3 3 2 2 4" xfId="10978" xr:uid="{3FB21C9B-FA96-4101-920C-B027AB8E0F7B}"/>
    <cellStyle name="Comma 7 3 3 2 2 4 2" xfId="21358" xr:uid="{88877E39-FB71-4E1D-891D-DD615B3A7B4E}"/>
    <cellStyle name="Comma 7 3 3 2 2 5" xfId="25258" xr:uid="{583F0785-B153-484B-9205-7C521E7A9F90}"/>
    <cellStyle name="Comma 7 3 3 2 2 6" xfId="13573" xr:uid="{71064039-8554-45CF-B9BA-3AF98EDAA231}"/>
    <cellStyle name="Comma 7 3 3 2 3" xfId="2680" xr:uid="{00000000-0005-0000-0000-000024020000}"/>
    <cellStyle name="Comma 7 3 3 2 3 2" xfId="7804" xr:uid="{8025719D-927B-4FD9-B8D0-B054039F4F04}"/>
    <cellStyle name="Comma 7 3 3 2 3 2 2" xfId="28548" xr:uid="{B29A9760-6D5F-4B66-8E5E-0E6086D21D40}"/>
    <cellStyle name="Comma 7 3 3 2 3 2 3" xfId="27649" xr:uid="{452DB3A7-01EF-48C3-AD82-EBD49103C8CF}"/>
    <cellStyle name="Comma 7 3 3 2 3 2 4" xfId="18184" xr:uid="{ED409F29-2503-4DF3-9088-B6B4336573B3}"/>
    <cellStyle name="Comma 7 3 3 2 3 3" xfId="10637" xr:uid="{334BFA20-B957-4785-8CFD-5C5BF7E0DD1C}"/>
    <cellStyle name="Comma 7 3 3 2 3 3 2" xfId="21017" xr:uid="{6155405E-6973-4929-BC09-07F196DABC0A}"/>
    <cellStyle name="Comma 7 3 3 2 3 4" xfId="24718" xr:uid="{9D9FA5ED-78ED-4CB5-B534-5C3F9B30C509}"/>
    <cellStyle name="Comma 7 3 3 2 3 5" xfId="15351" xr:uid="{A94BBE13-A7CE-4EA9-B51D-41D660B6391A}"/>
    <cellStyle name="Comma 7 3 3 2 4" xfId="2063" xr:uid="{00000000-0005-0000-0000-0000B9020000}"/>
    <cellStyle name="Comma 7 3 3 2 5" xfId="4266" xr:uid="{2D091ED4-EBAB-425A-9D32-765D1829A55C}"/>
    <cellStyle name="Comma 7 3 3 2 5 2" xfId="9038" xr:uid="{60436DBA-7D9B-4783-8D98-40974DC07353}"/>
    <cellStyle name="Comma 7 3 3 2 5 2 2" xfId="19418" xr:uid="{5818C368-9E63-4A42-8663-D5347873C583}"/>
    <cellStyle name="Comma 7 3 3 2 5 2 3" xfId="31042" xr:uid="{63AC0313-CC44-4BAB-B99B-3AFFB46C8671}"/>
    <cellStyle name="Comma 7 3 3 2 5 2 4" xfId="30759" xr:uid="{8E4BCF6B-DBB4-4075-978A-BD1BDD7DB325}"/>
    <cellStyle name="Comma 7 3 3 2 5 3" xfId="11871" xr:uid="{2D763480-9900-4BAF-89BD-548D43463C10}"/>
    <cellStyle name="Comma 7 3 3 2 5 3 2" xfId="22251" xr:uid="{A0785BF4-0595-412C-AC40-3B49CB0B9445}"/>
    <cellStyle name="Comma 7 3 3 2 5 4" xfId="26972" xr:uid="{155FA4AD-2CAE-499D-AD34-4A92FCFAB834}"/>
    <cellStyle name="Comma 7 3 3 2 5 5" xfId="27008" xr:uid="{42CCFA58-44B3-4334-BC5C-52448E92816B}"/>
    <cellStyle name="Comma 7 3 3 2 5 6" xfId="16585" xr:uid="{6EFF85A7-D7C1-484B-B8FA-83F6F12B824F}"/>
    <cellStyle name="Comma 7 3 3 2 6" xfId="5623" xr:uid="{A2D3013C-BE82-4915-92F9-26D6E8EE4189}"/>
    <cellStyle name="Comma 7 3 3 2 6 2" xfId="29723" xr:uid="{3D06F1E3-79B4-4811-B657-F16B4EEA06E8}"/>
    <cellStyle name="Comma 7 3 3 2 6 2 2" xfId="30975" xr:uid="{112E69B3-69F1-44A5-8738-0AA881F3DFDC}"/>
    <cellStyle name="Comma 7 3 3 2 7" xfId="23605" xr:uid="{B41E808F-419D-4112-B57C-FE262ACDB723}"/>
    <cellStyle name="Comma 7 3 3 2 8" xfId="13090" xr:uid="{69C5B4E4-141E-4936-8947-D86E9DB215A7}"/>
    <cellStyle name="Comma 7 3 3 3" xfId="1746" xr:uid="{00000000-0005-0000-0000-0000BA020000}"/>
    <cellStyle name="Comma 7 3 3 3 2" xfId="3066" xr:uid="{00000000-0005-0000-0000-000026020000}"/>
    <cellStyle name="Comma 7 3 3 3 2 2" xfId="8146" xr:uid="{4CEC2DAE-59CC-41E6-9646-DCE43190F6F2}"/>
    <cellStyle name="Comma 7 3 3 3 2 2 2" xfId="28821" xr:uid="{E6AEBC26-2139-41EF-BF0E-6B894FFE6D4B}"/>
    <cellStyle name="Comma 7 3 3 3 2 2 3" xfId="27126" xr:uid="{97775F3B-4113-4C11-BAE6-4697DEEDE1B0}"/>
    <cellStyle name="Comma 7 3 3 3 2 2 4" xfId="18526" xr:uid="{FE9E3587-2DFB-4794-AF77-F275E407F326}"/>
    <cellStyle name="Comma 7 3 3 3 2 3" xfId="10979" xr:uid="{8076B583-2B96-4440-8848-174D54D15947}"/>
    <cellStyle name="Comma 7 3 3 3 2 3 2" xfId="21359" xr:uid="{67EF6649-A77E-4EA8-82A8-3E1ECA01B454}"/>
    <cellStyle name="Comma 7 3 3 3 2 4" xfId="25805" xr:uid="{4C1BCBBD-3DB1-4BFC-8D07-489BC0A36833}"/>
    <cellStyle name="Comma 7 3 3 3 2 5" xfId="15693" xr:uid="{1C54CB16-3831-4652-8659-275E82814D49}"/>
    <cellStyle name="Comma 7 3 3 3 3" xfId="3659" xr:uid="{00000000-0005-0000-0000-0000BA020000}"/>
    <cellStyle name="Comma 7 3 3 3 4" xfId="4412" xr:uid="{C4ADDF44-032A-408C-84C3-86FFFE4E4013}"/>
    <cellStyle name="Comma 7 3 3 3 4 2" xfId="9184" xr:uid="{42AC00F0-9492-4676-BDB2-357D3B18E427}"/>
    <cellStyle name="Comma 7 3 3 3 4 2 2" xfId="19564" xr:uid="{BC7263AB-8221-4FB6-AD8D-910D472E8471}"/>
    <cellStyle name="Comma 7 3 3 3 4 2 3" xfId="31078" xr:uid="{7AD836FD-8CD5-4690-A33A-8DF428ABF448}"/>
    <cellStyle name="Comma 7 3 3 3 4 2 4" xfId="30760" xr:uid="{95AEBBD9-A3AC-4749-8833-DDB070EBC3BF}"/>
    <cellStyle name="Comma 7 3 3 3 4 3" xfId="12017" xr:uid="{8793FEAC-978C-441F-969E-0319CEF0B5C5}"/>
    <cellStyle name="Comma 7 3 3 3 4 3 2" xfId="22397" xr:uid="{6DE8221E-12FE-4309-B6B4-8BE2DE924522}"/>
    <cellStyle name="Comma 7 3 3 3 4 4" xfId="16731" xr:uid="{7FBD3671-E1EF-41B2-87B9-392F9A153064}"/>
    <cellStyle name="Comma 7 3 3 3 5" xfId="5624" xr:uid="{4B07D9D7-1EC9-4371-972C-5A57C883344A}"/>
    <cellStyle name="Comma 7 3 3 3 5 2" xfId="29706" xr:uid="{629F5DA6-01D3-4F91-A6F3-08DAFF81178A}"/>
    <cellStyle name="Comma 7 3 3 3 6" xfId="25366" xr:uid="{85FC2800-D224-481E-B797-ADD3E02151AE}"/>
    <cellStyle name="Comma 7 3 3 3 7" xfId="13574" xr:uid="{7F1783B6-DD95-4E74-AD72-A664F26C4E68}"/>
    <cellStyle name="Comma 7 3 3 4" xfId="1744" xr:uid="{00000000-0005-0000-0000-0000BB020000}"/>
    <cellStyle name="Comma 7 3 3 4 2" xfId="3064" xr:uid="{00000000-0005-0000-0000-000027020000}"/>
    <cellStyle name="Comma 7 3 3 4 2 2" xfId="8144" xr:uid="{4D74363D-0D00-4E7B-897E-59E3B5B44DBC}"/>
    <cellStyle name="Comma 7 3 3 4 2 2 2" xfId="28819" xr:uid="{9F37E984-F48E-4584-AD19-87C55845FBD4}"/>
    <cellStyle name="Comma 7 3 3 4 2 2 3" xfId="26377" xr:uid="{61BE0BF0-831D-405E-B879-9B9756EAFA22}"/>
    <cellStyle name="Comma 7 3 3 4 2 2 4" xfId="18524" xr:uid="{126C449A-9FBD-47E7-AF9C-2B8653641DD4}"/>
    <cellStyle name="Comma 7 3 3 4 2 3" xfId="10977" xr:uid="{BE834253-CA93-4A8C-B698-F251AD5E218A}"/>
    <cellStyle name="Comma 7 3 3 4 2 3 2" xfId="21357" xr:uid="{079D4537-C508-4A8A-916D-10673C4F3264}"/>
    <cellStyle name="Comma 7 3 3 4 2 4" xfId="25822" xr:uid="{1AC7B645-3C68-475E-B23A-FFD3F1E4DC13}"/>
    <cellStyle name="Comma 7 3 3 4 2 5" xfId="15691" xr:uid="{45B48ACC-05C7-4A8D-9343-9C4B23292EA2}"/>
    <cellStyle name="Comma 7 3 3 4 3" xfId="3572" xr:uid="{00000000-0005-0000-0000-0000BB020000}"/>
    <cellStyle name="Comma 7 3 3 4 4" xfId="5622" xr:uid="{2F7F323B-1E99-4199-9FD5-7182F60C697E}"/>
    <cellStyle name="Comma 7 3 3 4 4 2" xfId="29956" xr:uid="{DF3BC11F-BB56-413E-BA58-E5E717506BBC}"/>
    <cellStyle name="Comma 7 3 3 4 5" xfId="23252" xr:uid="{D1618A0B-CB18-46B0-B923-3602E8C2202D}"/>
    <cellStyle name="Comma 7 3 3 4 6" xfId="13572" xr:uid="{2CB183F8-626F-484D-9139-18CA7C95B02A}"/>
    <cellStyle name="Comma 7 3 3 5" xfId="2632" xr:uid="{00000000-0005-0000-0000-000028020000}"/>
    <cellStyle name="Comma 7 3 3 5 2" xfId="5894" xr:uid="{36676AAB-8552-4649-A040-455FB81B4509}"/>
    <cellStyle name="Comma 7 3 3 5 2 2" xfId="28725" xr:uid="{61EA2F39-58EF-4AA1-8414-4464AAC1F37B}"/>
    <cellStyle name="Comma 7 3 3 5 2 3" xfId="27165" xr:uid="{4199FBA4-6D09-484B-8FA6-B61397EA8990}"/>
    <cellStyle name="Comma 7 3 3 5 2 4" xfId="15304" xr:uid="{4EE41382-F934-470E-9BCF-026038F49CA2}"/>
    <cellStyle name="Comma 7 3 3 5 3" xfId="7757" xr:uid="{F84413E1-A4AA-46F3-AA5C-C96CE57F48D3}"/>
    <cellStyle name="Comma 7 3 3 5 3 2" xfId="18137" xr:uid="{D90FC7A3-6858-4F70-8F1E-560A2F4D637F}"/>
    <cellStyle name="Comma 7 3 3 5 4" xfId="10590" xr:uid="{98B11636-9509-4EB7-AE8E-0F7E429A0886}"/>
    <cellStyle name="Comma 7 3 3 5 4 2" xfId="20970" xr:uid="{5F169CDB-BD8C-42AB-A687-B6B96BB97414}"/>
    <cellStyle name="Comma 7 3 3 5 5" xfId="23482" xr:uid="{673B89A2-D9A0-4FB6-829E-981024FA279C}"/>
    <cellStyle name="Comma 7 3 3 5 6" xfId="13020" xr:uid="{98B80837-74CF-4003-800B-FE911047C733}"/>
    <cellStyle name="Comma 7 3 3 6" xfId="4129" xr:uid="{757E601D-C209-4CC5-B656-FFAD7B959A42}"/>
    <cellStyle name="Comma 7 3 3 6 2" xfId="8901" xr:uid="{5B3322E2-9EA7-488B-A54E-4F4A79181686}"/>
    <cellStyle name="Comma 7 3 3 6 2 2" xfId="19281" xr:uid="{EEFD30C4-AED4-4D30-8063-D9B6773E4020}"/>
    <cellStyle name="Comma 7 3 3 6 2 3" xfId="31013" xr:uid="{19B449DC-F951-4406-BBDC-1E361946CBF1}"/>
    <cellStyle name="Comma 7 3 3 6 2 4" xfId="30758" xr:uid="{09060111-3662-4062-98E2-27280CA31DEF}"/>
    <cellStyle name="Comma 7 3 3 6 3" xfId="11734" xr:uid="{E396CB88-FFB8-4CFA-8A42-4E5A7370436D}"/>
    <cellStyle name="Comma 7 3 3 6 3 2" xfId="22114" xr:uid="{304CCAD5-770C-41DC-AAC1-56089804D1CD}"/>
    <cellStyle name="Comma 7 3 3 6 4" xfId="25373" xr:uid="{409B246B-C7BF-4347-9604-D47376DB26DA}"/>
    <cellStyle name="Comma 7 3 3 6 5" xfId="26398" xr:uid="{89FE9C46-DA7B-41BF-BD96-9AE917FBE012}"/>
    <cellStyle name="Comma 7 3 3 6 6" xfId="16448" xr:uid="{EDA4B454-3F8F-45CD-A3A4-D8172BE7DA33}"/>
    <cellStyle name="Comma 7 3 3 7" xfId="4903" xr:uid="{7D2A297D-B50D-4072-9432-83DFC3A3C81C}"/>
    <cellStyle name="Comma 7 3 3 7 2" xfId="28269" xr:uid="{B23DF960-54C1-4930-943A-4B16F930C9D5}"/>
    <cellStyle name="Comma 7 3 3 7 3" xfId="26998" xr:uid="{35F7C694-B2D9-4D6C-92D2-583AC0731BB4}"/>
    <cellStyle name="Comma 7 3 3 7 4" xfId="14195" xr:uid="{43D57C78-9D72-49EA-83EC-86203BB79967}"/>
    <cellStyle name="Comma 7 3 3 8" xfId="6648" xr:uid="{801A5F16-1083-4E87-8B88-1308B3B0DFAB}"/>
    <cellStyle name="Comma 7 3 3 8 2" xfId="17028" xr:uid="{1C7780A4-224B-4B89-BC7E-F3F188E97C49}"/>
    <cellStyle name="Comma 7 3 3 9" xfId="9481" xr:uid="{762E7001-323D-4976-9567-7268E23A04AB}"/>
    <cellStyle name="Comma 7 3 3 9 2" xfId="19861" xr:uid="{F6EACF00-00AA-498A-A183-4F83194EC5F5}"/>
    <cellStyle name="Comma 7 3 4" xfId="514" xr:uid="{00000000-0005-0000-0000-0000BC020000}"/>
    <cellStyle name="Comma 7 3 4 10" xfId="13088" xr:uid="{5D18A68E-661D-476A-94EC-6B141504A13B}"/>
    <cellStyle name="Comma 7 3 4 2" xfId="1748" xr:uid="{00000000-0005-0000-0000-0000BD020000}"/>
    <cellStyle name="Comma 7 3 4 2 2" xfId="3067" xr:uid="{00000000-0005-0000-0000-00002A020000}"/>
    <cellStyle name="Comma 7 3 4 2 2 2" xfId="8147" xr:uid="{F1931F2F-FA1E-4610-B819-B83AC5BC1B32}"/>
    <cellStyle name="Comma 7 3 4 2 2 2 2" xfId="28822" xr:uid="{2B34A51E-562E-47FB-AC6C-A9F13E5A62D8}"/>
    <cellStyle name="Comma 7 3 4 2 2 2 3" xfId="28049" xr:uid="{0AA50304-3480-4DF2-BC26-56196F86B5A1}"/>
    <cellStyle name="Comma 7 3 4 2 2 2 4" xfId="18527" xr:uid="{CFD02403-A5B3-4B34-9D98-25744920ABB0}"/>
    <cellStyle name="Comma 7 3 4 2 2 3" xfId="10980" xr:uid="{E51FA6A8-FAC5-4ECF-97FD-3899F69BAA92}"/>
    <cellStyle name="Comma 7 3 4 2 2 3 2" xfId="21360" xr:uid="{1DB3555B-03E2-42F0-8F73-B9E9BC7E756D}"/>
    <cellStyle name="Comma 7 3 4 2 2 4" xfId="25704" xr:uid="{1B9CE304-0B1C-421A-B852-66ECE11A42FD}"/>
    <cellStyle name="Comma 7 3 4 2 2 5" xfId="15694" xr:uid="{0059FB86-B8E1-47DF-B797-187EC693D0B9}"/>
    <cellStyle name="Comma 7 3 4 2 3" xfId="3566" xr:uid="{00000000-0005-0000-0000-0000BD020000}"/>
    <cellStyle name="Comma 7 3 4 2 4" xfId="5625" xr:uid="{827FF525-FDEF-478D-B14C-FAE5C7BAAA47}"/>
    <cellStyle name="Comma 7 3 4 2 4 2" xfId="29957" xr:uid="{20F9AA12-6498-407B-9E82-41086B0B3BDD}"/>
    <cellStyle name="Comma 7 3 4 2 5" xfId="23640" xr:uid="{26E0B30D-3726-4688-865B-D1F3204AE96E}"/>
    <cellStyle name="Comma 7 3 4 2 6" xfId="13575" xr:uid="{F4BA8690-D0E4-4844-9953-93C10169E306}"/>
    <cellStyle name="Comma 7 3 4 3" xfId="1749" xr:uid="{00000000-0005-0000-0000-0000BE020000}"/>
    <cellStyle name="Comma 7 3 4 3 2" xfId="3814" xr:uid="{ED0A20C0-851C-43CE-A244-08046447CC9F}"/>
    <cellStyle name="Comma 7 3 4 3 2 2" xfId="8648" xr:uid="{5743A404-81A7-4FC8-9A73-2CF43BBDF2C9}"/>
    <cellStyle name="Comma 7 3 4 3 2 2 2" xfId="19028" xr:uid="{F761ADC4-7297-49D4-9817-D82A827C461C}"/>
    <cellStyle name="Comma 7 3 4 3 2 3" xfId="11481" xr:uid="{6934031F-9FD8-49C2-B8A8-B2C64565D36A}"/>
    <cellStyle name="Comma 7 3 4 3 2 3 2" xfId="21861" xr:uid="{76527055-D680-47A1-9723-5EAC8171A51D}"/>
    <cellStyle name="Comma 7 3 4 3 2 4" xfId="28362" xr:uid="{69F5C42D-3BBD-48AB-8E63-2E21149E3188}"/>
    <cellStyle name="Comma 7 3 4 3 2 5" xfId="27959" xr:uid="{92A982AB-DFE7-450D-92F7-1A82914FB061}"/>
    <cellStyle name="Comma 7 3 4 3 2 6" xfId="16195" xr:uid="{D910A9D7-AD9D-4B05-B81B-13E8634ECBD0}"/>
    <cellStyle name="Comma 7 3 4 3 3" xfId="24321" xr:uid="{9A324CB1-B7DA-4131-BD6A-B17EB30DB498}"/>
    <cellStyle name="Comma 7 3 4 3 3 2" xfId="29904" xr:uid="{01103EB1-3290-4D07-BEF6-3D3C9114883A}"/>
    <cellStyle name="Comma 7 3 4 3 4" xfId="30017" xr:uid="{00434217-AB1C-4C6B-A83C-62A5AC08F336}"/>
    <cellStyle name="Comma 7 3 4 4" xfId="1747" xr:uid="{00000000-0005-0000-0000-0000BF020000}"/>
    <cellStyle name="Comma 7 3 4 5" xfId="4264" xr:uid="{6AC4C019-2C26-44B9-9EC3-E3E2D424E32A}"/>
    <cellStyle name="Comma 7 3 4 5 2" xfId="9036" xr:uid="{BA81BD57-2BE5-4DE4-A24B-9A95219BDEBB}"/>
    <cellStyle name="Comma 7 3 4 5 2 2" xfId="19416" xr:uid="{65304B97-A8D6-4B6E-87B2-4B6DC7C72B44}"/>
    <cellStyle name="Comma 7 3 4 5 2 3" xfId="31040" xr:uid="{29E5A903-E367-4DFA-8B14-41FC53E28582}"/>
    <cellStyle name="Comma 7 3 4 5 2 4" xfId="30761" xr:uid="{5C39344B-BBCA-404A-B8F8-90DD4B557283}"/>
    <cellStyle name="Comma 7 3 4 5 3" xfId="11869" xr:uid="{A013C49C-ECA8-41BF-96B3-21AC6B269F3A}"/>
    <cellStyle name="Comma 7 3 4 5 3 2" xfId="22249" xr:uid="{38C1A6FF-C5F3-4E12-BE7A-E04070788C11}"/>
    <cellStyle name="Comma 7 3 4 5 4" xfId="27170" xr:uid="{521A88FC-A998-4017-B759-BC483B8ACAD1}"/>
    <cellStyle name="Comma 7 3 4 5 5" xfId="27644" xr:uid="{9E9C4CCF-96E0-4DBC-B421-7EC98AEB14A6}"/>
    <cellStyle name="Comma 7 3 4 5 6" xfId="16583" xr:uid="{FDCE4580-85C0-4BB6-BD76-D4661603676D}"/>
    <cellStyle name="Comma 7 3 4 6" xfId="4904" xr:uid="{114D2B95-BFD8-40C9-A1CB-957B05832063}"/>
    <cellStyle name="Comma 7 3 4 6 2" xfId="14196" xr:uid="{5BA9B63E-C96B-45DE-8274-2E83DCD2C710}"/>
    <cellStyle name="Comma 7 3 4 7" xfId="6649" xr:uid="{506C9779-95AC-4388-83FE-672925C1B02A}"/>
    <cellStyle name="Comma 7 3 4 7 2" xfId="17029" xr:uid="{EF752B79-A60E-4278-8C80-47B41BB97CC3}"/>
    <cellStyle name="Comma 7 3 4 8" xfId="9482" xr:uid="{6CF38CF9-56BB-4978-954E-7E8E65084293}"/>
    <cellStyle name="Comma 7 3 4 8 2" xfId="19862" xr:uid="{592F35B8-062A-4B9B-B09A-3D462665963C}"/>
    <cellStyle name="Comma 7 3 4 9" xfId="23022" xr:uid="{36677A31-1104-4492-9FE6-428E8689CAF8}"/>
    <cellStyle name="Comma 7 3 5" xfId="1750" xr:uid="{00000000-0005-0000-0000-0000C0020000}"/>
    <cellStyle name="Comma 7 3 5 2" xfId="3068" xr:uid="{00000000-0005-0000-0000-00002B020000}"/>
    <cellStyle name="Comma 7 3 5 2 2" xfId="8148" xr:uid="{2C8E21C5-1468-4AAC-9E90-7A13D1302FAA}"/>
    <cellStyle name="Comma 7 3 5 2 2 2" xfId="28823" xr:uid="{0BD52AC1-38D0-4C37-B305-D192EA862043}"/>
    <cellStyle name="Comma 7 3 5 2 2 2 2" xfId="31226" xr:uid="{B1824CD6-0A45-4DFE-A5DA-1765F10D715A}"/>
    <cellStyle name="Comma 7 3 5 2 2 2 3" xfId="30763" xr:uid="{7B31E587-79F0-4CA4-A017-3FC64EB68955}"/>
    <cellStyle name="Comma 7 3 5 2 2 3" xfId="26546" xr:uid="{8A656009-1284-4B9B-ADF3-ED1BC0BCC3F2}"/>
    <cellStyle name="Comma 7 3 5 2 2 4" xfId="18528" xr:uid="{128F5D68-5A9F-4E36-98C7-8BB7C0E561AD}"/>
    <cellStyle name="Comma 7 3 5 2 3" xfId="10981" xr:uid="{4DD23474-870F-4639-9FE4-AA6A0949A199}"/>
    <cellStyle name="Comma 7 3 5 2 3 2" xfId="21361" xr:uid="{A0882080-46B6-4B65-A5DA-7FD4934AA4B4}"/>
    <cellStyle name="Comma 7 3 5 2 4" xfId="24166" xr:uid="{A8908E9D-CF07-4CC3-93FE-F91D3CCF9DEE}"/>
    <cellStyle name="Comma 7 3 5 2 5" xfId="15695" xr:uid="{148F4EE9-281E-4E13-BB9F-538AA70BEA61}"/>
    <cellStyle name="Comma 7 3 5 3" xfId="3677" xr:uid="{00000000-0005-0000-0000-0000C0020000}"/>
    <cellStyle name="Comma 7 3 5 4" xfId="4413" xr:uid="{39A94735-439D-4714-8C97-340E07D9B1C2}"/>
    <cellStyle name="Comma 7 3 5 4 2" xfId="9185" xr:uid="{F1BC04F7-E54B-48FE-A1A1-A0DB777BD46E}"/>
    <cellStyle name="Comma 7 3 5 4 2 2" xfId="19565" xr:uid="{1394F04B-CC2D-457C-A8E1-742A6790E496}"/>
    <cellStyle name="Comma 7 3 5 4 2 3" xfId="31079" xr:uid="{7E1DD9F1-4C18-4368-A763-2CFDB57D9BB0}"/>
    <cellStyle name="Comma 7 3 5 4 2 4" xfId="30762" xr:uid="{CEB76293-5225-4DF8-B182-6C8C0AFD630E}"/>
    <cellStyle name="Comma 7 3 5 4 3" xfId="12018" xr:uid="{706B6DB9-CD9A-4ED7-B159-DF49DA196DEE}"/>
    <cellStyle name="Comma 7 3 5 4 3 2" xfId="22398" xr:uid="{01A9F026-682A-4472-8503-0CDD994EBD1A}"/>
    <cellStyle name="Comma 7 3 5 4 4" xfId="16732" xr:uid="{C73CAD6C-19D9-4C6A-AF12-4F6E33F0C6C6}"/>
    <cellStyle name="Comma 7 3 5 5" xfId="5626" xr:uid="{2FADE1A1-156D-4770-A59C-1D5D492CFF56}"/>
    <cellStyle name="Comma 7 3 5 5 2" xfId="29685" xr:uid="{DD02D9DC-2EC2-4EBC-A2AB-DA7D0EF6B5A6}"/>
    <cellStyle name="Comma 7 3 5 5 2 2" xfId="30976" xr:uid="{235E9461-30B4-44D8-929B-6F79698976C3}"/>
    <cellStyle name="Comma 7 3 5 6" xfId="24706" xr:uid="{CD0367C6-2874-4187-83D9-9B0301BDED90}"/>
    <cellStyle name="Comma 7 3 5 7" xfId="13576" xr:uid="{31C08D88-46F6-44FC-9FAF-C7DFE5A5340F}"/>
    <cellStyle name="Comma 7 3 6" xfId="1751" xr:uid="{00000000-0005-0000-0000-0000C1020000}"/>
    <cellStyle name="Comma 7 3 6 2" xfId="2875" xr:uid="{00000000-0005-0000-0000-00002C020000}"/>
    <cellStyle name="Comma 7 3 6 2 2" xfId="7992" xr:uid="{18FB670C-B086-4649-A49B-AA84A527E1C5}"/>
    <cellStyle name="Comma 7 3 6 2 2 2" xfId="25913" xr:uid="{247261F7-32DF-4C9F-AFC6-1B08B1D6E65D}"/>
    <cellStyle name="Comma 7 3 6 2 2 2 2" xfId="31168" xr:uid="{00E20836-A709-4D76-A735-95493E287AD1}"/>
    <cellStyle name="Comma 7 3 6 2 2 2 3" xfId="30764" xr:uid="{80F05594-7611-41F2-83FC-870D7DE32EE2}"/>
    <cellStyle name="Comma 7 3 6 2 2 3" xfId="27827" xr:uid="{DAA8CBF8-1F10-450B-9DE8-9200C3163FD1}"/>
    <cellStyle name="Comma 7 3 6 2 2 4" xfId="18372" xr:uid="{DEA785FC-D636-456D-AF50-1B6058F3F876}"/>
    <cellStyle name="Comma 7 3 6 2 3" xfId="10825" xr:uid="{B9BB6D5B-71C6-485F-AB66-710966D0D397}"/>
    <cellStyle name="Comma 7 3 6 2 3 2" xfId="21205" xr:uid="{3CA70379-CF4C-42E4-B4BE-D9DEA86B0B46}"/>
    <cellStyle name="Comma 7 3 6 2 4" xfId="25751" xr:uid="{F1D9F1EE-C37D-4DBC-9EBE-C21ECE231D19}"/>
    <cellStyle name="Comma 7 3 6 2 5" xfId="15539" xr:uid="{08D89368-48C2-4B55-BAE4-2E63BB5C19EB}"/>
    <cellStyle name="Comma 7 3 6 3" xfId="3583" xr:uid="{00000000-0005-0000-0000-0000C1020000}"/>
    <cellStyle name="Comma 7 3 6 4" xfId="5627" xr:uid="{5B76C98F-C0BF-4CF0-91A7-53BE3B77CE07}"/>
    <cellStyle name="Comma 7 3 6 4 2" xfId="29924" xr:uid="{741779F3-8687-413A-BABB-6A7AC4C6DE25}"/>
    <cellStyle name="Comma 7 3 6 5" xfId="25565" xr:uid="{337F0B91-D4CC-4CAA-B6E2-253217A3E564}"/>
    <cellStyle name="Comma 7 3 6 6" xfId="13371" xr:uid="{E5E7021E-60E4-49D3-852D-8B9CBD1B477D}"/>
    <cellStyle name="Comma 7 3 7" xfId="1737" xr:uid="{00000000-0005-0000-0000-0000C2020000}"/>
    <cellStyle name="Comma 7 3 7 2" xfId="2469" xr:uid="{00000000-0005-0000-0000-00002D020000}"/>
    <cellStyle name="Comma 7 3 7 2 2" xfId="7594" xr:uid="{7D845A15-6584-4DF0-BD6D-A91976089349}"/>
    <cellStyle name="Comma 7 3 7 2 2 2" xfId="17974" xr:uid="{3AB9C43A-0755-4D8E-9050-2315D93038AC}"/>
    <cellStyle name="Comma 7 3 7 2 3" xfId="10427" xr:uid="{DD76E025-B3B3-4322-8BD0-B8844AAC6C67}"/>
    <cellStyle name="Comma 7 3 7 2 3 2" xfId="20807" xr:uid="{D23E06C4-78BF-428D-8406-91208AE2099D}"/>
    <cellStyle name="Comma 7 3 7 2 4" xfId="28402" xr:uid="{DC6320A0-6526-4250-87A3-7B1F7EEDCB45}"/>
    <cellStyle name="Comma 7 3 7 2 5" xfId="26970" xr:uid="{A42A7536-2CC4-4B9F-AC77-C927C7495088}"/>
    <cellStyle name="Comma 7 3 7 2 6" xfId="15141" xr:uid="{A8223C2E-A5D3-46BC-8E03-DE32AA84F113}"/>
    <cellStyle name="Comma 7 3 7 3" xfId="3668" xr:uid="{00000000-0005-0000-0000-0000C2020000}"/>
    <cellStyle name="Comma 7 3 7 4" xfId="5617" xr:uid="{354E9452-958D-4758-AD14-FEC309CF6342}"/>
    <cellStyle name="Comma 7 3 7 4 2" xfId="29863" xr:uid="{AF8F967D-6CD8-4490-B648-1B12B79D6ED9}"/>
    <cellStyle name="Comma 7 3 7 5" xfId="22981" xr:uid="{EAAC60EF-B43A-4315-839E-C8B32C50A659}"/>
    <cellStyle name="Comma 7 3 7 6" xfId="12857" xr:uid="{682832E8-95F6-45C8-B43E-58421DD09B80}"/>
    <cellStyle name="Comma 7 3 8" xfId="2223" xr:uid="{00000000-0005-0000-0000-00001C020000}"/>
    <cellStyle name="Comma 7 3 8 2" xfId="7350" xr:uid="{5BC9C21F-183C-4FCE-B8EC-B1B634F9922A}"/>
    <cellStyle name="Comma 7 3 8 2 2" xfId="17730" xr:uid="{1DA734C9-A914-4B89-AFB7-487EBECE364A}"/>
    <cellStyle name="Comma 7 3 8 2 2 2" xfId="31123" xr:uid="{25B90749-E1DC-406F-B88F-4BB77DEB39C9}"/>
    <cellStyle name="Comma 7 3 8 2 2 3" xfId="30765" xr:uid="{2521966B-AD35-4B5A-923F-A6EECC98E499}"/>
    <cellStyle name="Comma 7 3 8 3" xfId="10183" xr:uid="{2FE99FB6-ECE3-41F4-A934-2F4B90A9C4AB}"/>
    <cellStyle name="Comma 7 3 8 3 2" xfId="20563" xr:uid="{92D13FE9-41BC-4343-9B57-06EAC4534CC4}"/>
    <cellStyle name="Comma 7 3 8 4" xfId="24238" xr:uid="{50855620-BD9B-4122-94BD-2F28CAC11815}"/>
    <cellStyle name="Comma 7 3 8 5" xfId="28642" xr:uid="{ED54405B-B91D-40A4-B0B2-45B0F7BED97A}"/>
    <cellStyle name="Comma 7 3 8 6" xfId="14897" xr:uid="{C5B9B326-55FB-47B5-A3D1-FA1DBA274FDB}"/>
    <cellStyle name="Comma 7 3 9" xfId="3870" xr:uid="{C8A0FAA5-9B7E-4CC6-B126-396DBCBEC0DE}"/>
    <cellStyle name="Comma 7 3 9 2" xfId="8702" xr:uid="{B46FEDDD-A828-4163-B92F-2055CBDEAEB4}"/>
    <cellStyle name="Comma 7 3 9 2 2" xfId="19082" xr:uid="{2034E241-4243-4FAB-90CD-B6EA1F0064C3}"/>
    <cellStyle name="Comma 7 3 9 3" xfId="11535" xr:uid="{F2068EFC-51AD-4FB6-BB65-47749DB0186B}"/>
    <cellStyle name="Comma 7 3 9 3 2" xfId="21915" xr:uid="{2E3C1A11-E99F-4D94-AC42-0F11BDE77AC8}"/>
    <cellStyle name="Comma 7 3 9 4" xfId="25929" xr:uid="{209424B9-46B1-4177-B516-31E1C7847AA8}"/>
    <cellStyle name="Comma 7 3 9 5" xfId="27894" xr:uid="{A8450D4A-2A82-46E6-87BC-80C5ECBA7966}"/>
    <cellStyle name="Comma 7 3 9 6" xfId="16249" xr:uid="{B822606C-21C2-4CB7-955C-9119D754E584}"/>
    <cellStyle name="Comma 7 4" xfId="515" xr:uid="{00000000-0005-0000-0000-0000C3020000}"/>
    <cellStyle name="Comma 7 4 10" xfId="6650" xr:uid="{6CCB234B-3732-4180-9295-30246168D0DE}"/>
    <cellStyle name="Comma 7 4 10 2" xfId="17030" xr:uid="{FE944D4D-C8A5-46A0-B01B-C80842D62473}"/>
    <cellStyle name="Comma 7 4 11" xfId="9483" xr:uid="{50ABA6FC-08DB-406C-BB4A-54F32A4226BD}"/>
    <cellStyle name="Comma 7 4 11 2" xfId="19863" xr:uid="{C827654D-43F0-42CF-BC91-375B9C9A2DA5}"/>
    <cellStyle name="Comma 7 4 12" xfId="24801" xr:uid="{00BF0204-9762-4716-A551-48483A31603F}"/>
    <cellStyle name="Comma 7 4 13" xfId="12435" xr:uid="{13856006-9B60-4428-8901-F69F79C25512}"/>
    <cellStyle name="Comma 7 4 2" xfId="516" xr:uid="{00000000-0005-0000-0000-0000C4020000}"/>
    <cellStyle name="Comma 7 4 2 10" xfId="9484" xr:uid="{C45BCE2B-22E5-4A0D-98DA-7CD2B25CFB72}"/>
    <cellStyle name="Comma 7 4 2 10 2" xfId="19864" xr:uid="{6AE756E6-4060-4F0B-9E6A-DA736F705B0C}"/>
    <cellStyle name="Comma 7 4 2 11" xfId="25397" xr:uid="{E25AB078-2481-493F-BF72-67BB374FB035}"/>
    <cellStyle name="Comma 7 4 2 12" xfId="12516" xr:uid="{0BCCFE48-A043-48E7-AAE1-9BD13473BBED}"/>
    <cellStyle name="Comma 7 4 2 2" xfId="517" xr:uid="{00000000-0005-0000-0000-0000C5020000}"/>
    <cellStyle name="Comma 7 4 2 2 10" xfId="13092" xr:uid="{474830D7-07D3-431C-9957-D008D6DEC804}"/>
    <cellStyle name="Comma 7 4 2 2 2" xfId="1755" xr:uid="{00000000-0005-0000-0000-0000C6020000}"/>
    <cellStyle name="Comma 7 4 2 2 2 2" xfId="3070" xr:uid="{00000000-0005-0000-0000-000031020000}"/>
    <cellStyle name="Comma 7 4 2 2 2 2 2" xfId="8150" xr:uid="{EDFBFDE6-C2AC-4A1B-A48A-ECBE9A76C80F}"/>
    <cellStyle name="Comma 7 4 2 2 2 2 2 2" xfId="28825" xr:uid="{FF22AA6C-8848-44FE-817B-E390CFD62415}"/>
    <cellStyle name="Comma 7 4 2 2 2 2 2 3" xfId="27041" xr:uid="{E7DA5C12-4FDD-472B-AC99-F287BADDBA34}"/>
    <cellStyle name="Comma 7 4 2 2 2 2 2 4" xfId="18530" xr:uid="{EF18A9A0-FF4C-496E-B374-2D3F98E342F5}"/>
    <cellStyle name="Comma 7 4 2 2 2 2 3" xfId="10983" xr:uid="{D374B389-DFB7-4077-AD3D-D1414956DDBF}"/>
    <cellStyle name="Comma 7 4 2 2 2 2 3 2" xfId="21363" xr:uid="{921AD211-D54D-4B02-99A0-38D8C20E35FD}"/>
    <cellStyle name="Comma 7 4 2 2 2 2 4" xfId="25725" xr:uid="{A1B5A541-62DD-4F3C-A2B9-76C97AB30F96}"/>
    <cellStyle name="Comma 7 4 2 2 2 2 5" xfId="15697" xr:uid="{A876339B-699C-4347-AB50-4795736B3C8C}"/>
    <cellStyle name="Comma 7 4 2 2 2 3" xfId="2073" xr:uid="{00000000-0005-0000-0000-0000C6020000}"/>
    <cellStyle name="Comma 7 4 2 2 2 4" xfId="5629" xr:uid="{0F96B69B-244A-4F6D-84EA-8F9BE20B728E}"/>
    <cellStyle name="Comma 7 4 2 2 2 4 2" xfId="29959" xr:uid="{C6BDF0EC-6B58-4DBD-A047-E46FD0F0B294}"/>
    <cellStyle name="Comma 7 4 2 2 2 5" xfId="25273" xr:uid="{6F6DFA54-4A86-4350-BCF4-C833337EB687}"/>
    <cellStyle name="Comma 7 4 2 2 2 6" xfId="13578" xr:uid="{BB1AD97E-9E89-47BC-B3DF-F183196AF99C}"/>
    <cellStyle name="Comma 7 4 2 2 3" xfId="1756" xr:uid="{00000000-0005-0000-0000-0000C7020000}"/>
    <cellStyle name="Comma 7 4 2 2 3 2" xfId="4652" xr:uid="{A56AE9E9-514F-441A-BEA0-FFD7772ABB59}"/>
    <cellStyle name="Comma 7 4 2 2 3 2 2" xfId="9404" xr:uid="{55022EEA-4842-4678-B4EA-ED753185182C}"/>
    <cellStyle name="Comma 7 4 2 2 3 2 2 2" xfId="19784" xr:uid="{590F2FAA-4B8B-4C56-8E81-CD92CEC869BF}"/>
    <cellStyle name="Comma 7 4 2 2 3 2 3" xfId="12237" xr:uid="{432E2E00-1A98-484E-A074-FBC06ECE9C3D}"/>
    <cellStyle name="Comma 7 4 2 2 3 2 3 2" xfId="22617" xr:uid="{2A646215-255F-4235-A75F-A8C071AB7686}"/>
    <cellStyle name="Comma 7 4 2 2 3 2 4" xfId="28073" xr:uid="{388ED87A-BF05-48C1-AAA9-C428EEC71682}"/>
    <cellStyle name="Comma 7 4 2 2 3 2 5" xfId="27265" xr:uid="{7058C08C-414A-4B93-8499-40C15D815A26}"/>
    <cellStyle name="Comma 7 4 2 2 3 2 6" xfId="16951" xr:uid="{C310694A-51E1-48CD-82B7-9455B44364C9}"/>
    <cellStyle name="Comma 7 4 2 2 3 3" xfId="23802" xr:uid="{C3AD8123-48D2-4D44-978E-10B47EC021EC}"/>
    <cellStyle name="Comma 7 4 2 2 3 3 2" xfId="29907" xr:uid="{017EC55E-1B0E-4659-9FEC-BE3BA3E8B5C9}"/>
    <cellStyle name="Comma 7 4 2 2 3 4" xfId="30019" xr:uid="{76B366F6-D4B3-4EDF-A05B-E111BAF2E291}"/>
    <cellStyle name="Comma 7 4 2 2 4" xfId="1754" xr:uid="{00000000-0005-0000-0000-0000C8020000}"/>
    <cellStyle name="Comma 7 4 2 2 4 2" xfId="26940" xr:uid="{EACAFCDE-67F4-4E83-A579-0DC3A6628F60}"/>
    <cellStyle name="Comma 7 4 2 2 4 3" xfId="26331" xr:uid="{C333864C-4DD8-4C48-8E8A-BF6D74E07578}"/>
    <cellStyle name="Comma 7 4 2 2 5" xfId="4267" xr:uid="{4C51E4D8-F743-4DB6-846D-6A99EF1E28C9}"/>
    <cellStyle name="Comma 7 4 2 2 5 2" xfId="9039" xr:uid="{FD66BA8B-39FA-421D-ACF0-304D4B252B32}"/>
    <cellStyle name="Comma 7 4 2 2 5 2 2" xfId="19419" xr:uid="{1ADDD720-C7FC-4201-B8B3-B2F16A556C5B}"/>
    <cellStyle name="Comma 7 4 2 2 5 2 3" xfId="31043" xr:uid="{0466D549-57DE-48E9-B876-F7DA4CBAA235}"/>
    <cellStyle name="Comma 7 4 2 2 5 2 4" xfId="30766" xr:uid="{B6266582-5973-4625-BC73-800F26BE8E45}"/>
    <cellStyle name="Comma 7 4 2 2 5 3" xfId="11872" xr:uid="{91611199-EB54-4305-A93B-757A8CCCB962}"/>
    <cellStyle name="Comma 7 4 2 2 5 3 2" xfId="22252" xr:uid="{DC59DBFB-DA34-4F7B-8E76-CC383E74A36A}"/>
    <cellStyle name="Comma 7 4 2 2 5 4" xfId="26659" xr:uid="{7AA1B6D3-94B8-4725-838A-27A287B5A0D0}"/>
    <cellStyle name="Comma 7 4 2 2 5 5" xfId="28412" xr:uid="{781FC03D-2709-4EA3-888D-B585F477CC13}"/>
    <cellStyle name="Comma 7 4 2 2 5 6" xfId="16586" xr:uid="{95E22C73-DEF3-4CF3-8C0C-96AB51B1D510}"/>
    <cellStyle name="Comma 7 4 2 2 6" xfId="4907" xr:uid="{4F05658C-4F8B-4450-8CF2-3C0F842DE943}"/>
    <cellStyle name="Comma 7 4 2 2 6 2" xfId="27808" xr:uid="{3BB74277-8229-4B12-867A-5DDCE5B1C601}"/>
    <cellStyle name="Comma 7 4 2 2 6 3" xfId="26958" xr:uid="{BA5B4B88-4C7E-4D8B-BB9A-4CF57B0987D9}"/>
    <cellStyle name="Comma 7 4 2 2 6 4" xfId="14199" xr:uid="{641BD702-6463-4981-A0CF-AAA51C20EC9B}"/>
    <cellStyle name="Comma 7 4 2 2 7" xfId="6652" xr:uid="{29CFA51F-B91D-472A-A88F-AAFA5013ABB0}"/>
    <cellStyle name="Comma 7 4 2 2 7 2" xfId="17032" xr:uid="{FBA6E820-D212-498D-80FB-8B4FB80C0634}"/>
    <cellStyle name="Comma 7 4 2 2 8" xfId="9485" xr:uid="{8CB5331E-1AEC-455D-AAE1-F89A718D0D5C}"/>
    <cellStyle name="Comma 7 4 2 2 8 2" xfId="19865" xr:uid="{CE9FDB0D-8594-4AE0-B6A4-125E9AFF47E1}"/>
    <cellStyle name="Comma 7 4 2 2 9" xfId="24932" xr:uid="{CCF4802F-B647-45E8-8C90-CC8D4F3B2C96}"/>
    <cellStyle name="Comma 7 4 2 3" xfId="1757" xr:uid="{00000000-0005-0000-0000-0000C9020000}"/>
    <cellStyle name="Comma 7 4 2 3 2" xfId="3071" xr:uid="{00000000-0005-0000-0000-000032020000}"/>
    <cellStyle name="Comma 7 4 2 3 2 2" xfId="8151" xr:uid="{401BA277-190E-4F58-9CDB-792EA14258C3}"/>
    <cellStyle name="Comma 7 4 2 3 2 2 2" xfId="28826" xr:uid="{1BA52ECE-26C0-489B-9DA8-F90D8E7B5CE2}"/>
    <cellStyle name="Comma 7 4 2 3 2 2 2 2" xfId="31227" xr:uid="{5DCE9DDA-5CBE-40F0-BC23-B3C9BE848D80}"/>
    <cellStyle name="Comma 7 4 2 3 2 2 2 3" xfId="30768" xr:uid="{C45D28CF-F3F7-4E67-9E26-B73EEE81ED73}"/>
    <cellStyle name="Comma 7 4 2 3 2 2 3" xfId="26588" xr:uid="{A9A6FA3A-10A1-4B81-9A71-7CB43FE46461}"/>
    <cellStyle name="Comma 7 4 2 3 2 2 4" xfId="18531" xr:uid="{C910133E-F186-4795-B306-35F8DAE47591}"/>
    <cellStyle name="Comma 7 4 2 3 2 3" xfId="10984" xr:uid="{823B96D9-B777-4448-AD31-D8BC2D6D8A43}"/>
    <cellStyle name="Comma 7 4 2 3 2 3 2" xfId="21364" xr:uid="{BEC454D6-21FA-4E5F-8080-F82A664B1815}"/>
    <cellStyle name="Comma 7 4 2 3 2 4" xfId="25568" xr:uid="{CF81D0C3-3EE6-4696-89C5-3B1856A97FDC}"/>
    <cellStyle name="Comma 7 4 2 3 2 5" xfId="15698" xr:uid="{332EB8CD-9113-4FBC-B464-DD354E16ECF1}"/>
    <cellStyle name="Comma 7 4 2 3 3" xfId="3614" xr:uid="{00000000-0005-0000-0000-0000C9020000}"/>
    <cellStyle name="Comma 7 4 2 3 4" xfId="4414" xr:uid="{4B720B26-C75C-4226-9681-0209047D1A81}"/>
    <cellStyle name="Comma 7 4 2 3 4 2" xfId="9186" xr:uid="{E632F89A-5B90-4DF6-B4A8-87869941BBE6}"/>
    <cellStyle name="Comma 7 4 2 3 4 2 2" xfId="19566" xr:uid="{3E0F7026-1F8B-4015-9B9C-9294211715B4}"/>
    <cellStyle name="Comma 7 4 2 3 4 2 3" xfId="31080" xr:uid="{F6B95315-CE84-493B-AAC8-03822C5B8988}"/>
    <cellStyle name="Comma 7 4 2 3 4 2 4" xfId="30767" xr:uid="{622C6861-D115-499C-A407-9F5AA1C65C51}"/>
    <cellStyle name="Comma 7 4 2 3 4 3" xfId="12019" xr:uid="{FA9899FA-E822-41AD-AD85-287577806EBE}"/>
    <cellStyle name="Comma 7 4 2 3 4 3 2" xfId="22399" xr:uid="{8A752706-E6EF-403A-ADAD-CC524FFEA0AD}"/>
    <cellStyle name="Comma 7 4 2 3 4 4" xfId="16733" xr:uid="{05687D9F-3A7B-4E08-8C61-4B266BFF80D4}"/>
    <cellStyle name="Comma 7 4 2 3 5" xfId="5630" xr:uid="{8655C0D7-5098-492F-88C6-7F9808A18537}"/>
    <cellStyle name="Comma 7 4 2 3 5 2" xfId="29702" xr:uid="{2CD370FC-BE89-44C6-B960-89019767396E}"/>
    <cellStyle name="Comma 7 4 2 3 5 2 2" xfId="30977" xr:uid="{AB2A1405-E9B2-4D65-9C63-84C25CAAF278}"/>
    <cellStyle name="Comma 7 4 2 3 6" xfId="24441" xr:uid="{E4AF0C8B-5284-4EFA-BE03-D51C5912C1E1}"/>
    <cellStyle name="Comma 7 4 2 3 7" xfId="13579" xr:uid="{2063385F-3AA0-4A2A-AB6F-AE53FCB5E919}"/>
    <cellStyle name="Comma 7 4 2 4" xfId="1758" xr:uid="{00000000-0005-0000-0000-0000CA020000}"/>
    <cellStyle name="Comma 7 4 2 4 2" xfId="3069" xr:uid="{00000000-0005-0000-0000-000033020000}"/>
    <cellStyle name="Comma 7 4 2 4 2 2" xfId="8149" xr:uid="{67EA87D6-BAC2-4F4C-9F76-DC111D6527C8}"/>
    <cellStyle name="Comma 7 4 2 4 2 2 2" xfId="28824" xr:uid="{81AC2B9C-6945-49EA-9AA8-627AEC46B77A}"/>
    <cellStyle name="Comma 7 4 2 4 2 2 3" xfId="27375" xr:uid="{F9B9B077-BD22-4EA8-822A-C1201A44B9CF}"/>
    <cellStyle name="Comma 7 4 2 4 2 2 4" xfId="18529" xr:uid="{2F5165DE-0F18-4DFA-9E76-C6E360EFF2DE}"/>
    <cellStyle name="Comma 7 4 2 4 2 3" xfId="10982" xr:uid="{4286A93B-BC7B-4C0B-8BA9-376812C755B5}"/>
    <cellStyle name="Comma 7 4 2 4 2 3 2" xfId="21362" xr:uid="{E620A8C8-844D-4CA0-B3E5-A5FB7B8181FD}"/>
    <cellStyle name="Comma 7 4 2 4 2 4" xfId="23863" xr:uid="{7A0B68CE-861E-4016-95DE-F4E04C840222}"/>
    <cellStyle name="Comma 7 4 2 4 2 5" xfId="15696" xr:uid="{F666E2A7-9066-44F5-BC43-15818D545E87}"/>
    <cellStyle name="Comma 7 4 2 4 3" xfId="3637" xr:uid="{00000000-0005-0000-0000-0000CA020000}"/>
    <cellStyle name="Comma 7 4 2 4 4" xfId="5631" xr:uid="{FFE912BB-055C-46DF-8818-DF8382E88359}"/>
    <cellStyle name="Comma 7 4 2 4 4 2" xfId="29958" xr:uid="{89796A6F-5040-434A-BAAD-19672D0CD23D}"/>
    <cellStyle name="Comma 7 4 2 4 5" xfId="23066" xr:uid="{769159F0-5C0D-45AD-A13C-86CDBB62F980}"/>
    <cellStyle name="Comma 7 4 2 4 6" xfId="13577" xr:uid="{9800965C-BD53-4754-868D-E5123D35909F}"/>
    <cellStyle name="Comma 7 4 2 5" xfId="1753" xr:uid="{00000000-0005-0000-0000-0000CB020000}"/>
    <cellStyle name="Comma 7 4 2 5 2" xfId="2612" xr:uid="{00000000-0005-0000-0000-000034020000}"/>
    <cellStyle name="Comma 7 4 2 5 2 2" xfId="7737" xr:uid="{264B3417-CBC5-4D83-B7A8-2F55D07895CD}"/>
    <cellStyle name="Comma 7 4 2 5 2 2 2" xfId="18117" xr:uid="{D7BC6FBF-51A4-4330-B851-3EE9DFCAB1C5}"/>
    <cellStyle name="Comma 7 4 2 5 2 3" xfId="10570" xr:uid="{4D31655A-AF45-4744-B266-007F93F7754D}"/>
    <cellStyle name="Comma 7 4 2 5 2 3 2" xfId="20950" xr:uid="{1049E83E-33B6-444A-A210-330810576F5E}"/>
    <cellStyle name="Comma 7 4 2 5 2 4" xfId="27065" xr:uid="{F1FB34C1-7873-4C6B-8ADA-ADE9CE3881D3}"/>
    <cellStyle name="Comma 7 4 2 5 2 5" xfId="26466" xr:uid="{9481BDCD-342A-4F51-B132-7DAB60CB44A7}"/>
    <cellStyle name="Comma 7 4 2 5 2 6" xfId="15284" xr:uid="{D0D03222-D2B4-4757-AF32-F9756CC6E30E}"/>
    <cellStyle name="Comma 7 4 2 5 3" xfId="3672" xr:uid="{00000000-0005-0000-0000-0000CB020000}"/>
    <cellStyle name="Comma 7 4 2 5 4" xfId="5628" xr:uid="{1C4CAF15-8B85-423C-8049-2DF4B15A9E04}"/>
    <cellStyle name="Comma 7 4 2 5 4 2" xfId="29885" xr:uid="{E23FAD94-262E-486E-AC68-65CF7F67F6ED}"/>
    <cellStyle name="Comma 7 4 2 5 5" xfId="22759" xr:uid="{63A9C5F6-EF77-4C6B-870B-B8420B9A6D50}"/>
    <cellStyle name="Comma 7 4 2 5 6" xfId="13000" xr:uid="{CC3099B8-C7CE-44FA-B70E-D2EAEDDB43B9}"/>
    <cellStyle name="Comma 7 4 2 6" xfId="2284" xr:uid="{00000000-0005-0000-0000-00002F020000}"/>
    <cellStyle name="Comma 7 4 2 6 2" xfId="7411" xr:uid="{E4C36005-5EDC-4729-A3E0-E43290015D95}"/>
    <cellStyle name="Comma 7 4 2 6 2 2" xfId="17791" xr:uid="{178E532A-F0CB-4EAF-AFBB-942C78F28E6D}"/>
    <cellStyle name="Comma 7 4 2 6 3" xfId="10244" xr:uid="{C75A9190-3FC3-47E9-9995-2DF8C9F66013}"/>
    <cellStyle name="Comma 7 4 2 6 3 2" xfId="20624" xr:uid="{54290424-A44E-4F48-B2D1-3C3BA61DA7AA}"/>
    <cellStyle name="Comma 7 4 2 6 4" xfId="22816" xr:uid="{A3D6ACC0-116F-4946-83C3-631641F8A836}"/>
    <cellStyle name="Comma 7 4 2 6 5" xfId="26015" xr:uid="{FE68FD12-9154-4AA7-A0C3-CD68D3A9D720}"/>
    <cellStyle name="Comma 7 4 2 6 6" xfId="14958" xr:uid="{6FA8B3BC-ADED-4CC2-8CC3-FFE0A1B68FE5}"/>
    <cellStyle name="Comma 7 4 2 7" xfId="3823" xr:uid="{B14658B2-FCC4-43CD-A4BC-C6FD30075BC7}"/>
    <cellStyle name="Comma 7 4 2 7 2" xfId="8656" xr:uid="{2C356EDD-54BF-4E47-B774-D6E55FADE4F0}"/>
    <cellStyle name="Comma 7 4 2 7 2 2" xfId="19036" xr:uid="{7811949C-31E2-421D-ADBF-A2352D2AA19E}"/>
    <cellStyle name="Comma 7 4 2 7 3" xfId="11489" xr:uid="{6F3A02B3-9DAA-486E-A01B-91AC2E380B47}"/>
    <cellStyle name="Comma 7 4 2 7 3 2" xfId="21869" xr:uid="{56A9FE8D-D055-4A14-AC81-A7470A84DE3E}"/>
    <cellStyle name="Comma 7 4 2 7 4" xfId="26519" xr:uid="{5FBD1249-0C3E-4921-BE51-79EA2CAC9B29}"/>
    <cellStyle name="Comma 7 4 2 7 5" xfId="27750" xr:uid="{91768008-3678-4E3B-BDC5-DF49DC87299E}"/>
    <cellStyle name="Comma 7 4 2 7 6" xfId="16203" xr:uid="{883239F2-5ACA-48AC-92E0-E80092C3F15F}"/>
    <cellStyle name="Comma 7 4 2 8" xfId="4906" xr:uid="{505D3395-F608-44BD-AEA0-71EDAA867C28}"/>
    <cellStyle name="Comma 7 4 2 8 2" xfId="14198" xr:uid="{3D6D5CD5-AE94-4527-93FF-700D5C6AF69C}"/>
    <cellStyle name="Comma 7 4 2 9" xfId="6651" xr:uid="{0A8693F1-C2C0-478E-B194-10661804C34F}"/>
    <cellStyle name="Comma 7 4 2 9 2" xfId="17031" xr:uid="{38F0DE82-D13B-40DA-9557-A7EDD7239E97}"/>
    <cellStyle name="Comma 7 4 3" xfId="518" xr:uid="{00000000-0005-0000-0000-0000CC020000}"/>
    <cellStyle name="Comma 7 4 3 10" xfId="12674" xr:uid="{E6520FE3-3C5C-4157-946D-CBA5C7996F81}"/>
    <cellStyle name="Comma 7 4 3 2" xfId="1760" xr:uid="{00000000-0005-0000-0000-0000CD020000}"/>
    <cellStyle name="Comma 7 4 3 2 2" xfId="3072" xr:uid="{00000000-0005-0000-0000-000036020000}"/>
    <cellStyle name="Comma 7 4 3 2 2 2" xfId="8152" xr:uid="{BF50235C-D9F5-4BE6-8E57-DA842ACA190A}"/>
    <cellStyle name="Comma 7 4 3 2 2 2 2" xfId="28827" xr:uid="{6BC52DD1-A91F-43FE-B3D1-B5A4132182CA}"/>
    <cellStyle name="Comma 7 4 3 2 2 2 3" xfId="26071" xr:uid="{344878CB-20EA-42C7-8ABE-B293196D2670}"/>
    <cellStyle name="Comma 7 4 3 2 2 2 4" xfId="18532" xr:uid="{D22F1899-2944-4CCB-B36A-5E8A124EFFE5}"/>
    <cellStyle name="Comma 7 4 3 2 2 3" xfId="10985" xr:uid="{9DA86617-6C52-4D0B-BB50-D655114B14BB}"/>
    <cellStyle name="Comma 7 4 3 2 2 3 2" xfId="21365" xr:uid="{0D55057B-18DB-43C2-9C52-2A25422470D3}"/>
    <cellStyle name="Comma 7 4 3 2 2 4" xfId="22742" xr:uid="{F680CB1D-9166-446B-BFD5-A9FF7876BB0F}"/>
    <cellStyle name="Comma 7 4 3 2 2 5" xfId="15699" xr:uid="{03C28C1E-303A-4C32-AADB-57485055AA2F}"/>
    <cellStyle name="Comma 7 4 3 2 3" xfId="3665" xr:uid="{00000000-0005-0000-0000-0000CD020000}"/>
    <cellStyle name="Comma 7 4 3 2 4" xfId="5632" xr:uid="{F42C1CC9-4C1E-4C09-96AA-B1331C9CE94A}"/>
    <cellStyle name="Comma 7 4 3 2 4 2" xfId="29960" xr:uid="{CBFC30DF-918A-4635-9F73-C3728EBCA183}"/>
    <cellStyle name="Comma 7 4 3 2 5" xfId="23227" xr:uid="{3B4E2DE3-9C5B-4543-9F55-002A6D0DBA63}"/>
    <cellStyle name="Comma 7 4 3 2 6" xfId="13580" xr:uid="{16383BDD-3E14-46A2-97B6-8F35987451FD}"/>
    <cellStyle name="Comma 7 4 3 3" xfId="1761" xr:uid="{00000000-0005-0000-0000-0000CE020000}"/>
    <cellStyle name="Comma 7 4 3 3 2" xfId="2681" xr:uid="{00000000-0005-0000-0000-000037020000}"/>
    <cellStyle name="Comma 7 4 3 3 2 2" xfId="7805" xr:uid="{9C8CB75C-6DD5-4A6E-8B48-84A31B9706F3}"/>
    <cellStyle name="Comma 7 4 3 3 2 2 2" xfId="18185" xr:uid="{7FFE0B91-DF7A-4B57-B83F-494585391AC3}"/>
    <cellStyle name="Comma 7 4 3 3 2 3" xfId="10638" xr:uid="{61B0738B-6FC2-483F-8B6D-B8217C9393CF}"/>
    <cellStyle name="Comma 7 4 3 3 2 3 2" xfId="21018" xr:uid="{E9091CA8-E1E0-439B-B93F-92F6CEC7289E}"/>
    <cellStyle name="Comma 7 4 3 3 2 4" xfId="15352" xr:uid="{E470E6FC-CA99-4ED1-8669-6D41E198481E}"/>
    <cellStyle name="Comma 7 4 3 3 2 5" xfId="30437" xr:uid="{B1C8CA97-8768-4B9B-AA25-B2978BD9674C}"/>
    <cellStyle name="Comma 7 4 3 3 3" xfId="3616" xr:uid="{00000000-0005-0000-0000-0000CE020000}"/>
    <cellStyle name="Comma 7 4 3 3 4" xfId="5633" xr:uid="{C0C64253-4544-4979-A07F-7EEC2FA73C74}"/>
    <cellStyle name="Comma 7 4 3 3 4 2" xfId="29906" xr:uid="{7158D19A-9FDF-4D3B-84E8-BAA5FCE634A9}"/>
    <cellStyle name="Comma 7 4 3 3 5" xfId="25521" xr:uid="{6F3732D1-E16A-4301-8E3F-B27761CF0255}"/>
    <cellStyle name="Comma 7 4 3 3 6" xfId="13091" xr:uid="{74843E64-0A04-40DD-9985-1B3D8C252F4E}"/>
    <cellStyle name="Comma 7 4 3 4" xfId="1759" xr:uid="{00000000-0005-0000-0000-0000CF020000}"/>
    <cellStyle name="Comma 7 4 3 4 2" xfId="3815" xr:uid="{D8562F3A-33C0-47DC-9768-B5E4819A23FF}"/>
    <cellStyle name="Comma 7 4 3 4 2 2" xfId="8649" xr:uid="{0C5A08FC-7258-4858-96EB-178F2F1D7D2A}"/>
    <cellStyle name="Comma 7 4 3 4 2 2 2" xfId="19029" xr:uid="{61DE5C44-A3CE-4400-870E-4156CE6AF8D3}"/>
    <cellStyle name="Comma 7 4 3 4 2 3" xfId="11482" xr:uid="{640F1C62-E8E9-475D-A089-FC636808A532}"/>
    <cellStyle name="Comma 7 4 3 4 2 3 2" xfId="21862" xr:uid="{12B6440F-867B-4044-B185-A1865D631395}"/>
    <cellStyle name="Comma 7 4 3 4 2 4" xfId="26144" xr:uid="{552BB63E-C010-4D93-B642-D969AD86307D}"/>
    <cellStyle name="Comma 7 4 3 4 2 5" xfId="28035" xr:uid="{EBF27C3A-2657-4D29-AF37-80CC896DFA93}"/>
    <cellStyle name="Comma 7 4 3 4 2 6" xfId="16196" xr:uid="{2B3F23E8-0972-4367-BA90-49DE4C62D40D}"/>
    <cellStyle name="Comma 7 4 3 4 3" xfId="24368" xr:uid="{6022CDEA-3303-4688-AF3E-2A06F16DFF68}"/>
    <cellStyle name="Comma 7 4 3 5" xfId="4130" xr:uid="{0C3AEDB6-47D3-4532-AD9F-B747C0D3D348}"/>
    <cellStyle name="Comma 7 4 3 5 2" xfId="8902" xr:uid="{A9D57613-0647-4252-A7DE-F96ACE4D2F25}"/>
    <cellStyle name="Comma 7 4 3 5 2 2" xfId="29009" xr:uid="{3223FC18-17D2-4449-8BCE-D3331DED2D0C}"/>
    <cellStyle name="Comma 7 4 3 5 2 3" xfId="28251" xr:uid="{6C9C8208-8D55-4D64-89B3-93B3A9FA53DD}"/>
    <cellStyle name="Comma 7 4 3 5 2 4" xfId="19282" xr:uid="{6A93D2D0-E2DE-4958-873C-7C9307DAE259}"/>
    <cellStyle name="Comma 7 4 3 5 2 5" xfId="31014" xr:uid="{AE91DB1F-9BFA-4E40-ABB4-055D676741C7}"/>
    <cellStyle name="Comma 7 4 3 5 3" xfId="11735" xr:uid="{5DBDEE2F-CB0E-48E9-B894-F3528BA102EF}"/>
    <cellStyle name="Comma 7 4 3 5 3 2" xfId="22115" xr:uid="{E35B95DF-9B87-4BFF-AE1A-40656154C09C}"/>
    <cellStyle name="Comma 7 4 3 5 4" xfId="24380" xr:uid="{64CB99C8-9B2C-4180-A06C-88ADD89B3129}"/>
    <cellStyle name="Comma 7 4 3 5 5" xfId="16449" xr:uid="{6D5896D9-6706-4E56-88C1-BCFB3F2F4844}"/>
    <cellStyle name="Comma 7 4 3 6" xfId="4908" xr:uid="{DA85075F-94FB-48B1-8890-E36FF3FD70B4}"/>
    <cellStyle name="Comma 7 4 3 6 2" xfId="28140" xr:uid="{4CFE3330-324B-4455-BD55-4159D7D6A5AB}"/>
    <cellStyle name="Comma 7 4 3 6 3" xfId="26162" xr:uid="{BF794F05-5DEE-469D-99FD-CB721AD9A86F}"/>
    <cellStyle name="Comma 7 4 3 6 4" xfId="14200" xr:uid="{253B09F4-F27C-4B2A-ABB8-76CC41B86518}"/>
    <cellStyle name="Comma 7 4 3 7" xfId="6653" xr:uid="{EFDA9DAE-3A68-43F3-A939-F094E59796C1}"/>
    <cellStyle name="Comma 7 4 3 7 2" xfId="27056" xr:uid="{FC4F1DFA-571F-4A4A-A501-8420725FAAB2}"/>
    <cellStyle name="Comma 7 4 3 7 3" xfId="26151" xr:uid="{E58BB649-B87C-4009-B139-0A916F21407C}"/>
    <cellStyle name="Comma 7 4 3 7 4" xfId="17033" xr:uid="{128962EE-7DCA-4045-9132-C4B3DF290F4F}"/>
    <cellStyle name="Comma 7 4 3 8" xfId="9486" xr:uid="{51EE6ED6-E2E0-4CED-910B-E529C0164812}"/>
    <cellStyle name="Comma 7 4 3 8 2" xfId="19866" xr:uid="{30253037-7FE3-4B81-8FD0-86D6676B1E60}"/>
    <cellStyle name="Comma 7 4 3 9" xfId="24010" xr:uid="{518B04B8-B99A-4BF2-90A8-E4814A881679}"/>
    <cellStyle name="Comma 7 4 4" xfId="519" xr:uid="{00000000-0005-0000-0000-0000D0020000}"/>
    <cellStyle name="Comma 7 4 4 10" xfId="13581" xr:uid="{8F87A287-EAB1-4464-80D3-D813300FA58E}"/>
    <cellStyle name="Comma 7 4 4 2" xfId="1763" xr:uid="{00000000-0005-0000-0000-0000D1020000}"/>
    <cellStyle name="Comma 7 4 4 2 2" xfId="25672" xr:uid="{87CCBCDE-2E7E-4962-9235-BD2EE4E989AF}"/>
    <cellStyle name="Comma 7 4 4 2 2 2" xfId="29794" xr:uid="{FD56B18F-F2A1-4404-84AA-2710BD5F70E9}"/>
    <cellStyle name="Comma 7 4 4 2 2 2 2" xfId="30770" xr:uid="{319C5315-1AFF-4ADF-8B9D-E9FDD8A5291F}"/>
    <cellStyle name="Comma 7 4 4 2 3" xfId="24976" xr:uid="{BAF6A2DD-6226-43D4-A684-8150AEF97C75}"/>
    <cellStyle name="Comma 7 4 4 2 4" xfId="30056" xr:uid="{75B74586-5889-4F8A-8B94-D1B0980FFA5F}"/>
    <cellStyle name="Comma 7 4 4 3" xfId="1764" xr:uid="{00000000-0005-0000-0000-0000D2020000}"/>
    <cellStyle name="Comma 7 4 4 4" xfId="1762" xr:uid="{00000000-0005-0000-0000-0000D3020000}"/>
    <cellStyle name="Comma 7 4 4 5" xfId="4415" xr:uid="{A79976AD-E645-441A-AD6C-97FE5F3FEE87}"/>
    <cellStyle name="Comma 7 4 4 5 2" xfId="9187" xr:uid="{5CEDBA4A-068F-49F2-8742-EED7FB556728}"/>
    <cellStyle name="Comma 7 4 4 5 2 2" xfId="19567" xr:uid="{C1D73A54-DF06-43E1-B02D-70138DAC0F65}"/>
    <cellStyle name="Comma 7 4 4 5 2 3" xfId="31081" xr:uid="{54FF0A26-6FC3-46E7-B541-2D3D4C7445BB}"/>
    <cellStyle name="Comma 7 4 4 5 2 4" xfId="30769" xr:uid="{9E45CC61-8D14-4306-AE88-07132C06F482}"/>
    <cellStyle name="Comma 7 4 4 5 3" xfId="12020" xr:uid="{F1F12C03-26D3-472A-A199-CA3BBADF4FF8}"/>
    <cellStyle name="Comma 7 4 4 5 3 2" xfId="22400" xr:uid="{D0600EDC-19A8-4DBE-B021-6AD9B46BC449}"/>
    <cellStyle name="Comma 7 4 4 5 4" xfId="16734" xr:uid="{E03EF074-59AE-4958-9A55-F8150CEC62AC}"/>
    <cellStyle name="Comma 7 4 4 6" xfId="4909" xr:uid="{B5894034-0CBE-4849-944D-A2145E2BA423}"/>
    <cellStyle name="Comma 7 4 4 6 2" xfId="14201" xr:uid="{E0144BC8-5106-4878-99BF-3ABA15849A30}"/>
    <cellStyle name="Comma 7 4 4 7" xfId="6654" xr:uid="{1CE7CD24-6A9B-47E4-A2C8-994D2158C902}"/>
    <cellStyle name="Comma 7 4 4 7 2" xfId="17034" xr:uid="{9A7E1A0B-0986-4842-8671-42445014E238}"/>
    <cellStyle name="Comma 7 4 4 8" xfId="9487" xr:uid="{0AFF9412-21A3-490D-997B-AFB0902370A2}"/>
    <cellStyle name="Comma 7 4 4 8 2" xfId="19867" xr:uid="{2A59CC9B-4745-4CEF-9C04-AE114DA413E5}"/>
    <cellStyle name="Comma 7 4 4 9" xfId="25012" xr:uid="{DA3D3D37-93EA-45C0-8D23-6DE1759E4E8B}"/>
    <cellStyle name="Comma 7 4 5" xfId="1765" xr:uid="{00000000-0005-0000-0000-0000D4020000}"/>
    <cellStyle name="Comma 7 4 5 2" xfId="2876" xr:uid="{00000000-0005-0000-0000-000039020000}"/>
    <cellStyle name="Comma 7 4 5 2 2" xfId="7993" xr:uid="{3436F44C-B494-4C12-B062-B05AE390F7DB}"/>
    <cellStyle name="Comma 7 4 5 2 2 2" xfId="28136" xr:uid="{C4C8EBBF-1363-4EDA-8249-8E2FAC6E891D}"/>
    <cellStyle name="Comma 7 4 5 2 2 2 2" xfId="31201" xr:uid="{C4434D6B-27E6-4DB2-B5C6-11D236A9EB9B}"/>
    <cellStyle name="Comma 7 4 5 2 2 2 3" xfId="30771" xr:uid="{5B586058-E49A-4F5A-A031-B1916C57A197}"/>
    <cellStyle name="Comma 7 4 5 2 2 3" xfId="28407" xr:uid="{A8388C42-FB4F-4E71-9665-28D8309C8F99}"/>
    <cellStyle name="Comma 7 4 5 2 2 4" xfId="18373" xr:uid="{010E3599-4041-494C-9E8B-47211047F9C8}"/>
    <cellStyle name="Comma 7 4 5 2 3" xfId="10826" xr:uid="{E234D908-EA01-4B18-A72C-F9A351E71EA5}"/>
    <cellStyle name="Comma 7 4 5 2 3 2" xfId="21206" xr:uid="{92EF256B-DCA1-4DAD-A75D-2632903337D1}"/>
    <cellStyle name="Comma 7 4 5 2 4" xfId="23630" xr:uid="{3DF51C16-BD7D-45E9-821B-7CB0DAC33938}"/>
    <cellStyle name="Comma 7 4 5 2 5" xfId="15540" xr:uid="{39C585DA-A2B8-4368-A749-A353297DF4B4}"/>
    <cellStyle name="Comma 7 4 5 3" xfId="3556" xr:uid="{00000000-0005-0000-0000-0000D4020000}"/>
    <cellStyle name="Comma 7 4 5 4" xfId="5634" xr:uid="{F25F8ABD-E47B-4ED6-8D3F-4A5C88232BBD}"/>
    <cellStyle name="Comma 7 4 5 4 2" xfId="29844" xr:uid="{4B10996F-A14C-46DD-8C2F-249591EC5D98}"/>
    <cellStyle name="Comma 7 4 5 5" xfId="24302" xr:uid="{34F8396F-3D25-4222-B311-5C22B2557EDE}"/>
    <cellStyle name="Comma 7 4 5 6" xfId="13372" xr:uid="{BD057F28-3B5C-4119-8DED-40BF81C07833}"/>
    <cellStyle name="Comma 7 4 6" xfId="1766" xr:uid="{00000000-0005-0000-0000-0000D5020000}"/>
    <cellStyle name="Comma 7 4 6 2" xfId="2449" xr:uid="{00000000-0005-0000-0000-00003A020000}"/>
    <cellStyle name="Comma 7 4 6 2 2" xfId="7574" xr:uid="{0EC8745B-CADC-4E90-A2A4-B929D2A07332}"/>
    <cellStyle name="Comma 7 4 6 2 2 2" xfId="17954" xr:uid="{8DAB496C-B792-4CAD-B564-5C584D52771C}"/>
    <cellStyle name="Comma 7 4 6 2 3" xfId="10407" xr:uid="{E940CE41-6AA0-4542-ADA4-02A6AA67B06A}"/>
    <cellStyle name="Comma 7 4 6 2 3 2" xfId="20787" xr:uid="{FD7A1908-EC3C-4637-BA0B-59DE488C5758}"/>
    <cellStyle name="Comma 7 4 6 2 4" xfId="28249" xr:uid="{97D421FA-B512-4A65-9020-4AD1C995F528}"/>
    <cellStyle name="Comma 7 4 6 2 5" xfId="27194" xr:uid="{0F71882D-9EE9-4AF9-BB8E-5D4AE3A4E7BE}"/>
    <cellStyle name="Comma 7 4 6 2 6" xfId="15121" xr:uid="{284E2CD2-1AE5-4730-B259-FED1EA434687}"/>
    <cellStyle name="Comma 7 4 6 3" xfId="3597" xr:uid="{00000000-0005-0000-0000-0000D5020000}"/>
    <cellStyle name="Comma 7 4 6 4" xfId="5635" xr:uid="{21A9B409-13AB-40F1-85E0-8DA63EC6AEB6}"/>
    <cellStyle name="Comma 7 4 6 4 2" xfId="29859" xr:uid="{805902E2-1874-4F43-B319-8A070BE8AB08}"/>
    <cellStyle name="Comma 7 4 6 5" xfId="25567" xr:uid="{10683595-BF23-4CD4-A616-26D637111E13}"/>
    <cellStyle name="Comma 7 4 6 6" xfId="12837" xr:uid="{0809ABC4-139C-4EA3-B4E0-B861784C5782}"/>
    <cellStyle name="Comma 7 4 7" xfId="1752" xr:uid="{00000000-0005-0000-0000-0000D6020000}"/>
    <cellStyle name="Comma 7 4 7 2" xfId="2203" xr:uid="{00000000-0005-0000-0000-00002E020000}"/>
    <cellStyle name="Comma 7 4 7 2 2" xfId="7330" xr:uid="{31F03D0B-5349-4749-B7D7-0B78895A88A5}"/>
    <cellStyle name="Comma 7 4 7 2 2 2" xfId="17710" xr:uid="{F4B4C7F2-E13A-4989-B108-93D02447DCAB}"/>
    <cellStyle name="Comma 7 4 7 2 3" xfId="10163" xr:uid="{BB85DFE3-E287-438D-B6A4-802C96684C4D}"/>
    <cellStyle name="Comma 7 4 7 2 3 2" xfId="20543" xr:uid="{906FE7D4-FA9C-4C0E-83E2-8D42A9C15F0F}"/>
    <cellStyle name="Comma 7 4 7 2 4" xfId="26242" xr:uid="{339CF1EF-81BC-4493-A9F7-6146948D3329}"/>
    <cellStyle name="Comma 7 4 7 2 5" xfId="27630" xr:uid="{E101F0AA-CAB3-44BF-99B8-EFD37EC09B6D}"/>
    <cellStyle name="Comma 7 4 7 2 6" xfId="14877" xr:uid="{160A4B17-A6AC-42DF-8C9C-AE7E27C74696}"/>
    <cellStyle name="Comma 7 4 7 3" xfId="3585" xr:uid="{00000000-0005-0000-0000-0000D6020000}"/>
    <cellStyle name="Comma 7 4 7 4" xfId="23782" xr:uid="{809982DD-55F7-4340-A2D8-962BFBBD17E2}"/>
    <cellStyle name="Comma 7 4 8" xfId="3871" xr:uid="{6D2C64E3-2EB5-4B5F-AB7C-2CFD353A925B}"/>
    <cellStyle name="Comma 7 4 8 2" xfId="8703" xr:uid="{418BB3BF-3B1D-4B63-9BA4-95B5E7B8F262}"/>
    <cellStyle name="Comma 7 4 8 2 2" xfId="19083" xr:uid="{6EB814DC-1EEE-4F0F-9A34-5AF4EF51B40F}"/>
    <cellStyle name="Comma 7 4 8 3" xfId="11536" xr:uid="{D5273CD8-F233-422C-8111-01D3A8CC2859}"/>
    <cellStyle name="Comma 7 4 8 3 2" xfId="21916" xr:uid="{C4937901-0BE3-44C0-B3B0-3522436B49CC}"/>
    <cellStyle name="Comma 7 4 8 4" xfId="26605" xr:uid="{208E59B3-CE85-479B-9D7C-C1E8DADA5EC0}"/>
    <cellStyle name="Comma 7 4 8 5" xfId="26556" xr:uid="{69AD928B-C453-4838-ACD3-276462F0F02B}"/>
    <cellStyle name="Comma 7 4 8 6" xfId="16250" xr:uid="{02070642-8455-4E33-9387-9A0B89000FF9}"/>
    <cellStyle name="Comma 7 4 9" xfId="4905" xr:uid="{AB73B4F1-1147-49B8-BA9C-978935F8249C}"/>
    <cellStyle name="Comma 7 4 9 2" xfId="26523" xr:uid="{A999B94A-0626-4C4E-9E27-FDD4334FC110}"/>
    <cellStyle name="Comma 7 4 9 3" xfId="26849" xr:uid="{95DD793D-BD7E-4FCF-A213-6E764638978F}"/>
    <cellStyle name="Comma 7 4 9 4" xfId="14197" xr:uid="{5569E507-C9A7-4281-98A1-8AC6F1D59175}"/>
    <cellStyle name="Comma 7 5" xfId="520" xr:uid="{00000000-0005-0000-0000-0000D7020000}"/>
    <cellStyle name="Comma 7 5 10" xfId="6655" xr:uid="{5646055F-E7BE-4976-8537-AD1E59322F6A}"/>
    <cellStyle name="Comma 7 5 10 2" xfId="17035" xr:uid="{CE0E45D4-7EE2-4722-BC34-D70527B4C2C8}"/>
    <cellStyle name="Comma 7 5 11" xfId="9488" xr:uid="{7717B620-F26A-4871-B6F1-33D9316F7E93}"/>
    <cellStyle name="Comma 7 5 11 2" xfId="19868" xr:uid="{D05A5041-035E-485E-94FC-5DD078A197C5}"/>
    <cellStyle name="Comma 7 5 12" xfId="22918" xr:uid="{69324D7E-F973-4021-B3C7-B6AD117E2B83}"/>
    <cellStyle name="Comma 7 5 13" xfId="12517" xr:uid="{37A7B014-FB51-47D1-AB9F-B6D1A1CCDEAE}"/>
    <cellStyle name="Comma 7 5 2" xfId="521" xr:uid="{00000000-0005-0000-0000-0000D8020000}"/>
    <cellStyle name="Comma 7 5 2 10" xfId="23731" xr:uid="{7271B6E7-9EC8-45ED-A39F-6A2EE9205006}"/>
    <cellStyle name="Comma 7 5 2 11" xfId="12675" xr:uid="{E3C414B1-985B-448E-A888-8F93AF525D4B}"/>
    <cellStyle name="Comma 7 5 2 2" xfId="522" xr:uid="{00000000-0005-0000-0000-0000D9020000}"/>
    <cellStyle name="Comma 7 5 2 2 2" xfId="1770" xr:uid="{00000000-0005-0000-0000-0000DA020000}"/>
    <cellStyle name="Comma 7 5 2 2 2 2" xfId="24738" xr:uid="{CE9739E2-0E6C-4012-8352-FEFC55D4E5E8}"/>
    <cellStyle name="Comma 7 5 2 2 2 2 2" xfId="29819" xr:uid="{5C6E918E-4939-45E8-B81B-2BB9443B9369}"/>
    <cellStyle name="Comma 7 5 2 2 2 2 2 2" xfId="30773" xr:uid="{8331577E-3BE0-4863-9249-C2E29EC91883}"/>
    <cellStyle name="Comma 7 5 2 2 2 3" xfId="25614" xr:uid="{E11AB7C8-071A-4B09-83C8-46783A515B04}"/>
    <cellStyle name="Comma 7 5 2 2 2 4" xfId="30057" xr:uid="{EDBA2B5F-6CEF-4901-AC0B-962DF8EC9CB1}"/>
    <cellStyle name="Comma 7 5 2 2 3" xfId="1771" xr:uid="{00000000-0005-0000-0000-0000DB020000}"/>
    <cellStyle name="Comma 7 5 2 2 3 2" xfId="27029" xr:uid="{4FA6F6FF-3998-4705-9D32-C8FCE46C3B75}"/>
    <cellStyle name="Comma 7 5 2 2 3 3" xfId="27385" xr:uid="{6C331F4C-E5CD-4B44-968E-0F45ABC4B5DD}"/>
    <cellStyle name="Comma 7 5 2 2 4" xfId="1769" xr:uid="{00000000-0005-0000-0000-0000DC020000}"/>
    <cellStyle name="Comma 7 5 2 2 5" xfId="4912" xr:uid="{292E7043-3ECC-4B86-8A68-9553D6F91E71}"/>
    <cellStyle name="Comma 7 5 2 2 5 2" xfId="26638" xr:uid="{499C625A-4CCE-4EF2-A8EA-D9B86F988028}"/>
    <cellStyle name="Comma 7 5 2 2 5 2 2" xfId="31179" xr:uid="{87B6A0FC-0A0D-4749-B9C8-431AB1B2B79E}"/>
    <cellStyle name="Comma 7 5 2 2 5 2 3" xfId="30772" xr:uid="{6B021D7B-467E-41E0-86AE-C149D8B144C3}"/>
    <cellStyle name="Comma 7 5 2 2 5 3" xfId="28694" xr:uid="{9658C0DE-99BE-4E79-987E-4296B294C41E}"/>
    <cellStyle name="Comma 7 5 2 2 5 4" xfId="14204" xr:uid="{5B1BE0DE-DB06-4CD0-9D5C-33FEDCF65142}"/>
    <cellStyle name="Comma 7 5 2 2 6" xfId="6657" xr:uid="{D1C9BAC6-1A7E-4DF8-AC19-F1503F2DB7E5}"/>
    <cellStyle name="Comma 7 5 2 2 6 2" xfId="17037" xr:uid="{F5D565DB-66DB-4426-83FE-CA2C1B834E84}"/>
    <cellStyle name="Comma 7 5 2 2 7" xfId="9490" xr:uid="{6A31CE58-6B40-4C65-BC91-7AFB0091B658}"/>
    <cellStyle name="Comma 7 5 2 2 7 2" xfId="19870" xr:uid="{0210F76D-6388-4692-9950-53EF0FA1D003}"/>
    <cellStyle name="Comma 7 5 2 2 8" xfId="23885" xr:uid="{5D62CAE4-9906-433E-88E3-AABC571647DB}"/>
    <cellStyle name="Comma 7 5 2 2 9" xfId="13582" xr:uid="{83868C91-B072-4CE9-B1C4-182C922D8C7E}"/>
    <cellStyle name="Comma 7 5 2 3" xfId="1772" xr:uid="{00000000-0005-0000-0000-0000DD020000}"/>
    <cellStyle name="Comma 7 5 2 3 2" xfId="2682" xr:uid="{00000000-0005-0000-0000-00003E020000}"/>
    <cellStyle name="Comma 7 5 2 3 2 2" xfId="7806" xr:uid="{D680A6ED-2E5B-494C-B20D-A469A372655C}"/>
    <cellStyle name="Comma 7 5 2 3 2 2 2" xfId="18186" xr:uid="{C2A50A2D-2117-475D-8CF9-BB8184BA4D36}"/>
    <cellStyle name="Comma 7 5 2 3 2 3" xfId="10639" xr:uid="{8F13F77B-5886-4B31-9A6B-6F7BBF4680C1}"/>
    <cellStyle name="Comma 7 5 2 3 2 3 2" xfId="21019" xr:uid="{806E31E5-44E7-4543-8EE7-D88714002892}"/>
    <cellStyle name="Comma 7 5 2 3 2 4" xfId="15353" xr:uid="{2B1DDC52-F985-4BDE-9709-0D693B7B1532}"/>
    <cellStyle name="Comma 7 5 2 3 2 5" xfId="30438" xr:uid="{4C69A4F6-066B-4602-A2FB-2507B99DA2D3}"/>
    <cellStyle name="Comma 7 5 2 3 3" xfId="3603" xr:uid="{00000000-0005-0000-0000-0000DD020000}"/>
    <cellStyle name="Comma 7 5 2 3 4" xfId="5636" xr:uid="{22F7C8BC-3E9A-4B2A-806B-9A80343B7F05}"/>
    <cellStyle name="Comma 7 5 2 3 4 2" xfId="29754" xr:uid="{CB335343-DFF7-47C9-BAD2-5555E0887C81}"/>
    <cellStyle name="Comma 7 5 2 3 5" xfId="24909" xr:uid="{F8A8837A-C407-4E3F-923E-3AFB3C58AF5E}"/>
    <cellStyle name="Comma 7 5 2 3 6" xfId="13093" xr:uid="{D1E8E6CF-0015-404D-A40C-C30BA51A8475}"/>
    <cellStyle name="Comma 7 5 2 4" xfId="1773" xr:uid="{00000000-0005-0000-0000-0000DE020000}"/>
    <cellStyle name="Comma 7 5 2 4 2" xfId="4660" xr:uid="{2293452D-99F2-4CAD-A165-3292E92C43D0}"/>
    <cellStyle name="Comma 7 5 2 4 2 2" xfId="9409" xr:uid="{8490B5E4-6184-4B5A-B643-0B3560AA6B22}"/>
    <cellStyle name="Comma 7 5 2 4 2 2 2" xfId="19789" xr:uid="{FCFB48EE-F3DA-40D4-827B-447D467F4461}"/>
    <cellStyle name="Comma 7 5 2 4 2 2 3" xfId="31108" xr:uid="{F6B2EA94-75BA-4FE9-BA97-825E66BAC5CD}"/>
    <cellStyle name="Comma 7 5 2 4 2 2 4" xfId="30774" xr:uid="{9413EA06-846F-4538-A8B6-AC9D9CB1956E}"/>
    <cellStyle name="Comma 7 5 2 4 2 3" xfId="12242" xr:uid="{6AD03675-E70A-43EC-8DE8-396BC8465545}"/>
    <cellStyle name="Comma 7 5 2 4 2 3 2" xfId="22622" xr:uid="{389CCCCB-5BE5-4301-9249-F53BBA9D0DA1}"/>
    <cellStyle name="Comma 7 5 2 4 2 4" xfId="26517" xr:uid="{70ABF6DC-7723-4A8F-99BB-4DB503F16498}"/>
    <cellStyle name="Comma 7 5 2 4 2 5" xfId="28687" xr:uid="{797ADB1F-1EB8-4FFC-B4C7-4F772DF04221}"/>
    <cellStyle name="Comma 7 5 2 4 2 6" xfId="16956" xr:uid="{54EA9394-C352-4F3E-8333-563BD2D23845}"/>
    <cellStyle name="Comma 7 5 2 4 3" xfId="23107" xr:uid="{4651104D-9B11-4DF9-AF50-B53CB8D8197E}"/>
    <cellStyle name="Comma 7 5 2 4 3 2" xfId="29908" xr:uid="{FC352166-CC94-4832-943B-05E380014AC4}"/>
    <cellStyle name="Comma 7 5 2 4 4" xfId="30020" xr:uid="{F9CFF630-ED37-41F2-88D7-D77DA160E269}"/>
    <cellStyle name="Comma 7 5 2 5" xfId="1768" xr:uid="{00000000-0005-0000-0000-0000DF020000}"/>
    <cellStyle name="Comma 7 5 2 5 2" xfId="22840" xr:uid="{D1DB451F-6159-4A74-9B86-700896744C6A}"/>
    <cellStyle name="Comma 7 5 2 5 3" xfId="23333" xr:uid="{93AFDCE7-C4AA-4008-818F-D54818BF790E}"/>
    <cellStyle name="Comma 7 5 2 6" xfId="4131" xr:uid="{6C3FB44E-C3DD-459C-9389-910BF7DB3F9C}"/>
    <cellStyle name="Comma 7 5 2 6 2" xfId="8903" xr:uid="{A90DD8B8-339C-4DFD-9955-5E5A304CC0C4}"/>
    <cellStyle name="Comma 7 5 2 6 2 2" xfId="19283" xr:uid="{B57EC07F-43BA-45E8-95C3-065ABF189734}"/>
    <cellStyle name="Comma 7 5 2 6 3" xfId="11736" xr:uid="{BB3C0E05-D031-4229-ABCD-7D9AF0680012}"/>
    <cellStyle name="Comma 7 5 2 6 3 2" xfId="22116" xr:uid="{EA49C380-52C9-4106-9534-2C5AB97684E3}"/>
    <cellStyle name="Comma 7 5 2 6 4" xfId="26568" xr:uid="{13B4D00C-BF5B-4937-9643-02477EBF71E3}"/>
    <cellStyle name="Comma 7 5 2 6 5" xfId="26505" xr:uid="{AFC1D15D-FE69-4DC5-A4C1-3A148A010EFD}"/>
    <cellStyle name="Comma 7 5 2 6 6" xfId="16450" xr:uid="{1ECDBD2A-CFE2-498B-8B43-F4E11D0599D1}"/>
    <cellStyle name="Comma 7 5 2 7" xfId="4911" xr:uid="{2FF2228D-1314-47F7-A649-B753533FBC8D}"/>
    <cellStyle name="Comma 7 5 2 7 2" xfId="27242" xr:uid="{C4EC5E6E-8F0B-49C6-9EB5-C71C495229DB}"/>
    <cellStyle name="Comma 7 5 2 7 3" xfId="27797" xr:uid="{6DAD2BEF-7EBF-4C6E-A116-18EA70E465FB}"/>
    <cellStyle name="Comma 7 5 2 7 4" xfId="14203" xr:uid="{4BE345BD-8721-4E6B-966D-99DA1638117A}"/>
    <cellStyle name="Comma 7 5 2 8" xfId="6656" xr:uid="{1C3ECEF6-26DB-46B5-BD5A-292C97DA5F61}"/>
    <cellStyle name="Comma 7 5 2 8 2" xfId="17036" xr:uid="{9B548DB4-02BF-4262-AC9A-890BCBFFCE8F}"/>
    <cellStyle name="Comma 7 5 2 9" xfId="9489" xr:uid="{7A9069B7-FCFB-48A7-B514-C0CD8B93DE19}"/>
    <cellStyle name="Comma 7 5 2 9 2" xfId="19869" xr:uid="{C0F14D28-BF11-45A9-8B65-1362B87914A1}"/>
    <cellStyle name="Comma 7 5 3" xfId="523" xr:uid="{00000000-0005-0000-0000-0000E0020000}"/>
    <cellStyle name="Comma 7 5 3 10" xfId="13583" xr:uid="{B1FF3BE9-35A9-4F2E-AB1A-162D9D826A92}"/>
    <cellStyle name="Comma 7 5 3 2" xfId="1775" xr:uid="{00000000-0005-0000-0000-0000E1020000}"/>
    <cellStyle name="Comma 7 5 3 2 2" xfId="22791" xr:uid="{0F83F840-92B1-4135-BB5C-61014B1EB3FA}"/>
    <cellStyle name="Comma 7 5 3 2 2 2" xfId="29798" xr:uid="{E1BC0F88-3013-4A17-86BC-D393EC6A12C2}"/>
    <cellStyle name="Comma 7 5 3 2 2 2 2" xfId="30776" xr:uid="{0405C4BC-9FA5-4E1C-AE2C-0E8E035E6E55}"/>
    <cellStyle name="Comma 7 5 3 2 3" xfId="24070" xr:uid="{8A811A5F-863A-432D-8845-82D7A335A18F}"/>
    <cellStyle name="Comma 7 5 3 2 3 2" xfId="26963" xr:uid="{ACD1A0F0-669A-46F3-822C-B3E39EEFFB34}"/>
    <cellStyle name="Comma 7 5 3 2 4" xfId="30058" xr:uid="{4003CD9E-9CDC-471A-80E3-40C67E7AE6F3}"/>
    <cellStyle name="Comma 7 5 3 3" xfId="1776" xr:uid="{00000000-0005-0000-0000-0000E2020000}"/>
    <cellStyle name="Comma 7 5 3 4" xfId="1774" xr:uid="{00000000-0005-0000-0000-0000E3020000}"/>
    <cellStyle name="Comma 7 5 3 4 2" xfId="25793" xr:uid="{C46FFFC4-5367-43D9-A0F2-883957F7948E}"/>
    <cellStyle name="Comma 7 5 3 4 3" xfId="25049" xr:uid="{B860A217-F0E0-4C8F-8370-1FADC8BB8F47}"/>
    <cellStyle name="Comma 7 5 3 5" xfId="4416" xr:uid="{C9503F72-C980-4EA6-9C7B-463E12EBFCF4}"/>
    <cellStyle name="Comma 7 5 3 5 2" xfId="9188" xr:uid="{5A1C26EA-F208-48EE-86DD-9FFC88BAFD19}"/>
    <cellStyle name="Comma 7 5 3 5 2 2" xfId="19568" xr:uid="{FCD690AC-5AC5-4154-904A-D83197D1328E}"/>
    <cellStyle name="Comma 7 5 3 5 2 3" xfId="31082" xr:uid="{D2DA8AD8-9203-46A4-840D-08F9276927A9}"/>
    <cellStyle name="Comma 7 5 3 5 2 4" xfId="30775" xr:uid="{ADEA8ABE-EF1C-4EE3-B196-098AA0C6560D}"/>
    <cellStyle name="Comma 7 5 3 5 3" xfId="12021" xr:uid="{FE1AF542-490F-455D-B3A3-CBC2CF555370}"/>
    <cellStyle name="Comma 7 5 3 5 3 2" xfId="22401" xr:uid="{00BE9369-0DF0-4924-8996-08D0CF6B80B1}"/>
    <cellStyle name="Comma 7 5 3 5 4" xfId="26389" xr:uid="{6B4CBF57-0C58-4E6E-8425-E119C9F18CE3}"/>
    <cellStyle name="Comma 7 5 3 5 5" xfId="26811" xr:uid="{2D16A3FA-6801-4321-9577-5BCA3F3D3CF6}"/>
    <cellStyle name="Comma 7 5 3 5 6" xfId="16735" xr:uid="{16B91357-5D72-4047-8D44-EA5C0437341A}"/>
    <cellStyle name="Comma 7 5 3 6" xfId="4913" xr:uid="{52DF5D1D-58FF-4F8F-A9B2-66477038F575}"/>
    <cellStyle name="Comma 7 5 3 6 2" xfId="27200" xr:uid="{6326BB40-03C3-4902-9C37-66E177A6EE9F}"/>
    <cellStyle name="Comma 7 5 3 6 3" xfId="26125" xr:uid="{8D6A2465-16E8-4E6F-A741-2AF012D9129F}"/>
    <cellStyle name="Comma 7 5 3 6 4" xfId="14205" xr:uid="{B4665CA3-479F-4BA8-B01A-97C19FE4190B}"/>
    <cellStyle name="Comma 7 5 3 7" xfId="6658" xr:uid="{1AFEB5F0-FB19-4185-86EE-541F27F587A7}"/>
    <cellStyle name="Comma 7 5 3 7 2" xfId="17038" xr:uid="{958F4867-4E4C-4A39-88B9-A6A66A6A68B3}"/>
    <cellStyle name="Comma 7 5 3 8" xfId="9491" xr:uid="{4B8908AE-1128-4C15-8990-7885F7F4F125}"/>
    <cellStyle name="Comma 7 5 3 8 2" xfId="19871" xr:uid="{57CCC8A8-3DAE-4B38-9E91-BA0D903C5B64}"/>
    <cellStyle name="Comma 7 5 3 9" xfId="25475" xr:uid="{07803372-5954-4D9E-9D44-7FB4212F89A6}"/>
    <cellStyle name="Comma 7 5 4" xfId="524" xr:uid="{00000000-0005-0000-0000-0000E4020000}"/>
    <cellStyle name="Comma 7 5 4 2" xfId="1778" xr:uid="{00000000-0005-0000-0000-0000E5020000}"/>
    <cellStyle name="Comma 7 5 4 2 2" xfId="24446" xr:uid="{BF2EC34A-698B-443F-AAE6-00CE8E0BD838}"/>
    <cellStyle name="Comma 7 5 4 2 2 2" xfId="29812" xr:uid="{ACABB38E-F2C3-4AC1-BAE5-A0B7DA0C7293}"/>
    <cellStyle name="Comma 7 5 4 2 2 2 2" xfId="30778" xr:uid="{AF40BC1E-0D28-4ADA-909F-280C9863C3CF}"/>
    <cellStyle name="Comma 7 5 4 2 3" xfId="25558" xr:uid="{57C8C355-B884-4ABB-8802-01C4ABA7B528}"/>
    <cellStyle name="Comma 7 5 4 2 4" xfId="30038" xr:uid="{2590A26D-2BC3-46D2-9CBC-376320D777B3}"/>
    <cellStyle name="Comma 7 5 4 3" xfId="1779" xr:uid="{00000000-0005-0000-0000-0000E6020000}"/>
    <cellStyle name="Comma 7 5 4 4" xfId="1777" xr:uid="{00000000-0005-0000-0000-0000E7020000}"/>
    <cellStyle name="Comma 7 5 4 5" xfId="4914" xr:uid="{DB919833-4F3D-4DD0-92E0-182B07EEBA4A}"/>
    <cellStyle name="Comma 7 5 4 5 2" xfId="14206" xr:uid="{40ACD453-DF55-4FFD-A391-5CE1BDDCA524}"/>
    <cellStyle name="Comma 7 5 4 5 2 2" xfId="31115" xr:uid="{AFD7E339-6562-4166-B7E4-17A96787670E}"/>
    <cellStyle name="Comma 7 5 4 5 2 3" xfId="30777" xr:uid="{171CD150-B758-49E1-ADA7-FED0D3CB3AFB}"/>
    <cellStyle name="Comma 7 5 4 6" xfId="6659" xr:uid="{3A3D3219-E4C3-4D65-9D99-82110F79AA60}"/>
    <cellStyle name="Comma 7 5 4 6 2" xfId="17039" xr:uid="{279B2CF0-A082-4FCF-9AAF-773691DA413F}"/>
    <cellStyle name="Comma 7 5 4 7" xfId="9492" xr:uid="{FCA469A8-8931-48F6-926A-41861DF39F45}"/>
    <cellStyle name="Comma 7 5 4 7 2" xfId="19872" xr:uid="{55A2D2CF-771F-45C4-8325-93696FF6CA25}"/>
    <cellStyle name="Comma 7 5 4 8" xfId="22754" xr:uid="{A900A73F-8391-41AF-A37D-A96D0AAB769A}"/>
    <cellStyle name="Comma 7 5 4 9" xfId="13373" xr:uid="{5991FD6E-E04B-4B1E-8779-90B5E1B3389E}"/>
    <cellStyle name="Comma 7 5 5" xfId="1780" xr:uid="{00000000-0005-0000-0000-0000E8020000}"/>
    <cellStyle name="Comma 7 5 5 2" xfId="2509" xr:uid="{00000000-0005-0000-0000-000041020000}"/>
    <cellStyle name="Comma 7 5 5 2 2" xfId="7634" xr:uid="{8BD04E5F-2AF6-4CAB-B0E4-9422C199D6EF}"/>
    <cellStyle name="Comma 7 5 5 2 2 2" xfId="18014" xr:uid="{1522A619-7A17-43D7-9F68-0A37B7D1ACB6}"/>
    <cellStyle name="Comma 7 5 5 2 3" xfId="10467" xr:uid="{F92458F7-2A4F-44FD-AEF2-734C921800EA}"/>
    <cellStyle name="Comma 7 5 5 2 3 2" xfId="20847" xr:uid="{AC8B4F3C-0517-4D8B-A400-6A262C563C4C}"/>
    <cellStyle name="Comma 7 5 5 2 4" xfId="15181" xr:uid="{C2388372-8FDB-4F2C-93F5-96DE42466C4F}"/>
    <cellStyle name="Comma 7 5 5 2 5" xfId="30439" xr:uid="{03E98A0F-5295-4006-9775-DC44882EA57A}"/>
    <cellStyle name="Comma 7 5 5 3" xfId="3667" xr:uid="{00000000-0005-0000-0000-0000E8020000}"/>
    <cellStyle name="Comma 7 5 5 4" xfId="5637" xr:uid="{549DF708-A440-479B-B2F3-1DB44B4EF640}"/>
    <cellStyle name="Comma 7 5 5 4 2" xfId="29845" xr:uid="{0CCCBC86-3CE8-47B5-9F99-C8ED5F9D97B3}"/>
    <cellStyle name="Comma 7 5 5 5" xfId="23829" xr:uid="{7ABF10FD-54AF-4FCB-A30B-74C19BFAC23C}"/>
    <cellStyle name="Comma 7 5 5 6" xfId="12897" xr:uid="{2299A01D-B91F-4761-845C-904B07E66C70}"/>
    <cellStyle name="Comma 7 5 6" xfId="1781" xr:uid="{00000000-0005-0000-0000-0000E9020000}"/>
    <cellStyle name="Comma 7 5 6 2" xfId="2285" xr:uid="{00000000-0005-0000-0000-00003B020000}"/>
    <cellStyle name="Comma 7 5 6 2 2" xfId="7412" xr:uid="{96301E53-3181-48FB-8AC6-3E2E435B2651}"/>
    <cellStyle name="Comma 7 5 6 2 2 2" xfId="17792" xr:uid="{E5BBB9F5-82C1-44B3-AB90-B6D07CA561EC}"/>
    <cellStyle name="Comma 7 5 6 2 3" xfId="10245" xr:uid="{1C344A61-EF6C-4749-8CC5-F367E86BAEC6}"/>
    <cellStyle name="Comma 7 5 6 2 3 2" xfId="20625" xr:uid="{6F00D7DF-26C0-4026-B970-FCDB35570BB5}"/>
    <cellStyle name="Comma 7 5 6 2 4" xfId="26703" xr:uid="{25367A79-03FE-4E99-A6D9-B39A4C021B71}"/>
    <cellStyle name="Comma 7 5 6 2 5" xfId="28077" xr:uid="{81956DED-55C2-46FF-BA51-2B1FE576EDA6}"/>
    <cellStyle name="Comma 7 5 6 2 6" xfId="14959" xr:uid="{1FC506FA-B02F-4406-BE5D-1A0AB0002CD6}"/>
    <cellStyle name="Comma 7 5 6 3" xfId="3708" xr:uid="{00000000-0005-0000-0000-0000E9020000}"/>
    <cellStyle name="Comma 7 5 6 4" xfId="23748" xr:uid="{28F6DA41-D61A-4D0F-9CA7-CAF5D179111F}"/>
    <cellStyle name="Comma 7 5 6 4 2" xfId="29871" xr:uid="{1E50365E-F381-4A78-9DEE-85DE002A0ED4}"/>
    <cellStyle name="Comma 7 5 6 5" xfId="30001" xr:uid="{2C6228CA-1ACB-48D5-AC98-48ED27FB57CC}"/>
    <cellStyle name="Comma 7 5 7" xfId="1767" xr:uid="{00000000-0005-0000-0000-0000EA020000}"/>
    <cellStyle name="Comma 7 5 7 2" xfId="25767" xr:uid="{F584A0C8-D732-472C-8BC3-DCA82A4452C1}"/>
    <cellStyle name="Comma 7 5 7 3" xfId="24311" xr:uid="{DE1C596D-9290-445D-A960-F019D4EBE472}"/>
    <cellStyle name="Comma 7 5 8" xfId="3872" xr:uid="{48CD740C-5852-4F71-8415-A59533214287}"/>
    <cellStyle name="Comma 7 5 8 2" xfId="8704" xr:uid="{2092291F-6D19-473F-B830-5642A321C9E0}"/>
    <cellStyle name="Comma 7 5 8 2 2" xfId="19084" xr:uid="{3C3C96BC-C15B-42E8-A25D-DFE52D72489C}"/>
    <cellStyle name="Comma 7 5 8 3" xfId="11537" xr:uid="{45226AFF-2E75-4335-B2ED-828ECCDB1B2E}"/>
    <cellStyle name="Comma 7 5 8 3 2" xfId="21917" xr:uid="{3BD3D099-5148-4FEB-9872-FEC1BB64264A}"/>
    <cellStyle name="Comma 7 5 8 4" xfId="27226" xr:uid="{9D9EC285-B6D7-4808-A5A5-F2B84F97DB89}"/>
    <cellStyle name="Comma 7 5 8 5" xfId="26602" xr:uid="{EA04B149-B8A8-46AB-8B5F-D3490B78CF45}"/>
    <cellStyle name="Comma 7 5 8 6" xfId="16251" xr:uid="{0F497EE2-3708-464E-B533-49B9C695DDE7}"/>
    <cellStyle name="Comma 7 5 9" xfId="4910" xr:uid="{EFAE726E-D909-4F3A-A93D-88D212696C5B}"/>
    <cellStyle name="Comma 7 5 9 2" xfId="27479" xr:uid="{5BA3817F-2561-481C-A447-26DAD1F5D2D1}"/>
    <cellStyle name="Comma 7 5 9 3" xfId="28117" xr:uid="{F59C1B3D-7808-45AB-A87E-F0FFD805067B}"/>
    <cellStyle name="Comma 7 5 9 4" xfId="14202" xr:uid="{F41FDCFE-A946-4145-AE37-811A2338AAC6}"/>
    <cellStyle name="Comma 7 6" xfId="525" xr:uid="{00000000-0005-0000-0000-0000EB020000}"/>
    <cellStyle name="Comma 7 6 10" xfId="6660" xr:uid="{3C922A1C-3EDF-4ADB-BCF9-4AAAD0AD9E0B}"/>
    <cellStyle name="Comma 7 6 10 2" xfId="17040" xr:uid="{7F79C41C-4C72-473D-8C7E-2F2111D1976D}"/>
    <cellStyle name="Comma 7 6 11" xfId="9493" xr:uid="{64755B39-2642-4500-B52C-9B7320D95F8E}"/>
    <cellStyle name="Comma 7 6 11 2" xfId="19873" xr:uid="{DFB4B661-D0C2-4C9C-98F4-4E5EC8E5A97B}"/>
    <cellStyle name="Comma 7 6 12" xfId="23726" xr:uid="{5BEAD8CD-3BBE-4F24-849F-DEB87F170612}"/>
    <cellStyle name="Comma 7 6 13" xfId="12518" xr:uid="{30036AA6-4C98-40E0-9CD5-00847A39A7FB}"/>
    <cellStyle name="Comma 7 6 2" xfId="526" xr:uid="{00000000-0005-0000-0000-0000EC020000}"/>
    <cellStyle name="Comma 7 6 2 10" xfId="25114" xr:uid="{814FE15A-4D33-47EF-8D30-EACB30C37661}"/>
    <cellStyle name="Comma 7 6 2 11" xfId="12676" xr:uid="{6724AC7A-9AE5-497A-A10F-2236E9674140}"/>
    <cellStyle name="Comma 7 6 2 2" xfId="527" xr:uid="{00000000-0005-0000-0000-0000ED020000}"/>
    <cellStyle name="Comma 7 6 2 2 2" xfId="1785" xr:uid="{00000000-0005-0000-0000-0000EE020000}"/>
    <cellStyle name="Comma 7 6 2 2 2 2" xfId="24579" xr:uid="{5DC6A7E0-F1A5-4CA2-B4F1-40AE2DEBE743}"/>
    <cellStyle name="Comma 7 6 2 2 2 2 2" xfId="29799" xr:uid="{6530A366-0929-4E11-BB5C-1247AF3904CA}"/>
    <cellStyle name="Comma 7 6 2 2 2 2 2 2" xfId="30780" xr:uid="{CD5614D8-BFEE-49F5-8B7B-9193CFB74C10}"/>
    <cellStyle name="Comma 7 6 2 2 2 3" xfId="23933" xr:uid="{E36F713B-902C-474C-93D2-2A68907E4954}"/>
    <cellStyle name="Comma 7 6 2 2 2 4" xfId="30059" xr:uid="{01672D53-D010-430C-A056-32DE89E2A64E}"/>
    <cellStyle name="Comma 7 6 2 2 3" xfId="1786" xr:uid="{00000000-0005-0000-0000-0000EF020000}"/>
    <cellStyle name="Comma 7 6 2 2 3 2" xfId="28555" xr:uid="{5E0339E1-F027-4441-B67C-359CFFC3FA81}"/>
    <cellStyle name="Comma 7 6 2 2 3 3" xfId="26687" xr:uid="{49DBD4AD-E167-4C32-A3F1-77C9BEF24AA4}"/>
    <cellStyle name="Comma 7 6 2 2 4" xfId="1784" xr:uid="{00000000-0005-0000-0000-0000F0020000}"/>
    <cellStyle name="Comma 7 6 2 2 5" xfId="4917" xr:uid="{568104A5-BF9E-4CAB-8466-A723EBB6FFCC}"/>
    <cellStyle name="Comma 7 6 2 2 5 2" xfId="27422" xr:uid="{6D27C4D8-3DCA-45E9-B4AB-2A98FB1E5EE5}"/>
    <cellStyle name="Comma 7 6 2 2 5 2 2" xfId="31190" xr:uid="{5D3FFA2F-4D53-434E-94A8-7F717C58A0F3}"/>
    <cellStyle name="Comma 7 6 2 2 5 2 3" xfId="30779" xr:uid="{1CC38D04-CD23-46B7-BB5E-CB53C7761DA1}"/>
    <cellStyle name="Comma 7 6 2 2 5 3" xfId="27496" xr:uid="{C946227B-FD3C-4022-B083-3E43AC2359BB}"/>
    <cellStyle name="Comma 7 6 2 2 5 4" xfId="14209" xr:uid="{E793957B-5283-40B1-A140-FAE3C320445E}"/>
    <cellStyle name="Comma 7 6 2 2 6" xfId="6662" xr:uid="{08D01A92-D402-4010-8F82-1B92687A9318}"/>
    <cellStyle name="Comma 7 6 2 2 6 2" xfId="17042" xr:uid="{2B0FA746-237E-4BCF-9749-FA783E15E6B1}"/>
    <cellStyle name="Comma 7 6 2 2 7" xfId="9495" xr:uid="{CB4BEAF8-8EA1-4E64-B2B4-DB3E3BE6CFC4}"/>
    <cellStyle name="Comma 7 6 2 2 7 2" xfId="19875" xr:uid="{D7BF4F8A-54A9-412F-8ACF-CC7A9377CEF4}"/>
    <cellStyle name="Comma 7 6 2 2 8" xfId="23650" xr:uid="{46A5AAB7-7F4C-49F6-98ED-6349F507F456}"/>
    <cellStyle name="Comma 7 6 2 2 9" xfId="13584" xr:uid="{BF096EB4-D816-419A-A0CF-AECE1917DBF7}"/>
    <cellStyle name="Comma 7 6 2 3" xfId="1787" xr:uid="{00000000-0005-0000-0000-0000F1020000}"/>
    <cellStyle name="Comma 7 6 2 3 2" xfId="2683" xr:uid="{00000000-0005-0000-0000-000045020000}"/>
    <cellStyle name="Comma 7 6 2 3 2 2" xfId="7807" xr:uid="{BF3D237B-7A5C-4AAA-888F-27E9372A55C6}"/>
    <cellStyle name="Comma 7 6 2 3 2 2 2" xfId="18187" xr:uid="{C7FBD44B-FA60-4D74-A7B2-1672FA506946}"/>
    <cellStyle name="Comma 7 6 2 3 2 3" xfId="10640" xr:uid="{6E4FC81E-5D87-4568-B43B-22C6D3B722B4}"/>
    <cellStyle name="Comma 7 6 2 3 2 3 2" xfId="21020" xr:uid="{4C3A11D8-3CA8-4B93-8360-3532C16154E6}"/>
    <cellStyle name="Comma 7 6 2 3 2 4" xfId="15354" xr:uid="{F5ABC2AE-96BF-4503-97DF-050751112AFA}"/>
    <cellStyle name="Comma 7 6 2 3 2 5" xfId="30440" xr:uid="{D87D8F3D-F43C-41C0-8037-C1D88E2C0419}"/>
    <cellStyle name="Comma 7 6 2 3 3" xfId="3617" xr:uid="{00000000-0005-0000-0000-0000F1020000}"/>
    <cellStyle name="Comma 7 6 2 3 4" xfId="5638" xr:uid="{A859882B-B923-4E27-B0EB-8C0E2A828252}"/>
    <cellStyle name="Comma 7 6 2 3 4 2" xfId="29755" xr:uid="{2383F154-FBC3-4396-AA20-4E3ACC12478B}"/>
    <cellStyle name="Comma 7 6 2 3 5" xfId="24407" xr:uid="{EC228E64-B2C8-4AC7-BE4E-D17338AB1515}"/>
    <cellStyle name="Comma 7 6 2 3 6" xfId="13094" xr:uid="{C208DBAA-B733-4EC3-AE62-2CF8D1447AE0}"/>
    <cellStyle name="Comma 7 6 2 4" xfId="1788" xr:uid="{00000000-0005-0000-0000-0000F2020000}"/>
    <cellStyle name="Comma 7 6 2 4 2" xfId="4663" xr:uid="{50E6BFA1-74EF-4B19-9EE4-646816D6291E}"/>
    <cellStyle name="Comma 7 6 2 4 2 2" xfId="9411" xr:uid="{6712593D-4D90-4972-B5EA-F02A2074CDB3}"/>
    <cellStyle name="Comma 7 6 2 4 2 2 2" xfId="19791" xr:uid="{8E197436-3704-4568-9E55-6040B877C7C6}"/>
    <cellStyle name="Comma 7 6 2 4 2 2 3" xfId="31109" xr:uid="{53BB95EB-C7DA-4A8C-A4C2-E7F1D2015036}"/>
    <cellStyle name="Comma 7 6 2 4 2 2 4" xfId="30781" xr:uid="{BFE3B2AC-07A6-4004-A56B-5447B1DA410D}"/>
    <cellStyle name="Comma 7 6 2 4 2 3" xfId="12244" xr:uid="{3CB18AEA-CAC2-4D64-9896-F6D9491787E4}"/>
    <cellStyle name="Comma 7 6 2 4 2 3 2" xfId="22624" xr:uid="{0DAC3779-A367-4685-9318-BD1DC710C257}"/>
    <cellStyle name="Comma 7 6 2 4 2 4" xfId="25843" xr:uid="{90FCDCF5-0E73-428A-AD01-8BD32EE7A20A}"/>
    <cellStyle name="Comma 7 6 2 4 2 5" xfId="26943" xr:uid="{FDEAC753-4E39-4E73-BA38-3471ED455783}"/>
    <cellStyle name="Comma 7 6 2 4 2 6" xfId="16958" xr:uid="{FB80DAFC-A2F7-40F0-AB68-3C4DEBDA971E}"/>
    <cellStyle name="Comma 7 6 2 4 3" xfId="23502" xr:uid="{04889AB2-5596-4889-95C2-683574FB893B}"/>
    <cellStyle name="Comma 7 6 2 4 3 2" xfId="29909" xr:uid="{A56ADC01-A341-4692-A5BD-408AA86B465C}"/>
    <cellStyle name="Comma 7 6 2 4 4" xfId="30021" xr:uid="{038B0F77-68FE-441B-A2D7-3E607D8FBD3E}"/>
    <cellStyle name="Comma 7 6 2 5" xfId="1783" xr:uid="{00000000-0005-0000-0000-0000F3020000}"/>
    <cellStyle name="Comma 7 6 2 5 2" xfId="25693" xr:uid="{43A0D14E-D700-4A27-B4AB-31B149617AFF}"/>
    <cellStyle name="Comma 7 6 2 5 3" xfId="24098" xr:uid="{54D0671A-307C-4728-BC97-C34C5ECF5973}"/>
    <cellStyle name="Comma 7 6 2 6" xfId="4132" xr:uid="{F945E186-3247-4F6C-B426-F7EFD44BCD80}"/>
    <cellStyle name="Comma 7 6 2 6 2" xfId="8904" xr:uid="{DE90C64F-E618-43DD-89D7-72CB5AD9AA83}"/>
    <cellStyle name="Comma 7 6 2 6 2 2" xfId="19284" xr:uid="{10632414-1D65-4747-948E-6E1245FE22D9}"/>
    <cellStyle name="Comma 7 6 2 6 3" xfId="11737" xr:uid="{5AB719FF-2D36-40CA-B87B-E0EEB0F6B2A4}"/>
    <cellStyle name="Comma 7 6 2 6 3 2" xfId="22117" xr:uid="{EF699C44-1A09-41A7-875A-469875BB7530}"/>
    <cellStyle name="Comma 7 6 2 6 4" xfId="27115" xr:uid="{E4AFD861-E5CC-47DE-95E7-34710AD78800}"/>
    <cellStyle name="Comma 7 6 2 6 5" xfId="26443" xr:uid="{5506A1C8-F541-44DE-857E-8369B4475383}"/>
    <cellStyle name="Comma 7 6 2 6 6" xfId="16451" xr:uid="{6857E195-9D92-4D19-A4E3-236B3934BF3B}"/>
    <cellStyle name="Comma 7 6 2 7" xfId="4916" xr:uid="{FE403337-2F0D-4875-BE3F-AE4E3512D1C4}"/>
    <cellStyle name="Comma 7 6 2 7 2" xfId="27184" xr:uid="{223CDA76-39A1-462B-B62D-67B01570377D}"/>
    <cellStyle name="Comma 7 6 2 7 3" xfId="25875" xr:uid="{2EA461FC-8742-4111-9649-6F3E9C6FB2B2}"/>
    <cellStyle name="Comma 7 6 2 7 4" xfId="14208" xr:uid="{3D7978FF-A8A6-4159-87A7-1406E29B3FFC}"/>
    <cellStyle name="Comma 7 6 2 8" xfId="6661" xr:uid="{6BFB99A7-C150-4A32-91F9-F00DD3F6570A}"/>
    <cellStyle name="Comma 7 6 2 8 2" xfId="17041" xr:uid="{E695DF8E-2F2C-42CB-86B7-745C00487F72}"/>
    <cellStyle name="Comma 7 6 2 9" xfId="9494" xr:uid="{9FEF4260-B3EB-478D-9250-28C108D44304}"/>
    <cellStyle name="Comma 7 6 2 9 2" xfId="19874" xr:uid="{994A1F05-8638-445F-81D5-DDF77F57B939}"/>
    <cellStyle name="Comma 7 6 3" xfId="528" xr:uid="{00000000-0005-0000-0000-0000F4020000}"/>
    <cellStyle name="Comma 7 6 3 10" xfId="13585" xr:uid="{56574CA9-3593-4025-BED2-E7C628883E83}"/>
    <cellStyle name="Comma 7 6 3 2" xfId="1790" xr:uid="{00000000-0005-0000-0000-0000F5020000}"/>
    <cellStyle name="Comma 7 6 3 2 2" xfId="22750" xr:uid="{593812E3-2DDF-4E3E-AF86-94AFED44583B}"/>
    <cellStyle name="Comma 7 6 3 2 2 2" xfId="29806" xr:uid="{C1CE4960-82BB-4DAF-BD8F-C3EF7E964D61}"/>
    <cellStyle name="Comma 7 6 3 2 2 2 2" xfId="30783" xr:uid="{05E51192-649A-411F-9AB3-46D1F40C9C68}"/>
    <cellStyle name="Comma 7 6 3 2 3" xfId="25624" xr:uid="{EF760203-0895-4660-ABBE-998EE7974075}"/>
    <cellStyle name="Comma 7 6 3 2 3 2" xfId="26188" xr:uid="{817FEF4E-F9EF-4ACF-AE83-5398CABA09AF}"/>
    <cellStyle name="Comma 7 6 3 2 4" xfId="30060" xr:uid="{A2F331B9-7AA9-4AC8-AD6F-60544D09BFCC}"/>
    <cellStyle name="Comma 7 6 3 3" xfId="1791" xr:uid="{00000000-0005-0000-0000-0000F6020000}"/>
    <cellStyle name="Comma 7 6 3 4" xfId="1789" xr:uid="{00000000-0005-0000-0000-0000F7020000}"/>
    <cellStyle name="Comma 7 6 3 4 2" xfId="26137" xr:uid="{E6EA9670-01AD-4097-8942-F95C02BBB311}"/>
    <cellStyle name="Comma 7 6 3 4 3" xfId="27842" xr:uid="{2083A926-FFA6-4312-9EFE-62A3FA2AB227}"/>
    <cellStyle name="Comma 7 6 3 5" xfId="4417" xr:uid="{17EE87F9-E15C-49D6-B698-675BFE4FD544}"/>
    <cellStyle name="Comma 7 6 3 5 2" xfId="9189" xr:uid="{B9F2C594-CA1B-4D92-82B7-FE9881B6570F}"/>
    <cellStyle name="Comma 7 6 3 5 2 2" xfId="19569" xr:uid="{8CB3C512-BA74-4514-9D59-133ED75F9BC5}"/>
    <cellStyle name="Comma 7 6 3 5 2 3" xfId="31083" xr:uid="{5B1F8756-6123-46BD-9F5C-3032651408D7}"/>
    <cellStyle name="Comma 7 6 3 5 2 4" xfId="30782" xr:uid="{75EF5744-0076-4620-A6E4-89D8800440B2}"/>
    <cellStyle name="Comma 7 6 3 5 3" xfId="12022" xr:uid="{6457D9C0-646F-48BD-A790-54F396FCF5C2}"/>
    <cellStyle name="Comma 7 6 3 5 3 2" xfId="22402" xr:uid="{2AE34014-F6E9-43B0-A9B5-3B3CA21E8788}"/>
    <cellStyle name="Comma 7 6 3 5 4" xfId="28329" xr:uid="{182E924A-FF7E-42F9-9D6F-3A88F64A8DB2}"/>
    <cellStyle name="Comma 7 6 3 5 5" xfId="26326" xr:uid="{F635D046-8281-43E0-AD08-5830F511022A}"/>
    <cellStyle name="Comma 7 6 3 5 6" xfId="16736" xr:uid="{F9D2678E-A41C-40F6-972B-1B0C4D2A6423}"/>
    <cellStyle name="Comma 7 6 3 6" xfId="4918" xr:uid="{33EFC1D5-54EB-4630-90A0-666D9DDD8F4A}"/>
    <cellStyle name="Comma 7 6 3 6 2" xfId="27262" xr:uid="{3DBEA452-D5B7-4573-9611-B22636B32724}"/>
    <cellStyle name="Comma 7 6 3 6 3" xfId="27856" xr:uid="{18868A69-83E5-43C1-B06F-3600A8F65256}"/>
    <cellStyle name="Comma 7 6 3 6 4" xfId="14210" xr:uid="{9E573F68-FCB4-4BA3-B42E-E92861EC75F0}"/>
    <cellStyle name="Comma 7 6 3 7" xfId="6663" xr:uid="{7052F44D-9F59-41BC-8F0E-03F9C92B062F}"/>
    <cellStyle name="Comma 7 6 3 7 2" xfId="17043" xr:uid="{C390A5C7-FDCB-42E1-917F-5CF360D52B23}"/>
    <cellStyle name="Comma 7 6 3 8" xfId="9496" xr:uid="{EA7EDDA5-DEB2-4B2A-B71E-B6740F9D6D4A}"/>
    <cellStyle name="Comma 7 6 3 8 2" xfId="19876" xr:uid="{B355EA29-EC2F-469C-A830-D4B3E64D5A5E}"/>
    <cellStyle name="Comma 7 6 3 9" xfId="23263" xr:uid="{C9357FCF-C68B-423E-8713-5590C530334C}"/>
    <cellStyle name="Comma 7 6 4" xfId="529" xr:uid="{00000000-0005-0000-0000-0000F8020000}"/>
    <cellStyle name="Comma 7 6 4 2" xfId="1793" xr:uid="{00000000-0005-0000-0000-0000F9020000}"/>
    <cellStyle name="Comma 7 6 4 2 2" xfId="23916" xr:uid="{461306F4-CC51-41EF-898A-E9488C332240}"/>
    <cellStyle name="Comma 7 6 4 2 2 2" xfId="29810" xr:uid="{57D54F67-70B5-4496-B67A-CCD271CE0A1A}"/>
    <cellStyle name="Comma 7 6 4 2 2 2 2" xfId="30785" xr:uid="{275B49E3-BA19-4808-AF0E-992BAD75E9CA}"/>
    <cellStyle name="Comma 7 6 4 2 3" xfId="24293" xr:uid="{089D13FD-4729-4D15-80E1-E28074858099}"/>
    <cellStyle name="Comma 7 6 4 2 4" xfId="30039" xr:uid="{3CAEEE8B-0AAD-4E47-8D9D-7B15CA8A6CF5}"/>
    <cellStyle name="Comma 7 6 4 3" xfId="1794" xr:uid="{00000000-0005-0000-0000-0000FA020000}"/>
    <cellStyle name="Comma 7 6 4 4" xfId="1792" xr:uid="{00000000-0005-0000-0000-0000FB020000}"/>
    <cellStyle name="Comma 7 6 4 5" xfId="4919" xr:uid="{2C77362A-6873-444E-B14C-FAA30BCA57CB}"/>
    <cellStyle name="Comma 7 6 4 5 2" xfId="14211" xr:uid="{C6C22BA0-4EEC-40BF-9A2B-ECD4F30E0328}"/>
    <cellStyle name="Comma 7 6 4 5 2 2" xfId="31116" xr:uid="{108BB9CF-32ED-4F0D-84FA-ED3968C16286}"/>
    <cellStyle name="Comma 7 6 4 5 2 3" xfId="30784" xr:uid="{0C9D9E98-C376-4509-99C7-461FA0F154D1}"/>
    <cellStyle name="Comma 7 6 4 6" xfId="6664" xr:uid="{B5D98CB2-C2F7-4A23-B0A0-CAFC738FBDA2}"/>
    <cellStyle name="Comma 7 6 4 6 2" xfId="17044" xr:uid="{CB0A4849-9D34-4D9C-828B-FA1FD7A9C39E}"/>
    <cellStyle name="Comma 7 6 4 7" xfId="9497" xr:uid="{A7F82291-B191-4B31-9A00-3C33733B7CDB}"/>
    <cellStyle name="Comma 7 6 4 7 2" xfId="19877" xr:uid="{895531C1-A89E-4C95-A546-1604F409EE1B}"/>
    <cellStyle name="Comma 7 6 4 8" xfId="23398" xr:uid="{1B88D223-F22D-4CD0-9B37-64E4FFB2E99C}"/>
    <cellStyle name="Comma 7 6 4 9" xfId="13374" xr:uid="{D6DEE421-8356-4C29-8B02-F990C6140E48}"/>
    <cellStyle name="Comma 7 6 5" xfId="1795" xr:uid="{00000000-0005-0000-0000-0000FC020000}"/>
    <cellStyle name="Comma 7 6 5 2" xfId="2572" xr:uid="{00000000-0005-0000-0000-000048020000}"/>
    <cellStyle name="Comma 7 6 5 2 2" xfId="7697" xr:uid="{214766C4-5442-4056-BBCF-25EFC9D14903}"/>
    <cellStyle name="Comma 7 6 5 2 2 2" xfId="18077" xr:uid="{7ABFEC52-D2E5-4E24-985B-B77C47CD40DF}"/>
    <cellStyle name="Comma 7 6 5 2 3" xfId="10530" xr:uid="{E4338EB2-8C0F-49BC-AB64-1C26551D1A54}"/>
    <cellStyle name="Comma 7 6 5 2 3 2" xfId="20910" xr:uid="{EE5AFDC6-F44C-47C9-AC73-44AAC855D5F6}"/>
    <cellStyle name="Comma 7 6 5 2 4" xfId="15244" xr:uid="{091C491E-3118-48B7-8179-E6285792460D}"/>
    <cellStyle name="Comma 7 6 5 2 5" xfId="30441" xr:uid="{F7FA1887-1CFD-4A77-A944-6246311872AB}"/>
    <cellStyle name="Comma 7 6 5 3" xfId="2062" xr:uid="{00000000-0005-0000-0000-0000FC020000}"/>
    <cellStyle name="Comma 7 6 5 4" xfId="5639" xr:uid="{E6B8AE12-F1B5-499A-8F3E-004979DA9C30}"/>
    <cellStyle name="Comma 7 6 5 4 2" xfId="29846" xr:uid="{7BBD256C-B730-43AF-815C-82C21BC38304}"/>
    <cellStyle name="Comma 7 6 5 5" xfId="23315" xr:uid="{186F7AEF-2327-4ED2-96ED-D56E6A0454EA}"/>
    <cellStyle name="Comma 7 6 5 6" xfId="12960" xr:uid="{E7DC528C-F130-4FF3-A64C-873FB2F5F56E}"/>
    <cellStyle name="Comma 7 6 6" xfId="1796" xr:uid="{00000000-0005-0000-0000-0000FD020000}"/>
    <cellStyle name="Comma 7 6 6 2" xfId="2286" xr:uid="{00000000-0005-0000-0000-000042020000}"/>
    <cellStyle name="Comma 7 6 6 2 2" xfId="7413" xr:uid="{DC0BA885-AAD0-406B-8C49-1F80B01D3139}"/>
    <cellStyle name="Comma 7 6 6 2 2 2" xfId="17793" xr:uid="{097FC72B-A4B1-41F1-89FA-E497A9C55EB6}"/>
    <cellStyle name="Comma 7 6 6 2 3" xfId="10246" xr:uid="{519F6ED0-7B20-436A-85EB-0745016D725D}"/>
    <cellStyle name="Comma 7 6 6 2 3 2" xfId="20626" xr:uid="{DF8105FF-DC48-4A5A-A798-92E7F20D62BA}"/>
    <cellStyle name="Comma 7 6 6 2 4" xfId="28719" xr:uid="{E1AB2579-9A5D-455E-A557-06AF11B88023}"/>
    <cellStyle name="Comma 7 6 6 2 5" xfId="27129" xr:uid="{9AA29743-1BB0-42A7-8142-D25BC83613CB}"/>
    <cellStyle name="Comma 7 6 6 2 6" xfId="14960" xr:uid="{D4CDCE7D-8BC5-43F6-B455-A2D94633B00D}"/>
    <cellStyle name="Comma 7 6 6 3" xfId="3565" xr:uid="{00000000-0005-0000-0000-0000FD020000}"/>
    <cellStyle name="Comma 7 6 6 4" xfId="25442" xr:uid="{42872B52-D575-49A2-AA17-DDB0CA2A7F99}"/>
    <cellStyle name="Comma 7 6 6 4 2" xfId="29882" xr:uid="{BA8926F2-5495-4B23-B877-3C97DC6CD642}"/>
    <cellStyle name="Comma 7 6 6 5" xfId="30005" xr:uid="{FA1DB840-8290-41D1-B01F-2F13D74261E2}"/>
    <cellStyle name="Comma 7 6 7" xfId="1782" xr:uid="{00000000-0005-0000-0000-0000FE020000}"/>
    <cellStyle name="Comma 7 6 7 2" xfId="27962" xr:uid="{1D32C5D1-031B-4E2E-A3F9-D5DB05CFD04C}"/>
    <cellStyle name="Comma 7 6 7 3" xfId="26877" xr:uid="{B323087D-4CC4-4BF7-B52C-5DE2B8509722}"/>
    <cellStyle name="Comma 7 6 8" xfId="3873" xr:uid="{A243BA53-A050-43A4-8A3D-C78E4411F594}"/>
    <cellStyle name="Comma 7 6 8 2" xfId="8705" xr:uid="{733A62D6-3F62-4B36-8242-2EBEEB5A247A}"/>
    <cellStyle name="Comma 7 6 8 2 2" xfId="19085" xr:uid="{81A8AB01-5EDE-492D-B7C3-58BE425DAAA2}"/>
    <cellStyle name="Comma 7 6 8 3" xfId="11538" xr:uid="{B218D86A-0B04-4ADA-B846-E6BC15240D73}"/>
    <cellStyle name="Comma 7 6 8 3 2" xfId="21918" xr:uid="{F31D6500-97F9-4A0D-A795-B6A0706BA972}"/>
    <cellStyle name="Comma 7 6 8 4" xfId="26594" xr:uid="{CAC20320-2EAC-4B05-8692-6D3045E06A47}"/>
    <cellStyle name="Comma 7 6 8 5" xfId="27355" xr:uid="{DEE963F9-8BF7-4796-ACC9-4FE8D34367F4}"/>
    <cellStyle name="Comma 7 6 8 6" xfId="16252" xr:uid="{2D16975B-8A13-4782-9163-3507B8A142AF}"/>
    <cellStyle name="Comma 7 6 9" xfId="4915" xr:uid="{E140A11C-3D15-4805-ADFA-F3493BC37417}"/>
    <cellStyle name="Comma 7 6 9 2" xfId="27837" xr:uid="{DBD250EF-0CB8-46C9-8225-D7982C860CC2}"/>
    <cellStyle name="Comma 7 6 9 3" xfId="26538" xr:uid="{E121BB5B-DD5E-428B-81BD-221BD63329A9}"/>
    <cellStyle name="Comma 7 6 9 4" xfId="14207" xr:uid="{4BEFEFAE-F8A4-43F4-B877-5A604371F221}"/>
    <cellStyle name="Comma 7 7" xfId="530" xr:uid="{00000000-0005-0000-0000-0000FF020000}"/>
    <cellStyle name="Comma 7 7 10" xfId="9498" xr:uid="{50FDD31A-098F-48AB-B132-9EE274435206}"/>
    <cellStyle name="Comma 7 7 10 2" xfId="19878" xr:uid="{A8FC17F2-4D77-4ADA-AD8A-911C3D7D6DEA}"/>
    <cellStyle name="Comma 7 7 11" xfId="25360" xr:uid="{118FA5C7-65DC-45FE-B93C-6554CEF9BCA8}"/>
    <cellStyle name="Comma 7 7 12" xfId="12519" xr:uid="{FF46BF83-0098-4B24-9994-7447DE95D4C9}"/>
    <cellStyle name="Comma 7 7 2" xfId="531" xr:uid="{00000000-0005-0000-0000-000000030000}"/>
    <cellStyle name="Comma 7 7 2 2" xfId="1799" xr:uid="{00000000-0005-0000-0000-000001030000}"/>
    <cellStyle name="Comma 7 7 2 2 2" xfId="2877" xr:uid="{00000000-0005-0000-0000-00004B020000}"/>
    <cellStyle name="Comma 7 7 2 2 2 2" xfId="7994" xr:uid="{D28A7FE0-815E-40F6-B577-8EE44F14115F}"/>
    <cellStyle name="Comma 7 7 2 2 2 2 2" xfId="18374" xr:uid="{7E714202-2115-41B1-BE5B-C9B27748611D}"/>
    <cellStyle name="Comma 7 7 2 2 2 2 2 2" xfId="31136" xr:uid="{7B4E6E3D-5D0B-40D6-84BD-43D775109142}"/>
    <cellStyle name="Comma 7 7 2 2 2 2 2 3" xfId="30786" xr:uid="{B018A964-2BCE-44BC-8397-0B29A05DF726}"/>
    <cellStyle name="Comma 7 7 2 2 2 3" xfId="10827" xr:uid="{F74D12D5-5D88-48FF-9BD2-A7E636270A5A}"/>
    <cellStyle name="Comma 7 7 2 2 2 3 2" xfId="21207" xr:uid="{95D531FD-307A-4FF7-8544-4302C89D47C7}"/>
    <cellStyle name="Comma 7 7 2 2 2 4" xfId="27271" xr:uid="{2D36A089-837D-4523-ABDD-F77154AE563C}"/>
    <cellStyle name="Comma 7 7 2 2 2 5" xfId="27934" xr:uid="{DCC99E43-CDA7-4EDE-81A0-F6B7B059AB6F}"/>
    <cellStyle name="Comma 7 7 2 2 2 6" xfId="15541" xr:uid="{04D0BAE1-45A9-4878-AF22-2CF922039EBE}"/>
    <cellStyle name="Comma 7 7 2 2 3" xfId="3579" xr:uid="{00000000-0005-0000-0000-000001030000}"/>
    <cellStyle name="Comma 7 7 2 2 4" xfId="5640" xr:uid="{E60974FD-09CC-420F-88A2-C27C1F08E48E}"/>
    <cellStyle name="Comma 7 7 2 2 4 2" xfId="29765" xr:uid="{FA4FB0BF-A96C-40AA-BA96-8F4951D06A90}"/>
    <cellStyle name="Comma 7 7 2 2 5" xfId="23737" xr:uid="{DDB5FC3F-E011-4CC3-8D63-61A5361B71E1}"/>
    <cellStyle name="Comma 7 7 2 2 6" xfId="13375" xr:uid="{A6B18B30-EDDD-470D-BDBF-EDBB2C02A202}"/>
    <cellStyle name="Comma 7 7 2 3" xfId="1800" xr:uid="{00000000-0005-0000-0000-000002030000}"/>
    <cellStyle name="Comma 7 7 2 3 2" xfId="25032" xr:uid="{6BDD10C8-D5D2-4B16-8186-157162E3C65A}"/>
    <cellStyle name="Comma 7 7 2 3 2 2" xfId="30787" xr:uid="{1E3CD265-152F-4835-8EE5-09A9941F2276}"/>
    <cellStyle name="Comma 7 7 2 3 2 3" xfId="30553" xr:uid="{02D9238D-CBBE-43CD-9C24-03C90F95B3B3}"/>
    <cellStyle name="Comma 7 7 2 3 3" xfId="23909" xr:uid="{53A23F6E-80A4-406E-B3C9-3A9ED17968CC}"/>
    <cellStyle name="Comma 7 7 2 3 4" xfId="30040" xr:uid="{B10D0033-ABBF-4989-8018-A0B99E559E65}"/>
    <cellStyle name="Comma 7 7 2 3 5" xfId="29662" xr:uid="{F6B21234-EF52-417D-A18F-B6EF8AD1E09D}"/>
    <cellStyle name="Comma 7 7 2 4" xfId="1798" xr:uid="{00000000-0005-0000-0000-000003030000}"/>
    <cellStyle name="Comma 7 7 2 4 2" xfId="25968" xr:uid="{928C0968-72D2-40CF-B38F-C587FD022FFD}"/>
    <cellStyle name="Comma 7 7 2 4 2 2" xfId="30788" xr:uid="{7E046A25-CAE9-4CDB-BD51-E8747CBC0EBF}"/>
    <cellStyle name="Comma 7 7 2 4 2 3" xfId="30587" xr:uid="{B9BA8C80-016D-4DAF-B5A7-EEAE08BA1850}"/>
    <cellStyle name="Comma 7 7 2 4 3" xfId="26522" xr:uid="{CAC2A65E-3A8D-42D8-84C7-B38C0C2F5982}"/>
    <cellStyle name="Comma 7 7 2 5" xfId="4921" xr:uid="{239690F2-C5AE-4138-BA4B-E931B00A0C76}"/>
    <cellStyle name="Comma 7 7 2 5 2" xfId="27396" xr:uid="{6C46E5A6-E068-48A6-84C8-923B14C8C664}"/>
    <cellStyle name="Comma 7 7 2 5 3" xfId="26344" xr:uid="{1121C310-24E6-43B1-AD4B-C5140617375D}"/>
    <cellStyle name="Comma 7 7 2 5 4" xfId="14213" xr:uid="{E085C55D-9818-4A07-9CBC-6D2769FAA9C6}"/>
    <cellStyle name="Comma 7 7 2 5 5" xfId="30618" xr:uid="{E846814E-5B6C-4A6E-9E58-68D4CC744C88}"/>
    <cellStyle name="Comma 7 7 2 6" xfId="6666" xr:uid="{DD6743ED-F36E-42EF-BCC8-D247E79BEAB5}"/>
    <cellStyle name="Comma 7 7 2 6 2" xfId="28190" xr:uid="{09C40607-E8D7-4EDF-8CAD-2BBBB59E95FE}"/>
    <cellStyle name="Comma 7 7 2 6 3" xfId="25850" xr:uid="{DF3D8436-B356-46BD-B73F-05EBED1C5A82}"/>
    <cellStyle name="Comma 7 7 2 6 4" xfId="17046" xr:uid="{6560A0A3-9F8F-4350-B9D6-8C08EAF729FA}"/>
    <cellStyle name="Comma 7 7 2 7" xfId="9499" xr:uid="{142BE0BF-F0C7-4044-B001-825484052DB6}"/>
    <cellStyle name="Comma 7 7 2 7 2" xfId="19879" xr:uid="{84AFA158-7969-4E74-A9C1-00288C7EAD7F}"/>
    <cellStyle name="Comma 7 7 2 8" xfId="23569" xr:uid="{B2713F2F-A70B-459F-89CB-BF8108D1CB18}"/>
    <cellStyle name="Comma 7 7 2 9" xfId="12677" xr:uid="{90971410-4F47-4005-9D38-04964861F1BA}"/>
    <cellStyle name="Comma 7 7 3" xfId="532" xr:uid="{00000000-0005-0000-0000-000004030000}"/>
    <cellStyle name="Comma 7 7 3 2" xfId="1802" xr:uid="{00000000-0005-0000-0000-000005030000}"/>
    <cellStyle name="Comma 7 7 3 2 2" xfId="28252" xr:uid="{48865CA2-C9C0-4384-9537-03BE2E1C1AEF}"/>
    <cellStyle name="Comma 7 7 3 2 2 2" xfId="30790" xr:uid="{54EA8795-81FA-4C62-9DDB-F155986CC086}"/>
    <cellStyle name="Comma 7 7 3 2 2 3" xfId="30601" xr:uid="{AC10B343-A6F7-4CEA-BFEF-D4DBB8A29826}"/>
    <cellStyle name="Comma 7 7 3 2 3" xfId="26166" xr:uid="{9DA42141-736D-4760-973F-3846DDC86D5D}"/>
    <cellStyle name="Comma 7 7 3 3" xfId="1803" xr:uid="{00000000-0005-0000-0000-000006030000}"/>
    <cellStyle name="Comma 7 7 3 4" xfId="1801" xr:uid="{00000000-0005-0000-0000-000007030000}"/>
    <cellStyle name="Comma 7 7 3 5" xfId="4922" xr:uid="{8A800B21-38D2-4169-9A0A-C7CE2DCA6913}"/>
    <cellStyle name="Comma 7 7 3 5 2" xfId="27774" xr:uid="{CAC9E993-7576-48F2-90FB-B70206948F53}"/>
    <cellStyle name="Comma 7 7 3 5 2 2" xfId="31196" xr:uid="{222CF450-24C8-4421-8103-13361694F782}"/>
    <cellStyle name="Comma 7 7 3 5 2 3" xfId="30789" xr:uid="{7960C803-F401-450C-B756-1ADD0E85CCC6}"/>
    <cellStyle name="Comma 7 7 3 5 3" xfId="28094" xr:uid="{DE909C5A-C2CB-4711-96D7-5834683A1C78}"/>
    <cellStyle name="Comma 7 7 3 5 4" xfId="14214" xr:uid="{2C8A9832-13D5-4034-8A46-573276CE087F}"/>
    <cellStyle name="Comma 7 7 3 6" xfId="6667" xr:uid="{3F43B62D-2338-43C2-89F5-E9BB71FB2183}"/>
    <cellStyle name="Comma 7 7 3 6 2" xfId="17047" xr:uid="{180EEF6C-AB5A-45C3-8317-609457B02BCF}"/>
    <cellStyle name="Comma 7 7 3 7" xfId="9500" xr:uid="{49A3CF87-C7C0-484A-9E72-9F82C0BF2CD2}"/>
    <cellStyle name="Comma 7 7 3 7 2" xfId="19880" xr:uid="{E964E7FB-30E3-4BAB-82A9-8AEB293FFDF0}"/>
    <cellStyle name="Comma 7 7 3 8" xfId="23299" xr:uid="{5096E029-B4D1-48BF-ABDA-3CDC57159BE6}"/>
    <cellStyle name="Comma 7 7 3 9" xfId="13095" xr:uid="{B0F81821-31D7-4208-8FE0-992320CEBD42}"/>
    <cellStyle name="Comma 7 7 4" xfId="1804" xr:uid="{00000000-0005-0000-0000-000008030000}"/>
    <cellStyle name="Comma 7 7 4 2" xfId="2287" xr:uid="{00000000-0005-0000-0000-000049020000}"/>
    <cellStyle name="Comma 7 7 4 2 2" xfId="7414" xr:uid="{F6D21630-6982-45E4-8F24-E3C9FFF045AE}"/>
    <cellStyle name="Comma 7 7 4 2 2 2" xfId="17794" xr:uid="{0EEBBDB9-627A-4B75-83EB-DBD19366E7CC}"/>
    <cellStyle name="Comma 7 7 4 2 2 2 2" xfId="31126" xr:uid="{578F950F-8ECC-4DFC-BB7D-F799DE989C62}"/>
    <cellStyle name="Comma 7 7 4 2 2 2 3" xfId="30791" xr:uid="{F5A2BB4A-33A4-4166-889B-4FB51AB60A5C}"/>
    <cellStyle name="Comma 7 7 4 2 3" xfId="10247" xr:uid="{AEA8E18D-997D-4E37-AD37-EF558E62476D}"/>
    <cellStyle name="Comma 7 7 4 2 3 2" xfId="20627" xr:uid="{60FC6F78-5B6C-463A-A447-570A1A607AF0}"/>
    <cellStyle name="Comma 7 7 4 2 4" xfId="26753" xr:uid="{019723D5-8315-480B-8F55-49C0F9153DF4}"/>
    <cellStyle name="Comma 7 7 4 2 5" xfId="27794" xr:uid="{042291AB-C325-4A62-BC20-890E333216F9}"/>
    <cellStyle name="Comma 7 7 4 2 6" xfId="14961" xr:uid="{FDB895C9-DDCC-4F51-B6E5-EBE8D4F40A4C}"/>
    <cellStyle name="Comma 7 7 4 3" xfId="2058" xr:uid="{00000000-0005-0000-0000-000008030000}"/>
    <cellStyle name="Comma 7 7 4 4" xfId="23743" xr:uid="{619F8327-B3EE-4273-8887-4963F8146300}"/>
    <cellStyle name="Comma 7 7 4 4 2" xfId="29737" xr:uid="{787F23BB-5755-4C4F-9AEF-D15F9D5BAA42}"/>
    <cellStyle name="Comma 7 7 4 5" xfId="29847" xr:uid="{B9DD2DA5-2A68-4CBC-BCA3-1B5F3034B17B}"/>
    <cellStyle name="Comma 7 7 4 6" xfId="29990" xr:uid="{B686D5D9-8B80-451A-AB28-EB3DD1D3523C}"/>
    <cellStyle name="Comma 7 7 5" xfId="1805" xr:uid="{00000000-0005-0000-0000-000009030000}"/>
    <cellStyle name="Comma 7 7 5 2" xfId="25671" xr:uid="{6DCCAF9D-3C6C-4CF6-ADEB-8BDFB46B6777}"/>
    <cellStyle name="Comma 7 7 5 2 2" xfId="29827" xr:uid="{4A7BD1EE-60D6-4780-87E7-19A73C10E6BF}"/>
    <cellStyle name="Comma 7 7 5 2 2 2" xfId="30792" xr:uid="{BA5C71EA-B3F2-4687-A4B5-790C585B6E1A}"/>
    <cellStyle name="Comma 7 7 5 3" xfId="24746" xr:uid="{3D5F4592-4DA7-47D0-9EA5-0B5125233E85}"/>
    <cellStyle name="Comma 7 7 5 4" xfId="30022" xr:uid="{1DEC4015-E095-4F70-8620-A8BE279518E9}"/>
    <cellStyle name="Comma 7 7 6" xfId="1797" xr:uid="{00000000-0005-0000-0000-00000A030000}"/>
    <cellStyle name="Comma 7 7 6 2" xfId="27387" xr:uid="{FD0E0FBD-37AE-490F-91F8-9CCBB4423EF3}"/>
    <cellStyle name="Comma 7 7 6 2 2" xfId="30793" xr:uid="{CAA61A27-B80A-4F0E-809E-70C3BBC4F0DD}"/>
    <cellStyle name="Comma 7 7 6 2 3" xfId="30586" xr:uid="{779BF925-478F-4B92-9D61-F3E81C8C6CCA}"/>
    <cellStyle name="Comma 7 7 6 3" xfId="26160" xr:uid="{9E7C1505-9440-4656-81A5-60B0DA959126}"/>
    <cellStyle name="Comma 7 7 7" xfId="3874" xr:uid="{63484131-385A-48FC-9577-827A00C6C209}"/>
    <cellStyle name="Comma 7 7 7 2" xfId="8706" xr:uid="{6B6E3777-A3F2-4DBF-8000-9E1C7145C7F7}"/>
    <cellStyle name="Comma 7 7 7 2 2" xfId="28965" xr:uid="{93D6C549-71AE-47E8-8365-1C72267D5D1F}"/>
    <cellStyle name="Comma 7 7 7 2 3" xfId="26596" xr:uid="{93FAB1B6-5EB6-47EA-9CAF-F284522760BF}"/>
    <cellStyle name="Comma 7 7 7 2 4" xfId="19086" xr:uid="{475EB69E-4EBA-446C-88F4-239C3C6C2AF1}"/>
    <cellStyle name="Comma 7 7 7 3" xfId="11539" xr:uid="{7DD52BCC-0988-4F95-90B7-2B0A471E3CB8}"/>
    <cellStyle name="Comma 7 7 7 3 2" xfId="21919" xr:uid="{9527B6D8-C9DB-46D7-9789-1171994ADE03}"/>
    <cellStyle name="Comma 7 7 7 4" xfId="28442" xr:uid="{2A04695C-E94E-4851-A7B6-EF551D4FACA7}"/>
    <cellStyle name="Comma 7 7 7 5" xfId="16253" xr:uid="{2AE89966-7AA3-4AD8-AF85-26D5201500BB}"/>
    <cellStyle name="Comma 7 7 8" xfId="4920" xr:uid="{1FF9725F-9C5C-4FEF-A994-E5879C35E46B}"/>
    <cellStyle name="Comma 7 7 8 2" xfId="26559" xr:uid="{F4F273FE-BBED-4FD3-A033-BAEA2F2F1D9B}"/>
    <cellStyle name="Comma 7 7 8 3" xfId="26219" xr:uid="{B5C319B4-74FC-456F-AD1E-DD4723D1A541}"/>
    <cellStyle name="Comma 7 7 8 4" xfId="14212" xr:uid="{9CDD5C5C-5C26-48FC-8E43-907198F456A1}"/>
    <cellStyle name="Comma 7 7 9" xfId="6665" xr:uid="{5D28B574-6165-49B6-9C0A-67D3A5BE9D44}"/>
    <cellStyle name="Comma 7 7 9 2" xfId="28352" xr:uid="{D8B50F86-FF86-4730-90EF-51DF93B57945}"/>
    <cellStyle name="Comma 7 7 9 3" xfId="26616" xr:uid="{5FDBDD01-9F65-4C69-8015-93A6A1BC3AE7}"/>
    <cellStyle name="Comma 7 7 9 4" xfId="17045" xr:uid="{E630287C-B041-4CC3-A8BF-95F48E308AAD}"/>
    <cellStyle name="Comma 7 8" xfId="533" xr:uid="{00000000-0005-0000-0000-00000B030000}"/>
    <cellStyle name="Comma 7 8 10" xfId="9501" xr:uid="{461F5D78-4212-4B9A-BA8E-E1658EDA4F9C}"/>
    <cellStyle name="Comma 7 8 10 2" xfId="19881" xr:uid="{154366DA-16BF-43D6-87AE-1FD7DB703DB4}"/>
    <cellStyle name="Comma 7 8 11" xfId="25559" xr:uid="{7BB37B85-2E11-4E16-93D5-DE9A40AB2DA7}"/>
    <cellStyle name="Comma 7 8 12" xfId="12520" xr:uid="{4E7BAA29-FD58-4EA4-B2C8-58E0CB3D8D7B}"/>
    <cellStyle name="Comma 7 8 2" xfId="534" xr:uid="{00000000-0005-0000-0000-00000C030000}"/>
    <cellStyle name="Comma 7 8 2 2" xfId="1808" xr:uid="{00000000-0005-0000-0000-00000D030000}"/>
    <cellStyle name="Comma 7 8 2 2 2" xfId="2878" xr:uid="{00000000-0005-0000-0000-00004F020000}"/>
    <cellStyle name="Comma 7 8 2 2 2 2" xfId="7995" xr:uid="{CD53C1D8-009B-4791-9A8C-45599DAAB69E}"/>
    <cellStyle name="Comma 7 8 2 2 2 2 2" xfId="18375" xr:uid="{6DA734DC-28A7-4035-BE93-E085BC2161E4}"/>
    <cellStyle name="Comma 7 8 2 2 2 2 2 2" xfId="31137" xr:uid="{081405D7-D07D-4A91-BD9B-45D8AD436235}"/>
    <cellStyle name="Comma 7 8 2 2 2 2 2 3" xfId="30794" xr:uid="{ED36736C-00D1-4FB1-B140-7B9566A4683E}"/>
    <cellStyle name="Comma 7 8 2 2 2 3" xfId="10828" xr:uid="{74B8DE86-C376-4E09-838B-42B6BE90821A}"/>
    <cellStyle name="Comma 7 8 2 2 2 3 2" xfId="21208" xr:uid="{B7791B1F-4DA4-4DDB-B1B7-190DD76C2FB9}"/>
    <cellStyle name="Comma 7 8 2 2 2 4" xfId="26068" xr:uid="{F150A47D-E926-48B2-BF75-9DE9AEF8B5B0}"/>
    <cellStyle name="Comma 7 8 2 2 2 5" xfId="27836" xr:uid="{EDF632D7-0D70-4B26-81C2-8C3E2A45B60A}"/>
    <cellStyle name="Comma 7 8 2 2 2 6" xfId="15542" xr:uid="{50E5CF0A-F2B3-4711-B935-FCE736EECF79}"/>
    <cellStyle name="Comma 7 8 2 2 3" xfId="3671" xr:uid="{00000000-0005-0000-0000-00000D030000}"/>
    <cellStyle name="Comma 7 8 2 2 4" xfId="5641" xr:uid="{9E374B7E-CF60-47C4-B1DD-BDBD665548B0}"/>
    <cellStyle name="Comma 7 8 2 2 4 2" xfId="29766" xr:uid="{E9FED823-1012-4BC6-A428-7E2379C3BA30}"/>
    <cellStyle name="Comma 7 8 2 2 5" xfId="24712" xr:uid="{9A5A09C9-3914-4354-B649-7132336C7DB3}"/>
    <cellStyle name="Comma 7 8 2 2 6" xfId="13376" xr:uid="{6C81D992-67E6-4CFD-8DBA-855A2E3A856C}"/>
    <cellStyle name="Comma 7 8 2 3" xfId="1809" xr:uid="{00000000-0005-0000-0000-00000E030000}"/>
    <cellStyle name="Comma 7 8 2 3 2" xfId="23651" xr:uid="{EB25C3F5-EA75-465E-A70E-F7B9887AEA1A}"/>
    <cellStyle name="Comma 7 8 2 3 2 2" xfId="30795" xr:uid="{F6B8A557-F23D-438B-8822-B00D42CBEC46}"/>
    <cellStyle name="Comma 7 8 2 3 2 3" xfId="30554" xr:uid="{D701D235-4E4F-4A67-B996-44B03CEEE62B}"/>
    <cellStyle name="Comma 7 8 2 3 3" xfId="23269" xr:uid="{E168AB56-CAC1-4EAC-9C84-294233F63871}"/>
    <cellStyle name="Comma 7 8 2 3 4" xfId="30041" xr:uid="{5595654F-D3F2-4C58-9711-80F5D4516389}"/>
    <cellStyle name="Comma 7 8 2 3 5" xfId="29663" xr:uid="{F89B622F-2B7F-4DD5-B596-4AE854E840FE}"/>
    <cellStyle name="Comma 7 8 2 4" xfId="1807" xr:uid="{00000000-0005-0000-0000-00000F030000}"/>
    <cellStyle name="Comma 7 8 2 4 2" xfId="27623" xr:uid="{E4811423-FA33-410A-9876-3E8BEC2D3065}"/>
    <cellStyle name="Comma 7 8 2 4 2 2" xfId="30796" xr:uid="{F5E6F138-1B96-4B9C-A041-BA40BEE9149A}"/>
    <cellStyle name="Comma 7 8 2 4 2 3" xfId="30589" xr:uid="{113A6CB1-FA98-4193-9DC6-59E261BEBAD5}"/>
    <cellStyle name="Comma 7 8 2 4 3" xfId="25916" xr:uid="{EABA93C2-25D5-4451-B9DE-9B5893A33E3F}"/>
    <cellStyle name="Comma 7 8 2 5" xfId="4924" xr:uid="{D1A1F25A-7A3B-40B1-BEC3-4D4C61326147}"/>
    <cellStyle name="Comma 7 8 2 5 2" xfId="28322" xr:uid="{F6F8DF29-AD51-47CE-B45E-C2AD691D54BC}"/>
    <cellStyle name="Comma 7 8 2 5 3" xfId="26729" xr:uid="{1E6E70BF-F1F1-448D-BA1B-C77D9E174168}"/>
    <cellStyle name="Comma 7 8 2 5 4" xfId="14216" xr:uid="{75CA7517-6A37-4BB9-AEC6-F672F6B531A4}"/>
    <cellStyle name="Comma 7 8 2 5 5" xfId="30617" xr:uid="{36739910-A0E7-407D-A213-70F47A9FB38C}"/>
    <cellStyle name="Comma 7 8 2 6" xfId="6669" xr:uid="{0981CEDA-989B-4C0C-B248-B66D8E8C1C01}"/>
    <cellStyle name="Comma 7 8 2 6 2" xfId="27154" xr:uid="{136CBA79-2251-444D-AC2F-3F6842052E5E}"/>
    <cellStyle name="Comma 7 8 2 6 3" xfId="27896" xr:uid="{16623E2B-23F0-471E-B292-20EDEFF4FA11}"/>
    <cellStyle name="Comma 7 8 2 6 4" xfId="17049" xr:uid="{AC21FBA9-A74E-4B2A-A66B-7E2177BDFDB9}"/>
    <cellStyle name="Comma 7 8 2 7" xfId="9502" xr:uid="{0C4FF75F-2AC2-4B80-9E5D-01B19B29264B}"/>
    <cellStyle name="Comma 7 8 2 7 2" xfId="19882" xr:uid="{66501C24-DCC0-4357-B57E-5A839A2717AC}"/>
    <cellStyle name="Comma 7 8 2 8" xfId="23028" xr:uid="{AAF3A4F9-B1B1-46C1-9D32-F0C7BCE6CA49}"/>
    <cellStyle name="Comma 7 8 2 9" xfId="12678" xr:uid="{6EF18D4A-69CC-4574-9887-CDB47C37F0AE}"/>
    <cellStyle name="Comma 7 8 3" xfId="535" xr:uid="{00000000-0005-0000-0000-000010030000}"/>
    <cellStyle name="Comma 7 8 3 2" xfId="1811" xr:uid="{00000000-0005-0000-0000-000011030000}"/>
    <cellStyle name="Comma 7 8 3 2 2" xfId="27695" xr:uid="{EE97ABFA-D157-4430-A325-5B0F3B9991C9}"/>
    <cellStyle name="Comma 7 8 3 2 2 2" xfId="30798" xr:uid="{27CF7EC5-7EB8-4BFD-BCE0-B0F02E2406C6}"/>
    <cellStyle name="Comma 7 8 3 2 2 3" xfId="30602" xr:uid="{5081A3B1-9BBF-4264-A72F-EC54681B085A}"/>
    <cellStyle name="Comma 7 8 3 2 3" xfId="26346" xr:uid="{96658A2E-F3EC-4CC7-885E-17AFB1B42EAE}"/>
    <cellStyle name="Comma 7 8 3 3" xfId="1812" xr:uid="{00000000-0005-0000-0000-000012030000}"/>
    <cellStyle name="Comma 7 8 3 4" xfId="1810" xr:uid="{00000000-0005-0000-0000-000013030000}"/>
    <cellStyle name="Comma 7 8 3 5" xfId="4925" xr:uid="{F0790063-54C7-4AD8-9AE8-CBE6BFE99F5F}"/>
    <cellStyle name="Comma 7 8 3 5 2" xfId="26395" xr:uid="{7FBAB89E-9A2E-4B30-8DE2-1B5B9E1B3B7B}"/>
    <cellStyle name="Comma 7 8 3 5 2 2" xfId="31176" xr:uid="{B7C2DA88-707B-4D9B-B86B-2337AB76038C}"/>
    <cellStyle name="Comma 7 8 3 5 2 3" xfId="30797" xr:uid="{C3139D6A-C6C8-4FB4-A5E3-3E0682926834}"/>
    <cellStyle name="Comma 7 8 3 5 3" xfId="26960" xr:uid="{905EB402-36F7-4334-AF2B-CBB7E0930E43}"/>
    <cellStyle name="Comma 7 8 3 5 4" xfId="14217" xr:uid="{CAF63625-BA47-433D-A2E5-6C304B8F5ADB}"/>
    <cellStyle name="Comma 7 8 3 6" xfId="6670" xr:uid="{D64777B9-39B4-4016-BBF2-2AE4971EE1AF}"/>
    <cellStyle name="Comma 7 8 3 6 2" xfId="17050" xr:uid="{8C8B1E7D-DE6D-448A-8E09-94964748D0F6}"/>
    <cellStyle name="Comma 7 8 3 7" xfId="9503" xr:uid="{84A33AD1-D033-409D-82FF-8B36F66D65E4}"/>
    <cellStyle name="Comma 7 8 3 7 2" xfId="19883" xr:uid="{F7BC0EF3-BD9E-4B91-929E-4003ECF93E0D}"/>
    <cellStyle name="Comma 7 8 3 8" xfId="25290" xr:uid="{B1225EDF-EBF5-4B5F-8E6C-B3A8C984E342}"/>
    <cellStyle name="Comma 7 8 3 9" xfId="13096" xr:uid="{526BFBFF-DA58-4A8D-AD4E-0152291E5DBC}"/>
    <cellStyle name="Comma 7 8 4" xfId="1813" xr:uid="{00000000-0005-0000-0000-000014030000}"/>
    <cellStyle name="Comma 7 8 4 2" xfId="2288" xr:uid="{00000000-0005-0000-0000-00004D020000}"/>
    <cellStyle name="Comma 7 8 4 2 2" xfId="7415" xr:uid="{867495F1-1ECD-434E-A732-4E7A6A51DB48}"/>
    <cellStyle name="Comma 7 8 4 2 2 2" xfId="17795" xr:uid="{E78E2C73-FC82-4138-9644-A92D78C309B8}"/>
    <cellStyle name="Comma 7 8 4 2 2 2 2" xfId="31127" xr:uid="{DCA6D1C7-1322-4480-B219-4BF158B0F1E8}"/>
    <cellStyle name="Comma 7 8 4 2 2 2 3" xfId="30799" xr:uid="{DE93F21A-3123-4AC4-B36D-73D11AF2C594}"/>
    <cellStyle name="Comma 7 8 4 2 3" xfId="10248" xr:uid="{BD492B3B-C3AD-4B81-BCB2-620D31CFDE8F}"/>
    <cellStyle name="Comma 7 8 4 2 3 2" xfId="20628" xr:uid="{396078FF-E548-4743-A8C6-FC817F04D910}"/>
    <cellStyle name="Comma 7 8 4 2 4" xfId="28331" xr:uid="{61DC55D1-8713-427D-9465-1702ADABBB63}"/>
    <cellStyle name="Comma 7 8 4 2 5" xfId="27440" xr:uid="{8D7AEC3E-A32C-440C-BB97-EF9226F8256A}"/>
    <cellStyle name="Comma 7 8 4 2 6" xfId="14962" xr:uid="{8B56D362-DC89-4A56-87CD-D5060D7A5E83}"/>
    <cellStyle name="Comma 7 8 4 3" xfId="3598" xr:uid="{00000000-0005-0000-0000-000014030000}"/>
    <cellStyle name="Comma 7 8 4 4" xfId="24317" xr:uid="{26CBA72F-2AA8-4AE1-958A-63A49970CB47}"/>
    <cellStyle name="Comma 7 8 4 4 2" xfId="29738" xr:uid="{24393F3C-DB19-4078-9336-35E1AE2F85F6}"/>
    <cellStyle name="Comma 7 8 4 5" xfId="29848" xr:uid="{4A5ECDAD-660F-4328-BAC4-07C32749A506}"/>
    <cellStyle name="Comma 7 8 4 6" xfId="29991" xr:uid="{587744C6-0414-46C8-8D3F-F58C20B13D75}"/>
    <cellStyle name="Comma 7 8 5" xfId="1814" xr:uid="{00000000-0005-0000-0000-000015030000}"/>
    <cellStyle name="Comma 7 8 5 2" xfId="23785" xr:uid="{79A225CD-EE67-4FD6-AD4B-AA6D75F99659}"/>
    <cellStyle name="Comma 7 8 5 2 2" xfId="29828" xr:uid="{85D21D4E-521C-4890-ABEA-B0F0A9C6E194}"/>
    <cellStyle name="Comma 7 8 5 2 2 2" xfId="30800" xr:uid="{32CF2401-1888-4757-9934-9E94BDDB7892}"/>
    <cellStyle name="Comma 7 8 5 3" xfId="24112" xr:uid="{BE8CBB68-BEC0-4594-95E1-007E844A55A2}"/>
    <cellStyle name="Comma 7 8 5 4" xfId="30023" xr:uid="{43D9B9D1-144B-4A25-937C-F86412C4CA52}"/>
    <cellStyle name="Comma 7 8 6" xfId="1806" xr:uid="{00000000-0005-0000-0000-000016030000}"/>
    <cellStyle name="Comma 7 8 6 2" xfId="28222" xr:uid="{1CA307A6-ECBB-4DCD-88E9-ED86F26BE09F}"/>
    <cellStyle name="Comma 7 8 6 2 2" xfId="30801" xr:uid="{36E76C61-6C08-4EC0-ADAB-97813DC20F84}"/>
    <cellStyle name="Comma 7 8 6 2 3" xfId="30588" xr:uid="{E692720D-A46C-47F1-A85F-B7A7AD465287}"/>
    <cellStyle name="Comma 7 8 6 3" xfId="27678" xr:uid="{47269680-C7F1-443B-94CC-DB37DC94BFF9}"/>
    <cellStyle name="Comma 7 8 7" xfId="3875" xr:uid="{4E1B37EE-892E-4B22-8A57-FAF1D1C6572E}"/>
    <cellStyle name="Comma 7 8 7 2" xfId="8707" xr:uid="{598D5516-2486-45CE-A842-83BBF8BFD9B2}"/>
    <cellStyle name="Comma 7 8 7 2 2" xfId="28966" xr:uid="{38C60BAA-5968-415B-9F0C-9B0A90809A03}"/>
    <cellStyle name="Comma 7 8 7 2 3" xfId="27199" xr:uid="{3212C4AC-5E4E-45E3-864E-6A8AA009C1C6}"/>
    <cellStyle name="Comma 7 8 7 2 4" xfId="19087" xr:uid="{AD156519-36F4-42C5-978F-CDB42CF7CE6E}"/>
    <cellStyle name="Comma 7 8 7 3" xfId="11540" xr:uid="{34AD759C-EECD-4EB7-A985-94EC25B6BD7C}"/>
    <cellStyle name="Comma 7 8 7 3 2" xfId="21920" xr:uid="{30F5E2A8-98E4-412F-98EA-9E6712A6434F}"/>
    <cellStyle name="Comma 7 8 7 4" xfId="28445" xr:uid="{6D0CA708-58AB-4A0A-8CA3-30F241B6BC9D}"/>
    <cellStyle name="Comma 7 8 7 5" xfId="16254" xr:uid="{F58FAA39-5F5F-40F3-8809-91C495ED2C5F}"/>
    <cellStyle name="Comma 7 8 8" xfId="4923" xr:uid="{FC361A54-B3B9-4526-A514-2FFB01AC2745}"/>
    <cellStyle name="Comma 7 8 8 2" xfId="27983" xr:uid="{CF2A26E8-C53A-49CB-ABB2-819806C7B2B5}"/>
    <cellStyle name="Comma 7 8 8 3" xfId="27484" xr:uid="{E208AC5E-DC00-4A5C-A8D5-24888A084401}"/>
    <cellStyle name="Comma 7 8 8 4" xfId="14215" xr:uid="{FF28E469-B7B7-4857-9622-C399099D8EE9}"/>
    <cellStyle name="Comma 7 8 9" xfId="6668" xr:uid="{B324349D-72A9-450E-9A21-C6036A1E6171}"/>
    <cellStyle name="Comma 7 8 9 2" xfId="28313" xr:uid="{D52010AA-3F8B-4FC2-9CB4-D35A2BD78896}"/>
    <cellStyle name="Comma 7 8 9 3" xfId="27605" xr:uid="{9327B767-1AD5-4B81-9BD1-7CF1E8F56090}"/>
    <cellStyle name="Comma 7 8 9 4" xfId="17048" xr:uid="{3B500CB7-EABF-4A64-AA2B-FAB952617488}"/>
    <cellStyle name="Comma 7 9" xfId="536" xr:uid="{00000000-0005-0000-0000-000017030000}"/>
    <cellStyle name="Comma 7 9 10" xfId="12512" xr:uid="{CA8F814C-E18C-478F-8492-0E3678FE41EE}"/>
    <cellStyle name="Comma 7 9 2" xfId="1816" xr:uid="{00000000-0005-0000-0000-000018030000}"/>
    <cellStyle name="Comma 7 9 2 2" xfId="3073" xr:uid="{00000000-0005-0000-0000-000052020000}"/>
    <cellStyle name="Comma 7 9 2 2 2" xfId="8153" xr:uid="{7EB1558F-4BBD-401A-9BB1-02827B491119}"/>
    <cellStyle name="Comma 7 9 2 2 2 2" xfId="18533" xr:uid="{A51FDFC9-0670-48B5-99DC-EA7F265E4998}"/>
    <cellStyle name="Comma 7 9 2 2 2 2 2" xfId="31143" xr:uid="{8996AED9-583D-45D1-90AF-796571A1EF0C}"/>
    <cellStyle name="Comma 7 9 2 2 2 2 3" xfId="30802" xr:uid="{11FE597E-A302-4F05-AB71-E873DAD04A9D}"/>
    <cellStyle name="Comma 7 9 2 2 3" xfId="10986" xr:uid="{5A4792B8-16DA-4A10-B4BA-D0A16135D4E9}"/>
    <cellStyle name="Comma 7 9 2 2 3 2" xfId="21366" xr:uid="{407AA900-0444-45C7-87FB-519CD37F3547}"/>
    <cellStyle name="Comma 7 9 2 2 4" xfId="24621" xr:uid="{263D3238-FB6A-4166-9E0F-9A170E5F5491}"/>
    <cellStyle name="Comma 7 9 2 2 4 2" xfId="30072" xr:uid="{4DA89B82-2FB7-4F27-A5F9-327004076252}"/>
    <cellStyle name="Comma 7 9 2 2 5" xfId="26912" xr:uid="{E0B26200-B909-460C-ADFE-F623EC31F0AD}"/>
    <cellStyle name="Comma 7 9 2 2 6" xfId="15700" xr:uid="{4D0F8B44-F253-416E-9952-95114F5388B3}"/>
    <cellStyle name="Comma 7 9 2 3" xfId="3538" xr:uid="{00000000-0005-0000-0000-000018030000}"/>
    <cellStyle name="Comma 7 9 2 3 2" xfId="26005" xr:uid="{A8C73E7C-8AB8-418B-A3AD-AE2E8770E7B7}"/>
    <cellStyle name="Comma 7 9 2 3 3" xfId="26206" xr:uid="{F5144315-CC66-497E-B687-52E38566539C}"/>
    <cellStyle name="Comma 7 9 2 4" xfId="5642" xr:uid="{26AB8BAA-7C90-4332-A8E8-C3C028A6FB41}"/>
    <cellStyle name="Comma 7 9 2 4 2" xfId="29778" xr:uid="{EBB2BB2F-2710-46EF-886B-754275719B42}"/>
    <cellStyle name="Comma 7 9 2 5" xfId="23295" xr:uid="{862CD927-F753-4FFB-9BA2-947802506C9D}"/>
    <cellStyle name="Comma 7 9 2 5 2" xfId="26383" xr:uid="{1DBF96B7-8112-4682-8CB5-A2B389146D52}"/>
    <cellStyle name="Comma 7 9 2 6" xfId="27144" xr:uid="{0D7A1526-65E0-4B55-9E48-AE83E29A2405}"/>
    <cellStyle name="Comma 7 9 2 7" xfId="13586" xr:uid="{3F6E615D-8E56-45E3-9BAA-34C81C32ED6C}"/>
    <cellStyle name="Comma 7 9 3" xfId="1817" xr:uid="{00000000-0005-0000-0000-000019030000}"/>
    <cellStyle name="Comma 7 9 3 2" xfId="2675" xr:uid="{00000000-0005-0000-0000-000053020000}"/>
    <cellStyle name="Comma 7 9 3 2 2" xfId="7799" xr:uid="{EE094E1D-91DD-4AF9-9924-669D955F4440}"/>
    <cellStyle name="Comma 7 9 3 2 2 2" xfId="18179" xr:uid="{168E5124-944A-4736-8237-BA275D072811}"/>
    <cellStyle name="Comma 7 9 3 2 3" xfId="10632" xr:uid="{8DE6D478-554F-48FC-97D3-FC2A598600F1}"/>
    <cellStyle name="Comma 7 9 3 2 3 2" xfId="21012" xr:uid="{BFCF240F-9FCF-4BBE-8720-4984D125AD11}"/>
    <cellStyle name="Comma 7 9 3 2 4" xfId="15346" xr:uid="{068C15C1-0248-4BB5-91C4-591913BAB33F}"/>
    <cellStyle name="Comma 7 9 3 2 5" xfId="30442" xr:uid="{92D51025-E4C0-4904-9638-6A17E656034E}"/>
    <cellStyle name="Comma 7 9 3 3" xfId="3678" xr:uid="{00000000-0005-0000-0000-000019030000}"/>
    <cellStyle name="Comma 7 9 3 4" xfId="5643" xr:uid="{E6BE7499-77E4-463B-BA19-0EA0E6022915}"/>
    <cellStyle name="Comma 7 9 3 4 2" xfId="29752" xr:uid="{8B795218-E896-406B-B68C-5A7BF886D01A}"/>
    <cellStyle name="Comma 7 9 3 5" xfId="25275" xr:uid="{7D0B094D-0CA5-4323-8D1E-92D1204A0A44}"/>
    <cellStyle name="Comma 7 9 3 6" xfId="13083" xr:uid="{2CB02459-2C4D-42D2-BC60-59F6E613B83F}"/>
    <cellStyle name="Comma 7 9 4" xfId="1815" xr:uid="{00000000-0005-0000-0000-00001A030000}"/>
    <cellStyle name="Comma 7 9 4 2" xfId="2280" xr:uid="{00000000-0005-0000-0000-000051020000}"/>
    <cellStyle name="Comma 7 9 4 2 2" xfId="7407" xr:uid="{ECA70E22-B669-47E5-B237-A70B09FDC2A2}"/>
    <cellStyle name="Comma 7 9 4 2 2 2" xfId="17787" xr:uid="{1D6C3169-C893-45C9-B5B3-340E7E6A62A5}"/>
    <cellStyle name="Comma 7 9 4 2 3" xfId="10240" xr:uid="{11770743-9A61-4906-A0ED-1A5ACCCDCA38}"/>
    <cellStyle name="Comma 7 9 4 2 3 2" xfId="20620" xr:uid="{7675E9C0-FB1D-44AD-B035-05F10DA62EA6}"/>
    <cellStyle name="Comma 7 9 4 2 4" xfId="27525" xr:uid="{95FCDC5A-9251-463A-A380-C6D5AD704ABD}"/>
    <cellStyle name="Comma 7 9 4 2 5" xfId="27304" xr:uid="{324D5791-4AA4-4432-A12B-D8FC4773221C}"/>
    <cellStyle name="Comma 7 9 4 2 6" xfId="14954" xr:uid="{F01CC1D9-EF50-417F-A807-BBAB256F29E1}"/>
    <cellStyle name="Comma 7 9 4 3" xfId="3553" xr:uid="{00000000-0005-0000-0000-00001A030000}"/>
    <cellStyle name="Comma 7 9 4 4" xfId="24761" xr:uid="{B4293C2A-2C20-4FDE-A651-4B5858E9672E}"/>
    <cellStyle name="Comma 7 9 5" xfId="3819" xr:uid="{3D055A9D-8184-4A6C-9135-4B8A07BEEB18}"/>
    <cellStyle name="Comma 7 9 5 2" xfId="8652" xr:uid="{7EB7CAAC-EB41-4A44-8227-8CF10A5544D8}"/>
    <cellStyle name="Comma 7 9 5 2 2" xfId="28959" xr:uid="{5CC8E82A-50BA-42E3-9621-4DBC89A6A158}"/>
    <cellStyle name="Comma 7 9 5 2 3" xfId="27855" xr:uid="{A5444BD1-DD3C-40FE-AECF-8FCD53DAD86E}"/>
    <cellStyle name="Comma 7 9 5 2 4" xfId="19032" xr:uid="{71F6C542-F48E-4D3B-A0C7-337AF60739F8}"/>
    <cellStyle name="Comma 7 9 5 3" xfId="11485" xr:uid="{3BD67E6A-DC58-4E0D-997C-E91619E70115}"/>
    <cellStyle name="Comma 7 9 5 3 2" xfId="21865" xr:uid="{CD9BBADF-ACEF-46B7-BFF9-58818B2D56C8}"/>
    <cellStyle name="Comma 7 9 5 4" xfId="25784" xr:uid="{D48D0E3E-A5CA-4B91-83E5-67DD914A8009}"/>
    <cellStyle name="Comma 7 9 5 5" xfId="16199" xr:uid="{F94D35A4-ECAF-49AC-BD3F-70DB8DD4B1B3}"/>
    <cellStyle name="Comma 7 9 6" xfId="4926" xr:uid="{D22195E0-32A3-453D-9C14-4748AEF3F690}"/>
    <cellStyle name="Comma 7 9 6 2" xfId="26465" xr:uid="{B179DB98-8514-4BDE-8987-D81C391102FC}"/>
    <cellStyle name="Comma 7 9 6 3" xfId="26826" xr:uid="{D9F1185C-06C9-42E9-B7C4-CEDEA200AE0E}"/>
    <cellStyle name="Comma 7 9 6 4" xfId="14218" xr:uid="{1D9C0D45-4A3E-4F7A-9E4C-C409913351A3}"/>
    <cellStyle name="Comma 7 9 7" xfId="6671" xr:uid="{A29537A1-F65B-4843-AF0C-05B168F8C09C}"/>
    <cellStyle name="Comma 7 9 7 2" xfId="27160" xr:uid="{55520C70-263D-4AB1-9319-FCA27D1942CD}"/>
    <cellStyle name="Comma 7 9 7 3" xfId="28104" xr:uid="{3DEC0D27-D036-43CE-80BF-8AA8FB19AFF0}"/>
    <cellStyle name="Comma 7 9 7 4" xfId="17051" xr:uid="{34C2D03F-AC0D-41F1-9799-D9E2EBFC00DD}"/>
    <cellStyle name="Comma 7 9 8" xfId="9504" xr:uid="{8F55B808-19E6-440B-84BB-7FBA72F377C5}"/>
    <cellStyle name="Comma 7 9 8 2" xfId="19884" xr:uid="{1D27389B-E2DF-4746-8101-736D586E99AF}"/>
    <cellStyle name="Comma 7 9 9" xfId="25139" xr:uid="{80C7AA19-964D-41F1-ACB4-443F7B2D85F5}"/>
    <cellStyle name="Comma 8" xfId="537" xr:uid="{00000000-0005-0000-0000-00001B030000}"/>
    <cellStyle name="Comma 9" xfId="538" xr:uid="{00000000-0005-0000-0000-00001C030000}"/>
    <cellStyle name="Comma 9 10" xfId="4927" xr:uid="{D81A1123-0425-468A-A1BB-1DD38680E9D1}"/>
    <cellStyle name="Comma 9 10 2" xfId="26366" xr:uid="{2F7F6436-B119-4AAD-9BB4-535464C9DAF3}"/>
    <cellStyle name="Comma 9 10 3" xfId="26329" xr:uid="{11FB18E3-EF94-4ED6-AAB4-FB17CD4BE561}"/>
    <cellStyle name="Comma 9 10 4" xfId="14219" xr:uid="{C2272325-F265-4852-9258-DAE0CE633BD7}"/>
    <cellStyle name="Comma 9 11" xfId="6672" xr:uid="{95397FF4-3D6A-4510-9989-BDDD317F97F2}"/>
    <cellStyle name="Comma 9 11 2" xfId="17052" xr:uid="{6A8550DD-A343-468B-A01C-05090AE9B719}"/>
    <cellStyle name="Comma 9 12" xfId="9505" xr:uid="{37183DA1-35CA-425D-87D1-F35C8D8A3F5E}"/>
    <cellStyle name="Comma 9 12 2" xfId="19885" xr:uid="{AA8AB3EF-C4D8-40C4-888D-AD22826DDFE1}"/>
    <cellStyle name="Comma 9 13" xfId="24006" xr:uid="{90CABFF4-ACC6-474D-BA61-1A43940CC5A2}"/>
    <cellStyle name="Comma 9 14" xfId="12405" xr:uid="{E2A8DE87-DBCD-4E16-9E4C-5722B7CB5393}"/>
    <cellStyle name="Comma 9 2" xfId="539" xr:uid="{00000000-0005-0000-0000-00001D030000}"/>
    <cellStyle name="Comma 9 2 10" xfId="6673" xr:uid="{800B4AE7-61CF-406F-BD50-717A47770535}"/>
    <cellStyle name="Comma 9 2 10 2" xfId="17053" xr:uid="{EA88CEC4-AC8C-4B27-B2D7-D33FADE80FF7}"/>
    <cellStyle name="Comma 9 2 11" xfId="9506" xr:uid="{F115FB81-E8DA-404A-892D-70F80F1B972C}"/>
    <cellStyle name="Comma 9 2 11 2" xfId="19886" xr:uid="{D7387538-8BF7-4F07-8FF0-AA9EC494776E}"/>
    <cellStyle name="Comma 9 2 12" xfId="24298" xr:uid="{E705879D-9FBA-4AEB-9FC8-2CC39AD5F36B}"/>
    <cellStyle name="Comma 9 2 13" xfId="12465" xr:uid="{8235A749-3C40-4A9B-8E8C-82B30F51A632}"/>
    <cellStyle name="Comma 9 2 2" xfId="540" xr:uid="{00000000-0005-0000-0000-00001E030000}"/>
    <cellStyle name="Comma 9 2 2 10" xfId="9507" xr:uid="{60CE9C71-F376-4025-821D-C30B7ED78186}"/>
    <cellStyle name="Comma 9 2 2 10 2" xfId="19887" xr:uid="{18234C9B-D2F9-4D6B-A13E-6C37086F7DF7}"/>
    <cellStyle name="Comma 9 2 2 11" xfId="25518" xr:uid="{6F546E97-01B6-477F-8094-EFA3F2FE1901}"/>
    <cellStyle name="Comma 9 2 2 12" xfId="12522" xr:uid="{DA9AA6E8-DB69-4F4C-A37A-A4469B73781E}"/>
    <cellStyle name="Comma 9 2 2 2" xfId="1821" xr:uid="{00000000-0005-0000-0000-00001F030000}"/>
    <cellStyle name="Comma 9 2 2 2 2" xfId="3075" xr:uid="{00000000-0005-0000-0000-000059020000}"/>
    <cellStyle name="Comma 9 2 2 2 2 2" xfId="6168" xr:uid="{1695681D-ACBD-434B-92F0-1F63368C6589}"/>
    <cellStyle name="Comma 9 2 2 2 2 2 2" xfId="25922" xr:uid="{1B1CBA3A-40E4-44FA-A7A4-CC0EB921C6F7}"/>
    <cellStyle name="Comma 9 2 2 2 2 2 3" xfId="26612" xr:uid="{DC9B371E-C0E3-4F73-83D3-29213CEBA90B}"/>
    <cellStyle name="Comma 9 2 2 2 2 2 4" xfId="15702" xr:uid="{447748E3-8314-4430-86E0-135F2EC6ED2D}"/>
    <cellStyle name="Comma 9 2 2 2 2 3" xfId="8155" xr:uid="{8046AE2B-9CD5-45A1-9232-B44A496B2A17}"/>
    <cellStyle name="Comma 9 2 2 2 2 3 2" xfId="18535" xr:uid="{F9F494A4-A347-41BB-86CB-E0B86E0FE416}"/>
    <cellStyle name="Comma 9 2 2 2 2 4" xfId="10988" xr:uid="{9B606771-FA20-4716-AFBD-6E37C66FE5D7}"/>
    <cellStyle name="Comma 9 2 2 2 2 4 2" xfId="21368" xr:uid="{90959D85-FFB6-4460-9FE8-52FDA187F7E2}"/>
    <cellStyle name="Comma 9 2 2 2 2 5" xfId="23819" xr:uid="{AD747A12-C7F9-41AF-8F2D-7D7060459104}"/>
    <cellStyle name="Comma 9 2 2 2 2 6" xfId="27341" xr:uid="{1A746590-4CA1-467D-848F-B895E1094CB2}"/>
    <cellStyle name="Comma 9 2 2 2 2 7" xfId="13588" xr:uid="{E7ABC69F-1CB5-411E-9E74-C2F9145DA71A}"/>
    <cellStyle name="Comma 9 2 2 2 3" xfId="2686" xr:uid="{00000000-0005-0000-0000-000058020000}"/>
    <cellStyle name="Comma 9 2 2 2 3 2" xfId="7810" xr:uid="{2128038F-D34A-47F5-90D6-38092A039B87}"/>
    <cellStyle name="Comma 9 2 2 2 3 2 2" xfId="27020" xr:uid="{A3DF1628-9D36-42BB-8086-112FB6BCA36B}"/>
    <cellStyle name="Comma 9 2 2 2 3 2 3" xfId="27859" xr:uid="{A5C60455-71A0-4AFE-8333-7E52BDF26654}"/>
    <cellStyle name="Comma 9 2 2 2 3 2 4" xfId="18190" xr:uid="{D77EA3DE-65CE-420F-B482-3F239AB4629E}"/>
    <cellStyle name="Comma 9 2 2 2 3 3" xfId="10643" xr:uid="{21EEC8A8-4538-49B0-9259-9092C61F7629}"/>
    <cellStyle name="Comma 9 2 2 2 3 3 2" xfId="21023" xr:uid="{6EF02B8B-FD2A-423A-9119-A24F9D043202}"/>
    <cellStyle name="Comma 9 2 2 2 3 4" xfId="25011" xr:uid="{E65E7057-6A9B-4E73-B147-10E224C434CB}"/>
    <cellStyle name="Comma 9 2 2 2 3 5" xfId="15357" xr:uid="{65EDEDBF-9135-4EDF-B076-15DD1724FE14}"/>
    <cellStyle name="Comma 9 2 2 2 4" xfId="2045" xr:uid="{00000000-0005-0000-0000-00001F030000}"/>
    <cellStyle name="Comma 9 2 2 2 4 2" xfId="26108" xr:uid="{122440CA-696A-44E0-9E96-A87373C105F9}"/>
    <cellStyle name="Comma 9 2 2 2 4 3" xfId="27291" xr:uid="{4E4768B2-7AB8-4453-8074-05036922F932}"/>
    <cellStyle name="Comma 9 2 2 2 5" xfId="4268" xr:uid="{15F18BA8-7F97-4777-9066-8253069EFE6E}"/>
    <cellStyle name="Comma 9 2 2 2 5 2" xfId="9040" xr:uid="{9FE3AAF4-1EE5-47ED-B8D4-F93ABC268CE4}"/>
    <cellStyle name="Comma 9 2 2 2 5 2 2" xfId="19420" xr:uid="{6A6573BE-1A19-4442-870C-069C69D8A52C}"/>
    <cellStyle name="Comma 9 2 2 2 5 2 3" xfId="31044" xr:uid="{F0C0A167-9B27-4A98-AB6A-B02856686997}"/>
    <cellStyle name="Comma 9 2 2 2 5 2 4" xfId="30803" xr:uid="{940BAFB2-DDDF-4DFD-AC79-DD26DD309846}"/>
    <cellStyle name="Comma 9 2 2 2 5 3" xfId="11873" xr:uid="{D66D2D42-7EBA-40C4-BE58-4D64A5059408}"/>
    <cellStyle name="Comma 9 2 2 2 5 3 2" xfId="22253" xr:uid="{6B46C0D7-EBC5-4194-90D8-6BCEC8A7CC97}"/>
    <cellStyle name="Comma 9 2 2 2 5 4" xfId="28386" xr:uid="{7BC0D46E-3348-466F-8DFC-3BD610176F0D}"/>
    <cellStyle name="Comma 9 2 2 2 5 5" xfId="27900" xr:uid="{B715E0BE-8612-4D9B-8094-A86B31BEC63D}"/>
    <cellStyle name="Comma 9 2 2 2 5 6" xfId="16587" xr:uid="{16CD614C-D92C-43D8-816F-40DF7AA64539}"/>
    <cellStyle name="Comma 9 2 2 2 6" xfId="5646" xr:uid="{668570A6-D60D-4778-B198-50FD03580688}"/>
    <cellStyle name="Comma 9 2 2 2 6 2" xfId="29724" xr:uid="{5FAFEE43-02EA-4263-B848-C1EA850D9CC6}"/>
    <cellStyle name="Comma 9 2 2 2 6 2 2" xfId="30978" xr:uid="{5D796100-B80F-4D81-937F-89F02B01DAF1}"/>
    <cellStyle name="Comma 9 2 2 2 7" xfId="25137" xr:uid="{C3EE7BD6-8743-4519-9C3D-CB652EFF1857}"/>
    <cellStyle name="Comma 9 2 2 2 8" xfId="13099" xr:uid="{E9F47D49-DC26-47D8-9B66-DEB5C8F17696}"/>
    <cellStyle name="Comma 9 2 2 3" xfId="1822" xr:uid="{00000000-0005-0000-0000-000020030000}"/>
    <cellStyle name="Comma 9 2 2 3 2" xfId="3076" xr:uid="{00000000-0005-0000-0000-00005A020000}"/>
    <cellStyle name="Comma 9 2 2 3 2 2" xfId="8156" xr:uid="{BA1A08A8-8F25-42BA-8FF5-CF4370543494}"/>
    <cellStyle name="Comma 9 2 2 3 2 2 2" xfId="28829" xr:uid="{FEA450FD-A44B-4F78-B887-6FBB04F43C55}"/>
    <cellStyle name="Comma 9 2 2 3 2 2 2 2" xfId="31228" xr:uid="{E0EAEE44-385B-43C4-A241-FDA503A0345E}"/>
    <cellStyle name="Comma 9 2 2 3 2 2 2 3" xfId="30805" xr:uid="{0E41FCD9-0F8F-41FD-9B49-7F0530E67F12}"/>
    <cellStyle name="Comma 9 2 2 3 2 2 3" xfId="26384" xr:uid="{4ABFB2F1-EFEF-44B5-B10D-DE0D3C6BDABA}"/>
    <cellStyle name="Comma 9 2 2 3 2 2 4" xfId="18536" xr:uid="{6D88F806-B1B0-4D9A-BBC6-DBDC26EA2E99}"/>
    <cellStyle name="Comma 9 2 2 3 2 3" xfId="10989" xr:uid="{4C570C57-C828-4E9B-9C5B-D3D470D1304A}"/>
    <cellStyle name="Comma 9 2 2 3 2 3 2" xfId="21369" xr:uid="{85E85D4A-641F-4B1F-B4B2-73E48F5F3F73}"/>
    <cellStyle name="Comma 9 2 2 3 2 4" xfId="24873" xr:uid="{3C1C18F6-326F-4101-B42C-CAFA790586F4}"/>
    <cellStyle name="Comma 9 2 2 3 2 5" xfId="15703" xr:uid="{5E62D3EB-52D8-4B2A-8967-E1EC80A96F32}"/>
    <cellStyle name="Comma 9 2 2 3 3" xfId="2089" xr:uid="{00000000-0005-0000-0000-000020030000}"/>
    <cellStyle name="Comma 9 2 2 3 4" xfId="4418" xr:uid="{51ADD6C0-603D-4098-9009-CBEFA0A69A4B}"/>
    <cellStyle name="Comma 9 2 2 3 4 2" xfId="9190" xr:uid="{F3BDC41A-CFD9-47C5-A0ED-1DF0D97D107C}"/>
    <cellStyle name="Comma 9 2 2 3 4 2 2" xfId="19570" xr:uid="{6A163FFC-6407-458E-95EF-1755EB510D2C}"/>
    <cellStyle name="Comma 9 2 2 3 4 2 3" xfId="31084" xr:uid="{200D0FEF-51EA-4B32-BD4F-ED01F56CF64F}"/>
    <cellStyle name="Comma 9 2 2 3 4 2 4" xfId="30804" xr:uid="{45D769B4-A51B-4357-BF7C-CEA3942690FF}"/>
    <cellStyle name="Comma 9 2 2 3 4 3" xfId="12023" xr:uid="{B8CDA8CB-E142-4092-9D7D-1F70CFFAECDF}"/>
    <cellStyle name="Comma 9 2 2 3 4 3 2" xfId="22403" xr:uid="{A2F09515-9B43-40E8-8E58-EDBDFCCA4661}"/>
    <cellStyle name="Comma 9 2 2 3 4 4" xfId="16737" xr:uid="{EAE4FB54-618E-4BD5-8A10-FD59118FE55B}"/>
    <cellStyle name="Comma 9 2 2 3 5" xfId="5647" xr:uid="{1753FA6C-087A-430B-A68A-C681B0D13A8B}"/>
    <cellStyle name="Comma 9 2 2 3 5 2" xfId="29710" xr:uid="{8E3DEB05-C8FD-4B12-9825-E73EE046D749}"/>
    <cellStyle name="Comma 9 2 2 3 5 2 2" xfId="30979" xr:uid="{AFFAD961-C129-4BDB-B8E1-FC9907D6727B}"/>
    <cellStyle name="Comma 9 2 2 3 6" xfId="24153" xr:uid="{41DAB614-918F-4599-BF83-9AA4B418D79E}"/>
    <cellStyle name="Comma 9 2 2 3 7" xfId="13589" xr:uid="{2E3B28A3-F72F-46DD-9CA8-18228347FB64}"/>
    <cellStyle name="Comma 9 2 2 4" xfId="1820" xr:uid="{00000000-0005-0000-0000-000021030000}"/>
    <cellStyle name="Comma 9 2 2 4 2" xfId="3074" xr:uid="{00000000-0005-0000-0000-00005B020000}"/>
    <cellStyle name="Comma 9 2 2 4 2 2" xfId="8154" xr:uid="{3821D36B-E30A-436A-ADD2-C492AC21B492}"/>
    <cellStyle name="Comma 9 2 2 4 2 2 2" xfId="28828" xr:uid="{75B182AE-DD33-43EB-BD11-5250C85A4E01}"/>
    <cellStyle name="Comma 9 2 2 4 2 2 3" xfId="26309" xr:uid="{BA6A95AF-6109-40B1-B3B9-241F006D302F}"/>
    <cellStyle name="Comma 9 2 2 4 2 2 4" xfId="18534" xr:uid="{6DC6F597-8D99-4D70-85A2-BCF10AE0AD8E}"/>
    <cellStyle name="Comma 9 2 2 4 2 3" xfId="10987" xr:uid="{2A3734C0-6283-4588-9F43-DBEA24F07785}"/>
    <cellStyle name="Comma 9 2 2 4 2 3 2" xfId="21367" xr:uid="{73BB00D0-276E-47F7-A419-031530E0420D}"/>
    <cellStyle name="Comma 9 2 2 4 2 4" xfId="26315" xr:uid="{4114B98C-05CB-4B13-B488-16099DD307AD}"/>
    <cellStyle name="Comma 9 2 2 4 2 5" xfId="15701" xr:uid="{6AE8E6BF-8A14-431C-99B4-E9E63BED19BF}"/>
    <cellStyle name="Comma 9 2 2 4 3" xfId="3606" xr:uid="{00000000-0005-0000-0000-000021030000}"/>
    <cellStyle name="Comma 9 2 2 4 4" xfId="5645" xr:uid="{8B26A1BB-AE5F-48D9-8E42-E69CDD492616}"/>
    <cellStyle name="Comma 9 2 2 4 4 2" xfId="29961" xr:uid="{7C9ED966-91AA-4C46-BB66-8180C9956C71}"/>
    <cellStyle name="Comma 9 2 2 4 5" xfId="24326" xr:uid="{8BA3453A-B276-4F0C-8B80-BF13CA76962C}"/>
    <cellStyle name="Comma 9 2 2 4 6" xfId="13587" xr:uid="{1A9E97E1-72D1-4AFC-BB30-AF8F5B6BAA27}"/>
    <cellStyle name="Comma 9 2 2 5" xfId="2641" xr:uid="{00000000-0005-0000-0000-00005C020000}"/>
    <cellStyle name="Comma 9 2 2 5 2" xfId="5903" xr:uid="{45A164FE-5FE9-43B5-9529-C545256EB1C7}"/>
    <cellStyle name="Comma 9 2 2 5 2 2" xfId="28649" xr:uid="{F52522D7-FE86-4CED-8031-4C36F7BDC289}"/>
    <cellStyle name="Comma 9 2 2 5 2 2 2" xfId="31210" xr:uid="{972E3E93-27A6-4530-8159-6C6AF4E7DBCC}"/>
    <cellStyle name="Comma 9 2 2 5 2 2 3" xfId="30806" xr:uid="{08104823-45CC-4C4D-B84B-B3362DB2DCBC}"/>
    <cellStyle name="Comma 9 2 2 5 2 3" xfId="27234" xr:uid="{C3BE4EB7-43AA-4AC7-BEFF-8B26A3BE7026}"/>
    <cellStyle name="Comma 9 2 2 5 2 4" xfId="15313" xr:uid="{08E79145-1382-4681-9832-B0F6E2DADE39}"/>
    <cellStyle name="Comma 9 2 2 5 3" xfId="7766" xr:uid="{5D0B9A8F-12FE-41D9-A9E6-A0FC75FD3FD8}"/>
    <cellStyle name="Comma 9 2 2 5 3 2" xfId="18146" xr:uid="{0A8DFB72-F3C6-4083-88C0-C732F813D519}"/>
    <cellStyle name="Comma 9 2 2 5 4" xfId="10599" xr:uid="{4B064456-B3B1-4B04-A024-41F9964ADD43}"/>
    <cellStyle name="Comma 9 2 2 5 4 2" xfId="20979" xr:uid="{755E6D50-A281-4A13-84B5-51D522FD572A}"/>
    <cellStyle name="Comma 9 2 2 5 5" xfId="23655" xr:uid="{435834F1-E757-4761-960E-34D3DB17B906}"/>
    <cellStyle name="Comma 9 2 2 5 6" xfId="13030" xr:uid="{5AE173AE-BF38-4842-AA91-78EA7873D122}"/>
    <cellStyle name="Comma 9 2 2 6" xfId="2290" xr:uid="{00000000-0005-0000-0000-000057020000}"/>
    <cellStyle name="Comma 9 2 2 6 2" xfId="7417" xr:uid="{F0EED383-DED6-4BF2-97EE-EDD10841C3A9}"/>
    <cellStyle name="Comma 9 2 2 6 2 2" xfId="17797" xr:uid="{E2E25D04-1C5B-42F3-971A-9693DBE7026D}"/>
    <cellStyle name="Comma 9 2 2 6 3" xfId="10250" xr:uid="{94DC420B-AA21-4FD5-93D5-21B40811B1C2}"/>
    <cellStyle name="Comma 9 2 2 6 3 2" xfId="20630" xr:uid="{E6D15CCE-188C-46C1-8F19-27097D48CB9C}"/>
    <cellStyle name="Comma 9 2 2 6 4" xfId="22651" xr:uid="{D0547388-BB56-43F0-887B-5DC1986503B8}"/>
    <cellStyle name="Comma 9 2 2 6 5" xfId="26804" xr:uid="{140F2489-462A-432C-AAD8-2C4B4DBDF3A3}"/>
    <cellStyle name="Comma 9 2 2 6 6" xfId="14964" xr:uid="{93BB5F1A-804A-42CC-B8EB-C9CEF1F05211}"/>
    <cellStyle name="Comma 9 2 2 7" xfId="3825" xr:uid="{F187D117-A490-47DB-9E10-75EB17734E90}"/>
    <cellStyle name="Comma 9 2 2 7 2" xfId="8658" xr:uid="{644F7400-21EC-44AC-96AB-03542AB9BCFE}"/>
    <cellStyle name="Comma 9 2 2 7 2 2" xfId="19038" xr:uid="{C00F856F-2CD0-4E3B-A3DA-35E428B0F0FE}"/>
    <cellStyle name="Comma 9 2 2 7 3" xfId="11491" xr:uid="{DC85BDFB-B499-4C6E-A0B1-105AFB53FA00}"/>
    <cellStyle name="Comma 9 2 2 7 3 2" xfId="21871" xr:uid="{2AB65E47-B840-4E3A-9190-E4321AA48705}"/>
    <cellStyle name="Comma 9 2 2 7 4" xfId="26442" xr:uid="{0585DF1F-C5C2-4D34-BBE6-8DFF8DBF905E}"/>
    <cellStyle name="Comma 9 2 2 7 5" xfId="28041" xr:uid="{BEC9E2EF-CCA4-4CC5-8AB1-C4763C60ED1D}"/>
    <cellStyle name="Comma 9 2 2 7 6" xfId="16205" xr:uid="{F05C9D44-64C0-4600-BDB2-376264D8F02B}"/>
    <cellStyle name="Comma 9 2 2 8" xfId="4929" xr:uid="{3AD1A3B8-0529-4279-AFBA-6A259E6478D4}"/>
    <cellStyle name="Comma 9 2 2 8 2" xfId="14221" xr:uid="{3A55FC0C-5526-4111-8F2F-A420A93B599F}"/>
    <cellStyle name="Comma 9 2 2 9" xfId="6674" xr:uid="{6EFE6E0B-F24A-4847-A285-0AA765FBEBDF}"/>
    <cellStyle name="Comma 9 2 2 9 2" xfId="17054" xr:uid="{0ECC4CAE-5358-4A94-B368-95E70F3C5906}"/>
    <cellStyle name="Comma 9 2 3" xfId="541" xr:uid="{00000000-0005-0000-0000-000022030000}"/>
    <cellStyle name="Comma 9 2 3 10" xfId="12680" xr:uid="{F4C62D95-DF88-450B-B844-5FCA3C4178EF}"/>
    <cellStyle name="Comma 9 2 3 2" xfId="1824" xr:uid="{00000000-0005-0000-0000-000023030000}"/>
    <cellStyle name="Comma 9 2 3 2 2" xfId="3077" xr:uid="{00000000-0005-0000-0000-00005E020000}"/>
    <cellStyle name="Comma 9 2 3 2 2 2" xfId="8157" xr:uid="{00C34E79-4A12-4FEF-8FD7-A120007AC003}"/>
    <cellStyle name="Comma 9 2 3 2 2 2 2" xfId="28830" xr:uid="{9400F8BF-E03C-47B4-8A73-79D8316A2F57}"/>
    <cellStyle name="Comma 9 2 3 2 2 2 3" xfId="28632" xr:uid="{7A2BE245-EA15-44B8-97A3-BD9684DEFF4F}"/>
    <cellStyle name="Comma 9 2 3 2 2 2 4" xfId="18537" xr:uid="{11C459B9-9635-43E5-A2CE-CA3DDB0927D6}"/>
    <cellStyle name="Comma 9 2 3 2 2 3" xfId="10990" xr:uid="{179EA3D4-61C5-47DF-BA03-BCD2392F900C}"/>
    <cellStyle name="Comma 9 2 3 2 2 3 2" xfId="21370" xr:uid="{2A1FE7AD-F25F-4C3B-8926-616BF3F7D3E5}"/>
    <cellStyle name="Comma 9 2 3 2 2 4" xfId="25747" xr:uid="{942CDB3C-31B9-48FD-A9C8-9181B9986ACB}"/>
    <cellStyle name="Comma 9 2 3 2 2 5" xfId="15704" xr:uid="{A62BBE42-1AD1-4C98-BC5F-080129262303}"/>
    <cellStyle name="Comma 9 2 3 2 3" xfId="3697" xr:uid="{00000000-0005-0000-0000-000023030000}"/>
    <cellStyle name="Comma 9 2 3 2 4" xfId="5648" xr:uid="{E79966CE-366E-44ED-8CF4-EF18FE3B9A08}"/>
    <cellStyle name="Comma 9 2 3 2 4 2" xfId="29962" xr:uid="{C540771B-03DD-4A97-8D6C-125C8B900220}"/>
    <cellStyle name="Comma 9 2 3 2 5" xfId="23090" xr:uid="{7BC34336-6CF0-4232-A50B-C2757E6B9AA2}"/>
    <cellStyle name="Comma 9 2 3 2 6" xfId="13590" xr:uid="{AE8E06AD-96D0-46A8-B033-8D8865597D33}"/>
    <cellStyle name="Comma 9 2 3 3" xfId="1825" xr:uid="{00000000-0005-0000-0000-000024030000}"/>
    <cellStyle name="Comma 9 2 3 3 2" xfId="2685" xr:uid="{00000000-0005-0000-0000-00005F020000}"/>
    <cellStyle name="Comma 9 2 3 3 2 2" xfId="7809" xr:uid="{B9ACF73D-5345-46F9-B10F-7BF577F6FA2C}"/>
    <cellStyle name="Comma 9 2 3 3 2 2 2" xfId="18189" xr:uid="{7BDE12E2-F66C-43CB-A936-014FC451446C}"/>
    <cellStyle name="Comma 9 2 3 3 2 3" xfId="10642" xr:uid="{7B796FA2-53F4-4E07-ACB6-8A1AA81C96CF}"/>
    <cellStyle name="Comma 9 2 3 3 2 3 2" xfId="21022" xr:uid="{865B3BD9-33FF-4391-A8D9-6B5ECEDC6CF6}"/>
    <cellStyle name="Comma 9 2 3 3 2 4" xfId="15356" xr:uid="{372507FF-8B1F-490B-A74C-426CD780667A}"/>
    <cellStyle name="Comma 9 2 3 3 2 5" xfId="30443" xr:uid="{B9D0D307-C678-4D48-9BB3-FA80D0D64076}"/>
    <cellStyle name="Comma 9 2 3 3 3" xfId="2078" xr:uid="{00000000-0005-0000-0000-000024030000}"/>
    <cellStyle name="Comma 9 2 3 3 4" xfId="5649" xr:uid="{CE82BC05-DECC-433A-A1AE-079FA93D71A1}"/>
    <cellStyle name="Comma 9 2 3 3 4 2" xfId="29910" xr:uid="{DEAC15BD-E4D5-4066-9D0F-223E4FCD8552}"/>
    <cellStyle name="Comma 9 2 3 3 5" xfId="25040" xr:uid="{6B690C1C-4E4E-4CEB-9458-3070211420B8}"/>
    <cellStyle name="Comma 9 2 3 3 6" xfId="13098" xr:uid="{9A279FFC-6243-4F00-B96A-9C2520A46EDC}"/>
    <cellStyle name="Comma 9 2 3 4" xfId="1823" xr:uid="{00000000-0005-0000-0000-000025030000}"/>
    <cellStyle name="Comma 9 2 3 4 2" xfId="4654" xr:uid="{2B316BF8-A02B-4FA6-9E0C-A81BF302FB1E}"/>
    <cellStyle name="Comma 9 2 3 4 2 2" xfId="9406" xr:uid="{83C3117E-0556-4527-B429-6733E7FC28FB}"/>
    <cellStyle name="Comma 9 2 3 4 2 2 2" xfId="19786" xr:uid="{75F44DC8-6775-40EE-BB1B-FE5900228869}"/>
    <cellStyle name="Comma 9 2 3 4 2 3" xfId="12239" xr:uid="{02383733-3AC8-4F33-847D-F4EDED4B1500}"/>
    <cellStyle name="Comma 9 2 3 4 2 3 2" xfId="22619" xr:uid="{7E9B7457-55E4-47A6-AEC3-2AB45A85A26B}"/>
    <cellStyle name="Comma 9 2 3 4 2 4" xfId="28308" xr:uid="{517B9FA5-CA7B-4147-8281-57997331AEA6}"/>
    <cellStyle name="Comma 9 2 3 4 2 5" xfId="27039" xr:uid="{67CB897C-285F-4C47-BC05-557ED67C8AB1}"/>
    <cellStyle name="Comma 9 2 3 4 2 6" xfId="16953" xr:uid="{3AB9AAA6-8579-4953-89F0-8E36A6C0DD15}"/>
    <cellStyle name="Comma 9 2 3 4 3" xfId="22757" xr:uid="{53723204-0815-4045-A056-7FCD23F7396E}"/>
    <cellStyle name="Comma 9 2 3 5" xfId="4134" xr:uid="{58960FB7-AA3D-4773-B9E0-BAA94B5F7831}"/>
    <cellStyle name="Comma 9 2 3 5 2" xfId="8906" xr:uid="{45BD0102-A3DB-46F1-B996-4B740B50B967}"/>
    <cellStyle name="Comma 9 2 3 5 2 2" xfId="29011" xr:uid="{FD6FD515-24A7-44F7-9B6A-EE8B41326D0B}"/>
    <cellStyle name="Comma 9 2 3 5 2 3" xfId="27359" xr:uid="{4196D849-59CB-4781-A66E-CA6616B641F1}"/>
    <cellStyle name="Comma 9 2 3 5 2 4" xfId="19286" xr:uid="{1B49DD98-D93E-4499-8109-0BF6F8E1781D}"/>
    <cellStyle name="Comma 9 2 3 5 2 5" xfId="31016" xr:uid="{F7D350F9-DB22-40CD-A277-E89E784C5412}"/>
    <cellStyle name="Comma 9 2 3 5 3" xfId="11739" xr:uid="{FEEBFF0E-3A22-490B-94EE-A20B651F3918}"/>
    <cellStyle name="Comma 9 2 3 5 3 2" xfId="22119" xr:uid="{7BCDA1FB-7008-4553-90F2-782DDE9547DF}"/>
    <cellStyle name="Comma 9 2 3 5 4" xfId="28101" xr:uid="{6B05F112-D1B4-4987-9ED9-AD61916186A5}"/>
    <cellStyle name="Comma 9 2 3 5 5" xfId="16453" xr:uid="{E2103747-DE1C-424E-A121-811632EDB617}"/>
    <cellStyle name="Comma 9 2 3 6" xfId="4930" xr:uid="{B11DD8E7-1558-472B-8FE9-B7DE5AE1C3AA}"/>
    <cellStyle name="Comma 9 2 3 6 2" xfId="28258" xr:uid="{B5064F52-1DEC-48C6-AD6C-94D57ED80CDC}"/>
    <cellStyle name="Comma 9 2 3 6 3" xfId="27716" xr:uid="{90953E80-ECF8-4692-9972-22BB6C8DE61E}"/>
    <cellStyle name="Comma 9 2 3 6 4" xfId="14222" xr:uid="{6FE659B4-9790-4D04-B838-7A04B11F19B9}"/>
    <cellStyle name="Comma 9 2 3 7" xfId="6675" xr:uid="{A3767453-1D26-4077-9762-3232EF5FAEF7}"/>
    <cellStyle name="Comma 9 2 3 7 2" xfId="28415" xr:uid="{C0ECF8F6-3BBF-4631-AE2A-78AAE82D9245}"/>
    <cellStyle name="Comma 9 2 3 7 3" xfId="27283" xr:uid="{A1AC7B48-6458-4882-A59B-BA808F918EEC}"/>
    <cellStyle name="Comma 9 2 3 7 4" xfId="17055" xr:uid="{C6323C8C-63AA-4061-9C69-B64F539EFDEC}"/>
    <cellStyle name="Comma 9 2 3 8" xfId="9508" xr:uid="{19B45FED-76C2-4145-940D-2F2BC325C947}"/>
    <cellStyle name="Comma 9 2 3 8 2" xfId="19888" xr:uid="{A7D0349A-2623-433A-82FA-CC129D323731}"/>
    <cellStyle name="Comma 9 2 3 9" xfId="25165" xr:uid="{491DEFD9-42C7-46F8-B951-F96D761D4FA0}"/>
    <cellStyle name="Comma 9 2 4" xfId="1826" xr:uid="{00000000-0005-0000-0000-000026030000}"/>
    <cellStyle name="Comma 9 2 4 2" xfId="3078" xr:uid="{00000000-0005-0000-0000-000060020000}"/>
    <cellStyle name="Comma 9 2 4 2 2" xfId="8158" xr:uid="{3871DE92-AD0D-4C55-9FDA-EB07377910AF}"/>
    <cellStyle name="Comma 9 2 4 2 2 2" xfId="28831" xr:uid="{35DDB46A-9F32-451D-BE4A-FB8BA2BFC5CB}"/>
    <cellStyle name="Comma 9 2 4 2 2 2 2" xfId="31229" xr:uid="{D86CE846-FB1A-46CF-AAA1-01DB85ECFA69}"/>
    <cellStyle name="Comma 9 2 4 2 2 2 3" xfId="30808" xr:uid="{BE13AE7C-8747-44CE-A1E1-1A36A7111489}"/>
    <cellStyle name="Comma 9 2 4 2 2 3" xfId="27381" xr:uid="{1D429F61-482C-40AA-9F51-7ED2D3E08585}"/>
    <cellStyle name="Comma 9 2 4 2 2 4" xfId="18538" xr:uid="{E513781B-C37F-4A79-B6A8-73A52D5D952C}"/>
    <cellStyle name="Comma 9 2 4 2 3" xfId="10991" xr:uid="{5FAD14CD-9E4E-4A54-B659-08425DC4EB51}"/>
    <cellStyle name="Comma 9 2 4 2 3 2" xfId="21371" xr:uid="{D5BA3C34-8A17-499D-9401-2290B594129A}"/>
    <cellStyle name="Comma 9 2 4 2 4" xfId="25661" xr:uid="{DE4B7DEE-3DFB-4D95-9D94-5B6697CA1424}"/>
    <cellStyle name="Comma 9 2 4 2 5" xfId="15705" xr:uid="{B32A986E-B469-403A-9A26-89063FFD10F3}"/>
    <cellStyle name="Comma 9 2 4 3" xfId="3618" xr:uid="{00000000-0005-0000-0000-000026030000}"/>
    <cellStyle name="Comma 9 2 4 4" xfId="4419" xr:uid="{730607A7-848F-4DD4-AC1A-3254E1DC46BC}"/>
    <cellStyle name="Comma 9 2 4 4 2" xfId="9191" xr:uid="{C7AB3644-B0B6-4154-BE4F-C29BF5ECB030}"/>
    <cellStyle name="Comma 9 2 4 4 2 2" xfId="19571" xr:uid="{7AE53B1F-54DA-4F06-99C4-5B8CE011620E}"/>
    <cellStyle name="Comma 9 2 4 4 2 3" xfId="31085" xr:uid="{BE5A0B73-4A4C-4029-A301-6535C3F13C1D}"/>
    <cellStyle name="Comma 9 2 4 4 2 4" xfId="30807" xr:uid="{C1548C2B-E83F-4CD1-8AE4-504BDC32719D}"/>
    <cellStyle name="Comma 9 2 4 4 3" xfId="12024" xr:uid="{05AB095B-DD55-4F70-B186-D55D3B66DE04}"/>
    <cellStyle name="Comma 9 2 4 4 3 2" xfId="22404" xr:uid="{83C0AEC2-D7F8-4FB1-8063-95763749ADDC}"/>
    <cellStyle name="Comma 9 2 4 4 4" xfId="27980" xr:uid="{48E7C24F-7C7F-4635-9EBC-9D453F175853}"/>
    <cellStyle name="Comma 9 2 4 4 5" xfId="28161" xr:uid="{38EC5DA3-2ECC-43FA-AFF3-4E44C4962149}"/>
    <cellStyle name="Comma 9 2 4 4 6" xfId="16738" xr:uid="{E7145DA8-4655-4CB9-96FD-E1E6B4F01E4F}"/>
    <cellStyle name="Comma 9 2 4 5" xfId="5650" xr:uid="{D9BE428C-8235-4EF9-B20E-E5BB3AFC6747}"/>
    <cellStyle name="Comma 9 2 4 5 2" xfId="29692" xr:uid="{E7A06D38-4B4A-4976-BC01-C3B6B233E532}"/>
    <cellStyle name="Comma 9 2 4 5 2 2" xfId="30980" xr:uid="{FFEA7A56-AD8A-44D9-BC17-C7A9B2757E95}"/>
    <cellStyle name="Comma 9 2 4 6" xfId="24675" xr:uid="{6EEEF6C0-BA3C-4450-82E6-71744843DDBB}"/>
    <cellStyle name="Comma 9 2 4 7" xfId="13591" xr:uid="{81F21B33-152E-41A4-8622-BE740F8B59B3}"/>
    <cellStyle name="Comma 9 2 5" xfId="1827" xr:uid="{00000000-0005-0000-0000-000027030000}"/>
    <cellStyle name="Comma 9 2 5 2" xfId="2880" xr:uid="{00000000-0005-0000-0000-000061020000}"/>
    <cellStyle name="Comma 9 2 5 2 2" xfId="7997" xr:uid="{30435070-21F0-450E-8F48-DD2475E78426}"/>
    <cellStyle name="Comma 9 2 5 2 2 2" xfId="27244" xr:uid="{B2DCA550-CDEE-430E-8093-FA1E260FBBA3}"/>
    <cellStyle name="Comma 9 2 5 2 2 2 2" xfId="31187" xr:uid="{935049C4-8F57-47F7-A020-2141BFAE117B}"/>
    <cellStyle name="Comma 9 2 5 2 2 2 3" xfId="30809" xr:uid="{E09FB7FE-6B02-4145-8F9C-245D63874152}"/>
    <cellStyle name="Comma 9 2 5 2 2 3" xfId="26152" xr:uid="{A90172AA-ECBA-49AF-A27D-7287150C6C55}"/>
    <cellStyle name="Comma 9 2 5 2 2 4" xfId="18377" xr:uid="{BB53FA4A-1DDF-48F5-8459-C96D8C66B94A}"/>
    <cellStyle name="Comma 9 2 5 2 3" xfId="10830" xr:uid="{8DBDF390-F889-45B9-8090-2E42DC2B125A}"/>
    <cellStyle name="Comma 9 2 5 2 3 2" xfId="21210" xr:uid="{3D817999-D32B-42D4-A4EE-FDDC6CAAAB75}"/>
    <cellStyle name="Comma 9 2 5 2 4" xfId="28530" xr:uid="{EFD68B7B-CEB1-42E8-96C8-A4CE64C8ED24}"/>
    <cellStyle name="Comma 9 2 5 2 5" xfId="15544" xr:uid="{178AD210-1937-49B9-920C-01104FD1710F}"/>
    <cellStyle name="Comma 9 2 5 3" xfId="3536" xr:uid="{00000000-0005-0000-0000-000027030000}"/>
    <cellStyle name="Comma 9 2 5 4" xfId="5651" xr:uid="{D7164F72-134C-4D46-901D-95E30936FD2B}"/>
    <cellStyle name="Comma 9 2 5 4 2" xfId="29925" xr:uid="{5C9B02E0-C788-4B1D-BC0E-E607E53C7539}"/>
    <cellStyle name="Comma 9 2 5 5" xfId="25504" xr:uid="{683D3246-020B-45A9-8F05-CD8C07E60BC7}"/>
    <cellStyle name="Comma 9 2 5 6" xfId="13378" xr:uid="{D127C0C3-511A-4158-94C4-3B598D743006}"/>
    <cellStyle name="Comma 9 2 6" xfId="1819" xr:uid="{00000000-0005-0000-0000-000028030000}"/>
    <cellStyle name="Comma 9 2 6 2" xfId="2539" xr:uid="{00000000-0005-0000-0000-000062020000}"/>
    <cellStyle name="Comma 9 2 6 2 2" xfId="7664" xr:uid="{12A85B8F-612E-4B7E-8375-3FD272B72C3E}"/>
    <cellStyle name="Comma 9 2 6 2 2 2" xfId="18044" xr:uid="{63602DFF-BD8A-4BE0-91FF-331DD6264E16}"/>
    <cellStyle name="Comma 9 2 6 2 3" xfId="10497" xr:uid="{61B4E7AC-8DB2-43F1-868D-FAA2881C85E4}"/>
    <cellStyle name="Comma 9 2 6 2 3 2" xfId="20877" xr:uid="{1BB267DC-2623-4AAD-9299-6628C1181669}"/>
    <cellStyle name="Comma 9 2 6 2 4" xfId="28007" xr:uid="{93DFBBE4-AEC2-43A7-B32D-98AE37918C88}"/>
    <cellStyle name="Comma 9 2 6 2 5" xfId="27052" xr:uid="{3C93F917-4687-49AB-A2DE-9CFA582651C6}"/>
    <cellStyle name="Comma 9 2 6 2 6" xfId="15211" xr:uid="{B954EB0A-A415-4D84-A87E-51039639E08C}"/>
    <cellStyle name="Comma 9 2 6 3" xfId="3705" xr:uid="{00000000-0005-0000-0000-000028030000}"/>
    <cellStyle name="Comma 9 2 6 4" xfId="5644" xr:uid="{D898191B-5E99-42ED-AE9E-BA7EEF98ED5F}"/>
    <cellStyle name="Comma 9 2 6 4 2" xfId="29877" xr:uid="{E41C2E13-76EE-4F01-AD17-0737E327D418}"/>
    <cellStyle name="Comma 9 2 6 5" xfId="23854" xr:uid="{D61276F4-B8A3-4202-B41B-BD1945D207E6}"/>
    <cellStyle name="Comma 9 2 6 6" xfId="12927" xr:uid="{0F80994B-85B6-4398-ADA2-8150445C52AA}"/>
    <cellStyle name="Comma 9 2 7" xfId="2233" xr:uid="{00000000-0005-0000-0000-000056020000}"/>
    <cellStyle name="Comma 9 2 7 2" xfId="7360" xr:uid="{C4B32B00-5182-49D8-9EA5-796AE2208F5A}"/>
    <cellStyle name="Comma 9 2 7 2 2" xfId="26719" xr:uid="{E24BCB5C-C6EA-4FDB-9EC3-913147FB8779}"/>
    <cellStyle name="Comma 9 2 7 2 2 2" xfId="31182" xr:uid="{B8E870C8-2DC3-4142-9B70-BD70882B4D51}"/>
    <cellStyle name="Comma 9 2 7 2 2 3" xfId="30810" xr:uid="{BBA9BA85-2DE8-4D34-8E86-BAE1DE19E844}"/>
    <cellStyle name="Comma 9 2 7 2 3" xfId="28267" xr:uid="{90482539-1104-4FEC-A0B4-4BBC91205F8D}"/>
    <cellStyle name="Comma 9 2 7 2 4" xfId="17740" xr:uid="{A997357B-75E5-4FBD-8E85-7D845313D2E4}"/>
    <cellStyle name="Comma 9 2 7 3" xfId="10193" xr:uid="{6CC74026-AB08-411B-B16F-52096AABA2AE}"/>
    <cellStyle name="Comma 9 2 7 3 2" xfId="20573" xr:uid="{D660BE8F-3CEC-43C8-B3F2-515CBFAE10A6}"/>
    <cellStyle name="Comma 9 2 7 4" xfId="25033" xr:uid="{6B933433-0728-4A4C-81A0-760F81048C5E}"/>
    <cellStyle name="Comma 9 2 7 5" xfId="14907" xr:uid="{9E029389-AF9E-4E2C-80CF-C3A6CB490564}"/>
    <cellStyle name="Comma 9 2 8" xfId="3877" xr:uid="{14ABF57D-7E2D-49B0-92F4-00CADDA395CB}"/>
    <cellStyle name="Comma 9 2 8 2" xfId="8709" xr:uid="{A7E88751-1D29-4175-B2B8-DA20A976F5E3}"/>
    <cellStyle name="Comma 9 2 8 2 2" xfId="19089" xr:uid="{E69C0CF9-2C8E-461A-BD73-73D7F51D1663}"/>
    <cellStyle name="Comma 9 2 8 3" xfId="11542" xr:uid="{95E42C6C-C80A-4C6F-AEA5-4FFFB2425A1A}"/>
    <cellStyle name="Comma 9 2 8 3 2" xfId="21922" xr:uid="{7A3F958E-C57F-4788-976D-1AE8E6A57944}"/>
    <cellStyle name="Comma 9 2 8 4" xfId="26412" xr:uid="{FD7B0B76-E8B9-487D-8AAD-C9933C1ACB6C}"/>
    <cellStyle name="Comma 9 2 8 5" xfId="27760" xr:uid="{AC65A6F0-19BB-40A6-9BE0-0678F17B6B3B}"/>
    <cellStyle name="Comma 9 2 8 6" xfId="16256" xr:uid="{6C8D399F-9CD0-4228-9326-262AC491334C}"/>
    <cellStyle name="Comma 9 2 9" xfId="4928" xr:uid="{BD7D2C77-C633-4CFC-AAC8-AEB80D7AE154}"/>
    <cellStyle name="Comma 9 2 9 2" xfId="25983" xr:uid="{FF5AE70A-CB98-46FE-AEBC-034F7A064D0C}"/>
    <cellStyle name="Comma 9 2 9 3" xfId="27779" xr:uid="{9617A20E-B9DC-4147-BB81-6D931C61435A}"/>
    <cellStyle name="Comma 9 2 9 4" xfId="14220" xr:uid="{B60DB025-08CD-4CE5-A225-EF26AA61A2E6}"/>
    <cellStyle name="Comma 9 3" xfId="542" xr:uid="{00000000-0005-0000-0000-000029030000}"/>
    <cellStyle name="Comma 9 3 10" xfId="9509" xr:uid="{E7E81DE3-7484-41E0-8FA9-F356A46CD991}"/>
    <cellStyle name="Comma 9 3 10 2" xfId="19889" xr:uid="{ABE7FEB3-D309-49D2-9D77-CEDDF86F8FC8}"/>
    <cellStyle name="Comma 9 3 11" xfId="24494" xr:uid="{D4380A83-A032-4878-B2BD-F5EDC2355B6A}"/>
    <cellStyle name="Comma 9 3 12" xfId="12521" xr:uid="{1EC29B22-E11A-4F03-9D04-7890D63A35C8}"/>
    <cellStyle name="Comma 9 3 2" xfId="1829" xr:uid="{00000000-0005-0000-0000-00002A030000}"/>
    <cellStyle name="Comma 9 3 2 2" xfId="3080" xr:uid="{00000000-0005-0000-0000-000065020000}"/>
    <cellStyle name="Comma 9 3 2 2 2" xfId="6169" xr:uid="{5D3F1E2F-6C13-4865-A186-7E6BC20EDFBA}"/>
    <cellStyle name="Comma 9 3 2 2 2 2" xfId="24146" xr:uid="{7FAC486F-3150-4423-B79F-82D92D5D4315}"/>
    <cellStyle name="Comma 9 3 2 2 2 2 2" xfId="28012" xr:uid="{6EDB3307-FB2D-428A-B7BB-51FD25238CFA}"/>
    <cellStyle name="Comma 9 3 2 2 2 2 3" xfId="31149" xr:uid="{5B67C8A6-D0F9-4F81-B1C0-F30C304F8C08}"/>
    <cellStyle name="Comma 9 3 2 2 2 3" xfId="26868" xr:uid="{652D5C03-1AD5-43F2-95C2-87421CEC1E98}"/>
    <cellStyle name="Comma 9 3 2 2 2 4" xfId="15707" xr:uid="{4A7AF802-84FA-4651-8493-69DBEFBEF268}"/>
    <cellStyle name="Comma 9 3 2 2 3" xfId="8160" xr:uid="{41C885F3-2F9F-457C-9A41-B93334694117}"/>
    <cellStyle name="Comma 9 3 2 2 3 2" xfId="18540" xr:uid="{52F9EBF8-6C8D-4A10-9E5C-BDDF8CD76353}"/>
    <cellStyle name="Comma 9 3 2 2 4" xfId="10993" xr:uid="{6690BEA3-7986-4505-B2F3-1A50EFC06E03}"/>
    <cellStyle name="Comma 9 3 2 2 4 2" xfId="21373" xr:uid="{16FA8055-7EF8-4083-8B83-CB2D93CE4C92}"/>
    <cellStyle name="Comma 9 3 2 2 5" xfId="24467" xr:uid="{C74E39ED-E802-4F6C-B356-E5113AB4E949}"/>
    <cellStyle name="Comma 9 3 2 2 5 2" xfId="30074" xr:uid="{8548742A-9BBA-4637-B5B9-9DA740E4A09B}"/>
    <cellStyle name="Comma 9 3 2 2 6" xfId="27864" xr:uid="{1092D0DD-8FB3-44DD-86EE-6FC6DA4E3B78}"/>
    <cellStyle name="Comma 9 3 2 2 7" xfId="13593" xr:uid="{20D41558-9592-4905-9B8D-FAFB5DB1DBDE}"/>
    <cellStyle name="Comma 9 3 2 3" xfId="2687" xr:uid="{00000000-0005-0000-0000-000064020000}"/>
    <cellStyle name="Comma 9 3 2 3 2" xfId="7811" xr:uid="{45825168-987C-424D-9B12-52F792D7F9B4}"/>
    <cellStyle name="Comma 9 3 2 3 2 2" xfId="28521" xr:uid="{E0FBFBB5-EC4B-4CDC-A0B7-7F4A0932546C}"/>
    <cellStyle name="Comma 9 3 2 3 2 3" xfId="28377" xr:uid="{B1C725C8-4663-4026-A58A-6EC98692EB7D}"/>
    <cellStyle name="Comma 9 3 2 3 2 4" xfId="18191" xr:uid="{CF70C67C-65D6-4BF2-9FF7-5986B90AEE6F}"/>
    <cellStyle name="Comma 9 3 2 3 3" xfId="10644" xr:uid="{51C13CA6-B671-4F5D-917F-E88F4B3AEAF6}"/>
    <cellStyle name="Comma 9 3 2 3 3 2" xfId="21024" xr:uid="{4A99DD87-1800-46CD-ADE8-C5F3EF349A55}"/>
    <cellStyle name="Comma 9 3 2 3 4" xfId="22680" xr:uid="{3EB0B22D-8F5E-48CF-B5FA-63B60A9EE603}"/>
    <cellStyle name="Comma 9 3 2 3 5" xfId="15358" xr:uid="{F541BCBC-753B-4B7B-AEF7-D891549388FA}"/>
    <cellStyle name="Comma 9 3 2 4" xfId="3694" xr:uid="{00000000-0005-0000-0000-00002A030000}"/>
    <cellStyle name="Comma 9 3 2 4 2" xfId="26649" xr:uid="{5A147B94-5AF9-4CDC-8BC6-C737EBE8A913}"/>
    <cellStyle name="Comma 9 3 2 4 3" xfId="26682" xr:uid="{FB1D1AC5-9D11-429C-BF39-EEAC07E5768E}"/>
    <cellStyle name="Comma 9 3 2 5" xfId="4269" xr:uid="{F1DB953E-CDE1-43E8-9BEA-964C5E5A9856}"/>
    <cellStyle name="Comma 9 3 2 5 2" xfId="9041" xr:uid="{F26FC550-BC30-48DE-A2FC-AF981BC732EC}"/>
    <cellStyle name="Comma 9 3 2 5 2 2" xfId="19421" xr:uid="{6FDAA852-56CA-4BF6-BB17-4AA7D4E56C64}"/>
    <cellStyle name="Comma 9 3 2 5 2 3" xfId="31045" xr:uid="{A3B5197F-9B5D-4143-A697-326D2D0AB011}"/>
    <cellStyle name="Comma 9 3 2 5 2 4" xfId="30811" xr:uid="{C5508924-C6EA-4A67-BDDF-7E50FD3BE005}"/>
    <cellStyle name="Comma 9 3 2 5 3" xfId="11874" xr:uid="{A33959D1-ED4C-4C55-92A7-CC84556D1C9C}"/>
    <cellStyle name="Comma 9 3 2 5 3 2" xfId="22254" xr:uid="{D062A147-5A9C-4F48-A79B-58F7E85DB901}"/>
    <cellStyle name="Comma 9 3 2 5 4" xfId="27366" xr:uid="{FD0C7BF0-A587-4637-98FE-1287570FBD22}"/>
    <cellStyle name="Comma 9 3 2 5 5" xfId="28425" xr:uid="{A03FA1EB-B70A-4B0D-B080-7587374271FE}"/>
    <cellStyle name="Comma 9 3 2 5 6" xfId="16588" xr:uid="{9A425600-8E7C-4649-8D14-D414987A8C3D}"/>
    <cellStyle name="Comma 9 3 2 6" xfId="5653" xr:uid="{77D156F7-476C-46F2-93AE-31A8AC882BEE}"/>
    <cellStyle name="Comma 9 3 2 6 2" xfId="29725" xr:uid="{553F6754-B523-42B0-B4FE-4907B6316108}"/>
    <cellStyle name="Comma 9 3 2 6 2 2" xfId="30981" xr:uid="{699CA55B-0135-496F-BFC8-968E66D2718F}"/>
    <cellStyle name="Comma 9 3 2 7" xfId="25226" xr:uid="{32CD50D2-C9AE-4571-939C-C8C54DC3B34F}"/>
    <cellStyle name="Comma 9 3 2 8" xfId="13100" xr:uid="{B68D3080-BA5F-48EA-9188-311DC047BBAB}"/>
    <cellStyle name="Comma 9 3 2 9" xfId="29992" xr:uid="{9DCA55B1-63A8-4DF5-A458-C59A6106A22A}"/>
    <cellStyle name="Comma 9 3 3" xfId="1830" xr:uid="{00000000-0005-0000-0000-00002B030000}"/>
    <cellStyle name="Comma 9 3 3 2" xfId="3081" xr:uid="{00000000-0005-0000-0000-000066020000}"/>
    <cellStyle name="Comma 9 3 3 2 2" xfId="8161" xr:uid="{30BFB4DD-F5E5-4102-846B-4027E615BCE0}"/>
    <cellStyle name="Comma 9 3 3 2 2 2" xfId="28833" xr:uid="{1D3DCD9E-22E3-4A2B-BFEA-68D716F7632B}"/>
    <cellStyle name="Comma 9 3 3 2 2 2 2" xfId="31230" xr:uid="{122F2141-B372-4667-A3EB-B92731022D63}"/>
    <cellStyle name="Comma 9 3 3 2 2 2 3" xfId="30813" xr:uid="{B37193DA-685B-4302-9C78-E276FA29B8E2}"/>
    <cellStyle name="Comma 9 3 3 2 2 3" xfId="27468" xr:uid="{761CFDA3-BD8E-439D-AE3A-6616D3D38BC8}"/>
    <cellStyle name="Comma 9 3 3 2 2 4" xfId="18541" xr:uid="{6FF6D2FD-49D1-478F-8C56-148E459735BA}"/>
    <cellStyle name="Comma 9 3 3 2 3" xfId="10994" xr:uid="{8A4A876A-3AFA-455C-9C42-6A97F80DED57}"/>
    <cellStyle name="Comma 9 3 3 2 3 2" xfId="21374" xr:uid="{9FE326AD-216F-4337-A89B-6ED14C842C11}"/>
    <cellStyle name="Comma 9 3 3 2 4" xfId="24094" xr:uid="{4A6A6AAB-A78E-43A5-A912-AA5037B542FD}"/>
    <cellStyle name="Comma 9 3 3 2 5" xfId="15708" xr:uid="{4224EED2-F5B5-4C80-A76D-50B890931CA9}"/>
    <cellStyle name="Comma 9 3 3 3" xfId="3704" xr:uid="{00000000-0005-0000-0000-00002B030000}"/>
    <cellStyle name="Comma 9 3 3 4" xfId="4420" xr:uid="{18170F86-C2D3-41E7-9BBC-5C6417543022}"/>
    <cellStyle name="Comma 9 3 3 4 2" xfId="9192" xr:uid="{26B92FD6-E0D8-470C-9556-778A5F8FEAFF}"/>
    <cellStyle name="Comma 9 3 3 4 2 2" xfId="19572" xr:uid="{F377DAD8-5711-4268-8A8B-9A61CD9EDB6C}"/>
    <cellStyle name="Comma 9 3 3 4 2 3" xfId="31086" xr:uid="{057F8738-14E9-452A-B2A1-4B72350EA751}"/>
    <cellStyle name="Comma 9 3 3 4 2 4" xfId="30812" xr:uid="{BE881679-89E9-4CF6-A166-B978E2ED3F85}"/>
    <cellStyle name="Comma 9 3 3 4 3" xfId="12025" xr:uid="{84CDBBE9-88B1-45BB-84B9-365383A18EEB}"/>
    <cellStyle name="Comma 9 3 3 4 3 2" xfId="22405" xr:uid="{11C3063F-87D1-4D1E-B343-A620DEF1A22B}"/>
    <cellStyle name="Comma 9 3 3 4 4" xfId="16739" xr:uid="{A83B7572-DEFE-4674-B9BC-F693F0EB8DA2}"/>
    <cellStyle name="Comma 9 3 3 5" xfId="5654" xr:uid="{B525BE71-296E-4A8D-A239-535718B25E1D}"/>
    <cellStyle name="Comma 9 3 3 5 2" xfId="29696" xr:uid="{25FDA149-4835-475C-A7F8-D677AAAFBB08}"/>
    <cellStyle name="Comma 9 3 3 5 2 2" xfId="30982" xr:uid="{8A31E08D-F38C-4717-AA35-0B286BA438E3}"/>
    <cellStyle name="Comma 9 3 3 6" xfId="24664" xr:uid="{3D67FC07-C30E-4BB2-B210-DB9C3EA33BDF}"/>
    <cellStyle name="Comma 9 3 3 7" xfId="13594" xr:uid="{5FA0F202-D403-4101-916A-106D8E59EF14}"/>
    <cellStyle name="Comma 9 3 4" xfId="1828" xr:uid="{00000000-0005-0000-0000-00002C030000}"/>
    <cellStyle name="Comma 9 3 4 2" xfId="3079" xr:uid="{00000000-0005-0000-0000-000067020000}"/>
    <cellStyle name="Comma 9 3 4 2 2" xfId="8159" xr:uid="{A44917E5-A260-4E57-A00D-74E81142C856}"/>
    <cellStyle name="Comma 9 3 4 2 2 2" xfId="28832" xr:uid="{E1D0D1D7-BCBC-4025-A9A4-65F4CA9D0DA2}"/>
    <cellStyle name="Comma 9 3 4 2 2 3" xfId="26694" xr:uid="{6EFBF9CB-8F8C-49E7-9369-5F3AF238C536}"/>
    <cellStyle name="Comma 9 3 4 2 2 4" xfId="18539" xr:uid="{411A0BFC-0770-4A0F-9BFF-5513F5ADE6E2}"/>
    <cellStyle name="Comma 9 3 4 2 3" xfId="10992" xr:uid="{379F143A-75EE-4D4F-83EE-FE40F42B0461}"/>
    <cellStyle name="Comma 9 3 4 2 3 2" xfId="21372" xr:uid="{0A5CACF6-8CDA-4E18-9620-A72C6691C0CE}"/>
    <cellStyle name="Comma 9 3 4 2 4" xfId="25174" xr:uid="{96CFF20C-9ADF-43F2-ABAD-249183DF8F3F}"/>
    <cellStyle name="Comma 9 3 4 2 5" xfId="15706" xr:uid="{12C4A8BE-B9AB-4776-A2A2-D7A439B32A7B}"/>
    <cellStyle name="Comma 9 3 4 3" xfId="3669" xr:uid="{00000000-0005-0000-0000-00002C030000}"/>
    <cellStyle name="Comma 9 3 4 4" xfId="5652" xr:uid="{2992C92C-8EDE-4819-B747-CFD197F07934}"/>
    <cellStyle name="Comma 9 3 4 4 2" xfId="29963" xr:uid="{BB309544-82A9-4F34-A3A4-5C8ABA70C651}"/>
    <cellStyle name="Comma 9 3 4 5" xfId="22863" xr:uid="{7A0D85F2-7603-4244-8EA4-BCE31E460284}"/>
    <cellStyle name="Comma 9 3 4 6" xfId="13592" xr:uid="{E59C85B5-D30B-41E2-8D24-850FCB8A133A}"/>
    <cellStyle name="Comma 9 3 5" xfId="2582" xr:uid="{00000000-0005-0000-0000-000068020000}"/>
    <cellStyle name="Comma 9 3 5 2" xfId="5847" xr:uid="{9AFCFEEE-2505-4F6D-A481-F03D7C6B099D}"/>
    <cellStyle name="Comma 9 3 5 2 2" xfId="27705" xr:uid="{71638D3E-073B-465B-8079-C421AEEF8FCF}"/>
    <cellStyle name="Comma 9 3 5 2 2 2" xfId="31195" xr:uid="{A200391D-8B39-419F-859D-3D90BFEFCC8C}"/>
    <cellStyle name="Comma 9 3 5 2 2 3" xfId="30814" xr:uid="{66DD9239-68FF-45F3-AF1C-1AA6F4162EB8}"/>
    <cellStyle name="Comma 9 3 5 2 3" xfId="28110" xr:uid="{88E78A97-D798-40B1-B121-601BFA26463A}"/>
    <cellStyle name="Comma 9 3 5 2 4" xfId="15254" xr:uid="{876EBB0C-63E8-4A7B-9EDA-9C1C3871BA2F}"/>
    <cellStyle name="Comma 9 3 5 3" xfId="7707" xr:uid="{BEA5950F-02E1-43FC-B1F1-A36C58FBB631}"/>
    <cellStyle name="Comma 9 3 5 3 2" xfId="18087" xr:uid="{FF85433C-FEC8-47E7-B6A5-8EEC6298B380}"/>
    <cellStyle name="Comma 9 3 5 4" xfId="10540" xr:uid="{65183B43-D80D-49BA-BEF9-F6E503BD1F06}"/>
    <cellStyle name="Comma 9 3 5 4 2" xfId="20920" xr:uid="{21238C72-15FC-4007-A9F9-B93D39F31BED}"/>
    <cellStyle name="Comma 9 3 5 5" xfId="23342" xr:uid="{E1FCD651-C478-44B8-92D8-7921DAE26410}"/>
    <cellStyle name="Comma 9 3 5 6" xfId="12970" xr:uid="{D658D3A0-00E0-4869-960E-19BC6F8649B5}"/>
    <cellStyle name="Comma 9 3 6" xfId="2289" xr:uid="{00000000-0005-0000-0000-000063020000}"/>
    <cellStyle name="Comma 9 3 6 2" xfId="7416" xr:uid="{025F373A-BE43-4E48-85A7-5A7239E2FC8F}"/>
    <cellStyle name="Comma 9 3 6 2 2" xfId="17796" xr:uid="{A00288B0-3EAD-4837-B259-F6C4CCB3457F}"/>
    <cellStyle name="Comma 9 3 6 3" xfId="10249" xr:uid="{CA02812C-EBA4-4234-A901-7D6F1FC3AB91}"/>
    <cellStyle name="Comma 9 3 6 3 2" xfId="20629" xr:uid="{8FCD722B-FB2D-486A-89B1-ACD6791E1381}"/>
    <cellStyle name="Comma 9 3 6 4" xfId="25402" xr:uid="{7C46B817-38A3-42C6-882C-98B3949A937A}"/>
    <cellStyle name="Comma 9 3 6 5" xfId="27259" xr:uid="{93B1D2DF-2A26-4BF0-ACE2-6FB4605820E9}"/>
    <cellStyle name="Comma 9 3 6 6" xfId="14963" xr:uid="{828B998B-8124-4DEA-903D-2B09FAA8B816}"/>
    <cellStyle name="Comma 9 3 7" xfId="3824" xr:uid="{9D146E72-9673-49A7-806E-FB272B5C17CE}"/>
    <cellStyle name="Comma 9 3 7 2" xfId="8657" xr:uid="{BC26A82D-0058-4EFB-8C47-948475657A86}"/>
    <cellStyle name="Comma 9 3 7 2 2" xfId="19037" xr:uid="{55C8ACED-B877-4D7A-A9B1-AC60BCE92CAA}"/>
    <cellStyle name="Comma 9 3 7 3" xfId="11490" xr:uid="{FDD557D6-8B8B-4718-92FD-32760A075EE3}"/>
    <cellStyle name="Comma 9 3 7 3 2" xfId="21870" xr:uid="{0FD211B6-4E5B-487B-87A0-EE2F7A318503}"/>
    <cellStyle name="Comma 9 3 7 4" xfId="26116" xr:uid="{0E9C60C0-50AC-45C5-A9CD-C7BE1E7C0246}"/>
    <cellStyle name="Comma 9 3 7 5" xfId="28093" xr:uid="{1633684F-EEAE-4F4D-8516-7185672DF3DD}"/>
    <cellStyle name="Comma 9 3 7 6" xfId="16204" xr:uid="{301EE679-6692-44AB-93B8-513D570952F7}"/>
    <cellStyle name="Comma 9 3 8" xfId="4931" xr:uid="{77B32B7E-E9F2-43A7-9503-9206BCE0429D}"/>
    <cellStyle name="Comma 9 3 8 2" xfId="14223" xr:uid="{84EDABC1-9EAF-47EA-9F3B-282B5B0532D7}"/>
    <cellStyle name="Comma 9 3 9" xfId="6676" xr:uid="{E1EE7C5D-FE69-4EF7-AC70-A5F4889A2F0D}"/>
    <cellStyle name="Comma 9 3 9 2" xfId="17056" xr:uid="{742713B6-8D96-48AF-8C04-8C2D9EA52616}"/>
    <cellStyle name="Comma 9 4" xfId="543" xr:uid="{00000000-0005-0000-0000-00002D030000}"/>
    <cellStyle name="Comma 9 4 10" xfId="12679" xr:uid="{3C78FD5E-2306-4C10-B6FB-57929E2C1CCB}"/>
    <cellStyle name="Comma 9 4 2" xfId="1832" xr:uid="{00000000-0005-0000-0000-00002E030000}"/>
    <cellStyle name="Comma 9 4 2 2" xfId="3082" xr:uid="{00000000-0005-0000-0000-00006A020000}"/>
    <cellStyle name="Comma 9 4 2 2 2" xfId="8162" xr:uid="{D45C281E-EDA4-4C74-897C-FA30A35FA9EC}"/>
    <cellStyle name="Comma 9 4 2 2 2 2" xfId="28834" xr:uid="{5EAC4C5F-3550-465C-8620-97567FEA2F7B}"/>
    <cellStyle name="Comma 9 4 2 2 2 3" xfId="28399" xr:uid="{D04C0551-F87A-4571-AF8D-4BD6E13F12A9}"/>
    <cellStyle name="Comma 9 4 2 2 2 4" xfId="18542" xr:uid="{0B0475C1-0F95-4754-8A42-092F6CFCE269}"/>
    <cellStyle name="Comma 9 4 2 2 3" xfId="10995" xr:uid="{505883EF-447C-4761-BB1F-648E3A0C6355}"/>
    <cellStyle name="Comma 9 4 2 2 3 2" xfId="21375" xr:uid="{3D737D26-8D47-42D5-BB22-1E4818534386}"/>
    <cellStyle name="Comma 9 4 2 2 4" xfId="24004" xr:uid="{96A29539-771F-4E38-884F-6CC3BCAFD248}"/>
    <cellStyle name="Comma 9 4 2 2 5" xfId="15709" xr:uid="{412DA1D9-9811-42B5-8081-0F6DE9609973}"/>
    <cellStyle name="Comma 9 4 2 3" xfId="2862" xr:uid="{00000000-0005-0000-0000-00002E030000}"/>
    <cellStyle name="Comma 9 4 2 4" xfId="5655" xr:uid="{FACDA99C-DDD8-460F-90C1-E63427823092}"/>
    <cellStyle name="Comma 9 4 2 4 2" xfId="29779" xr:uid="{E30DC661-0A7D-4302-84B9-97F8610FC21A}"/>
    <cellStyle name="Comma 9 4 2 5" xfId="24263" xr:uid="{3265BF72-9522-42AA-B61C-3BDC8B8C2FEA}"/>
    <cellStyle name="Comma 9 4 2 6" xfId="13595" xr:uid="{777200A9-6584-4AD9-8F33-936578F81C45}"/>
    <cellStyle name="Comma 9 4 3" xfId="1833" xr:uid="{00000000-0005-0000-0000-00002F030000}"/>
    <cellStyle name="Comma 9 4 3 2" xfId="2684" xr:uid="{00000000-0005-0000-0000-00006B020000}"/>
    <cellStyle name="Comma 9 4 3 2 2" xfId="7808" xr:uid="{E331375F-8633-44FE-825C-9D28423035A0}"/>
    <cellStyle name="Comma 9 4 3 2 2 2" xfId="18188" xr:uid="{1DAC768A-1B7D-40B1-827C-C4417E242BA6}"/>
    <cellStyle name="Comma 9 4 3 2 3" xfId="10641" xr:uid="{70FCB1B9-77A8-47C2-8CD6-DDBFED7DE979}"/>
    <cellStyle name="Comma 9 4 3 2 3 2" xfId="21021" xr:uid="{F4D14E92-635C-44F3-AF4A-2EE9D0000A5A}"/>
    <cellStyle name="Comma 9 4 3 2 4" xfId="15355" xr:uid="{A80AE682-E449-4C51-8007-0414D76349D1}"/>
    <cellStyle name="Comma 9 4 3 2 5" xfId="30444" xr:uid="{B26AB995-9DA7-45C6-8F4A-F83B12EC79F3}"/>
    <cellStyle name="Comma 9 4 3 3" xfId="2864" xr:uid="{00000000-0005-0000-0000-00002F030000}"/>
    <cellStyle name="Comma 9 4 3 4" xfId="5656" xr:uid="{5A2DC35C-DA84-47EE-9C97-6ECF34E3F1B9}"/>
    <cellStyle name="Comma 9 4 3 4 2" xfId="29756" xr:uid="{3FF33E2E-17F3-4806-92DB-FC2FBAC24A0C}"/>
    <cellStyle name="Comma 9 4 3 5" xfId="23995" xr:uid="{5E6A089C-D917-41FC-BC1A-85B936181ADC}"/>
    <cellStyle name="Comma 9 4 3 6" xfId="13097" xr:uid="{CA7AFE53-3DF3-4060-99A5-F06C7E393E9D}"/>
    <cellStyle name="Comma 9 4 4" xfId="1831" xr:uid="{00000000-0005-0000-0000-000030030000}"/>
    <cellStyle name="Comma 9 4 4 2" xfId="4624" xr:uid="{FE65B954-A8A9-4EAA-8C9D-BB93F9307337}"/>
    <cellStyle name="Comma 9 4 4 2 2" xfId="9396" xr:uid="{CC2D082B-9568-4061-BFBC-7503E89197A5}"/>
    <cellStyle name="Comma 9 4 4 2 2 2" xfId="19776" xr:uid="{1081FF1A-E036-4CD8-8BA8-9FC86411E3A1}"/>
    <cellStyle name="Comma 9 4 4 2 3" xfId="12229" xr:uid="{857A7544-3BCE-4D2B-A6D8-4060EFC69FAD}"/>
    <cellStyle name="Comma 9 4 4 2 3 2" xfId="22609" xr:uid="{3C845386-DD0D-4613-A146-6785A04FC2CA}"/>
    <cellStyle name="Comma 9 4 4 2 4" xfId="28494" xr:uid="{A373CDC8-DBDB-4B19-BFB6-C534F20C37EB}"/>
    <cellStyle name="Comma 9 4 4 2 5" xfId="26180" xr:uid="{54DC8C73-61C9-4057-873E-9401108C2B6F}"/>
    <cellStyle name="Comma 9 4 4 2 6" xfId="16943" xr:uid="{52C391CC-B8A7-420E-80D5-E049C16AC34D}"/>
    <cellStyle name="Comma 9 4 4 3" xfId="25129" xr:uid="{2F96BC45-D1A8-477B-912B-54E4C4A93C35}"/>
    <cellStyle name="Comma 9 4 5" xfId="4133" xr:uid="{3A5B6A9D-E2F9-4176-8736-970E7F931A38}"/>
    <cellStyle name="Comma 9 4 5 2" xfId="8905" xr:uid="{231E58DE-E60E-4884-A444-43E1D087A008}"/>
    <cellStyle name="Comma 9 4 5 2 2" xfId="29010" xr:uid="{50BE6FA5-AEA9-4730-8B03-94597896F2AC}"/>
    <cellStyle name="Comma 9 4 5 2 3" xfId="27945" xr:uid="{FC375E88-CEB9-42BF-B05D-CC17C8C7FACB}"/>
    <cellStyle name="Comma 9 4 5 2 4" xfId="19285" xr:uid="{8C961C43-0FD4-4DE2-AF9A-F682BF2269EA}"/>
    <cellStyle name="Comma 9 4 5 2 5" xfId="31015" xr:uid="{C70E7451-E225-40B7-9553-75756977E965}"/>
    <cellStyle name="Comma 9 4 5 3" xfId="11738" xr:uid="{97DBAD62-6B6E-4B36-BEDA-3E9C71377653}"/>
    <cellStyle name="Comma 9 4 5 3 2" xfId="22118" xr:uid="{5B2E8434-CDB6-4456-9914-5C1A52D21BA2}"/>
    <cellStyle name="Comma 9 4 5 4" xfId="23807" xr:uid="{43B1E241-E8F2-4E70-A670-726EB7856799}"/>
    <cellStyle name="Comma 9 4 5 5" xfId="16452" xr:uid="{1D690D66-5B99-40BC-A859-3606B2565E5A}"/>
    <cellStyle name="Comma 9 4 6" xfId="4932" xr:uid="{0091691E-B76B-4D47-B30A-70E1F774625F}"/>
    <cellStyle name="Comma 9 4 6 2" xfId="27139" xr:uid="{03F91043-8AF1-4A18-845A-F17760B2E279}"/>
    <cellStyle name="Comma 9 4 6 3" xfId="26023" xr:uid="{60957D1F-98E5-47F2-8A98-70467DECF462}"/>
    <cellStyle name="Comma 9 4 6 4" xfId="14224" xr:uid="{5C397A5E-5721-42D2-9020-F116BDBE3D50}"/>
    <cellStyle name="Comma 9 4 7" xfId="6677" xr:uid="{BF37F11C-F416-4874-9EC2-E625A9DD0D55}"/>
    <cellStyle name="Comma 9 4 7 2" xfId="25855" xr:uid="{6DBE41EF-36D8-4C35-8416-709ECA033017}"/>
    <cellStyle name="Comma 9 4 7 3" xfId="27648" xr:uid="{12019546-0995-48DF-B220-09A66AC498C8}"/>
    <cellStyle name="Comma 9 4 7 4" xfId="17057" xr:uid="{32AF84CE-B18D-464C-A70E-6DE5EC154F9A}"/>
    <cellStyle name="Comma 9 4 8" xfId="9510" xr:uid="{9CB2F9B3-66D1-40D1-952E-C5E337CE3155}"/>
    <cellStyle name="Comma 9 4 8 2" xfId="19890" xr:uid="{EACFA2CD-C989-4EFF-B1E9-0B93E72AA165}"/>
    <cellStyle name="Comma 9 4 9" xfId="23379" xr:uid="{DC4BC53C-6F1B-438D-AE51-C463E2080EF4}"/>
    <cellStyle name="Comma 9 5" xfId="544" xr:uid="{00000000-0005-0000-0000-000031030000}"/>
    <cellStyle name="Comma 9 5 10" xfId="13596" xr:uid="{83B15E35-6B93-4D49-AEF8-1630BB09035E}"/>
    <cellStyle name="Comma 9 5 2" xfId="1835" xr:uid="{00000000-0005-0000-0000-000032030000}"/>
    <cellStyle name="Comma 9 5 2 2" xfId="23871" xr:uid="{DCC8170A-53AF-458D-A295-81F5DBDF94FB}"/>
    <cellStyle name="Comma 9 5 2 2 2" xfId="29733" xr:uid="{4EE9F0A9-B64B-4BBC-877F-5C2DC9EA782C}"/>
    <cellStyle name="Comma 9 5 2 2 2 2" xfId="30816" xr:uid="{7DDDB3C0-0AA8-429A-9485-C1BA4A808B64}"/>
    <cellStyle name="Comma 9 5 2 3" xfId="25739" xr:uid="{BD4F76CC-DB4F-408A-9F04-DD94FC6E59F4}"/>
    <cellStyle name="Comma 9 5 2 4" xfId="30061" xr:uid="{2C5886AA-A058-4749-A25F-7DF620D43BC6}"/>
    <cellStyle name="Comma 9 5 3" xfId="1836" xr:uid="{00000000-0005-0000-0000-000033030000}"/>
    <cellStyle name="Comma 9 5 4" xfId="1834" xr:uid="{00000000-0005-0000-0000-000034030000}"/>
    <cellStyle name="Comma 9 5 5" xfId="4421" xr:uid="{8EC6386D-C2C1-405F-852E-EAC3F4EC2A41}"/>
    <cellStyle name="Comma 9 5 5 2" xfId="9193" xr:uid="{8A7F21B0-5A5D-4C74-B81C-486ACD5191D6}"/>
    <cellStyle name="Comma 9 5 5 2 2" xfId="19573" xr:uid="{E6AFE00C-408F-49CE-97BB-B98173877846}"/>
    <cellStyle name="Comma 9 5 5 2 3" xfId="31087" xr:uid="{2CDF2188-A78B-4855-8CE4-F384313AF8EE}"/>
    <cellStyle name="Comma 9 5 5 2 4" xfId="30815" xr:uid="{A68B76D1-A43A-4AAC-9BB7-E9A4D4A197E0}"/>
    <cellStyle name="Comma 9 5 5 3" xfId="12026" xr:uid="{5D6BBF46-0E92-42E9-8FE6-45DB54368DB5}"/>
    <cellStyle name="Comma 9 5 5 3 2" xfId="22406" xr:uid="{BDC8279A-D582-4486-AC4B-D513E2A5B65C}"/>
    <cellStyle name="Comma 9 5 5 4" xfId="16740" xr:uid="{537E17A7-7BE3-4DD4-B5E0-334C97CB41B1}"/>
    <cellStyle name="Comma 9 5 6" xfId="4933" xr:uid="{3BEECAB2-096E-478B-8733-052CC5DA46D1}"/>
    <cellStyle name="Comma 9 5 6 2" xfId="14225" xr:uid="{132FD597-578A-4B73-932F-F8193B464CB5}"/>
    <cellStyle name="Comma 9 5 7" xfId="6678" xr:uid="{C13BDEBE-EC6F-4B5B-B3FF-187FD5333AD1}"/>
    <cellStyle name="Comma 9 5 7 2" xfId="17058" xr:uid="{640FFE14-AE5F-4D33-94EA-47F986E50348}"/>
    <cellStyle name="Comma 9 5 8" xfId="9511" xr:uid="{A92927A1-ABCD-49F8-9AAF-A2700459F7EF}"/>
    <cellStyle name="Comma 9 5 8 2" xfId="19891" xr:uid="{6FC0863A-4F9B-40B6-857E-4D242A7598FA}"/>
    <cellStyle name="Comma 9 5 9" xfId="25536" xr:uid="{D2C37B91-35F4-4516-8914-A4B4F52CA9F9}"/>
    <cellStyle name="Comma 9 6" xfId="1837" xr:uid="{00000000-0005-0000-0000-000035030000}"/>
    <cellStyle name="Comma 9 6 2" xfId="2879" xr:uid="{00000000-0005-0000-0000-00006D020000}"/>
    <cellStyle name="Comma 9 6 2 2" xfId="7996" xr:uid="{F8DF9D05-4BF2-44A5-8B37-515E769FFBD5}"/>
    <cellStyle name="Comma 9 6 2 2 2" xfId="28511" xr:uid="{72FA9D96-51E4-4F4A-978B-4A85F827A191}"/>
    <cellStyle name="Comma 9 6 2 2 2 2" xfId="31206" xr:uid="{AC86CCF5-87B5-486C-A95D-B373481C3E5D}"/>
    <cellStyle name="Comma 9 6 2 2 2 3" xfId="30817" xr:uid="{A3D88B5A-1B43-49B3-A188-71217E96AF43}"/>
    <cellStyle name="Comma 9 6 2 2 3" xfId="28127" xr:uid="{13D8EEBD-E61C-47F1-8E6D-4914C778CF50}"/>
    <cellStyle name="Comma 9 6 2 2 4" xfId="18376" xr:uid="{2FBE579A-0724-40CE-A96C-AE6C5A8A6738}"/>
    <cellStyle name="Comma 9 6 2 3" xfId="10829" xr:uid="{117361D7-DE3B-48DA-A416-490B2DBE8F56}"/>
    <cellStyle name="Comma 9 6 2 3 2" xfId="21209" xr:uid="{4B1EFDCC-AF3A-4AA3-A4B3-4EA13FEE091E}"/>
    <cellStyle name="Comma 9 6 2 4" xfId="23706" xr:uid="{52309564-43A7-44AD-ACC3-88FC48623B4F}"/>
    <cellStyle name="Comma 9 6 2 5" xfId="15543" xr:uid="{A5167BCE-42C2-4F06-B756-5F61D70AB861}"/>
    <cellStyle name="Comma 9 6 3" xfId="3700" xr:uid="{00000000-0005-0000-0000-000035030000}"/>
    <cellStyle name="Comma 9 6 4" xfId="5657" xr:uid="{F0889DBC-5892-417F-8EE7-FA192F9E9925}"/>
    <cellStyle name="Comma 9 6 4 2" xfId="29767" xr:uid="{B3881E7F-EA6D-4505-A0C2-F6197E7FCB7D}"/>
    <cellStyle name="Comma 9 6 5" xfId="24582" xr:uid="{56AB86CB-57DE-41F5-A230-5CEEE65EC711}"/>
    <cellStyle name="Comma 9 6 6" xfId="13377" xr:uid="{9075C2A9-E0C7-42DA-8F05-B5C16EE5D13C}"/>
    <cellStyle name="Comma 9 7" xfId="1838" xr:uid="{00000000-0005-0000-0000-000036030000}"/>
    <cellStyle name="Comma 9 7 2" xfId="2479" xr:uid="{00000000-0005-0000-0000-00006E020000}"/>
    <cellStyle name="Comma 9 7 2 2" xfId="7604" xr:uid="{D5B135C5-3CB5-4DF1-B349-0B52A0BC6519}"/>
    <cellStyle name="Comma 9 7 2 2 2" xfId="17984" xr:uid="{839A207B-8E9A-435A-B9A2-4DB69BB8C548}"/>
    <cellStyle name="Comma 9 7 2 3" xfId="10437" xr:uid="{7A2A9931-09CA-4C00-8628-5260613B428F}"/>
    <cellStyle name="Comma 9 7 2 3 2" xfId="20817" xr:uid="{BB635F78-7B5F-469E-A4E1-A95E414DCC15}"/>
    <cellStyle name="Comma 9 7 2 4" xfId="27707" xr:uid="{E697571F-732E-4AA2-8232-8ADA520FD7E3}"/>
    <cellStyle name="Comma 9 7 2 5" xfId="27042" xr:uid="{2C8384A5-EDEB-4BC1-BCE6-5F8E40BA29C5}"/>
    <cellStyle name="Comma 9 7 2 6" xfId="15151" xr:uid="{5BA22906-1C66-4AAA-9480-D2A998B67ED2}"/>
    <cellStyle name="Comma 9 7 3" xfId="3658" xr:uid="{00000000-0005-0000-0000-000036030000}"/>
    <cellStyle name="Comma 9 7 4" xfId="5658" xr:uid="{30261AFC-BC09-4145-A1C1-20C674F34240}"/>
    <cellStyle name="Comma 9 7 4 2" xfId="29865" xr:uid="{F821CFCD-FFB9-4C80-B833-DA30AE5E5A8C}"/>
    <cellStyle name="Comma 9 7 5" xfId="24923" xr:uid="{29E6EB39-4CF9-46EE-BB9A-ACC34553CA10}"/>
    <cellStyle name="Comma 9 7 6" xfId="12867" xr:uid="{B716D2F0-27D6-45B7-9D21-02D2AFFE409C}"/>
    <cellStyle name="Comma 9 8" xfId="1818" xr:uid="{00000000-0005-0000-0000-000037030000}"/>
    <cellStyle name="Comma 9 8 2" xfId="2173" xr:uid="{00000000-0005-0000-0000-000055020000}"/>
    <cellStyle name="Comma 9 8 2 2" xfId="7300" xr:uid="{0681815D-DA0A-44AC-B63D-096C72FAF05F}"/>
    <cellStyle name="Comma 9 8 2 2 2" xfId="17680" xr:uid="{4E66BBA4-5680-4D52-8C98-7FD554A826E1}"/>
    <cellStyle name="Comma 9 8 2 3" xfId="10133" xr:uid="{8A8E8938-B03B-4A5B-B9C5-378A6A3693A6}"/>
    <cellStyle name="Comma 9 8 2 3 2" xfId="20513" xr:uid="{50971F9A-6718-488A-A0F2-E7DA43E14EA9}"/>
    <cellStyle name="Comma 9 8 2 4" xfId="27924" xr:uid="{0F5FA70B-01F5-4593-A104-BDD6E3273FAB}"/>
    <cellStyle name="Comma 9 8 2 5" xfId="25963" xr:uid="{B66DC2D6-5D54-4F8E-82C0-EC4FEB159109}"/>
    <cellStyle name="Comma 9 8 2 6" xfId="14847" xr:uid="{80F29169-2463-4D00-9FF7-78830790E047}"/>
    <cellStyle name="Comma 9 8 3" xfId="3545" xr:uid="{00000000-0005-0000-0000-000037030000}"/>
    <cellStyle name="Comma 9 8 4" xfId="25253" xr:uid="{002E24B2-B2C8-44B9-8713-3DE11B6D9157}"/>
    <cellStyle name="Comma 9 9" xfId="3876" xr:uid="{843F6AD1-FCB4-445A-AA8D-FE1C9F50769F}"/>
    <cellStyle name="Comma 9 9 2" xfId="8708" xr:uid="{95A34064-24CD-4754-9807-8A57438B2F68}"/>
    <cellStyle name="Comma 9 9 2 2" xfId="19088" xr:uid="{7555BDD1-0452-4A18-A1C8-2D9D28563F51}"/>
    <cellStyle name="Comma 9 9 3" xfId="11541" xr:uid="{6B5AB9F2-6D06-45A2-91F3-BB97F134CEA2}"/>
    <cellStyle name="Comma 9 9 3 2" xfId="21921" xr:uid="{5C5B9B25-98D4-49A4-940B-809F1F4D44DD}"/>
    <cellStyle name="Comma 9 9 4" xfId="28053" xr:uid="{86BCF2E4-A5F7-4B4D-9E16-0B7509DA28D2}"/>
    <cellStyle name="Comma 9 9 5" xfId="28682" xr:uid="{7A68E2DD-3DD2-483A-8D01-3717E66A3056}"/>
    <cellStyle name="Comma 9 9 6" xfId="16255" xr:uid="{C6FC2547-1541-496E-83B5-C02EE9239EC9}"/>
    <cellStyle name="Currency" xfId="545" builtinId="4"/>
    <cellStyle name="Currency 10" xfId="9512" xr:uid="{E689EB5D-FEBE-4207-8328-F59950977F17}"/>
    <cellStyle name="Currency 10 2" xfId="19892" xr:uid="{2B6095D5-BCD8-4CCD-85E7-EE646FEB2A7C}"/>
    <cellStyle name="Currency 11" xfId="31725" xr:uid="{50C09DAD-7BB7-4B5C-917D-B69F3EB82B30}"/>
    <cellStyle name="Currency 12" xfId="31726" xr:uid="{69491EB7-021E-4ADE-A85E-04FC9A02E371}"/>
    <cellStyle name="Currency 2" xfId="546" xr:uid="{00000000-0005-0000-0000-000039030000}"/>
    <cellStyle name="Currency 2 2" xfId="547" xr:uid="{00000000-0005-0000-0000-00003A030000}"/>
    <cellStyle name="Currency 2 2 2" xfId="1840" xr:uid="{00000000-0005-0000-0000-00003B030000}"/>
    <cellStyle name="Currency 2 2 2 2" xfId="25522" xr:uid="{F33B5A7B-A6F4-4F39-9943-AAAD1FE7791C}"/>
    <cellStyle name="Currency 2 2 2 2 2" xfId="29675" xr:uid="{8A10BD16-5AEB-494E-881F-7E0D230EA123}"/>
    <cellStyle name="Currency 2 2 2 3" xfId="25760" xr:uid="{8F717FAC-E6A7-4309-961E-F4148D0E234D}"/>
    <cellStyle name="Currency 2 2 3" xfId="1841" xr:uid="{00000000-0005-0000-0000-00003C030000}"/>
    <cellStyle name="Currency 2 2 3 2" xfId="31310" xr:uid="{7BFE6CF7-9CFB-4E56-9502-51B9DDDA54DC}"/>
    <cellStyle name="Currency 2 2 3 3" xfId="31261" xr:uid="{1228AB1E-3502-40BF-A461-A45B15291AD2}"/>
    <cellStyle name="Currency 2 2 4" xfId="1839" xr:uid="{00000000-0005-0000-0000-00003D030000}"/>
    <cellStyle name="Currency 2 2 5" xfId="30403" xr:uid="{6C56C78C-CF80-400B-8AD4-5EA478965CBC}"/>
    <cellStyle name="Currency 2 2 5 2" xfId="30445" xr:uid="{52EAF437-DE7B-45B5-A79E-F2F09DDEC780}"/>
    <cellStyle name="Currency 2 2 6" xfId="31732" xr:uid="{B1431204-32C2-4525-9311-376EB91B9E68}"/>
    <cellStyle name="Currency 2 3" xfId="548" xr:uid="{00000000-0005-0000-0000-00003E030000}"/>
    <cellStyle name="Currency 2 4" xfId="549" xr:uid="{00000000-0005-0000-0000-00003F030000}"/>
    <cellStyle name="Currency 2 4 10" xfId="27031" xr:uid="{E2BB59DD-EAC6-4905-8F26-36D6C8445F5A}"/>
    <cellStyle name="Currency 2 4 11" xfId="14227" xr:uid="{EFB3DA06-E140-4491-AB6E-684BE1B48751}"/>
    <cellStyle name="Currency 2 4 2" xfId="550" xr:uid="{00000000-0005-0000-0000-000040030000}"/>
    <cellStyle name="Currency 2 4 2 2" xfId="1844" xr:uid="{00000000-0005-0000-0000-000041030000}"/>
    <cellStyle name="Currency 2 4 2 3" xfId="1845" xr:uid="{00000000-0005-0000-0000-000042030000}"/>
    <cellStyle name="Currency 2 4 2 4" xfId="1843" xr:uid="{00000000-0005-0000-0000-000043030000}"/>
    <cellStyle name="Currency 2 4 2 5" xfId="6681" xr:uid="{6B07941A-733F-4265-B589-986D489FB7FB}"/>
    <cellStyle name="Currency 2 4 2 5 2" xfId="17061" xr:uid="{A75C8787-838D-458D-9893-435FAFB16D29}"/>
    <cellStyle name="Currency 2 4 2 6" xfId="9514" xr:uid="{4A2CCE91-071D-4DFC-94AA-3F311A8B76DD}"/>
    <cellStyle name="Currency 2 4 2 6 2" xfId="19894" xr:uid="{F9F12B49-8742-44E9-86C5-23FD4B485300}"/>
    <cellStyle name="Currency 2 4 2 7" xfId="25184" xr:uid="{8C613C50-0C1C-451F-91C4-8486798283CE}"/>
    <cellStyle name="Currency 2 4 2 8" xfId="14228" xr:uid="{F0C44351-F905-47A4-AD58-729DEE0B4430}"/>
    <cellStyle name="Currency 2 4 3" xfId="1846" xr:uid="{00000000-0005-0000-0000-000044030000}"/>
    <cellStyle name="Currency 2 4 3 2" xfId="31311" xr:uid="{63EA3BD5-D743-4D3E-B117-DC4C143B3472}"/>
    <cellStyle name="Currency 2 4 3 3" xfId="31270" xr:uid="{143BD92B-F210-4D52-85D1-C1196C82AA7E}"/>
    <cellStyle name="Currency 2 4 4" xfId="1847" xr:uid="{00000000-0005-0000-0000-000045030000}"/>
    <cellStyle name="Currency 2 4 5" xfId="1842" xr:uid="{00000000-0005-0000-0000-000046030000}"/>
    <cellStyle name="Currency 2 4 6" xfId="6680" xr:uid="{8CFBB05E-FC06-4B48-9CB7-78AB3B06959E}"/>
    <cellStyle name="Currency 2 4 6 2" xfId="17060" xr:uid="{24208534-EA6E-486C-9511-89CD5A46A0BC}"/>
    <cellStyle name="Currency 2 4 6 3" xfId="29820" xr:uid="{7495F884-4559-4BB6-B6DD-02CAC4FD0E91}"/>
    <cellStyle name="Currency 2 4 7" xfId="9513" xr:uid="{E9C1AF90-268C-4F7A-A2C6-48777BDDBCCB}"/>
    <cellStyle name="Currency 2 4 7 2" xfId="19893" xr:uid="{58A25324-231A-479A-B501-749E4161E97F}"/>
    <cellStyle name="Currency 2 4 8" xfId="24632" xr:uid="{27BCA51D-A890-4632-B002-5D71C0530BA5}"/>
    <cellStyle name="Currency 2 4 9" xfId="22900" xr:uid="{F015D0BA-F72C-4632-855D-37F062B28834}"/>
    <cellStyle name="Currency 2 5" xfId="1848" xr:uid="{00000000-0005-0000-0000-000047030000}"/>
    <cellStyle name="Currency 2 5 2" xfId="31272" xr:uid="{C9960BEB-433F-4D8A-AB3D-38B8005C5B97}"/>
    <cellStyle name="Currency 2 5 3" xfId="31312" xr:uid="{17E81078-713B-441E-8C51-6F85DC0B3771}"/>
    <cellStyle name="Currency 2 5 4" xfId="31254" xr:uid="{71529EA7-54A6-4052-B414-B4F635F70A11}"/>
    <cellStyle name="Currency 2 6" xfId="30402" xr:uid="{BCAB48D8-82F5-4F43-A322-3E67DE7472E1}"/>
    <cellStyle name="Currency 2 6 2" xfId="31260" xr:uid="{E8739B1A-634F-45BD-BCE4-041B23EE0F95}"/>
    <cellStyle name="Currency 2 7" xfId="31731" xr:uid="{64F74D17-D806-4C43-B557-ADB798BEED05}"/>
    <cellStyle name="Currency 3" xfId="551" xr:uid="{00000000-0005-0000-0000-000048030000}"/>
    <cellStyle name="Currency 3 10" xfId="30619" xr:uid="{CC98C09A-FB90-4F09-8713-CE67BE1C4FA6}"/>
    <cellStyle name="Currency 3 11" xfId="30917" xr:uid="{AC79C766-96F4-4BB0-9D53-CAD075CD5FB9}"/>
    <cellStyle name="Currency 3 12" xfId="31730" xr:uid="{BBB3409B-21CA-4FEF-99F6-CD30D3F98184}"/>
    <cellStyle name="Currency 3 2" xfId="552" xr:uid="{00000000-0005-0000-0000-000049030000}"/>
    <cellStyle name="Currency 3 2 2" xfId="1850" xr:uid="{00000000-0005-0000-0000-00004A030000}"/>
    <cellStyle name="Currency 3 2 2 2" xfId="30603" xr:uid="{87CC1BB8-D490-4CBA-AE62-52158B1BF23D}"/>
    <cellStyle name="Currency 3 2 2 2 2" xfId="30819" xr:uid="{0C94806D-7676-421F-9E69-D685AFF23599}"/>
    <cellStyle name="Currency 3 2 2 3" xfId="30564" xr:uid="{1EE52B54-EC85-4641-BC5E-D5D513A14121}"/>
    <cellStyle name="Currency 3 2 2 4" xfId="30930" xr:uid="{9104C6C5-305B-4CE0-B9BE-66CC40287E6D}"/>
    <cellStyle name="Currency 3 2 3" xfId="1851" xr:uid="{00000000-0005-0000-0000-00004B030000}"/>
    <cellStyle name="Currency 3 2 3 2" xfId="30614" xr:uid="{2D020D6F-B1E2-42BA-9525-8CD612C11686}"/>
    <cellStyle name="Currency 3 2 3 2 2" xfId="30820" xr:uid="{793F920B-E972-4134-AAFB-C8B0826B0E0C}"/>
    <cellStyle name="Currency 3 2 3 3" xfId="30575" xr:uid="{B4E6E47A-8B2C-4E61-BB8D-30D9C4F7C82A}"/>
    <cellStyle name="Currency 3 2 3 4" xfId="30941" xr:uid="{F852420D-7AB5-4DD1-92DF-D97324C12DE3}"/>
    <cellStyle name="Currency 3 2 4" xfId="1849" xr:uid="{00000000-0005-0000-0000-00004C030000}"/>
    <cellStyle name="Currency 3 2 4 2" xfId="30556" xr:uid="{143D821B-A1E5-45AA-8D28-FA09A9A6E54E}"/>
    <cellStyle name="Currency 3 2 4 2 2" xfId="30821" xr:uid="{5A603EFF-9CB2-4DC6-9418-67911C9EF2AE}"/>
    <cellStyle name="Currency 3 2 5" xfId="6682" xr:uid="{4FCFE811-3755-46F4-8803-2EFC844A90DA}"/>
    <cellStyle name="Currency 3 2 5 2" xfId="17062" xr:uid="{1F927C96-6E01-4C40-9B2D-7222789598FC}"/>
    <cellStyle name="Currency 3 2 5 2 2" xfId="30818" xr:uid="{82416E93-F733-465F-9221-BF5CA319CA6B}"/>
    <cellStyle name="Currency 3 2 5 3" xfId="30446" xr:uid="{CFB4445B-2822-44EE-97D3-586E0F3CB5E1}"/>
    <cellStyle name="Currency 3 2 6" xfId="9515" xr:uid="{A25B73E7-4A18-4EDD-982A-FC35F1B762F1}"/>
    <cellStyle name="Currency 3 2 6 2" xfId="19895" xr:uid="{FCE94371-A497-4F1A-B43C-D5DF03027CDF}"/>
    <cellStyle name="Currency 3 2 7" xfId="25616" xr:uid="{E1682AC9-7E11-46F4-8DF3-337BFBCF6CAC}"/>
    <cellStyle name="Currency 3 2 8" xfId="14229" xr:uid="{ADDB2CFA-D549-4A22-A71D-B2AEB10EA70D}"/>
    <cellStyle name="Currency 3 3" xfId="30412" xr:uid="{D9261D7C-4BB0-4F23-8A7D-89513C8C9F65}"/>
    <cellStyle name="Currency 3 4" xfId="30413" xr:uid="{56B42A0C-41FC-4CE6-B7AD-37115BE76475}"/>
    <cellStyle name="Currency 3 4 2" xfId="30447" xr:uid="{FAFC5492-58AD-4064-AA46-E99FA44DE317}"/>
    <cellStyle name="Currency 3 4 2 2" xfId="30604" xr:uid="{26A558A6-6954-4BC7-9B2E-CB04CA19DF15}"/>
    <cellStyle name="Currency 3 4 2 2 2" xfId="30822" xr:uid="{BAD0F4FB-A620-4584-9052-59B615478FE4}"/>
    <cellStyle name="Currency 3 4 2 3" xfId="30565" xr:uid="{CF89AC64-B129-47C4-9033-859EF82BC59F}"/>
    <cellStyle name="Currency 3 4 2 4" xfId="30931" xr:uid="{BFD1A78F-8924-435D-8C6C-0D4901C78012}"/>
    <cellStyle name="Currency 3 4 3" xfId="30557" xr:uid="{20CD84F8-EDE8-4AF4-B532-A3E1B5109EF4}"/>
    <cellStyle name="Currency 3 4 3 2" xfId="30634" xr:uid="{DF88B98C-68E1-47F3-A338-2C5D7520D934}"/>
    <cellStyle name="Currency 3 4 3 3" xfId="30944" xr:uid="{45BC16B4-B7BF-4099-8716-EADE89E871F5}"/>
    <cellStyle name="Currency 3 4 4" xfId="30590" xr:uid="{68808DD4-EE59-4BA1-BF12-A45A21B1D415}"/>
    <cellStyle name="Currency 3 4 5" xfId="30623" xr:uid="{D16E1CA0-3C3A-427D-9FC3-9BB85E6A1553}"/>
    <cellStyle name="Currency 3 4 6" xfId="30921" xr:uid="{FAD81B93-BBB8-43D5-BD80-94DF096C6A51}"/>
    <cellStyle name="Currency 3 5" xfId="30414" xr:uid="{81863DDD-1FEA-49F1-AEA7-615BE80C86A1}"/>
    <cellStyle name="Currency 3 5 2" xfId="30448" xr:uid="{CE9DCB24-732B-4ADA-857C-6F58DD618B77}"/>
    <cellStyle name="Currency 3 5 2 2" xfId="30605" xr:uid="{34227F4F-8C86-4B60-BC19-C90512E35E07}"/>
    <cellStyle name="Currency 3 5 2 2 2" xfId="30823" xr:uid="{239D24BD-EA61-4223-A6AC-E2D0B4B19C16}"/>
    <cellStyle name="Currency 3 5 2 3" xfId="30566" xr:uid="{DD97E0D8-3A98-41BE-B0BE-039F013CA0A8}"/>
    <cellStyle name="Currency 3 5 2 4" xfId="30932" xr:uid="{7558C0CC-CC3C-48DB-873C-E663906AD405}"/>
    <cellStyle name="Currency 3 5 3" xfId="30591" xr:uid="{06599778-836F-4CFE-92BA-FDF17CE2D98E}"/>
    <cellStyle name="Currency 3 5 3 2" xfId="30635" xr:uid="{2D11F2B4-9C32-4FD4-856C-702A205F961B}"/>
    <cellStyle name="Currency 3 5 3 3" xfId="30945" xr:uid="{DF42840B-E34C-485E-9570-C84EC1F5ECCC}"/>
    <cellStyle name="Currency 3 5 4" xfId="30624" xr:uid="{DFF81114-405C-4BD9-882E-3E6DCC627BBA}"/>
    <cellStyle name="Currency 3 5 5" xfId="30922" xr:uid="{889487E8-CDE1-4124-A152-07293079280A}"/>
    <cellStyle name="Currency 3 6" xfId="30555" xr:uid="{E6F281E3-0276-4ECA-AC9C-37A1F772038D}"/>
    <cellStyle name="Currency 3 7" xfId="30572" xr:uid="{5086352A-41FE-4853-9FBE-0A6014B61D30}"/>
    <cellStyle name="Currency 3 7 2" xfId="30611" xr:uid="{7367140C-062D-4451-8ECD-8EE326D93E2A}"/>
    <cellStyle name="Currency 3 7 3" xfId="30630" xr:uid="{EE3C1B3E-C238-41D4-83A6-0E95DA0C6E18}"/>
    <cellStyle name="Currency 3 7 4" xfId="30937" xr:uid="{95BC5195-8BFF-481F-A698-758C4BBDB773}"/>
    <cellStyle name="Currency 3 8" xfId="30545" xr:uid="{0CD1A085-9703-4560-91E9-56A6256AB4B6}"/>
    <cellStyle name="Currency 3 9" xfId="30576" xr:uid="{DB854ECE-A65B-4464-A0DC-C7561B51E415}"/>
    <cellStyle name="Currency 4" xfId="553" xr:uid="{00000000-0005-0000-0000-00004D030000}"/>
    <cellStyle name="Currency 4 10" xfId="554" xr:uid="{00000000-0005-0000-0000-00004E030000}"/>
    <cellStyle name="Currency 4 10 10" xfId="12681" xr:uid="{C89A52B3-84DE-4D56-AB19-F2222440D6C3}"/>
    <cellStyle name="Currency 4 10 2" xfId="1854" xr:uid="{00000000-0005-0000-0000-00004F030000}"/>
    <cellStyle name="Currency 4 10 2 2" xfId="3083" xr:uid="{00000000-0005-0000-0000-000075020000}"/>
    <cellStyle name="Currency 4 10 2 2 2" xfId="8163" xr:uid="{7A792EC4-ACE5-466A-BF18-DA894CE6B7E6}"/>
    <cellStyle name="Currency 4 10 2 2 2 2" xfId="18543" xr:uid="{82EF5D85-311B-4726-91D4-7AEA7459CB9A}"/>
    <cellStyle name="Currency 4 10 2 2 3" xfId="10996" xr:uid="{18F09CAA-3970-48F4-8028-B9700EEADCCB}"/>
    <cellStyle name="Currency 4 10 2 2 3 2" xfId="21376" xr:uid="{FBE3B2B8-BF65-4F7D-810C-65B197035DF8}"/>
    <cellStyle name="Currency 4 10 2 2 4" xfId="28668" xr:uid="{6B3573D9-B002-4527-BE7A-14C87DB37E3F}"/>
    <cellStyle name="Currency 4 10 2 2 5" xfId="28002" xr:uid="{3458A60A-E96B-4782-9C92-3C1E6BE08ED3}"/>
    <cellStyle name="Currency 4 10 2 2 6" xfId="15710" xr:uid="{EE4DF844-B7A5-4C38-8430-F6129C4964E3}"/>
    <cellStyle name="Currency 4 10 2 3" xfId="2051" xr:uid="{00000000-0005-0000-0000-00004F030000}"/>
    <cellStyle name="Currency 4 10 2 4" xfId="5659" xr:uid="{A2AAE002-0A20-488C-9C52-4228652B0BF6}"/>
    <cellStyle name="Currency 4 10 2 4 2" xfId="29780" xr:uid="{BF8FBF9C-A9AE-4570-B79D-C7C876F315A5}"/>
    <cellStyle name="Currency 4 10 2 5" xfId="25409" xr:uid="{B0582985-45F2-4C4B-80A7-F2EC0648FFB9}"/>
    <cellStyle name="Currency 4 10 2 6" xfId="13597" xr:uid="{22E4A5B0-9FF4-47B3-85B5-231E69F48698}"/>
    <cellStyle name="Currency 4 10 3" xfId="1855" xr:uid="{00000000-0005-0000-0000-000050030000}"/>
    <cellStyle name="Currency 4 10 3 2" xfId="24733" xr:uid="{CA990BB0-C204-4B40-886F-F2954B0D0D94}"/>
    <cellStyle name="Currency 4 10 3 3" xfId="24530" xr:uid="{7D6C6936-280A-4C1C-8BFF-53EA962C5745}"/>
    <cellStyle name="Currency 4 10 3 4" xfId="30062" xr:uid="{40918CAD-B437-47A8-B12D-997B4568D142}"/>
    <cellStyle name="Currency 4 10 3 5" xfId="29664" xr:uid="{67C50BD9-2CAF-4C73-BD9D-C799CBCDBB6B}"/>
    <cellStyle name="Currency 4 10 4" xfId="1853" xr:uid="{00000000-0005-0000-0000-000051030000}"/>
    <cellStyle name="Currency 4 10 4 2" xfId="24283" xr:uid="{ED9A845B-35BA-45AD-AF0D-05D9F0ECF894}"/>
    <cellStyle name="Currency 4 10 4 3" xfId="23778" xr:uid="{D5B3556B-A73E-4DB9-A41F-1F71F0BEC923}"/>
    <cellStyle name="Currency 4 10 5" xfId="4135" xr:uid="{28316C04-2271-4F96-8382-FEA953367420}"/>
    <cellStyle name="Currency 4 10 5 2" xfId="8907" xr:uid="{21AE18FF-01CE-414B-8875-3BAD9B9FCB74}"/>
    <cellStyle name="Currency 4 10 5 2 2" xfId="19287" xr:uid="{9966A440-B95F-4ADC-9324-D570952B48A6}"/>
    <cellStyle name="Currency 4 10 5 2 3" xfId="31017" xr:uid="{0871327B-F0E4-4A2A-83E5-48144795B73F}"/>
    <cellStyle name="Currency 4 10 5 2 4" xfId="30824" xr:uid="{F6878F02-5380-4822-B59B-FA3551951465}"/>
    <cellStyle name="Currency 4 10 5 3" xfId="11740" xr:uid="{8EDF15E3-3BF4-4105-81C3-E58B929AF5B2}"/>
    <cellStyle name="Currency 4 10 5 3 2" xfId="22120" xr:uid="{567DDC84-5198-4391-AC59-3C901AD1288D}"/>
    <cellStyle name="Currency 4 10 5 4" xfId="25950" xr:uid="{60920962-F1EA-43F0-A991-A08232A9634E}"/>
    <cellStyle name="Currency 4 10 5 5" xfId="28206" xr:uid="{D87AB717-F7E9-4807-B0A8-76E8CF9660A8}"/>
    <cellStyle name="Currency 4 10 5 6" xfId="16454" xr:uid="{B11E6810-51CE-4318-A490-C1192DB9235C}"/>
    <cellStyle name="Currency 4 10 6" xfId="4936" xr:uid="{F803A6F7-BC98-40BE-B52A-DDBD368BD4A7}"/>
    <cellStyle name="Currency 4 10 6 2" xfId="28037" xr:uid="{24DF6FA4-CC8D-41D8-A018-9EF7C39184F9}"/>
    <cellStyle name="Currency 4 10 6 3" xfId="28438" xr:uid="{BE24D556-7083-4982-A77C-092D2A3B50D3}"/>
    <cellStyle name="Currency 4 10 6 4" xfId="14231" xr:uid="{77673FEB-C8F7-4DBD-9C8B-128DB655EB07}"/>
    <cellStyle name="Currency 4 10 7" xfId="6684" xr:uid="{E7B1152D-13C8-4C51-99D0-C1CE86CA2672}"/>
    <cellStyle name="Currency 4 10 7 2" xfId="17064" xr:uid="{9F440BE2-68A6-4EF1-861E-6FCD31280449}"/>
    <cellStyle name="Currency 4 10 8" xfId="9517" xr:uid="{69CFF2B3-C837-4AF4-82CA-58394D59C04B}"/>
    <cellStyle name="Currency 4 10 8 2" xfId="19897" xr:uid="{2252050E-2952-4216-9021-BCEE2F54784E}"/>
    <cellStyle name="Currency 4 10 9" xfId="24281" xr:uid="{6C0D5AE9-E8ED-4663-A503-398A88041B84}"/>
    <cellStyle name="Currency 4 11" xfId="555" xr:uid="{00000000-0005-0000-0000-000052030000}"/>
    <cellStyle name="Currency 4 11 2" xfId="1857" xr:uid="{00000000-0005-0000-0000-000053030000}"/>
    <cellStyle name="Currency 4 11 2 2" xfId="25669" xr:uid="{6AE32305-D723-4F2B-9726-69A14A97E3DF}"/>
    <cellStyle name="Currency 4 11 2 2 2" xfId="29796" xr:uid="{E480E336-5C3C-44AC-9220-09707E85CE00}"/>
    <cellStyle name="Currency 4 11 2 2 2 2" xfId="30826" xr:uid="{4D352770-668B-4CB1-9BFD-BFF3A4AC1C1B}"/>
    <cellStyle name="Currency 4 11 2 3" xfId="22790" xr:uid="{5ABBA574-11C1-4A53-8D6F-81175CE6891C}"/>
    <cellStyle name="Currency 4 11 2 4" xfId="30042" xr:uid="{91030C44-997A-4D80-B0EF-B6069FB20D88}"/>
    <cellStyle name="Currency 4 11 3" xfId="1858" xr:uid="{00000000-0005-0000-0000-000054030000}"/>
    <cellStyle name="Currency 4 11 4" xfId="1856" xr:uid="{00000000-0005-0000-0000-000055030000}"/>
    <cellStyle name="Currency 4 11 5" xfId="4937" xr:uid="{BFC9E390-F889-4696-9995-875A71621CBA}"/>
    <cellStyle name="Currency 4 11 5 2" xfId="14232" xr:uid="{8AECC12D-B054-4142-9C5F-758968040410}"/>
    <cellStyle name="Currency 4 11 5 2 2" xfId="31117" xr:uid="{C0B40B35-E5C0-4FB5-9DCF-943164FD01CF}"/>
    <cellStyle name="Currency 4 11 5 2 3" xfId="30825" xr:uid="{E4F6EF9A-2249-4A18-99D1-59B07C1167CD}"/>
    <cellStyle name="Currency 4 11 6" xfId="6685" xr:uid="{0B58B3C8-2CC9-497F-8371-C9F709B7FDE3}"/>
    <cellStyle name="Currency 4 11 6 2" xfId="17065" xr:uid="{3DC1AB66-354C-4573-99AC-B2AFCBB0FB06}"/>
    <cellStyle name="Currency 4 11 7" xfId="9518" xr:uid="{8147509B-15A1-4C96-A0C2-45BD4C595CC9}"/>
    <cellStyle name="Currency 4 11 7 2" xfId="19898" xr:uid="{41CBA3BB-6B53-4097-A6A0-65C21B147329}"/>
    <cellStyle name="Currency 4 11 8" xfId="25119" xr:uid="{04ACA9BD-851F-42B7-91D0-95019CD4E73C}"/>
    <cellStyle name="Currency 4 11 9" xfId="13379" xr:uid="{F2C1A7B9-8D2A-4045-8439-6F7BD31BCAD2}"/>
    <cellStyle name="Currency 4 12" xfId="1859" xr:uid="{00000000-0005-0000-0000-000056030000}"/>
    <cellStyle name="Currency 4 12 2" xfId="2434" xr:uid="{00000000-0005-0000-0000-000077020000}"/>
    <cellStyle name="Currency 4 12 2 2" xfId="7559" xr:uid="{3D331767-DFA7-49F7-B67B-E2844C1A1125}"/>
    <cellStyle name="Currency 4 12 2 2 2" xfId="17939" xr:uid="{47AE85F2-3195-456D-AD1F-5296A0FD07A1}"/>
    <cellStyle name="Currency 4 12 2 2 2 2" xfId="31132" xr:uid="{59565F86-36CB-4BB2-8FFA-3406B5C83954}"/>
    <cellStyle name="Currency 4 12 2 2 2 3" xfId="30827" xr:uid="{CADA9377-013A-437D-AE8B-EEFEA9B1C519}"/>
    <cellStyle name="Currency 4 12 2 3" xfId="10392" xr:uid="{74AA856C-1546-48A1-902B-0B9C48E13197}"/>
    <cellStyle name="Currency 4 12 2 3 2" xfId="20772" xr:uid="{DB56C7FD-1566-4A75-8FCC-9C848565BFF6}"/>
    <cellStyle name="Currency 4 12 2 4" xfId="15106" xr:uid="{29096738-BB6A-486C-9D3B-D9E98C7DF5A2}"/>
    <cellStyle name="Currency 4 12 2 5" xfId="30449" xr:uid="{A1023E56-DF96-4373-8785-3BEA0179AB65}"/>
    <cellStyle name="Currency 4 12 3" xfId="3605" xr:uid="{00000000-0005-0000-0000-000056030000}"/>
    <cellStyle name="Currency 4 12 4" xfId="5660" xr:uid="{442882FD-A814-4225-99B5-C1E0B22554C2}"/>
    <cellStyle name="Currency 4 12 4 2" xfId="29744" xr:uid="{80832A7C-4F8F-4063-9660-3EE52C1F2BAF}"/>
    <cellStyle name="Currency 4 12 5" xfId="22760" xr:uid="{63F35A41-69FD-49A0-A60E-7B3978025D2D}"/>
    <cellStyle name="Currency 4 12 6" xfId="12821" xr:uid="{BE8AD55E-3093-4446-86E2-D073A8C1FFA1}"/>
    <cellStyle name="Currency 4 13" xfId="1860" xr:uid="{00000000-0005-0000-0000-000057030000}"/>
    <cellStyle name="Currency 4 13 2" xfId="2164" xr:uid="{00000000-0005-0000-0000-000073020000}"/>
    <cellStyle name="Currency 4 13 2 2" xfId="7291" xr:uid="{ED095754-1457-4145-9AB5-64B9CBFBC360}"/>
    <cellStyle name="Currency 4 13 2 2 2" xfId="17671" xr:uid="{8091C615-6AC9-417A-9B8D-39A46392F9F0}"/>
    <cellStyle name="Currency 4 13 2 3" xfId="10124" xr:uid="{842A2EB4-2F05-4C39-8A60-C6703A06F64D}"/>
    <cellStyle name="Currency 4 13 2 3 2" xfId="20504" xr:uid="{258F88F9-5150-4BC3-96C5-9ED93391EAFF}"/>
    <cellStyle name="Currency 4 13 2 4" xfId="28296" xr:uid="{53E75C48-0B63-4183-9B7C-D7E63C929532}"/>
    <cellStyle name="Currency 4 13 2 5" xfId="27337" xr:uid="{C17836A6-C549-4DBA-A4BB-6076037FA8EE}"/>
    <cellStyle name="Currency 4 13 2 6" xfId="14838" xr:uid="{14041440-C9DD-441B-854D-DD8735680B6E}"/>
    <cellStyle name="Currency 4 13 3" xfId="2076" xr:uid="{00000000-0005-0000-0000-000057030000}"/>
    <cellStyle name="Currency 4 13 4" xfId="23378" xr:uid="{D88FAFBE-9691-4F2E-80BC-179C5A201D6E}"/>
    <cellStyle name="Currency 4 13 4 2" xfId="29857" xr:uid="{B799D5DA-0548-4483-A7DA-59D6502F3999}"/>
    <cellStyle name="Currency 4 13 5" xfId="30000" xr:uid="{4FCFD07F-7408-4267-B201-B872777B8AC2}"/>
    <cellStyle name="Currency 4 14" xfId="1852" xr:uid="{00000000-0005-0000-0000-000058030000}"/>
    <cellStyle name="Currency 4 14 2" xfId="25802" xr:uid="{FBE6B4CA-BCAB-44EE-A7E9-70F4C6699F61}"/>
    <cellStyle name="Currency 4 14 2 2" xfId="30828" xr:uid="{08C9B446-C64D-40BA-8420-DEAE598B52CC}"/>
    <cellStyle name="Currency 4 14 2 3" xfId="30579" xr:uid="{7D39938B-7E55-4F5A-BF14-F961544A2D2A}"/>
    <cellStyle name="Currency 4 14 3" xfId="25775" xr:uid="{9A16FB8B-ADB5-4AC7-9F1A-D13AAB955871}"/>
    <cellStyle name="Currency 4 15" xfId="3880" xr:uid="{8A16B6F4-4C91-4357-9C17-F36A8BA48B18}"/>
    <cellStyle name="Currency 4 15 2" xfId="8712" xr:uid="{8EB94A9F-EF8B-4EA7-897E-FE94FBF423D5}"/>
    <cellStyle name="Currency 4 15 2 2" xfId="19092" xr:uid="{98BB6A6F-5B49-4748-8DB0-C0E4275141D6}"/>
    <cellStyle name="Currency 4 15 3" xfId="11545" xr:uid="{38A5F320-0DE0-46D5-A927-27C5471EBED7}"/>
    <cellStyle name="Currency 4 15 3 2" xfId="21925" xr:uid="{571A51F8-6074-48F7-BBB4-1AC0F039850E}"/>
    <cellStyle name="Currency 4 15 4" xfId="27294" xr:uid="{B2877688-2F6B-4368-95B5-4718C229756B}"/>
    <cellStyle name="Currency 4 15 5" xfId="26518" xr:uid="{C27C6762-C1D9-464C-B909-10F478B0DAED}"/>
    <cellStyle name="Currency 4 15 6" xfId="16259" xr:uid="{C60FEDF8-8FD8-476E-B86E-1BEECE6D3847}"/>
    <cellStyle name="Currency 4 16" xfId="4935" xr:uid="{2E48FC4A-ACA0-4D64-BB27-D26AB243475C}"/>
    <cellStyle name="Currency 4 16 2" xfId="27590" xr:uid="{7DBE2F17-F500-45BB-8C28-33AA7DF16E87}"/>
    <cellStyle name="Currency 4 16 3" xfId="26840" xr:uid="{5E6EA418-A6FA-41B7-A169-4158FC19B3FD}"/>
    <cellStyle name="Currency 4 16 4" xfId="14230" xr:uid="{E5BB4F4D-65E4-4119-89EF-B26E1F145ED9}"/>
    <cellStyle name="Currency 4 17" xfId="6683" xr:uid="{23119076-1826-438F-A532-AFC5D5908B0C}"/>
    <cellStyle name="Currency 4 17 2" xfId="17063" xr:uid="{84C8C268-56AD-4B42-9168-6A1E80FAA892}"/>
    <cellStyle name="Currency 4 18" xfId="9516" xr:uid="{DEE09A3A-0523-4291-B302-B35F22E14947}"/>
    <cellStyle name="Currency 4 18 2" xfId="19896" xr:uid="{B2E97F39-C4B4-4017-88F1-E8DB22F1FEF5}"/>
    <cellStyle name="Currency 4 19" xfId="22843" xr:uid="{CD82A28B-6BBC-4D24-BA6B-DBE201BB073F}"/>
    <cellStyle name="Currency 4 2" xfId="556" xr:uid="{00000000-0005-0000-0000-000059030000}"/>
    <cellStyle name="Currency 4 2 10" xfId="4938" xr:uid="{7CE55DFC-6AB4-49FF-B062-66C91C3D19B3}"/>
    <cellStyle name="Currency 4 2 10 2" xfId="27653" xr:uid="{B5983676-F40C-431A-A600-57A48763A5C4}"/>
    <cellStyle name="Currency 4 2 10 3" xfId="26910" xr:uid="{2AA3DBB0-A053-4C1D-ACC6-1B9B3D63B6E8}"/>
    <cellStyle name="Currency 4 2 10 4" xfId="14233" xr:uid="{D104C87A-7ABC-4ED6-A828-217CB3DD3CA6}"/>
    <cellStyle name="Currency 4 2 11" xfId="6686" xr:uid="{B5AC1A94-00AB-423D-9ED8-093C7331C0FA}"/>
    <cellStyle name="Currency 4 2 11 2" xfId="17066" xr:uid="{FA29BC29-6948-4046-9E61-620462271D69}"/>
    <cellStyle name="Currency 4 2 12" xfId="9519" xr:uid="{99278EF3-BC64-40D5-A41C-D1BBB7E92051}"/>
    <cellStyle name="Currency 4 2 12 2" xfId="19899" xr:uid="{CF63DCC8-C075-4F0E-9FCB-66AA89898ADA}"/>
    <cellStyle name="Currency 4 2 13" xfId="23305" xr:uid="{C0F291B2-0F24-468C-A470-39546BA1EA8C}"/>
    <cellStyle name="Currency 4 2 14" xfId="12419" xr:uid="{61B0A083-6D10-4333-BA5F-38A9CD77F14B}"/>
    <cellStyle name="Currency 4 2 2" xfId="557" xr:uid="{00000000-0005-0000-0000-00005A030000}"/>
    <cellStyle name="Currency 4 2 2 10" xfId="6687" xr:uid="{E924E7D5-EEB2-48A0-AB3C-FC2465E48362}"/>
    <cellStyle name="Currency 4 2 2 10 2" xfId="17067" xr:uid="{2AC6DD1D-EB61-45BE-863B-CD2611824E85}"/>
    <cellStyle name="Currency 4 2 2 11" xfId="9520" xr:uid="{E04CC9AF-519D-4284-9439-E38B1CBDB025}"/>
    <cellStyle name="Currency 4 2 2 11 2" xfId="19900" xr:uid="{179D9FE8-DC4A-4A66-90F9-01A96618D461}"/>
    <cellStyle name="Currency 4 2 2 12" xfId="24834" xr:uid="{557BFA1C-DCB3-4381-8D1D-328BAAF1BB48}"/>
    <cellStyle name="Currency 4 2 2 13" xfId="12479" xr:uid="{48380BA2-5D42-43E8-9181-C7C6489F582C}"/>
    <cellStyle name="Currency 4 2 2 2" xfId="558" xr:uid="{00000000-0005-0000-0000-00005B030000}"/>
    <cellStyle name="Currency 4 2 2 2 10" xfId="9521" xr:uid="{D7792FC4-660D-4C69-8479-83A98CBA5288}"/>
    <cellStyle name="Currency 4 2 2 2 10 2" xfId="19901" xr:uid="{F61283B0-DDE0-4A4D-8DDA-38AF6E104196}"/>
    <cellStyle name="Currency 4 2 2 2 11" xfId="23795" xr:uid="{6BFC9E81-2557-4A8A-A80C-6DBBCE540376}"/>
    <cellStyle name="Currency 4 2 2 2 12" xfId="12525" xr:uid="{BD0B3595-35FD-4A85-BCA8-12D04857AA2D}"/>
    <cellStyle name="Currency 4 2 2 2 2" xfId="1864" xr:uid="{00000000-0005-0000-0000-00005C030000}"/>
    <cellStyle name="Currency 4 2 2 2 2 2" xfId="3085" xr:uid="{00000000-0005-0000-0000-00007C020000}"/>
    <cellStyle name="Currency 4 2 2 2 2 2 2" xfId="6170" xr:uid="{3688B7CC-920A-49CE-8F5C-A63ADC39A1FD}"/>
    <cellStyle name="Currency 4 2 2 2 2 2 2 2" xfId="28275" xr:uid="{DCF2970D-8D47-4C4A-B66C-0F5DF9A0326F}"/>
    <cellStyle name="Currency 4 2 2 2 2 2 2 3" xfId="28318" xr:uid="{43DE835C-E4BB-4BA9-AE0C-0D6D1B34494B}"/>
    <cellStyle name="Currency 4 2 2 2 2 2 2 4" xfId="15712" xr:uid="{B4E63A51-BF19-41A6-A3F9-C86E5DA7D71B}"/>
    <cellStyle name="Currency 4 2 2 2 2 2 3" xfId="8165" xr:uid="{11B0660F-2B66-45A8-ABB5-D7786E6025C7}"/>
    <cellStyle name="Currency 4 2 2 2 2 2 3 2" xfId="18545" xr:uid="{3677FF65-3179-47D8-BF89-8023B736CC7B}"/>
    <cellStyle name="Currency 4 2 2 2 2 2 4" xfId="10998" xr:uid="{F4B7426D-37A2-4AD3-9108-2BF0B5D8E954}"/>
    <cellStyle name="Currency 4 2 2 2 2 2 4 2" xfId="21378" xr:uid="{E1A63A5C-6CD3-4859-A95B-383D2421C311}"/>
    <cellStyle name="Currency 4 2 2 2 2 2 5" xfId="25287" xr:uid="{3B11134B-3D6C-47C6-9D7D-3220DDA33DE8}"/>
    <cellStyle name="Currency 4 2 2 2 2 2 6" xfId="27209" xr:uid="{8F821E97-BBE8-4B19-903E-01305D917831}"/>
    <cellStyle name="Currency 4 2 2 2 2 2 7" xfId="13599" xr:uid="{2F5E4AA7-08A4-4739-9D5C-0FD9A020F792}"/>
    <cellStyle name="Currency 4 2 2 2 2 3" xfId="2692" xr:uid="{00000000-0005-0000-0000-00007B020000}"/>
    <cellStyle name="Currency 4 2 2 2 2 3 2" xfId="7816" xr:uid="{1FF16178-2B08-4E6A-AB25-0B4BFD600FA2}"/>
    <cellStyle name="Currency 4 2 2 2 2 3 2 2" xfId="28005" xr:uid="{BA6C94ED-13EE-42EF-B9BB-F915C33DECC8}"/>
    <cellStyle name="Currency 4 2 2 2 2 3 2 3" xfId="27467" xr:uid="{8236B4FE-D5FC-4F0B-9702-DB72491E0818}"/>
    <cellStyle name="Currency 4 2 2 2 2 3 2 4" xfId="18196" xr:uid="{CE04EA8D-052C-4BBD-93ED-F0D5F91FA45F}"/>
    <cellStyle name="Currency 4 2 2 2 2 3 3" xfId="10649" xr:uid="{9CFBD146-D83F-4CC8-AF4A-A9B8D5843DF2}"/>
    <cellStyle name="Currency 4 2 2 2 2 3 3 2" xfId="21029" xr:uid="{4AFCC743-FA0D-4F2A-94CB-96E5BC9C847F}"/>
    <cellStyle name="Currency 4 2 2 2 2 3 4" xfId="24058" xr:uid="{C57C7806-3BB8-4151-AFF1-2022B9C2BAA7}"/>
    <cellStyle name="Currency 4 2 2 2 2 3 5" xfId="15363" xr:uid="{C5369981-2202-4D8C-9F0D-B27E3412C25A}"/>
    <cellStyle name="Currency 4 2 2 2 2 4" xfId="3702" xr:uid="{00000000-0005-0000-0000-00005C030000}"/>
    <cellStyle name="Currency 4 2 2 2 2 4 2" xfId="26598" xr:uid="{F886625C-0AFC-492F-A3D1-E841A6F7365F}"/>
    <cellStyle name="Currency 4 2 2 2 2 4 3" xfId="26880" xr:uid="{F81CAD20-DEED-47B7-BD1C-8459B3A8B952}"/>
    <cellStyle name="Currency 4 2 2 2 2 5" xfId="4271" xr:uid="{DB678E1F-F1EB-415D-8189-981646C9AD72}"/>
    <cellStyle name="Currency 4 2 2 2 2 5 2" xfId="9043" xr:uid="{A997A002-51DC-428D-9D9A-8390B6CA7F20}"/>
    <cellStyle name="Currency 4 2 2 2 2 5 2 2" xfId="19423" xr:uid="{5779248A-0167-4B0D-97F6-18172432DF5A}"/>
    <cellStyle name="Currency 4 2 2 2 2 5 2 3" xfId="31047" xr:uid="{3B7AB140-6A10-4BC0-BE67-072D624912D8}"/>
    <cellStyle name="Currency 4 2 2 2 2 5 2 4" xfId="30829" xr:uid="{841903E7-109E-4832-AD2D-F43F3855F60D}"/>
    <cellStyle name="Currency 4 2 2 2 2 5 3" xfId="11876" xr:uid="{B570B061-A6FE-4BE4-8262-8A3A437A7EC0}"/>
    <cellStyle name="Currency 4 2 2 2 2 5 3 2" xfId="22256" xr:uid="{549C98A1-7C4B-4065-9044-14CFB49B77DC}"/>
    <cellStyle name="Currency 4 2 2 2 2 5 4" xfId="27520" xr:uid="{0E0B8DDC-1564-46C0-BC44-A2A8C5F7C96A}"/>
    <cellStyle name="Currency 4 2 2 2 2 5 5" xfId="27602" xr:uid="{69244FEA-B661-4569-8F52-94339BC4842D}"/>
    <cellStyle name="Currency 4 2 2 2 2 5 6" xfId="16590" xr:uid="{A45FA4F4-052B-49EC-A1CC-7DEE362FD4CB}"/>
    <cellStyle name="Currency 4 2 2 2 2 6" xfId="5663" xr:uid="{BF7DF391-C85B-4BD0-A2FA-E856C1E1B837}"/>
    <cellStyle name="Currency 4 2 2 2 2 6 2" xfId="29726" xr:uid="{D4F02699-9D7A-4636-8246-722EE6D50577}"/>
    <cellStyle name="Currency 4 2 2 2 2 6 2 2" xfId="30983" xr:uid="{25D31D1E-9374-4588-8BAD-34D1CFD1B55D}"/>
    <cellStyle name="Currency 4 2 2 2 2 7" xfId="22682" xr:uid="{AB73C219-89C9-4191-8E87-5E4330197BFE}"/>
    <cellStyle name="Currency 4 2 2 2 2 8" xfId="13105" xr:uid="{1655F9DF-4D17-4F9F-9CAE-DC6F8C6EF0E8}"/>
    <cellStyle name="Currency 4 2 2 2 3" xfId="1865" xr:uid="{00000000-0005-0000-0000-00005D030000}"/>
    <cellStyle name="Currency 4 2 2 2 3 2" xfId="3086" xr:uid="{00000000-0005-0000-0000-00007D020000}"/>
    <cellStyle name="Currency 4 2 2 2 3 2 2" xfId="8166" xr:uid="{9D23410F-F07A-447E-A7A6-0CAFF5985449}"/>
    <cellStyle name="Currency 4 2 2 2 3 2 2 2" xfId="28836" xr:uid="{06941125-7C96-42BA-A28D-34E6CCA3D8C6}"/>
    <cellStyle name="Currency 4 2 2 2 3 2 2 2 2" xfId="31231" xr:uid="{3429C379-89FB-4D0B-AA6F-20CAB746CD96}"/>
    <cellStyle name="Currency 4 2 2 2 3 2 2 2 3" xfId="30831" xr:uid="{8634E1EF-FB6D-4204-A640-59C7D326ADDF}"/>
    <cellStyle name="Currency 4 2 2 2 3 2 2 3" xfId="26852" xr:uid="{77F1A8C5-0AA4-4CC9-9F31-861556EFC010}"/>
    <cellStyle name="Currency 4 2 2 2 3 2 2 4" xfId="18546" xr:uid="{E759ECE0-2A5E-40BE-86E4-AE97AA408258}"/>
    <cellStyle name="Currency 4 2 2 2 3 2 3" xfId="10999" xr:uid="{BA158067-73CD-43F9-AEB2-2278BDB95667}"/>
    <cellStyle name="Currency 4 2 2 2 3 2 3 2" xfId="21379" xr:uid="{E1421810-EB1E-48A1-B126-9B300EE9C975}"/>
    <cellStyle name="Currency 4 2 2 2 3 2 4" xfId="25647" xr:uid="{256A75EC-637D-4BE9-AD3C-BB4054B363D8}"/>
    <cellStyle name="Currency 4 2 2 2 3 2 5" xfId="15713" xr:uid="{EBFF9E94-0DD9-4222-A386-91E2CA987D69}"/>
    <cellStyle name="Currency 4 2 2 2 3 3" xfId="2087" xr:uid="{00000000-0005-0000-0000-00005D030000}"/>
    <cellStyle name="Currency 4 2 2 2 3 4" xfId="4422" xr:uid="{3F8880EA-BDCC-4264-BCE8-60BF4BA92E42}"/>
    <cellStyle name="Currency 4 2 2 2 3 4 2" xfId="9194" xr:uid="{FD36FD56-46F6-4D3B-B9F6-689E1F5F0734}"/>
    <cellStyle name="Currency 4 2 2 2 3 4 2 2" xfId="19574" xr:uid="{6F9AA829-FAFE-4260-A170-9D6A9F5DEBC9}"/>
    <cellStyle name="Currency 4 2 2 2 3 4 2 3" xfId="31088" xr:uid="{D1E76A2F-6447-478C-A663-6EA53EC550CC}"/>
    <cellStyle name="Currency 4 2 2 2 3 4 2 4" xfId="30830" xr:uid="{657565F7-E228-4780-9F08-C035C0197582}"/>
    <cellStyle name="Currency 4 2 2 2 3 4 3" xfId="12027" xr:uid="{749C648E-FE14-4E78-88E1-738DB6998D09}"/>
    <cellStyle name="Currency 4 2 2 2 3 4 3 2" xfId="22407" xr:uid="{8C8B550F-F6E7-4047-A75E-4E13D2B95563}"/>
    <cellStyle name="Currency 4 2 2 2 3 4 4" xfId="16741" xr:uid="{0A45D439-F008-4276-BCCC-1A592538F7EB}"/>
    <cellStyle name="Currency 4 2 2 2 3 5" xfId="5664" xr:uid="{2D7828CB-E2C0-4146-9476-187DEA31046E}"/>
    <cellStyle name="Currency 4 2 2 2 3 5 2" xfId="29713" xr:uid="{EC6735F0-7DE9-4568-B77B-F6FDEF7A8DC7}"/>
    <cellStyle name="Currency 4 2 2 2 3 5 2 2" xfId="30984" xr:uid="{CFC58C28-6C1B-47B8-8F44-D625CD50AA8A}"/>
    <cellStyle name="Currency 4 2 2 2 3 6" xfId="22666" xr:uid="{15B918AE-678C-49C0-9E66-682B52E15F1F}"/>
    <cellStyle name="Currency 4 2 2 2 3 7" xfId="13600" xr:uid="{CD1D9F12-7423-4636-BB08-F1DA4C51B085}"/>
    <cellStyle name="Currency 4 2 2 2 4" xfId="1863" xr:uid="{00000000-0005-0000-0000-00005E030000}"/>
    <cellStyle name="Currency 4 2 2 2 4 2" xfId="3084" xr:uid="{00000000-0005-0000-0000-00007E020000}"/>
    <cellStyle name="Currency 4 2 2 2 4 2 2" xfId="8164" xr:uid="{3E0C9CBD-1BDD-4D4D-AC3B-38B36802B03E}"/>
    <cellStyle name="Currency 4 2 2 2 4 2 2 2" xfId="28835" xr:uid="{6D84C83D-A4D2-4098-AD3E-999BE8D72815}"/>
    <cellStyle name="Currency 4 2 2 2 4 2 2 3" xfId="27098" xr:uid="{E06DE2C2-9923-4FB1-B7F5-5027FA1F3B76}"/>
    <cellStyle name="Currency 4 2 2 2 4 2 2 4" xfId="18544" xr:uid="{70AEAA82-E9C7-4677-B3D2-4A044445B867}"/>
    <cellStyle name="Currency 4 2 2 2 4 2 3" xfId="10997" xr:uid="{87D96046-58A7-4656-BC78-7523A2D5308F}"/>
    <cellStyle name="Currency 4 2 2 2 4 2 3 2" xfId="21377" xr:uid="{911DE9A5-E645-4507-9539-A78CE5E85084}"/>
    <cellStyle name="Currency 4 2 2 2 4 2 4" xfId="27549" xr:uid="{9E5508BD-0A72-4689-AF3B-59B978984740}"/>
    <cellStyle name="Currency 4 2 2 2 4 2 5" xfId="15711" xr:uid="{F311196B-7DF4-4496-A2E5-2D96B7A7FEA7}"/>
    <cellStyle name="Currency 4 2 2 2 4 3" xfId="3586" xr:uid="{00000000-0005-0000-0000-00005E030000}"/>
    <cellStyle name="Currency 4 2 2 2 4 4" xfId="5662" xr:uid="{06882770-1EE0-45F0-A226-52CE0F863C5B}"/>
    <cellStyle name="Currency 4 2 2 2 4 4 2" xfId="29964" xr:uid="{FF29FBEB-C139-42CC-898F-F368F7E51091}"/>
    <cellStyle name="Currency 4 2 2 2 4 5" xfId="24697" xr:uid="{68697844-2BE1-45A1-8C80-4FCA89377120}"/>
    <cellStyle name="Currency 4 2 2 2 4 6" xfId="13598" xr:uid="{3B8B31F1-F86F-4BB4-B066-241BD2D4A438}"/>
    <cellStyle name="Currency 4 2 2 2 5" xfId="2648" xr:uid="{00000000-0005-0000-0000-00007F020000}"/>
    <cellStyle name="Currency 4 2 2 2 5 2" xfId="5910" xr:uid="{83E46272-0DC1-48F9-A571-1CF062190DDF}"/>
    <cellStyle name="Currency 4 2 2 2 5 2 2" xfId="26288" xr:uid="{28B265D6-57F6-46F1-B54D-41941B40D1D7}"/>
    <cellStyle name="Currency 4 2 2 2 5 2 2 2" xfId="31173" xr:uid="{599A9C6C-AF98-47C8-9562-6F1C30BA128B}"/>
    <cellStyle name="Currency 4 2 2 2 5 2 2 3" xfId="30832" xr:uid="{92DF8621-EC15-4BA9-BFE4-A154DAF79516}"/>
    <cellStyle name="Currency 4 2 2 2 5 2 3" xfId="28172" xr:uid="{DC7D8C25-8C23-4107-BDC1-B746510148FB}"/>
    <cellStyle name="Currency 4 2 2 2 5 2 4" xfId="15320" xr:uid="{A98FC3E3-572A-40ED-A21E-F5ECEABB3036}"/>
    <cellStyle name="Currency 4 2 2 2 5 3" xfId="7773" xr:uid="{25711A40-4108-4F35-A2B4-70F996F6CED1}"/>
    <cellStyle name="Currency 4 2 2 2 5 3 2" xfId="18153" xr:uid="{3408E077-60C0-4AFB-95A8-135D5E7B625E}"/>
    <cellStyle name="Currency 4 2 2 2 5 4" xfId="10606" xr:uid="{704F98E0-1C98-4DFD-9553-83B92A07B364}"/>
    <cellStyle name="Currency 4 2 2 2 5 4 2" xfId="20986" xr:uid="{A371C0BE-95BF-4651-940A-4FB05495D601}"/>
    <cellStyle name="Currency 4 2 2 2 5 5" xfId="23495" xr:uid="{60D28789-341B-47F0-8C26-505604337F32}"/>
    <cellStyle name="Currency 4 2 2 2 5 6" xfId="13044" xr:uid="{6ED3DC99-6AC8-4E10-BAE0-B6C7CD7F2146}"/>
    <cellStyle name="Currency 4 2 2 2 6" xfId="2293" xr:uid="{00000000-0005-0000-0000-00007A020000}"/>
    <cellStyle name="Currency 4 2 2 2 6 2" xfId="7420" xr:uid="{F671DDA7-3E30-4C62-82F6-73444BD626D3}"/>
    <cellStyle name="Currency 4 2 2 2 6 2 2" xfId="17800" xr:uid="{DDDE0EDC-E9B1-422B-8168-05F3B033392F}"/>
    <cellStyle name="Currency 4 2 2 2 6 3" xfId="10253" xr:uid="{BCEA1E7E-7C7A-447F-9F10-C5A83EEDA9C7}"/>
    <cellStyle name="Currency 4 2 2 2 6 3 2" xfId="20633" xr:uid="{C45980F5-9E3F-4555-B7F5-17068C6F33AC}"/>
    <cellStyle name="Currency 4 2 2 2 6 4" xfId="22866" xr:uid="{518C6954-DE2D-4A1F-B51B-FD39A6713FDC}"/>
    <cellStyle name="Currency 4 2 2 2 6 5" xfId="26798" xr:uid="{CBFD2042-DFFD-4375-BCFF-EC63999D1C44}"/>
    <cellStyle name="Currency 4 2 2 2 6 6" xfId="14967" xr:uid="{0492F95F-2C72-41AC-8F42-86FE9E07F6D7}"/>
    <cellStyle name="Currency 4 2 2 2 7" xfId="3828" xr:uid="{AEDD572E-49A8-4592-81DB-9FDFE8A31D30}"/>
    <cellStyle name="Currency 4 2 2 2 7 2" xfId="8661" xr:uid="{F5FA23B3-90C2-4BF7-A52B-E182D1D987E7}"/>
    <cellStyle name="Currency 4 2 2 2 7 2 2" xfId="19041" xr:uid="{D96DD5AE-ECD6-4C43-8598-7B0529A20AB6}"/>
    <cellStyle name="Currency 4 2 2 2 7 3" xfId="11494" xr:uid="{BBF68987-22E1-4A7F-9D1E-3AEE85A9A77A}"/>
    <cellStyle name="Currency 4 2 2 2 7 3 2" xfId="21874" xr:uid="{F0317D2F-E882-438D-ADF9-5A31A6255D9C}"/>
    <cellStyle name="Currency 4 2 2 2 7 4" xfId="26215" xr:uid="{6750DDDB-9048-4B28-97CC-33D0EF6C2B58}"/>
    <cellStyle name="Currency 4 2 2 2 7 5" xfId="26292" xr:uid="{73484976-F7E6-4EF2-BE00-4B7F773BD133}"/>
    <cellStyle name="Currency 4 2 2 2 7 6" xfId="16208" xr:uid="{1750DA11-4588-4CA5-8D39-D176BD0A9D3D}"/>
    <cellStyle name="Currency 4 2 2 2 8" xfId="4940" xr:uid="{740CED31-770C-481C-B112-BA20FC30C448}"/>
    <cellStyle name="Currency 4 2 2 2 8 2" xfId="14235" xr:uid="{D5F5BC0A-4A43-44E9-BE67-3E39B11243A7}"/>
    <cellStyle name="Currency 4 2 2 2 9" xfId="6688" xr:uid="{A7F7E3E4-0F05-4536-9E3B-CC3F3C6D97F5}"/>
    <cellStyle name="Currency 4 2 2 2 9 2" xfId="17068" xr:uid="{7D8C6FF3-2185-4AF1-9706-F4F5A1E7BD83}"/>
    <cellStyle name="Currency 4 2 2 3" xfId="559" xr:uid="{00000000-0005-0000-0000-00005F030000}"/>
    <cellStyle name="Currency 4 2 2 3 10" xfId="12683" xr:uid="{12FB2570-54E9-49DD-9D58-A74BA829CB74}"/>
    <cellStyle name="Currency 4 2 2 3 2" xfId="1867" xr:uid="{00000000-0005-0000-0000-000060030000}"/>
    <cellStyle name="Currency 4 2 2 3 2 2" xfId="3087" xr:uid="{00000000-0005-0000-0000-000081020000}"/>
    <cellStyle name="Currency 4 2 2 3 2 2 2" xfId="8167" xr:uid="{2D1CDA98-77C7-48FC-960A-6583ECA88D6E}"/>
    <cellStyle name="Currency 4 2 2 3 2 2 2 2" xfId="28837" xr:uid="{18A7D48F-E35C-43F1-BA04-69DE9CF7540D}"/>
    <cellStyle name="Currency 4 2 2 3 2 2 2 3" xfId="28625" xr:uid="{D5812786-C032-4CDF-9EDA-498A1EE67794}"/>
    <cellStyle name="Currency 4 2 2 3 2 2 2 4" xfId="18547" xr:uid="{45EED34F-0258-46DF-8948-96EFD8EAFA27}"/>
    <cellStyle name="Currency 4 2 2 3 2 2 3" xfId="11000" xr:uid="{6F15308D-77B7-45E6-8AD3-9B2CFCA37476}"/>
    <cellStyle name="Currency 4 2 2 3 2 2 3 2" xfId="21380" xr:uid="{7F1298BF-0552-4CFA-B969-9AB32C01784D}"/>
    <cellStyle name="Currency 4 2 2 3 2 2 4" xfId="24200" xr:uid="{1DAE9C54-2866-43E3-8327-95AAB3BC852E}"/>
    <cellStyle name="Currency 4 2 2 3 2 2 5" xfId="15714" xr:uid="{7AE32027-111A-482B-B7C3-2C8BEBD24D70}"/>
    <cellStyle name="Currency 4 2 2 3 2 3" xfId="3587" xr:uid="{00000000-0005-0000-0000-000060030000}"/>
    <cellStyle name="Currency 4 2 2 3 2 4" xfId="5665" xr:uid="{8018743C-C0EA-4511-8D4B-89AF2CE609A2}"/>
    <cellStyle name="Currency 4 2 2 3 2 4 2" xfId="29965" xr:uid="{BCF43D88-6F00-4BCB-8D9B-D13D0B18D182}"/>
    <cellStyle name="Currency 4 2 2 3 2 5" xfId="24412" xr:uid="{1F3EC9DF-3A17-44F8-BCD3-8F434B9ACAE7}"/>
    <cellStyle name="Currency 4 2 2 3 2 6" xfId="13601" xr:uid="{D2ED86B0-06EC-40E1-B798-C5EA65BD5F87}"/>
    <cellStyle name="Currency 4 2 2 3 3" xfId="1868" xr:uid="{00000000-0005-0000-0000-000061030000}"/>
    <cellStyle name="Currency 4 2 2 3 3 2" xfId="2691" xr:uid="{00000000-0005-0000-0000-000082020000}"/>
    <cellStyle name="Currency 4 2 2 3 3 2 2" xfId="7815" xr:uid="{E7254797-DD52-4F58-B785-D77F75FC3C5E}"/>
    <cellStyle name="Currency 4 2 2 3 3 2 2 2" xfId="18195" xr:uid="{F9AA6FD1-34E3-4F94-A6AC-969C0D5DB479}"/>
    <cellStyle name="Currency 4 2 2 3 3 2 3" xfId="10648" xr:uid="{1A451A4B-7CE6-4ECD-9171-CA89AA3AC624}"/>
    <cellStyle name="Currency 4 2 2 3 3 2 3 2" xfId="21028" xr:uid="{06392627-01C8-474B-9D68-76A9C022F644}"/>
    <cellStyle name="Currency 4 2 2 3 3 2 4" xfId="15362" xr:uid="{539A20AD-36D9-4CB3-B257-FCB66F05D8B7}"/>
    <cellStyle name="Currency 4 2 2 3 3 2 5" xfId="30450" xr:uid="{3FE6DD69-5112-4CB9-B21A-BAC2204DC643}"/>
    <cellStyle name="Currency 4 2 2 3 3 3" xfId="3656" xr:uid="{00000000-0005-0000-0000-000061030000}"/>
    <cellStyle name="Currency 4 2 2 3 3 4" xfId="5666" xr:uid="{54673D43-2BB9-4497-8CC5-C0E86AE657BC}"/>
    <cellStyle name="Currency 4 2 2 3 3 4 2" xfId="29911" xr:uid="{DD81D97E-F9C6-4B81-A72E-F394027770CE}"/>
    <cellStyle name="Currency 4 2 2 3 3 5" xfId="24678" xr:uid="{8D09122D-84F4-4960-9374-9E24DCCB9E3A}"/>
    <cellStyle name="Currency 4 2 2 3 3 6" xfId="13104" xr:uid="{B6B5EFCA-9112-4ABA-BFEE-B840EF71AE48}"/>
    <cellStyle name="Currency 4 2 2 3 4" xfId="1866" xr:uid="{00000000-0005-0000-0000-000062030000}"/>
    <cellStyle name="Currency 4 2 2 3 4 2" xfId="4656" xr:uid="{CC980793-D0C8-4424-A7C5-AE4A8E64578E}"/>
    <cellStyle name="Currency 4 2 2 3 4 2 2" xfId="9408" xr:uid="{AED29F7E-434E-42FA-8E6A-C66FF95573B4}"/>
    <cellStyle name="Currency 4 2 2 3 4 2 2 2" xfId="19788" xr:uid="{3117212E-7C17-4F6C-9C44-E06FC96A4C80}"/>
    <cellStyle name="Currency 4 2 2 3 4 2 3" xfId="12241" xr:uid="{011EA6B3-49D7-4835-AAD1-9FBAB145647D}"/>
    <cellStyle name="Currency 4 2 2 3 4 2 3 2" xfId="22621" xr:uid="{8337E57A-7EAC-4C18-8CA6-458217DE41E4}"/>
    <cellStyle name="Currency 4 2 2 3 4 2 4" xfId="25924" xr:uid="{DC08C6D1-B735-40EB-A43C-FF0621B728A5}"/>
    <cellStyle name="Currency 4 2 2 3 4 2 5" xfId="26458" xr:uid="{DE2F6A7B-293C-4CCE-9EAD-3A88EB6DCAF3}"/>
    <cellStyle name="Currency 4 2 2 3 4 2 6" xfId="16955" xr:uid="{0D780D72-C747-452F-A29B-D4296A86D028}"/>
    <cellStyle name="Currency 4 2 2 3 4 3" xfId="25277" xr:uid="{8CE549D3-FDA6-487B-943C-0B255D4EA3CA}"/>
    <cellStyle name="Currency 4 2 2 3 5" xfId="4137" xr:uid="{95FA858A-2BDC-4173-BFEE-BF2ABA95A8C7}"/>
    <cellStyle name="Currency 4 2 2 3 5 2" xfId="8909" xr:uid="{1C92966F-C3D2-4662-B0CA-E68A72E70994}"/>
    <cellStyle name="Currency 4 2 2 3 5 2 2" xfId="29013" xr:uid="{9831571E-A929-40C4-9791-AFA563C1D249}"/>
    <cellStyle name="Currency 4 2 2 3 5 2 3" xfId="27998" xr:uid="{3A23BD10-8C90-4E9E-A470-3426702BB18A}"/>
    <cellStyle name="Currency 4 2 2 3 5 2 4" xfId="19289" xr:uid="{90BD0B2D-3193-410C-96C9-313653765774}"/>
    <cellStyle name="Currency 4 2 2 3 5 2 5" xfId="31019" xr:uid="{CF2B4C35-60CF-460E-A7D8-6BD89E16FAF9}"/>
    <cellStyle name="Currency 4 2 2 3 5 3" xfId="11742" xr:uid="{426FC3C0-6268-42CE-8128-FC1454B2F22D}"/>
    <cellStyle name="Currency 4 2 2 3 5 3 2" xfId="22122" xr:uid="{C265E806-E5E1-4BD8-8320-E58B3EE5BF41}"/>
    <cellStyle name="Currency 4 2 2 3 5 4" xfId="26184" xr:uid="{590F1586-4CEF-447B-9C49-1778174C47A7}"/>
    <cellStyle name="Currency 4 2 2 3 5 5" xfId="16456" xr:uid="{9AB822C2-1588-42F8-943D-E0258AB25A9A}"/>
    <cellStyle name="Currency 4 2 2 3 6" xfId="4941" xr:uid="{66E85FEB-3D31-49A1-8112-4EA1334B0591}"/>
    <cellStyle name="Currency 4 2 2 3 6 2" xfId="25931" xr:uid="{A128CCC4-F47A-4B50-A174-18F517781FE9}"/>
    <cellStyle name="Currency 4 2 2 3 6 3" xfId="27596" xr:uid="{0A2C335F-ADB7-43CE-AEB9-B2A88B3C7C2A}"/>
    <cellStyle name="Currency 4 2 2 3 6 4" xfId="14236" xr:uid="{F7241AC6-56D9-4A60-98A9-B4C740F85212}"/>
    <cellStyle name="Currency 4 2 2 3 7" xfId="6689" xr:uid="{86F2CBE7-DEE3-4F39-B0A0-F72FF436338F}"/>
    <cellStyle name="Currency 4 2 2 3 7 2" xfId="27506" xr:uid="{682B9FDD-1A05-400E-92AE-A006F4ABDC57}"/>
    <cellStyle name="Currency 4 2 2 3 7 3" xfId="27080" xr:uid="{CE759CE1-7EF2-445D-BC83-7828FB74C5F0}"/>
    <cellStyle name="Currency 4 2 2 3 7 4" xfId="17069" xr:uid="{FD0314CA-2EC9-4017-AA15-A8E7FF309620}"/>
    <cellStyle name="Currency 4 2 2 3 8" xfId="9522" xr:uid="{AFD745C1-6FE5-41C6-9F9B-3C2CD35EBF91}"/>
    <cellStyle name="Currency 4 2 2 3 8 2" xfId="19902" xr:uid="{47128C4A-90B2-49E8-9482-60BEA9C11F66}"/>
    <cellStyle name="Currency 4 2 2 3 9" xfId="25213" xr:uid="{3120D515-0BF3-471E-B23D-AC38E91AAB33}"/>
    <cellStyle name="Currency 4 2 2 4" xfId="1869" xr:uid="{00000000-0005-0000-0000-000063030000}"/>
    <cellStyle name="Currency 4 2 2 4 2" xfId="3088" xr:uid="{00000000-0005-0000-0000-000083020000}"/>
    <cellStyle name="Currency 4 2 2 4 2 2" xfId="8168" xr:uid="{B249E808-69BA-41E5-8517-06DD57AB579C}"/>
    <cellStyle name="Currency 4 2 2 4 2 2 2" xfId="28838" xr:uid="{D6F6C0B3-24CD-49D3-9FE1-5B5A449CBB59}"/>
    <cellStyle name="Currency 4 2 2 4 2 2 2 2" xfId="31232" xr:uid="{69AF95F0-2C79-4BC4-A731-DBA5CA72172F}"/>
    <cellStyle name="Currency 4 2 2 4 2 2 2 3" xfId="30834" xr:uid="{F7ED024B-50A5-4D78-9170-B4E74ADDAF8F}"/>
    <cellStyle name="Currency 4 2 2 4 2 2 3" xfId="27662" xr:uid="{FE1F9BD8-45C0-4168-80EA-FFDAF9B57489}"/>
    <cellStyle name="Currency 4 2 2 4 2 2 4" xfId="18548" xr:uid="{F48EE902-35A7-4BF1-9B26-C1E31B105C17}"/>
    <cellStyle name="Currency 4 2 2 4 2 3" xfId="11001" xr:uid="{E1C145DE-9ED4-4C61-A237-6B63AB3CB48E}"/>
    <cellStyle name="Currency 4 2 2 4 2 3 2" xfId="21381" xr:uid="{B0FC5EB6-BB8C-4AB1-B5D6-872074AAD62C}"/>
    <cellStyle name="Currency 4 2 2 4 2 4" xfId="25709" xr:uid="{A6864269-8090-4440-A199-8765F072ADFD}"/>
    <cellStyle name="Currency 4 2 2 4 2 5" xfId="15715" xr:uid="{1A8C1341-98D4-4639-9C51-3862C5A8F731}"/>
    <cellStyle name="Currency 4 2 2 4 3" xfId="3657" xr:uid="{00000000-0005-0000-0000-000063030000}"/>
    <cellStyle name="Currency 4 2 2 4 4" xfId="4423" xr:uid="{CF69BC13-52B8-4798-8E81-C7268A38C4FA}"/>
    <cellStyle name="Currency 4 2 2 4 4 2" xfId="9195" xr:uid="{25EC9408-17FB-4110-9134-B0181A0953B7}"/>
    <cellStyle name="Currency 4 2 2 4 4 2 2" xfId="19575" xr:uid="{EB5CBB7B-9B8D-4BF2-A01D-4B991EC898A3}"/>
    <cellStyle name="Currency 4 2 2 4 4 2 3" xfId="31089" xr:uid="{ADCB1A0A-2CA2-44D3-9A0C-3CB9A9AFA32C}"/>
    <cellStyle name="Currency 4 2 2 4 4 2 4" xfId="30833" xr:uid="{93DE7190-B7AD-4AB0-B507-D2661CDEBD52}"/>
    <cellStyle name="Currency 4 2 2 4 4 3" xfId="12028" xr:uid="{45D01D25-64E5-4D7B-B559-F428CC890CC5}"/>
    <cellStyle name="Currency 4 2 2 4 4 3 2" xfId="22408" xr:uid="{B1793D73-9662-4491-B6B8-AD4071769B2C}"/>
    <cellStyle name="Currency 4 2 2 4 4 4" xfId="26829" xr:uid="{86EEE576-954E-46C6-8F94-D72670018F49}"/>
    <cellStyle name="Currency 4 2 2 4 4 5" xfId="27077" xr:uid="{B8309A1A-9020-4BB3-B765-C3DD96BB5058}"/>
    <cellStyle name="Currency 4 2 2 4 4 6" xfId="16742" xr:uid="{80C1B030-FA98-4752-BD54-270B469BDE53}"/>
    <cellStyle name="Currency 4 2 2 4 5" xfId="5667" xr:uid="{9E1FAF8C-48F2-4F7F-A8B8-765DCFB35246}"/>
    <cellStyle name="Currency 4 2 2 4 5 2" xfId="29695" xr:uid="{DF7D1619-517D-47AF-AAFD-626650862B22}"/>
    <cellStyle name="Currency 4 2 2 4 5 2 2" xfId="30985" xr:uid="{6FA4CAAA-8E9A-4CF5-91CC-0CAAFF2C5227}"/>
    <cellStyle name="Currency 4 2 2 4 6" xfId="23816" xr:uid="{35ADBFBA-A85C-477A-84F5-63440B36A8E0}"/>
    <cellStyle name="Currency 4 2 2 4 7" xfId="13602" xr:uid="{5DF953C3-1FED-4440-A60D-B6FE9F74927B}"/>
    <cellStyle name="Currency 4 2 2 5" xfId="1870" xr:uid="{00000000-0005-0000-0000-000064030000}"/>
    <cellStyle name="Currency 4 2 2 5 2" xfId="2882" xr:uid="{00000000-0005-0000-0000-000084020000}"/>
    <cellStyle name="Currency 4 2 2 5 2 2" xfId="7999" xr:uid="{39A33189-87A6-47F7-AE7B-3CE47C8BD1E0}"/>
    <cellStyle name="Currency 4 2 2 5 2 2 2" xfId="28695" xr:uid="{CB894F0A-1EC9-4C97-B186-4672DCD65E4E}"/>
    <cellStyle name="Currency 4 2 2 5 2 2 2 2" xfId="31212" xr:uid="{DDC9AFF2-2326-4EB9-95EC-058A72C5EA4C}"/>
    <cellStyle name="Currency 4 2 2 5 2 2 2 3" xfId="30835" xr:uid="{33C4AC48-D594-48B2-8E15-C4425C6412AB}"/>
    <cellStyle name="Currency 4 2 2 5 2 2 3" xfId="27640" xr:uid="{C1626618-0956-44A0-841F-AC04F55A02CD}"/>
    <cellStyle name="Currency 4 2 2 5 2 2 4" xfId="18379" xr:uid="{6E6533DC-EAC9-4A28-9F2E-162B9DFA2256}"/>
    <cellStyle name="Currency 4 2 2 5 2 3" xfId="10832" xr:uid="{C2851AB1-8DD7-440F-9C38-6DB498380CD3}"/>
    <cellStyle name="Currency 4 2 2 5 2 3 2" xfId="21212" xr:uid="{17197483-858B-441E-8415-CE8B299F041B}"/>
    <cellStyle name="Currency 4 2 2 5 2 4" xfId="28512" xr:uid="{D122D015-4BB5-48E6-8525-1DB2A3C3DCB6}"/>
    <cellStyle name="Currency 4 2 2 5 2 5" xfId="15546" xr:uid="{06D4D528-8926-46F3-A3DA-B3E62D726AD4}"/>
    <cellStyle name="Currency 4 2 2 5 3" xfId="3582" xr:uid="{00000000-0005-0000-0000-000064030000}"/>
    <cellStyle name="Currency 4 2 2 5 4" xfId="5668" xr:uid="{58D8500D-FBEA-4C98-8081-053458571054}"/>
    <cellStyle name="Currency 4 2 2 5 4 2" xfId="29926" xr:uid="{924939E3-BF39-442A-AD08-F63E11A1C0F0}"/>
    <cellStyle name="Currency 4 2 2 5 5" xfId="24708" xr:uid="{1126450A-31DB-4C4F-A335-641F4D6358E9}"/>
    <cellStyle name="Currency 4 2 2 5 6" xfId="13381" xr:uid="{B9CC0FFD-36D7-45F1-8435-2944F2221DC5}"/>
    <cellStyle name="Currency 4 2 2 6" xfId="1862" xr:uid="{00000000-0005-0000-0000-000065030000}"/>
    <cellStyle name="Currency 4 2 2 6 2" xfId="2553" xr:uid="{00000000-0005-0000-0000-000085020000}"/>
    <cellStyle name="Currency 4 2 2 6 2 2" xfId="7678" xr:uid="{3D87AF66-468E-446E-8E2A-12333BEEC211}"/>
    <cellStyle name="Currency 4 2 2 6 2 2 2" xfId="18058" xr:uid="{9D1B622F-8CE9-4FAE-8DE9-FF2B53091631}"/>
    <cellStyle name="Currency 4 2 2 6 2 3" xfId="10511" xr:uid="{AE359255-6574-4D24-BC2C-EC9BC5BE4DD1}"/>
    <cellStyle name="Currency 4 2 2 6 2 3 2" xfId="20891" xr:uid="{B859BCC4-C3FA-4BDC-A65D-0286EBFF7CE3}"/>
    <cellStyle name="Currency 4 2 2 6 2 4" xfId="28246" xr:uid="{A12BB49D-A8F9-4964-9A34-0C236A16D621}"/>
    <cellStyle name="Currency 4 2 2 6 2 5" xfId="25941" xr:uid="{B0A45D3E-317E-4D72-B4F1-4EEBBA210DD0}"/>
    <cellStyle name="Currency 4 2 2 6 2 6" xfId="15225" xr:uid="{F8B74700-4FBE-4A67-97B7-952F3D106425}"/>
    <cellStyle name="Currency 4 2 2 6 3" xfId="3621" xr:uid="{00000000-0005-0000-0000-000065030000}"/>
    <cellStyle name="Currency 4 2 2 6 4" xfId="5661" xr:uid="{229CF4C7-E3F3-480B-A319-0C1C5676E734}"/>
    <cellStyle name="Currency 4 2 2 6 4 2" xfId="29880" xr:uid="{90064861-D917-4C49-97BF-764532CE1FD2}"/>
    <cellStyle name="Currency 4 2 2 6 5" xfId="25122" xr:uid="{07D8DC91-EC45-4BF7-9FC3-FFAF7C1D6E88}"/>
    <cellStyle name="Currency 4 2 2 6 6" xfId="12941" xr:uid="{A5B3E042-E960-477F-9489-5C7CF4EE0B5B}"/>
    <cellStyle name="Currency 4 2 2 7" xfId="2247" xr:uid="{00000000-0005-0000-0000-000079020000}"/>
    <cellStyle name="Currency 4 2 2 7 2" xfId="7374" xr:uid="{CF61BC43-D246-40C1-8228-F46B8E85AA20}"/>
    <cellStyle name="Currency 4 2 2 7 2 2" xfId="27456" xr:uid="{155B2DC9-5B67-461A-8EAA-84F12AA59FCC}"/>
    <cellStyle name="Currency 4 2 2 7 2 2 2" xfId="31192" xr:uid="{8BFEFF6A-F05D-4F21-A359-E27BC701FB97}"/>
    <cellStyle name="Currency 4 2 2 7 2 2 3" xfId="30836" xr:uid="{AD4086B9-CE40-4A7C-AF4B-5AEC0730E92D}"/>
    <cellStyle name="Currency 4 2 2 7 2 3" xfId="27140" xr:uid="{F94D2FD7-9A02-40AF-8B43-7BF5C73AF079}"/>
    <cellStyle name="Currency 4 2 2 7 2 4" xfId="17754" xr:uid="{DBAA10A6-010A-4A90-8EA4-0D37EA7DA690}"/>
    <cellStyle name="Currency 4 2 2 7 3" xfId="10207" xr:uid="{B5A59965-5130-43D4-BD34-6120EF025F3B}"/>
    <cellStyle name="Currency 4 2 2 7 3 2" xfId="20587" xr:uid="{C290ED95-C53C-4400-AF1F-4BBD0AF54E79}"/>
    <cellStyle name="Currency 4 2 2 7 4" xfId="25138" xr:uid="{263A0DD8-E8EA-4EAC-8584-88E97C69B1A3}"/>
    <cellStyle name="Currency 4 2 2 7 5" xfId="14921" xr:uid="{83F0063F-A364-4B33-9973-13665D2F9F7E}"/>
    <cellStyle name="Currency 4 2 2 8" xfId="3882" xr:uid="{02D6025C-9008-4080-A62F-87941E94EAC3}"/>
    <cellStyle name="Currency 4 2 2 8 2" xfId="8714" xr:uid="{31ABCD9A-557C-4FBD-B23D-4E8EA293FC85}"/>
    <cellStyle name="Currency 4 2 2 8 2 2" xfId="19094" xr:uid="{00DFE264-E757-4BD1-BEED-EDC5FF6E9E40}"/>
    <cellStyle name="Currency 4 2 2 8 3" xfId="11547" xr:uid="{555440EB-A1AE-4960-8CF0-72DF55CCC59F}"/>
    <cellStyle name="Currency 4 2 2 8 3 2" xfId="21927" xr:uid="{86593793-E730-4EA6-BCCA-C72710799FA4}"/>
    <cellStyle name="Currency 4 2 2 8 4" xfId="27787" xr:uid="{F66A2384-47A5-4FA5-820D-9018DE561E82}"/>
    <cellStyle name="Currency 4 2 2 8 5" xfId="26744" xr:uid="{186FE025-C58D-40FD-8360-E37021ADA0FB}"/>
    <cellStyle name="Currency 4 2 2 8 6" xfId="16261" xr:uid="{A5E47255-A51E-4511-8025-47516A45DD44}"/>
    <cellStyle name="Currency 4 2 2 9" xfId="4939" xr:uid="{A4837D9E-0938-4336-AB79-069CE2A75BEB}"/>
    <cellStyle name="Currency 4 2 2 9 2" xfId="28366" xr:uid="{3DF05A3F-F5D8-48EB-9C06-9CE90129E617}"/>
    <cellStyle name="Currency 4 2 2 9 3" xfId="27346" xr:uid="{34372BF1-5B0F-4D78-8F8E-BE7F7FE86EE0}"/>
    <cellStyle name="Currency 4 2 2 9 4" xfId="14234" xr:uid="{B87B5004-9D66-42A9-B637-834375DCC983}"/>
    <cellStyle name="Currency 4 2 3" xfId="560" xr:uid="{00000000-0005-0000-0000-000066030000}"/>
    <cellStyle name="Currency 4 2 3 10" xfId="9523" xr:uid="{695ED208-2620-44DF-8ED8-E638FF8739D1}"/>
    <cellStyle name="Currency 4 2 3 10 2" xfId="19903" xr:uid="{8EC27CBF-38A1-4ACC-A7E0-07191E691C39}"/>
    <cellStyle name="Currency 4 2 3 11" xfId="23274" xr:uid="{E3E388FA-5DD8-4981-84F3-518176296E34}"/>
    <cellStyle name="Currency 4 2 3 12" xfId="12524" xr:uid="{92D5FDE4-7754-4360-AE4E-375B07903A2C}"/>
    <cellStyle name="Currency 4 2 3 2" xfId="1872" xr:uid="{00000000-0005-0000-0000-000067030000}"/>
    <cellStyle name="Currency 4 2 3 2 2" xfId="3090" xr:uid="{00000000-0005-0000-0000-000088020000}"/>
    <cellStyle name="Currency 4 2 3 2 2 2" xfId="6171" xr:uid="{529FDFE1-490E-439F-9A13-75EB267CAC06}"/>
    <cellStyle name="Currency 4 2 3 2 2 2 2" xfId="25785" xr:uid="{F431D705-0B00-4DD5-933D-39E3B7975FE7}"/>
    <cellStyle name="Currency 4 2 3 2 2 2 2 2" xfId="28576" xr:uid="{33859A7B-3E3E-44FA-AB81-4F9A6CEE3E82}"/>
    <cellStyle name="Currency 4 2 3 2 2 2 2 3" xfId="31164" xr:uid="{3B754025-5AC2-41B4-85AB-66A50B2BE5A3}"/>
    <cellStyle name="Currency 4 2 3 2 2 2 3" xfId="27868" xr:uid="{A981DF5B-5B04-4B53-915B-2398880F7EA4}"/>
    <cellStyle name="Currency 4 2 3 2 2 2 4" xfId="15717" xr:uid="{C24EDAA9-5D1E-4600-86CF-2ED8BEF3ABA6}"/>
    <cellStyle name="Currency 4 2 3 2 2 3" xfId="8170" xr:uid="{34656554-6727-4A10-9ACA-B181A3EE2E28}"/>
    <cellStyle name="Currency 4 2 3 2 2 3 2" xfId="18550" xr:uid="{F72D74B5-7058-43DA-857E-5760BF2B87F3}"/>
    <cellStyle name="Currency 4 2 3 2 2 4" xfId="11003" xr:uid="{5932ADF4-53B9-4E05-9A00-5465848E08D8}"/>
    <cellStyle name="Currency 4 2 3 2 2 4 2" xfId="21383" xr:uid="{525AD4BB-1C5B-4334-9322-D0C6B119D911}"/>
    <cellStyle name="Currency 4 2 3 2 2 5" xfId="24237" xr:uid="{1A5353D5-0119-46F7-B2FB-9B1991F58909}"/>
    <cellStyle name="Currency 4 2 3 2 2 5 2" xfId="30081" xr:uid="{21807AB0-79A4-4976-8C9B-271BC80672DC}"/>
    <cellStyle name="Currency 4 2 3 2 2 6" xfId="26205" xr:uid="{2BC38E44-7C15-46FF-BAD3-946606B00C78}"/>
    <cellStyle name="Currency 4 2 3 2 2 7" xfId="13604" xr:uid="{6932969E-A1A3-4AC4-8909-D1F94B61B969}"/>
    <cellStyle name="Currency 4 2 3 2 3" xfId="2693" xr:uid="{00000000-0005-0000-0000-000087020000}"/>
    <cellStyle name="Currency 4 2 3 2 3 2" xfId="7817" xr:uid="{5DFFB09E-D274-43B4-B6E0-BD55CF92B166}"/>
    <cellStyle name="Currency 4 2 3 2 3 2 2" xfId="28181" xr:uid="{63F14ABF-E145-4E7D-B680-BE1E0C62CDDA}"/>
    <cellStyle name="Currency 4 2 3 2 3 2 3" xfId="27691" xr:uid="{7619C5EA-2AFE-4ABE-BAFA-968FD09C35B7}"/>
    <cellStyle name="Currency 4 2 3 2 3 2 4" xfId="18197" xr:uid="{421F896E-D0D1-4FB9-A760-44BC4C8C6E60}"/>
    <cellStyle name="Currency 4 2 3 2 3 3" xfId="10650" xr:uid="{845C16D8-8D3E-41C7-8397-39891DB842CE}"/>
    <cellStyle name="Currency 4 2 3 2 3 3 2" xfId="21030" xr:uid="{4541039F-E2E9-43CB-B98F-E3493F725D50}"/>
    <cellStyle name="Currency 4 2 3 2 3 4" xfId="24101" xr:uid="{43A3297C-4A6C-4FA1-84AD-A107F954B7B8}"/>
    <cellStyle name="Currency 4 2 3 2 3 5" xfId="15364" xr:uid="{4D537A8F-8D36-4A54-87CC-7F5812182BA3}"/>
    <cellStyle name="Currency 4 2 3 2 4" xfId="3615" xr:uid="{00000000-0005-0000-0000-000067030000}"/>
    <cellStyle name="Currency 4 2 3 2 4 2" xfId="28593" xr:uid="{34300D74-C053-4AAD-9447-88E2ED878C9A}"/>
    <cellStyle name="Currency 4 2 3 2 4 3" xfId="26230" xr:uid="{149D8F1A-E6C2-4FB7-87CA-FA6E9DD07168}"/>
    <cellStyle name="Currency 4 2 3 2 5" xfId="4272" xr:uid="{6C21EA1C-5FC1-4AF8-8D45-861CCF0AD6F3}"/>
    <cellStyle name="Currency 4 2 3 2 5 2" xfId="9044" xr:uid="{D2CE4BA3-C487-47E9-9CAE-F483B713702D}"/>
    <cellStyle name="Currency 4 2 3 2 5 2 2" xfId="19424" xr:uid="{4E1B1DE2-BE2D-429C-ABFB-2D7273E3FB02}"/>
    <cellStyle name="Currency 4 2 3 2 5 2 3" xfId="31048" xr:uid="{92252FF1-0E6E-4F89-9FC8-C021125B6D9E}"/>
    <cellStyle name="Currency 4 2 3 2 5 2 4" xfId="30837" xr:uid="{2AE58734-02FC-450F-90A1-8F5E85C2D3B9}"/>
    <cellStyle name="Currency 4 2 3 2 5 3" xfId="11877" xr:uid="{BE6DA673-B497-4F82-B97B-096E06E1E983}"/>
    <cellStyle name="Currency 4 2 3 2 5 3 2" xfId="22257" xr:uid="{819E14CE-8029-4574-8034-A7B24823BEAB}"/>
    <cellStyle name="Currency 4 2 3 2 5 4" xfId="28716" xr:uid="{61A02F48-DA36-4DA1-BB9A-2CEFB590F505}"/>
    <cellStyle name="Currency 4 2 3 2 5 5" xfId="25920" xr:uid="{329B915E-4F03-4FBD-9623-05CA2ADFF798}"/>
    <cellStyle name="Currency 4 2 3 2 5 6" xfId="16591" xr:uid="{7C3E439B-919E-4FBE-BCB6-38BA65C38AC5}"/>
    <cellStyle name="Currency 4 2 3 2 6" xfId="5670" xr:uid="{ECC4CDE5-61C7-4742-B2AF-01B672A90F98}"/>
    <cellStyle name="Currency 4 2 3 2 6 2" xfId="29727" xr:uid="{FE5A2704-6749-4B6E-8BB6-A7683E9B9E0D}"/>
    <cellStyle name="Currency 4 2 3 2 6 2 2" xfId="30986" xr:uid="{39D5B816-D691-4D85-95CC-46B2E8671A0E}"/>
    <cellStyle name="Currency 4 2 3 2 7" xfId="23522" xr:uid="{E6D4F43F-005B-44E0-A529-E07D81929683}"/>
    <cellStyle name="Currency 4 2 3 2 8" xfId="13106" xr:uid="{2F7DCC0A-CB6C-48C1-8D0F-8FB466F04FD1}"/>
    <cellStyle name="Currency 4 2 3 2 9" xfId="29993" xr:uid="{CE033F57-9BDB-4821-8A87-DD0E4EAE44F2}"/>
    <cellStyle name="Currency 4 2 3 3" xfId="1873" xr:uid="{00000000-0005-0000-0000-000068030000}"/>
    <cellStyle name="Currency 4 2 3 3 2" xfId="3091" xr:uid="{00000000-0005-0000-0000-000089020000}"/>
    <cellStyle name="Currency 4 2 3 3 2 2" xfId="8171" xr:uid="{D83CBDCA-093F-4CCB-8B52-A7FE5C85D8BC}"/>
    <cellStyle name="Currency 4 2 3 3 2 2 2" xfId="28840" xr:uid="{8E98CBE0-E801-4D1E-8075-39B91C1C3D46}"/>
    <cellStyle name="Currency 4 2 3 3 2 2 2 2" xfId="31233" xr:uid="{C99B5626-34D4-4ECE-A3A0-3BD7C3C868CA}"/>
    <cellStyle name="Currency 4 2 3 3 2 2 2 3" xfId="30839" xr:uid="{540CDF2A-17D0-4EA1-8CE7-D91FE6235E7F}"/>
    <cellStyle name="Currency 4 2 3 3 2 2 3" xfId="28361" xr:uid="{19617199-D83D-4AC7-90B6-59B24B7F329C}"/>
    <cellStyle name="Currency 4 2 3 3 2 2 4" xfId="18551" xr:uid="{3E2E16FA-DCE9-46FF-B8A4-F05A297A4526}"/>
    <cellStyle name="Currency 4 2 3 3 2 3" xfId="11004" xr:uid="{7CFAE4A0-4080-4C07-80C7-E28373BFBF7D}"/>
    <cellStyle name="Currency 4 2 3 3 2 3 2" xfId="21384" xr:uid="{D0FE9186-B2E3-43CB-B7F5-B0B8BC9A5375}"/>
    <cellStyle name="Currency 4 2 3 3 2 4" xfId="25535" xr:uid="{44024CD4-E30C-4AB6-BC07-6BA716230037}"/>
    <cellStyle name="Currency 4 2 3 3 2 5" xfId="15718" xr:uid="{9693027F-2390-42EA-BA52-62532ADB1EB8}"/>
    <cellStyle name="Currency 4 2 3 3 3" xfId="3695" xr:uid="{00000000-0005-0000-0000-000068030000}"/>
    <cellStyle name="Currency 4 2 3 3 4" xfId="4424" xr:uid="{5BDB5EC5-CCD8-4C46-BD80-392ACA59EAB0}"/>
    <cellStyle name="Currency 4 2 3 3 4 2" xfId="9196" xr:uid="{C1E69659-3681-45CB-91F0-E14049CFA03C}"/>
    <cellStyle name="Currency 4 2 3 3 4 2 2" xfId="19576" xr:uid="{85A96AB0-93FD-45A8-96BD-571FE5277C62}"/>
    <cellStyle name="Currency 4 2 3 3 4 2 3" xfId="31090" xr:uid="{2085B30E-C37C-4522-A981-D6661F484E54}"/>
    <cellStyle name="Currency 4 2 3 3 4 2 4" xfId="30838" xr:uid="{C2DA64AC-30E0-4B03-B951-7E831A57408C}"/>
    <cellStyle name="Currency 4 2 3 3 4 3" xfId="12029" xr:uid="{DF8D0B10-B80B-4C88-AA50-4ED2ED041C8A}"/>
    <cellStyle name="Currency 4 2 3 3 4 3 2" xfId="22409" xr:uid="{4FB6F006-0045-4513-A45D-725B561FB53A}"/>
    <cellStyle name="Currency 4 2 3 3 4 4" xfId="16743" xr:uid="{856CCB70-DBD9-45B6-B09F-84B16CE69444}"/>
    <cellStyle name="Currency 4 2 3 3 5" xfId="5671" xr:uid="{742C104B-D487-477C-A233-160ADA915D3F}"/>
    <cellStyle name="Currency 4 2 3 3 5 2" xfId="29700" xr:uid="{8B2CE640-C1D9-4645-B3FB-D2F01298CF19}"/>
    <cellStyle name="Currency 4 2 3 3 5 2 2" xfId="30987" xr:uid="{0C3D6EFD-9BBD-4736-8CE3-EC30A16ED133}"/>
    <cellStyle name="Currency 4 2 3 3 6" xfId="24724" xr:uid="{BD39BC1E-AABB-4030-A7E8-3000083EDE7C}"/>
    <cellStyle name="Currency 4 2 3 3 7" xfId="13605" xr:uid="{F03C87AD-13DC-43F5-B66B-1FB7AEC9B24E}"/>
    <cellStyle name="Currency 4 2 3 4" xfId="1871" xr:uid="{00000000-0005-0000-0000-000069030000}"/>
    <cellStyle name="Currency 4 2 3 4 2" xfId="3089" xr:uid="{00000000-0005-0000-0000-00008A020000}"/>
    <cellStyle name="Currency 4 2 3 4 2 2" xfId="8169" xr:uid="{5C881F30-0B2B-4648-A0A4-7DBA5ED0CCAD}"/>
    <cellStyle name="Currency 4 2 3 4 2 2 2" xfId="28839" xr:uid="{AC3AFC22-5037-4FFD-B57F-C0946715E48A}"/>
    <cellStyle name="Currency 4 2 3 4 2 2 3" xfId="27347" xr:uid="{814C2E99-50A8-4FF5-8C1F-28C53EAAAF84}"/>
    <cellStyle name="Currency 4 2 3 4 2 2 4" xfId="18549" xr:uid="{D6C59507-A017-43D8-903A-AB98D4BECB59}"/>
    <cellStyle name="Currency 4 2 3 4 2 3" xfId="11002" xr:uid="{7D840997-B835-4F73-AEA9-AC9E4299B1E8}"/>
    <cellStyle name="Currency 4 2 3 4 2 3 2" xfId="21382" xr:uid="{958B9C8A-4531-4E13-B949-0D70D92A0A8B}"/>
    <cellStyle name="Currency 4 2 3 4 2 4" xfId="24005" xr:uid="{2F9351C4-E203-419F-9DCF-75B9A7A27534}"/>
    <cellStyle name="Currency 4 2 3 4 2 5" xfId="15716" xr:uid="{887C9BDA-5D0E-4F0C-8D00-8C51FE003AF2}"/>
    <cellStyle name="Currency 4 2 3 4 3" xfId="2077" xr:uid="{00000000-0005-0000-0000-000069030000}"/>
    <cellStyle name="Currency 4 2 3 4 4" xfId="5669" xr:uid="{49E33153-542F-4E88-B6C3-166F4B1C18DC}"/>
    <cellStyle name="Currency 4 2 3 4 4 2" xfId="29966" xr:uid="{D1E42E86-3344-414E-8575-B8C7A311F714}"/>
    <cellStyle name="Currency 4 2 3 4 5" xfId="22649" xr:uid="{62BA27C6-77E6-41BD-8D63-3BCD72104C5F}"/>
    <cellStyle name="Currency 4 2 3 4 6" xfId="13603" xr:uid="{A451A3AB-0BB6-4084-8903-9C99083D7011}"/>
    <cellStyle name="Currency 4 2 3 5" xfId="2596" xr:uid="{00000000-0005-0000-0000-00008B020000}"/>
    <cellStyle name="Currency 4 2 3 5 2" xfId="5861" xr:uid="{BF8B7BF8-8050-4AE5-86B0-FCA739EDFF6C}"/>
    <cellStyle name="Currency 4 2 3 5 2 2" xfId="27995" xr:uid="{52F07813-E789-4CF5-9D08-E661A5C701DE}"/>
    <cellStyle name="Currency 4 2 3 5 2 2 2" xfId="31198" xr:uid="{A372AF4B-0BAD-46E7-AA5D-F790CCD5BF14}"/>
    <cellStyle name="Currency 4 2 3 5 2 2 3" xfId="30840" xr:uid="{2DA2947D-AA7D-4126-9341-6CAA595EB8A4}"/>
    <cellStyle name="Currency 4 2 3 5 2 3" xfId="28389" xr:uid="{8E563ED7-F0F0-45B6-BAE0-76BA186494E3}"/>
    <cellStyle name="Currency 4 2 3 5 2 4" xfId="15268" xr:uid="{3CE94080-81E3-4EA5-89A9-06744ACA887F}"/>
    <cellStyle name="Currency 4 2 3 5 3" xfId="7721" xr:uid="{10A27F76-22D1-40F1-9D4E-3B6CD16079DF}"/>
    <cellStyle name="Currency 4 2 3 5 3 2" xfId="18101" xr:uid="{7F7DFED3-7BB8-455F-9995-CEFD7DF182BF}"/>
    <cellStyle name="Currency 4 2 3 5 4" xfId="10554" xr:uid="{8E36015E-7D5F-43EF-AC56-4E500078CE31}"/>
    <cellStyle name="Currency 4 2 3 5 4 2" xfId="20934" xr:uid="{EB5A8D79-EB5E-45E2-999F-30A02B06F379}"/>
    <cellStyle name="Currency 4 2 3 5 5" xfId="23647" xr:uid="{8D2AA314-6331-4CE2-A009-BA60DC777D95}"/>
    <cellStyle name="Currency 4 2 3 5 6" xfId="12984" xr:uid="{01C63BBB-8E9A-4A69-8249-8F15043C4F8F}"/>
    <cellStyle name="Currency 4 2 3 6" xfId="2292" xr:uid="{00000000-0005-0000-0000-000086020000}"/>
    <cellStyle name="Currency 4 2 3 6 2" xfId="7419" xr:uid="{3EDDEF0C-1170-44FC-9E29-73084BA92D9B}"/>
    <cellStyle name="Currency 4 2 3 6 2 2" xfId="17799" xr:uid="{5DB08EA5-B4BF-4D08-AE10-B1BCA4637284}"/>
    <cellStyle name="Currency 4 2 3 6 3" xfId="10252" xr:uid="{766D3AD7-0F8A-4BEB-99F0-47B8CFBA1265}"/>
    <cellStyle name="Currency 4 2 3 6 3 2" xfId="20632" xr:uid="{5CBF30F4-97C8-4CD2-8F89-56254FCB70D3}"/>
    <cellStyle name="Currency 4 2 3 6 4" xfId="24490" xr:uid="{08A6B700-F4DA-43CF-B126-E5EA9D210A08}"/>
    <cellStyle name="Currency 4 2 3 6 5" xfId="26179" xr:uid="{20347FE0-F2EA-44A7-A8C9-696BEDCF4246}"/>
    <cellStyle name="Currency 4 2 3 6 6" xfId="14966" xr:uid="{5271A6B4-83D2-498D-870F-F8FBF77613DD}"/>
    <cellStyle name="Currency 4 2 3 7" xfId="3827" xr:uid="{9411D43E-CDD6-4FE8-9E7A-3AD695C85148}"/>
    <cellStyle name="Currency 4 2 3 7 2" xfId="8660" xr:uid="{5519AB10-F8F2-4D99-B35F-2920FBCAB596}"/>
    <cellStyle name="Currency 4 2 3 7 2 2" xfId="19040" xr:uid="{3762F2F5-1A6B-4987-99BC-7F33792DA194}"/>
    <cellStyle name="Currency 4 2 3 7 3" xfId="11493" xr:uid="{03272CB4-0F1F-487B-8764-901F797A1C04}"/>
    <cellStyle name="Currency 4 2 3 7 3 2" xfId="21873" xr:uid="{0567CB41-A16A-4CB1-B5E6-4355AB676991}"/>
    <cellStyle name="Currency 4 2 3 7 4" xfId="27169" xr:uid="{B50D6951-3AFD-4C0A-AAB4-FA29C68C8620}"/>
    <cellStyle name="Currency 4 2 3 7 5" xfId="27292" xr:uid="{75015154-D464-4CCB-BD13-E277D11AC6A7}"/>
    <cellStyle name="Currency 4 2 3 7 6" xfId="16207" xr:uid="{1F217B41-0735-48D3-AEE7-8886CA084B4B}"/>
    <cellStyle name="Currency 4 2 3 8" xfId="4942" xr:uid="{77780067-030E-49AF-8FFE-4CA465D3A5C6}"/>
    <cellStyle name="Currency 4 2 3 8 2" xfId="14237" xr:uid="{600B4770-E496-4DD5-AFE1-1860E27E30CF}"/>
    <cellStyle name="Currency 4 2 3 9" xfId="6690" xr:uid="{BF23809D-EBF7-4EFE-86D3-CF7C525534CF}"/>
    <cellStyle name="Currency 4 2 3 9 2" xfId="17070" xr:uid="{1DF2657B-E75C-44F5-9CF7-84E234C571AD}"/>
    <cellStyle name="Currency 4 2 4" xfId="561" xr:uid="{00000000-0005-0000-0000-00006A030000}"/>
    <cellStyle name="Currency 4 2 4 10" xfId="12682" xr:uid="{9DA9BDBB-D445-405D-BA27-E0B7D5CB6604}"/>
    <cellStyle name="Currency 4 2 4 2" xfId="1875" xr:uid="{00000000-0005-0000-0000-00006B030000}"/>
    <cellStyle name="Currency 4 2 4 2 2" xfId="3092" xr:uid="{00000000-0005-0000-0000-00008D020000}"/>
    <cellStyle name="Currency 4 2 4 2 2 2" xfId="8172" xr:uid="{CFB74B2A-0CBE-40EE-92E1-1BACF4A65146}"/>
    <cellStyle name="Currency 4 2 4 2 2 2 2" xfId="28841" xr:uid="{ED178F4A-FEEE-466E-AC2A-B99B31DCC047}"/>
    <cellStyle name="Currency 4 2 4 2 2 2 3" xfId="26433" xr:uid="{E651ACCA-3D04-4362-9B0F-584E41BCF71F}"/>
    <cellStyle name="Currency 4 2 4 2 2 2 4" xfId="18552" xr:uid="{440D2D27-4EF5-4E3E-86BE-831E0D4C899A}"/>
    <cellStyle name="Currency 4 2 4 2 2 3" xfId="11005" xr:uid="{FCA3847D-3FF1-4472-B67C-BE8CF608A60C}"/>
    <cellStyle name="Currency 4 2 4 2 2 3 2" xfId="21385" xr:uid="{361E8EA1-4C7C-4CF3-9F7C-90F78BB283B3}"/>
    <cellStyle name="Currency 4 2 4 2 2 4" xfId="25524" xr:uid="{020CC287-4FBA-4C24-A9A5-7C37D3A3181B}"/>
    <cellStyle name="Currency 4 2 4 2 2 5" xfId="15719" xr:uid="{B01317A4-4A1D-4031-9F10-55C58A1D8E6D}"/>
    <cellStyle name="Currency 4 2 4 2 3" xfId="2861" xr:uid="{00000000-0005-0000-0000-00006B030000}"/>
    <cellStyle name="Currency 4 2 4 2 4" xfId="5672" xr:uid="{B894F6FB-E5D2-4426-BAE5-F361ED958DC3}"/>
    <cellStyle name="Currency 4 2 4 2 4 2" xfId="29781" xr:uid="{779327EA-EF40-48DB-992B-79710876AA2B}"/>
    <cellStyle name="Currency 4 2 4 2 5" xfId="24063" xr:uid="{645DD58F-3869-4C0D-9441-67FA2EE6DC69}"/>
    <cellStyle name="Currency 4 2 4 2 6" xfId="13606" xr:uid="{706296AA-0A5B-4EAF-BF06-F3AE995AD1C0}"/>
    <cellStyle name="Currency 4 2 4 3" xfId="1876" xr:uid="{00000000-0005-0000-0000-00006C030000}"/>
    <cellStyle name="Currency 4 2 4 3 2" xfId="2690" xr:uid="{00000000-0005-0000-0000-00008E020000}"/>
    <cellStyle name="Currency 4 2 4 3 2 2" xfId="7814" xr:uid="{45B4AD22-B857-4B3D-868F-EF1F991F9401}"/>
    <cellStyle name="Currency 4 2 4 3 2 2 2" xfId="18194" xr:uid="{C2AE4201-2DB8-47A4-962A-FDF7425F1B76}"/>
    <cellStyle name="Currency 4 2 4 3 2 3" xfId="10647" xr:uid="{425932D7-C8FB-4693-9F2C-0F54D708A077}"/>
    <cellStyle name="Currency 4 2 4 3 2 3 2" xfId="21027" xr:uid="{46A72BFD-107A-45BA-B43C-9ACD1F1572C4}"/>
    <cellStyle name="Currency 4 2 4 3 2 4" xfId="15361" xr:uid="{56B20FC1-F91B-4CCE-8163-6DCC8E68F688}"/>
    <cellStyle name="Currency 4 2 4 3 2 5" xfId="30451" xr:uid="{3E7E8B7A-271B-4ED0-B1E0-67B7EC7F1A1F}"/>
    <cellStyle name="Currency 4 2 4 3 3" xfId="3543" xr:uid="{00000000-0005-0000-0000-00006C030000}"/>
    <cellStyle name="Currency 4 2 4 3 4" xfId="5673" xr:uid="{08E421AE-DDE3-4B6C-AA1C-46544E7401B9}"/>
    <cellStyle name="Currency 4 2 4 3 4 2" xfId="29758" xr:uid="{2AC4BDB1-E701-44D9-B0FC-9883B7A7B3FF}"/>
    <cellStyle name="Currency 4 2 4 3 5" xfId="25344" xr:uid="{08DAE02F-1B6E-44AD-A9C8-912AD3AAD387}"/>
    <cellStyle name="Currency 4 2 4 3 6" xfId="13103" xr:uid="{82EBEC48-3D43-4E9D-B56D-7E929E0E1A17}"/>
    <cellStyle name="Currency 4 2 4 4" xfId="1874" xr:uid="{00000000-0005-0000-0000-00006D030000}"/>
    <cellStyle name="Currency 4 2 4 4 2" xfId="4673" xr:uid="{C9DA1A56-732E-4961-B2D9-0A915ACCB4C5}"/>
    <cellStyle name="Currency 4 2 4 4 2 2" xfId="9413" xr:uid="{7E88755F-A896-471C-8857-39454F619F9C}"/>
    <cellStyle name="Currency 4 2 4 4 2 2 2" xfId="19793" xr:uid="{4538922B-7154-4E44-BB56-F4171AAAE1F4}"/>
    <cellStyle name="Currency 4 2 4 4 2 3" xfId="12246" xr:uid="{DE8A55F2-EE62-41C6-8A66-CB165A7E6D10}"/>
    <cellStyle name="Currency 4 2 4 4 2 3 2" xfId="22626" xr:uid="{786E37C1-C954-4926-BD86-4FC6456CF137}"/>
    <cellStyle name="Currency 4 2 4 4 2 4" xfId="27424" xr:uid="{4843839A-BCB9-41CE-8805-8D0614D92E2A}"/>
    <cellStyle name="Currency 4 2 4 4 2 5" xfId="26255" xr:uid="{D30ADB09-C3D5-4D8C-886A-89143E520A69}"/>
    <cellStyle name="Currency 4 2 4 4 2 6" xfId="16960" xr:uid="{4D75FEE1-E172-457D-8E34-8A272A4E5949}"/>
    <cellStyle name="Currency 4 2 4 4 3" xfId="22700" xr:uid="{820DF042-B0AA-4327-B8F4-D655FDAD1E0D}"/>
    <cellStyle name="Currency 4 2 4 5" xfId="4136" xr:uid="{0946DA19-72C4-4F96-A1A1-F785B9C6BDD3}"/>
    <cellStyle name="Currency 4 2 4 5 2" xfId="8908" xr:uid="{52D4BD7B-0DFF-4DF8-B14E-5D13184F5469}"/>
    <cellStyle name="Currency 4 2 4 5 2 2" xfId="29012" xr:uid="{E710C129-20D4-4EA0-A247-8B6E8FB27B7F}"/>
    <cellStyle name="Currency 4 2 4 5 2 3" xfId="27994" xr:uid="{A14DBC58-1E78-4416-B710-8CEE806D9C5C}"/>
    <cellStyle name="Currency 4 2 4 5 2 4" xfId="19288" xr:uid="{45E24BB5-B74E-4C6E-A80D-67E7CC7F8C32}"/>
    <cellStyle name="Currency 4 2 4 5 2 5" xfId="31018" xr:uid="{CFD86F19-DED4-497F-A8E9-A80709CF90C1}"/>
    <cellStyle name="Currency 4 2 4 5 3" xfId="11741" xr:uid="{2D06F008-726C-4EA8-9BFA-B27F239E95B8}"/>
    <cellStyle name="Currency 4 2 4 5 3 2" xfId="22121" xr:uid="{B2CB1173-AC2D-48EF-99F8-74AE1DAD9F27}"/>
    <cellStyle name="Currency 4 2 4 5 4" xfId="23873" xr:uid="{24B491C3-5B43-4CC6-B7EF-7621C2CD760B}"/>
    <cellStyle name="Currency 4 2 4 5 5" xfId="16455" xr:uid="{4C351AFE-E773-49FC-B65C-B8A5A1A6D29E}"/>
    <cellStyle name="Currency 4 2 4 6" xfId="4943" xr:uid="{A85A3DAA-772F-42F7-BF9C-C31803A88D2F}"/>
    <cellStyle name="Currency 4 2 4 6 2" xfId="26949" xr:uid="{03811147-8C50-47E1-923A-26744278F7C8}"/>
    <cellStyle name="Currency 4 2 4 6 3" xfId="28169" xr:uid="{302BAD18-AED0-4DA1-A413-14D8B1B5424A}"/>
    <cellStyle name="Currency 4 2 4 6 4" xfId="14238" xr:uid="{D9AEFE65-B40E-45B2-9368-CB1A5C7C5D7C}"/>
    <cellStyle name="Currency 4 2 4 7" xfId="6691" xr:uid="{D7EBC9D8-EC36-4DE1-A16C-BF75E4923FA1}"/>
    <cellStyle name="Currency 4 2 4 7 2" xfId="27796" xr:uid="{50E52D62-6867-4317-BEEB-33758CF09BA5}"/>
    <cellStyle name="Currency 4 2 4 7 3" xfId="27053" xr:uid="{E8E6F158-4E81-48AC-9BA8-01025F1229BD}"/>
    <cellStyle name="Currency 4 2 4 7 4" xfId="17071" xr:uid="{0D456588-FC15-4460-9B0C-F6C7C29288FC}"/>
    <cellStyle name="Currency 4 2 4 8" xfId="9524" xr:uid="{B089C968-59EF-458D-82E3-1CFD27974824}"/>
    <cellStyle name="Currency 4 2 4 8 2" xfId="19904" xr:uid="{03179FD1-793B-47CD-ABA0-805593513C97}"/>
    <cellStyle name="Currency 4 2 4 9" xfId="25436" xr:uid="{429B4003-C873-4D2F-BCDF-EF56C7FA5C47}"/>
    <cellStyle name="Currency 4 2 5" xfId="562" xr:uid="{00000000-0005-0000-0000-00006E030000}"/>
    <cellStyle name="Currency 4 2 5 10" xfId="13607" xr:uid="{87F1B163-5B83-4557-A952-E2C29472F216}"/>
    <cellStyle name="Currency 4 2 5 2" xfId="1878" xr:uid="{00000000-0005-0000-0000-00006F030000}"/>
    <cellStyle name="Currency 4 2 5 2 2" xfId="24953" xr:uid="{BBEF5993-F8AC-4524-941D-112A15F3447D}"/>
    <cellStyle name="Currency 4 2 5 2 2 2" xfId="29678" xr:uid="{33DBED40-3AE8-4C44-861D-1863CE025044}"/>
    <cellStyle name="Currency 4 2 5 2 2 2 2" xfId="30842" xr:uid="{883563B9-AF8B-4872-A207-9A25B2B164BE}"/>
    <cellStyle name="Currency 4 2 5 2 3" xfId="23373" xr:uid="{043B26EB-F4A5-45D7-8163-B3F881D5C636}"/>
    <cellStyle name="Currency 4 2 5 2 4" xfId="30063" xr:uid="{2461003D-E32D-42BD-BB02-6DB484292D06}"/>
    <cellStyle name="Currency 4 2 5 3" xfId="1879" xr:uid="{00000000-0005-0000-0000-000070030000}"/>
    <cellStyle name="Currency 4 2 5 4" xfId="1877" xr:uid="{00000000-0005-0000-0000-000071030000}"/>
    <cellStyle name="Currency 4 2 5 5" xfId="4425" xr:uid="{FDF6B367-10B3-4EAE-9E49-B3C45734BFB2}"/>
    <cellStyle name="Currency 4 2 5 5 2" xfId="9197" xr:uid="{E85DF9EB-311B-4F81-9D96-394CE20C5CC6}"/>
    <cellStyle name="Currency 4 2 5 5 2 2" xfId="19577" xr:uid="{9A4B6684-C591-4F16-BFB6-3361E96139EE}"/>
    <cellStyle name="Currency 4 2 5 5 2 3" xfId="31091" xr:uid="{E7D19E49-7B60-44F2-B6FD-9392A2CF31AF}"/>
    <cellStyle name="Currency 4 2 5 5 2 4" xfId="30841" xr:uid="{784B0320-B780-4FBA-9D1B-039687A1453B}"/>
    <cellStyle name="Currency 4 2 5 5 3" xfId="12030" xr:uid="{8D53D6CB-B4E3-489F-BBCC-35A064EF6FAF}"/>
    <cellStyle name="Currency 4 2 5 5 3 2" xfId="22410" xr:uid="{64F3B7EC-0534-43AB-9EAD-0CC24A310D9A}"/>
    <cellStyle name="Currency 4 2 5 5 4" xfId="16744" xr:uid="{70F4C88B-8E51-42FE-8C6F-8A063CDA9E59}"/>
    <cellStyle name="Currency 4 2 5 6" xfId="4944" xr:uid="{D75D85CF-44E9-4C80-9CB6-9D9124C48907}"/>
    <cellStyle name="Currency 4 2 5 6 2" xfId="14239" xr:uid="{27564A53-3BA4-430B-B3EF-BF70748DDED5}"/>
    <cellStyle name="Currency 4 2 5 7" xfId="6692" xr:uid="{EF48389A-C1B4-42B8-8C4B-650B09C9B780}"/>
    <cellStyle name="Currency 4 2 5 7 2" xfId="17072" xr:uid="{F8AB562E-FFA0-4A7F-8969-4F39454F2260}"/>
    <cellStyle name="Currency 4 2 5 8" xfId="9525" xr:uid="{952B69F6-6B5D-4A85-847A-6DEDE172799E}"/>
    <cellStyle name="Currency 4 2 5 8 2" xfId="19905" xr:uid="{CEE02A62-0CD3-4293-B7B4-71B8F3D0F850}"/>
    <cellStyle name="Currency 4 2 5 9" xfId="23846" xr:uid="{2A72D9E9-32D0-4D14-AF50-E3BAE811FBCB}"/>
    <cellStyle name="Currency 4 2 6" xfId="1880" xr:uid="{00000000-0005-0000-0000-000072030000}"/>
    <cellStyle name="Currency 4 2 6 2" xfId="2881" xr:uid="{00000000-0005-0000-0000-000090020000}"/>
    <cellStyle name="Currency 4 2 6 2 2" xfId="7998" xr:uid="{5D8F085F-F860-4350-BA19-9FEA730AB68D}"/>
    <cellStyle name="Currency 4 2 6 2 2 2" xfId="26385" xr:uid="{4A5CEC5D-6DA3-4D94-BF9E-322F0E90D597}"/>
    <cellStyle name="Currency 4 2 6 2 2 2 2" xfId="31175" xr:uid="{93D65879-61DA-41FA-BF5B-6144E174BADC}"/>
    <cellStyle name="Currency 4 2 6 2 2 2 3" xfId="30843" xr:uid="{9E43A73B-313A-47DA-AE4A-45B5A584F094}"/>
    <cellStyle name="Currency 4 2 6 2 2 3" xfId="26503" xr:uid="{890B3BF8-48AC-47C6-AAC9-605649711EC0}"/>
    <cellStyle name="Currency 4 2 6 2 2 4" xfId="18378" xr:uid="{7FB0E7EE-E818-4648-B60B-1C8120B2A2CA}"/>
    <cellStyle name="Currency 4 2 6 2 3" xfId="10831" xr:uid="{61056E6D-32BB-45EE-8590-72DB29A983E9}"/>
    <cellStyle name="Currency 4 2 6 2 3 2" xfId="21211" xr:uid="{258AFFD5-7A7C-4EB2-84E4-9C0DB9D58681}"/>
    <cellStyle name="Currency 4 2 6 2 4" xfId="24954" xr:uid="{73DD1256-9F3D-417F-B69C-12C22E4E672C}"/>
    <cellStyle name="Currency 4 2 6 2 5" xfId="15545" xr:uid="{315A732A-0586-4DCE-A71C-DF0DB78775B4}"/>
    <cellStyle name="Currency 4 2 6 3" xfId="3620" xr:uid="{00000000-0005-0000-0000-000072030000}"/>
    <cellStyle name="Currency 4 2 6 4" xfId="5674" xr:uid="{4939E943-A2E0-427A-AEC4-B21F9D4F8159}"/>
    <cellStyle name="Currency 4 2 6 4 2" xfId="29768" xr:uid="{3E9B3AED-6894-4FB7-981B-D2BD8B1F19DF}"/>
    <cellStyle name="Currency 4 2 6 5" xfId="25113" xr:uid="{E30B2578-1288-47A3-B3BA-30B1805299C3}"/>
    <cellStyle name="Currency 4 2 6 6" xfId="13380" xr:uid="{8C718C21-172C-44CD-A8BD-BFF25B26646A}"/>
    <cellStyle name="Currency 4 2 7" xfId="1881" xr:uid="{00000000-0005-0000-0000-000073030000}"/>
    <cellStyle name="Currency 4 2 7 2" xfId="2493" xr:uid="{00000000-0005-0000-0000-000091020000}"/>
    <cellStyle name="Currency 4 2 7 2 2" xfId="7618" xr:uid="{1DE766FD-5D05-4437-B056-8A76C40DDAC2}"/>
    <cellStyle name="Currency 4 2 7 2 2 2" xfId="17998" xr:uid="{B4E5BD64-019F-4A22-A7FE-7D1E16BC3D5A}"/>
    <cellStyle name="Currency 4 2 7 2 3" xfId="10451" xr:uid="{4947354B-127E-4991-A5AF-5B8FEC7AE1DC}"/>
    <cellStyle name="Currency 4 2 7 2 3 2" xfId="20831" xr:uid="{ECFD314C-DBD6-41EE-86B1-BF20A1FB9818}"/>
    <cellStyle name="Currency 4 2 7 2 4" xfId="27943" xr:uid="{AC587898-EBF3-48E3-B172-2974943146AE}"/>
    <cellStyle name="Currency 4 2 7 2 5" xfId="27888" xr:uid="{16D58729-C246-4B37-87BA-1A2F3AFA2EBE}"/>
    <cellStyle name="Currency 4 2 7 2 6" xfId="15165" xr:uid="{3994FC5A-32A5-45BA-BD59-4D7DDBD598D6}"/>
    <cellStyle name="Currency 4 2 7 3" xfId="3602" xr:uid="{00000000-0005-0000-0000-000073030000}"/>
    <cellStyle name="Currency 4 2 7 4" xfId="5675" xr:uid="{EA961475-3856-4FED-AB9C-654EB4EC64FD}"/>
    <cellStyle name="Currency 4 2 7 4 2" xfId="29869" xr:uid="{65B5D0E8-B145-4E9B-89E2-C7AEE6F364BA}"/>
    <cellStyle name="Currency 4 2 7 5" xfId="23893" xr:uid="{CB6FFF07-08EE-4C7E-B764-E810EDFDC868}"/>
    <cellStyle name="Currency 4 2 7 6" xfId="12881" xr:uid="{88AABC15-3833-4375-B132-D2ADFE52CB51}"/>
    <cellStyle name="Currency 4 2 8" xfId="1861" xr:uid="{00000000-0005-0000-0000-000074030000}"/>
    <cellStyle name="Currency 4 2 8 2" xfId="2187" xr:uid="{00000000-0005-0000-0000-000078020000}"/>
    <cellStyle name="Currency 4 2 8 2 2" xfId="7314" xr:uid="{ADD0A165-ABE0-4F90-A33F-077F5FF9274C}"/>
    <cellStyle name="Currency 4 2 8 2 2 2" xfId="17694" xr:uid="{C1BBF7D4-FBF1-47C1-BB55-91EFC3948301}"/>
    <cellStyle name="Currency 4 2 8 2 3" xfId="10147" xr:uid="{33E315B1-4D3D-49E9-A76E-8054D92275A7}"/>
    <cellStyle name="Currency 4 2 8 2 3 2" xfId="20527" xr:uid="{88A0F51E-EE8C-447C-B6BC-64E9415C38E1}"/>
    <cellStyle name="Currency 4 2 8 2 4" xfId="26697" xr:uid="{36B731ED-7B10-4707-8CE6-205628889D4E}"/>
    <cellStyle name="Currency 4 2 8 2 5" xfId="27852" xr:uid="{C058DF41-89BC-4679-BC90-E6969DEB80F2}"/>
    <cellStyle name="Currency 4 2 8 2 6" xfId="14861" xr:uid="{99E20BDB-1FDA-4F7A-9084-46C793C71BFD}"/>
    <cellStyle name="Currency 4 2 8 3" xfId="3650" xr:uid="{00000000-0005-0000-0000-000074030000}"/>
    <cellStyle name="Currency 4 2 8 4" xfId="24961" xr:uid="{3F0C25D4-5FA2-4F09-A128-283041A580CB}"/>
    <cellStyle name="Currency 4 2 9" xfId="3881" xr:uid="{DC251A4F-5AD9-45C1-BD34-8461C5214166}"/>
    <cellStyle name="Currency 4 2 9 2" xfId="8713" xr:uid="{C1BC6D1A-7EE7-4C47-87C8-C0673B800AAC}"/>
    <cellStyle name="Currency 4 2 9 2 2" xfId="19093" xr:uid="{648BA1C2-C386-4F11-BB8B-8B4A1CC8CB92}"/>
    <cellStyle name="Currency 4 2 9 3" xfId="11546" xr:uid="{BF03B1AD-0DE8-47DE-A307-4E2A32AA0B13}"/>
    <cellStyle name="Currency 4 2 9 3 2" xfId="21926" xr:uid="{0D3D9BC0-3938-4572-A44C-6B9F1688C330}"/>
    <cellStyle name="Currency 4 2 9 4" xfId="27235" xr:uid="{11A01AB7-B43D-42C9-8214-AD90DCB92BD5}"/>
    <cellStyle name="Currency 4 2 9 5" xfId="27202" xr:uid="{20CAEDD4-581A-49A6-A983-2D7BD69C167F}"/>
    <cellStyle name="Currency 4 2 9 6" xfId="16260" xr:uid="{35051925-8774-429B-B45F-CA6B9A703F0C}"/>
    <cellStyle name="Currency 4 20" xfId="12396" xr:uid="{66CD73B6-8B5C-4CEE-B1C4-83C336E77431}"/>
    <cellStyle name="Currency 4 3" xfId="563" xr:uid="{00000000-0005-0000-0000-000075030000}"/>
    <cellStyle name="Currency 4 3 10" xfId="4945" xr:uid="{9A699C1C-8F3B-46EB-83CA-1AEA14EAD978}"/>
    <cellStyle name="Currency 4 3 10 2" xfId="14240" xr:uid="{533075EF-05BA-4DF2-AB97-D7CA5F6AAFE4}"/>
    <cellStyle name="Currency 4 3 11" xfId="6693" xr:uid="{A047A60A-45CE-407B-A049-2223B505892E}"/>
    <cellStyle name="Currency 4 3 11 2" xfId="17073" xr:uid="{8CD57AC2-6D36-4FFB-9CDE-DCF555BE769C}"/>
    <cellStyle name="Currency 4 3 12" xfId="9526" xr:uid="{F62B27D1-058D-4BAB-B5E3-7E6115F0D553}"/>
    <cellStyle name="Currency 4 3 12 2" xfId="19906" xr:uid="{A08D132D-B56D-4C61-9E3E-B618E503E16E}"/>
    <cellStyle name="Currency 4 3 13" xfId="23762" xr:uid="{8560C23E-977A-4A64-B47A-9FD147CA5650}"/>
    <cellStyle name="Currency 4 3 14" xfId="12456" xr:uid="{4762B291-B850-4854-8306-35256D12D3FD}"/>
    <cellStyle name="Currency 4 3 2" xfId="564" xr:uid="{00000000-0005-0000-0000-000076030000}"/>
    <cellStyle name="Currency 4 3 2 10" xfId="9527" xr:uid="{27C6D75F-52DE-487D-BC75-E0B3602422C3}"/>
    <cellStyle name="Currency 4 3 2 10 2" xfId="19907" xr:uid="{1B5D55DB-60E2-4650-A86B-78944CCAE8EB}"/>
    <cellStyle name="Currency 4 3 2 11" xfId="25156" xr:uid="{7ED0C198-C02C-4ECA-8665-A8C06E408FE9}"/>
    <cellStyle name="Currency 4 3 2 12" xfId="12526" xr:uid="{92334CDC-3C23-41BD-96F3-07E3CBAB7346}"/>
    <cellStyle name="Currency 4 3 2 2" xfId="565" xr:uid="{00000000-0005-0000-0000-000077030000}"/>
    <cellStyle name="Currency 4 3 2 2 10" xfId="13108" xr:uid="{D3D01A0B-D037-4579-A100-754466682299}"/>
    <cellStyle name="Currency 4 3 2 2 2" xfId="1885" xr:uid="{00000000-0005-0000-0000-000078030000}"/>
    <cellStyle name="Currency 4 3 2 2 2 2" xfId="3094" xr:uid="{00000000-0005-0000-0000-000095020000}"/>
    <cellStyle name="Currency 4 3 2 2 2 2 2" xfId="8174" xr:uid="{431901E0-513B-4CF2-8D5D-986A9E846F3A}"/>
    <cellStyle name="Currency 4 3 2 2 2 2 2 2" xfId="28843" xr:uid="{922F41E3-1DB6-434C-A0D9-A6FF7A394730}"/>
    <cellStyle name="Currency 4 3 2 2 2 2 2 3" xfId="26574" xr:uid="{664EEE51-80C3-4F52-8D6F-16F5EDD72CB5}"/>
    <cellStyle name="Currency 4 3 2 2 2 2 2 4" xfId="18554" xr:uid="{BF461208-CAF5-4577-A105-16DBE970C91D}"/>
    <cellStyle name="Currency 4 3 2 2 2 2 3" xfId="11007" xr:uid="{573BC5E8-3CBD-4FA2-B415-D13A00A46334}"/>
    <cellStyle name="Currency 4 3 2 2 2 2 3 2" xfId="21387" xr:uid="{355DB9A7-1995-4D56-813E-1DEF9DBC9DA3}"/>
    <cellStyle name="Currency 4 3 2 2 2 2 4" xfId="25334" xr:uid="{2B76BC04-7F80-4A50-A4AC-4067138F4F14}"/>
    <cellStyle name="Currency 4 3 2 2 2 2 5" xfId="15721" xr:uid="{7A68242E-E209-4C5B-A7EE-931705DD0DC6}"/>
    <cellStyle name="Currency 4 3 2 2 2 3" xfId="2050" xr:uid="{00000000-0005-0000-0000-000078030000}"/>
    <cellStyle name="Currency 4 3 2 2 2 4" xfId="5678" xr:uid="{61CE8434-0474-4A82-9F1F-8BA9FFBDF874}"/>
    <cellStyle name="Currency 4 3 2 2 2 4 2" xfId="29968" xr:uid="{A6E3D5D1-B127-4385-8A3C-57C615A4EC53}"/>
    <cellStyle name="Currency 4 3 2 2 2 5" xfId="25269" xr:uid="{33DFC427-3C70-4236-B0CE-940975B9A690}"/>
    <cellStyle name="Currency 4 3 2 2 2 6" xfId="13609" xr:uid="{967115A1-23CB-4789-979C-E6482BE18D03}"/>
    <cellStyle name="Currency 4 3 2 2 3" xfId="1886" xr:uid="{00000000-0005-0000-0000-000079030000}"/>
    <cellStyle name="Currency 4 3 2 2 3 2" xfId="4682" xr:uid="{D687D2B6-DA4A-4542-A697-38DDD98C7F33}"/>
    <cellStyle name="Currency 4 3 2 2 3 2 2" xfId="9417" xr:uid="{D7FB4EC8-26ED-4030-9003-C2309259B9E9}"/>
    <cellStyle name="Currency 4 3 2 2 3 2 2 2" xfId="19797" xr:uid="{8B040653-5A27-43E5-99DA-246719ED798D}"/>
    <cellStyle name="Currency 4 3 2 2 3 2 3" xfId="12250" xr:uid="{33F75AFC-4D16-4F09-B9C3-B835056393B0}"/>
    <cellStyle name="Currency 4 3 2 2 3 2 3 2" xfId="22630" xr:uid="{96ECDE40-5D39-4568-B7FC-3DA71F52A446}"/>
    <cellStyle name="Currency 4 3 2 2 3 2 4" xfId="26189" xr:uid="{8C2499C7-1BB1-4D22-A139-187B9857C1C6}"/>
    <cellStyle name="Currency 4 3 2 2 3 2 5" xfId="27315" xr:uid="{005548B2-6083-46C7-874E-DB5A032DBE42}"/>
    <cellStyle name="Currency 4 3 2 2 3 2 6" xfId="16964" xr:uid="{66D36A2C-378A-41BD-B227-E81F29D242ED}"/>
    <cellStyle name="Currency 4 3 2 2 3 3" xfId="23751" xr:uid="{CC39D2C1-EDB8-46AE-990C-9B1731256481}"/>
    <cellStyle name="Currency 4 3 2 2 3 3 2" xfId="29913" xr:uid="{B4D4653B-9700-4885-9B5D-00CF112D66D6}"/>
    <cellStyle name="Currency 4 3 2 2 3 4" xfId="30025" xr:uid="{BE5F880F-D1A7-43E6-9257-37876B1379C7}"/>
    <cellStyle name="Currency 4 3 2 2 4" xfId="1884" xr:uid="{00000000-0005-0000-0000-00007A030000}"/>
    <cellStyle name="Currency 4 3 2 2 4 2" xfId="26961" xr:uid="{DB772303-1715-451F-983D-FA4084595956}"/>
    <cellStyle name="Currency 4 3 2 2 4 3" xfId="26336" xr:uid="{B0BAF356-AC96-4D61-AF66-90BA33F5234A}"/>
    <cellStyle name="Currency 4 3 2 2 5" xfId="4274" xr:uid="{A7A2FC4F-1B1A-43AE-B621-BB9F2BE98CD3}"/>
    <cellStyle name="Currency 4 3 2 2 5 2" xfId="9046" xr:uid="{2F16989A-4C37-47DA-A55F-50A0BD59F9D8}"/>
    <cellStyle name="Currency 4 3 2 2 5 2 2" xfId="19426" xr:uid="{8689B158-0518-473E-BD0D-57F774152E57}"/>
    <cellStyle name="Currency 4 3 2 2 5 2 3" xfId="31050" xr:uid="{395ABA41-C54B-4D28-9E45-B54CD7F229E6}"/>
    <cellStyle name="Currency 4 3 2 2 5 2 4" xfId="30844" xr:uid="{34E27599-88F6-41D0-87AB-5DEC06A25F09}"/>
    <cellStyle name="Currency 4 3 2 2 5 3" xfId="11879" xr:uid="{E4603E20-55BE-4014-BABB-902A708700C4}"/>
    <cellStyle name="Currency 4 3 2 2 5 3 2" xfId="22259" xr:uid="{F991F5B0-BFFF-4E23-8F84-EB2D2F643857}"/>
    <cellStyle name="Currency 4 3 2 2 5 4" xfId="27636" xr:uid="{31792131-8CCE-4EE1-B222-AE2C8621D08A}"/>
    <cellStyle name="Currency 4 3 2 2 5 5" xfId="25998" xr:uid="{270E6B12-61FF-49F3-B084-548FD7B3F23B}"/>
    <cellStyle name="Currency 4 3 2 2 5 6" xfId="16593" xr:uid="{1926910E-F59C-4D08-B99B-D9ADC6666F7F}"/>
    <cellStyle name="Currency 4 3 2 2 6" xfId="4947" xr:uid="{65C9F64E-A345-4F6D-B067-E29F264CEBF1}"/>
    <cellStyle name="Currency 4 3 2 2 6 2" xfId="26269" xr:uid="{E4C9A842-FCE7-42FB-8EA1-B50F3956D4E8}"/>
    <cellStyle name="Currency 4 3 2 2 6 3" xfId="26017" xr:uid="{8942F952-991D-4545-B1C8-7054C9722F12}"/>
    <cellStyle name="Currency 4 3 2 2 6 4" xfId="14242" xr:uid="{6E39C487-927A-43EB-B196-1CFC238D7AB4}"/>
    <cellStyle name="Currency 4 3 2 2 7" xfId="6695" xr:uid="{1E6FCB53-9A9F-48E2-AE4D-948B598459AA}"/>
    <cellStyle name="Currency 4 3 2 2 7 2" xfId="17075" xr:uid="{6D6D364E-56A0-4083-97C6-B7ABE2445DE3}"/>
    <cellStyle name="Currency 4 3 2 2 8" xfId="9528" xr:uid="{8E041D61-AC19-44A3-9FCA-06C6CF48BC2D}"/>
    <cellStyle name="Currency 4 3 2 2 8 2" xfId="19908" xr:uid="{DA438EE4-CD2F-474E-8A82-E4887BC253B2}"/>
    <cellStyle name="Currency 4 3 2 2 9" xfId="22905" xr:uid="{9470BD46-6C7B-4129-9FE4-95AE546C6D94}"/>
    <cellStyle name="Currency 4 3 2 3" xfId="1887" xr:uid="{00000000-0005-0000-0000-00007B030000}"/>
    <cellStyle name="Currency 4 3 2 3 2" xfId="3095" xr:uid="{00000000-0005-0000-0000-000096020000}"/>
    <cellStyle name="Currency 4 3 2 3 2 2" xfId="8175" xr:uid="{5272ADC5-508E-411B-A874-76D8F5F024FC}"/>
    <cellStyle name="Currency 4 3 2 3 2 2 2" xfId="28844" xr:uid="{6C67E993-C03E-461A-93EC-806EE3E12229}"/>
    <cellStyle name="Currency 4 3 2 3 2 2 2 2" xfId="31234" xr:uid="{F67D50A3-C1A7-4415-BBD6-E83CA67CA0E1}"/>
    <cellStyle name="Currency 4 3 2 3 2 2 2 3" xfId="30846" xr:uid="{FCC25CCB-B954-4AC4-AED2-AF96C2ACAAD6}"/>
    <cellStyle name="Currency 4 3 2 3 2 2 3" xfId="28033" xr:uid="{C1BAA7E1-189B-4F7B-9825-9D14D5E6F70D}"/>
    <cellStyle name="Currency 4 3 2 3 2 2 4" xfId="18555" xr:uid="{7F99C888-7723-41E2-82D6-9C1AD52869EF}"/>
    <cellStyle name="Currency 4 3 2 3 2 3" xfId="11008" xr:uid="{52DCBDCA-C818-497D-9869-FA4E869D9771}"/>
    <cellStyle name="Currency 4 3 2 3 2 3 2" xfId="21388" xr:uid="{73E0972A-E446-4E7A-88F6-E7F33842FBBB}"/>
    <cellStyle name="Currency 4 3 2 3 2 4" xfId="25660" xr:uid="{73031C5A-7497-4E29-BDA7-0512A1953CC8}"/>
    <cellStyle name="Currency 4 3 2 3 2 5" xfId="15722" xr:uid="{9E20F832-96A2-4E8D-90E0-9A69DE3190FF}"/>
    <cellStyle name="Currency 4 3 2 3 3" xfId="3599" xr:uid="{00000000-0005-0000-0000-00007B030000}"/>
    <cellStyle name="Currency 4 3 2 3 4" xfId="4426" xr:uid="{6DDD7D65-28CE-4D3E-A44A-510FBD4F835A}"/>
    <cellStyle name="Currency 4 3 2 3 4 2" xfId="9198" xr:uid="{12518834-FEB3-4C1E-B124-6B3AE272E447}"/>
    <cellStyle name="Currency 4 3 2 3 4 2 2" xfId="19578" xr:uid="{3AEC82BC-741C-4963-A6A7-E69D788CF2B4}"/>
    <cellStyle name="Currency 4 3 2 3 4 2 3" xfId="31092" xr:uid="{5F90A487-DD6C-4B22-8CD2-6F6807FDE49D}"/>
    <cellStyle name="Currency 4 3 2 3 4 2 4" xfId="30845" xr:uid="{88CE84D6-B319-4B38-9C82-3871BE944E4C}"/>
    <cellStyle name="Currency 4 3 2 3 4 3" xfId="12031" xr:uid="{324E1B08-31D5-433A-B7EF-B14FB1EE9A77}"/>
    <cellStyle name="Currency 4 3 2 3 4 3 2" xfId="22411" xr:uid="{D2A73898-9C50-4702-A7E4-FDD42B4EFF43}"/>
    <cellStyle name="Currency 4 3 2 3 4 4" xfId="16745" xr:uid="{26A21FF5-F3E3-46B8-892F-02FEDF25E251}"/>
    <cellStyle name="Currency 4 3 2 3 5" xfId="5679" xr:uid="{B3D1B3D3-BD8D-4388-8905-3C78189C9462}"/>
    <cellStyle name="Currency 4 3 2 3 5 2" xfId="29691" xr:uid="{72B473B9-F902-428F-854C-CB54D507686F}"/>
    <cellStyle name="Currency 4 3 2 3 5 2 2" xfId="30988" xr:uid="{A7C94F98-A8FA-4C61-B245-EF8864580272}"/>
    <cellStyle name="Currency 4 3 2 3 6" xfId="23330" xr:uid="{A28249A9-1B42-46FA-8253-9E0649BE0E8D}"/>
    <cellStyle name="Currency 4 3 2 3 7" xfId="13610" xr:uid="{4366B9E4-935E-4BC4-A2FC-D62291D3DD33}"/>
    <cellStyle name="Currency 4 3 2 4" xfId="1888" xr:uid="{00000000-0005-0000-0000-00007C030000}"/>
    <cellStyle name="Currency 4 3 2 4 2" xfId="3093" xr:uid="{00000000-0005-0000-0000-000097020000}"/>
    <cellStyle name="Currency 4 3 2 4 2 2" xfId="8173" xr:uid="{2AA79186-35BF-4AB7-8615-D8FC3006284E}"/>
    <cellStyle name="Currency 4 3 2 4 2 2 2" xfId="28842" xr:uid="{0748F1C7-BF01-4D79-99D3-CC23532C7C08}"/>
    <cellStyle name="Currency 4 3 2 4 2 2 3" xfId="26368" xr:uid="{F5636C90-FA6E-4D36-A794-409EDA9FC76C}"/>
    <cellStyle name="Currency 4 3 2 4 2 2 4" xfId="18553" xr:uid="{E3F93777-0AA8-4E8E-9CB1-D33EEC051AFE}"/>
    <cellStyle name="Currency 4 3 2 4 2 3" xfId="11006" xr:uid="{8800727E-E687-49E5-8545-D324E313515D}"/>
    <cellStyle name="Currency 4 3 2 4 2 3 2" xfId="21386" xr:uid="{CCA90335-FFEC-42FA-BFFE-9F6E4BFCE406}"/>
    <cellStyle name="Currency 4 3 2 4 2 4" xfId="25748" xr:uid="{61F83009-EE7B-4FE2-B8A1-D1361417A92E}"/>
    <cellStyle name="Currency 4 3 2 4 2 5" xfId="15720" xr:uid="{6B04E6E0-2145-4AC9-8D43-6CEAA1964412}"/>
    <cellStyle name="Currency 4 3 2 4 3" xfId="3642" xr:uid="{00000000-0005-0000-0000-00007C030000}"/>
    <cellStyle name="Currency 4 3 2 4 4" xfId="5680" xr:uid="{C640D449-3274-4163-9177-C2B189F2C72C}"/>
    <cellStyle name="Currency 4 3 2 4 4 2" xfId="29967" xr:uid="{82E5840C-98F6-4266-BB3E-9495DB6AA215}"/>
    <cellStyle name="Currency 4 3 2 4 5" xfId="24437" xr:uid="{CBE45B56-A6D5-48B2-BEEC-1DBA16F13214}"/>
    <cellStyle name="Currency 4 3 2 4 6" xfId="13608" xr:uid="{503D5554-44FB-47EB-AA47-30AFC02FDB54}"/>
    <cellStyle name="Currency 4 3 2 5" xfId="1883" xr:uid="{00000000-0005-0000-0000-00007D030000}"/>
    <cellStyle name="Currency 4 3 2 5 2" xfId="2530" xr:uid="{00000000-0005-0000-0000-000098020000}"/>
    <cellStyle name="Currency 4 3 2 5 2 2" xfId="7655" xr:uid="{45782A99-C040-476D-8109-DAB93457B98C}"/>
    <cellStyle name="Currency 4 3 2 5 2 2 2" xfId="18035" xr:uid="{1BCC0329-9BBF-4386-9AAE-ED987479FE29}"/>
    <cellStyle name="Currency 4 3 2 5 2 3" xfId="10488" xr:uid="{011D311B-C356-48D3-8513-12AD3C693DF2}"/>
    <cellStyle name="Currency 4 3 2 5 2 3 2" xfId="20868" xr:uid="{BD679459-1A5C-4A83-B445-DDDE95068A0D}"/>
    <cellStyle name="Currency 4 3 2 5 2 4" xfId="26039" xr:uid="{CB20989F-4E56-4E42-BAD2-C3CE414364C8}"/>
    <cellStyle name="Currency 4 3 2 5 2 5" xfId="26487" xr:uid="{D744808E-988F-4667-8697-41C769EA1F94}"/>
    <cellStyle name="Currency 4 3 2 5 2 6" xfId="15202" xr:uid="{CAB2C7AB-E0FA-4038-A976-C4C0141F17C3}"/>
    <cellStyle name="Currency 4 3 2 5 3" xfId="3594" xr:uid="{00000000-0005-0000-0000-00007D030000}"/>
    <cellStyle name="Currency 4 3 2 5 4" xfId="5677" xr:uid="{9B281BAA-7273-431B-858A-DC8F830D672D}"/>
    <cellStyle name="Currency 4 3 2 5 4 2" xfId="29876" xr:uid="{A7BF50A6-9658-419F-8EF1-2A93352FCFF0}"/>
    <cellStyle name="Currency 4 3 2 5 5" xfId="25526" xr:uid="{A433C727-125E-4712-80D9-2249998B7C61}"/>
    <cellStyle name="Currency 4 3 2 5 6" xfId="12918" xr:uid="{72BAE5A0-0A62-461D-B319-92C955040D75}"/>
    <cellStyle name="Currency 4 3 2 6" xfId="2294" xr:uid="{00000000-0005-0000-0000-000093020000}"/>
    <cellStyle name="Currency 4 3 2 6 2" xfId="7421" xr:uid="{573730B2-6DF5-4968-8E53-BB584D4D9B5D}"/>
    <cellStyle name="Currency 4 3 2 6 2 2" xfId="17801" xr:uid="{7098C69E-C26E-4964-A488-545F50883304}"/>
    <cellStyle name="Currency 4 3 2 6 3" xfId="10254" xr:uid="{8DA82A10-A801-49D3-BCF1-829C12A7EDEF}"/>
    <cellStyle name="Currency 4 3 2 6 3 2" xfId="20634" xr:uid="{226D0063-D70E-4F9F-8CCA-5E9A3E3909BF}"/>
    <cellStyle name="Currency 4 3 2 6 4" xfId="24220" xr:uid="{1F2D0923-44FE-43C1-9D3A-DF58C45ECA3B}"/>
    <cellStyle name="Currency 4 3 2 6 5" xfId="28447" xr:uid="{35900C64-B02A-47CB-8F4F-F6318E6CBECD}"/>
    <cellStyle name="Currency 4 3 2 6 6" xfId="14968" xr:uid="{20358FD6-C655-4F25-AB71-B4D9B5677E40}"/>
    <cellStyle name="Currency 4 3 2 7" xfId="3829" xr:uid="{CC8AB601-20F8-46A1-99F0-FF82EF572E23}"/>
    <cellStyle name="Currency 4 3 2 7 2" xfId="8662" xr:uid="{B92CC1AF-3C75-469F-8E7A-C9B323D68897}"/>
    <cellStyle name="Currency 4 3 2 7 2 2" xfId="19042" xr:uid="{8CFA6148-FB25-419F-A120-58823471F241}"/>
    <cellStyle name="Currency 4 3 2 7 3" xfId="11495" xr:uid="{345BC201-8947-4FBD-A505-FEF6E28E0FEC}"/>
    <cellStyle name="Currency 4 3 2 7 3 2" xfId="21875" xr:uid="{814F75CD-0E58-42C0-8E63-2349D83BA6CB}"/>
    <cellStyle name="Currency 4 3 2 7 4" xfId="27429" xr:uid="{7847A7E7-6D3B-4782-93C0-383385C0D8C6}"/>
    <cellStyle name="Currency 4 3 2 7 5" xfId="28303" xr:uid="{1631A1B8-97AE-4868-9C2F-0408EF79A9F8}"/>
    <cellStyle name="Currency 4 3 2 7 6" xfId="16209" xr:uid="{4B7FC55B-1059-4DDE-BC2C-45759D2EE56F}"/>
    <cellStyle name="Currency 4 3 2 8" xfId="4946" xr:uid="{149C158A-2C1F-4B22-97C4-837DB49A74A5}"/>
    <cellStyle name="Currency 4 3 2 8 2" xfId="14241" xr:uid="{DF30DEBC-9468-405C-A55A-4779272FD582}"/>
    <cellStyle name="Currency 4 3 2 9" xfId="6694" xr:uid="{36C16F1A-DD89-4C2A-B4BB-531D28BE5BF9}"/>
    <cellStyle name="Currency 4 3 2 9 2" xfId="17074" xr:uid="{87BE574B-570A-471A-BCE6-4273FB47E94E}"/>
    <cellStyle name="Currency 4 3 3" xfId="566" xr:uid="{00000000-0005-0000-0000-00007E030000}"/>
    <cellStyle name="Currency 4 3 3 10" xfId="24258" xr:uid="{BBD9D141-9D54-4B0B-B012-1A12C50B7675}"/>
    <cellStyle name="Currency 4 3 3 11" xfId="12684" xr:uid="{D013353A-95BF-4B51-8603-30728729F02A}"/>
    <cellStyle name="Currency 4 3 3 2" xfId="1890" xr:uid="{00000000-0005-0000-0000-00007F030000}"/>
    <cellStyle name="Currency 4 3 3 2 2" xfId="3097" xr:uid="{00000000-0005-0000-0000-00009B020000}"/>
    <cellStyle name="Currency 4 3 3 2 2 2" xfId="6172" xr:uid="{245EEFC1-6B63-448A-97EC-91AE304FE9B6}"/>
    <cellStyle name="Currency 4 3 3 2 2 2 2" xfId="23165" xr:uid="{F17C049D-B39A-479C-878E-B4531B11AF40}"/>
    <cellStyle name="Currency 4 3 3 2 2 2 2 2" xfId="26357" xr:uid="{67DD8835-D50D-46F0-AFB8-584049758599}"/>
    <cellStyle name="Currency 4 3 3 2 2 2 2 3" xfId="31147" xr:uid="{0C03AF1E-A399-4040-90B7-A6DB64E525B5}"/>
    <cellStyle name="Currency 4 3 3 2 2 2 3" xfId="26942" xr:uid="{B29565CC-6216-4006-88B0-F2500B66673A}"/>
    <cellStyle name="Currency 4 3 3 2 2 2 4" xfId="15724" xr:uid="{0AD99BDE-7CDA-449F-805C-DB52653259F5}"/>
    <cellStyle name="Currency 4 3 3 2 2 3" xfId="8177" xr:uid="{23BEF528-081F-49B6-A416-3D3638EBE064}"/>
    <cellStyle name="Currency 4 3 3 2 2 3 2" xfId="28846" xr:uid="{42028672-A77A-429F-BD9C-D23E941022C8}"/>
    <cellStyle name="Currency 4 3 3 2 2 3 3" xfId="28047" xr:uid="{D72A9D18-7426-49D8-99A8-DC9811BD7C70}"/>
    <cellStyle name="Currency 4 3 3 2 2 3 4" xfId="18557" xr:uid="{53366010-FDCE-42DF-BEDC-19E65E079376}"/>
    <cellStyle name="Currency 4 3 3 2 2 4" xfId="11010" xr:uid="{D6215F48-4D36-4238-AACC-55FE6CB2BA47}"/>
    <cellStyle name="Currency 4 3 3 2 2 4 2" xfId="21390" xr:uid="{58CF0DD9-1988-4660-B353-8EEEB994E4B5}"/>
    <cellStyle name="Currency 4 3 3 2 2 5" xfId="25112" xr:uid="{8C8C27A2-B225-4307-8FAC-A39C3F654CA1}"/>
    <cellStyle name="Currency 4 3 3 2 2 6" xfId="13612" xr:uid="{74DC2818-4F22-4589-A48B-CC099277795E}"/>
    <cellStyle name="Currency 4 3 3 2 3" xfId="2694" xr:uid="{00000000-0005-0000-0000-00009A020000}"/>
    <cellStyle name="Currency 4 3 3 2 3 2" xfId="7818" xr:uid="{9D515FEF-8A85-47C8-8397-199D56B57A6B}"/>
    <cellStyle name="Currency 4 3 3 2 3 2 2" xfId="28039" xr:uid="{5BC7E876-1AC7-42F3-9B06-D43958D69461}"/>
    <cellStyle name="Currency 4 3 3 2 3 2 3" xfId="26324" xr:uid="{B0F2F618-7156-4AA4-9660-479C72FA1DB4}"/>
    <cellStyle name="Currency 4 3 3 2 3 2 4" xfId="18198" xr:uid="{A51AF457-E504-460D-A4C6-447A6BFFAA1E}"/>
    <cellStyle name="Currency 4 3 3 2 3 3" xfId="10651" xr:uid="{58092095-639B-4C55-8F73-07474A03EB78}"/>
    <cellStyle name="Currency 4 3 3 2 3 3 2" xfId="21031" xr:uid="{0A5B0C68-DC37-4547-8D6F-8FFC80CCAE6E}"/>
    <cellStyle name="Currency 4 3 3 2 3 4" xfId="22913" xr:uid="{2E94CA68-84F5-4371-997B-9A9E2FB2C410}"/>
    <cellStyle name="Currency 4 3 3 2 3 5" xfId="15365" xr:uid="{085F8945-E70C-4C5B-81B7-4BA41C04168F}"/>
    <cellStyle name="Currency 4 3 3 2 4" xfId="2061" xr:uid="{00000000-0005-0000-0000-00007F030000}"/>
    <cellStyle name="Currency 4 3 3 2 5" xfId="4275" xr:uid="{A9A18A0C-B394-4F5F-BF25-6004A0FCDDA6}"/>
    <cellStyle name="Currency 4 3 3 2 5 2" xfId="9047" xr:uid="{F2DEDE17-5381-434E-91FC-A24B5A2A9568}"/>
    <cellStyle name="Currency 4 3 3 2 5 2 2" xfId="19427" xr:uid="{5FE51EAB-0B6A-4106-9FF9-085D964A5C33}"/>
    <cellStyle name="Currency 4 3 3 2 5 2 3" xfId="31051" xr:uid="{0BFC20F7-3A11-46FD-A2F7-E61DF009DCA7}"/>
    <cellStyle name="Currency 4 3 3 2 5 2 4" xfId="30848" xr:uid="{9DD54116-BB81-4751-8D21-DAB26CEE32EB}"/>
    <cellStyle name="Currency 4 3 3 2 5 3" xfId="11880" xr:uid="{997E97EB-6E8E-4CCA-B091-B182EDB645CE}"/>
    <cellStyle name="Currency 4 3 3 2 5 3 2" xfId="22260" xr:uid="{D98C5CFD-729B-4D98-8BAC-917EF94E0A0D}"/>
    <cellStyle name="Currency 4 3 3 2 5 4" xfId="27050" xr:uid="{826E9520-A070-4296-B78E-3CD7B68F2EC7}"/>
    <cellStyle name="Currency 4 3 3 2 5 5" xfId="26065" xr:uid="{AC5B1DFC-E7DF-4333-923C-2D3E5D36A2FF}"/>
    <cellStyle name="Currency 4 3 3 2 5 6" xfId="16594" xr:uid="{2AEC2E42-3485-4143-A840-508CDFFB36DC}"/>
    <cellStyle name="Currency 4 3 3 2 6" xfId="5682" xr:uid="{972BBD7A-F399-4590-BF19-5F777C22464B}"/>
    <cellStyle name="Currency 4 3 3 2 6 2" xfId="29728" xr:uid="{D3EB36FD-8CEE-4738-97ED-A99FD52FAEF4}"/>
    <cellStyle name="Currency 4 3 3 2 6 2 2" xfId="30989" xr:uid="{DE4878C6-2BEC-46D2-8EF8-E46B9720E401}"/>
    <cellStyle name="Currency 4 3 3 2 7" xfId="23078" xr:uid="{FA5A0E59-A3DD-4FCF-886D-7BA328640A88}"/>
    <cellStyle name="Currency 4 3 3 2 8" xfId="13109" xr:uid="{961B7C68-AC7B-4528-AEBD-859B5922B658}"/>
    <cellStyle name="Currency 4 3 3 3" xfId="1891" xr:uid="{00000000-0005-0000-0000-000080030000}"/>
    <cellStyle name="Currency 4 3 3 3 2" xfId="3098" xr:uid="{00000000-0005-0000-0000-00009C020000}"/>
    <cellStyle name="Currency 4 3 3 3 2 2" xfId="8178" xr:uid="{5D357443-C1F7-4A1C-9A8B-79E5CA8A3AF0}"/>
    <cellStyle name="Currency 4 3 3 3 2 2 2" xfId="28847" xr:uid="{389F4B05-E69E-4B79-A5EB-FB4A2C3A844E}"/>
    <cellStyle name="Currency 4 3 3 3 2 2 3" xfId="27249" xr:uid="{BDBEEE43-9FEA-4186-8A77-5F7AE2D391F4}"/>
    <cellStyle name="Currency 4 3 3 3 2 2 4" xfId="18558" xr:uid="{3BF5F718-0A52-45F6-9084-5976DFC6A62C}"/>
    <cellStyle name="Currency 4 3 3 3 2 3" xfId="11011" xr:uid="{60E0BED4-FD2E-46DA-B474-4B3E367F65B5}"/>
    <cellStyle name="Currency 4 3 3 3 2 3 2" xfId="21391" xr:uid="{1525BF26-D227-414E-A4A0-2ED22683DAD2}"/>
    <cellStyle name="Currency 4 3 3 3 2 4" xfId="25185" xr:uid="{614AF8FC-B633-4E2A-995B-43A3D63DE41E}"/>
    <cellStyle name="Currency 4 3 3 3 2 5" xfId="15725" xr:uid="{9EF9895C-16FA-4D39-9EAF-B812BA93A86E}"/>
    <cellStyle name="Currency 4 3 3 3 3" xfId="3662" xr:uid="{00000000-0005-0000-0000-000080030000}"/>
    <cellStyle name="Currency 4 3 3 3 4" xfId="4427" xr:uid="{C8B4E7B0-83F8-4699-88CD-54B2D8F32DAD}"/>
    <cellStyle name="Currency 4 3 3 3 4 2" xfId="9199" xr:uid="{88F62EE2-8CDA-4E15-9F65-299F86D0604F}"/>
    <cellStyle name="Currency 4 3 3 3 4 2 2" xfId="19579" xr:uid="{CC824306-A436-4FA1-9C48-B30A2DE20F78}"/>
    <cellStyle name="Currency 4 3 3 3 4 2 3" xfId="31093" xr:uid="{292C4124-F0A2-4D10-B359-250B7466A5C3}"/>
    <cellStyle name="Currency 4 3 3 3 4 2 4" xfId="30849" xr:uid="{A251918D-5AFF-4910-8A3B-8CF0EE42D7C7}"/>
    <cellStyle name="Currency 4 3 3 3 4 3" xfId="12032" xr:uid="{EC78C1D7-62E6-412F-A837-6B3BC6F3BBEB}"/>
    <cellStyle name="Currency 4 3 3 3 4 3 2" xfId="22412" xr:uid="{2709CD85-FF35-4D8E-8CC3-10ECB200DCBC}"/>
    <cellStyle name="Currency 4 3 3 3 4 4" xfId="16746" xr:uid="{7F4B26FF-D4A7-46E9-93B3-18D5F33723A2}"/>
    <cellStyle name="Currency 4 3 3 3 5" xfId="5683" xr:uid="{39341862-0181-4C5E-949D-F89F697D04ED}"/>
    <cellStyle name="Currency 4 3 3 3 5 2" xfId="29707" xr:uid="{0A9E1880-5A33-4257-9F52-C4E2B68CBF61}"/>
    <cellStyle name="Currency 4 3 3 3 6" xfId="23130" xr:uid="{8F53FD9C-35CA-4984-B648-71AC776AAF06}"/>
    <cellStyle name="Currency 4 3 3 3 7" xfId="13613" xr:uid="{1797E221-8C55-4BBC-98CB-F63B9DF2C26F}"/>
    <cellStyle name="Currency 4 3 3 4" xfId="1889" xr:uid="{00000000-0005-0000-0000-000081030000}"/>
    <cellStyle name="Currency 4 3 3 4 2" xfId="3096" xr:uid="{00000000-0005-0000-0000-00009D020000}"/>
    <cellStyle name="Currency 4 3 3 4 2 2" xfId="8176" xr:uid="{75731091-C8C8-4086-9613-B0BFBF99BB4C}"/>
    <cellStyle name="Currency 4 3 3 4 2 2 2" xfId="28845" xr:uid="{A9B7BDBC-3237-4D16-8EB7-E59D345EA710}"/>
    <cellStyle name="Currency 4 3 3 4 2 2 3" xfId="27708" xr:uid="{34106B4D-48C0-422F-B2A2-4705F8BF2F97}"/>
    <cellStyle name="Currency 4 3 3 4 2 2 4" xfId="18556" xr:uid="{B9344271-A5BC-4D7F-9A60-06A53FC305C1}"/>
    <cellStyle name="Currency 4 3 3 4 2 3" xfId="11009" xr:uid="{FAB33934-4D9C-445B-8905-2DFCCCC46A85}"/>
    <cellStyle name="Currency 4 3 3 4 2 3 2" xfId="21389" xr:uid="{2DAF6D68-1EBA-4936-8DF6-49BE2A53F212}"/>
    <cellStyle name="Currency 4 3 3 4 2 4" xfId="25512" xr:uid="{0D7914E2-4B85-432C-BF3E-E82AADB1BCE8}"/>
    <cellStyle name="Currency 4 3 3 4 2 5" xfId="15723" xr:uid="{9B134EE1-DA6C-43CB-81DE-684E88B1AFB6}"/>
    <cellStyle name="Currency 4 3 3 4 3" xfId="3691" xr:uid="{00000000-0005-0000-0000-000081030000}"/>
    <cellStyle name="Currency 4 3 3 4 4" xfId="5681" xr:uid="{FFFF2C30-4094-4398-B9F9-3EFC21446922}"/>
    <cellStyle name="Currency 4 3 3 4 4 2" xfId="29969" xr:uid="{7281F1A7-5F24-44A1-A148-B239A0D0B065}"/>
    <cellStyle name="Currency 4 3 3 4 5" xfId="24877" xr:uid="{34060291-EB8B-4FDF-8F6B-C68A873BBE5A}"/>
    <cellStyle name="Currency 4 3 3 4 6" xfId="13611" xr:uid="{DBF80413-4B85-4FD0-8623-469CE5DB1163}"/>
    <cellStyle name="Currency 4 3 3 5" xfId="2633" xr:uid="{00000000-0005-0000-0000-00009E020000}"/>
    <cellStyle name="Currency 4 3 3 5 2" xfId="5895" xr:uid="{30465DA8-295D-4FD1-975C-B9501B7FDABB}"/>
    <cellStyle name="Currency 4 3 3 5 2 2" xfId="28538" xr:uid="{D45496F4-22F6-4EDB-8423-1E500DA34D54}"/>
    <cellStyle name="Currency 4 3 3 5 2 3" xfId="26512" xr:uid="{D37A4C49-08CB-4830-9C8E-9A3C743A1751}"/>
    <cellStyle name="Currency 4 3 3 5 2 4" xfId="15305" xr:uid="{03AF7162-17DC-47F8-BB8B-C360C6A5E3D7}"/>
    <cellStyle name="Currency 4 3 3 5 3" xfId="7758" xr:uid="{CD4E4338-ED5C-4DB3-B49F-56E7FE929F23}"/>
    <cellStyle name="Currency 4 3 3 5 3 2" xfId="18138" xr:uid="{BF2569F1-CDEE-4A66-94C7-73C62BD4EB5C}"/>
    <cellStyle name="Currency 4 3 3 5 4" xfId="10591" xr:uid="{EAB99A54-5986-4ED6-91B2-5BE26F1B2864}"/>
    <cellStyle name="Currency 4 3 3 5 4 2" xfId="20971" xr:uid="{A67839FB-8767-4BA5-A560-9AE78FC03245}"/>
    <cellStyle name="Currency 4 3 3 5 5" xfId="23407" xr:uid="{FE6B56DB-BA94-4381-A568-A113EC141101}"/>
    <cellStyle name="Currency 4 3 3 5 6" xfId="13021" xr:uid="{986DF7A8-CB28-4B4A-9794-FE267059F919}"/>
    <cellStyle name="Currency 4 3 3 6" xfId="4138" xr:uid="{6B123A2A-35D1-4A82-89EB-FD8F530B11B4}"/>
    <cellStyle name="Currency 4 3 3 6 2" xfId="8910" xr:uid="{2AA728DB-79E0-434A-A116-CC49DDAE427A}"/>
    <cellStyle name="Currency 4 3 3 6 2 2" xfId="19290" xr:uid="{BFFE1D5F-ECAF-4472-A238-DD25F93BE0A5}"/>
    <cellStyle name="Currency 4 3 3 6 2 3" xfId="31020" xr:uid="{E791E615-2623-44F5-A62F-E2834F94C37C}"/>
    <cellStyle name="Currency 4 3 3 6 2 4" xfId="30847" xr:uid="{B37A22F8-B1F5-4E35-B076-D364916926AD}"/>
    <cellStyle name="Currency 4 3 3 6 3" xfId="11743" xr:uid="{31C873FB-3A67-447A-916B-1B6FA9E3B8AA}"/>
    <cellStyle name="Currency 4 3 3 6 3 2" xfId="22123" xr:uid="{C2F14EF1-3B83-482B-AAA2-439783D70DF3}"/>
    <cellStyle name="Currency 4 3 3 6 4" xfId="24704" xr:uid="{4309507B-EF60-4074-9701-FB124E1202DD}"/>
    <cellStyle name="Currency 4 3 3 6 5" xfId="25997" xr:uid="{DA3EAE5A-1285-4AF0-93AA-0E5AC0CEA453}"/>
    <cellStyle name="Currency 4 3 3 6 6" xfId="16457" xr:uid="{5E5F0659-D264-4DC8-95F8-E400C140D3EA}"/>
    <cellStyle name="Currency 4 3 3 7" xfId="4948" xr:uid="{C4D5D6D7-A836-410F-A574-41204BD7140B}"/>
    <cellStyle name="Currency 4 3 3 7 2" xfId="27577" xr:uid="{6C095663-747A-4181-9A96-532C6BCFB1CC}"/>
    <cellStyle name="Currency 4 3 3 7 3" xfId="27142" xr:uid="{D5E4766A-3BE3-4BF4-B0B2-EB170B5B6CA6}"/>
    <cellStyle name="Currency 4 3 3 7 4" xfId="14243" xr:uid="{D0D72598-D96B-4636-B304-F39020885D2D}"/>
    <cellStyle name="Currency 4 3 3 8" xfId="6696" xr:uid="{977495BE-1DF0-4EDE-A4A1-41A24A5790A3}"/>
    <cellStyle name="Currency 4 3 3 8 2" xfId="17076" xr:uid="{F717E167-9746-4026-B445-1B738C09ECD1}"/>
    <cellStyle name="Currency 4 3 3 9" xfId="9529" xr:uid="{E4334F6A-5E5F-40A4-BA5C-9E120F5BA3A6}"/>
    <cellStyle name="Currency 4 3 3 9 2" xfId="19909" xr:uid="{5BB767F8-A693-49B8-8B5B-3E0A0EB5EF1E}"/>
    <cellStyle name="Currency 4 3 4" xfId="567" xr:uid="{00000000-0005-0000-0000-000082030000}"/>
    <cellStyle name="Currency 4 3 4 10" xfId="13107" xr:uid="{AE740A6D-D45A-41E1-8273-9F297354F55A}"/>
    <cellStyle name="Currency 4 3 4 2" xfId="1893" xr:uid="{00000000-0005-0000-0000-000083030000}"/>
    <cellStyle name="Currency 4 3 4 2 2" xfId="3099" xr:uid="{00000000-0005-0000-0000-0000A0020000}"/>
    <cellStyle name="Currency 4 3 4 2 2 2" xfId="8179" xr:uid="{8AE1DDD6-2F21-49C5-B8C6-F52A50611B85}"/>
    <cellStyle name="Currency 4 3 4 2 2 2 2" xfId="28848" xr:uid="{2AEB745B-9CFB-4146-9EB2-3C2423E878BB}"/>
    <cellStyle name="Currency 4 3 4 2 2 2 3" xfId="27434" xr:uid="{27C29BB6-0D2D-4B52-A89C-F7B556C93D73}"/>
    <cellStyle name="Currency 4 3 4 2 2 2 4" xfId="18559" xr:uid="{58809F57-2B38-4802-BF8E-4A86F6A2186C}"/>
    <cellStyle name="Currency 4 3 4 2 2 3" xfId="11012" xr:uid="{A3B24448-6335-4720-A2C9-621BDF34B786}"/>
    <cellStyle name="Currency 4 3 4 2 2 3 2" xfId="21392" xr:uid="{9C3A51D5-237D-4870-8D4C-49825FECA1E4}"/>
    <cellStyle name="Currency 4 3 4 2 2 4" xfId="23880" xr:uid="{51FD7B37-87BC-4AFC-ADD7-D314DF309365}"/>
    <cellStyle name="Currency 4 3 4 2 2 5" xfId="15726" xr:uid="{47C9BDD8-BA39-499A-9171-FE30EE837C58}"/>
    <cellStyle name="Currency 4 3 4 2 3" xfId="3627" xr:uid="{00000000-0005-0000-0000-000083030000}"/>
    <cellStyle name="Currency 4 3 4 2 4" xfId="5684" xr:uid="{61FA4F1F-147C-45F5-8CB7-1B0BF2586D1D}"/>
    <cellStyle name="Currency 4 3 4 2 4 2" xfId="29970" xr:uid="{504B7EA9-2541-4886-B966-3E2F7E9D8798}"/>
    <cellStyle name="Currency 4 3 4 2 5" xfId="23193" xr:uid="{56FD0A9D-05CC-4AFD-9BCB-9FAF22FC024B}"/>
    <cellStyle name="Currency 4 3 4 2 6" xfId="13614" xr:uid="{2BC2A876-45C4-4DD6-AFEF-F320778FC734}"/>
    <cellStyle name="Currency 4 3 4 3" xfId="1894" xr:uid="{00000000-0005-0000-0000-000084030000}"/>
    <cellStyle name="Currency 4 3 4 3 2" xfId="4672" xr:uid="{FC46B6DE-95DF-48B7-89E0-F85CC2E3B4FC}"/>
    <cellStyle name="Currency 4 3 4 3 2 2" xfId="9412" xr:uid="{C830E2BF-63CA-4B55-89D4-19C026E0371F}"/>
    <cellStyle name="Currency 4 3 4 3 2 2 2" xfId="19792" xr:uid="{BDFB18EF-1D44-4ADF-B996-56BA3193D84B}"/>
    <cellStyle name="Currency 4 3 4 3 2 3" xfId="12245" xr:uid="{05777228-4C2C-4BCB-84B0-0CA92B2C0925}"/>
    <cellStyle name="Currency 4 3 4 3 2 3 2" xfId="22625" xr:uid="{124C1774-841D-4E92-9868-6659CFDD3911}"/>
    <cellStyle name="Currency 4 3 4 3 2 4" xfId="27570" xr:uid="{2B944392-4C06-4870-9C5C-35925D1716EE}"/>
    <cellStyle name="Currency 4 3 4 3 2 5" xfId="27076" xr:uid="{BCD72EFD-AFA5-415B-B905-191A0B6B1AFD}"/>
    <cellStyle name="Currency 4 3 4 3 2 6" xfId="16959" xr:uid="{CB2F6201-3F3D-42C1-BE4E-85EB8E0C8C23}"/>
    <cellStyle name="Currency 4 3 4 3 3" xfId="24792" xr:uid="{704EF74D-05DA-4D4E-81E7-7F257B0BFD73}"/>
    <cellStyle name="Currency 4 3 4 3 3 2" xfId="29912" xr:uid="{52E0AAA9-AC47-4051-8A56-EA4E1FA813B4}"/>
    <cellStyle name="Currency 4 3 4 3 4" xfId="30024" xr:uid="{BDE30902-7BFB-4D12-BD65-976D37EB3886}"/>
    <cellStyle name="Currency 4 3 4 4" xfId="1892" xr:uid="{00000000-0005-0000-0000-000085030000}"/>
    <cellStyle name="Currency 4 3 4 5" xfId="4273" xr:uid="{F91ACA83-4F2D-4012-ADCB-25A69197F09D}"/>
    <cellStyle name="Currency 4 3 4 5 2" xfId="9045" xr:uid="{BAA519F8-BB36-43DB-BD39-CE9712C067E0}"/>
    <cellStyle name="Currency 4 3 4 5 2 2" xfId="19425" xr:uid="{65CE24DD-BF71-43F7-9085-07995EA112DC}"/>
    <cellStyle name="Currency 4 3 4 5 2 3" xfId="31049" xr:uid="{FB39CD15-218C-4493-A9AF-8E1F9FF5135F}"/>
    <cellStyle name="Currency 4 3 4 5 2 4" xfId="30850" xr:uid="{E1B2DA33-F3FC-4394-A0AA-285A315E6745}"/>
    <cellStyle name="Currency 4 3 4 5 3" xfId="11878" xr:uid="{1D267E38-EAEA-4AA5-99A3-A6D3F8F2F5ED}"/>
    <cellStyle name="Currency 4 3 4 5 3 2" xfId="22258" xr:uid="{EFC23FBC-FD34-4D6B-9C27-A797C61C3AF5}"/>
    <cellStyle name="Currency 4 3 4 5 4" xfId="27828" xr:uid="{7CEA81F8-915D-4A38-988A-7948ECEFB604}"/>
    <cellStyle name="Currency 4 3 4 5 5" xfId="28554" xr:uid="{E7734652-6C3F-4F0D-96AD-ABF938A9F511}"/>
    <cellStyle name="Currency 4 3 4 5 6" xfId="16592" xr:uid="{3B81F487-7C4D-4339-AEB5-257283E08EAA}"/>
    <cellStyle name="Currency 4 3 4 6" xfId="4949" xr:uid="{030DFC46-68C6-48EC-A562-735E9351B92C}"/>
    <cellStyle name="Currency 4 3 4 6 2" xfId="14244" xr:uid="{95223E6A-58A3-4A37-BE3B-B296D9027FD0}"/>
    <cellStyle name="Currency 4 3 4 7" xfId="6697" xr:uid="{9FEF5103-A120-4214-8154-D7122FB63341}"/>
    <cellStyle name="Currency 4 3 4 7 2" xfId="17077" xr:uid="{DC476D78-A6CD-4F39-B1BB-85870CB30E12}"/>
    <cellStyle name="Currency 4 3 4 8" xfId="9530" xr:uid="{6869894A-9083-4BBC-8B94-A2F55E090560}"/>
    <cellStyle name="Currency 4 3 4 8 2" xfId="19910" xr:uid="{BE929E4D-6764-43FE-A142-789698901C59}"/>
    <cellStyle name="Currency 4 3 4 9" xfId="24021" xr:uid="{6EA85735-1263-470C-9A08-C9A8953A5A63}"/>
    <cellStyle name="Currency 4 3 5" xfId="1895" xr:uid="{00000000-0005-0000-0000-000086030000}"/>
    <cellStyle name="Currency 4 3 5 2" xfId="3100" xr:uid="{00000000-0005-0000-0000-0000A1020000}"/>
    <cellStyle name="Currency 4 3 5 2 2" xfId="8180" xr:uid="{087061CE-0A29-40D7-AEC0-35E907205918}"/>
    <cellStyle name="Currency 4 3 5 2 2 2" xfId="28849" xr:uid="{0D1D4FAA-A692-4A2B-93B6-4B280AB9AECA}"/>
    <cellStyle name="Currency 4 3 5 2 2 2 2" xfId="31235" xr:uid="{543C203C-95B6-4864-94A6-8BD3E79DA64B}"/>
    <cellStyle name="Currency 4 3 5 2 2 2 3" xfId="30852" xr:uid="{0971C87F-E455-41E8-ABF8-2BC0027F690C}"/>
    <cellStyle name="Currency 4 3 5 2 2 3" xfId="27819" xr:uid="{22F52395-28E4-4932-93E2-115E61BE8B7B}"/>
    <cellStyle name="Currency 4 3 5 2 2 4" xfId="18560" xr:uid="{D722F38D-F55F-4E21-8EFC-D462EBFBA666}"/>
    <cellStyle name="Currency 4 3 5 2 3" xfId="11013" xr:uid="{D088AC67-98D9-4721-9256-0DAAD732BA06}"/>
    <cellStyle name="Currency 4 3 5 2 3 2" xfId="21393" xr:uid="{D435C61C-2FAF-4831-9980-AD606B14E2B8}"/>
    <cellStyle name="Currency 4 3 5 2 4" xfId="23574" xr:uid="{9C3BAC46-B5C7-4513-B6F2-CEA7C1979815}"/>
    <cellStyle name="Currency 4 3 5 2 5" xfId="15727" xr:uid="{72243DB0-BA44-4ECB-AD3D-E32CE0FDB110}"/>
    <cellStyle name="Currency 4 3 5 3" xfId="3559" xr:uid="{00000000-0005-0000-0000-000086030000}"/>
    <cellStyle name="Currency 4 3 5 4" xfId="4428" xr:uid="{B29F8216-9F8D-482A-828C-7107F57C7913}"/>
    <cellStyle name="Currency 4 3 5 4 2" xfId="9200" xr:uid="{0649228C-693A-4A74-97E4-B82EA40458D9}"/>
    <cellStyle name="Currency 4 3 5 4 2 2" xfId="19580" xr:uid="{61DA59B9-544E-4109-B3CB-8971F4F8CE50}"/>
    <cellStyle name="Currency 4 3 5 4 2 3" xfId="31094" xr:uid="{A8CD7337-3682-4CEA-AF65-6EE0FD3A735D}"/>
    <cellStyle name="Currency 4 3 5 4 2 4" xfId="30851" xr:uid="{A9A8128F-3665-438B-8D34-4F62BF436405}"/>
    <cellStyle name="Currency 4 3 5 4 3" xfId="12033" xr:uid="{D6195DAA-53EE-41FE-A33E-08B3D8B942F0}"/>
    <cellStyle name="Currency 4 3 5 4 3 2" xfId="22413" xr:uid="{2623672B-EB3B-4F7E-BCC4-1F8C278D1051}"/>
    <cellStyle name="Currency 4 3 5 4 4" xfId="16747" xr:uid="{22ED227D-3A11-4111-AACB-FF1E6F351120}"/>
    <cellStyle name="Currency 4 3 5 5" xfId="5685" xr:uid="{7E96A1D9-66E5-4FBA-9768-97165FB23BD1}"/>
    <cellStyle name="Currency 4 3 5 5 2" xfId="29686" xr:uid="{8351C799-133B-4166-88AA-AFA491555915}"/>
    <cellStyle name="Currency 4 3 5 5 2 2" xfId="30990" xr:uid="{8AE52235-88AA-4879-8CF8-35F89D2E8477}"/>
    <cellStyle name="Currency 4 3 5 6" xfId="25170" xr:uid="{5FAEF081-7E2E-41CB-99FB-6D5A7583AB2D}"/>
    <cellStyle name="Currency 4 3 5 7" xfId="13615" xr:uid="{4C3D984E-B103-40C6-8BE6-58158F3D54A0}"/>
    <cellStyle name="Currency 4 3 6" xfId="1896" xr:uid="{00000000-0005-0000-0000-000087030000}"/>
    <cellStyle name="Currency 4 3 6 2" xfId="2883" xr:uid="{00000000-0005-0000-0000-0000A2020000}"/>
    <cellStyle name="Currency 4 3 6 2 2" xfId="8000" xr:uid="{74124B81-524A-4799-99E9-7BD3E0A5D31B}"/>
    <cellStyle name="Currency 4 3 6 2 2 2" xfId="25836" xr:uid="{6795BBEC-4B08-418A-8583-1E6541133F36}"/>
    <cellStyle name="Currency 4 3 6 2 2 2 2" xfId="31166" xr:uid="{282841D4-51CD-48A0-8C75-7AB767A6AA5C}"/>
    <cellStyle name="Currency 4 3 6 2 2 2 3" xfId="30853" xr:uid="{6C61F38E-E05A-4904-B280-18DC8E4926BF}"/>
    <cellStyle name="Currency 4 3 6 2 2 3" xfId="28223" xr:uid="{6E514E81-DECF-4892-872D-B0168FF66791}"/>
    <cellStyle name="Currency 4 3 6 2 2 4" xfId="18380" xr:uid="{E5D29A37-B5CD-4DF4-AB5C-D1DFE2305AFA}"/>
    <cellStyle name="Currency 4 3 6 2 3" xfId="10833" xr:uid="{6C856AB7-B618-4128-83E5-3C8D49B3AE84}"/>
    <cellStyle name="Currency 4 3 6 2 3 2" xfId="21213" xr:uid="{026C891D-38F0-47C6-BE0E-A3DD0406CBA4}"/>
    <cellStyle name="Currency 4 3 6 2 4" xfId="22847" xr:uid="{F99703F3-B22F-4351-8728-4842B8BA4150}"/>
    <cellStyle name="Currency 4 3 6 2 5" xfId="15547" xr:uid="{9A548102-19BA-4234-B71F-35FD9771DD80}"/>
    <cellStyle name="Currency 4 3 6 3" xfId="3588" xr:uid="{00000000-0005-0000-0000-000087030000}"/>
    <cellStyle name="Currency 4 3 6 4" xfId="5686" xr:uid="{167B630D-F127-4469-8162-A32592159BAA}"/>
    <cellStyle name="Currency 4 3 6 4 2" xfId="29927" xr:uid="{61D729A3-778D-4A96-BFF7-41C4C5FAF594}"/>
    <cellStyle name="Currency 4 3 6 5" xfId="25217" xr:uid="{36C5E636-26E2-4622-AD43-BDBD8D288012}"/>
    <cellStyle name="Currency 4 3 6 6" xfId="13382" xr:uid="{BDCCAD98-CB43-420D-90F1-27CA2F3F0D19}"/>
    <cellStyle name="Currency 4 3 7" xfId="1882" xr:uid="{00000000-0005-0000-0000-000088030000}"/>
    <cellStyle name="Currency 4 3 7 2" xfId="2470" xr:uid="{00000000-0005-0000-0000-0000A3020000}"/>
    <cellStyle name="Currency 4 3 7 2 2" xfId="7595" xr:uid="{35277BF4-85D6-4DDF-A5A9-0BB656953092}"/>
    <cellStyle name="Currency 4 3 7 2 2 2" xfId="17975" xr:uid="{00B577A0-E585-4383-87BF-D644932D10CA}"/>
    <cellStyle name="Currency 4 3 7 2 3" xfId="10428" xr:uid="{1E7E954D-F4BC-4D52-B7A7-62A586FA092D}"/>
    <cellStyle name="Currency 4 3 7 2 3 2" xfId="20808" xr:uid="{FB59F1BA-6212-4581-8480-DB9AD295B4D3}"/>
    <cellStyle name="Currency 4 3 7 2 4" xfId="27164" xr:uid="{859CFEFB-53CA-4B7E-813F-16FD5EA8AB12}"/>
    <cellStyle name="Currency 4 3 7 2 5" xfId="28675" xr:uid="{C8E56A8A-E7D9-4A16-87B8-2F638FE792EF}"/>
    <cellStyle name="Currency 4 3 7 2 6" xfId="15142" xr:uid="{AE777392-77DF-479D-B976-9ABB8D658E94}"/>
    <cellStyle name="Currency 4 3 7 3" xfId="3701" xr:uid="{00000000-0005-0000-0000-000088030000}"/>
    <cellStyle name="Currency 4 3 7 4" xfId="5676" xr:uid="{E2521B25-7D48-4716-AE33-2479DAA07BA6}"/>
    <cellStyle name="Currency 4 3 7 4 2" xfId="29864" xr:uid="{ED283249-7832-40BF-813D-7A87C76D57BB}"/>
    <cellStyle name="Currency 4 3 7 5" xfId="25062" xr:uid="{0D87D897-DA24-4F46-95B8-8298DAF32F7B}"/>
    <cellStyle name="Currency 4 3 7 6" xfId="12858" xr:uid="{5247CC81-3C80-448B-A7A4-837570488085}"/>
    <cellStyle name="Currency 4 3 8" xfId="2224" xr:uid="{00000000-0005-0000-0000-000092020000}"/>
    <cellStyle name="Currency 4 3 8 2" xfId="7351" xr:uid="{B5806281-0079-4A9D-A756-81AD65AD44FE}"/>
    <cellStyle name="Currency 4 3 8 2 2" xfId="17731" xr:uid="{3C5FD1D2-517A-4B9F-B94B-117F3371827D}"/>
    <cellStyle name="Currency 4 3 8 2 2 2" xfId="31124" xr:uid="{D7F480B7-CB4C-485D-96A0-E1B2EBD6C500}"/>
    <cellStyle name="Currency 4 3 8 2 2 3" xfId="30854" xr:uid="{DC34D8E2-CC8E-42A4-BA04-DCD8DE3CEB56}"/>
    <cellStyle name="Currency 4 3 8 3" xfId="10184" xr:uid="{F031D557-6255-451B-80EA-F08A9F594EFC}"/>
    <cellStyle name="Currency 4 3 8 3 2" xfId="20564" xr:uid="{0B09AA96-5D23-49E3-925C-3F8A727C3400}"/>
    <cellStyle name="Currency 4 3 8 4" xfId="24619" xr:uid="{3DDFCC10-D393-43AB-94BC-22E785DA803E}"/>
    <cellStyle name="Currency 4 3 8 5" xfId="27279" xr:uid="{64CAF36B-F3AB-4AF9-8E1E-75348DF5CA28}"/>
    <cellStyle name="Currency 4 3 8 6" xfId="14898" xr:uid="{19ACD2B1-BC17-4050-8824-312BD00E30D6}"/>
    <cellStyle name="Currency 4 3 9" xfId="3883" xr:uid="{685CFCD8-CDB7-4015-8D35-50302F345A20}"/>
    <cellStyle name="Currency 4 3 9 2" xfId="8715" xr:uid="{8F84AFEA-39EF-46C8-8593-D237744CD0FC}"/>
    <cellStyle name="Currency 4 3 9 2 2" xfId="19095" xr:uid="{0C377D4E-80B1-4051-9438-5403749A64FE}"/>
    <cellStyle name="Currency 4 3 9 3" xfId="11548" xr:uid="{0BB00F3B-32C6-45D3-8764-2C694BF52872}"/>
    <cellStyle name="Currency 4 3 9 3 2" xfId="21928" xr:uid="{C3744CEE-0F3B-439F-AE70-7556DF7FA767}"/>
    <cellStyle name="Currency 4 3 9 4" xfId="27024" xr:uid="{7366C550-7A2A-46C4-B2C6-9FA891548DF0}"/>
    <cellStyle name="Currency 4 3 9 5" xfId="25932" xr:uid="{616CD1AB-1B85-44E7-9724-B42505400F6B}"/>
    <cellStyle name="Currency 4 3 9 6" xfId="16262" xr:uid="{EDA75DD9-58EA-492E-8249-0664B4196C9A}"/>
    <cellStyle name="Currency 4 4" xfId="568" xr:uid="{00000000-0005-0000-0000-000089030000}"/>
    <cellStyle name="Currency 4 4 10" xfId="6698" xr:uid="{404CEE2B-BD34-48EE-B90B-E3D8AC3D9FC6}"/>
    <cellStyle name="Currency 4 4 10 2" xfId="17078" xr:uid="{45E71150-9A8E-45BF-917B-DDE4AC91A546}"/>
    <cellStyle name="Currency 4 4 11" xfId="9531" xr:uid="{CBB5FE6E-E9CC-4D61-926F-9DED3D90AEED}"/>
    <cellStyle name="Currency 4 4 11 2" xfId="19911" xr:uid="{48800006-4CE4-48BA-A891-70824E9FF7EE}"/>
    <cellStyle name="Currency 4 4 12" xfId="25097" xr:uid="{77469EB1-1EFB-4C22-A1EE-BED7AA70A80D}"/>
    <cellStyle name="Currency 4 4 13" xfId="12436" xr:uid="{8CB51D5A-F1E7-4E3A-9646-89AA26D74E5B}"/>
    <cellStyle name="Currency 4 4 2" xfId="569" xr:uid="{00000000-0005-0000-0000-00008A030000}"/>
    <cellStyle name="Currency 4 4 2 10" xfId="9532" xr:uid="{BA4B807B-EBC4-4CE9-9480-9551FC4002E6}"/>
    <cellStyle name="Currency 4 4 2 10 2" xfId="19912" xr:uid="{2B0EBC39-CF5A-4313-97C3-FE1473BB0A80}"/>
    <cellStyle name="Currency 4 4 2 11" xfId="23202" xr:uid="{63598945-3864-4262-B140-8013553060D5}"/>
    <cellStyle name="Currency 4 4 2 12" xfId="12527" xr:uid="{5789DC16-1E00-4F5A-A367-B8B17870A40B}"/>
    <cellStyle name="Currency 4 4 2 2" xfId="570" xr:uid="{00000000-0005-0000-0000-00008B030000}"/>
    <cellStyle name="Currency 4 4 2 2 10" xfId="13111" xr:uid="{D6539105-A78B-4395-96BE-89FF952F2316}"/>
    <cellStyle name="Currency 4 4 2 2 2" xfId="1900" xr:uid="{00000000-0005-0000-0000-00008C030000}"/>
    <cellStyle name="Currency 4 4 2 2 2 2" xfId="3102" xr:uid="{00000000-0005-0000-0000-0000A7020000}"/>
    <cellStyle name="Currency 4 4 2 2 2 2 2" xfId="8182" xr:uid="{904F3012-57A0-4FAC-A0C4-16E2551489D6}"/>
    <cellStyle name="Currency 4 4 2 2 2 2 2 2" xfId="28851" xr:uid="{F9DF3389-46C0-4F6D-87EA-4F9FA8FDD3EC}"/>
    <cellStyle name="Currency 4 4 2 2 2 2 2 3" xfId="26208" xr:uid="{A847656F-3BE7-420F-8BB9-FE71ECFC7CB1}"/>
    <cellStyle name="Currency 4 4 2 2 2 2 2 4" xfId="18562" xr:uid="{F9C791EA-47C4-4D6F-84B3-278E92AA242F}"/>
    <cellStyle name="Currency 4 4 2 2 2 2 3" xfId="11015" xr:uid="{B479306D-E10B-45A5-9E29-8F290E3E7518}"/>
    <cellStyle name="Currency 4 4 2 2 2 2 3 2" xfId="21395" xr:uid="{7B3583D4-0490-439D-9C9D-67AB612751A6}"/>
    <cellStyle name="Currency 4 4 2 2 2 2 4" xfId="25769" xr:uid="{ADDBE3C1-5401-4A68-A34B-E3EEB1E9444B}"/>
    <cellStyle name="Currency 4 4 2 2 2 2 5" xfId="15729" xr:uid="{FC29D236-847B-4302-B653-8FA99C016C7C}"/>
    <cellStyle name="Currency 4 4 2 2 2 3" xfId="2059" xr:uid="{00000000-0005-0000-0000-00008C030000}"/>
    <cellStyle name="Currency 4 4 2 2 2 4" xfId="5688" xr:uid="{49DCF050-5439-44B0-B2A0-27FBC55DC5F2}"/>
    <cellStyle name="Currency 4 4 2 2 2 4 2" xfId="29972" xr:uid="{D1DCE2EF-CF6D-4E8A-B51C-2B950AC4303B}"/>
    <cellStyle name="Currency 4 4 2 2 2 5" xfId="25499" xr:uid="{6C76CE48-A73C-420F-850E-F2D87934E8E8}"/>
    <cellStyle name="Currency 4 4 2 2 2 6" xfId="13617" xr:uid="{B236BE07-737A-4F1E-AECD-C28CF3BB3BBF}"/>
    <cellStyle name="Currency 4 4 2 2 3" xfId="1901" xr:uid="{00000000-0005-0000-0000-00008D030000}"/>
    <cellStyle name="Currency 4 4 2 2 3 2" xfId="4637" xr:uid="{0C00C94B-26DF-4D56-86FA-2DE02AE2073A}"/>
    <cellStyle name="Currency 4 4 2 2 3 2 2" xfId="9400" xr:uid="{8FB0F8C5-0716-4305-9138-95591A01C0EC}"/>
    <cellStyle name="Currency 4 4 2 2 3 2 2 2" xfId="19780" xr:uid="{EA6C1482-82CF-48AC-AB9E-080BC2C233C5}"/>
    <cellStyle name="Currency 4 4 2 2 3 2 3" xfId="12233" xr:uid="{0EF530DB-0878-4B04-871E-A8959322BCC1}"/>
    <cellStyle name="Currency 4 4 2 2 3 2 3 2" xfId="22613" xr:uid="{1E50517A-98E6-403B-AAB3-C323593220CF}"/>
    <cellStyle name="Currency 4 4 2 2 3 2 4" xfId="28532" xr:uid="{C961A8A3-2CAC-486B-AA24-F13E980734BC}"/>
    <cellStyle name="Currency 4 4 2 2 3 2 5" xfId="27741" xr:uid="{BEA10562-25F9-4A67-ABCB-2331AD229B15}"/>
    <cellStyle name="Currency 4 4 2 2 3 2 6" xfId="16947" xr:uid="{1E765E18-2498-4D09-BA71-010723323D88}"/>
    <cellStyle name="Currency 4 4 2 2 3 3" xfId="25166" xr:uid="{6CF94AE3-F2BC-4D46-A438-01193BD28FD6}"/>
    <cellStyle name="Currency 4 4 2 2 3 3 2" xfId="29915" xr:uid="{4DEBB916-963E-4C15-96CA-2D790B655BDA}"/>
    <cellStyle name="Currency 4 4 2 2 3 4" xfId="30026" xr:uid="{C5F67086-089E-473F-A519-DBC59DD5DC2B}"/>
    <cellStyle name="Currency 4 4 2 2 4" xfId="1899" xr:uid="{00000000-0005-0000-0000-00008E030000}"/>
    <cellStyle name="Currency 4 4 2 2 4 2" xfId="26966" xr:uid="{7B61A0D3-E365-47E1-BF65-D22D21EAE7CE}"/>
    <cellStyle name="Currency 4 4 2 2 4 3" xfId="26337" xr:uid="{E01B3AF2-4017-4494-9A21-EB0A702E2343}"/>
    <cellStyle name="Currency 4 4 2 2 5" xfId="4276" xr:uid="{6DC5CC5C-81B1-41CA-AF6F-42D5C858E366}"/>
    <cellStyle name="Currency 4 4 2 2 5 2" xfId="9048" xr:uid="{872823FF-714C-4919-9973-525F488C0AD6}"/>
    <cellStyle name="Currency 4 4 2 2 5 2 2" xfId="19428" xr:uid="{DA923F79-00BA-43E4-88B8-1823DF5B7DDC}"/>
    <cellStyle name="Currency 4 4 2 2 5 2 3" xfId="31052" xr:uid="{67C2670F-6277-4849-9F51-8CFAF8E73D83}"/>
    <cellStyle name="Currency 4 4 2 2 5 2 4" xfId="30855" xr:uid="{971BAED6-D407-4FD7-A43D-F427F1A24A97}"/>
    <cellStyle name="Currency 4 4 2 2 5 3" xfId="11881" xr:uid="{4488F104-BB63-424A-B6A4-DF65B16FE62A}"/>
    <cellStyle name="Currency 4 4 2 2 5 3 2" xfId="22261" xr:uid="{335289AC-A5B9-4F76-87A6-C8B175484858}"/>
    <cellStyle name="Currency 4 4 2 2 5 4" xfId="28124" xr:uid="{13C84519-E98E-4148-B72C-47FE7DBA1F15}"/>
    <cellStyle name="Currency 4 4 2 2 5 5" xfId="27305" xr:uid="{B8E4A41B-B127-429B-98E1-6EF7377FA336}"/>
    <cellStyle name="Currency 4 4 2 2 5 6" xfId="16595" xr:uid="{67B8AC4C-076B-42B0-9A7C-6FC78E05BE64}"/>
    <cellStyle name="Currency 4 4 2 2 6" xfId="4952" xr:uid="{EAAD5C14-B388-4533-BDE9-BA38E3AF803A}"/>
    <cellStyle name="Currency 4 4 2 2 6 2" xfId="25888" xr:uid="{E49C18D3-FB38-469E-8EA2-39A1D214DC13}"/>
    <cellStyle name="Currency 4 4 2 2 6 3" xfId="28566" xr:uid="{2E1853E3-62B7-4CC5-B257-0D16C2DE95E9}"/>
    <cellStyle name="Currency 4 4 2 2 6 4" xfId="14247" xr:uid="{8F5DAE46-A7AD-4C60-AF86-494ADEBA80E8}"/>
    <cellStyle name="Currency 4 4 2 2 7" xfId="6700" xr:uid="{53544C6D-2AA2-4246-8F53-958AF5BCE891}"/>
    <cellStyle name="Currency 4 4 2 2 7 2" xfId="17080" xr:uid="{21941154-B79A-4F77-838D-8F5E673FC827}"/>
    <cellStyle name="Currency 4 4 2 2 8" xfId="9533" xr:uid="{1D27AFAA-4D01-4EE1-B2E9-62A529030E4B}"/>
    <cellStyle name="Currency 4 4 2 2 8 2" xfId="19913" xr:uid="{ED8FA4F6-2117-4996-B6FC-DDA7A2612F4F}"/>
    <cellStyle name="Currency 4 4 2 2 9" xfId="23042" xr:uid="{61B35C58-98F4-487B-AA0D-5B8797BD6998}"/>
    <cellStyle name="Currency 4 4 2 3" xfId="1902" xr:uid="{00000000-0005-0000-0000-00008F030000}"/>
    <cellStyle name="Currency 4 4 2 3 2" xfId="3103" xr:uid="{00000000-0005-0000-0000-0000A8020000}"/>
    <cellStyle name="Currency 4 4 2 3 2 2" xfId="8183" xr:uid="{3B528368-0FAA-46F3-A206-3A93A5B139D4}"/>
    <cellStyle name="Currency 4 4 2 3 2 2 2" xfId="28852" xr:uid="{A30D016A-33D0-433E-9A70-42BF902C9450}"/>
    <cellStyle name="Currency 4 4 2 3 2 2 2 2" xfId="31236" xr:uid="{E94BF9FB-9A35-482A-8B21-EE0A99A9AEF2}"/>
    <cellStyle name="Currency 4 4 2 3 2 2 2 3" xfId="30857" xr:uid="{84D2B151-C397-47FE-9C49-48B74BB9F4A9}"/>
    <cellStyle name="Currency 4 4 2 3 2 2 3" xfId="26572" xr:uid="{CAF3D6DB-8A27-4249-9DF8-58FA3009249E}"/>
    <cellStyle name="Currency 4 4 2 3 2 2 4" xfId="18563" xr:uid="{59533188-AAA2-4A27-84AC-9B729203AB49}"/>
    <cellStyle name="Currency 4 4 2 3 2 3" xfId="11016" xr:uid="{59A4FE0E-396F-4DB4-BED8-6EA8B4E36012}"/>
    <cellStyle name="Currency 4 4 2 3 2 3 2" xfId="21396" xr:uid="{3C3A709D-827E-4127-A388-92EE304839C4}"/>
    <cellStyle name="Currency 4 4 2 3 2 4" xfId="23261" xr:uid="{12A27AB1-F8A3-47B3-9C80-05B24D69BA66}"/>
    <cellStyle name="Currency 4 4 2 3 2 5" xfId="15730" xr:uid="{8E99F1F0-99DF-4F1D-BEBD-3FA027A3087B}"/>
    <cellStyle name="Currency 4 4 2 3 3" xfId="3692" xr:uid="{00000000-0005-0000-0000-00008F030000}"/>
    <cellStyle name="Currency 4 4 2 3 4" xfId="4429" xr:uid="{F8CB2A5C-4D26-4BAD-8830-9C4F07E2F2A3}"/>
    <cellStyle name="Currency 4 4 2 3 4 2" xfId="9201" xr:uid="{4DC3113D-FC04-454A-85D0-39366B9F0756}"/>
    <cellStyle name="Currency 4 4 2 3 4 2 2" xfId="19581" xr:uid="{A8304793-2B18-4B4C-9B60-EDFE5C9562EF}"/>
    <cellStyle name="Currency 4 4 2 3 4 2 3" xfId="31095" xr:uid="{DBDCC3BC-59A6-4FDF-8CB5-5162634392A0}"/>
    <cellStyle name="Currency 4 4 2 3 4 2 4" xfId="30856" xr:uid="{E266DC82-37B3-4A61-9149-D8B676B10235}"/>
    <cellStyle name="Currency 4 4 2 3 4 3" xfId="12034" xr:uid="{CC4055C3-9AB9-48BA-B8E9-6F062B9F8F27}"/>
    <cellStyle name="Currency 4 4 2 3 4 3 2" xfId="22414" xr:uid="{3A3D4CBD-6E01-4641-AD71-CF8A85125E52}"/>
    <cellStyle name="Currency 4 4 2 3 4 4" xfId="16748" xr:uid="{9F1DF4B1-6A9D-463B-89D0-8A2B6CDAB99D}"/>
    <cellStyle name="Currency 4 4 2 3 5" xfId="5689" xr:uid="{C340B98F-AC3B-46E2-A9ED-DC08D3F861F0}"/>
    <cellStyle name="Currency 4 4 2 3 5 2" xfId="29703" xr:uid="{3EFD9C23-21A4-42B7-958E-84631AA98301}"/>
    <cellStyle name="Currency 4 4 2 3 5 2 2" xfId="30991" xr:uid="{8BD50B0A-F77B-4D5C-9272-98C9DD72C43D}"/>
    <cellStyle name="Currency 4 4 2 3 6" xfId="23542" xr:uid="{46D9FF0A-A3C3-41E8-8AD7-2B3DFD6AED77}"/>
    <cellStyle name="Currency 4 4 2 3 7" xfId="13618" xr:uid="{542F7D67-A4C1-4700-BB7E-DADA16235EDD}"/>
    <cellStyle name="Currency 4 4 2 4" xfId="1903" xr:uid="{00000000-0005-0000-0000-000090030000}"/>
    <cellStyle name="Currency 4 4 2 4 2" xfId="3101" xr:uid="{00000000-0005-0000-0000-0000A9020000}"/>
    <cellStyle name="Currency 4 4 2 4 2 2" xfId="8181" xr:uid="{17B8D159-7256-494F-B250-69E5D9BAD987}"/>
    <cellStyle name="Currency 4 4 2 4 2 2 2" xfId="28850" xr:uid="{EC7EE37A-1F50-4984-B8F6-00D4FE7D8E0D}"/>
    <cellStyle name="Currency 4 4 2 4 2 2 3" xfId="28629" xr:uid="{C9A4E31C-CD58-49A0-9548-1EEEE3BD061D}"/>
    <cellStyle name="Currency 4 4 2 4 2 2 4" xfId="18561" xr:uid="{2FBDEEA3-5C6D-4F5E-AA43-C3D5A9AD4D5E}"/>
    <cellStyle name="Currency 4 4 2 4 2 3" xfId="11014" xr:uid="{5CA98DED-1729-4747-B387-2556E0E9DF5F}"/>
    <cellStyle name="Currency 4 4 2 4 2 3 2" xfId="21394" xr:uid="{64DE3F4C-3939-4F6B-80DF-1E2EF6213C4F}"/>
    <cellStyle name="Currency 4 4 2 4 2 4" xfId="23674" xr:uid="{66CB5B40-14CE-477C-AA1C-4296E2E86AD6}"/>
    <cellStyle name="Currency 4 4 2 4 2 5" xfId="15728" xr:uid="{04B5EFF6-90EA-46B9-8433-3DA27578DA20}"/>
    <cellStyle name="Currency 4 4 2 4 3" xfId="3557" xr:uid="{00000000-0005-0000-0000-000090030000}"/>
    <cellStyle name="Currency 4 4 2 4 4" xfId="5690" xr:uid="{5A4FEA78-B599-41CC-9868-BAC943503E9D}"/>
    <cellStyle name="Currency 4 4 2 4 4 2" xfId="29971" xr:uid="{B94433C2-4C03-4B4D-94A5-E917D4637908}"/>
    <cellStyle name="Currency 4 4 2 4 5" xfId="25241" xr:uid="{1189934D-B514-4902-8BD7-4DD15F495D81}"/>
    <cellStyle name="Currency 4 4 2 4 6" xfId="13616" xr:uid="{FA1F9B35-0FF6-4C7F-BD90-8D63413D74B5}"/>
    <cellStyle name="Currency 4 4 2 5" xfId="1898" xr:uid="{00000000-0005-0000-0000-000091030000}"/>
    <cellStyle name="Currency 4 4 2 5 2" xfId="2613" xr:uid="{00000000-0005-0000-0000-0000AA020000}"/>
    <cellStyle name="Currency 4 4 2 5 2 2" xfId="7738" xr:uid="{37D6E4AC-6E33-48CD-B4F6-0F2D4F7211EE}"/>
    <cellStyle name="Currency 4 4 2 5 2 2 2" xfId="18118" xr:uid="{D5A6CDF3-81CB-4326-A0F4-7C6106191F34}"/>
    <cellStyle name="Currency 4 4 2 5 2 3" xfId="10571" xr:uid="{360FB14A-F563-424E-8F6B-7C3C04B9D6BE}"/>
    <cellStyle name="Currency 4 4 2 5 2 3 2" xfId="20951" xr:uid="{D5B3335F-D1F0-43A7-8E43-044703D0FA0A}"/>
    <cellStyle name="Currency 4 4 2 5 2 4" xfId="28619" xr:uid="{809EF085-D442-48A5-8B95-365BB7689706}"/>
    <cellStyle name="Currency 4 4 2 5 2 5" xfId="28704" xr:uid="{2E3EEC90-EDBD-455D-B6D2-470488E51772}"/>
    <cellStyle name="Currency 4 4 2 5 2 6" xfId="15285" xr:uid="{69626681-85A9-4215-9E2D-76B0326E7A5E}"/>
    <cellStyle name="Currency 4 4 2 5 3" xfId="3661" xr:uid="{00000000-0005-0000-0000-000091030000}"/>
    <cellStyle name="Currency 4 4 2 5 4" xfId="5687" xr:uid="{9A95B928-1804-4328-A082-0B5689D37A2C}"/>
    <cellStyle name="Currency 4 4 2 5 4 2" xfId="29886" xr:uid="{1E337AB5-CDC0-4D6B-AC88-B5A57522C2AF}"/>
    <cellStyle name="Currency 4 4 2 5 5" xfId="24928" xr:uid="{8411776B-11BF-4BE8-ABFA-40E931CBA0E3}"/>
    <cellStyle name="Currency 4 4 2 5 6" xfId="13001" xr:uid="{3E4E4568-3942-4CB4-B949-E39BC913EBD6}"/>
    <cellStyle name="Currency 4 4 2 6" xfId="2295" xr:uid="{00000000-0005-0000-0000-0000A5020000}"/>
    <cellStyle name="Currency 4 4 2 6 2" xfId="7422" xr:uid="{E769182C-50E2-494B-B656-84B35C9E559F}"/>
    <cellStyle name="Currency 4 4 2 6 2 2" xfId="17802" xr:uid="{84CAB30E-1C3F-4459-AD27-1DC4F7CF4018}"/>
    <cellStyle name="Currency 4 4 2 6 3" xfId="10255" xr:uid="{EC05B593-AEE7-4DB6-BC0C-A9497656B60F}"/>
    <cellStyle name="Currency 4 4 2 6 3 2" xfId="20635" xr:uid="{83854D91-4B8B-4C36-82F1-7F454EDB584A}"/>
    <cellStyle name="Currency 4 4 2 6 4" xfId="24743" xr:uid="{C669A425-66C2-4ED1-A1DF-A830A5952BA5}"/>
    <cellStyle name="Currency 4 4 2 6 5" xfId="28463" xr:uid="{912F3BA5-9B24-44BA-8038-B34D4DF4ED18}"/>
    <cellStyle name="Currency 4 4 2 6 6" xfId="14969" xr:uid="{641CB3F8-BA3B-4F14-922D-071F117F0920}"/>
    <cellStyle name="Currency 4 4 2 7" xfId="3830" xr:uid="{3FE98610-9D18-4345-AD19-91A8C7D105E1}"/>
    <cellStyle name="Currency 4 4 2 7 2" xfId="8663" xr:uid="{5C5AC266-51EB-4694-89B0-52A9EFCE5390}"/>
    <cellStyle name="Currency 4 4 2 7 2 2" xfId="19043" xr:uid="{015B5D4E-6227-4C9C-ABC6-C1B4B6FAFFEA}"/>
    <cellStyle name="Currency 4 4 2 7 3" xfId="11496" xr:uid="{27C27FC8-0E34-4E18-A02C-78CA3130BED3}"/>
    <cellStyle name="Currency 4 4 2 7 3 2" xfId="21876" xr:uid="{1C3B1938-8D74-4943-B0AF-DC54C33600CD}"/>
    <cellStyle name="Currency 4 4 2 7 4" xfId="27627" xr:uid="{0462E136-9BD1-4F29-83FA-58F2DDCE40C6}"/>
    <cellStyle name="Currency 4 4 2 7 5" xfId="28513" xr:uid="{A60B902E-5467-4FE7-9F66-80C1EDACA61A}"/>
    <cellStyle name="Currency 4 4 2 7 6" xfId="16210" xr:uid="{34ED2F95-0A2F-4442-AB6C-F9A33800E411}"/>
    <cellStyle name="Currency 4 4 2 8" xfId="4951" xr:uid="{070C5DCD-F2E8-4339-A158-DD67509D6194}"/>
    <cellStyle name="Currency 4 4 2 8 2" xfId="14246" xr:uid="{18E2B826-99F8-4C7C-A55E-3ABFEFCC4102}"/>
    <cellStyle name="Currency 4 4 2 9" xfId="6699" xr:uid="{7D36F73A-72D9-4DA8-A62D-5C3412A1B7BA}"/>
    <cellStyle name="Currency 4 4 2 9 2" xfId="17079" xr:uid="{E341D44A-0501-45F4-9C3E-5483722A356E}"/>
    <cellStyle name="Currency 4 4 3" xfId="571" xr:uid="{00000000-0005-0000-0000-000092030000}"/>
    <cellStyle name="Currency 4 4 3 10" xfId="12685" xr:uid="{FEA75997-780D-472D-A3E4-56A6D8F8D8D1}"/>
    <cellStyle name="Currency 4 4 3 2" xfId="1905" xr:uid="{00000000-0005-0000-0000-000093030000}"/>
    <cellStyle name="Currency 4 4 3 2 2" xfId="3104" xr:uid="{00000000-0005-0000-0000-0000AC020000}"/>
    <cellStyle name="Currency 4 4 3 2 2 2" xfId="8184" xr:uid="{28A35267-3598-4547-B6FF-E3EA3107BCDF}"/>
    <cellStyle name="Currency 4 4 3 2 2 2 2" xfId="28853" xr:uid="{C67EC69A-2795-4635-AE3E-6A52A68182C3}"/>
    <cellStyle name="Currency 4 4 3 2 2 2 3" xfId="28467" xr:uid="{1D2F5812-0DA1-46AE-A5EC-23E1466B517C}"/>
    <cellStyle name="Currency 4 4 3 2 2 2 4" xfId="18564" xr:uid="{D286A884-068B-4F1B-B885-4ECF551E0351}"/>
    <cellStyle name="Currency 4 4 3 2 2 3" xfId="11017" xr:uid="{700160F2-40F2-48D5-9BE8-A4A1DCE89E6E}"/>
    <cellStyle name="Currency 4 4 3 2 2 3 2" xfId="21397" xr:uid="{32E4A722-FF26-4FBB-A586-1710AD22DEE3}"/>
    <cellStyle name="Currency 4 4 3 2 2 4" xfId="24461" xr:uid="{E2B1710F-D7E1-4F28-AC95-993566A223BF}"/>
    <cellStyle name="Currency 4 4 3 2 2 5" xfId="15731" xr:uid="{8A4C1AFD-8D7A-4968-B92C-20CA0B358FAF}"/>
    <cellStyle name="Currency 4 4 3 2 3" xfId="3554" xr:uid="{00000000-0005-0000-0000-000093030000}"/>
    <cellStyle name="Currency 4 4 3 2 4" xfId="5691" xr:uid="{AC107150-D7A8-43D6-A222-7FFF60EC771B}"/>
    <cellStyle name="Currency 4 4 3 2 4 2" xfId="29973" xr:uid="{C447A071-5548-47AC-88AC-3044929A90F6}"/>
    <cellStyle name="Currency 4 4 3 2 5" xfId="23788" xr:uid="{6D5A2966-DEC8-4195-9E57-33702C82F7AF}"/>
    <cellStyle name="Currency 4 4 3 2 6" xfId="13619" xr:uid="{41C66B63-F1BD-466A-91A3-EE4E189FBDC5}"/>
    <cellStyle name="Currency 4 4 3 3" xfId="1906" xr:uid="{00000000-0005-0000-0000-000094030000}"/>
    <cellStyle name="Currency 4 4 3 3 2" xfId="2695" xr:uid="{00000000-0005-0000-0000-0000AD020000}"/>
    <cellStyle name="Currency 4 4 3 3 2 2" xfId="7819" xr:uid="{F4A44545-97FC-4ABC-B0CA-0534910A0E56}"/>
    <cellStyle name="Currency 4 4 3 3 2 2 2" xfId="18199" xr:uid="{4FCEEDDB-95A9-49A5-A002-DB520D4E0F2F}"/>
    <cellStyle name="Currency 4 4 3 3 2 3" xfId="10652" xr:uid="{A00B99ED-6FFB-4878-96CC-4D02ACAF498A}"/>
    <cellStyle name="Currency 4 4 3 3 2 3 2" xfId="21032" xr:uid="{4899BC26-5703-4E8C-9F3A-C9D8141923CF}"/>
    <cellStyle name="Currency 4 4 3 3 2 4" xfId="15366" xr:uid="{B68A6950-1935-433C-9F30-5649A67CDB1F}"/>
    <cellStyle name="Currency 4 4 3 3 2 5" xfId="30452" xr:uid="{3220311B-FB69-4A21-9EA6-BA827237813C}"/>
    <cellStyle name="Currency 4 4 3 3 3" xfId="3584" xr:uid="{00000000-0005-0000-0000-000094030000}"/>
    <cellStyle name="Currency 4 4 3 3 4" xfId="5692" xr:uid="{193A20EF-0047-4A6C-B664-DEFD302C7B8D}"/>
    <cellStyle name="Currency 4 4 3 3 4 2" xfId="29914" xr:uid="{42A8928A-AD1B-4DB0-86BB-E8BF6D29469A}"/>
    <cellStyle name="Currency 4 4 3 3 5" xfId="22806" xr:uid="{D25D342D-75CA-4B2D-B80B-1365CC0697DE}"/>
    <cellStyle name="Currency 4 4 3 3 6" xfId="13110" xr:uid="{F258322D-6E49-4C94-BB42-D022721D18A1}"/>
    <cellStyle name="Currency 4 4 3 4" xfId="1904" xr:uid="{00000000-0005-0000-0000-000095030000}"/>
    <cellStyle name="Currency 4 4 3 4 2" xfId="3770" xr:uid="{07F20531-A377-448D-B2B8-5E0726E4CBB2}"/>
    <cellStyle name="Currency 4 4 3 4 2 2" xfId="8614" xr:uid="{76E14BB7-D181-41E8-B76A-F4E1F05ABA42}"/>
    <cellStyle name="Currency 4 4 3 4 2 2 2" xfId="18994" xr:uid="{E2D1C956-7BE2-4240-9848-9C0D30018986}"/>
    <cellStyle name="Currency 4 4 3 4 2 3" xfId="11447" xr:uid="{A905F953-8ED5-4CF9-95A4-615ED1708C5A}"/>
    <cellStyle name="Currency 4 4 3 4 2 3 2" xfId="21827" xr:uid="{802B883D-F7B5-4863-84E2-8110B3E7C1FB}"/>
    <cellStyle name="Currency 4 4 3 4 2 4" xfId="25972" xr:uid="{7B0FDD69-632A-4DC5-87F6-15114CCC50D2}"/>
    <cellStyle name="Currency 4 4 3 4 2 5" xfId="27419" xr:uid="{B0617012-55C5-4B9D-9146-D67D52658F3F}"/>
    <cellStyle name="Currency 4 4 3 4 2 6" xfId="16161" xr:uid="{575C6C11-3418-4007-9630-4BC7159E78AA}"/>
    <cellStyle name="Currency 4 4 3 4 3" xfId="22864" xr:uid="{1A29221E-C015-45FA-9134-C2C3C9F98B1E}"/>
    <cellStyle name="Currency 4 4 3 5" xfId="4139" xr:uid="{D4B1C4AC-16F6-4633-954B-0E0639E01914}"/>
    <cellStyle name="Currency 4 4 3 5 2" xfId="8911" xr:uid="{D7A5433B-2D57-4DA7-A6D4-3BD9D4C7D0DC}"/>
    <cellStyle name="Currency 4 4 3 5 2 2" xfId="29014" xr:uid="{EC1ADC02-8593-4A90-A032-DC0937DEC627}"/>
    <cellStyle name="Currency 4 4 3 5 2 3" xfId="26750" xr:uid="{551323B0-0D08-4463-B72F-EEF383D59218}"/>
    <cellStyle name="Currency 4 4 3 5 2 4" xfId="19291" xr:uid="{A9E9D21B-0A62-44F0-AB74-22AE5AD93639}"/>
    <cellStyle name="Currency 4 4 3 5 2 5" xfId="31021" xr:uid="{C772FF49-A530-4A0E-B7EF-F2DE775CB904}"/>
    <cellStyle name="Currency 4 4 3 5 3" xfId="11744" xr:uid="{7FB50B49-0896-451A-BBB1-938C24C33B3A}"/>
    <cellStyle name="Currency 4 4 3 5 3 2" xfId="22124" xr:uid="{AAA9B7F7-BD78-41D7-90CE-DE4F4B1FCF26}"/>
    <cellStyle name="Currency 4 4 3 5 4" xfId="25538" xr:uid="{5242B304-AD13-4A62-B493-DDBA6577F6BA}"/>
    <cellStyle name="Currency 4 4 3 5 5" xfId="16458" xr:uid="{D206A757-E919-4031-A5E0-10222AEA5ABD}"/>
    <cellStyle name="Currency 4 4 3 6" xfId="4953" xr:uid="{FA65F11D-481D-4170-8FA9-798AA2830B03}"/>
    <cellStyle name="Currency 4 4 3 6 2" xfId="27068" xr:uid="{BF1A825B-FB2D-457F-BB69-1A877B3C389E}"/>
    <cellStyle name="Currency 4 4 3 6 3" xfId="26850" xr:uid="{7A281B76-9630-499F-A6B8-7D065D0DF04C}"/>
    <cellStyle name="Currency 4 4 3 6 4" xfId="14248" xr:uid="{F93EA684-5F36-4F2A-9DA9-44F08D372E5C}"/>
    <cellStyle name="Currency 4 4 3 7" xfId="6701" xr:uid="{5212CBAC-1EE9-4989-8552-1BB543D5560E}"/>
    <cellStyle name="Currency 4 4 3 7 2" xfId="26031" xr:uid="{AE55EBFC-81F0-4FFF-A7C4-B51FE344C49E}"/>
    <cellStyle name="Currency 4 4 3 7 3" xfId="27023" xr:uid="{F22A5A6A-32A6-49E5-96B0-484D43E6094B}"/>
    <cellStyle name="Currency 4 4 3 7 4" xfId="17081" xr:uid="{4022AFF0-7B99-4C08-BBE1-DF9E77BD4DA2}"/>
    <cellStyle name="Currency 4 4 3 8" xfId="9534" xr:uid="{BC568C3D-AE73-4B82-BFB4-A38DC814868E}"/>
    <cellStyle name="Currency 4 4 3 8 2" xfId="19914" xr:uid="{F0944CF6-52BD-4779-B313-62D489AF6120}"/>
    <cellStyle name="Currency 4 4 3 9" xfId="25501" xr:uid="{F6E34D30-A59B-4D54-AD44-B7D52207DF03}"/>
    <cellStyle name="Currency 4 4 4" xfId="572" xr:uid="{00000000-0005-0000-0000-000096030000}"/>
    <cellStyle name="Currency 4 4 4 10" xfId="13620" xr:uid="{22A6E31E-BFED-4155-83F3-C6B38C339ED3}"/>
    <cellStyle name="Currency 4 4 4 2" xfId="1908" xr:uid="{00000000-0005-0000-0000-000097030000}"/>
    <cellStyle name="Currency 4 4 4 2 2" xfId="23514" xr:uid="{6C469949-B796-41B0-A72C-3324EE72B59F}"/>
    <cellStyle name="Currency 4 4 4 2 2 2" xfId="29795" xr:uid="{F7B71C15-7722-459E-8BE7-FADD50187F71}"/>
    <cellStyle name="Currency 4 4 4 2 2 2 2" xfId="30859" xr:uid="{9D9B1BB6-7F98-4579-9936-669B30E05F76}"/>
    <cellStyle name="Currency 4 4 4 2 3" xfId="23158" xr:uid="{84ACC6A3-99BA-4642-A269-125562AF4504}"/>
    <cellStyle name="Currency 4 4 4 2 4" xfId="30064" xr:uid="{1B217033-AB76-4D61-9FDE-F4F6F11BB015}"/>
    <cellStyle name="Currency 4 4 4 3" xfId="1909" xr:uid="{00000000-0005-0000-0000-000098030000}"/>
    <cellStyle name="Currency 4 4 4 4" xfId="1907" xr:uid="{00000000-0005-0000-0000-000099030000}"/>
    <cellStyle name="Currency 4 4 4 5" xfId="4430" xr:uid="{85B45310-3D57-4A81-877C-479B1DFC9977}"/>
    <cellStyle name="Currency 4 4 4 5 2" xfId="9202" xr:uid="{2BBECCD9-6495-43AF-86E0-81F64B2A7737}"/>
    <cellStyle name="Currency 4 4 4 5 2 2" xfId="19582" xr:uid="{23BF737A-2D23-4F63-9F38-0B7BFF6210B1}"/>
    <cellStyle name="Currency 4 4 4 5 2 3" xfId="31096" xr:uid="{922E07EA-F204-451A-9C0B-BC8E8926C35D}"/>
    <cellStyle name="Currency 4 4 4 5 2 4" xfId="30858" xr:uid="{301E1222-4E62-42A9-A362-C26BC40FFCB3}"/>
    <cellStyle name="Currency 4 4 4 5 3" xfId="12035" xr:uid="{2444FECE-BC68-423D-839C-5CE3B4F9BC1B}"/>
    <cellStyle name="Currency 4 4 4 5 3 2" xfId="22415" xr:uid="{58EF8FE6-53F6-4028-B2BB-75F236249CBD}"/>
    <cellStyle name="Currency 4 4 4 5 4" xfId="16749" xr:uid="{B558872C-317E-4B14-AB9F-874B55B2F5C5}"/>
    <cellStyle name="Currency 4 4 4 6" xfId="4954" xr:uid="{18ABB6A8-C403-456C-98F4-0EE04349E584}"/>
    <cellStyle name="Currency 4 4 4 6 2" xfId="14249" xr:uid="{58E46FBB-755C-4FB2-A35F-47E549F0BD49}"/>
    <cellStyle name="Currency 4 4 4 7" xfId="6702" xr:uid="{596064E9-A3D6-4168-8E40-533C5FE5261B}"/>
    <cellStyle name="Currency 4 4 4 7 2" xfId="17082" xr:uid="{4EDFE94E-D8DB-4C33-9E32-6E6954FC7DB2}"/>
    <cellStyle name="Currency 4 4 4 8" xfId="9535" xr:uid="{7E8CFD0C-E04E-4D79-A5B5-E36825FD963E}"/>
    <cellStyle name="Currency 4 4 4 8 2" xfId="19915" xr:uid="{D344D597-610C-4218-9B56-5A1108029B26}"/>
    <cellStyle name="Currency 4 4 4 9" xfId="22776" xr:uid="{273C5658-5482-4CBD-8210-7DC046A9AB81}"/>
    <cellStyle name="Currency 4 4 5" xfId="1910" xr:uid="{00000000-0005-0000-0000-00009A030000}"/>
    <cellStyle name="Currency 4 4 5 2" xfId="2884" xr:uid="{00000000-0005-0000-0000-0000AF020000}"/>
    <cellStyle name="Currency 4 4 5 2 2" xfId="8001" xr:uid="{E706C878-2C34-422A-A8A0-D864701A29BC}"/>
    <cellStyle name="Currency 4 4 5 2 2 2" xfId="26459" xr:uid="{8F6912E3-A45B-4771-8C84-42F8D99A8E39}"/>
    <cellStyle name="Currency 4 4 5 2 2 2 2" xfId="31177" xr:uid="{E6ECC9DB-DC28-467B-B7F1-CDE8E720F8D3}"/>
    <cellStyle name="Currency 4 4 5 2 2 2 3" xfId="30860" xr:uid="{8A1F00C7-AFCE-4683-94ED-A78DC54E07F5}"/>
    <cellStyle name="Currency 4 4 5 2 2 3" xfId="28363" xr:uid="{3E644810-A0E0-49AF-9121-6E0D617C9F9B}"/>
    <cellStyle name="Currency 4 4 5 2 2 4" xfId="18381" xr:uid="{48D5BEDA-330E-4BCC-B7F7-1F58EFDF3FAB}"/>
    <cellStyle name="Currency 4 4 5 2 3" xfId="10834" xr:uid="{8385A4A4-CAE6-464C-8D6D-09A97C966A1D}"/>
    <cellStyle name="Currency 4 4 5 2 3 2" xfId="21214" xr:uid="{2D781732-0962-4F77-983C-1CDD76FA6BB9}"/>
    <cellStyle name="Currency 4 4 5 2 4" xfId="25204" xr:uid="{4BA2EDA2-92EE-40D3-8CD0-5982FF26CE6C}"/>
    <cellStyle name="Currency 4 4 5 2 5" xfId="15548" xr:uid="{6D334121-FCC4-4222-AF17-882F68418372}"/>
    <cellStyle name="Currency 4 4 5 3" xfId="3560" xr:uid="{00000000-0005-0000-0000-00009A030000}"/>
    <cellStyle name="Currency 4 4 5 4" xfId="5693" xr:uid="{185473FA-8510-43D0-BF8C-2C41F88C632B}"/>
    <cellStyle name="Currency 4 4 5 4 2" xfId="29849" xr:uid="{53673545-98E4-4DAE-8363-8BC88BF5941E}"/>
    <cellStyle name="Currency 4 4 5 5" xfId="22972" xr:uid="{C3CB335E-5D79-45F9-AA49-2C67A54AC125}"/>
    <cellStyle name="Currency 4 4 5 6" xfId="13383" xr:uid="{E33E0FD3-8ACA-447C-B22D-09D67C881F8C}"/>
    <cellStyle name="Currency 4 4 6" xfId="1911" xr:uid="{00000000-0005-0000-0000-00009B030000}"/>
    <cellStyle name="Currency 4 4 6 2" xfId="2450" xr:uid="{00000000-0005-0000-0000-0000B0020000}"/>
    <cellStyle name="Currency 4 4 6 2 2" xfId="7575" xr:uid="{8C7E1CB5-24B2-4C06-B574-3CCF8E4D4FAF}"/>
    <cellStyle name="Currency 4 4 6 2 2 2" xfId="17955" xr:uid="{6A488EF1-40BC-410B-A9DD-E4DD703411B9}"/>
    <cellStyle name="Currency 4 4 6 2 3" xfId="10408" xr:uid="{2C895468-9D6B-45DE-9B6E-63DB10E7354C}"/>
    <cellStyle name="Currency 4 4 6 2 3 2" xfId="20788" xr:uid="{04CD12E1-4B0D-4532-9DDB-BE35C5B28512}"/>
    <cellStyle name="Currency 4 4 6 2 4" xfId="27416" xr:uid="{D1E79319-E313-4D2C-9D9E-08BDF44ED27D}"/>
    <cellStyle name="Currency 4 4 6 2 5" xfId="26268" xr:uid="{1AE1D3C1-28D4-4D37-86B0-3452ECD9B6AA}"/>
    <cellStyle name="Currency 4 4 6 2 6" xfId="15122" xr:uid="{C20D0B3A-B542-4016-967C-E7A10907E596}"/>
    <cellStyle name="Currency 4 4 6 3" xfId="3592" xr:uid="{00000000-0005-0000-0000-00009B030000}"/>
    <cellStyle name="Currency 4 4 6 4" xfId="5694" xr:uid="{2C0CC53D-152E-44E5-AED9-191AC3BD2EEB}"/>
    <cellStyle name="Currency 4 4 6 4 2" xfId="29860" xr:uid="{349FD21A-67D9-40B3-8E31-F2333293EFC2}"/>
    <cellStyle name="Currency 4 4 6 5" xfId="25350" xr:uid="{8FD0F9DD-B8DA-44AE-86E7-B484DD0FA26C}"/>
    <cellStyle name="Currency 4 4 6 6" xfId="12838" xr:uid="{AD2A135C-E052-4007-9C51-0C179C5E7320}"/>
    <cellStyle name="Currency 4 4 7" xfId="1897" xr:uid="{00000000-0005-0000-0000-00009C030000}"/>
    <cellStyle name="Currency 4 4 7 2" xfId="2204" xr:uid="{00000000-0005-0000-0000-0000A4020000}"/>
    <cellStyle name="Currency 4 4 7 2 2" xfId="7331" xr:uid="{62EF3B49-9C3F-4DB0-8470-22FF7A1A9DB0}"/>
    <cellStyle name="Currency 4 4 7 2 2 2" xfId="17711" xr:uid="{8274FE90-26AD-47D5-B025-2D6ABB711C56}"/>
    <cellStyle name="Currency 4 4 7 2 3" xfId="10164" xr:uid="{080EBF57-24D2-4B02-8980-3C5D00F55BB7}"/>
    <cellStyle name="Currency 4 4 7 2 3 2" xfId="20544" xr:uid="{0372398F-1696-4722-9F52-2C7BF476EABC}"/>
    <cellStyle name="Currency 4 4 7 2 4" xfId="27694" xr:uid="{260BCC71-9ADF-41F7-9F7F-8DDE0748C47A}"/>
    <cellStyle name="Currency 4 4 7 2 5" xfId="26532" xr:uid="{CD9566BE-C759-4FE2-8BFE-14AD9676A026}"/>
    <cellStyle name="Currency 4 4 7 2 6" xfId="14878" xr:uid="{70853DB0-5ABB-4046-A264-8072BB939B1E}"/>
    <cellStyle name="Currency 4 4 7 3" xfId="3550" xr:uid="{00000000-0005-0000-0000-00009C030000}"/>
    <cellStyle name="Currency 4 4 7 4" xfId="23996" xr:uid="{3627A03A-4482-445B-90C3-B16E8F917721}"/>
    <cellStyle name="Currency 4 4 8" xfId="3884" xr:uid="{8F492FEB-DD26-4D92-B639-56080C96DAD0}"/>
    <cellStyle name="Currency 4 4 8 2" xfId="8716" xr:uid="{DAD2360B-067F-4D07-A858-480B67333D2B}"/>
    <cellStyle name="Currency 4 4 8 2 2" xfId="19096" xr:uid="{C7898B95-E082-451B-B2EC-50C3150B9BA5}"/>
    <cellStyle name="Currency 4 4 8 3" xfId="11549" xr:uid="{5D0C0B8C-1995-4240-B3F9-561A2014C994}"/>
    <cellStyle name="Currency 4 4 8 3 2" xfId="21929" xr:uid="{EE1C25E8-167D-4C7C-B018-6839FBE69164}"/>
    <cellStyle name="Currency 4 4 8 4" xfId="26449" xr:uid="{82287D56-B02D-4F68-B9A6-64009DFF896E}"/>
    <cellStyle name="Currency 4 4 8 5" xfId="28737" xr:uid="{F831583E-FE89-4A56-8161-10A6D8C24FD3}"/>
    <cellStyle name="Currency 4 4 8 6" xfId="16263" xr:uid="{30ACCFBB-EB86-4E6F-8833-07FD0F8ACD5B}"/>
    <cellStyle name="Currency 4 4 9" xfId="4950" xr:uid="{CDC5A57C-39E3-4F44-8543-1AF3DDF56F13}"/>
    <cellStyle name="Currency 4 4 9 2" xfId="26486" xr:uid="{B2BCE877-50E5-41D9-B7EB-2E62128CFE4F}"/>
    <cellStyle name="Currency 4 4 9 3" xfId="28379" xr:uid="{B9AD3C45-5151-45F4-9C1E-9B37CB2D1074}"/>
    <cellStyle name="Currency 4 4 9 4" xfId="14245" xr:uid="{8E423349-87EE-42D6-AED9-9F1C41279132}"/>
    <cellStyle name="Currency 4 5" xfId="573" xr:uid="{00000000-0005-0000-0000-00009D030000}"/>
    <cellStyle name="Currency 4 5 10" xfId="6703" xr:uid="{96D8005A-5D5D-4F79-BBBF-7E5CB28B4B4F}"/>
    <cellStyle name="Currency 4 5 10 2" xfId="17083" xr:uid="{81F424D6-4264-4E30-BEB1-0817CD168E12}"/>
    <cellStyle name="Currency 4 5 11" xfId="9536" xr:uid="{3F991DD6-16B1-4177-928C-BAF66C83B4F2}"/>
    <cellStyle name="Currency 4 5 11 2" xfId="19916" xr:uid="{A7B41CDA-B897-4123-A170-00939D138172}"/>
    <cellStyle name="Currency 4 5 12" xfId="23112" xr:uid="{E500777F-BE40-4CCF-A9CD-C9040D92E351}"/>
    <cellStyle name="Currency 4 5 13" xfId="12528" xr:uid="{1D7A1179-43DD-4B78-BF9D-06270AD4081B}"/>
    <cellStyle name="Currency 4 5 2" xfId="574" xr:uid="{00000000-0005-0000-0000-00009E030000}"/>
    <cellStyle name="Currency 4 5 2 10" xfId="24625" xr:uid="{936AD911-D8C4-43A4-826C-E4A0CEE467A1}"/>
    <cellStyle name="Currency 4 5 2 11" xfId="12686" xr:uid="{3BE07639-9D6E-46C0-8899-0CFA846D1B4E}"/>
    <cellStyle name="Currency 4 5 2 2" xfId="575" xr:uid="{00000000-0005-0000-0000-00009F030000}"/>
    <cellStyle name="Currency 4 5 2 2 2" xfId="1915" xr:uid="{00000000-0005-0000-0000-0000A0030000}"/>
    <cellStyle name="Currency 4 5 2 2 2 2" xfId="25698" xr:uid="{4DA1172A-F308-41C1-8CF1-3AFF6E52A4D0}"/>
    <cellStyle name="Currency 4 5 2 2 2 2 2" xfId="29814" xr:uid="{54AEC88B-7641-4033-8E17-654214DB9AAB}"/>
    <cellStyle name="Currency 4 5 2 2 2 2 2 2" xfId="30862" xr:uid="{7381C2EE-3CA1-46AD-B6E8-34B86631DCC2}"/>
    <cellStyle name="Currency 4 5 2 2 2 3" xfId="25549" xr:uid="{28F1393C-3413-4434-818B-1BEA030FD1C4}"/>
    <cellStyle name="Currency 4 5 2 2 2 4" xfId="30065" xr:uid="{0B5255B4-B7A2-4EE0-89D0-EB53C585A7A2}"/>
    <cellStyle name="Currency 4 5 2 2 3" xfId="1916" xr:uid="{00000000-0005-0000-0000-0000A1030000}"/>
    <cellStyle name="Currency 4 5 2 2 3 2" xfId="28278" xr:uid="{50B40CE8-5CD9-417B-992B-76488973FBEE}"/>
    <cellStyle name="Currency 4 5 2 2 3 3" xfId="27748" xr:uid="{8C12FD05-3DB0-4D9C-B5B8-A93CD492E9A2}"/>
    <cellStyle name="Currency 4 5 2 2 4" xfId="1914" xr:uid="{00000000-0005-0000-0000-0000A2030000}"/>
    <cellStyle name="Currency 4 5 2 2 5" xfId="4957" xr:uid="{06F5503A-5501-48DF-AE79-3F46F4403A51}"/>
    <cellStyle name="Currency 4 5 2 2 5 2" xfId="28397" xr:uid="{6F744894-9EB6-451C-8783-B144588227CA}"/>
    <cellStyle name="Currency 4 5 2 2 5 2 2" xfId="31205" xr:uid="{D619C706-0816-463B-AC58-19A8A3D29D53}"/>
    <cellStyle name="Currency 4 5 2 2 5 2 3" xfId="30861" xr:uid="{B367D80E-8DFE-4B0E-B803-BCECA40AD35A}"/>
    <cellStyle name="Currency 4 5 2 2 5 3" xfId="26343" xr:uid="{DD6A66B5-B137-407F-9C2F-621CDB3F8CC8}"/>
    <cellStyle name="Currency 4 5 2 2 5 4" xfId="14252" xr:uid="{D83F280C-9B11-4050-AC8A-E67693348519}"/>
    <cellStyle name="Currency 4 5 2 2 6" xfId="6705" xr:uid="{EE93D6B9-B3EB-4524-A2EE-0312B0817817}"/>
    <cellStyle name="Currency 4 5 2 2 6 2" xfId="17085" xr:uid="{53293CAC-3243-4905-A96F-0BE3DAB1F405}"/>
    <cellStyle name="Currency 4 5 2 2 7" xfId="9538" xr:uid="{EBBCB11B-E385-46E9-9E80-D9F72677C98A}"/>
    <cellStyle name="Currency 4 5 2 2 7 2" xfId="19918" xr:uid="{F9E1AEC7-09F0-49FB-96CF-0604B4EEA2D1}"/>
    <cellStyle name="Currency 4 5 2 2 8" xfId="24940" xr:uid="{3AB8780B-A800-4DD5-8250-85632D3B4D59}"/>
    <cellStyle name="Currency 4 5 2 2 9" xfId="13621" xr:uid="{A648DF40-1D57-43EF-902C-77D60F3FB356}"/>
    <cellStyle name="Currency 4 5 2 3" xfId="1917" xr:uid="{00000000-0005-0000-0000-0000A3030000}"/>
    <cellStyle name="Currency 4 5 2 3 2" xfId="2696" xr:uid="{00000000-0005-0000-0000-0000B4020000}"/>
    <cellStyle name="Currency 4 5 2 3 2 2" xfId="7820" xr:uid="{67C18852-F72D-450B-B688-FF3BB6681BEB}"/>
    <cellStyle name="Currency 4 5 2 3 2 2 2" xfId="18200" xr:uid="{6B9144A4-11AF-4880-AF7A-EFF01DABC516}"/>
    <cellStyle name="Currency 4 5 2 3 2 3" xfId="10653" xr:uid="{DACA02BB-B318-4FFD-A752-9E48C2216722}"/>
    <cellStyle name="Currency 4 5 2 3 2 3 2" xfId="21033" xr:uid="{E723C75D-F9F7-4F0C-B47B-9E2213D69722}"/>
    <cellStyle name="Currency 4 5 2 3 2 4" xfId="15367" xr:uid="{B860F650-DF92-412F-A990-63AF6856B0E9}"/>
    <cellStyle name="Currency 4 5 2 3 2 5" xfId="30453" xr:uid="{355E64D1-2E56-48F9-84A3-D2E0274B7114}"/>
    <cellStyle name="Currency 4 5 2 3 3" xfId="3675" xr:uid="{00000000-0005-0000-0000-0000A3030000}"/>
    <cellStyle name="Currency 4 5 2 3 4" xfId="5695" xr:uid="{0CD193E0-BEC1-4BF2-9788-987F9986CB96}"/>
    <cellStyle name="Currency 4 5 2 3 4 2" xfId="29759" xr:uid="{99F86FCC-1A9F-4D57-BA3E-48351CE66BC9}"/>
    <cellStyle name="Currency 4 5 2 3 5" xfId="25187" xr:uid="{125BE751-1BD6-47F7-842E-CEBBAC01888C}"/>
    <cellStyle name="Currency 4 5 2 3 6" xfId="13112" xr:uid="{21994009-8AC5-412E-B726-0E1FDA509878}"/>
    <cellStyle name="Currency 4 5 2 4" xfId="1918" xr:uid="{00000000-0005-0000-0000-0000A4030000}"/>
    <cellStyle name="Currency 4 5 2 4 2" xfId="4631" xr:uid="{BA18F28B-B30E-475A-A9D3-122AB6CEE39E}"/>
    <cellStyle name="Currency 4 5 2 4 2 2" xfId="9398" xr:uid="{9A68ECEB-8860-4DAC-A876-F0FFE7E1EBBD}"/>
    <cellStyle name="Currency 4 5 2 4 2 2 2" xfId="19778" xr:uid="{3A8E03A7-588B-4FE6-96FE-51678034FA98}"/>
    <cellStyle name="Currency 4 5 2 4 2 2 3" xfId="31107" xr:uid="{49C92F80-9083-4A60-A898-B9E99DF67213}"/>
    <cellStyle name="Currency 4 5 2 4 2 2 4" xfId="30863" xr:uid="{6CEECFC6-3451-4ABE-A9DF-E8C6F4B15275}"/>
    <cellStyle name="Currency 4 5 2 4 2 3" xfId="12231" xr:uid="{8EC2CF1B-DDA4-40E6-82CF-831E173360E4}"/>
    <cellStyle name="Currency 4 5 2 4 2 3 2" xfId="22611" xr:uid="{6B75FAE7-0EB2-4AF6-90E3-7863B23C4EC5}"/>
    <cellStyle name="Currency 4 5 2 4 2 4" xfId="27723" xr:uid="{21ADC332-137F-4210-8E5E-06BFA4605AD4}"/>
    <cellStyle name="Currency 4 5 2 4 2 5" xfId="28414" xr:uid="{4D589DCE-7D71-4DC6-8C8F-0F643AD2B7CC}"/>
    <cellStyle name="Currency 4 5 2 4 2 6" xfId="16945" xr:uid="{735BD329-52F2-4E9F-8861-1305BAC1A1BF}"/>
    <cellStyle name="Currency 4 5 2 4 3" xfId="22665" xr:uid="{B1B04259-86DC-4B25-824F-1D24D88090AB}"/>
    <cellStyle name="Currency 4 5 2 4 3 2" xfId="29916" xr:uid="{5BBE9C94-0D99-4B58-8FC7-D89D9325D11D}"/>
    <cellStyle name="Currency 4 5 2 4 4" xfId="30027" xr:uid="{9967B865-BEDC-4A63-801B-5525C2EDC36C}"/>
    <cellStyle name="Currency 4 5 2 5" xfId="1913" xr:uid="{00000000-0005-0000-0000-0000A5030000}"/>
    <cellStyle name="Currency 4 5 2 5 2" xfId="24046" xr:uid="{0D05523D-B528-4033-A555-6E964F1AABAC}"/>
    <cellStyle name="Currency 4 5 2 5 3" xfId="25821" xr:uid="{F99162FC-7F1B-4FCA-89F8-447E787AAD95}"/>
    <cellStyle name="Currency 4 5 2 6" xfId="4140" xr:uid="{50D9385E-5919-4685-9204-577765CC4A3B}"/>
    <cellStyle name="Currency 4 5 2 6 2" xfId="8912" xr:uid="{AEBA6F39-5836-428B-9617-79274402EF9A}"/>
    <cellStyle name="Currency 4 5 2 6 2 2" xfId="19292" xr:uid="{2F0A757F-31C8-4EED-B23D-7F988BF96807}"/>
    <cellStyle name="Currency 4 5 2 6 3" xfId="11745" xr:uid="{E263A163-386C-412B-BA71-3CDC89A52DAA}"/>
    <cellStyle name="Currency 4 5 2 6 3 2" xfId="22125" xr:uid="{528AAB7A-FF20-4760-844E-90D0F881E7A4}"/>
    <cellStyle name="Currency 4 5 2 6 4" xfId="27902" xr:uid="{5DC743F1-2CEC-4105-92A1-374C9B082498}"/>
    <cellStyle name="Currency 4 5 2 6 5" xfId="27780" xr:uid="{6B6A6791-AA8B-4932-B61E-E7194F5E38FA}"/>
    <cellStyle name="Currency 4 5 2 6 6" xfId="16459" xr:uid="{EB6EFB00-28D2-4BD3-ADF9-75B56417D836}"/>
    <cellStyle name="Currency 4 5 2 7" xfId="4956" xr:uid="{FF155009-9AE8-472A-9786-1C5CC368329D}"/>
    <cellStyle name="Currency 4 5 2 7 2" xfId="27017" xr:uid="{1795F53F-CF1C-4045-9A4C-F0F3A2201498}"/>
    <cellStyle name="Currency 4 5 2 7 3" xfId="26115" xr:uid="{F40AD9EC-DE66-45CF-B0E2-400E0AE4591C}"/>
    <cellStyle name="Currency 4 5 2 7 4" xfId="14251" xr:uid="{50F566A2-5536-4CA9-B693-1925A58069AE}"/>
    <cellStyle name="Currency 4 5 2 8" xfId="6704" xr:uid="{1EDC8D52-5429-4EA0-BC30-B850169953D7}"/>
    <cellStyle name="Currency 4 5 2 8 2" xfId="17084" xr:uid="{18CDBB35-502C-46D6-A711-7757F3F93718}"/>
    <cellStyle name="Currency 4 5 2 9" xfId="9537" xr:uid="{2E013ABA-A669-4820-9CC5-6735C91F7EA0}"/>
    <cellStyle name="Currency 4 5 2 9 2" xfId="19917" xr:uid="{5FEF1FDC-1A94-4A05-910B-3E5D62136936}"/>
    <cellStyle name="Currency 4 5 3" xfId="576" xr:uid="{00000000-0005-0000-0000-0000A6030000}"/>
    <cellStyle name="Currency 4 5 3 10" xfId="13622" xr:uid="{334D3E92-60E7-42E3-8CC0-E74FC9A43C56}"/>
    <cellStyle name="Currency 4 5 3 2" xfId="1920" xr:uid="{00000000-0005-0000-0000-0000A7030000}"/>
    <cellStyle name="Currency 4 5 3 2 2" xfId="23943" xr:uid="{AAF0F971-3028-4122-875F-31812B9A5C10}"/>
    <cellStyle name="Currency 4 5 3 2 2 2" xfId="29817" xr:uid="{4B3D4FBF-846C-4EAB-8330-290E50CB5918}"/>
    <cellStyle name="Currency 4 5 3 2 2 2 2" xfId="30865" xr:uid="{56E3ECBD-CC6C-4809-A0CF-27A26DF84B37}"/>
    <cellStyle name="Currency 4 5 3 2 3" xfId="25619" xr:uid="{CE950C91-DA13-4A1B-A20A-059D6EE2D92A}"/>
    <cellStyle name="Currency 4 5 3 2 3 2" xfId="26036" xr:uid="{BE3BCC2F-6352-4B40-AC21-B009231F1344}"/>
    <cellStyle name="Currency 4 5 3 2 4" xfId="30066" xr:uid="{B604ADA6-9D95-4C24-AA2C-55BB6B9DA913}"/>
    <cellStyle name="Currency 4 5 3 3" xfId="1921" xr:uid="{00000000-0005-0000-0000-0000A8030000}"/>
    <cellStyle name="Currency 4 5 3 4" xfId="1919" xr:uid="{00000000-0005-0000-0000-0000A9030000}"/>
    <cellStyle name="Currency 4 5 3 4 2" xfId="22935" xr:uid="{71B5603C-6766-4D0C-B1CC-BB0C74847168}"/>
    <cellStyle name="Currency 4 5 3 4 3" xfId="23188" xr:uid="{1205E03B-BC6A-4DE9-88A4-2BEF1DEAC256}"/>
    <cellStyle name="Currency 4 5 3 5" xfId="4431" xr:uid="{3AA8AD3D-7C60-4403-BB09-DDF91B3CAE59}"/>
    <cellStyle name="Currency 4 5 3 5 2" xfId="9203" xr:uid="{A3A5C4BF-1097-4467-8467-E6868B8BA4F4}"/>
    <cellStyle name="Currency 4 5 3 5 2 2" xfId="19583" xr:uid="{49F42FB0-91CB-458C-A7D4-235AF0A55179}"/>
    <cellStyle name="Currency 4 5 3 5 2 3" xfId="31097" xr:uid="{33326015-762D-4E88-83D4-A64BE6A0CC24}"/>
    <cellStyle name="Currency 4 5 3 5 2 4" xfId="30864" xr:uid="{F643D74F-7AFF-4B03-A864-927FA527D96F}"/>
    <cellStyle name="Currency 4 5 3 5 3" xfId="12036" xr:uid="{E00CD68C-A290-4DB5-A1CF-3644D0747AC5}"/>
    <cellStyle name="Currency 4 5 3 5 3 2" xfId="22416" xr:uid="{E84E2549-6431-44F9-B607-FBBBD1DC9327}"/>
    <cellStyle name="Currency 4 5 3 5 4" xfId="28381" xr:uid="{0F213479-C7BF-460B-921C-9BF2F16D4990}"/>
    <cellStyle name="Currency 4 5 3 5 5" xfId="28281" xr:uid="{22548A9C-4DD8-41F0-A41C-723D58FD4503}"/>
    <cellStyle name="Currency 4 5 3 5 6" xfId="16750" xr:uid="{52FEF294-8412-4EB3-8765-5D8BDE2BE71D}"/>
    <cellStyle name="Currency 4 5 3 6" xfId="4958" xr:uid="{761BB72E-4A93-4F6D-952A-D789235B3BEF}"/>
    <cellStyle name="Currency 4 5 3 6 2" xfId="25856" xr:uid="{CC96E5FE-101D-49B5-AFF2-F0D67BAF3B1D}"/>
    <cellStyle name="Currency 4 5 3 6 3" xfId="25957" xr:uid="{2BE1B934-0731-458E-BBB0-C55DFA45F7BC}"/>
    <cellStyle name="Currency 4 5 3 6 4" xfId="14253" xr:uid="{8405B132-7A1C-4C01-9D7B-5EB24C9806D1}"/>
    <cellStyle name="Currency 4 5 3 7" xfId="6706" xr:uid="{E097C61D-B8A4-4BA3-A749-1FB076D1944C}"/>
    <cellStyle name="Currency 4 5 3 7 2" xfId="17086" xr:uid="{A011E640-EF48-4A1F-8560-DE3E220E899D}"/>
    <cellStyle name="Currency 4 5 3 8" xfId="9539" xr:uid="{AC37EC65-F8CF-42B4-8DC6-FADD287AB63E}"/>
    <cellStyle name="Currency 4 5 3 8 2" xfId="19919" xr:uid="{C869296A-CF30-471C-9C5F-F51BBB60F5C0}"/>
    <cellStyle name="Currency 4 5 3 9" xfId="23967" xr:uid="{F443B76C-96A1-45EC-9AFC-26C101FCEB45}"/>
    <cellStyle name="Currency 4 5 4" xfId="577" xr:uid="{00000000-0005-0000-0000-0000AA030000}"/>
    <cellStyle name="Currency 4 5 4 2" xfId="1923" xr:uid="{00000000-0005-0000-0000-0000AB030000}"/>
    <cellStyle name="Currency 4 5 4 2 2" xfId="24662" xr:uid="{263B1B22-114C-495E-9350-2ABE6490124D}"/>
    <cellStyle name="Currency 4 5 4 2 2 2" xfId="29801" xr:uid="{C804928D-1D33-4538-9314-49B044D66F42}"/>
    <cellStyle name="Currency 4 5 4 2 2 2 2" xfId="30867" xr:uid="{B0C9A63D-7494-4D52-8251-421A392B421C}"/>
    <cellStyle name="Currency 4 5 4 2 3" xfId="24066" xr:uid="{0D856946-7117-49EA-AC01-0064A38C42CE}"/>
    <cellStyle name="Currency 4 5 4 2 4" xfId="30043" xr:uid="{EEFDFB76-2D08-40FB-A6B7-3476F3E82C64}"/>
    <cellStyle name="Currency 4 5 4 3" xfId="1924" xr:uid="{00000000-0005-0000-0000-0000AC030000}"/>
    <cellStyle name="Currency 4 5 4 4" xfId="1922" xr:uid="{00000000-0005-0000-0000-0000AD030000}"/>
    <cellStyle name="Currency 4 5 4 5" xfId="4959" xr:uid="{87419F56-CBBC-4EC5-A5FA-A3AF979B0915}"/>
    <cellStyle name="Currency 4 5 4 5 2" xfId="14254" xr:uid="{8C5EB694-52CC-490F-B3E9-4913D21D4D43}"/>
    <cellStyle name="Currency 4 5 4 5 2 2" xfId="31118" xr:uid="{599ACB9C-A937-47CA-9D0F-C4AB326FB162}"/>
    <cellStyle name="Currency 4 5 4 5 2 3" xfId="30866" xr:uid="{E8603F16-F09A-4E09-9D28-44B44FEF8439}"/>
    <cellStyle name="Currency 4 5 4 6" xfId="6707" xr:uid="{1798A0C3-0F0E-4A89-8589-844DF65E9F42}"/>
    <cellStyle name="Currency 4 5 4 6 2" xfId="17087" xr:uid="{D3FD206B-DAD5-4DAA-A970-AB8DDC53341A}"/>
    <cellStyle name="Currency 4 5 4 7" xfId="9540" xr:uid="{34AC5E68-4DFB-4911-BF94-7C4459F2FB46}"/>
    <cellStyle name="Currency 4 5 4 7 2" xfId="19920" xr:uid="{1F244D45-9C5C-42D4-8B24-CE2D3F89822F}"/>
    <cellStyle name="Currency 4 5 4 8" xfId="22684" xr:uid="{4C3C79CF-25CE-4C16-9BB0-1769F28B1B20}"/>
    <cellStyle name="Currency 4 5 4 9" xfId="13384" xr:uid="{E635F5DB-2E3E-441B-8400-72BF51338561}"/>
    <cellStyle name="Currency 4 5 5" xfId="1925" xr:uid="{00000000-0005-0000-0000-0000AE030000}"/>
    <cellStyle name="Currency 4 5 5 2" xfId="2510" xr:uid="{00000000-0005-0000-0000-0000B7020000}"/>
    <cellStyle name="Currency 4 5 5 2 2" xfId="7635" xr:uid="{4D22E8A7-EB57-45C4-8DF7-78D97C020D56}"/>
    <cellStyle name="Currency 4 5 5 2 2 2" xfId="18015" xr:uid="{BA4C1423-C482-4431-9131-04E1CC4EBD81}"/>
    <cellStyle name="Currency 4 5 5 2 3" xfId="10468" xr:uid="{01F0FA39-D08C-48DA-938C-69F3BAC55A8E}"/>
    <cellStyle name="Currency 4 5 5 2 3 2" xfId="20848" xr:uid="{A02A1E62-6C59-45F9-97D0-856E7E73EC12}"/>
    <cellStyle name="Currency 4 5 5 2 4" xfId="15182" xr:uid="{96FC25C0-6B7E-46EA-8430-CD9F99FE003C}"/>
    <cellStyle name="Currency 4 5 5 2 5" xfId="30454" xr:uid="{D1D92241-B440-4161-9AD3-507B6B28F8E2}"/>
    <cellStyle name="Currency 4 5 5 3" xfId="3686" xr:uid="{00000000-0005-0000-0000-0000AE030000}"/>
    <cellStyle name="Currency 4 5 5 4" xfId="5696" xr:uid="{87D1524C-BFE7-422B-B989-9D522BADBCA1}"/>
    <cellStyle name="Currency 4 5 5 4 2" xfId="29850" xr:uid="{866D774B-6445-4880-8BA7-0099CB8DF3AA}"/>
    <cellStyle name="Currency 4 5 5 5" xfId="22724" xr:uid="{EF4411FA-DFA8-451D-B7E7-839389F36923}"/>
    <cellStyle name="Currency 4 5 5 6" xfId="12898" xr:uid="{C5E1F394-9FDA-44B8-BAB0-E2548220D597}"/>
    <cellStyle name="Currency 4 5 6" xfId="1926" xr:uid="{00000000-0005-0000-0000-0000AF030000}"/>
    <cellStyle name="Currency 4 5 6 2" xfId="2296" xr:uid="{00000000-0005-0000-0000-0000B1020000}"/>
    <cellStyle name="Currency 4 5 6 2 2" xfId="7423" xr:uid="{27282295-7FE3-42E8-957D-24B26439D840}"/>
    <cellStyle name="Currency 4 5 6 2 2 2" xfId="17803" xr:uid="{8C24B4EF-0358-4F54-A912-98B5E3379049}"/>
    <cellStyle name="Currency 4 5 6 2 3" xfId="10256" xr:uid="{FDFC2E07-E644-4F02-BCB8-66A9F1B8790E}"/>
    <cellStyle name="Currency 4 5 6 2 3 2" xfId="20636" xr:uid="{1A61F4DB-4348-4174-B239-F5DF689F2EE0}"/>
    <cellStyle name="Currency 4 5 6 2 4" xfId="27455" xr:uid="{B9F256C9-BCCC-4534-8886-D9B3C7D21615}"/>
    <cellStyle name="Currency 4 5 6 2 5" xfId="28510" xr:uid="{73746A97-BD3D-47E7-A938-B4DCC51B3BDF}"/>
    <cellStyle name="Currency 4 5 6 2 6" xfId="14970" xr:uid="{CAE99062-2993-4F26-AC84-E97E092E225E}"/>
    <cellStyle name="Currency 4 5 6 3" xfId="2049" xr:uid="{00000000-0005-0000-0000-0000AF030000}"/>
    <cellStyle name="Currency 4 5 6 4" xfId="24323" xr:uid="{E848D214-C233-4FDB-AA84-DF3F125B0AE0}"/>
    <cellStyle name="Currency 4 5 6 4 2" xfId="29872" xr:uid="{AB0F7101-5019-4E1F-BD3B-6E1E7DC5302C}"/>
    <cellStyle name="Currency 4 5 6 5" xfId="30002" xr:uid="{8A598608-F3B4-41BB-B471-9AEA4AC2105B}"/>
    <cellStyle name="Currency 4 5 7" xfId="1912" xr:uid="{00000000-0005-0000-0000-0000B0030000}"/>
    <cellStyle name="Currency 4 5 7 2" xfId="25774" xr:uid="{E7C99D6A-38BF-4E4B-8018-AFD0CBFA99FB}"/>
    <cellStyle name="Currency 4 5 7 3" xfId="24240" xr:uid="{76B8FB3E-46A1-4D15-A448-AE8DEDB8CB73}"/>
    <cellStyle name="Currency 4 5 8" xfId="3885" xr:uid="{BB75FD07-1C78-4151-9DF4-68E424D3C4F2}"/>
    <cellStyle name="Currency 4 5 8 2" xfId="8717" xr:uid="{DD397074-4919-4D6A-A38A-F372E30130F0}"/>
    <cellStyle name="Currency 4 5 8 2 2" xfId="19097" xr:uid="{DEB98FC7-18DE-4F8A-97A3-431584117BB8}"/>
    <cellStyle name="Currency 4 5 8 3" xfId="11550" xr:uid="{359770BD-143E-4F4F-AA98-5F7305CF618B}"/>
    <cellStyle name="Currency 4 5 8 3 2" xfId="21930" xr:uid="{E66B9320-DBDD-445D-8DE7-4A10CDECB151}"/>
    <cellStyle name="Currency 4 5 8 4" xfId="28026" xr:uid="{D526BE72-91DA-4754-AA1C-03DB8E0B0E8A}"/>
    <cellStyle name="Currency 4 5 8 5" xfId="27121" xr:uid="{497ECD56-B183-48DE-AA7E-44F24EB94C74}"/>
    <cellStyle name="Currency 4 5 8 6" xfId="16264" xr:uid="{F82953C5-58DF-4A68-B24B-5112198EFBCF}"/>
    <cellStyle name="Currency 4 5 9" xfId="4955" xr:uid="{2BF12BF6-A88D-4CD8-B463-BE6A723B4788}"/>
    <cellStyle name="Currency 4 5 9 2" xfId="28424" xr:uid="{CE4A9F61-2D6F-40AD-B611-F92BB82A6F93}"/>
    <cellStyle name="Currency 4 5 9 3" xfId="28541" xr:uid="{7D4837C6-7F11-49AB-8B5C-DA6D94A2B26B}"/>
    <cellStyle name="Currency 4 5 9 4" xfId="14250" xr:uid="{7B7D4E74-8C23-4621-9E92-669FBB089CC4}"/>
    <cellStyle name="Currency 4 6" xfId="578" xr:uid="{00000000-0005-0000-0000-0000B1030000}"/>
    <cellStyle name="Currency 4 6 10" xfId="6708" xr:uid="{B07F9FF6-3CB0-41E2-BE48-9F074A4EFF3F}"/>
    <cellStyle name="Currency 4 6 10 2" xfId="17088" xr:uid="{AE70F2C7-B997-463B-B121-3804A5096F80}"/>
    <cellStyle name="Currency 4 6 11" xfId="9541" xr:uid="{91979687-FDE0-42FF-AD58-6BBF9A4F60A5}"/>
    <cellStyle name="Currency 4 6 11 2" xfId="19921" xr:uid="{4896E6C4-B379-47ED-86FC-84F546494045}"/>
    <cellStyle name="Currency 4 6 12" xfId="24980" xr:uid="{7B097255-9119-4B78-A77F-24C10930B021}"/>
    <cellStyle name="Currency 4 6 13" xfId="12529" xr:uid="{B856397C-6609-41B2-9AE5-C15254210415}"/>
    <cellStyle name="Currency 4 6 2" xfId="579" xr:uid="{00000000-0005-0000-0000-0000B2030000}"/>
    <cellStyle name="Currency 4 6 2 10" xfId="23957" xr:uid="{1E0057A9-BBA2-4D46-B7EA-18EF09872F67}"/>
    <cellStyle name="Currency 4 6 2 11" xfId="12687" xr:uid="{6D82921E-0A4A-470C-944C-C94A67F7B50E}"/>
    <cellStyle name="Currency 4 6 2 2" xfId="580" xr:uid="{00000000-0005-0000-0000-0000B3030000}"/>
    <cellStyle name="Currency 4 6 2 2 2" xfId="1930" xr:uid="{00000000-0005-0000-0000-0000B4030000}"/>
    <cellStyle name="Currency 4 6 2 2 2 2" xfId="24065" xr:uid="{1A248772-3124-424D-BDF8-03CF48AD404B}"/>
    <cellStyle name="Currency 4 6 2 2 2 2 2" xfId="29800" xr:uid="{909C59C1-8B84-41E5-BC5D-A742D25F0966}"/>
    <cellStyle name="Currency 4 6 2 2 2 2 2 2" xfId="30869" xr:uid="{33A67EFD-F51B-4EDD-ACDC-7AA56856132E}"/>
    <cellStyle name="Currency 4 6 2 2 2 3" xfId="25070" xr:uid="{E0EA9661-5210-4CF1-B311-A122A5430DBF}"/>
    <cellStyle name="Currency 4 6 2 2 2 4" xfId="30067" xr:uid="{B544388C-494D-4615-984D-2FF79A0A057C}"/>
    <cellStyle name="Currency 4 6 2 2 3" xfId="1931" xr:uid="{00000000-0005-0000-0000-0000B5030000}"/>
    <cellStyle name="Currency 4 6 2 2 3 2" xfId="27018" xr:uid="{6D4BFB8F-F4E3-488F-AE7F-8B569DEE806B}"/>
    <cellStyle name="Currency 4 6 2 2 3 3" xfId="28380" xr:uid="{8E7070DA-EB58-4185-BD19-1566856F6854}"/>
    <cellStyle name="Currency 4 6 2 2 4" xfId="1929" xr:uid="{00000000-0005-0000-0000-0000B6030000}"/>
    <cellStyle name="Currency 4 6 2 2 5" xfId="4962" xr:uid="{2250466A-D110-4398-98F0-42A79CBF6180}"/>
    <cellStyle name="Currency 4 6 2 2 5 2" xfId="28536" xr:uid="{891F3589-F1CB-45CE-84A4-2A06312D3154}"/>
    <cellStyle name="Currency 4 6 2 2 5 2 2" xfId="31207" xr:uid="{0C5E9D99-D942-47ED-AA42-8E46FBC624DE}"/>
    <cellStyle name="Currency 4 6 2 2 5 2 3" xfId="30868" xr:uid="{AFFC98E0-9F11-4EDB-A318-463DF76AA7AC}"/>
    <cellStyle name="Currency 4 6 2 2 5 3" xfId="28571" xr:uid="{A706AA9B-20B4-41A2-8CB2-06ABDF2DCB6C}"/>
    <cellStyle name="Currency 4 6 2 2 5 4" xfId="14257" xr:uid="{D0255818-1554-4D74-96D0-52D65F034DCA}"/>
    <cellStyle name="Currency 4 6 2 2 6" xfId="6710" xr:uid="{45FD87FF-A2B1-4E29-9C9F-D546B2E334A5}"/>
    <cellStyle name="Currency 4 6 2 2 6 2" xfId="17090" xr:uid="{BA993446-4CF5-4070-9D3E-44C57E92FAF0}"/>
    <cellStyle name="Currency 4 6 2 2 7" xfId="9543" xr:uid="{1C96D7B5-F815-48C5-8BC9-BE47EAD44157}"/>
    <cellStyle name="Currency 4 6 2 2 7 2" xfId="19923" xr:uid="{4F90AFAC-EF2A-48EB-AE86-2E926B19D934}"/>
    <cellStyle name="Currency 4 6 2 2 8" xfId="23432" xr:uid="{BAE1E1BE-A151-440D-A3FD-1B74FF6E838B}"/>
    <cellStyle name="Currency 4 6 2 2 9" xfId="13623" xr:uid="{69D5B8D4-D772-40A6-A8B6-2592C5AE2DBC}"/>
    <cellStyle name="Currency 4 6 2 3" xfId="1932" xr:uid="{00000000-0005-0000-0000-0000B7030000}"/>
    <cellStyle name="Currency 4 6 2 3 2" xfId="2697" xr:uid="{00000000-0005-0000-0000-0000BB020000}"/>
    <cellStyle name="Currency 4 6 2 3 2 2" xfId="7821" xr:uid="{9141CB2B-C0D0-46F5-A473-8965105435F5}"/>
    <cellStyle name="Currency 4 6 2 3 2 2 2" xfId="18201" xr:uid="{58125A39-26CC-49B5-BB19-D1DF4CDA251E}"/>
    <cellStyle name="Currency 4 6 2 3 2 3" xfId="10654" xr:uid="{39219585-75A2-4539-B70E-18DB55ACB9D9}"/>
    <cellStyle name="Currency 4 6 2 3 2 3 2" xfId="21034" xr:uid="{3A80A820-F0DF-4A51-840B-F2D3EC169472}"/>
    <cellStyle name="Currency 4 6 2 3 2 4" xfId="15368" xr:uid="{03AA89C8-A028-4B49-8381-59A5B0E5E97C}"/>
    <cellStyle name="Currency 4 6 2 3 2 5" xfId="30455" xr:uid="{78266109-4A71-4784-91E5-B862DD85110C}"/>
    <cellStyle name="Currency 4 6 2 3 3" xfId="3635" xr:uid="{00000000-0005-0000-0000-0000B7030000}"/>
    <cellStyle name="Currency 4 6 2 3 4" xfId="5697" xr:uid="{B38A81BB-9A36-40AA-950D-281B6FFF8927}"/>
    <cellStyle name="Currency 4 6 2 3 4 2" xfId="29760" xr:uid="{67054A47-93D4-47AB-AD53-E56BF5421076}"/>
    <cellStyle name="Currency 4 6 2 3 5" xfId="22980" xr:uid="{B6E933DD-A71A-437B-AB0D-1555CA191641}"/>
    <cellStyle name="Currency 4 6 2 3 6" xfId="13113" xr:uid="{97F811E8-74C9-46E0-BE4A-E9879D19FAC3}"/>
    <cellStyle name="Currency 4 6 2 4" xfId="1933" xr:uid="{00000000-0005-0000-0000-0000B8030000}"/>
    <cellStyle name="Currency 4 6 2 4 2" xfId="3769" xr:uid="{711868DE-36E0-40D7-A79D-79449C7A383C}"/>
    <cellStyle name="Currency 4 6 2 4 2 2" xfId="8613" xr:uid="{F546AFF6-7058-4C82-90AC-4A81EC8083D9}"/>
    <cellStyle name="Currency 4 6 2 4 2 2 2" xfId="18993" xr:uid="{E88E79F6-1F23-4001-9309-BDEA1C2F6BF3}"/>
    <cellStyle name="Currency 4 6 2 4 2 2 3" xfId="30999" xr:uid="{50D06B9C-4AB5-43C5-B1A6-6C448FBE4A75}"/>
    <cellStyle name="Currency 4 6 2 4 2 2 4" xfId="30870" xr:uid="{04687B75-08B5-48CB-8CF3-ADAA48B62C27}"/>
    <cellStyle name="Currency 4 6 2 4 2 3" xfId="11446" xr:uid="{2DD8B225-19F8-4553-BC04-74AC6264B56E}"/>
    <cellStyle name="Currency 4 6 2 4 2 3 2" xfId="21826" xr:uid="{FC3F1D3B-7AA2-4711-B757-CB01029872EA}"/>
    <cellStyle name="Currency 4 6 2 4 2 4" xfId="28627" xr:uid="{D1889FEE-D5E8-4C56-976E-BB0BF757AFB4}"/>
    <cellStyle name="Currency 4 6 2 4 2 5" xfId="27299" xr:uid="{4CED908C-E0B3-49F6-AEE7-7441216FCEE4}"/>
    <cellStyle name="Currency 4 6 2 4 2 6" xfId="16160" xr:uid="{83C002B8-BD9C-4D22-8A9D-BA9F67B034FD}"/>
    <cellStyle name="Currency 4 6 2 4 3" xfId="25295" xr:uid="{F7CEB48C-B5A7-412F-9C5F-E2E4C2E67336}"/>
    <cellStyle name="Currency 4 6 2 4 3 2" xfId="29917" xr:uid="{5A87EBC1-D111-497B-B547-E9E6BC33C8DF}"/>
    <cellStyle name="Currency 4 6 2 4 4" xfId="30028" xr:uid="{8DDC0C0A-0576-413A-A87E-09C0201918F9}"/>
    <cellStyle name="Currency 4 6 2 5" xfId="1928" xr:uid="{00000000-0005-0000-0000-0000B9030000}"/>
    <cellStyle name="Currency 4 6 2 5 2" xfId="23049" xr:uid="{DEB66FCC-EAF6-49BE-BE1E-44208B92D060}"/>
    <cellStyle name="Currency 4 6 2 5 3" xfId="25804" xr:uid="{450EC3BB-E536-4A0F-ADBB-326E1FBE7306}"/>
    <cellStyle name="Currency 4 6 2 6" xfId="4141" xr:uid="{6809CE90-3BD2-4B14-B987-2478FE084EC5}"/>
    <cellStyle name="Currency 4 6 2 6 2" xfId="8913" xr:uid="{BF742BF3-4A54-4718-BBA4-B70ABFCB325F}"/>
    <cellStyle name="Currency 4 6 2 6 2 2" xfId="19293" xr:uid="{5AEACD83-2843-4E92-9040-B7E679159810}"/>
    <cellStyle name="Currency 4 6 2 6 3" xfId="11746" xr:uid="{A514B5F4-9004-4CED-84F6-59A48E97A795}"/>
    <cellStyle name="Currency 4 6 2 6 3 2" xfId="22126" xr:uid="{6ECBD18E-EA1B-4676-AF35-72C30BB44837}"/>
    <cellStyle name="Currency 4 6 2 6 4" xfId="26525" xr:uid="{AC3EA581-D422-4D75-92EF-30FFC4170AA4}"/>
    <cellStyle name="Currency 4 6 2 6 5" xfId="26881" xr:uid="{73973956-B136-4DDB-A0F9-8C9BC541783A}"/>
    <cellStyle name="Currency 4 6 2 6 6" xfId="16460" xr:uid="{2B2A8B2D-56B9-4B2F-ACC8-74592709D082}"/>
    <cellStyle name="Currency 4 6 2 7" xfId="4961" xr:uid="{DC1DDCAA-438F-4D69-A3BE-2C2B2BF09732}"/>
    <cellStyle name="Currency 4 6 2 7 2" xfId="27131" xr:uid="{6E317467-9D0D-42C3-9EA7-11486512D191}"/>
    <cellStyle name="Currency 4 6 2 7 3" xfId="26146" xr:uid="{D0347F24-C2A8-4668-BC74-81112063EE9F}"/>
    <cellStyle name="Currency 4 6 2 7 4" xfId="14256" xr:uid="{608F617D-8CC8-4305-BB38-54EA70AEDA53}"/>
    <cellStyle name="Currency 4 6 2 8" xfId="6709" xr:uid="{F62F604B-18CC-4DDC-B82F-9B55E4F25239}"/>
    <cellStyle name="Currency 4 6 2 8 2" xfId="17089" xr:uid="{C4A721BE-FE4D-496E-98CD-FD18782DD36D}"/>
    <cellStyle name="Currency 4 6 2 9" xfId="9542" xr:uid="{69CFD19C-2246-45B2-9FE6-6E2A756EAC3A}"/>
    <cellStyle name="Currency 4 6 2 9 2" xfId="19922" xr:uid="{DB01D7A8-7C61-4D43-9903-A09A922AE58A}"/>
    <cellStyle name="Currency 4 6 3" xfId="581" xr:uid="{00000000-0005-0000-0000-0000BA030000}"/>
    <cellStyle name="Currency 4 6 3 10" xfId="13624" xr:uid="{E2B005EC-0FC7-4563-9527-17FDC2EF4E14}"/>
    <cellStyle name="Currency 4 6 3 2" xfId="1935" xr:uid="{00000000-0005-0000-0000-0000BB030000}"/>
    <cellStyle name="Currency 4 6 3 2 2" xfId="24889" xr:uid="{C36765B5-20D3-4E36-850B-6ABAEC0FF880}"/>
    <cellStyle name="Currency 4 6 3 2 2 2" xfId="29792" xr:uid="{5BD17850-E81F-4D87-8CFA-6F1B58B55BE2}"/>
    <cellStyle name="Currency 4 6 3 2 2 2 2" xfId="30872" xr:uid="{4106EB6B-C055-4934-8903-1EC3CEE1C66A}"/>
    <cellStyle name="Currency 4 6 3 2 3" xfId="23226" xr:uid="{2C26A46C-6DAC-4B8D-A2CE-FB3895391873}"/>
    <cellStyle name="Currency 4 6 3 2 3 2" xfId="27863" xr:uid="{10E1699B-2241-47D5-9787-3D9730D666CE}"/>
    <cellStyle name="Currency 4 6 3 2 4" xfId="30068" xr:uid="{C6C642F4-8913-48F4-A9F0-7CC515AFA269}"/>
    <cellStyle name="Currency 4 6 3 3" xfId="1936" xr:uid="{00000000-0005-0000-0000-0000BC030000}"/>
    <cellStyle name="Currency 4 6 3 4" xfId="1934" xr:uid="{00000000-0005-0000-0000-0000BD030000}"/>
    <cellStyle name="Currency 4 6 3 4 2" xfId="27206" xr:uid="{76CF2D70-31C2-4FE1-8EE7-818EBE82C205}"/>
    <cellStyle name="Currency 4 6 3 4 3" xfId="28334" xr:uid="{32B145DB-C29E-4812-BF17-9D7B62B1F686}"/>
    <cellStyle name="Currency 4 6 3 5" xfId="4432" xr:uid="{8E2BD8CA-0D4D-4E62-BC0A-ED15E529F6CD}"/>
    <cellStyle name="Currency 4 6 3 5 2" xfId="9204" xr:uid="{0270927F-5680-4C53-B40F-53E15082B603}"/>
    <cellStyle name="Currency 4 6 3 5 2 2" xfId="19584" xr:uid="{0BB2AAF7-C416-498D-9B8B-9B560F3D4281}"/>
    <cellStyle name="Currency 4 6 3 5 2 3" xfId="31098" xr:uid="{61AF2E4D-FDA5-40C5-9E4A-57B74CB50473}"/>
    <cellStyle name="Currency 4 6 3 5 2 4" xfId="30871" xr:uid="{03009555-2AD8-4DBA-836C-59EF688A36D7}"/>
    <cellStyle name="Currency 4 6 3 5 3" xfId="12037" xr:uid="{AFFC388E-3DF7-4EFE-AAE8-CB07387570F2}"/>
    <cellStyle name="Currency 4 6 3 5 3 2" xfId="22417" xr:uid="{DE035A88-F17D-4998-A618-16A3E9A1EB7B}"/>
    <cellStyle name="Currency 4 6 3 5 4" xfId="28533" xr:uid="{6DF86680-28CD-4D06-9B04-0CF22F6BCB13}"/>
    <cellStyle name="Currency 4 6 3 5 5" xfId="27207" xr:uid="{6226D374-F607-49AC-91C2-FC30A724A561}"/>
    <cellStyle name="Currency 4 6 3 5 6" xfId="16751" xr:uid="{8022CEF5-0D2F-4278-A2EB-218C34FF6C4C}"/>
    <cellStyle name="Currency 4 6 3 6" xfId="4963" xr:uid="{4330E251-CD90-4B32-93FC-55EAA4CDFFD9}"/>
    <cellStyle name="Currency 4 6 3 6 2" xfId="28480" xr:uid="{215BA51B-A8B7-44C4-9585-F41E758D65E3}"/>
    <cellStyle name="Currency 4 6 3 6 3" xfId="28659" xr:uid="{9EB08D96-3FD3-47EA-B870-C504493DB19B}"/>
    <cellStyle name="Currency 4 6 3 6 4" xfId="14258" xr:uid="{60E90AF3-05F3-47F4-A189-98678D978807}"/>
    <cellStyle name="Currency 4 6 3 7" xfId="6711" xr:uid="{E7E018BF-333B-44B4-92CA-F7E2C56EB859}"/>
    <cellStyle name="Currency 4 6 3 7 2" xfId="17091" xr:uid="{D7F8E667-89B4-4688-B8FD-C186A76ABA1A}"/>
    <cellStyle name="Currency 4 6 3 8" xfId="9544" xr:uid="{5923932E-B7A2-4154-924A-867AD747AB75}"/>
    <cellStyle name="Currency 4 6 3 8 2" xfId="19924" xr:uid="{96D35695-3217-4658-B362-5229A795E688}"/>
    <cellStyle name="Currency 4 6 3 9" xfId="24328" xr:uid="{11F1C252-E24B-475A-A6CB-0594284AF6DE}"/>
    <cellStyle name="Currency 4 6 4" xfId="582" xr:uid="{00000000-0005-0000-0000-0000BE030000}"/>
    <cellStyle name="Currency 4 6 4 2" xfId="1938" xr:uid="{00000000-0005-0000-0000-0000BF030000}"/>
    <cellStyle name="Currency 4 6 4 2 2" xfId="24732" xr:uid="{F6B067B5-A3E8-44C1-A0BD-699CBD37ED89}"/>
    <cellStyle name="Currency 4 6 4 2 2 2" xfId="29804" xr:uid="{50A05FD2-552A-489D-921C-33EF4CB07C26}"/>
    <cellStyle name="Currency 4 6 4 2 2 2 2" xfId="30874" xr:uid="{20DD1A3A-4C66-426C-8AF0-5DD8ECADACD2}"/>
    <cellStyle name="Currency 4 6 4 2 3" xfId="22733" xr:uid="{49722CC7-D743-4F52-82C1-3F54B76E2373}"/>
    <cellStyle name="Currency 4 6 4 2 4" xfId="30044" xr:uid="{103C0001-4553-4204-B33E-FA357C6EA3AE}"/>
    <cellStyle name="Currency 4 6 4 3" xfId="1939" xr:uid="{00000000-0005-0000-0000-0000C0030000}"/>
    <cellStyle name="Currency 4 6 4 4" xfId="1937" xr:uid="{00000000-0005-0000-0000-0000C1030000}"/>
    <cellStyle name="Currency 4 6 4 5" xfId="4964" xr:uid="{E8104B68-60BF-44F6-A198-148619EA8402}"/>
    <cellStyle name="Currency 4 6 4 5 2" xfId="14259" xr:uid="{F993D79C-324D-4094-90E8-80912C5B10B5}"/>
    <cellStyle name="Currency 4 6 4 5 2 2" xfId="31119" xr:uid="{9BFE5A8D-C545-4F3A-8596-DCD99BE51191}"/>
    <cellStyle name="Currency 4 6 4 5 2 3" xfId="30873" xr:uid="{A064A3F5-5B54-4892-9309-AD84AB3D99CF}"/>
    <cellStyle name="Currency 4 6 4 6" xfId="6712" xr:uid="{B47C4504-D587-4D4B-A5E5-B5D92E7C2E97}"/>
    <cellStyle name="Currency 4 6 4 6 2" xfId="17092" xr:uid="{C233BEB7-DD31-4D3D-A7D9-62A75FCF85AD}"/>
    <cellStyle name="Currency 4 6 4 7" xfId="9545" xr:uid="{AB973561-B002-4343-AC5F-1462A0AC63B3}"/>
    <cellStyle name="Currency 4 6 4 7 2" xfId="19925" xr:uid="{F17DB19A-C246-4994-86EC-1CC8D02BB663}"/>
    <cellStyle name="Currency 4 6 4 8" xfId="24956" xr:uid="{F86C4079-2D3E-4067-BF88-768835AA9419}"/>
    <cellStyle name="Currency 4 6 4 9" xfId="13385" xr:uid="{FBE96D83-CC4B-4205-B350-C9D1F5359855}"/>
    <cellStyle name="Currency 4 6 5" xfId="1940" xr:uid="{00000000-0005-0000-0000-0000C2030000}"/>
    <cellStyle name="Currency 4 6 5 2" xfId="2573" xr:uid="{00000000-0005-0000-0000-0000BE020000}"/>
    <cellStyle name="Currency 4 6 5 2 2" xfId="7698" xr:uid="{F5D68F96-F0DA-4749-84B4-D6B389395435}"/>
    <cellStyle name="Currency 4 6 5 2 2 2" xfId="18078" xr:uid="{16F57B8C-289B-40FB-9E86-96BDD41AD2DE}"/>
    <cellStyle name="Currency 4 6 5 2 3" xfId="10531" xr:uid="{26C5C6E3-E275-4B47-AA68-731DCEF045DA}"/>
    <cellStyle name="Currency 4 6 5 2 3 2" xfId="20911" xr:uid="{343B79BB-FD30-4CBF-B8D2-4EADF47A6AD8}"/>
    <cellStyle name="Currency 4 6 5 2 4" xfId="15245" xr:uid="{60EFE88D-3491-47D8-A831-9D6B14B3372A}"/>
    <cellStyle name="Currency 4 6 5 2 5" xfId="30456" xr:uid="{E18A8C60-CC08-4E1E-A0CA-FB0ED894DFBA}"/>
    <cellStyle name="Currency 4 6 5 3" xfId="2084" xr:uid="{00000000-0005-0000-0000-0000C2030000}"/>
    <cellStyle name="Currency 4 6 5 4" xfId="5698" xr:uid="{7B617730-E9B4-416A-9358-07A6A410E9D6}"/>
    <cellStyle name="Currency 4 6 5 4 2" xfId="29851" xr:uid="{E0193312-E9E5-449A-AE34-3BA53CF5D6B0}"/>
    <cellStyle name="Currency 4 6 5 5" xfId="24699" xr:uid="{463D0040-66A8-4624-B6B9-13090BDD56A9}"/>
    <cellStyle name="Currency 4 6 5 6" xfId="12961" xr:uid="{BEAC7C64-E13E-4CCE-A360-392E2851F7F6}"/>
    <cellStyle name="Currency 4 6 6" xfId="1941" xr:uid="{00000000-0005-0000-0000-0000C3030000}"/>
    <cellStyle name="Currency 4 6 6 2" xfId="2297" xr:uid="{00000000-0005-0000-0000-0000B8020000}"/>
    <cellStyle name="Currency 4 6 6 2 2" xfId="7424" xr:uid="{3A032AAF-4944-4C9B-8E3F-725920A81EF8}"/>
    <cellStyle name="Currency 4 6 6 2 2 2" xfId="17804" xr:uid="{D7495DBE-760B-494D-B401-8FBC27B6F3E8}"/>
    <cellStyle name="Currency 4 6 6 2 3" xfId="10257" xr:uid="{4684E2E0-4CBE-4AA0-AC83-2A299CC44737}"/>
    <cellStyle name="Currency 4 6 6 2 3 2" xfId="20637" xr:uid="{B444816C-3FAE-4F49-BEE5-6B9562F8C546}"/>
    <cellStyle name="Currency 4 6 6 2 4" xfId="26426" xr:uid="{7CC14572-D99A-45ED-9A72-5F853AB95C6C}"/>
    <cellStyle name="Currency 4 6 6 2 5" xfId="27669" xr:uid="{50E25C06-2115-445B-B9B8-E34236366B27}"/>
    <cellStyle name="Currency 4 6 6 2 6" xfId="14971" xr:uid="{D3E9DC08-5AB2-4141-BCE7-79ABD7C17FC4}"/>
    <cellStyle name="Currency 4 6 6 3" xfId="3567" xr:uid="{00000000-0005-0000-0000-0000C3030000}"/>
    <cellStyle name="Currency 4 6 6 4" xfId="23614" xr:uid="{F73A3D5D-7C63-4474-93C8-2F8C85107F04}"/>
    <cellStyle name="Currency 4 6 6 4 2" xfId="29883" xr:uid="{99FEDB83-0EE7-41D5-884E-FFFD18F1BF1A}"/>
    <cellStyle name="Currency 4 6 6 5" xfId="30006" xr:uid="{1460142F-DF54-4A6F-A3ED-28B82CD6A1AD}"/>
    <cellStyle name="Currency 4 6 7" xfId="1927" xr:uid="{00000000-0005-0000-0000-0000C4030000}"/>
    <cellStyle name="Currency 4 6 7 2" xfId="28517" xr:uid="{2B3A5AD4-3B72-4F07-A3C7-D11D3D3B1C66}"/>
    <cellStyle name="Currency 4 6 7 3" xfId="27210" xr:uid="{5F1C9F25-9141-46C1-A1B3-03D885C2C8D1}"/>
    <cellStyle name="Currency 4 6 8" xfId="3886" xr:uid="{321DE718-E9DD-4CC6-9A43-BD6F7C64AB7F}"/>
    <cellStyle name="Currency 4 6 8 2" xfId="8718" xr:uid="{AD18585E-0449-46B3-922D-ACB393122CAA}"/>
    <cellStyle name="Currency 4 6 8 2 2" xfId="19098" xr:uid="{4D1C51FA-2DFF-4B0C-A693-C516D66EA62D}"/>
    <cellStyle name="Currency 4 6 8 3" xfId="11551" xr:uid="{1F5E6A13-92D4-46EC-9A46-2A9CB594B694}"/>
    <cellStyle name="Currency 4 6 8 3 2" xfId="21931" xr:uid="{A633267D-7F4D-48B2-A353-1F07ACD67AB0}"/>
    <cellStyle name="Currency 4 6 8 4" xfId="27777" xr:uid="{DA6FD5AD-9B55-4E2B-B7EA-D19834A23184}"/>
    <cellStyle name="Currency 4 6 8 5" xfId="28436" xr:uid="{BD2F0D9E-4719-4DF7-87A2-968EC5181914}"/>
    <cellStyle name="Currency 4 6 8 6" xfId="16265" xr:uid="{0A23D878-012A-4A19-A859-A12D6AEE8510}"/>
    <cellStyle name="Currency 4 6 9" xfId="4960" xr:uid="{DE7EAA6F-BFD6-4F03-B088-0A8D226152DC}"/>
    <cellStyle name="Currency 4 6 9 2" xfId="27118" xr:uid="{06CA89B7-6312-4E86-9D6C-FD22CC4C758E}"/>
    <cellStyle name="Currency 4 6 9 3" xfId="25948" xr:uid="{E0EC0313-2058-4B8D-B267-99353C57F5E2}"/>
    <cellStyle name="Currency 4 6 9 4" xfId="14255" xr:uid="{7833206C-B6D0-426E-BE34-4FCBBBB89811}"/>
    <cellStyle name="Currency 4 7" xfId="583" xr:uid="{00000000-0005-0000-0000-0000C5030000}"/>
    <cellStyle name="Currency 4 7 10" xfId="9546" xr:uid="{01959434-F34D-4B0B-8F37-8B08E578F8AF}"/>
    <cellStyle name="Currency 4 7 10 2" xfId="19926" xr:uid="{FA30C7BA-0903-4083-8A76-27524D961128}"/>
    <cellStyle name="Currency 4 7 11" xfId="24122" xr:uid="{3B9E7350-C702-438E-80B8-77257FFCE4AC}"/>
    <cellStyle name="Currency 4 7 12" xfId="12530" xr:uid="{D0B25670-A4FD-4425-B6FA-B3AA34ED777F}"/>
    <cellStyle name="Currency 4 7 2" xfId="584" xr:uid="{00000000-0005-0000-0000-0000C6030000}"/>
    <cellStyle name="Currency 4 7 2 2" xfId="1944" xr:uid="{00000000-0005-0000-0000-0000C7030000}"/>
    <cellStyle name="Currency 4 7 2 2 2" xfId="2885" xr:uid="{00000000-0005-0000-0000-0000C1020000}"/>
    <cellStyle name="Currency 4 7 2 2 2 2" xfId="8002" xr:uid="{6B603E88-43AA-46D0-B30C-7C5E2BA0DCA6}"/>
    <cellStyle name="Currency 4 7 2 2 2 2 2" xfId="18382" xr:uid="{3104BB23-EFDE-4A36-BB1E-E3882DCC46F1}"/>
    <cellStyle name="Currency 4 7 2 2 2 2 2 2" xfId="31138" xr:uid="{2D7C246A-68B7-4CFD-A4B1-20F461BF2A36}"/>
    <cellStyle name="Currency 4 7 2 2 2 2 2 3" xfId="30875" xr:uid="{58998F0B-85AE-486C-A382-95439DE4F342}"/>
    <cellStyle name="Currency 4 7 2 2 2 3" xfId="10835" xr:uid="{0B57C376-07B2-4A4E-8EC5-44E61586E5AF}"/>
    <cellStyle name="Currency 4 7 2 2 2 3 2" xfId="21215" xr:uid="{57CDE2AC-2F0C-4449-821A-49DD0ACB7F52}"/>
    <cellStyle name="Currency 4 7 2 2 2 4" xfId="27604" xr:uid="{B2E46E50-9B9F-44C6-AFD4-8A5B5F6A0169}"/>
    <cellStyle name="Currency 4 7 2 2 2 5" xfId="28027" xr:uid="{553B760F-710B-46B0-B275-FCB41B94D847}"/>
    <cellStyle name="Currency 4 7 2 2 2 6" xfId="15549" xr:uid="{9237B366-6A9D-4927-9B96-8F59977269B7}"/>
    <cellStyle name="Currency 4 7 2 2 3" xfId="3674" xr:uid="{00000000-0005-0000-0000-0000C7030000}"/>
    <cellStyle name="Currency 4 7 2 2 4" xfId="5699" xr:uid="{22D5A381-C581-4E10-97AC-9DBF758EBF8B}"/>
    <cellStyle name="Currency 4 7 2 2 4 2" xfId="29769" xr:uid="{0C7B32D4-BB29-4F76-8B8A-FD0BCD18A388}"/>
    <cellStyle name="Currency 4 7 2 2 5" xfId="23224" xr:uid="{AAE7014B-67D7-4C40-B0E9-01940099DFC8}"/>
    <cellStyle name="Currency 4 7 2 2 6" xfId="13386" xr:uid="{79982C24-3858-4D30-A106-E097CF27C8FA}"/>
    <cellStyle name="Currency 4 7 2 3" xfId="1945" xr:uid="{00000000-0005-0000-0000-0000C8030000}"/>
    <cellStyle name="Currency 4 7 2 3 2" xfId="22778" xr:uid="{C881F5B4-F3A9-4ED8-B9EF-E79DA3E8F815}"/>
    <cellStyle name="Currency 4 7 2 3 2 2" xfId="30876" xr:uid="{46A40648-E8C7-46BB-B02E-964BBBAC44C8}"/>
    <cellStyle name="Currency 4 7 2 3 2 3" xfId="30558" xr:uid="{7FB00D90-5EFF-407A-A2EE-BCB114692E06}"/>
    <cellStyle name="Currency 4 7 2 3 3" xfId="24174" xr:uid="{26544DD9-D091-4B2C-811F-DB5F89FFB9E2}"/>
    <cellStyle name="Currency 4 7 2 3 4" xfId="30045" xr:uid="{03F34DAA-9662-4CDA-B389-E9B2513FC7EF}"/>
    <cellStyle name="Currency 4 7 2 3 5" xfId="29665" xr:uid="{B1A5471A-E9DF-4A58-98F4-687E63BF72A9}"/>
    <cellStyle name="Currency 4 7 2 4" xfId="1943" xr:uid="{00000000-0005-0000-0000-0000C9030000}"/>
    <cellStyle name="Currency 4 7 2 4 2" xfId="27766" xr:uid="{35AA840F-E0D9-4801-A904-7666944D530D}"/>
    <cellStyle name="Currency 4 7 2 4 2 2" xfId="30877" xr:uid="{1515B294-8235-40E8-A6B4-154D4660E385}"/>
    <cellStyle name="Currency 4 7 2 4 2 3" xfId="30593" xr:uid="{1E8B89AC-8DA1-43FC-A4C2-8D0D6782A5B1}"/>
    <cellStyle name="Currency 4 7 2 4 3" xfId="27554" xr:uid="{309E2BD4-6415-423E-9A3A-269217115A99}"/>
    <cellStyle name="Currency 4 7 2 5" xfId="4966" xr:uid="{9BE4CE84-067E-4295-A27D-905C278DD623}"/>
    <cellStyle name="Currency 4 7 2 5 2" xfId="26372" xr:uid="{3D365F35-CF2A-4441-B8D2-A563921F7C70}"/>
    <cellStyle name="Currency 4 7 2 5 3" xfId="28208" xr:uid="{C26C9849-AAC5-4C2E-BD2A-17A120A28152}"/>
    <cellStyle name="Currency 4 7 2 5 4" xfId="14261" xr:uid="{15504211-C8FB-48E3-ABE1-52F60A82B2EA}"/>
    <cellStyle name="Currency 4 7 2 5 5" xfId="30615" xr:uid="{21AA2613-708A-4885-9EF8-F8F95C75AC44}"/>
    <cellStyle name="Currency 4 7 2 6" xfId="6714" xr:uid="{BEB38E83-4F2F-4E06-B525-7C7B913DDC00}"/>
    <cellStyle name="Currency 4 7 2 6 2" xfId="27671" xr:uid="{B3B20FE0-6D17-420D-A700-4AF685066E12}"/>
    <cellStyle name="Currency 4 7 2 6 3" xfId="27316" xr:uid="{783F09BB-E3D5-4BB4-AAF7-C9480B15745D}"/>
    <cellStyle name="Currency 4 7 2 6 4" xfId="17094" xr:uid="{86F38118-6FB7-423B-811B-008EFB0E9E1C}"/>
    <cellStyle name="Currency 4 7 2 7" xfId="9547" xr:uid="{873BF6CA-07A0-4CE0-A052-DE6BD5390744}"/>
    <cellStyle name="Currency 4 7 2 7 2" xfId="19927" xr:uid="{AB1AAE0F-D698-4FBA-AF06-EF0C6B5B4929}"/>
    <cellStyle name="Currency 4 7 2 8" xfId="22884" xr:uid="{EF53D26A-A562-47AF-9875-D9B1DACB83A1}"/>
    <cellStyle name="Currency 4 7 2 9" xfId="12688" xr:uid="{7A29D792-EFEE-4E6D-BDD9-6CAF58E6AD12}"/>
    <cellStyle name="Currency 4 7 3" xfId="585" xr:uid="{00000000-0005-0000-0000-0000CA030000}"/>
    <cellStyle name="Currency 4 7 3 2" xfId="1947" xr:uid="{00000000-0005-0000-0000-0000CB030000}"/>
    <cellStyle name="Currency 4 7 3 2 2" xfId="28432" xr:uid="{B4A62C14-DA6C-4FEF-A267-1F04A97C9276}"/>
    <cellStyle name="Currency 4 7 3 2 2 2" xfId="30879" xr:uid="{0702549B-AD85-4AE4-A433-868C879C86F7}"/>
    <cellStyle name="Currency 4 7 3 2 2 3" xfId="30606" xr:uid="{A38BBF4E-F180-48DE-B4A0-4A2613B2FFB9}"/>
    <cellStyle name="Currency 4 7 3 2 3" xfId="27993" xr:uid="{B87E3442-56D6-4DE3-9FCB-CCFCEF4BF84C}"/>
    <cellStyle name="Currency 4 7 3 3" xfId="1948" xr:uid="{00000000-0005-0000-0000-0000CC030000}"/>
    <cellStyle name="Currency 4 7 3 4" xfId="1946" xr:uid="{00000000-0005-0000-0000-0000CD030000}"/>
    <cellStyle name="Currency 4 7 3 5" xfId="4967" xr:uid="{AA653B47-EB77-473A-AE3F-55E72BE8DAE9}"/>
    <cellStyle name="Currency 4 7 3 5 2" xfId="26651" xr:uid="{F73D796E-D2FC-4D1D-804E-0483698AE38C}"/>
    <cellStyle name="Currency 4 7 3 5 2 2" xfId="31180" xr:uid="{60D792DD-C0A3-4059-B1B7-EE8D93B21A3E}"/>
    <cellStyle name="Currency 4 7 3 5 2 3" xfId="30878" xr:uid="{965771F9-B135-4B0F-888D-B2C2DB99A4E6}"/>
    <cellStyle name="Currency 4 7 3 5 3" xfId="27687" xr:uid="{3C6439A3-0637-4EC0-A383-FC5F4D8D1E46}"/>
    <cellStyle name="Currency 4 7 3 5 4" xfId="14262" xr:uid="{003F3429-F97A-40D6-994C-FCB7138F97CF}"/>
    <cellStyle name="Currency 4 7 3 6" xfId="6715" xr:uid="{19B11A2C-F7D2-418F-B52D-2DFDE34271BB}"/>
    <cellStyle name="Currency 4 7 3 6 2" xfId="17095" xr:uid="{62A2C9DA-8A04-4F2E-BAA4-FE6F50340982}"/>
    <cellStyle name="Currency 4 7 3 7" xfId="9548" xr:uid="{F966EB47-0C3E-4CAD-B1A0-0DDDE86F84C8}"/>
    <cellStyle name="Currency 4 7 3 7 2" xfId="19928" xr:uid="{CF16DF1A-19C2-439F-89B1-FE7280222081}"/>
    <cellStyle name="Currency 4 7 3 8" xfId="24319" xr:uid="{9F439C94-388B-49EA-AE61-E9EB10CD7F2D}"/>
    <cellStyle name="Currency 4 7 3 9" xfId="13114" xr:uid="{59F93EE0-36F1-41C3-BE48-868E13347F87}"/>
    <cellStyle name="Currency 4 7 4" xfId="1949" xr:uid="{00000000-0005-0000-0000-0000CE030000}"/>
    <cellStyle name="Currency 4 7 4 2" xfId="2298" xr:uid="{00000000-0005-0000-0000-0000BF020000}"/>
    <cellStyle name="Currency 4 7 4 2 2" xfId="7425" xr:uid="{E48ED43D-F5C3-466C-8932-8EA701B06B69}"/>
    <cellStyle name="Currency 4 7 4 2 2 2" xfId="17805" xr:uid="{021EBDA7-4A55-4B1A-8E08-9A45AC1DAE19}"/>
    <cellStyle name="Currency 4 7 4 2 2 2 2" xfId="31128" xr:uid="{5CB58FDC-842F-4366-B972-CDDC1BFA162B}"/>
    <cellStyle name="Currency 4 7 4 2 2 2 3" xfId="30880" xr:uid="{89EB998A-6F45-4617-8268-95C9947F0B85}"/>
    <cellStyle name="Currency 4 7 4 2 3" xfId="10258" xr:uid="{5F500F5C-9323-4E28-A82A-5EE59E6F1C0D}"/>
    <cellStyle name="Currency 4 7 4 2 3 2" xfId="20638" xr:uid="{7905FF4E-937E-4733-8C99-F1A3D0F00B32}"/>
    <cellStyle name="Currency 4 7 4 2 4" xfId="26105" xr:uid="{78E47DCE-5F4E-4AD3-BF2E-A24265D35436}"/>
    <cellStyle name="Currency 4 7 4 2 5" xfId="25919" xr:uid="{60C943FF-852C-4686-A2F2-471DCBB227B8}"/>
    <cellStyle name="Currency 4 7 4 2 6" xfId="14972" xr:uid="{2C1DD2A8-26E0-4FA0-850F-EB722BC0EC15}"/>
    <cellStyle name="Currency 4 7 4 3" xfId="3636" xr:uid="{00000000-0005-0000-0000-0000CE030000}"/>
    <cellStyle name="Currency 4 7 4 4" xfId="24131" xr:uid="{C3AEE799-7253-4F20-A455-E163AF421BCE}"/>
    <cellStyle name="Currency 4 7 4 4 2" xfId="29739" xr:uid="{424C1383-0C0A-4A87-94FC-0B530D5B9FC1}"/>
    <cellStyle name="Currency 4 7 4 5" xfId="29852" xr:uid="{83D46F38-F5C3-4492-BE02-3C9E29784F87}"/>
    <cellStyle name="Currency 4 7 4 6" xfId="29994" xr:uid="{D5B75D03-C87F-4FB3-9F1A-AC55BC0986B3}"/>
    <cellStyle name="Currency 4 7 5" xfId="1950" xr:uid="{00000000-0005-0000-0000-0000CF030000}"/>
    <cellStyle name="Currency 4 7 5 2" xfId="25267" xr:uid="{CDE00D5B-E828-41FA-A68A-9B3CE7066B15}"/>
    <cellStyle name="Currency 4 7 5 2 2" xfId="29732" xr:uid="{6772595D-F27B-4705-AC0E-A786A7A8AE55}"/>
    <cellStyle name="Currency 4 7 5 2 2 2" xfId="30881" xr:uid="{1E6F16AA-3248-4BCF-B673-DB6874B6D555}"/>
    <cellStyle name="Currency 4 7 5 3" xfId="25599" xr:uid="{6CD831BA-6D09-4C68-9F08-905171E640CA}"/>
    <cellStyle name="Currency 4 7 5 4" xfId="30029" xr:uid="{540ADC2A-6053-4F65-B211-C07661CCB067}"/>
    <cellStyle name="Currency 4 7 6" xfId="1942" xr:uid="{00000000-0005-0000-0000-0000D0030000}"/>
    <cellStyle name="Currency 4 7 6 2" xfId="26142" xr:uid="{D0C1945C-72AA-4573-AA8D-1633DBEA2CAD}"/>
    <cellStyle name="Currency 4 7 6 2 2" xfId="30882" xr:uid="{BD05442E-4299-43AF-92D8-BA01610430CE}"/>
    <cellStyle name="Currency 4 7 6 2 3" xfId="30592" xr:uid="{D3EEBA4A-4BA4-4D6E-A7B4-E64301858765}"/>
    <cellStyle name="Currency 4 7 6 3" xfId="26610" xr:uid="{80965D0B-9059-4A46-AB05-60F1B5BE61C6}"/>
    <cellStyle name="Currency 4 7 7" xfId="3887" xr:uid="{3CBD11E9-3EFC-4C96-87B7-EE0635EA82F6}"/>
    <cellStyle name="Currency 4 7 7 2" xfId="8719" xr:uid="{C09B8340-DE6C-4EA8-BFDB-E3BDAC3AEDB5}"/>
    <cellStyle name="Currency 4 7 7 2 2" xfId="28967" xr:uid="{DA69CAC2-1877-47CD-8950-A4DBE86E05FA}"/>
    <cellStyle name="Currency 4 7 7 2 3" xfId="26338" xr:uid="{3095DECA-ABD6-4A11-BFFB-415C87BB631B}"/>
    <cellStyle name="Currency 4 7 7 2 4" xfId="19099" xr:uid="{844FAEA3-8AE7-4FF2-9811-CD15EE833D2C}"/>
    <cellStyle name="Currency 4 7 7 3" xfId="11552" xr:uid="{520FC835-1AC3-4133-BB04-81EC5AF58F3A}"/>
    <cellStyle name="Currency 4 7 7 3 2" xfId="21932" xr:uid="{56B72C26-D985-4269-A376-6B44A11A5B02}"/>
    <cellStyle name="Currency 4 7 7 4" xfId="26170" xr:uid="{19CA4702-B36A-4E5B-BA4B-964627BCA4F1}"/>
    <cellStyle name="Currency 4 7 7 5" xfId="16266" xr:uid="{76069791-02B8-4769-971D-31681C043604}"/>
    <cellStyle name="Currency 4 7 8" xfId="4965" xr:uid="{E34E299F-AD46-449C-B1A5-51BB76C325C5}"/>
    <cellStyle name="Currency 4 7 8 2" xfId="26216" xr:uid="{110CC1CA-6673-4FEF-9546-96A44FD1D013}"/>
    <cellStyle name="Currency 4 7 8 3" xfId="26110" xr:uid="{13470DEA-F8EA-4EC0-8163-E6E509DC569E}"/>
    <cellStyle name="Currency 4 7 8 4" xfId="14260" xr:uid="{7183D54A-FE39-464F-AC51-ABB77E7320DC}"/>
    <cellStyle name="Currency 4 7 9" xfId="6713" xr:uid="{7A444773-9948-4586-8685-1453BE4EF030}"/>
    <cellStyle name="Currency 4 7 9 2" xfId="27940" xr:uid="{4F70E5F3-9058-4E7A-A4A6-D7B8B9CB4522}"/>
    <cellStyle name="Currency 4 7 9 3" xfId="25930" xr:uid="{E8AB6CF0-D2D9-41EE-B58D-ECFE27D21A7A}"/>
    <cellStyle name="Currency 4 7 9 4" xfId="17093" xr:uid="{EB6CB191-D83A-4A53-B2B2-AF23D0F26A38}"/>
    <cellStyle name="Currency 4 8" xfId="586" xr:uid="{00000000-0005-0000-0000-0000D1030000}"/>
    <cellStyle name="Currency 4 8 10" xfId="9549" xr:uid="{518031D6-4FCB-461D-A0DD-8E4DEA690AE2}"/>
    <cellStyle name="Currency 4 8 10 2" xfId="19929" xr:uid="{184D2E45-1BC4-44DB-8F5B-2B1B1E655BD7}"/>
    <cellStyle name="Currency 4 8 11" xfId="24277" xr:uid="{A45ACE86-53A0-47D8-AFEE-FA1132DBDB5D}"/>
    <cellStyle name="Currency 4 8 12" xfId="12531" xr:uid="{25638229-E1F6-4AC6-B86C-513FAE2764DF}"/>
    <cellStyle name="Currency 4 8 2" xfId="587" xr:uid="{00000000-0005-0000-0000-0000D2030000}"/>
    <cellStyle name="Currency 4 8 2 2" xfId="1953" xr:uid="{00000000-0005-0000-0000-0000D3030000}"/>
    <cellStyle name="Currency 4 8 2 2 2" xfId="2886" xr:uid="{00000000-0005-0000-0000-0000C5020000}"/>
    <cellStyle name="Currency 4 8 2 2 2 2" xfId="8003" xr:uid="{E548F0CD-450D-4E66-B747-E1F07B4CE89B}"/>
    <cellStyle name="Currency 4 8 2 2 2 2 2" xfId="18383" xr:uid="{AA0CD93F-8B9E-48DE-BC3E-C028EAF890B7}"/>
    <cellStyle name="Currency 4 8 2 2 2 2 2 2" xfId="31139" xr:uid="{AAC7DD63-F3B0-4EA7-A2AB-A56CAF05FE90}"/>
    <cellStyle name="Currency 4 8 2 2 2 2 2 3" xfId="30883" xr:uid="{27A2AC4E-6837-47B5-B15A-55F5344721D7}"/>
    <cellStyle name="Currency 4 8 2 2 2 3" xfId="10836" xr:uid="{FB0535CB-6403-4CD1-BBC9-99FE07A18266}"/>
    <cellStyle name="Currency 4 8 2 2 2 3 2" xfId="21216" xr:uid="{D31FD4FE-8859-499C-A08A-C800879E72ED}"/>
    <cellStyle name="Currency 4 8 2 2 2 4" xfId="27567" xr:uid="{5E9F9818-4E59-4FD4-AE8B-AAB6D387220B}"/>
    <cellStyle name="Currency 4 8 2 2 2 5" xfId="26663" xr:uid="{EED42D54-F4B2-462E-AAA6-BE60A2E7D909}"/>
    <cellStyle name="Currency 4 8 2 2 2 6" xfId="15550" xr:uid="{3D7AB569-1D06-4E43-90FC-96E2AEDF0612}"/>
    <cellStyle name="Currency 4 8 2 2 3" xfId="3563" xr:uid="{00000000-0005-0000-0000-0000D3030000}"/>
    <cellStyle name="Currency 4 8 2 2 4" xfId="5700" xr:uid="{887A2B17-B989-4808-B3BE-25836BED9DF9}"/>
    <cellStyle name="Currency 4 8 2 2 4 2" xfId="29770" xr:uid="{2A63CC11-416D-448A-B04D-B1999AFE4288}"/>
    <cellStyle name="Currency 4 8 2 2 5" xfId="24340" xr:uid="{538A3F27-62A4-40A7-AE9E-6B0991C0545A}"/>
    <cellStyle name="Currency 4 8 2 2 6" xfId="13387" xr:uid="{0891E334-E200-4194-AB74-154CC4C3C0A4}"/>
    <cellStyle name="Currency 4 8 2 3" xfId="1954" xr:uid="{00000000-0005-0000-0000-0000D4030000}"/>
    <cellStyle name="Currency 4 8 2 3 2" xfId="23759" xr:uid="{4167CAEE-D7F3-4B74-BE25-2A71A9085DE6}"/>
    <cellStyle name="Currency 4 8 2 3 2 2" xfId="30884" xr:uid="{757A3CB7-1C55-4D56-B945-482D3CE86FCE}"/>
    <cellStyle name="Currency 4 8 2 3 2 3" xfId="30559" xr:uid="{1C10DF34-CC59-4FAB-BE80-EACF5A93CA72}"/>
    <cellStyle name="Currency 4 8 2 3 3" xfId="23119" xr:uid="{1602DC18-E900-4AE9-A316-7D2565CB3207}"/>
    <cellStyle name="Currency 4 8 2 3 4" xfId="30046" xr:uid="{1CDABCE1-0483-422E-A6D0-DA2E0546B955}"/>
    <cellStyle name="Currency 4 8 2 3 5" xfId="29666" xr:uid="{791DC7EE-5FE3-4AE5-8D27-7C884F499AE2}"/>
    <cellStyle name="Currency 4 8 2 4" xfId="1952" xr:uid="{00000000-0005-0000-0000-0000D5030000}"/>
    <cellStyle name="Currency 4 8 2 4 2" xfId="28680" xr:uid="{83965D3F-0DFF-4118-9460-A46F81EC8DEC}"/>
    <cellStyle name="Currency 4 8 2 4 2 2" xfId="30885" xr:uid="{6A9CCD15-757E-42F7-A126-7DE3F6BF7048}"/>
    <cellStyle name="Currency 4 8 2 4 2 3" xfId="30595" xr:uid="{A308E91F-CE51-4207-A946-3A96D42EA8B7}"/>
    <cellStyle name="Currency 4 8 2 4 3" xfId="28187" xr:uid="{6E725EBC-1C03-473F-9833-307F8ED7DBCB}"/>
    <cellStyle name="Currency 4 8 2 5" xfId="4969" xr:uid="{FE49F526-4A03-4D67-942E-39B9CEE06BC7}"/>
    <cellStyle name="Currency 4 8 2 5 2" xfId="27185" xr:uid="{CCEF0CE8-ED12-41CC-A5DA-75CBBE495874}"/>
    <cellStyle name="Currency 4 8 2 5 3" xfId="25832" xr:uid="{1E7BBEEA-1730-44BA-8B2F-82CB56AA59C3}"/>
    <cellStyle name="Currency 4 8 2 5 4" xfId="14264" xr:uid="{5C96AFE2-855B-4472-BA64-DE3E33E7118E}"/>
    <cellStyle name="Currency 4 8 2 5 5" xfId="30638" xr:uid="{145C9633-4B64-48AF-8723-20B8C3906735}"/>
    <cellStyle name="Currency 4 8 2 6" xfId="6717" xr:uid="{3D58F211-A727-433E-A8B3-2D8FC8B20216}"/>
    <cellStyle name="Currency 4 8 2 6 2" xfId="28000" xr:uid="{D57B6D92-A933-4D4A-83E2-10FE3DE01E32}"/>
    <cellStyle name="Currency 4 8 2 6 3" xfId="26500" xr:uid="{A2D3AB61-87CE-41E9-8B2B-F2F8BFB69031}"/>
    <cellStyle name="Currency 4 8 2 6 4" xfId="17097" xr:uid="{0AA9968E-AC9E-442A-8CB7-C801B0D797A3}"/>
    <cellStyle name="Currency 4 8 2 7" xfId="9550" xr:uid="{8098CF5B-4973-49BE-8D14-5AB93CF6AA1E}"/>
    <cellStyle name="Currency 4 8 2 7 2" xfId="19930" xr:uid="{07DD1F18-8F7C-4C8C-AE04-17172020A973}"/>
    <cellStyle name="Currency 4 8 2 8" xfId="24218" xr:uid="{D229254F-E064-430C-BF8B-3F30208DFEBF}"/>
    <cellStyle name="Currency 4 8 2 9" xfId="12689" xr:uid="{C192F418-C48E-4364-A551-71DCACA3D032}"/>
    <cellStyle name="Currency 4 8 3" xfId="588" xr:uid="{00000000-0005-0000-0000-0000D6030000}"/>
    <cellStyle name="Currency 4 8 3 2" xfId="1956" xr:uid="{00000000-0005-0000-0000-0000D7030000}"/>
    <cellStyle name="Currency 4 8 3 2 2" xfId="28583" xr:uid="{7EA758D2-EF56-4EBA-A852-ECFF349D9C77}"/>
    <cellStyle name="Currency 4 8 3 2 2 2" xfId="30887" xr:uid="{6B43E411-504A-48A0-881D-A4CB093416FC}"/>
    <cellStyle name="Currency 4 8 3 2 2 3" xfId="30607" xr:uid="{E9C158B3-78D8-4AF3-8BD1-0F4A0B4EB020}"/>
    <cellStyle name="Currency 4 8 3 2 3" xfId="28376" xr:uid="{2BDE907B-0B78-4F02-BEEA-9C16113F20AA}"/>
    <cellStyle name="Currency 4 8 3 3" xfId="1957" xr:uid="{00000000-0005-0000-0000-0000D8030000}"/>
    <cellStyle name="Currency 4 8 3 4" xfId="1955" xr:uid="{00000000-0005-0000-0000-0000D9030000}"/>
    <cellStyle name="Currency 4 8 3 5" xfId="4970" xr:uid="{1B67C4BD-FEAB-4343-81B0-70E336F834C2}"/>
    <cellStyle name="Currency 4 8 3 5 2" xfId="27523" xr:uid="{933B019B-A4E7-43F1-BD1A-DA7B8BE0F85B}"/>
    <cellStyle name="Currency 4 8 3 5 2 2" xfId="31193" xr:uid="{1FA06368-9692-4F87-BA84-A8F7113127B3}"/>
    <cellStyle name="Currency 4 8 3 5 2 3" xfId="30886" xr:uid="{74CDC86A-7890-43A0-9099-81F98F0722EF}"/>
    <cellStyle name="Currency 4 8 3 5 3" xfId="26318" xr:uid="{FB2441D9-4696-44F3-B408-41CC938A49F8}"/>
    <cellStyle name="Currency 4 8 3 5 4" xfId="14265" xr:uid="{DE8D23D6-F8F1-4D45-8451-54228F7AAD04}"/>
    <cellStyle name="Currency 4 8 3 6" xfId="6718" xr:uid="{C23168E2-68BC-429D-9D04-F8821D43FD9B}"/>
    <cellStyle name="Currency 4 8 3 6 2" xfId="17098" xr:uid="{84173598-8D21-4CAF-A027-41BC34BC5835}"/>
    <cellStyle name="Currency 4 8 3 7" xfId="9551" xr:uid="{9FBCFA64-336F-422C-9C68-0F81301671C2}"/>
    <cellStyle name="Currency 4 8 3 7 2" xfId="19931" xr:uid="{CC8E98EB-A85B-4F27-BEB5-132F1C32EB97}"/>
    <cellStyle name="Currency 4 8 3 8" xfId="25285" xr:uid="{79F85939-2849-403A-99CB-8B646D555D1A}"/>
    <cellStyle name="Currency 4 8 3 9" xfId="13115" xr:uid="{8288B027-EE5F-4543-886C-BA48309EFD97}"/>
    <cellStyle name="Currency 4 8 4" xfId="1958" xr:uid="{00000000-0005-0000-0000-0000DA030000}"/>
    <cellStyle name="Currency 4 8 4 2" xfId="2299" xr:uid="{00000000-0005-0000-0000-0000C3020000}"/>
    <cellStyle name="Currency 4 8 4 2 2" xfId="7426" xr:uid="{AF1ECB60-ACC3-4E29-8CD9-99C548D0A883}"/>
    <cellStyle name="Currency 4 8 4 2 2 2" xfId="17806" xr:uid="{FC9917A7-7396-417E-BADB-979A351E7805}"/>
    <cellStyle name="Currency 4 8 4 2 2 2 2" xfId="31129" xr:uid="{1050FCCF-014F-4A61-8409-ABEAF81E4B6C}"/>
    <cellStyle name="Currency 4 8 4 2 2 2 3" xfId="30888" xr:uid="{FC86CB32-E70B-4812-90F6-F48A30AB6E2C}"/>
    <cellStyle name="Currency 4 8 4 2 3" xfId="10259" xr:uid="{9517CDA0-EE05-48CD-8A06-CA12BAA552D6}"/>
    <cellStyle name="Currency 4 8 4 2 3 2" xfId="20639" xr:uid="{101B4E7A-75C1-48B0-8903-922C92FA678A}"/>
    <cellStyle name="Currency 4 8 4 2 4" xfId="28396" xr:uid="{85CDAA97-1CAD-4B64-90D6-923E8F129023}"/>
    <cellStyle name="Currency 4 8 4 2 5" xfId="25949" xr:uid="{D643E276-0D8D-4A16-BA2F-D2D2976E80BC}"/>
    <cellStyle name="Currency 4 8 4 2 6" xfId="14973" xr:uid="{A33E5F38-7B4F-4342-831F-1643BCEDB035}"/>
    <cellStyle name="Currency 4 8 4 3" xfId="2088" xr:uid="{00000000-0005-0000-0000-0000DA030000}"/>
    <cellStyle name="Currency 4 8 4 4" xfId="25541" xr:uid="{6404CD47-CF8C-4F73-BCAE-891702C8F286}"/>
    <cellStyle name="Currency 4 8 4 4 2" xfId="29740" xr:uid="{95BBA192-E16E-479F-A9AC-4984C46E7EF3}"/>
    <cellStyle name="Currency 4 8 4 5" xfId="29853" xr:uid="{C8D3D891-209E-4B26-9316-25A831B4C4AB}"/>
    <cellStyle name="Currency 4 8 4 6" xfId="29995" xr:uid="{86931842-3154-47E1-A149-1B03081C7CA9}"/>
    <cellStyle name="Currency 4 8 5" xfId="1959" xr:uid="{00000000-0005-0000-0000-0000DB030000}"/>
    <cellStyle name="Currency 4 8 5 2" xfId="25622" xr:uid="{FDE13DD4-4BFE-4241-AF39-D2C68C9AD7B0}"/>
    <cellStyle name="Currency 4 8 5 2 2" xfId="29813" xr:uid="{51867E3E-322C-45C2-AAB5-A9260D89EAA5}"/>
    <cellStyle name="Currency 4 8 5 2 2 2" xfId="30889" xr:uid="{1A883A60-46C3-43A6-A992-715105DD7CC1}"/>
    <cellStyle name="Currency 4 8 5 3" xfId="23098" xr:uid="{7A60B91C-EC8E-45C0-8A86-C875998593D9}"/>
    <cellStyle name="Currency 4 8 5 4" xfId="30030" xr:uid="{A621AE50-9826-4A13-9FC9-FFD777B68BD3}"/>
    <cellStyle name="Currency 4 8 6" xfId="1951" xr:uid="{00000000-0005-0000-0000-0000DC030000}"/>
    <cellStyle name="Currency 4 8 6 2" xfId="25842" xr:uid="{F485F629-3DA4-44A2-B8A8-546D8AA4877F}"/>
    <cellStyle name="Currency 4 8 6 2 2" xfId="30890" xr:uid="{529C92E7-70BA-45B3-AD7F-442288B598B1}"/>
    <cellStyle name="Currency 4 8 6 2 3" xfId="30594" xr:uid="{C285BB10-709D-4317-88CD-0FA126CCFB66}"/>
    <cellStyle name="Currency 4 8 6 3" xfId="27930" xr:uid="{67E7D5C4-4291-414C-B668-C038AB5B4730}"/>
    <cellStyle name="Currency 4 8 7" xfId="3888" xr:uid="{75AA0707-E7A1-49F2-96B5-A9DDA61F2F28}"/>
    <cellStyle name="Currency 4 8 7 2" xfId="8720" xr:uid="{DAEA6783-1B67-4BC5-9B10-29C804B64F3F}"/>
    <cellStyle name="Currency 4 8 7 2 2" xfId="28968" xr:uid="{85DBFA5D-B137-4531-BDFE-283897605602}"/>
    <cellStyle name="Currency 4 8 7 2 3" xfId="28270" xr:uid="{AC920C50-ED0E-4719-96D3-5B5D50A74886}"/>
    <cellStyle name="Currency 4 8 7 2 4" xfId="19100" xr:uid="{5DA4536C-9937-4FA0-AD85-B74BF051B58E}"/>
    <cellStyle name="Currency 4 8 7 3" xfId="11553" xr:uid="{47C6DD1A-A8F8-40D0-8141-553D7D95F5FA}"/>
    <cellStyle name="Currency 4 8 7 3 2" xfId="21933" xr:uid="{6AE81B20-7D9E-4468-80C1-003CA6D3DF48}"/>
    <cellStyle name="Currency 4 8 7 4" xfId="26295" xr:uid="{F07E7FD3-1053-4F4D-BAED-6E1CAC6C222D}"/>
    <cellStyle name="Currency 4 8 7 5" xfId="16267" xr:uid="{18D8913E-BFAE-4FD9-B645-B3A6A40A1E7E}"/>
    <cellStyle name="Currency 4 8 8" xfId="4968" xr:uid="{9E8825FE-50AE-4262-80AB-C3CBD6D88B2F}"/>
    <cellStyle name="Currency 4 8 8 2" xfId="27767" xr:uid="{DF2BDCE6-4C51-452D-A0A5-87AAC2CC1C69}"/>
    <cellStyle name="Currency 4 8 8 3" xfId="26136" xr:uid="{AF02D72E-3ADE-4F23-ACEF-46F911C96B37}"/>
    <cellStyle name="Currency 4 8 8 4" xfId="14263" xr:uid="{56112834-C55F-41FB-A3AF-7D3A241E4254}"/>
    <cellStyle name="Currency 4 8 9" xfId="6716" xr:uid="{47385384-7DC7-43EA-9D98-865E182695F7}"/>
    <cellStyle name="Currency 4 8 9 2" xfId="26113" xr:uid="{7DA3908F-553E-45FE-8585-31B030A5F62A}"/>
    <cellStyle name="Currency 4 8 9 3" xfId="28032" xr:uid="{14C37885-BFB7-4575-B570-1CCC1080F5EA}"/>
    <cellStyle name="Currency 4 8 9 4" xfId="17096" xr:uid="{26C25D8C-F834-4199-A88F-910068EE38EC}"/>
    <cellStyle name="Currency 4 9" xfId="589" xr:uid="{00000000-0005-0000-0000-0000DD030000}"/>
    <cellStyle name="Currency 4 9 10" xfId="12523" xr:uid="{11D205F3-DE9A-4585-96C1-3790524650F3}"/>
    <cellStyle name="Currency 4 9 2" xfId="1961" xr:uid="{00000000-0005-0000-0000-0000DE030000}"/>
    <cellStyle name="Currency 4 9 2 2" xfId="3105" xr:uid="{00000000-0005-0000-0000-0000C8020000}"/>
    <cellStyle name="Currency 4 9 2 2 2" xfId="8185" xr:uid="{E0C42976-7985-468B-A550-00C105659867}"/>
    <cellStyle name="Currency 4 9 2 2 2 2" xfId="18565" xr:uid="{0DB0E157-2439-41AF-9E6E-4B439D093BCA}"/>
    <cellStyle name="Currency 4 9 2 2 2 2 2" xfId="31144" xr:uid="{ED8C307C-F610-47C6-A831-49895CEE396D}"/>
    <cellStyle name="Currency 4 9 2 2 2 2 3" xfId="30891" xr:uid="{33621EAE-9D95-48E9-891A-0F259B49272F}"/>
    <cellStyle name="Currency 4 9 2 2 3" xfId="11018" xr:uid="{D7DEB894-76C8-4B7B-B912-EBD1C82FE3F2}"/>
    <cellStyle name="Currency 4 9 2 2 3 2" xfId="21398" xr:uid="{8065ECFA-8095-493D-9111-5F5913647C23}"/>
    <cellStyle name="Currency 4 9 2 2 4" xfId="25611" xr:uid="{A7FF5CE1-F4BB-4703-8B1C-0C380512F35C}"/>
    <cellStyle name="Currency 4 9 2 2 4 2" xfId="30075" xr:uid="{A4FDCC8D-1AF2-4A28-BC45-E5AB8BDBB980}"/>
    <cellStyle name="Currency 4 9 2 2 5" xfId="27511" xr:uid="{C5753C4E-F4AE-4664-A289-C298AAB6A474}"/>
    <cellStyle name="Currency 4 9 2 2 6" xfId="15732" xr:uid="{12DC9B3A-26A7-4B40-A2C7-BD544A7C2F73}"/>
    <cellStyle name="Currency 4 9 2 3" xfId="3685" xr:uid="{00000000-0005-0000-0000-0000DE030000}"/>
    <cellStyle name="Currency 4 9 2 3 2" xfId="27013" xr:uid="{B8A8630C-F521-49C0-9A08-B8D1C46D1721}"/>
    <cellStyle name="Currency 4 9 2 3 3" xfId="28317" xr:uid="{DEC5B4E7-8E1A-47EA-AF52-8C7579DC672B}"/>
    <cellStyle name="Currency 4 9 2 4" xfId="5701" xr:uid="{B6CD54E5-5D90-49B7-A633-F341EAD9C0A5}"/>
    <cellStyle name="Currency 4 9 2 4 2" xfId="29782" xr:uid="{F000CD1D-B1BA-49CE-A26C-7AEFE89CA9A5}"/>
    <cellStyle name="Currency 4 9 2 5" xfId="24271" xr:uid="{85355DC1-7AA6-4677-8462-5632C34BF0BE}"/>
    <cellStyle name="Currency 4 9 2 5 2" xfId="26911" xr:uid="{E28A2460-A64C-4999-BF1B-1A22498ADAD4}"/>
    <cellStyle name="Currency 4 9 2 6" xfId="28082" xr:uid="{BBBB1EFF-5326-432C-BD02-5C918A2E7B14}"/>
    <cellStyle name="Currency 4 9 2 7" xfId="13625" xr:uid="{7EDD3587-7095-4A81-B74E-8090122F2B34}"/>
    <cellStyle name="Currency 4 9 3" xfId="1962" xr:uid="{00000000-0005-0000-0000-0000DF030000}"/>
    <cellStyle name="Currency 4 9 3 2" xfId="2689" xr:uid="{00000000-0005-0000-0000-0000C9020000}"/>
    <cellStyle name="Currency 4 9 3 2 2" xfId="7813" xr:uid="{499AF24C-55A5-43E5-8835-11CA6641B905}"/>
    <cellStyle name="Currency 4 9 3 2 2 2" xfId="18193" xr:uid="{9DAB7D1E-765A-44CC-B652-721FFFD8C93B}"/>
    <cellStyle name="Currency 4 9 3 2 3" xfId="10646" xr:uid="{28A4B673-4DE0-49FC-9A42-CFD31A36EA67}"/>
    <cellStyle name="Currency 4 9 3 2 3 2" xfId="21026" xr:uid="{8C89E73C-B22B-4568-BBBC-10F63CA44619}"/>
    <cellStyle name="Currency 4 9 3 2 4" xfId="15360" xr:uid="{1A747241-6007-4043-8042-4BD7A52ED86B}"/>
    <cellStyle name="Currency 4 9 3 2 5" xfId="30457" xr:uid="{E82066D7-0909-4523-8345-4B323B12606B}"/>
    <cellStyle name="Currency 4 9 3 3" xfId="3655" xr:uid="{00000000-0005-0000-0000-0000DF030000}"/>
    <cellStyle name="Currency 4 9 3 4" xfId="5702" xr:uid="{572965EA-1F6C-4640-9DDC-DE1E721E4148}"/>
    <cellStyle name="Currency 4 9 3 4 2" xfId="29757" xr:uid="{B6BCDE65-9BFA-44F5-9903-F31404CCA55C}"/>
    <cellStyle name="Currency 4 9 3 5" xfId="23303" xr:uid="{EC92654A-2F5D-49BE-A509-D34B0A753554}"/>
    <cellStyle name="Currency 4 9 3 6" xfId="13102" xr:uid="{47CEFBAA-F193-4528-BF13-F969C4A1BCEF}"/>
    <cellStyle name="Currency 4 9 4" xfId="1960" xr:uid="{00000000-0005-0000-0000-0000E0030000}"/>
    <cellStyle name="Currency 4 9 4 2" xfId="2291" xr:uid="{00000000-0005-0000-0000-0000C7020000}"/>
    <cellStyle name="Currency 4 9 4 2 2" xfId="7418" xr:uid="{7A09F447-6EA0-45DE-A9B3-A1537B9AA0F4}"/>
    <cellStyle name="Currency 4 9 4 2 2 2" xfId="17798" xr:uid="{010FA966-37C5-491A-82C2-DD3903AA0F71}"/>
    <cellStyle name="Currency 4 9 4 2 3" xfId="10251" xr:uid="{7380F39E-75E2-45CC-A417-0B9249EE1EC5}"/>
    <cellStyle name="Currency 4 9 4 2 3 2" xfId="20631" xr:uid="{46E0CA4A-9B8F-4B3A-AF50-0F606033AE0B}"/>
    <cellStyle name="Currency 4 9 4 2 4" xfId="26542" xr:uid="{9ADB49FD-3CB9-4CDC-8AAA-C677630C1A11}"/>
    <cellStyle name="Currency 4 9 4 2 5" xfId="28116" xr:uid="{0CD4B079-9BBC-47CC-94A8-0E21C37AAE90}"/>
    <cellStyle name="Currency 4 9 4 2 6" xfId="14965" xr:uid="{C3DDA060-F454-4492-AC0D-4E8A716A4AEF}"/>
    <cellStyle name="Currency 4 9 4 3" xfId="3644" xr:uid="{00000000-0005-0000-0000-0000E0030000}"/>
    <cellStyle name="Currency 4 9 4 4" xfId="23983" xr:uid="{D7ECF183-A9FB-4F7A-A59A-272E2F6F535B}"/>
    <cellStyle name="Currency 4 9 5" xfId="3826" xr:uid="{000ACA94-2153-4302-8B6A-722AE35328B8}"/>
    <cellStyle name="Currency 4 9 5 2" xfId="8659" xr:uid="{11C3A1BE-D6BB-4FEA-9A33-5739A5F19DCD}"/>
    <cellStyle name="Currency 4 9 5 2 2" xfId="28960" xr:uid="{E30A7CFA-2FBE-4A31-8130-E3872CD9262E}"/>
    <cellStyle name="Currency 4 9 5 2 3" xfId="27858" xr:uid="{750A93EA-6EC4-4482-8E09-BB7898C875FF}"/>
    <cellStyle name="Currency 4 9 5 2 4" xfId="19039" xr:uid="{A4156738-3B33-45C9-8F87-F92746E6BC31}"/>
    <cellStyle name="Currency 4 9 5 3" xfId="11492" xr:uid="{54DAEE57-6E01-4FD8-A9B2-EE7413C74CE5}"/>
    <cellStyle name="Currency 4 9 5 3 2" xfId="21872" xr:uid="{3975A300-1731-4B47-A5A3-B76F484A0F52}"/>
    <cellStyle name="Currency 4 9 5 4" xfId="25753" xr:uid="{250618F8-EF53-42EA-BF04-9BA8BA23A39C}"/>
    <cellStyle name="Currency 4 9 5 5" xfId="16206" xr:uid="{B2215B16-2AAC-4F29-86DA-A576F75C9006}"/>
    <cellStyle name="Currency 4 9 6" xfId="4971" xr:uid="{956C2F0C-4E4E-480B-96A2-4BBD31510532}"/>
    <cellStyle name="Currency 4 9 6 2" xfId="28185" xr:uid="{45A2E1B6-8B39-4378-BE7B-C76A7ABED3EE}"/>
    <cellStyle name="Currency 4 9 6 3" xfId="28729" xr:uid="{899332CF-46F8-49BA-8867-DB0F2C08DFEE}"/>
    <cellStyle name="Currency 4 9 6 4" xfId="14266" xr:uid="{CE595702-DCCF-41D9-BDC1-4D86F6395577}"/>
    <cellStyle name="Currency 4 9 7" xfId="6719" xr:uid="{E35CBB27-1B3C-4ACE-AD83-4A5591761FD0}"/>
    <cellStyle name="Currency 4 9 7 2" xfId="26024" xr:uid="{86AA3093-66DE-4256-A269-75B7758D8FC7}"/>
    <cellStyle name="Currency 4 9 7 3" xfId="26677" xr:uid="{606BAAFF-75AE-49D7-9979-D40C7276D32D}"/>
    <cellStyle name="Currency 4 9 7 4" xfId="17099" xr:uid="{29091485-7FBD-4321-846C-24EB68313981}"/>
    <cellStyle name="Currency 4 9 8" xfId="9552" xr:uid="{4A590147-89C2-47D7-838D-C3AB6BAC093D}"/>
    <cellStyle name="Currency 4 9 8 2" xfId="19932" xr:uid="{D10AACFD-BBEE-484B-B36A-84DE24B11EED}"/>
    <cellStyle name="Currency 4 9 9" xfId="24553" xr:uid="{498B69E5-0439-4408-87C4-7EF87E505B1E}"/>
    <cellStyle name="Currency 5" xfId="590" xr:uid="{00000000-0005-0000-0000-0000E1030000}"/>
    <cellStyle name="Currency 5 10" xfId="4972" xr:uid="{0127C852-060E-4046-8C0D-4B566FAC3A77}"/>
    <cellStyle name="Currency 5 10 2" xfId="26244" xr:uid="{C59BE194-529F-4702-B46B-7874E29DE31A}"/>
    <cellStyle name="Currency 5 10 3" xfId="26441" xr:uid="{ADFDD67C-45AA-450C-A480-B07F7596B9D6}"/>
    <cellStyle name="Currency 5 10 4" xfId="14267" xr:uid="{240572AE-B301-4AFC-8245-514967858343}"/>
    <cellStyle name="Currency 5 11" xfId="6720" xr:uid="{0A1A5FF7-B1C8-4455-BC0A-1A0494662DFA}"/>
    <cellStyle name="Currency 5 11 2" xfId="17100" xr:uid="{CE1C590A-1E08-492D-A5D4-C48EC666C3D4}"/>
    <cellStyle name="Currency 5 12" xfId="9553" xr:uid="{D0967022-4EB5-4BE0-9D2F-A8094341CF11}"/>
    <cellStyle name="Currency 5 12 2" xfId="19933" xr:uid="{BE20113A-F2EE-459C-BCE6-ECDBC109DA46}"/>
    <cellStyle name="Currency 5 13" xfId="23093" xr:uid="{F26D2CE7-28B3-4E2E-9C07-3001E7351776}"/>
    <cellStyle name="Currency 5 14" xfId="12406" xr:uid="{CF35860C-8F77-4620-8FAD-AD17DEF49300}"/>
    <cellStyle name="Currency 5 2" xfId="591" xr:uid="{00000000-0005-0000-0000-0000E2030000}"/>
    <cellStyle name="Currency 5 2 10" xfId="6721" xr:uid="{E241A098-71E3-45C7-B9E5-0F648599E5C0}"/>
    <cellStyle name="Currency 5 2 10 2" xfId="17101" xr:uid="{9DB1438C-B8F5-4138-997F-97D84CE6F65E}"/>
    <cellStyle name="Currency 5 2 11" xfId="9554" xr:uid="{380C6E5F-325D-453D-B49C-0AD68D0C9071}"/>
    <cellStyle name="Currency 5 2 11 2" xfId="19934" xr:uid="{8C168D19-AB32-4FC5-AE1E-523857214607}"/>
    <cellStyle name="Currency 5 2 12" xfId="22829" xr:uid="{CD754010-E9EC-4548-95AF-18F4EA7CC937}"/>
    <cellStyle name="Currency 5 2 13" xfId="12466" xr:uid="{96E8DC89-4338-4D2F-9FB1-91BCDCC04C70}"/>
    <cellStyle name="Currency 5 2 2" xfId="592" xr:uid="{00000000-0005-0000-0000-0000E3030000}"/>
    <cellStyle name="Currency 5 2 2 10" xfId="9555" xr:uid="{12517C23-DBF5-49AA-90FA-E749FF9B3FD9}"/>
    <cellStyle name="Currency 5 2 2 10 2" xfId="19935" xr:uid="{C8BE885C-3F64-4CD4-9BDA-5C4C40B1FE9E}"/>
    <cellStyle name="Currency 5 2 2 11" xfId="25374" xr:uid="{9F58AD45-78BC-432D-82CA-4ADD14D6E206}"/>
    <cellStyle name="Currency 5 2 2 12" xfId="12533" xr:uid="{E802454A-CA30-4ECF-9F44-10C3636636FD}"/>
    <cellStyle name="Currency 5 2 2 2" xfId="1966" xr:uid="{00000000-0005-0000-0000-0000E4030000}"/>
    <cellStyle name="Currency 5 2 2 2 2" xfId="3107" xr:uid="{00000000-0005-0000-0000-0000CE020000}"/>
    <cellStyle name="Currency 5 2 2 2 2 2" xfId="6173" xr:uid="{BE24A938-2881-4F5D-B62A-4F1162D03E33}"/>
    <cellStyle name="Currency 5 2 2 2 2 2 2" xfId="25852" xr:uid="{F20382A5-D65C-4100-B2A8-7EB455708DDE}"/>
    <cellStyle name="Currency 5 2 2 2 2 2 3" xfId="26680" xr:uid="{8EBAF09A-2434-47C3-B9AB-2BF0BE142A89}"/>
    <cellStyle name="Currency 5 2 2 2 2 2 4" xfId="15734" xr:uid="{71DF357E-08E2-481E-A961-D9A9A85D0FE6}"/>
    <cellStyle name="Currency 5 2 2 2 2 3" xfId="8187" xr:uid="{F888BC8D-2822-4D7A-8F80-B60D7A25CE3A}"/>
    <cellStyle name="Currency 5 2 2 2 2 3 2" xfId="18567" xr:uid="{691322DB-4935-4B9B-9354-691D3668F327}"/>
    <cellStyle name="Currency 5 2 2 2 2 4" xfId="11020" xr:uid="{59742B54-0DA4-486F-9740-1D38F5BE12FD}"/>
    <cellStyle name="Currency 5 2 2 2 2 4 2" xfId="21400" xr:uid="{F9F6A6C8-279B-4E64-9E63-3C8E184E9F76}"/>
    <cellStyle name="Currency 5 2 2 2 2 5" xfId="23950" xr:uid="{088AD340-C2CC-47BE-8891-D6CC3414FE2E}"/>
    <cellStyle name="Currency 5 2 2 2 2 6" xfId="27620" xr:uid="{3C20AB5A-5E9F-43FE-AFE1-016CD4FFEADD}"/>
    <cellStyle name="Currency 5 2 2 2 2 7" xfId="13627" xr:uid="{B10AB8D8-0FC4-4067-ACD0-E5B0002F9029}"/>
    <cellStyle name="Currency 5 2 2 2 3" xfId="2700" xr:uid="{00000000-0005-0000-0000-0000CD020000}"/>
    <cellStyle name="Currency 5 2 2 2 3 2" xfId="7824" xr:uid="{0FA2EE59-89F7-42BE-AFCA-13B241F95610}"/>
    <cellStyle name="Currency 5 2 2 2 3 2 2" xfId="28282" xr:uid="{C2137D5F-7224-4361-94BB-42021950E03A}"/>
    <cellStyle name="Currency 5 2 2 2 3 2 3" xfId="27886" xr:uid="{8B47DE6B-C0A3-4808-BD11-76C664370C32}"/>
    <cellStyle name="Currency 5 2 2 2 3 2 4" xfId="18204" xr:uid="{DE64AA34-7A3F-4BE8-AC87-76B82DFB15AA}"/>
    <cellStyle name="Currency 5 2 2 2 3 3" xfId="10657" xr:uid="{4D2AD998-5A82-41E0-A69E-3F76050FA43C}"/>
    <cellStyle name="Currency 5 2 2 2 3 3 2" xfId="21037" xr:uid="{BF6A1076-4AD6-4E1B-8DA6-B5CA46C39230}"/>
    <cellStyle name="Currency 5 2 2 2 3 4" xfId="23308" xr:uid="{799AABCF-471B-405C-90D8-CDB7F1658679}"/>
    <cellStyle name="Currency 5 2 2 2 3 5" xfId="15371" xr:uid="{7ACDB224-994C-428F-913A-C2A5B9336ACA}"/>
    <cellStyle name="Currency 5 2 2 2 4" xfId="2047" xr:uid="{00000000-0005-0000-0000-0000E4030000}"/>
    <cellStyle name="Currency 5 2 2 2 4 2" xfId="26834" xr:uid="{C64A4FF9-2FD0-4583-B837-5708E557185E}"/>
    <cellStyle name="Currency 5 2 2 2 4 3" xfId="28443" xr:uid="{70E40412-F726-4A29-B8F5-5630BE3A9276}"/>
    <cellStyle name="Currency 5 2 2 2 5" xfId="4277" xr:uid="{C3D7F732-DE5D-41EF-8592-DE3D2EBC22AC}"/>
    <cellStyle name="Currency 5 2 2 2 5 2" xfId="9049" xr:uid="{2D83AAB7-EE53-414D-B71E-98FD02A0314D}"/>
    <cellStyle name="Currency 5 2 2 2 5 2 2" xfId="19429" xr:uid="{3729AD62-DADD-410C-836C-C0173341262F}"/>
    <cellStyle name="Currency 5 2 2 2 5 2 3" xfId="31053" xr:uid="{65379D5D-A019-44C2-A4F5-8978204D96E1}"/>
    <cellStyle name="Currency 5 2 2 2 5 2 4" xfId="30892" xr:uid="{742D8526-B98A-43F7-82DB-E1B0DFFD6C96}"/>
    <cellStyle name="Currency 5 2 2 2 5 3" xfId="11882" xr:uid="{0FE592E7-404D-48FC-A7B7-7FDE44FBAA0E}"/>
    <cellStyle name="Currency 5 2 2 2 5 3 2" xfId="22262" xr:uid="{9B9EB93E-D50F-45EE-81A7-B342F4A32DB7}"/>
    <cellStyle name="Currency 5 2 2 2 5 4" xfId="26407" xr:uid="{B91ECD61-4C35-4E4A-8D9C-C36D8ADEC10B}"/>
    <cellStyle name="Currency 5 2 2 2 5 5" xfId="26848" xr:uid="{EE06C130-8C70-4964-9F7A-D8C37715BFD6}"/>
    <cellStyle name="Currency 5 2 2 2 5 6" xfId="16596" xr:uid="{4301A36F-BCF2-4881-9C48-F364E56E7571}"/>
    <cellStyle name="Currency 5 2 2 2 6" xfId="5705" xr:uid="{56AE04DD-2B1B-45C9-B774-49C5775046E0}"/>
    <cellStyle name="Currency 5 2 2 2 6 2" xfId="29729" xr:uid="{65C9FCB2-3DEC-4426-9C59-F87A66AA0CC0}"/>
    <cellStyle name="Currency 5 2 2 2 6 2 2" xfId="30992" xr:uid="{AFC39984-8795-40B8-B32F-0117AF697C54}"/>
    <cellStyle name="Currency 5 2 2 2 7" xfId="24565" xr:uid="{EC4152A8-D2AF-4A3A-9787-6E2DEE37E7D4}"/>
    <cellStyle name="Currency 5 2 2 2 8" xfId="13118" xr:uid="{E767FA5A-7327-467C-AF41-77D3C067A458}"/>
    <cellStyle name="Currency 5 2 2 3" xfId="1967" xr:uid="{00000000-0005-0000-0000-0000E5030000}"/>
    <cellStyle name="Currency 5 2 2 3 2" xfId="3108" xr:uid="{00000000-0005-0000-0000-0000CF020000}"/>
    <cellStyle name="Currency 5 2 2 3 2 2" xfId="8188" xr:uid="{13245339-F13E-40A8-839B-4D77E86C6D7A}"/>
    <cellStyle name="Currency 5 2 2 3 2 2 2" xfId="28855" xr:uid="{49F4AEF3-A94A-4BB7-93FF-EEDEC1683101}"/>
    <cellStyle name="Currency 5 2 2 3 2 2 2 2" xfId="31237" xr:uid="{87F82027-79CD-47F8-AA9B-02A445559384}"/>
    <cellStyle name="Currency 5 2 2 3 2 2 2 3" xfId="30894" xr:uid="{17A3B4CC-F29C-453C-BBA9-895349B92972}"/>
    <cellStyle name="Currency 5 2 2 3 2 2 3" xfId="26107" xr:uid="{565CDC13-D9D4-436A-BAA9-98069B5E57AD}"/>
    <cellStyle name="Currency 5 2 2 3 2 2 4" xfId="18568" xr:uid="{7A405561-471D-43CB-9F39-50752F34F453}"/>
    <cellStyle name="Currency 5 2 2 3 2 3" xfId="11021" xr:uid="{3F84DF8C-8F7C-4373-BE1E-22BAFE9DD44F}"/>
    <cellStyle name="Currency 5 2 2 3 2 3 2" xfId="21401" xr:uid="{9DFEDBB8-6F7C-4CBC-8F69-9531275ED852}"/>
    <cellStyle name="Currency 5 2 2 3 2 4" xfId="23583" xr:uid="{9906515C-0ACF-40FA-AA3D-B1FEC0FE45AD}"/>
    <cellStyle name="Currency 5 2 2 3 2 5" xfId="15735" xr:uid="{09C152D0-E30A-445F-806F-9A2FB440B1E9}"/>
    <cellStyle name="Currency 5 2 2 3 3" xfId="3548" xr:uid="{00000000-0005-0000-0000-0000E5030000}"/>
    <cellStyle name="Currency 5 2 2 3 4" xfId="4433" xr:uid="{32BAE54B-9351-4830-AA5E-63816AB07ED5}"/>
    <cellStyle name="Currency 5 2 2 3 4 2" xfId="9205" xr:uid="{87614C63-EABE-46FA-900D-6B5F9639F88D}"/>
    <cellStyle name="Currency 5 2 2 3 4 2 2" xfId="19585" xr:uid="{F36A6D76-44E8-433A-86D5-8EEC553E5D49}"/>
    <cellStyle name="Currency 5 2 2 3 4 2 3" xfId="31099" xr:uid="{448935C6-ECC2-4E7F-9166-42A235C27226}"/>
    <cellStyle name="Currency 5 2 2 3 4 2 4" xfId="30893" xr:uid="{C5657449-ECBB-4564-A545-23B9D035DF66}"/>
    <cellStyle name="Currency 5 2 2 3 4 3" xfId="12038" xr:uid="{E7C9D73E-8A42-41F0-8DDC-A7D39D80369F}"/>
    <cellStyle name="Currency 5 2 2 3 4 3 2" xfId="22418" xr:uid="{85B7CB9A-F6D9-4C07-9848-E505521E2E02}"/>
    <cellStyle name="Currency 5 2 2 3 4 4" xfId="16752" xr:uid="{55D64D6B-C1B4-467E-962E-74EF844202D6}"/>
    <cellStyle name="Currency 5 2 2 3 5" xfId="5706" xr:uid="{64BFFDB4-46D1-483C-8C4F-E280CB1ECB1C}"/>
    <cellStyle name="Currency 5 2 2 3 5 2" xfId="29711" xr:uid="{DD288719-AB35-4C89-88F1-540C0355360C}"/>
    <cellStyle name="Currency 5 2 2 3 5 2 2" xfId="30993" xr:uid="{2203EE67-0F45-4FCA-8501-AF4CCD1B0C73}"/>
    <cellStyle name="Currency 5 2 2 3 6" xfId="24898" xr:uid="{F8B21FAF-1CA2-4C0F-B3E2-9F62AED2DA5F}"/>
    <cellStyle name="Currency 5 2 2 3 7" xfId="13628" xr:uid="{006AB017-2D5D-4BEE-A7CB-912CA41008FB}"/>
    <cellStyle name="Currency 5 2 2 4" xfId="1965" xr:uid="{00000000-0005-0000-0000-0000E6030000}"/>
    <cellStyle name="Currency 5 2 2 4 2" xfId="3106" xr:uid="{00000000-0005-0000-0000-0000D0020000}"/>
    <cellStyle name="Currency 5 2 2 4 2 2" xfId="8186" xr:uid="{EC4D431F-F668-4FCE-815C-FD5EACEEDF85}"/>
    <cellStyle name="Currency 5 2 2 4 2 2 2" xfId="28854" xr:uid="{7C5B0695-8C13-41C0-ACF4-145D7F65FF93}"/>
    <cellStyle name="Currency 5 2 2 4 2 2 3" xfId="28614" xr:uid="{8D54ADB9-69AE-475B-AE53-5F93F4C469AC}"/>
    <cellStyle name="Currency 5 2 2 4 2 2 4" xfId="18566" xr:uid="{3CB38A1D-D5FD-45BB-979C-084854CB23D1}"/>
    <cellStyle name="Currency 5 2 2 4 2 3" xfId="11019" xr:uid="{1EDC9C14-BB5A-42E7-8C1B-2A6A66C32E66}"/>
    <cellStyle name="Currency 5 2 2 4 2 3 2" xfId="21399" xr:uid="{4B569564-AC9C-4E2F-A36D-AB280A0C0C45}"/>
    <cellStyle name="Currency 5 2 2 4 2 4" xfId="26802" xr:uid="{D3CBC96C-8DCC-4604-856F-C197D0CBC5C0}"/>
    <cellStyle name="Currency 5 2 2 4 2 5" xfId="15733" xr:uid="{EC11DDBB-96CA-4144-A30D-CF3021608613}"/>
    <cellStyle name="Currency 5 2 2 4 3" xfId="3680" xr:uid="{00000000-0005-0000-0000-0000E6030000}"/>
    <cellStyle name="Currency 5 2 2 4 4" xfId="5704" xr:uid="{F0F3577E-AEB9-46D9-839A-DC5FBFCEA274}"/>
    <cellStyle name="Currency 5 2 2 4 4 2" xfId="29974" xr:uid="{1A47C2B6-3535-4DAD-8D31-63333AA84210}"/>
    <cellStyle name="Currency 5 2 2 4 5" xfId="22999" xr:uid="{33E7FD05-6AC1-4553-A763-5F9ADDC95EFB}"/>
    <cellStyle name="Currency 5 2 2 4 6" xfId="13626" xr:uid="{A1CD338B-CC30-4727-B3F0-0E4E5CC6C8A2}"/>
    <cellStyle name="Currency 5 2 2 5" xfId="2642" xr:uid="{00000000-0005-0000-0000-0000D1020000}"/>
    <cellStyle name="Currency 5 2 2 5 2" xfId="5904" xr:uid="{01A77C53-D4B3-4B4A-A7AA-DA49AF807277}"/>
    <cellStyle name="Currency 5 2 2 5 2 2" xfId="28062" xr:uid="{8EF9D5B8-AD4E-41E9-A228-6AF16D4B036F}"/>
    <cellStyle name="Currency 5 2 2 5 2 2 2" xfId="31200" xr:uid="{E9A01D91-80DD-41A2-BDF4-F2C3BA223E61}"/>
    <cellStyle name="Currency 5 2 2 5 2 2 3" xfId="30895" xr:uid="{4927734C-1128-4F35-ADA5-EBE5F5527F8D}"/>
    <cellStyle name="Currency 5 2 2 5 2 3" xfId="28472" xr:uid="{82D05B3D-86D8-4506-AE14-DBD6FF00D9F8}"/>
    <cellStyle name="Currency 5 2 2 5 2 4" xfId="15314" xr:uid="{73BC589D-4447-4249-B1BB-4F0E836F79EB}"/>
    <cellStyle name="Currency 5 2 2 5 3" xfId="7767" xr:uid="{0BCD7F6B-EB32-4F4B-BE32-1005B1112FD0}"/>
    <cellStyle name="Currency 5 2 2 5 3 2" xfId="18147" xr:uid="{39F2C129-AC1D-49B2-8889-3EA2F448443B}"/>
    <cellStyle name="Currency 5 2 2 5 4" xfId="10600" xr:uid="{D3A2D10F-02C4-4FC8-8984-C693054A334C}"/>
    <cellStyle name="Currency 5 2 2 5 4 2" xfId="20980" xr:uid="{7E6ADA5D-3DC7-41ED-99C9-A4042922E532}"/>
    <cellStyle name="Currency 5 2 2 5 5" xfId="23544" xr:uid="{2A62B28A-3D7D-44E1-830E-A4B18F3C462C}"/>
    <cellStyle name="Currency 5 2 2 5 6" xfId="13031" xr:uid="{BC0D04A2-EDC2-44C0-8A7A-ECF31AD1A87E}"/>
    <cellStyle name="Currency 5 2 2 6" xfId="2301" xr:uid="{00000000-0005-0000-0000-0000CC020000}"/>
    <cellStyle name="Currency 5 2 2 6 2" xfId="7428" xr:uid="{33D726B9-173A-495B-A4BA-834CE620BF69}"/>
    <cellStyle name="Currency 5 2 2 6 2 2" xfId="17808" xr:uid="{856799D2-AB87-4DD2-9C94-BFDB3D72AE03}"/>
    <cellStyle name="Currency 5 2 2 6 3" xfId="10261" xr:uid="{A462F4E5-48AC-4A2C-992B-92C429FC328E}"/>
    <cellStyle name="Currency 5 2 2 6 3 2" xfId="20641" xr:uid="{5D9F252F-0DAB-4171-9706-3A1FB1F31BA3}"/>
    <cellStyle name="Currency 5 2 2 6 4" xfId="22671" xr:uid="{60C51A38-352A-40DD-A8EB-74F53D2FCD6C}"/>
    <cellStyle name="Currency 5 2 2 6 5" xfId="28364" xr:uid="{3779EA25-6211-41A3-BEC2-2229A6763BFA}"/>
    <cellStyle name="Currency 5 2 2 6 6" xfId="14975" xr:uid="{5552B899-4FCC-4E4B-BB6F-B5232499BD8E}"/>
    <cellStyle name="Currency 5 2 2 7" xfId="3832" xr:uid="{58CAFAE7-4ECC-4D05-802A-591E6F0FD407}"/>
    <cellStyle name="Currency 5 2 2 7 2" xfId="8665" xr:uid="{3E47732A-E67C-496E-A27B-A49411598E3D}"/>
    <cellStyle name="Currency 5 2 2 7 2 2" xfId="19045" xr:uid="{E366572E-1173-45A7-B79D-6E597AD48165}"/>
    <cellStyle name="Currency 5 2 2 7 3" xfId="11498" xr:uid="{5D129DB0-375F-4A95-A0F4-3754244C1E48}"/>
    <cellStyle name="Currency 5 2 2 7 3 2" xfId="21878" xr:uid="{172E324E-C1CA-4DC2-9EC6-D823E04B7C3C}"/>
    <cellStyle name="Currency 5 2 2 7 4" xfId="28164" xr:uid="{D0852ACE-D955-4A7A-B56D-9C118288E0DC}"/>
    <cellStyle name="Currency 5 2 2 7 5" xfId="26371" xr:uid="{40CB9855-3EF7-4ABB-B7BD-BE754A9C6D1E}"/>
    <cellStyle name="Currency 5 2 2 7 6" xfId="16212" xr:uid="{28EF5B7D-0FFC-4496-99BB-22D48954D381}"/>
    <cellStyle name="Currency 5 2 2 8" xfId="4974" xr:uid="{9D741363-ECFB-4E78-AFE7-4000DC29E105}"/>
    <cellStyle name="Currency 5 2 2 8 2" xfId="14269" xr:uid="{D1F2BAB2-2536-4CDA-B233-F70097286BE6}"/>
    <cellStyle name="Currency 5 2 2 9" xfId="6722" xr:uid="{D10E9798-92C9-4F75-AC71-6A5E424527EA}"/>
    <cellStyle name="Currency 5 2 2 9 2" xfId="17102" xr:uid="{1919B9F7-EDFA-44F2-944A-76EF107B027F}"/>
    <cellStyle name="Currency 5 2 3" xfId="593" xr:uid="{00000000-0005-0000-0000-0000E7030000}"/>
    <cellStyle name="Currency 5 2 3 10" xfId="12691" xr:uid="{49183BEA-A4DB-49F9-8A1B-1EAE12D1B3C9}"/>
    <cellStyle name="Currency 5 2 3 2" xfId="1969" xr:uid="{00000000-0005-0000-0000-0000E8030000}"/>
    <cellStyle name="Currency 5 2 3 2 2" xfId="3109" xr:uid="{00000000-0005-0000-0000-0000D3020000}"/>
    <cellStyle name="Currency 5 2 3 2 2 2" xfId="8189" xr:uid="{E868AF50-4A6D-44BC-83C9-209DB309BB0F}"/>
    <cellStyle name="Currency 5 2 3 2 2 2 2" xfId="28856" xr:uid="{3BF9C56A-BDC1-4F4D-A53B-A83632B095C2}"/>
    <cellStyle name="Currency 5 2 3 2 2 2 3" xfId="28155" xr:uid="{4F0EEC13-E5DE-4629-8270-13F61F99DAFD}"/>
    <cellStyle name="Currency 5 2 3 2 2 2 4" xfId="18569" xr:uid="{BA89C912-96B1-42CB-9CB7-76ECD2E69A53}"/>
    <cellStyle name="Currency 5 2 3 2 2 3" xfId="11022" xr:uid="{B32F4D25-280E-4123-BC8C-A882B4C247D2}"/>
    <cellStyle name="Currency 5 2 3 2 2 3 2" xfId="21402" xr:uid="{AB4B76B5-E409-402B-A20C-F8E07C5FC7A2}"/>
    <cellStyle name="Currency 5 2 3 2 2 4" xfId="24399" xr:uid="{19D40202-82EB-4A14-9C2F-762EB18BA50F}"/>
    <cellStyle name="Currency 5 2 3 2 2 5" xfId="15736" xr:uid="{B043A422-93FE-44A2-A3D7-AC99CBEFA6FB}"/>
    <cellStyle name="Currency 5 2 3 2 3" xfId="3664" xr:uid="{00000000-0005-0000-0000-0000E8030000}"/>
    <cellStyle name="Currency 5 2 3 2 4" xfId="5707" xr:uid="{5ED9074E-CFC1-4F0E-AAA7-8ED93D6F736E}"/>
    <cellStyle name="Currency 5 2 3 2 4 2" xfId="29975" xr:uid="{EA9668FA-7D48-4451-A463-CEDC38FAAA6D}"/>
    <cellStyle name="Currency 5 2 3 2 5" xfId="24147" xr:uid="{A436BADA-01CA-44B5-B13D-BF91D5BD6C72}"/>
    <cellStyle name="Currency 5 2 3 2 6" xfId="13629" xr:uid="{2A0D9A90-7C39-497B-99CC-B6BDC390AD1B}"/>
    <cellStyle name="Currency 5 2 3 3" xfId="1970" xr:uid="{00000000-0005-0000-0000-0000E9030000}"/>
    <cellStyle name="Currency 5 2 3 3 2" xfId="2699" xr:uid="{00000000-0005-0000-0000-0000D4020000}"/>
    <cellStyle name="Currency 5 2 3 3 2 2" xfId="7823" xr:uid="{D0CDFCE5-20BF-42ED-9EFB-FAB04946587F}"/>
    <cellStyle name="Currency 5 2 3 3 2 2 2" xfId="18203" xr:uid="{3BCED285-7CC5-4070-8A11-76E588F6BC4F}"/>
    <cellStyle name="Currency 5 2 3 3 2 3" xfId="10656" xr:uid="{33CCFA73-7431-4161-8256-7B377A9BDBFA}"/>
    <cellStyle name="Currency 5 2 3 3 2 3 2" xfId="21036" xr:uid="{9BC23E41-2CDA-49D1-80AC-DF071D9AEEBF}"/>
    <cellStyle name="Currency 5 2 3 3 2 4" xfId="15370" xr:uid="{0B0E1420-F3F3-4F8F-A6BE-B2272087307F}"/>
    <cellStyle name="Currency 5 2 3 3 2 5" xfId="30458" xr:uid="{DAB7CACA-8941-4CE4-B122-9A8774B9A021}"/>
    <cellStyle name="Currency 5 2 3 3 3" xfId="3578" xr:uid="{00000000-0005-0000-0000-0000E9030000}"/>
    <cellStyle name="Currency 5 2 3 3 4" xfId="5708" xr:uid="{59616245-D824-46F1-81B0-F7CE84542057}"/>
    <cellStyle name="Currency 5 2 3 3 4 2" xfId="29918" xr:uid="{9D672207-4D78-471A-8306-1D5902F0DCD8}"/>
    <cellStyle name="Currency 5 2 3 3 5" xfId="25056" xr:uid="{F07ECF11-1D7B-4D79-A0FD-D2F0BF3D7837}"/>
    <cellStyle name="Currency 5 2 3 3 6" xfId="13117" xr:uid="{FF00E2A5-B4FB-49BB-96AB-5F24D126800F}"/>
    <cellStyle name="Currency 5 2 3 4" xfId="1968" xr:uid="{00000000-0005-0000-0000-0000EA030000}"/>
    <cellStyle name="Currency 5 2 3 4 2" xfId="3774" xr:uid="{9AA53097-E567-4935-BA95-65CC50D0B73B}"/>
    <cellStyle name="Currency 5 2 3 4 2 2" xfId="8616" xr:uid="{CCB07CC6-C475-4E96-BCAA-C52F5825DCF7}"/>
    <cellStyle name="Currency 5 2 3 4 2 2 2" xfId="18996" xr:uid="{04CD8D01-CEF3-4C9C-9BD0-1F5042A669E1}"/>
    <cellStyle name="Currency 5 2 3 4 2 3" xfId="11449" xr:uid="{225A8900-8F68-4269-B454-4E2E9025351E}"/>
    <cellStyle name="Currency 5 2 3 4 2 3 2" xfId="21829" xr:uid="{C188CF2C-115D-430F-9000-0E4E6571A19D}"/>
    <cellStyle name="Currency 5 2 3 4 2 4" xfId="26214" xr:uid="{0570CA31-8D59-46B5-8184-FEF8F7383B00}"/>
    <cellStyle name="Currency 5 2 3 4 2 5" xfId="26374" xr:uid="{28A2C1DE-F28A-4A55-9019-D1FB2D6D72D0}"/>
    <cellStyle name="Currency 5 2 3 4 2 6" xfId="16163" xr:uid="{F5D30928-98B2-467C-B2BC-D2080B97E6F0}"/>
    <cellStyle name="Currency 5 2 3 4 3" xfId="23678" xr:uid="{D15642E2-80E6-4635-98B9-0DDE89D66073}"/>
    <cellStyle name="Currency 5 2 3 5" xfId="4143" xr:uid="{BBE70D2D-604E-48B2-9D68-4A06E241AAB5}"/>
    <cellStyle name="Currency 5 2 3 5 2" xfId="8915" xr:uid="{A3449125-85BB-4347-9B52-EF23126E01C2}"/>
    <cellStyle name="Currency 5 2 3 5 2 2" xfId="29016" xr:uid="{6EB8AFAA-0881-4674-A52E-7A008315E4E0}"/>
    <cellStyle name="Currency 5 2 3 5 2 3" xfId="27597" xr:uid="{6EAEA2C4-443D-4C95-8CB1-EB87AE134AB5}"/>
    <cellStyle name="Currency 5 2 3 5 2 4" xfId="19295" xr:uid="{3D378635-15D0-4947-BD6B-4C612F00492B}"/>
    <cellStyle name="Currency 5 2 3 5 2 5" xfId="31023" xr:uid="{0D38C156-3687-44A0-89ED-AC90BFF6346D}"/>
    <cellStyle name="Currency 5 2 3 5 3" xfId="11748" xr:uid="{10C9EC3E-9AE2-4D9B-8479-211D3D07ED47}"/>
    <cellStyle name="Currency 5 2 3 5 3 2" xfId="22128" xr:uid="{15C832C3-6FF0-4856-A177-D03E7D068492}"/>
    <cellStyle name="Currency 5 2 3 5 4" xfId="26967" xr:uid="{F0640651-E4BA-485E-91B0-95C69E14D0AE}"/>
    <cellStyle name="Currency 5 2 3 5 5" xfId="16462" xr:uid="{BF109E69-ADD6-4229-AE11-DEB910336621}"/>
    <cellStyle name="Currency 5 2 3 6" xfId="4975" xr:uid="{19071EE0-5BFD-4F9E-9132-C53B4E247934}"/>
    <cellStyle name="Currency 5 2 3 6 2" xfId="28608" xr:uid="{5CCE0AB4-0287-4537-BF16-6DCB69FE2869}"/>
    <cellStyle name="Currency 5 2 3 6 3" xfId="27544" xr:uid="{69E98944-73A7-42A3-85AF-E17CD6BE819A}"/>
    <cellStyle name="Currency 5 2 3 6 4" xfId="14270" xr:uid="{9F6DB649-75FE-4421-9D34-EF7190C56541}"/>
    <cellStyle name="Currency 5 2 3 7" xfId="6723" xr:uid="{159000B8-7CC5-4955-8443-5AF2213C3E1C}"/>
    <cellStyle name="Currency 5 2 3 7 2" xfId="27879" xr:uid="{F909FE96-1CC9-415B-BC21-01A6FFCF83BC}"/>
    <cellStyle name="Currency 5 2 3 7 3" xfId="25975" xr:uid="{94FF8E5B-AA91-4B15-97A2-1A1AE04C25C4}"/>
    <cellStyle name="Currency 5 2 3 7 4" xfId="17103" xr:uid="{1DC87CFE-6CBF-4909-AECA-D5D13067C0F9}"/>
    <cellStyle name="Currency 5 2 3 8" xfId="9556" xr:uid="{2E40F6E5-2FED-4555-BFC0-2C0C435350C4}"/>
    <cellStyle name="Currency 5 2 3 8 2" xfId="19936" xr:uid="{220242D1-ABC7-43E6-B0E8-FF42CA590FC7}"/>
    <cellStyle name="Currency 5 2 3 9" xfId="22664" xr:uid="{D9AD0612-914B-436B-8DAE-F1188956DD8B}"/>
    <cellStyle name="Currency 5 2 4" xfId="1971" xr:uid="{00000000-0005-0000-0000-0000EB030000}"/>
    <cellStyle name="Currency 5 2 4 2" xfId="3110" xr:uid="{00000000-0005-0000-0000-0000D5020000}"/>
    <cellStyle name="Currency 5 2 4 2 2" xfId="8190" xr:uid="{25AFDB09-23E2-482C-8E76-09BB28DEADCF}"/>
    <cellStyle name="Currency 5 2 4 2 2 2" xfId="28857" xr:uid="{06FCD6AD-893B-4A36-A0AD-D369F771C15A}"/>
    <cellStyle name="Currency 5 2 4 2 2 2 2" xfId="31238" xr:uid="{73676227-5E83-4702-8972-5E4E8CEB392D}"/>
    <cellStyle name="Currency 5 2 4 2 2 2 3" xfId="30897" xr:uid="{13AFE293-B1E9-4C3C-B65C-D9B74021402C}"/>
    <cellStyle name="Currency 5 2 4 2 2 3" xfId="26051" xr:uid="{4EF20C12-2878-49D2-8D87-1A4B0612BC68}"/>
    <cellStyle name="Currency 5 2 4 2 2 4" xfId="18570" xr:uid="{53A0814F-3C91-470B-9122-F71FDD3F23C7}"/>
    <cellStyle name="Currency 5 2 4 2 3" xfId="11023" xr:uid="{B5B91CCF-256F-4CE3-BF8B-CED889D41FC5}"/>
    <cellStyle name="Currency 5 2 4 2 3 2" xfId="21403" xr:uid="{0C977F6E-A74F-42C8-9858-D8827CB31566}"/>
    <cellStyle name="Currency 5 2 4 2 4" xfId="23956" xr:uid="{83B7EFE6-940B-4612-89E7-D38FCF8EE350}"/>
    <cellStyle name="Currency 5 2 4 2 5" xfId="15737" xr:uid="{E729032C-0C99-45F8-AE83-A66126EFFACB}"/>
    <cellStyle name="Currency 5 2 4 3" xfId="2048" xr:uid="{00000000-0005-0000-0000-0000EB030000}"/>
    <cellStyle name="Currency 5 2 4 4" xfId="4434" xr:uid="{EAF59091-946C-4F5C-9343-3EB106ED6014}"/>
    <cellStyle name="Currency 5 2 4 4 2" xfId="9206" xr:uid="{9DE673C5-9FAC-4C6B-A3AD-1258CD7F4F41}"/>
    <cellStyle name="Currency 5 2 4 4 2 2" xfId="19586" xr:uid="{7306ABE8-FFF7-463F-8A00-99CCC9E3B069}"/>
    <cellStyle name="Currency 5 2 4 4 2 3" xfId="31100" xr:uid="{04F8AB4D-3583-413E-A867-E9E1E954177D}"/>
    <cellStyle name="Currency 5 2 4 4 2 4" xfId="30896" xr:uid="{033065B8-3DEE-4E7E-9008-7D6E15491596}"/>
    <cellStyle name="Currency 5 2 4 4 3" xfId="12039" xr:uid="{84643D44-AB5A-4804-B4B3-D8D413675A2D}"/>
    <cellStyle name="Currency 5 2 4 4 3 2" xfId="22419" xr:uid="{BB6414FD-0893-461E-A134-D075A290A690}"/>
    <cellStyle name="Currency 5 2 4 4 4" xfId="28672" xr:uid="{D727F6B1-6619-4645-A993-510B5AE51350}"/>
    <cellStyle name="Currency 5 2 4 4 5" xfId="28189" xr:uid="{E3AEF5FB-7525-4F93-99F2-9954E237AACE}"/>
    <cellStyle name="Currency 5 2 4 4 6" xfId="16753" xr:uid="{3E4750C6-930A-4339-AE91-F90BECE985F2}"/>
    <cellStyle name="Currency 5 2 4 5" xfId="5709" xr:uid="{81CCBD4C-4647-4780-BDEB-D175A3F5ADBE}"/>
    <cellStyle name="Currency 5 2 4 5 2" xfId="29693" xr:uid="{5AD77B6F-1F47-49A8-8F2D-FBDD0BA971A3}"/>
    <cellStyle name="Currency 5 2 4 5 2 2" xfId="30994" xr:uid="{61B4BDAA-FE5F-4AB7-9E5D-32E54EF4F78A}"/>
    <cellStyle name="Currency 5 2 4 6" xfId="22715" xr:uid="{912E2D58-135C-466F-977B-D7FCE32E6FF0}"/>
    <cellStyle name="Currency 5 2 4 7" xfId="13630" xr:uid="{3CE5B02C-94B0-4AC5-8DF4-DCF0A61C21CA}"/>
    <cellStyle name="Currency 5 2 5" xfId="1972" xr:uid="{00000000-0005-0000-0000-0000EC030000}"/>
    <cellStyle name="Currency 5 2 5 2" xfId="2888" xr:uid="{00000000-0005-0000-0000-0000D6020000}"/>
    <cellStyle name="Currency 5 2 5 2 2" xfId="8005" xr:uid="{76E26953-D137-4A0D-A497-4B6AC98CE538}"/>
    <cellStyle name="Currency 5 2 5 2 2 2" xfId="28656" xr:uid="{63423EA7-9E9C-41A3-9548-819C174CD01F}"/>
    <cellStyle name="Currency 5 2 5 2 2 2 2" xfId="31211" xr:uid="{BF6DB955-8871-4EAF-9EB8-C68B85D30551}"/>
    <cellStyle name="Currency 5 2 5 2 2 2 3" xfId="30898" xr:uid="{C2C9D297-6FFA-48E8-8FCF-9BB4213F41C3}"/>
    <cellStyle name="Currency 5 2 5 2 2 3" xfId="26011" xr:uid="{37321E1F-694C-4E0C-9870-7424F46302A7}"/>
    <cellStyle name="Currency 5 2 5 2 2 4" xfId="18385" xr:uid="{7CFBABE8-19D0-41B9-A18C-0F534E5095CC}"/>
    <cellStyle name="Currency 5 2 5 2 3" xfId="10838" xr:uid="{B90DC41B-6A12-425B-AEEF-D5D78A8A4A53}"/>
    <cellStyle name="Currency 5 2 5 2 3 2" xfId="21218" xr:uid="{3D52AE92-5923-457B-9350-B22A4AE1191A}"/>
    <cellStyle name="Currency 5 2 5 2 4" xfId="25927" xr:uid="{DAB2A62E-EF04-4D21-ABCA-3D8381BF181C}"/>
    <cellStyle name="Currency 5 2 5 2 5" xfId="15552" xr:uid="{86AEB658-238E-45DA-8F63-23B312B7D1A9}"/>
    <cellStyle name="Currency 5 2 5 3" xfId="3607" xr:uid="{00000000-0005-0000-0000-0000EC030000}"/>
    <cellStyle name="Currency 5 2 5 4" xfId="5710" xr:uid="{34D882F9-3A98-4786-A61F-2BA19F885A26}"/>
    <cellStyle name="Currency 5 2 5 4 2" xfId="29928" xr:uid="{7102F65A-C7BE-4D84-A759-F42C9E8516B6}"/>
    <cellStyle name="Currency 5 2 5 5" xfId="23044" xr:uid="{C6FB78A3-7FB3-4C8B-AE13-0BA29A31CEF6}"/>
    <cellStyle name="Currency 5 2 5 6" xfId="13389" xr:uid="{23481EF7-DAB4-448F-896D-7EFA49323FD9}"/>
    <cellStyle name="Currency 5 2 6" xfId="1964" xr:uid="{00000000-0005-0000-0000-0000ED030000}"/>
    <cellStyle name="Currency 5 2 6 2" xfId="2540" xr:uid="{00000000-0005-0000-0000-0000D7020000}"/>
    <cellStyle name="Currency 5 2 6 2 2" xfId="7665" xr:uid="{74261CAA-4101-473F-B347-C83F8EAEB42F}"/>
    <cellStyle name="Currency 5 2 6 2 2 2" xfId="18045" xr:uid="{49FBE54B-FD8E-4F2D-838F-4B8FC9ADB860}"/>
    <cellStyle name="Currency 5 2 6 2 3" xfId="10498" xr:uid="{556E629B-FE91-426B-933D-E95FA4998D76}"/>
    <cellStyle name="Currency 5 2 6 2 3 2" xfId="20878" xr:uid="{E11A0ED8-348A-4DA6-9D90-EEF14F0BBC40}"/>
    <cellStyle name="Currency 5 2 6 2 4" xfId="26577" xr:uid="{C9B861A8-D8EB-43AD-B25A-681F5470E314}"/>
    <cellStyle name="Currency 5 2 6 2 5" xfId="25902" xr:uid="{66E2E6D2-0C15-4FBD-B3CD-FFBE6CC078CC}"/>
    <cellStyle name="Currency 5 2 6 2 6" xfId="15212" xr:uid="{2507063B-74EC-4F1F-AF09-CFD95B288AF3}"/>
    <cellStyle name="Currency 5 2 6 3" xfId="3593" xr:uid="{00000000-0005-0000-0000-0000ED030000}"/>
    <cellStyle name="Currency 5 2 6 4" xfId="5703" xr:uid="{6044BC41-93EB-4D46-8847-7E28FDC1C7F0}"/>
    <cellStyle name="Currency 5 2 6 4 2" xfId="29878" xr:uid="{C483D0FC-BB86-4D28-A080-8736F3CBDE28}"/>
    <cellStyle name="Currency 5 2 6 5" xfId="23120" xr:uid="{DFB24F9D-60E6-480E-886E-475EF7F1242B}"/>
    <cellStyle name="Currency 5 2 6 6" xfId="12928" xr:uid="{244FD039-EA37-4B72-A255-228CC58257FA}"/>
    <cellStyle name="Currency 5 2 7" xfId="2234" xr:uid="{00000000-0005-0000-0000-0000CB020000}"/>
    <cellStyle name="Currency 5 2 7 2" xfId="7361" xr:uid="{46D783E5-C67D-4AD0-83C0-CF4DD70F2D04}"/>
    <cellStyle name="Currency 5 2 7 2 2" xfId="26297" xr:uid="{0094EF5E-9118-446E-8932-915721C49C84}"/>
    <cellStyle name="Currency 5 2 7 2 2 2" xfId="31174" xr:uid="{0ABF76C8-146E-4EA9-9EF4-12330D97B2F4}"/>
    <cellStyle name="Currency 5 2 7 2 2 3" xfId="30899" xr:uid="{B13E3068-9BEB-46ED-BF85-C4985B631957}"/>
    <cellStyle name="Currency 5 2 7 2 3" xfId="26141" xr:uid="{8D63E90A-D234-400F-9E75-4182E9C21698}"/>
    <cellStyle name="Currency 5 2 7 2 4" xfId="17741" xr:uid="{F397A08D-393B-4E26-BD24-2E6F720FBD36}"/>
    <cellStyle name="Currency 5 2 7 3" xfId="10194" xr:uid="{E9F0637B-A05F-4E9D-8BA2-C2EBC2EFAA4D}"/>
    <cellStyle name="Currency 5 2 7 3 2" xfId="20574" xr:uid="{BC39AA1D-EDCB-4BA3-9D5E-5853FA61C57D}"/>
    <cellStyle name="Currency 5 2 7 4" xfId="25305" xr:uid="{35146824-73C6-468D-82D5-4BCD67342811}"/>
    <cellStyle name="Currency 5 2 7 5" xfId="14908" xr:uid="{7EB1EE87-E11D-47CB-A2B8-C4724D639E82}"/>
    <cellStyle name="Currency 5 2 8" xfId="3890" xr:uid="{F5558CD4-A4A2-4E3D-AB6A-144E8681197F}"/>
    <cellStyle name="Currency 5 2 8 2" xfId="8722" xr:uid="{2F1B63F7-D083-429E-B1CA-1A6BFE7DDEA4}"/>
    <cellStyle name="Currency 5 2 8 2 2" xfId="19102" xr:uid="{AA81A8B7-20C9-4F9B-90A1-BEB1376ACEFA}"/>
    <cellStyle name="Currency 5 2 8 3" xfId="11555" xr:uid="{75471A33-C8F0-40CF-B5BF-4A81D5F9A038}"/>
    <cellStyle name="Currency 5 2 8 3 2" xfId="21935" xr:uid="{1A25BBFC-EAD0-476B-B10E-5BE1DFD38444}"/>
    <cellStyle name="Currency 5 2 8 4" xfId="27960" xr:uid="{38D58FC1-9BAF-45DE-9227-885220FBB692}"/>
    <cellStyle name="Currency 5 2 8 5" xfId="28578" xr:uid="{145D1AFD-484B-4FDE-876F-13C665ED8789}"/>
    <cellStyle name="Currency 5 2 8 6" xfId="16269" xr:uid="{82A908FC-D9AF-4CB9-9FAE-0596054F1EA2}"/>
    <cellStyle name="Currency 5 2 9" xfId="4973" xr:uid="{83D789FE-00E7-4353-9F50-F27A53E5C0A6}"/>
    <cellStyle name="Currency 5 2 9 2" xfId="25928" xr:uid="{D31F2547-600E-4F5D-B779-A3F82E3BA780}"/>
    <cellStyle name="Currency 5 2 9 3" xfId="27070" xr:uid="{080F0B0A-5BC7-4901-AD69-507C20B1622B}"/>
    <cellStyle name="Currency 5 2 9 4" xfId="14268" xr:uid="{5C56210C-0634-43D4-9558-692036755A96}"/>
    <cellStyle name="Currency 5 3" xfId="594" xr:uid="{00000000-0005-0000-0000-0000EE030000}"/>
    <cellStyle name="Currency 5 3 10" xfId="9557" xr:uid="{2A505504-F946-417F-8A75-43BF4BB35F9D}"/>
    <cellStyle name="Currency 5 3 10 2" xfId="19937" xr:uid="{A7220A94-B2B4-4AE1-9570-D96C08F7CB0B}"/>
    <cellStyle name="Currency 5 3 11" xfId="23032" xr:uid="{526A7DBF-D3D2-442D-9A54-DD31D9FDF6E8}"/>
    <cellStyle name="Currency 5 3 12" xfId="12532" xr:uid="{20BE156C-F121-4FA0-B6FD-EE6E99003D67}"/>
    <cellStyle name="Currency 5 3 2" xfId="1974" xr:uid="{00000000-0005-0000-0000-0000EF030000}"/>
    <cellStyle name="Currency 5 3 2 2" xfId="3112" xr:uid="{00000000-0005-0000-0000-0000DA020000}"/>
    <cellStyle name="Currency 5 3 2 2 2" xfId="6174" xr:uid="{2A83A707-9693-4504-A63C-CB91999D274E}"/>
    <cellStyle name="Currency 5 3 2 2 2 2" xfId="24180" xr:uid="{957406F0-CF59-4D3C-9C8C-E18064A609A3}"/>
    <cellStyle name="Currency 5 3 2 2 2 2 2" xfId="28715" xr:uid="{30692465-3C1C-4D4C-BF5B-4B86D75AD3A7}"/>
    <cellStyle name="Currency 5 3 2 2 2 2 3" xfId="31150" xr:uid="{50F8AEFD-436B-4734-8134-882238514C1B}"/>
    <cellStyle name="Currency 5 3 2 2 2 3" xfId="28080" xr:uid="{44E0DBA9-7F9D-4F75-A250-7B439F25517A}"/>
    <cellStyle name="Currency 5 3 2 2 2 4" xfId="15739" xr:uid="{ECECBAE7-FE6A-418C-A364-9CC2967EB8CB}"/>
    <cellStyle name="Currency 5 3 2 2 3" xfId="8192" xr:uid="{B638F41F-98D3-49A1-A601-35D9335CCE81}"/>
    <cellStyle name="Currency 5 3 2 2 3 2" xfId="18572" xr:uid="{DCE59326-8858-4E51-A3B0-845F3FA7CFDF}"/>
    <cellStyle name="Currency 5 3 2 2 4" xfId="11025" xr:uid="{56957B04-499B-48B4-98D4-D7E7F4C67751}"/>
    <cellStyle name="Currency 5 3 2 2 4 2" xfId="21405" xr:uid="{8C77967D-6BBC-4B84-B128-12C314811052}"/>
    <cellStyle name="Currency 5 3 2 2 5" xfId="24903" xr:uid="{54FD32AF-935F-4AE0-935A-654E37BB2CEA}"/>
    <cellStyle name="Currency 5 3 2 2 5 2" xfId="30076" xr:uid="{F958E69A-68BF-4BA9-81F7-14578EED27A9}"/>
    <cellStyle name="Currency 5 3 2 2 6" xfId="26920" xr:uid="{AF32DBC3-ACF6-4745-AD7B-F110F70C1559}"/>
    <cellStyle name="Currency 5 3 2 2 7" xfId="13632" xr:uid="{76CCBC9C-1C00-49D1-B059-63613061B900}"/>
    <cellStyle name="Currency 5 3 2 3" xfId="2701" xr:uid="{00000000-0005-0000-0000-0000D9020000}"/>
    <cellStyle name="Currency 5 3 2 3 2" xfId="7825" xr:uid="{5C7BCAA3-9C9F-492F-8861-2AD267BF934E}"/>
    <cellStyle name="Currency 5 3 2 3 2 2" xfId="27067" xr:uid="{55EF035C-8796-42AA-B3B7-EB9756ADAED2}"/>
    <cellStyle name="Currency 5 3 2 3 2 3" xfId="27408" xr:uid="{24DD1B34-5BDA-469F-96C6-8E6E015D9E3F}"/>
    <cellStyle name="Currency 5 3 2 3 2 4" xfId="18205" xr:uid="{12DA4345-B994-4CCF-88F1-B9C2539AD072}"/>
    <cellStyle name="Currency 5 3 2 3 3" xfId="10658" xr:uid="{2C015DA8-CF23-4D00-8256-2EACF4E418A2}"/>
    <cellStyle name="Currency 5 3 2 3 3 2" xfId="21038" xr:uid="{70FD7D19-0E93-462C-9581-32C4AEB2F859}"/>
    <cellStyle name="Currency 5 3 2 3 4" xfId="24099" xr:uid="{FB9ECE9D-A2D2-4743-BCED-964CFCC7B75D}"/>
    <cellStyle name="Currency 5 3 2 3 5" xfId="15372" xr:uid="{9C8C138F-CE6E-4288-94A8-950FEF0B812D}"/>
    <cellStyle name="Currency 5 3 2 4" xfId="3699" xr:uid="{00000000-0005-0000-0000-0000EF030000}"/>
    <cellStyle name="Currency 5 3 2 4 2" xfId="26890" xr:uid="{C9DBE510-EFCE-4A0C-8EE8-48DD9ED241FF}"/>
    <cellStyle name="Currency 5 3 2 4 3" xfId="26496" xr:uid="{49081016-EABC-4DB1-B361-D6F414E29952}"/>
    <cellStyle name="Currency 5 3 2 5" xfId="4278" xr:uid="{313F8346-39CD-4124-8B3A-C4CAB3DD2ECA}"/>
    <cellStyle name="Currency 5 3 2 5 2" xfId="9050" xr:uid="{099BCFBD-F523-4301-A1A6-C0079B714369}"/>
    <cellStyle name="Currency 5 3 2 5 2 2" xfId="19430" xr:uid="{27CFA0D3-4438-46F6-878B-42D727E86880}"/>
    <cellStyle name="Currency 5 3 2 5 2 3" xfId="31054" xr:uid="{033E1420-9C77-473B-804F-C41CBED77E74}"/>
    <cellStyle name="Currency 5 3 2 5 2 4" xfId="30900" xr:uid="{13CA0AD7-30C4-4001-B64F-03E7560C4A03}"/>
    <cellStyle name="Currency 5 3 2 5 3" xfId="11883" xr:uid="{E5116A94-E160-444D-A2C3-020F35D29607}"/>
    <cellStyle name="Currency 5 3 2 5 3 2" xfId="22263" xr:uid="{D7658E5A-BB9F-4E05-855D-29A5263DD5F0}"/>
    <cellStyle name="Currency 5 3 2 5 4" xfId="26953" xr:uid="{95732337-E1E3-4AC6-B7DD-8469E5DEFCBB}"/>
    <cellStyle name="Currency 5 3 2 5 5" xfId="27488" xr:uid="{B5F126A9-6131-4F53-870D-FC414775705C}"/>
    <cellStyle name="Currency 5 3 2 5 6" xfId="16597" xr:uid="{CC305DE1-2E81-4E5A-9508-CAE9EA08AB9C}"/>
    <cellStyle name="Currency 5 3 2 6" xfId="5712" xr:uid="{2162A165-A601-451F-A59D-9BF2EFCF87E1}"/>
    <cellStyle name="Currency 5 3 2 6 2" xfId="29730" xr:uid="{7E661BEA-FF8D-4BD4-AFEB-927EC4D8CCA8}"/>
    <cellStyle name="Currency 5 3 2 6 2 2" xfId="30995" xr:uid="{6539BE70-08E3-4AA4-B58E-F300449EC90E}"/>
    <cellStyle name="Currency 5 3 2 7" xfId="22909" xr:uid="{2A10CFEC-0929-4835-ABE0-3A392EEEC7A6}"/>
    <cellStyle name="Currency 5 3 2 8" xfId="13119" xr:uid="{47A9C792-CC8F-4DF3-B7EE-6BD5C7B06878}"/>
    <cellStyle name="Currency 5 3 2 9" xfId="29996" xr:uid="{2C104A3A-A926-488C-8CAB-843E476B7B22}"/>
    <cellStyle name="Currency 5 3 3" xfId="1975" xr:uid="{00000000-0005-0000-0000-0000F0030000}"/>
    <cellStyle name="Currency 5 3 3 2" xfId="3113" xr:uid="{00000000-0005-0000-0000-0000DB020000}"/>
    <cellStyle name="Currency 5 3 3 2 2" xfId="8193" xr:uid="{86FFB7B9-2A55-4AB6-B2B2-D1802A59687B}"/>
    <cellStyle name="Currency 5 3 3 2 2 2" xfId="28859" xr:uid="{01C80663-FA5B-4EA7-9670-DC6D2E0C723D}"/>
    <cellStyle name="Currency 5 3 3 2 2 2 2" xfId="31239" xr:uid="{3C0EFCA0-5665-4D69-876A-58B83D160D6D}"/>
    <cellStyle name="Currency 5 3 3 2 2 2 3" xfId="30902" xr:uid="{DFA99822-3024-4E51-8F42-35A278ABE4E4}"/>
    <cellStyle name="Currency 5 3 3 2 2 3" xfId="26629" xr:uid="{685863A7-BFEF-415D-A2CE-7B02227AD743}"/>
    <cellStyle name="Currency 5 3 3 2 2 4" xfId="18573" xr:uid="{2B83C1F7-E7AD-42DC-AFA0-80882660E932}"/>
    <cellStyle name="Currency 5 3 3 2 3" xfId="11026" xr:uid="{D850F367-3396-4AD9-B76D-E56459C3DE3C}"/>
    <cellStyle name="Currency 5 3 3 2 3 2" xfId="21406" xr:uid="{C9751C7E-EED7-40B7-99CB-553163E6D914}"/>
    <cellStyle name="Currency 5 3 3 2 4" xfId="24125" xr:uid="{F1D85D90-2F0F-4588-A85A-C8D9E996F941}"/>
    <cellStyle name="Currency 5 3 3 2 5" xfId="15740" xr:uid="{0A1C1433-46CA-4D11-98FF-9932F571D779}"/>
    <cellStyle name="Currency 5 3 3 3" xfId="2086" xr:uid="{00000000-0005-0000-0000-0000F0030000}"/>
    <cellStyle name="Currency 5 3 3 4" xfId="4435" xr:uid="{20CFB897-666F-4149-87D6-72BD94186F0A}"/>
    <cellStyle name="Currency 5 3 3 4 2" xfId="9207" xr:uid="{FEBB92A8-84BF-498D-9CC9-F630B4376368}"/>
    <cellStyle name="Currency 5 3 3 4 2 2" xfId="19587" xr:uid="{62507DBF-4272-4F62-BCDC-95743CA0B033}"/>
    <cellStyle name="Currency 5 3 3 4 2 3" xfId="31101" xr:uid="{785265B5-1F83-4815-9163-77914337B262}"/>
    <cellStyle name="Currency 5 3 3 4 2 4" xfId="30901" xr:uid="{7FC14047-A419-4FF0-AC80-82C714D7AF82}"/>
    <cellStyle name="Currency 5 3 3 4 3" xfId="12040" xr:uid="{6051F4A6-5D37-4162-ADF9-79B7787E3719}"/>
    <cellStyle name="Currency 5 3 3 4 3 2" xfId="22420" xr:uid="{2436F9F3-320D-4752-9AF1-E43DC261CDA1}"/>
    <cellStyle name="Currency 5 3 3 4 4" xfId="16754" xr:uid="{6F6A6062-2CE2-4B46-864C-7998CC3BFE47}"/>
    <cellStyle name="Currency 5 3 3 5" xfId="5713" xr:uid="{B225AD9D-70E2-4841-A531-CDA142155BD0}"/>
    <cellStyle name="Currency 5 3 3 5 2" xfId="29697" xr:uid="{A379AF37-E0F1-412B-A298-3E3C42206E20}"/>
    <cellStyle name="Currency 5 3 3 5 2 2" xfId="30996" xr:uid="{1F76261D-623D-47D8-8A94-50739780B2FC}"/>
    <cellStyle name="Currency 5 3 3 6" xfId="23072" xr:uid="{F18CE366-3398-446C-8744-B602531D5D21}"/>
    <cellStyle name="Currency 5 3 3 7" xfId="13633" xr:uid="{DF8FB77F-CD78-4108-AC65-79380C8B667D}"/>
    <cellStyle name="Currency 5 3 4" xfId="1973" xr:uid="{00000000-0005-0000-0000-0000F1030000}"/>
    <cellStyle name="Currency 5 3 4 2" xfId="3111" xr:uid="{00000000-0005-0000-0000-0000DC020000}"/>
    <cellStyle name="Currency 5 3 4 2 2" xfId="8191" xr:uid="{12605518-45C2-4A5E-B142-B539828DFC7C}"/>
    <cellStyle name="Currency 5 3 4 2 2 2" xfId="28858" xr:uid="{F2C64340-B6DF-456D-A36F-9ED0B197E7CF}"/>
    <cellStyle name="Currency 5 3 4 2 2 3" xfId="28283" xr:uid="{50F5FF16-544C-433F-AD2A-CC87A8B1AA2D}"/>
    <cellStyle name="Currency 5 3 4 2 2 4" xfId="18571" xr:uid="{2A125001-18F0-499F-A790-154D829D4369}"/>
    <cellStyle name="Currency 5 3 4 2 3" xfId="11024" xr:uid="{EBBBB68E-B7A9-4727-B8A5-CA63FBCD5FE7}"/>
    <cellStyle name="Currency 5 3 4 2 3 2" xfId="21404" xr:uid="{E180010A-2FCD-46F1-BA44-5BA0B1F655D8}"/>
    <cellStyle name="Currency 5 3 4 2 4" xfId="22874" xr:uid="{F8FA9813-888C-472C-A853-49F365954C32}"/>
    <cellStyle name="Currency 5 3 4 2 5" xfId="15738" xr:uid="{7F15E761-E3B1-4282-80AD-D5D4A5947524}"/>
    <cellStyle name="Currency 5 3 4 3" xfId="3544" xr:uid="{00000000-0005-0000-0000-0000F1030000}"/>
    <cellStyle name="Currency 5 3 4 4" xfId="5711" xr:uid="{3EEC26B5-3962-41F9-B6A3-EC813AA1EBAC}"/>
    <cellStyle name="Currency 5 3 4 4 2" xfId="29976" xr:uid="{D1112619-8F7B-4CEF-915B-708D2443B095}"/>
    <cellStyle name="Currency 5 3 4 5" xfId="24981" xr:uid="{B04AF8FD-6114-4C71-A9D7-E976CE18350C}"/>
    <cellStyle name="Currency 5 3 4 6" xfId="13631" xr:uid="{1BA1C8B1-6A6F-459D-B36D-75354FAD0DB3}"/>
    <cellStyle name="Currency 5 3 5" xfId="2583" xr:uid="{00000000-0005-0000-0000-0000DD020000}"/>
    <cellStyle name="Currency 5 3 5 2" xfId="5848" xr:uid="{3F6A570E-8A5C-4C20-A93D-0E180E864A90}"/>
    <cellStyle name="Currency 5 3 5 2 2" xfId="26968" xr:uid="{D1EBB5CD-FC7A-4F10-B519-46CA29184018}"/>
    <cellStyle name="Currency 5 3 5 2 2 2" xfId="31186" xr:uid="{C9C22307-3BA8-47BE-87A8-DE51ADDD98DB}"/>
    <cellStyle name="Currency 5 3 5 2 2 3" xfId="30903" xr:uid="{D3CCDC70-5088-44B7-86FC-33B08181C61A}"/>
    <cellStyle name="Currency 5 3 5 2 3" xfId="27435" xr:uid="{A30D7B8C-6247-4972-9E66-87FE75BA273A}"/>
    <cellStyle name="Currency 5 3 5 2 4" xfId="15255" xr:uid="{5A8FF11C-9103-4B97-B92A-D4028022214B}"/>
    <cellStyle name="Currency 5 3 5 3" xfId="7708" xr:uid="{9460C487-FB9F-432D-B8BA-58C64B66EF9C}"/>
    <cellStyle name="Currency 5 3 5 3 2" xfId="18088" xr:uid="{F4EF039A-E7C5-446C-85C1-54823D809576}"/>
    <cellStyle name="Currency 5 3 5 4" xfId="10541" xr:uid="{76470AA5-DD44-48EC-BF0C-40932FC056F6}"/>
    <cellStyle name="Currency 5 3 5 4 2" xfId="20921" xr:uid="{3D8BF286-0DD9-4AB7-85AA-76A759003684}"/>
    <cellStyle name="Currency 5 3 5 5" xfId="22928" xr:uid="{EB799ACC-0960-4BBD-AFBD-116C4BD090D4}"/>
    <cellStyle name="Currency 5 3 5 6" xfId="12971" xr:uid="{15AE4B7D-C61A-47C5-9B30-FD9BCA05DBB6}"/>
    <cellStyle name="Currency 5 3 6" xfId="2300" xr:uid="{00000000-0005-0000-0000-0000D8020000}"/>
    <cellStyle name="Currency 5 3 6 2" xfId="7427" xr:uid="{37D454D2-98EC-4ECA-875B-525C939A12B9}"/>
    <cellStyle name="Currency 5 3 6 2 2" xfId="17807" xr:uid="{FD2A3EEF-D7B3-4708-9FF7-7DBA0EEEC3A6}"/>
    <cellStyle name="Currency 5 3 6 3" xfId="10260" xr:uid="{66DE0595-77D0-44E2-BBAB-22A938590D29}"/>
    <cellStyle name="Currency 5 3 6 3 2" xfId="20640" xr:uid="{5A5654FD-D243-4742-BB0B-511AAA74AA3D}"/>
    <cellStyle name="Currency 5 3 6 4" xfId="24667" xr:uid="{953EE173-511B-4B9D-A92A-2D18C7063975}"/>
    <cellStyle name="Currency 5 3 6 5" xfId="28652" xr:uid="{8A1E049F-A38F-4793-A084-89101582F1E5}"/>
    <cellStyle name="Currency 5 3 6 6" xfId="14974" xr:uid="{A75CB0B2-BEB0-40BE-BC81-57A1FBA3825F}"/>
    <cellStyle name="Currency 5 3 7" xfId="3831" xr:uid="{4F7D27AA-E36A-485B-B1CA-FAD81716445B}"/>
    <cellStyle name="Currency 5 3 7 2" xfId="8664" xr:uid="{CA439490-CAC7-4667-8AAC-FC5DAB444913}"/>
    <cellStyle name="Currency 5 3 7 2 2" xfId="19044" xr:uid="{CA2B8348-30AA-4FB0-AE43-CECC40FCD663}"/>
    <cellStyle name="Currency 5 3 7 3" xfId="11497" xr:uid="{B425CEAF-FDE3-4E01-8713-78F3DCD91BC4}"/>
    <cellStyle name="Currency 5 3 7 3 2" xfId="21877" xr:uid="{D7EFDDC8-32C9-4BC3-A30B-61BCCA7B0596}"/>
    <cellStyle name="Currency 5 3 7 4" xfId="26161" xr:uid="{02640B68-3BEC-48B3-AC71-22D042167650}"/>
    <cellStyle name="Currency 5 3 7 5" xfId="25942" xr:uid="{B7C5EF07-BCE7-453B-898D-822557617857}"/>
    <cellStyle name="Currency 5 3 7 6" xfId="16211" xr:uid="{E8BDBC14-C79C-495C-87FC-BF87E75E23FC}"/>
    <cellStyle name="Currency 5 3 8" xfId="4976" xr:uid="{72549817-FBAA-4BE4-BCFB-74426F487CE8}"/>
    <cellStyle name="Currency 5 3 8 2" xfId="14271" xr:uid="{84018680-E061-4D9B-B808-5B964A2F0278}"/>
    <cellStyle name="Currency 5 3 9" xfId="6724" xr:uid="{7F742B85-07C3-4481-90BB-0054BDEEFD95}"/>
    <cellStyle name="Currency 5 3 9 2" xfId="17104" xr:uid="{86DC57A8-873C-436C-A7EF-6D6D1E4794F1}"/>
    <cellStyle name="Currency 5 4" xfId="595" xr:uid="{00000000-0005-0000-0000-0000F2030000}"/>
    <cellStyle name="Currency 5 4 10" xfId="12690" xr:uid="{91FE20A7-7F48-4F48-AD49-63CAB8CF3EEC}"/>
    <cellStyle name="Currency 5 4 2" xfId="1977" xr:uid="{00000000-0005-0000-0000-0000F3030000}"/>
    <cellStyle name="Currency 5 4 2 2" xfId="3114" xr:uid="{00000000-0005-0000-0000-0000DF020000}"/>
    <cellStyle name="Currency 5 4 2 2 2" xfId="8194" xr:uid="{608C7477-457B-446D-B4DA-1DE51946CB0C}"/>
    <cellStyle name="Currency 5 4 2 2 2 2" xfId="28860" xr:uid="{E574C560-A659-49CE-8A64-D1A07C293872}"/>
    <cellStyle name="Currency 5 4 2 2 2 3" xfId="27736" xr:uid="{A8559155-7CA4-4F41-9566-ACCBE439BD16}"/>
    <cellStyle name="Currency 5 4 2 2 2 4" xfId="18574" xr:uid="{326B5A18-FE67-48F1-857D-9002C90345F5}"/>
    <cellStyle name="Currency 5 4 2 2 3" xfId="11027" xr:uid="{92F448A3-E2F1-491A-BEB4-F0D29626B307}"/>
    <cellStyle name="Currency 5 4 2 2 3 2" xfId="21407" xr:uid="{8E9DA054-293F-4B35-9F07-D93D74CA882A}"/>
    <cellStyle name="Currency 5 4 2 2 4" xfId="23746" xr:uid="{0CC4DA2D-40A8-4977-A8A0-7877AAC19348}"/>
    <cellStyle name="Currency 5 4 2 2 5" xfId="15741" xr:uid="{A7D646FF-DCED-4ADD-A46C-B4FB30D778F5}"/>
    <cellStyle name="Currency 5 4 2 3" xfId="3641" xr:uid="{00000000-0005-0000-0000-0000F3030000}"/>
    <cellStyle name="Currency 5 4 2 4" xfId="5714" xr:uid="{671213EE-3688-4CDB-B942-51A717C3AE88}"/>
    <cellStyle name="Currency 5 4 2 4 2" xfId="29783" xr:uid="{19716B96-BD5D-41F7-9047-88F0E9D8F84C}"/>
    <cellStyle name="Currency 5 4 2 5" xfId="22822" xr:uid="{93D8A375-BAFB-437F-86FC-856A9BB2B527}"/>
    <cellStyle name="Currency 5 4 2 6" xfId="13634" xr:uid="{59CC9632-D058-4580-807A-C5EA2077C297}"/>
    <cellStyle name="Currency 5 4 3" xfId="1978" xr:uid="{00000000-0005-0000-0000-0000F4030000}"/>
    <cellStyle name="Currency 5 4 3 2" xfId="2698" xr:uid="{00000000-0005-0000-0000-0000E0020000}"/>
    <cellStyle name="Currency 5 4 3 2 2" xfId="7822" xr:uid="{9341D43D-1C0E-42BD-9D8B-CA18E72E65F2}"/>
    <cellStyle name="Currency 5 4 3 2 2 2" xfId="18202" xr:uid="{EB82C059-FCC5-413A-933D-7D4E33815D96}"/>
    <cellStyle name="Currency 5 4 3 2 3" xfId="10655" xr:uid="{B84212C0-4E2C-4BC6-AF4A-87BB56C1A2BC}"/>
    <cellStyle name="Currency 5 4 3 2 3 2" xfId="21035" xr:uid="{0E5706C4-251B-4ACD-847A-54DAED91BE3A}"/>
    <cellStyle name="Currency 5 4 3 2 4" xfId="15369" xr:uid="{1DDD8357-BD14-4A90-A5B6-F047397DF222}"/>
    <cellStyle name="Currency 5 4 3 2 5" xfId="30459" xr:uid="{C4BF89D7-9F8D-4225-9959-7ECED6738608}"/>
    <cellStyle name="Currency 5 4 3 3" xfId="2075" xr:uid="{00000000-0005-0000-0000-0000F4030000}"/>
    <cellStyle name="Currency 5 4 3 4" xfId="5715" xr:uid="{C626BE1A-2589-41B4-9BF0-6DAE18296A2F}"/>
    <cellStyle name="Currency 5 4 3 4 2" xfId="29761" xr:uid="{0D89A086-9FE6-4E3D-B526-1494DED2FF2F}"/>
    <cellStyle name="Currency 5 4 3 5" xfId="24140" xr:uid="{A701F4B5-A178-4B62-9F6D-3F10986EB839}"/>
    <cellStyle name="Currency 5 4 3 6" xfId="13116" xr:uid="{016BC64A-2097-4BBD-A94A-7AB945153B0D}"/>
    <cellStyle name="Currency 5 4 4" xfId="1976" xr:uid="{00000000-0005-0000-0000-0000F5030000}"/>
    <cellStyle name="Currency 5 4 4 2" xfId="4686" xr:uid="{4A9AF939-667D-426D-BF72-468498A1B299}"/>
    <cellStyle name="Currency 5 4 4 2 2" xfId="9418" xr:uid="{DCC31A4E-62FC-4BBF-B111-099F2404D1D3}"/>
    <cellStyle name="Currency 5 4 4 2 2 2" xfId="19798" xr:uid="{1A9D43C8-75CA-4A65-86DA-6C19B5A8B3C2}"/>
    <cellStyle name="Currency 5 4 4 2 3" xfId="12251" xr:uid="{A6A378A7-7F53-4A49-B81B-6D854337725F}"/>
    <cellStyle name="Currency 5 4 4 2 3 2" xfId="22631" xr:uid="{036EA76D-6C2F-4A47-BAFD-8A3C8A6EB59F}"/>
    <cellStyle name="Currency 5 4 4 2 4" xfId="26956" xr:uid="{A643EE9A-7110-41F1-BE5E-9E5F937DAD2E}"/>
    <cellStyle name="Currency 5 4 4 2 5" xfId="27889" xr:uid="{B1C1B6A2-8145-467F-BFC5-731084B68B53}"/>
    <cellStyle name="Currency 5 4 4 2 6" xfId="16965" xr:uid="{FAF55C85-0749-4872-95DC-8EF33A3C598C}"/>
    <cellStyle name="Currency 5 4 4 3" xfId="25437" xr:uid="{CA55A9C6-C83B-4E04-9403-84DCF3766DC3}"/>
    <cellStyle name="Currency 5 4 5" xfId="4142" xr:uid="{4351797D-9F35-45B9-A501-D6C8B37865AB}"/>
    <cellStyle name="Currency 5 4 5 2" xfId="8914" xr:uid="{58F36EE9-2E46-479C-9774-5A44F1F69E95}"/>
    <cellStyle name="Currency 5 4 5 2 2" xfId="29015" xr:uid="{2A89CA53-4B3E-48BB-BFC5-A31C57775E4F}"/>
    <cellStyle name="Currency 5 4 5 2 3" xfId="27420" xr:uid="{9F5A11DB-F689-4946-97CF-E74A490888DF}"/>
    <cellStyle name="Currency 5 4 5 2 4" xfId="19294" xr:uid="{8310129C-6CF4-4DC5-AFA2-A7C7B72CA879}"/>
    <cellStyle name="Currency 5 4 5 2 5" xfId="31022" xr:uid="{FA1B9D74-2E46-4D44-8B9F-96DCD9E4367B}"/>
    <cellStyle name="Currency 5 4 5 3" xfId="11747" xr:uid="{EA5370BB-422B-45AF-91B1-117312D9EF82}"/>
    <cellStyle name="Currency 5 4 5 3 2" xfId="22127" xr:uid="{4FB895CC-5250-42D6-B349-900B7EC8493D}"/>
    <cellStyle name="Currency 5 4 5 4" xfId="25807" xr:uid="{1B0D57D7-4222-41ED-906A-604F94DFF6BF}"/>
    <cellStyle name="Currency 5 4 5 5" xfId="16461" xr:uid="{89F97546-8E0D-4D87-BD1D-2D9C95D03802}"/>
    <cellStyle name="Currency 5 4 6" xfId="4977" xr:uid="{05AA86AA-B956-4C7D-A85F-E71ECC7E3D77}"/>
    <cellStyle name="Currency 5 4 6 2" xfId="27406" xr:uid="{1D6F3CF0-6FC0-4471-864E-B6327B69F8F3}"/>
    <cellStyle name="Currency 5 4 6 3" xfId="28474" xr:uid="{7FB88171-DFFE-466B-8BFD-5009AC714BDE}"/>
    <cellStyle name="Currency 5 4 6 4" xfId="14272" xr:uid="{7F2B38FB-4F6E-42CE-8FAB-D074634CBA5E}"/>
    <cellStyle name="Currency 5 4 7" xfId="6725" xr:uid="{F09D6F83-2D9D-49C9-A0DD-63FB6631CDAF}"/>
    <cellStyle name="Currency 5 4 7 2" xfId="27470" xr:uid="{3E163E22-5C8D-462B-A9C0-375C535D2B24}"/>
    <cellStyle name="Currency 5 4 7 3" xfId="26589" xr:uid="{FFE8322E-E7E0-4E1B-94B0-854A7D0E1DC2}"/>
    <cellStyle name="Currency 5 4 7 4" xfId="17105" xr:uid="{3FDF2449-9107-48F9-AB7E-CCFE792520C0}"/>
    <cellStyle name="Currency 5 4 8" xfId="9558" xr:uid="{FFB26C31-5CDB-487B-B8B5-EA32DD2E44C9}"/>
    <cellStyle name="Currency 5 4 8 2" xfId="19938" xr:uid="{5F7B9E25-5849-4F68-B7D7-0E93C280E9FF}"/>
    <cellStyle name="Currency 5 4 9" xfId="24091" xr:uid="{0C8BFE14-6BAD-41F0-B421-3FE0ED6862E4}"/>
    <cellStyle name="Currency 5 5" xfId="596" xr:uid="{00000000-0005-0000-0000-0000F6030000}"/>
    <cellStyle name="Currency 5 5 10" xfId="13635" xr:uid="{C24FF668-0F55-4C40-B058-589BF35CA821}"/>
    <cellStyle name="Currency 5 5 2" xfId="1980" xr:uid="{00000000-0005-0000-0000-0000F7030000}"/>
    <cellStyle name="Currency 5 5 2 2" xfId="25668" xr:uid="{790EC5A2-5E7E-41A1-9E04-568B7350D030}"/>
    <cellStyle name="Currency 5 5 2 2 2" xfId="29791" xr:uid="{1F4A1241-11FA-4754-B428-B23B31049367}"/>
    <cellStyle name="Currency 5 5 2 2 2 2" xfId="30905" xr:uid="{80A3C272-8E3F-47B7-88D9-24B437AF7685}"/>
    <cellStyle name="Currency 5 5 2 3" xfId="23371" xr:uid="{B1715BAC-BC59-417D-8714-CAE2DF61EF57}"/>
    <cellStyle name="Currency 5 5 2 4" xfId="30069" xr:uid="{71DD050B-1240-4EA7-9026-B2947CE56546}"/>
    <cellStyle name="Currency 5 5 3" xfId="1981" xr:uid="{00000000-0005-0000-0000-0000F8030000}"/>
    <cellStyle name="Currency 5 5 4" xfId="1979" xr:uid="{00000000-0005-0000-0000-0000F9030000}"/>
    <cellStyle name="Currency 5 5 5" xfId="4436" xr:uid="{DAAD0B37-ADB8-4F3A-B982-31942735FAA9}"/>
    <cellStyle name="Currency 5 5 5 2" xfId="9208" xr:uid="{9F8D59D1-09B3-40C2-8B8B-F268F51DD1BB}"/>
    <cellStyle name="Currency 5 5 5 2 2" xfId="19588" xr:uid="{E3D20698-26E1-4A07-B56F-F00E9B23B379}"/>
    <cellStyle name="Currency 5 5 5 2 3" xfId="31102" xr:uid="{B937916B-8AE6-4502-9C61-03713E9CBD21}"/>
    <cellStyle name="Currency 5 5 5 2 4" xfId="30904" xr:uid="{4ACA4BB3-F1EB-41B8-9D97-8BA7228130D4}"/>
    <cellStyle name="Currency 5 5 5 3" xfId="12041" xr:uid="{F5B7CD9A-2460-4120-9BDA-946B16A1F489}"/>
    <cellStyle name="Currency 5 5 5 3 2" xfId="22421" xr:uid="{49C8612A-B147-4726-9FC5-A28CE79D1144}"/>
    <cellStyle name="Currency 5 5 5 4" xfId="16755" xr:uid="{04719F41-4A62-4119-84DB-2843D9CB414A}"/>
    <cellStyle name="Currency 5 5 6" xfId="4978" xr:uid="{1AAFD49D-1AC0-435F-A1BE-BB2B4E0816E8}"/>
    <cellStyle name="Currency 5 5 6 2" xfId="14273" xr:uid="{1DB61BD0-C769-437A-BCF9-6F8208D65BA2}"/>
    <cellStyle name="Currency 5 5 7" xfId="6726" xr:uid="{76D83108-19A4-4119-B570-B4BB73744FC8}"/>
    <cellStyle name="Currency 5 5 7 2" xfId="17106" xr:uid="{3F366261-FB4D-4435-85E6-7F4A971C6329}"/>
    <cellStyle name="Currency 5 5 8" xfId="9559" xr:uid="{EE655E4D-0198-4FDF-B8D8-1829D78D95FE}"/>
    <cellStyle name="Currency 5 5 8 2" xfId="19939" xr:uid="{88DD83A9-4B72-41FF-83A9-1B6BD2B45F06}"/>
    <cellStyle name="Currency 5 5 9" xfId="24977" xr:uid="{8A0125E3-2A7B-4AD7-91C0-3A287C64D067}"/>
    <cellStyle name="Currency 5 6" xfId="1982" xr:uid="{00000000-0005-0000-0000-0000FA030000}"/>
    <cellStyle name="Currency 5 6 2" xfId="2887" xr:uid="{00000000-0005-0000-0000-0000E2020000}"/>
    <cellStyle name="Currency 5 6 2 2" xfId="8004" xr:uid="{2E193E91-A01E-474F-B187-BDECE44FC3CE}"/>
    <cellStyle name="Currency 5 6 2 2 2" xfId="28210" xr:uid="{14B6FC4E-13C6-486E-BD2F-5876CC7E56F9}"/>
    <cellStyle name="Currency 5 6 2 2 2 2" xfId="31202" xr:uid="{ABAD1DC5-D818-4810-B437-4255C3E9C2B6}"/>
    <cellStyle name="Currency 5 6 2 2 2 3" xfId="30906" xr:uid="{8826BB34-1D56-4F2D-8AA5-9443D9B05EC7}"/>
    <cellStyle name="Currency 5 6 2 2 3" xfId="25936" xr:uid="{7B1B73F0-B870-470B-B1FF-EC0D27148914}"/>
    <cellStyle name="Currency 5 6 2 2 4" xfId="18384" xr:uid="{76291567-BE7E-43A2-82AA-B861F2BCB18B}"/>
    <cellStyle name="Currency 5 6 2 3" xfId="10837" xr:uid="{8F3BAA17-2897-4FC4-B162-B95A2EF15202}"/>
    <cellStyle name="Currency 5 6 2 3 2" xfId="21217" xr:uid="{59BCAAB1-0305-4051-9B80-D7CB1593BCE7}"/>
    <cellStyle name="Currency 5 6 2 4" xfId="24077" xr:uid="{F76CEBF8-4834-40F1-A0A9-6F44D2561F5C}"/>
    <cellStyle name="Currency 5 6 2 5" xfId="15551" xr:uid="{42E59D82-A4BB-4E12-8D3B-A7ADF868AE10}"/>
    <cellStyle name="Currency 5 6 3" xfId="3690" xr:uid="{00000000-0005-0000-0000-0000FA030000}"/>
    <cellStyle name="Currency 5 6 4" xfId="5716" xr:uid="{44AFBA4B-F3DA-45E7-8031-F5B823D74560}"/>
    <cellStyle name="Currency 5 6 4 2" xfId="29771" xr:uid="{05354970-BE85-4C7B-82A1-A927A75CB5E7}"/>
    <cellStyle name="Currency 5 6 5" xfId="24382" xr:uid="{CEE84C07-4DD9-4E37-9909-5EA26BFF24D9}"/>
    <cellStyle name="Currency 5 6 6" xfId="13388" xr:uid="{FE2E4751-23A1-443E-A06D-B4B73D4BD3D1}"/>
    <cellStyle name="Currency 5 7" xfId="1983" xr:uid="{00000000-0005-0000-0000-0000FB030000}"/>
    <cellStyle name="Currency 5 7 2" xfId="2480" xr:uid="{00000000-0005-0000-0000-0000E3020000}"/>
    <cellStyle name="Currency 5 7 2 2" xfId="7605" xr:uid="{81B6ED4A-CE42-4A61-BC5D-69B84F9C950A}"/>
    <cellStyle name="Currency 5 7 2 2 2" xfId="17985" xr:uid="{EC1E4757-EBAC-4784-BD20-FAE4953C5107}"/>
    <cellStyle name="Currency 5 7 2 3" xfId="10438" xr:uid="{D96C0D71-7FB5-47A8-A8D2-DFF0C562FC28}"/>
    <cellStyle name="Currency 5 7 2 3 2" xfId="20818" xr:uid="{5704FB28-4B0F-4916-BAB8-DD4E455FE1C1}"/>
    <cellStyle name="Currency 5 7 2 4" xfId="28060" xr:uid="{176DABD7-062A-41D4-A3E9-5125FE11A5A2}"/>
    <cellStyle name="Currency 5 7 2 5" xfId="28111" xr:uid="{089B1CD4-9833-4307-A3A8-197B98A42D20}"/>
    <cellStyle name="Currency 5 7 2 6" xfId="15152" xr:uid="{E7288997-845B-4A37-A39E-CB8CA64486CE}"/>
    <cellStyle name="Currency 5 7 3" xfId="3646" xr:uid="{00000000-0005-0000-0000-0000FB030000}"/>
    <cellStyle name="Currency 5 7 4" xfId="5717" xr:uid="{D5A2B45C-A8A1-436C-867B-5602BB3F9600}"/>
    <cellStyle name="Currency 5 7 4 2" xfId="29866" xr:uid="{78EF0E7C-CE30-48B2-8566-392947B9B818}"/>
    <cellStyle name="Currency 5 7 5" xfId="25197" xr:uid="{F805B778-1D64-4E1D-8196-D016BB112E02}"/>
    <cellStyle name="Currency 5 7 6" xfId="12868" xr:uid="{0768B0B1-F2DF-46EA-BF3F-F005417F30AF}"/>
    <cellStyle name="Currency 5 8" xfId="1963" xr:uid="{00000000-0005-0000-0000-0000FC030000}"/>
    <cellStyle name="Currency 5 8 2" xfId="2174" xr:uid="{00000000-0005-0000-0000-0000CA020000}"/>
    <cellStyle name="Currency 5 8 2 2" xfId="7301" xr:uid="{2BA16162-0B6E-4C20-8A60-28E540FB236F}"/>
    <cellStyle name="Currency 5 8 2 2 2" xfId="17681" xr:uid="{2CEA732B-993F-4E49-B872-4050164EE667}"/>
    <cellStyle name="Currency 5 8 2 3" xfId="10134" xr:uid="{66F8AB2E-3877-4275-A413-CAAED56745D9}"/>
    <cellStyle name="Currency 5 8 2 3 2" xfId="20514" xr:uid="{F81159EA-7D78-4921-A44E-95C8EE2125C2}"/>
    <cellStyle name="Currency 5 8 2 4" xfId="26737" xr:uid="{6FD107C8-114F-437F-825E-FA84EED388ED}"/>
    <cellStyle name="Currency 5 8 2 5" xfId="26489" xr:uid="{D98CFA33-C3DA-4AA7-9704-EC68A6C02AD1}"/>
    <cellStyle name="Currency 5 8 2 6" xfId="14848" xr:uid="{E36A90A7-BB3D-4AB2-AD35-1E4820D63B8B}"/>
    <cellStyle name="Currency 5 8 3" xfId="3698" xr:uid="{00000000-0005-0000-0000-0000FC030000}"/>
    <cellStyle name="Currency 5 8 4" xfId="23105" xr:uid="{CBC88581-24CC-458C-88B9-2467C62CDA1B}"/>
    <cellStyle name="Currency 5 9" xfId="3889" xr:uid="{089FD322-7546-4AC5-8174-2B983C2A3FFE}"/>
    <cellStyle name="Currency 5 9 2" xfId="8721" xr:uid="{46C8EBAA-AF0F-49E2-B11D-4F23B851DDE3}"/>
    <cellStyle name="Currency 5 9 2 2" xfId="19101" xr:uid="{3CB0A62C-3199-451E-93BA-2F628417CE2F}"/>
    <cellStyle name="Currency 5 9 3" xfId="11554" xr:uid="{412B073C-4D5A-4365-8D2A-427813A664D6}"/>
    <cellStyle name="Currency 5 9 3 2" xfId="21934" xr:uid="{380DAE2D-2C25-449B-A3D6-DCB50C838165}"/>
    <cellStyle name="Currency 5 9 4" xfId="26138" xr:uid="{369AE772-9A07-4F68-A207-2E6415819356}"/>
    <cellStyle name="Currency 5 9 5" xfId="25848" xr:uid="{EBFBB05E-9A8E-4913-AC3E-CC6EB926AF5B}"/>
    <cellStyle name="Currency 5 9 6" xfId="16268" xr:uid="{0C6BF226-38BF-43C2-AEDA-7E1BF8DDD751}"/>
    <cellStyle name="Currency 6" xfId="597" xr:uid="{00000000-0005-0000-0000-0000FD030000}"/>
    <cellStyle name="Currency 6 10" xfId="9560" xr:uid="{1EA0F611-3155-48A5-8C31-EEC6CE029B84}"/>
    <cellStyle name="Currency 6 10 2" xfId="19940" xr:uid="{14666BCF-C789-4475-BFDE-8152F12E9745}"/>
    <cellStyle name="Currency 6 11" xfId="23618" xr:uid="{7664BDC0-6195-4172-9E81-37B7AE460F56}"/>
    <cellStyle name="Currency 6 12" xfId="12491" xr:uid="{D12D9897-9D11-4078-925E-AEBA1F89B9F2}"/>
    <cellStyle name="Currency 6 2" xfId="1985" xr:uid="{00000000-0005-0000-0000-0000FE030000}"/>
    <cellStyle name="Currency 6 2 2" xfId="3116" xr:uid="{00000000-0005-0000-0000-0000E6020000}"/>
    <cellStyle name="Currency 6 2 2 2" xfId="6175" xr:uid="{41933847-B37D-4CF3-B1C3-C2A3F0023F76}"/>
    <cellStyle name="Currency 6 2 2 2 2" xfId="25463" xr:uid="{C5B4FCA3-71BB-46EB-B165-796FF42A1962}"/>
    <cellStyle name="Currency 6 2 2 2 2 2" xfId="26041" xr:uid="{49327C3C-5CC5-4E00-A2C7-077FC4F6646A}"/>
    <cellStyle name="Currency 6 2 2 2 2 3" xfId="31159" xr:uid="{7174CBCE-36C5-49A4-8A6A-16D407A6799D}"/>
    <cellStyle name="Currency 6 2 2 2 3" xfId="27793" xr:uid="{F7BA3B34-2026-45D8-BC9D-A78B757B57CC}"/>
    <cellStyle name="Currency 6 2 2 2 4" xfId="15743" xr:uid="{96897134-F6B2-40EC-9D96-14782BAB8DB0}"/>
    <cellStyle name="Currency 6 2 2 3" xfId="8196" xr:uid="{935FC321-B1BF-4E0C-9691-C96009EC3645}"/>
    <cellStyle name="Currency 6 2 2 3 2" xfId="18576" xr:uid="{41DDD923-352C-4561-812D-9F1C77F6D68A}"/>
    <cellStyle name="Currency 6 2 2 4" xfId="11029" xr:uid="{12F3EE4D-909E-4E6C-BAB4-2A665E6B37D7}"/>
    <cellStyle name="Currency 6 2 2 4 2" xfId="21409" xr:uid="{B12CEDAB-C56F-4467-9B7D-62209E82D808}"/>
    <cellStyle name="Currency 6 2 2 5" xfId="24480" xr:uid="{B9ABA610-844E-4614-BED9-97A27F232E46}"/>
    <cellStyle name="Currency 6 2 2 5 2" xfId="30089" xr:uid="{0BC24850-1976-4B8D-9771-DD8AE4D32C86}"/>
    <cellStyle name="Currency 6 2 2 6" xfId="28367" xr:uid="{EBCA16AE-96D4-488D-A986-859CC7AA8139}"/>
    <cellStyle name="Currency 6 2 2 7" xfId="13637" xr:uid="{C0201F41-C9BE-43C8-A20F-53347090CEC1}"/>
    <cellStyle name="Currency 6 2 3" xfId="2702" xr:uid="{00000000-0005-0000-0000-0000E5020000}"/>
    <cellStyle name="Currency 6 2 3 2" xfId="7826" xr:uid="{F41249D0-7A9D-49D8-B97E-C71575881320}"/>
    <cellStyle name="Currency 6 2 3 2 2" xfId="27036" xr:uid="{C6DBE360-F8D9-4524-8089-2596FC9BD3A5}"/>
    <cellStyle name="Currency 6 2 3 2 3" xfId="28226" xr:uid="{D945A51B-627C-432C-82FB-D3AEB4B6BA7C}"/>
    <cellStyle name="Currency 6 2 3 2 4" xfId="18206" xr:uid="{E8D108F8-6C70-4CA6-BB20-483DC8D21A83}"/>
    <cellStyle name="Currency 6 2 3 3" xfId="10659" xr:uid="{EA5F64A1-BB6C-4133-87BA-209B1E04BE7A}"/>
    <cellStyle name="Currency 6 2 3 3 2" xfId="21039" xr:uid="{2209A6D1-CB4E-49BC-BE78-A9256B537895}"/>
    <cellStyle name="Currency 6 2 3 4" xfId="24804" xr:uid="{90B1C746-CEC8-4244-AC5B-0741602C24AB}"/>
    <cellStyle name="Currency 6 2 3 5" xfId="15373" xr:uid="{932ADFCE-F4FC-461A-828F-1AE3D6AE8352}"/>
    <cellStyle name="Currency 6 2 4" xfId="3654" xr:uid="{00000000-0005-0000-0000-0000FE030000}"/>
    <cellStyle name="Currency 6 2 4 2" xfId="28453" xr:uid="{63F8D999-7F7B-4DAE-890C-454CEE7A69B1}"/>
    <cellStyle name="Currency 6 2 4 3" xfId="25893" xr:uid="{7C3EFCC2-60A4-44AB-9B00-3C8AEB3CC08F}"/>
    <cellStyle name="Currency 6 2 5" xfId="4279" xr:uid="{0A54B1B6-D5EC-4B60-8488-8E844F69E768}"/>
    <cellStyle name="Currency 6 2 5 2" xfId="9051" xr:uid="{96D08450-67FA-427F-A700-EE2FA7C1E6D0}"/>
    <cellStyle name="Currency 6 2 5 2 2" xfId="19431" xr:uid="{8B446E14-3E80-406E-AB72-E793AB585FB6}"/>
    <cellStyle name="Currency 6 2 5 2 3" xfId="31055" xr:uid="{5A5FF8E9-866E-408A-B46E-C2931AFFF820}"/>
    <cellStyle name="Currency 6 2 5 2 4" xfId="30908" xr:uid="{BE2DD6EC-46BA-44B9-B70A-5F3A211DC23A}"/>
    <cellStyle name="Currency 6 2 5 3" xfId="11884" xr:uid="{6FED515D-769D-402D-BE61-E7E5C151CA14}"/>
    <cellStyle name="Currency 6 2 5 3 2" xfId="22264" xr:uid="{77DDBDA7-10D1-494E-853A-E3E54A80E644}"/>
    <cellStyle name="Currency 6 2 5 4" xfId="26218" xr:uid="{F88209D4-2611-4A4D-80C0-183001678291}"/>
    <cellStyle name="Currency 6 2 5 5" xfId="27665" xr:uid="{EDFDCC1C-357B-436A-9571-FC29BC349F21}"/>
    <cellStyle name="Currency 6 2 5 6" xfId="16598" xr:uid="{689D998D-21E7-44E1-B5E5-EEF577F2B970}"/>
    <cellStyle name="Currency 6 2 6" xfId="5719" xr:uid="{211A447E-EC8D-47DF-A862-D72C839427FA}"/>
    <cellStyle name="Currency 6 2 6 2" xfId="29731" xr:uid="{CA4427FA-A10B-4481-823D-5EF31B041201}"/>
    <cellStyle name="Currency 6 2 6 2 2" xfId="30997" xr:uid="{EF69C268-86AE-4EDB-AC7E-3233C401BC61}"/>
    <cellStyle name="Currency 6 2 7" xfId="24757" xr:uid="{E9123834-46AB-4CF8-ABC6-146C5D9A9E59}"/>
    <cellStyle name="Currency 6 2 8" xfId="13120" xr:uid="{AF98AD0D-47DC-446A-B679-F04EDFEFA06F}"/>
    <cellStyle name="Currency 6 2 9" xfId="29997" xr:uid="{9296D3E2-4786-402C-9F10-BE45CC94E49E}"/>
    <cellStyle name="Currency 6 3" xfId="1986" xr:uid="{00000000-0005-0000-0000-0000FF030000}"/>
    <cellStyle name="Currency 6 3 2" xfId="3117" xr:uid="{00000000-0005-0000-0000-0000E7020000}"/>
    <cellStyle name="Currency 6 3 2 2" xfId="8197" xr:uid="{A42269E5-EF6D-4546-883F-087D96D68D71}"/>
    <cellStyle name="Currency 6 3 2 2 2" xfId="28862" xr:uid="{D8DF697A-1BCE-42F1-B1E7-69818B45F003}"/>
    <cellStyle name="Currency 6 3 2 2 3" xfId="27522" xr:uid="{01BC7D5D-223E-4CAC-ACAC-DEE3D97D95FD}"/>
    <cellStyle name="Currency 6 3 2 2 4" xfId="18577" xr:uid="{BAFB95C7-D894-4254-9F23-CC8D8627E608}"/>
    <cellStyle name="Currency 6 3 2 3" xfId="11030" xr:uid="{DB002C45-3523-403B-92E9-95BAF0B84C52}"/>
    <cellStyle name="Currency 6 3 2 3 2" xfId="21410" xr:uid="{97F49ADB-395D-4F19-8B4A-AA2DD331D327}"/>
    <cellStyle name="Currency 6 3 2 4" xfId="23411" xr:uid="{331CA974-3839-4E27-88BD-C4F3536B56DC}"/>
    <cellStyle name="Currency 6 3 2 5" xfId="15744" xr:uid="{3D44AFBD-6996-4D3D-9D97-27BC1D839A73}"/>
    <cellStyle name="Currency 6 3 3" xfId="3547" xr:uid="{00000000-0005-0000-0000-0000FF030000}"/>
    <cellStyle name="Currency 6 3 4" xfId="4437" xr:uid="{ED58BECA-A716-49F3-8373-3BDA6CD396BE}"/>
    <cellStyle name="Currency 6 3 4 2" xfId="9209" xr:uid="{F7AB1362-96BC-4846-AC98-58AA61C4ADF0}"/>
    <cellStyle name="Currency 6 3 4 2 2" xfId="19589" xr:uid="{2416904C-F46A-405C-9FE3-E739BF625B09}"/>
    <cellStyle name="Currency 6 3 4 2 3" xfId="31103" xr:uid="{7343AD9B-9F62-4FE0-BEFA-F619984343F2}"/>
    <cellStyle name="Currency 6 3 4 2 4" xfId="30909" xr:uid="{B5D80BAF-81AD-475A-AFB2-441CB8F3FF0E}"/>
    <cellStyle name="Currency 6 3 4 3" xfId="12042" xr:uid="{808FC44F-BE7D-400B-865D-37EAC5AE0468}"/>
    <cellStyle name="Currency 6 3 4 3 2" xfId="22422" xr:uid="{63D3AC90-D885-4124-992E-75268A560771}"/>
    <cellStyle name="Currency 6 3 4 4" xfId="16756" xr:uid="{D834180F-68F2-40D5-B9E3-BE0B0228C591}"/>
    <cellStyle name="Currency 6 3 5" xfId="5720" xr:uid="{216E36E5-E6BE-4018-A098-F238F6D5197E}"/>
    <cellStyle name="Currency 6 3 5 2" xfId="29715" xr:uid="{00913BD0-ABC3-4764-9C14-4A1079851A3F}"/>
    <cellStyle name="Currency 6 3 6" xfId="23592" xr:uid="{816385BB-9A36-41AC-AB41-223E5D48DAF7}"/>
    <cellStyle name="Currency 6 3 7" xfId="13638" xr:uid="{F82B903B-0C41-4CDC-8103-12D78468FD01}"/>
    <cellStyle name="Currency 6 4" xfId="1984" xr:uid="{00000000-0005-0000-0000-000000040000}"/>
    <cellStyle name="Currency 6 4 2" xfId="3115" xr:uid="{00000000-0005-0000-0000-0000E8020000}"/>
    <cellStyle name="Currency 6 4 2 2" xfId="8195" xr:uid="{9CBED767-ABC8-441E-B684-E9B5EBA52657}"/>
    <cellStyle name="Currency 6 4 2 2 2" xfId="28861" xr:uid="{7C250B5E-154C-4DE5-A0CC-D6485A63AF0C}"/>
    <cellStyle name="Currency 6 4 2 2 3" xfId="27792" xr:uid="{167F707A-BFA8-4003-BC7C-34480F30AF81}"/>
    <cellStyle name="Currency 6 4 2 2 4" xfId="18575" xr:uid="{9E96AF3C-CC09-4EC3-A506-996BCEF3600D}"/>
    <cellStyle name="Currency 6 4 2 3" xfId="11028" xr:uid="{E127B122-23EA-477E-A860-ECEA5366CDB4}"/>
    <cellStyle name="Currency 6 4 2 3 2" xfId="21408" xr:uid="{132D29D2-3492-42D0-A488-324147D9FCA5}"/>
    <cellStyle name="Currency 6 4 2 4" xfId="25756" xr:uid="{765C5510-ED98-4DB0-9C6E-A26BCE9DF2E0}"/>
    <cellStyle name="Currency 6 4 2 5" xfId="15742" xr:uid="{48F901EA-C6B5-43C6-9851-A3444CE29B6A}"/>
    <cellStyle name="Currency 6 4 3" xfId="3552" xr:uid="{00000000-0005-0000-0000-000000040000}"/>
    <cellStyle name="Currency 6 4 4" xfId="5718" xr:uid="{11FA6911-EB75-43D7-84D4-A0499B2EEBBB}"/>
    <cellStyle name="Currency 6 4 4 2" xfId="29977" xr:uid="{AF218B08-8952-477D-9428-2F58BAAF89AB}"/>
    <cellStyle name="Currency 6 4 5" xfId="24859" xr:uid="{5F7FD4A1-DB18-425B-B6D1-66A6965E70C1}"/>
    <cellStyle name="Currency 6 4 6" xfId="13636" xr:uid="{6DF1BF81-40CD-468A-B241-4518F1185C6D}"/>
    <cellStyle name="Currency 6 5" xfId="2654" xr:uid="{00000000-0005-0000-0000-0000E9020000}"/>
    <cellStyle name="Currency 6 5 2" xfId="5914" xr:uid="{884454CE-9BB5-4952-A318-76C10FC2969B}"/>
    <cellStyle name="Currency 6 5 2 2" xfId="27782" xr:uid="{4FDB38CB-03AA-42FF-B207-98D7582340D6}"/>
    <cellStyle name="Currency 6 5 2 3" xfId="28531" xr:uid="{A6A2558C-E1CD-4C2B-9176-8E13D2286CC5}"/>
    <cellStyle name="Currency 6 5 2 4" xfId="15326" xr:uid="{D9FDA700-08F4-4C71-93E9-9407BC6B886E}"/>
    <cellStyle name="Currency 6 5 3" xfId="7779" xr:uid="{F2FAB7B5-F236-4DC4-B28B-3A6854E4B875}"/>
    <cellStyle name="Currency 6 5 3 2" xfId="18159" xr:uid="{0C874C31-2A39-405A-A16A-A06F88C1AC35}"/>
    <cellStyle name="Currency 6 5 4" xfId="10612" xr:uid="{CB2DA553-5D06-48A8-AB3B-AACFD3650070}"/>
    <cellStyle name="Currency 6 5 4 2" xfId="20992" xr:uid="{1403120B-21CB-46E2-9B76-9DD978DC38D4}"/>
    <cellStyle name="Currency 6 5 5" xfId="24612" xr:uid="{67F13161-25AE-4408-95FE-08905A1D8AA1}"/>
    <cellStyle name="Currency 6 5 6" xfId="13056" xr:uid="{E9754CFD-B7FF-45FA-A0ED-3474F3A0F8F5}"/>
    <cellStyle name="Currency 6 6" xfId="2259" xr:uid="{00000000-0005-0000-0000-0000E4020000}"/>
    <cellStyle name="Currency 6 6 2" xfId="7386" xr:uid="{7C3D1EAE-4B6B-474E-9444-4BA9474956D4}"/>
    <cellStyle name="Currency 6 6 2 2" xfId="17766" xr:uid="{7157F5A0-44A1-4505-AA98-97C60BBF8A9B}"/>
    <cellStyle name="Currency 6 6 3" xfId="10219" xr:uid="{2FF151E0-A286-4D71-B98D-0244C7A48819}"/>
    <cellStyle name="Currency 6 6 3 2" xfId="20599" xr:uid="{B845B794-5689-492F-9725-A7C4850136EE}"/>
    <cellStyle name="Currency 6 6 4" xfId="24752" xr:uid="{ECD448A1-191F-40A2-AC56-85EC7F255739}"/>
    <cellStyle name="Currency 6 6 5" xfId="27106" xr:uid="{E7222C6F-38D4-4265-BAD5-F6A728370D82}"/>
    <cellStyle name="Currency 6 6 6" xfId="14933" xr:uid="{9160889B-8DC8-4D98-822E-48072C4B21D1}"/>
    <cellStyle name="Currency 6 7" xfId="3878" xr:uid="{360D4F66-F527-41D6-8F24-FCC5A5565C18}"/>
    <cellStyle name="Currency 6 7 2" xfId="8710" xr:uid="{17793515-7535-4B1E-AA90-9C7F622372E0}"/>
    <cellStyle name="Currency 6 7 2 2" xfId="19090" xr:uid="{04A3C4D1-648D-45E3-9B5E-0D47174CAAE3}"/>
    <cellStyle name="Currency 6 7 2 3" xfId="31004" xr:uid="{975FE8FC-D74B-4BAB-BB02-E6313F0E9F56}"/>
    <cellStyle name="Currency 6 7 2 4" xfId="30907" xr:uid="{8B99E9DC-DF10-4D98-B2A7-FC4E44B23349}"/>
    <cellStyle name="Currency 6 7 3" xfId="11543" xr:uid="{8A54C42F-7E13-48C8-80EA-59EB08013AEF}"/>
    <cellStyle name="Currency 6 7 3 2" xfId="21923" xr:uid="{7BBA711C-00CF-466C-9E78-9C3F01AD11AB}"/>
    <cellStyle name="Currency 6 7 4" xfId="26482" xr:uid="{E34036AA-DC09-4709-8C5E-380A56D25544}"/>
    <cellStyle name="Currency 6 7 5" xfId="27946" xr:uid="{467C4526-CA73-4ED5-8981-41B423076598}"/>
    <cellStyle name="Currency 6 7 6" xfId="16257" xr:uid="{7BC8DB39-A4BD-44E8-BB49-CB6E0CA6B3C2}"/>
    <cellStyle name="Currency 6 8" xfId="4979" xr:uid="{B78EC983-8FF8-45D6-A2BE-5944B0A2127E}"/>
    <cellStyle name="Currency 6 8 2" xfId="14274" xr:uid="{457A1028-6AA1-48DA-861B-93D3474006AF}"/>
    <cellStyle name="Currency 6 9" xfId="6727" xr:uid="{FEDA079E-B119-4EF6-B8D5-5B72B9E2447A}"/>
    <cellStyle name="Currency 6 9 2" xfId="17107" xr:uid="{C5054BCD-63D8-4D93-8946-F8D687080C64}"/>
    <cellStyle name="Currency 7" xfId="2688" xr:uid="{00000000-0005-0000-0000-0000EA020000}"/>
    <cellStyle name="Currency 7 2" xfId="3118" xr:uid="{00000000-0005-0000-0000-0000EB020000}"/>
    <cellStyle name="Currency 7 2 2" xfId="6176" xr:uid="{D9E1B83A-3F24-471B-9EDA-B54E6533FE98}"/>
    <cellStyle name="Currency 7 2 2 2" xfId="24684" xr:uid="{CEFCDACB-282E-4FF9-BC48-3099B0FC7EE8}"/>
    <cellStyle name="Currency 7 2 2 2 2" xfId="26464" xr:uid="{A5B4D759-8536-4897-8E66-68106CAB1926}"/>
    <cellStyle name="Currency 7 2 2 2 3" xfId="31154" xr:uid="{A4B65126-91AD-4731-B18E-C941117B3CBF}"/>
    <cellStyle name="Currency 7 2 2 3" xfId="27288" xr:uid="{AB679207-A083-4BDA-AAF7-C356897E6C22}"/>
    <cellStyle name="Currency 7 2 2 4" xfId="15745" xr:uid="{D39065B7-B32F-45CB-83B8-87230959F43A}"/>
    <cellStyle name="Currency 7 2 3" xfId="8198" xr:uid="{3C3DEA77-9252-4CA8-95EE-509344333E7F}"/>
    <cellStyle name="Currency 7 2 3 2" xfId="28863" xr:uid="{68F4C44D-B657-416C-80FC-5D2B8078A738}"/>
    <cellStyle name="Currency 7 2 3 3" xfId="25955" xr:uid="{764CC72C-A203-49F1-83F5-21D1E1AC9C73}"/>
    <cellStyle name="Currency 7 2 3 4" xfId="18578" xr:uid="{46A679A2-A92A-43BF-8655-ACEB4DC7A7E3}"/>
    <cellStyle name="Currency 7 2 4" xfId="11031" xr:uid="{CE58C3F8-7D55-4BB5-BCAF-F941D45451FF}"/>
    <cellStyle name="Currency 7 2 4 2" xfId="21411" xr:uid="{3C7DC662-43E0-46B4-AC8B-4A2C14775DCF}"/>
    <cellStyle name="Currency 7 2 5" xfId="24753" xr:uid="{1744AF6C-B642-4038-B9F9-51CE37983E0F}"/>
    <cellStyle name="Currency 7 2 6" xfId="13639" xr:uid="{C64D0CCC-D5E4-4BBA-8D76-FCFD2937BB16}"/>
    <cellStyle name="Currency 7 2 6 2" xfId="30083" xr:uid="{A2DDCFAE-5DAF-42B0-8BC1-D233D3247146}"/>
    <cellStyle name="Currency 7 3" xfId="4270" xr:uid="{5108D09C-1E19-45C4-93DC-64048A56B178}"/>
    <cellStyle name="Currency 7 3 2" xfId="9042" xr:uid="{8F7597DB-637C-46B3-83BD-6588FA3E34D5}"/>
    <cellStyle name="Currency 7 3 2 2" xfId="29094" xr:uid="{06FC2BF0-EBD5-4CEB-9242-29A9386AB13C}"/>
    <cellStyle name="Currency 7 3 2 3" xfId="28686" xr:uid="{A3FB48B2-3692-4591-8E9F-3E16484E5530}"/>
    <cellStyle name="Currency 7 3 2 4" xfId="19422" xr:uid="{8B236A8B-DEBD-4E86-A4CE-0E6F116B28C3}"/>
    <cellStyle name="Currency 7 3 2 5" xfId="31046" xr:uid="{FF6DB03D-F4BC-4037-887B-3140CF3B8F7C}"/>
    <cellStyle name="Currency 7 3 3" xfId="11875" xr:uid="{C614D5A7-091C-4DD5-BA80-8AEEF15D9816}"/>
    <cellStyle name="Currency 7 3 3 2" xfId="22255" xr:uid="{945F5127-9043-4071-B578-DE8BFB6A1213}"/>
    <cellStyle name="Currency 7 3 4" xfId="24602" xr:uid="{3F6D4EEB-B317-43CE-93BF-EB575C97ED08}"/>
    <cellStyle name="Currency 7 3 5" xfId="16589" xr:uid="{C10B803F-9C27-4444-8090-74F8AD11404E}"/>
    <cellStyle name="Currency 7 4" xfId="5921" xr:uid="{888BDFFC-D2BF-45F4-A2B0-4399EE5C49DE}"/>
    <cellStyle name="Currency 7 4 2" xfId="25903" xr:uid="{3BF6F9AB-DC2E-447F-A41D-2567B62C22C6}"/>
    <cellStyle name="Currency 7 4 3" xfId="28061" xr:uid="{AA463E49-7A22-4909-979B-7CAF52DEDD91}"/>
    <cellStyle name="Currency 7 4 4" xfId="15359" xr:uid="{F3E089C9-EB82-4D8E-A808-DBDDFDF0CBC6}"/>
    <cellStyle name="Currency 7 5" xfId="7812" xr:uid="{6050E524-E0E1-4F67-919D-9C66FA0948FE}"/>
    <cellStyle name="Currency 7 5 2" xfId="28083" xr:uid="{A188E16C-5F3D-4633-9AD1-4AE3F6637154}"/>
    <cellStyle name="Currency 7 5 3" xfId="27116" xr:uid="{9FBEB50B-1AEB-4BCF-8344-A76646EF3686}"/>
    <cellStyle name="Currency 7 5 4" xfId="18192" xr:uid="{C204D0C8-FB98-404D-9491-702EDA690BB0}"/>
    <cellStyle name="Currency 7 6" xfId="10645" xr:uid="{6C513F88-72EA-4351-861A-D129ADD4254E}"/>
    <cellStyle name="Currency 7 6 2" xfId="21025" xr:uid="{FEDA0071-305A-4ED3-9BCA-BD38BD64DF1D}"/>
    <cellStyle name="Currency 7 7" xfId="23841" xr:uid="{18EA0297-8161-4A87-A071-53E82500C750}"/>
    <cellStyle name="Currency 7 8" xfId="24055" xr:uid="{D9559532-AA1D-410A-986C-78FAAC4D8BA3}"/>
    <cellStyle name="Currency 7 8 2" xfId="29984" xr:uid="{38CCC4F8-3A05-4E8F-A88E-F9A4A5382814}"/>
    <cellStyle name="Currency 7 9" xfId="13101" xr:uid="{30FB82D5-F473-4E05-BB1D-109AEF4101FC}"/>
    <cellStyle name="Currency 8" xfId="4934" xr:uid="{F197CEBD-2C5D-4CBF-9D96-43D31DB105BC}"/>
    <cellStyle name="Currency 8 2" xfId="25601" xr:uid="{0A3EC9D9-FE1A-46FC-829B-E8E11294A4C2}"/>
    <cellStyle name="Currency 8 3" xfId="14226" xr:uid="{12253B7A-9A70-4C29-8C8E-F200B7DAA98B}"/>
    <cellStyle name="Currency 8 4" xfId="30929" xr:uid="{D45966F1-6C24-42C2-8D71-F9FB2965BA9E}"/>
    <cellStyle name="Currency 9" xfId="6679" xr:uid="{92AD7E56-FF09-4440-B173-1094A71FB0D3}"/>
    <cellStyle name="Currency 9 2" xfId="17059"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5" builtinId="53" customBuiltin="1"/>
    <cellStyle name="Explanatory Text 2" xfId="29552" xr:uid="{B4576BC8-55D4-46C7-856A-8A52C91891FA}"/>
    <cellStyle name="FundHeaderRowCol.*" xfId="12313" xr:uid="{30107591-BA76-4D19-A887-3FEAE1650577}"/>
    <cellStyle name="FundHeaderRowCol.1" xfId="12314" xr:uid="{00EFF92D-2F4D-4486-B652-96404B414C85}"/>
    <cellStyle name="FundHeaderRowCol.2" xfId="12315" xr:uid="{69018372-DFBE-43C7-B42A-CF4B4A9EA553}"/>
    <cellStyle name="FundSectionHeaderRowDescCol" xfId="12316" xr:uid="{8BD053DD-2230-48D8-AC57-44B3DE83240D}"/>
    <cellStyle name="FundSectionHeaderRowJERefCol" xfId="12317" xr:uid="{8CE873D4-FF14-4149-A394-6FF189B8DF37}"/>
    <cellStyle name="FundSectionHeaderRowNameCol" xfId="12318" xr:uid="{AF61B6DD-8826-4CF0-90CF-282A2B921CC6}"/>
    <cellStyle name="Good" xfId="4830" builtinId="26" customBuiltin="1"/>
    <cellStyle name="Good 2" xfId="601" xr:uid="{00000000-0005-0000-0000-000004040000}"/>
    <cellStyle name="Good 3" xfId="602" xr:uid="{00000000-0005-0000-0000-000005040000}"/>
    <cellStyle name="Good 4" xfId="29553" xr:uid="{73D04EFA-6288-4DE1-AC60-080AD9DDB73A}"/>
    <cellStyle name="GroupSectionHeaderRowBalance" xfId="12319" xr:uid="{DA166E2E-B504-4B9A-8852-CD4BEAFC2AAE}"/>
    <cellStyle name="GroupSectionHeaderRowDescCol" xfId="12320" xr:uid="{09A65350-37C6-483C-9076-B9B9EE9DB424}"/>
    <cellStyle name="GroupSectionHeaderRowNameCol" xfId="12321" xr:uid="{48CEC677-4043-42C1-A934-4F76033302EF}"/>
    <cellStyle name="GroupSelectionHeaderRowJERefCol" xfId="12322" xr:uid="{94232F09-04F3-4E6D-B7DB-04F59E9CD5DE}"/>
    <cellStyle name="Heading 1" xfId="4826" builtinId="16" customBuiltin="1"/>
    <cellStyle name="Heading 1 2" xfId="603" xr:uid="{00000000-0005-0000-0000-000006040000}"/>
    <cellStyle name="Heading 1 3" xfId="604" xr:uid="{00000000-0005-0000-0000-000007040000}"/>
    <cellStyle name="Heading 1 4" xfId="29554" xr:uid="{CA4BF050-0BB8-4C07-AB32-EEDEC7DE8D02}"/>
    <cellStyle name="Heading 2" xfId="4827" builtinId="17" customBuiltin="1"/>
    <cellStyle name="Heading 2 2" xfId="605" xr:uid="{00000000-0005-0000-0000-000008040000}"/>
    <cellStyle name="Heading 2 3" xfId="606" xr:uid="{00000000-0005-0000-0000-000009040000}"/>
    <cellStyle name="Heading 2 4" xfId="29555" xr:uid="{C46319D0-77EB-4CD4-930D-A0782678B5C8}"/>
    <cellStyle name="Heading 3" xfId="4828" builtinId="18" customBuiltin="1"/>
    <cellStyle name="Heading 3 2" xfId="607" xr:uid="{00000000-0005-0000-0000-00000A040000}"/>
    <cellStyle name="Heading 3 2 2" xfId="29556" xr:uid="{34280CFD-9731-497F-BC7D-6606D1BE1D50}"/>
    <cellStyle name="Heading 3 3" xfId="608" xr:uid="{00000000-0005-0000-0000-00000B040000}"/>
    <cellStyle name="Heading 3 3 2" xfId="29557" xr:uid="{7F9170D1-699D-48ED-ACD3-2207BA3A3A38}"/>
    <cellStyle name="Heading 3 4" xfId="29558" xr:uid="{32EE2CF5-75CA-4329-B9DB-F327B55E31FB}"/>
    <cellStyle name="Heading 4" xfId="4829" builtinId="19" customBuiltin="1"/>
    <cellStyle name="Heading 4 2" xfId="609" xr:uid="{00000000-0005-0000-0000-00000C040000}"/>
    <cellStyle name="Heading 4 3" xfId="610" xr:uid="{00000000-0005-0000-0000-00000D040000}"/>
    <cellStyle name="Heading 4 4" xfId="29559" xr:uid="{26CF4506-3C0C-4149-82F5-67DE7222738E}"/>
    <cellStyle name="Hyperlink" xfId="611" builtinId="8"/>
    <cellStyle name="Hyperlink 2" xfId="612" xr:uid="{00000000-0005-0000-0000-00000F040000}"/>
    <cellStyle name="Hyperlink 2 2" xfId="29595" xr:uid="{AFC0C00D-F11C-4445-A195-9C58C7F6F9AF}"/>
    <cellStyle name="Hyperlink 3" xfId="613" xr:uid="{00000000-0005-0000-0000-000010040000}"/>
    <cellStyle name="Hyperlink 4" xfId="614" xr:uid="{00000000-0005-0000-0000-000011040000}"/>
    <cellStyle name="Hyperlink 5" xfId="29596" xr:uid="{53BF9B33-031B-4A47-A462-794552C5F5C4}"/>
    <cellStyle name="Input" xfId="4832" builtinId="20" customBuiltin="1"/>
    <cellStyle name="Input 2" xfId="615" xr:uid="{00000000-0005-0000-0000-000012040000}"/>
    <cellStyle name="Input 3" xfId="616" xr:uid="{00000000-0005-0000-0000-000013040000}"/>
    <cellStyle name="Input 4" xfId="29560" xr:uid="{C0B9884E-84BA-41A6-ADBA-85A7A4A4B29C}"/>
    <cellStyle name="JEDescriptionRowNameCol" xfId="12323" xr:uid="{D7AC7BB0-9688-456A-B8D3-FA09DD0137F5}"/>
    <cellStyle name="JEDetailRowCreditCol" xfId="12324" xr:uid="{2B66B052-A8A2-4315-8820-BA95C9FC0D86}"/>
    <cellStyle name="JEDetailRowDebitCol" xfId="12325" xr:uid="{BA43A963-4B13-4778-AB36-88E6086C035F}"/>
    <cellStyle name="JEDetailRowDescCol" xfId="12326" xr:uid="{866EA52A-1467-4A66-8C56-CBBB989288FF}"/>
    <cellStyle name="JEDetailRowNameCol" xfId="12327" xr:uid="{D5EDB40B-5B17-40F4-BA94-A5C2FF9895DF}"/>
    <cellStyle name="JEDetailRowWPRefCol" xfId="12328" xr:uid="{388908A3-E726-44B7-A73F-A3C06954DF15}"/>
    <cellStyle name="JEIdentityRowDescCol" xfId="12329" xr:uid="{825B0865-A30D-4C62-8B41-AA14FFCCB4D4}"/>
    <cellStyle name="JEIdentityRowNameCol" xfId="12330" xr:uid="{A0A88C57-EFB6-4680-B416-FABA545BB0F9}"/>
    <cellStyle name="JEIdentityRowWPRefCol" xfId="12331" xr:uid="{AA8FCA78-A35F-435A-9773-AE7D5DFEB05A}"/>
    <cellStyle name="JETotalRowCreditCol" xfId="12332" xr:uid="{CBC2F19F-9212-4A47-B1E9-F8CBBFEB30BF}"/>
    <cellStyle name="JETotalRowDebitCol" xfId="12333" xr:uid="{86004B0D-F111-43BD-91D6-74F17F1148B0}"/>
    <cellStyle name="JETotalRowDescCol" xfId="12334" xr:uid="{E60B60DE-39B9-4650-86A4-D2C09E6902FC}"/>
    <cellStyle name="JETotalRowNameCol" xfId="12335" xr:uid="{054CE1E2-C09D-4C50-B388-27AA302258ED}"/>
    <cellStyle name="JETotalRowWPRefCol" xfId="12336" xr:uid="{61C2FCFF-EC42-4DF3-8C13-5AD2D79709C0}"/>
    <cellStyle name="JETypeDescriptionRowDescCol" xfId="12337" xr:uid="{8065F69E-3861-45A6-A349-5CFDE18A5F97}"/>
    <cellStyle name="JETypeDescriptionRowNameCol" xfId="12338" xr:uid="{52E08EE2-90C8-4506-BF47-147EE565D429}"/>
    <cellStyle name="Linked Cell" xfId="4835" builtinId="24" customBuiltin="1"/>
    <cellStyle name="Linked Cell 2" xfId="617" xr:uid="{00000000-0005-0000-0000-000014040000}"/>
    <cellStyle name="Linked Cell 3" xfId="618" xr:uid="{00000000-0005-0000-0000-000015040000}"/>
    <cellStyle name="Linked Cell 4" xfId="29561" xr:uid="{8B4B6641-0453-4E55-B892-08C524C0A5B2}"/>
    <cellStyle name="NetIncomeLossRowBalance" xfId="12339" xr:uid="{1433FCB7-B0C9-4DF0-B9B6-271B460A2FE0}"/>
    <cellStyle name="NetIncomeLossRowDescCol" xfId="12340" xr:uid="{597C11A1-FC41-41D2-B06D-C46DAEDC1B38}"/>
    <cellStyle name="NetIncomeLossRowJERefCol" xfId="12341" xr:uid="{63E13319-5232-4EEA-94AD-7E617E4FE709}"/>
    <cellStyle name="NetIncomeLossRowNameCol" xfId="12342" xr:uid="{FBC05D99-2A3C-4D44-8907-1C72E5EF1406}"/>
    <cellStyle name="NetIncomeLossRowVarPectCol" xfId="12343" xr:uid="{34E3AE3A-34B2-4329-B9E3-10C568F30822}"/>
    <cellStyle name="NetIncomeLossRowWPRefCol" xfId="12344" xr:uid="{0373C2AB-7463-4889-B6F1-C9B138613C3F}"/>
    <cellStyle name="Neutral 2" xfId="619" xr:uid="{00000000-0005-0000-0000-000016040000}"/>
    <cellStyle name="Neutral 3" xfId="620" xr:uid="{00000000-0005-0000-0000-000017040000}"/>
    <cellStyle name="Neutral 4" xfId="12253" xr:uid="{C7790D3F-7D01-4B5C-A199-EBC5EBD75914}"/>
    <cellStyle name="Neutral 4 2" xfId="29562" xr:uid="{428E148C-FAA0-4622-BE5C-127270522EA8}"/>
    <cellStyle name="Normal" xfId="0" builtinId="0"/>
    <cellStyle name="Normal 10" xfId="621" xr:uid="{00000000-0005-0000-0000-000019040000}"/>
    <cellStyle name="Normal 10 10" xfId="622" xr:uid="{00000000-0005-0000-0000-00001A040000}"/>
    <cellStyle name="Normal 10 10 2" xfId="3119" xr:uid="{00000000-0005-0000-0000-000005030000}"/>
    <cellStyle name="Normal 10 10 2 2" xfId="6177" xr:uid="{A48A6148-8147-4125-A12B-D8297B0DC6CE}"/>
    <cellStyle name="Normal 10 10 2 2 2" xfId="25731" xr:uid="{B93DA6C7-7B79-4108-B9B5-B8A81754163B}"/>
    <cellStyle name="Normal 10 10 2 2 3" xfId="26657" xr:uid="{3251EC09-E98D-432F-9FC1-719234C11B5F}"/>
    <cellStyle name="Normal 10 10 2 2 4" xfId="15746" xr:uid="{2CD1E5DE-C9FF-4874-8003-89ED02E976BC}"/>
    <cellStyle name="Normal 10 10 2 3" xfId="8199" xr:uid="{1E044D6B-77A0-49E0-8B6C-5F8F91E4792D}"/>
    <cellStyle name="Normal 10 10 2 3 2" xfId="28864" xr:uid="{F1BD571F-1560-49E1-8425-9B4799EE4C95}"/>
    <cellStyle name="Normal 10 10 2 3 3" xfId="18579" xr:uid="{C1410412-EC63-425F-8309-06C9FBE86E43}"/>
    <cellStyle name="Normal 10 10 2 4" xfId="11032" xr:uid="{5BA87819-5ABC-4ED4-AEBE-8E4FF6B09B7D}"/>
    <cellStyle name="Normal 10 10 2 4 2" xfId="21412" xr:uid="{1F718540-6159-4DED-BADE-5D719579F358}"/>
    <cellStyle name="Normal 10 10 2 5" xfId="23358" xr:uid="{A2F437CA-096E-4AD7-ABF2-8FC71022E231}"/>
    <cellStyle name="Normal 10 10 2 6" xfId="13640" xr:uid="{A8B787A3-15CD-49C8-88EB-15F04FD33F37}"/>
    <cellStyle name="Normal 10 10 3" xfId="2858" xr:uid="{00000000-0005-0000-0000-000006030000}"/>
    <cellStyle name="Normal 10 10 3 2" xfId="6071" xr:uid="{04870463-D7A8-44C0-B512-4B2CCF31F619}"/>
    <cellStyle name="Normal 10 10 3 2 2" xfId="28551" xr:uid="{0AD1D515-099A-47C0-BF64-E4C2E245900B}"/>
    <cellStyle name="Normal 10 10 3 2 3" xfId="15527" xr:uid="{C4E869DD-5012-4D41-AFFC-13C01508893B}"/>
    <cellStyle name="Normal 10 10 3 3" xfId="7980" xr:uid="{03B7D17F-8189-4ACE-923B-BDA665E25C79}"/>
    <cellStyle name="Normal 10 10 3 3 2" xfId="18360" xr:uid="{9C417B3D-0AD0-4992-A722-66D546994356}"/>
    <cellStyle name="Normal 10 10 3 4" xfId="10813" xr:uid="{3689B4B7-D4D3-4C10-9185-0F3DB2326800}"/>
    <cellStyle name="Normal 10 10 3 4 2" xfId="21193" xr:uid="{19B5D9BC-9C95-4340-ADA3-A7B5FA429E57}"/>
    <cellStyle name="Normal 10 10 3 5" xfId="25370" xr:uid="{2F619995-6181-409A-ADB1-EC322F973720}"/>
    <cellStyle name="Normal 10 10 3 6" xfId="13347" xr:uid="{586F1DD7-06A8-47EA-861F-D9CA85A788C6}"/>
    <cellStyle name="Normal 10 10 4" xfId="4144" xr:uid="{E80EB3A7-2CB6-4571-B043-917518450B51}"/>
    <cellStyle name="Normal 10 10 4 2" xfId="8916" xr:uid="{6EF97CAD-3298-4E65-98A6-6064F4C57182}"/>
    <cellStyle name="Normal 10 10 4 2 2" xfId="29017" xr:uid="{417C58D3-9799-4D46-9F6E-85B0D5026EAA}"/>
    <cellStyle name="Normal 10 10 4 2 3" xfId="19296" xr:uid="{0F9E426B-F47A-45A8-908C-E03D1FBEF688}"/>
    <cellStyle name="Normal 10 10 4 3" xfId="11749" xr:uid="{FD8848E4-23E2-4675-A872-E92E6F18DEB4}"/>
    <cellStyle name="Normal 10 10 4 3 2" xfId="22129" xr:uid="{50D26883-7F62-478C-AC5A-4239A024C1CD}"/>
    <cellStyle name="Normal 10 10 4 4" xfId="26284" xr:uid="{09455926-8F40-4E56-AA80-029CE8CB3D13}"/>
    <cellStyle name="Normal 10 10 4 5" xfId="16463" xr:uid="{A1987070-EC4A-44EF-A443-F203EA91973B}"/>
    <cellStyle name="Normal 10 10 5" xfId="4981" xr:uid="{E753EFC7-DAAA-43D3-B599-9A8598387912}"/>
    <cellStyle name="Normal 10 10 5 2" xfId="27335" xr:uid="{00F6F234-CF51-4305-9F2C-ADABAAABFC62}"/>
    <cellStyle name="Normal 10 10 5 3" xfId="14276" xr:uid="{45C443CD-DFC3-4F30-AF6B-047E441B48B0}"/>
    <cellStyle name="Normal 10 10 6" xfId="6729" xr:uid="{F769CB9A-5118-40B8-BFE1-BA45F45B3866}"/>
    <cellStyle name="Normal 10 10 6 2" xfId="17109" xr:uid="{96160406-AA55-4F3A-89A2-A36B462387BC}"/>
    <cellStyle name="Normal 10 10 7" xfId="9562" xr:uid="{8CE60302-7137-4977-ACE2-0CB0D21166D4}"/>
    <cellStyle name="Normal 10 10 7 2" xfId="19942" xr:uid="{BD059445-37A6-42A9-BBB6-2958E62DD1D8}"/>
    <cellStyle name="Normal 10 10 8" xfId="22898" xr:uid="{E2F28D9D-80D1-4AA1-950E-7F88298C357A}"/>
    <cellStyle name="Normal 10 10 9" xfId="12692" xr:uid="{BF623A86-DEA6-43D7-A8DF-075214355472}"/>
    <cellStyle name="Normal 10 11" xfId="623" xr:uid="{00000000-0005-0000-0000-00001B040000}"/>
    <cellStyle name="Normal 10 11 2" xfId="4982" xr:uid="{4A05A02C-96FD-4D1C-B9EA-2D237A2C3E1A}"/>
    <cellStyle name="Normal 10 11 2 2" xfId="24791" xr:uid="{80136C4F-516F-4571-8124-CA54C4A0D6E6}"/>
    <cellStyle name="Normal 10 11 2 3" xfId="27939" xr:uid="{6CA6B494-D6D1-42DD-8636-F29BE1730242}"/>
    <cellStyle name="Normal 10 11 2 4" xfId="14277" xr:uid="{7EA7914E-1DFE-465B-A512-FB4CB6AD8339}"/>
    <cellStyle name="Normal 10 11 3" xfId="6730" xr:uid="{972F9648-428D-46F0-ADB4-CF0E092FA608}"/>
    <cellStyle name="Normal 10 11 3 2" xfId="26904" xr:uid="{06042D5C-60F2-4660-9E2E-27D032A92803}"/>
    <cellStyle name="Normal 10 11 3 3" xfId="17110" xr:uid="{60BFD8D1-729B-455C-805A-FC03EBE5BF80}"/>
    <cellStyle name="Normal 10 11 4" xfId="9563" xr:uid="{EF0D317D-E54A-4A22-A8F7-62430034A042}"/>
    <cellStyle name="Normal 10 11 4 2" xfId="19943" xr:uid="{6040C0D3-6DF1-43CD-A964-89078F3349CF}"/>
    <cellStyle name="Normal 10 11 5" xfId="24544" xr:uid="{A8967592-2218-41C3-B75C-802374552DA4}"/>
    <cellStyle name="Normal 10 11 6" xfId="13390" xr:uid="{EAA21CE2-9C63-4B7D-A2A9-38AA0689EBAD}"/>
    <cellStyle name="Normal 10 11 7" xfId="31253" xr:uid="{28E00C5A-101C-4D57-87F3-FFA1BE1BED88}"/>
    <cellStyle name="Normal 10 12" xfId="624" xr:uid="{00000000-0005-0000-0000-00001C040000}"/>
    <cellStyle name="Normal 10 12 2" xfId="4983" xr:uid="{81C5B629-06FA-4C73-953D-3DE3B667ECA5}"/>
    <cellStyle name="Normal 10 12 2 2" xfId="28683" xr:uid="{70D88F76-2598-4C16-8EE5-C3E673473E1F}"/>
    <cellStyle name="Normal 10 12 2 3" xfId="14278" xr:uid="{89C68C09-9400-4D3A-AAB7-DA5D79F33409}"/>
    <cellStyle name="Normal 10 12 3" xfId="6731" xr:uid="{57ACEA7E-EF16-4D67-A33B-4FF3DC7A1D93}"/>
    <cellStyle name="Normal 10 12 3 2" xfId="17111" xr:uid="{D1ABC6DD-7170-43EB-B1CB-741E1C0DD98A}"/>
    <cellStyle name="Normal 10 12 4" xfId="9564" xr:uid="{87002A86-8D06-487A-AC53-CE9ED5BA9106}"/>
    <cellStyle name="Normal 10 12 4 2" xfId="19944" xr:uid="{BFDDF5AC-6A3D-4842-8E39-CF390305EE0E}"/>
    <cellStyle name="Normal 10 12 5" xfId="25343" xr:uid="{79FBB3CA-C3EC-4A74-86B1-41F1BED65901}"/>
    <cellStyle name="Normal 10 12 6" xfId="12829" xr:uid="{7D54B555-AEC5-4C97-9972-9E98BAF09667}"/>
    <cellStyle name="Normal 10 13" xfId="2172" xr:uid="{00000000-0005-0000-0000-000003030000}"/>
    <cellStyle name="Normal 10 13 2" xfId="7299" xr:uid="{7471D1E5-75EE-4ED7-BD7F-6DF83D0E9EB3}"/>
    <cellStyle name="Normal 10 13 2 2" xfId="26229" xr:uid="{FE4CFAEE-5A24-4CA5-9A6F-D15D149AEF8B}"/>
    <cellStyle name="Normal 10 13 2 3" xfId="17679" xr:uid="{C8E76887-BB42-4116-AB46-494CEC4EA311}"/>
    <cellStyle name="Normal 10 13 3" xfId="10132" xr:uid="{8CC65BA9-FB64-4FED-8E5E-40F54B9077A2}"/>
    <cellStyle name="Normal 10 13 3 2" xfId="20512" xr:uid="{DB027F51-F73F-4F34-AED5-42AF3848CBC3}"/>
    <cellStyle name="Normal 10 13 4" xfId="24626" xr:uid="{BA4460E7-40E0-4E0D-AA35-A58B189F0726}"/>
    <cellStyle name="Normal 10 13 5" xfId="14846" xr:uid="{37C09BCD-6E46-4E63-AABA-545A983990B3}"/>
    <cellStyle name="Normal 10 14" xfId="3903" xr:uid="{7725DFF7-5497-4F7F-AD85-E7F55E85149E}"/>
    <cellStyle name="Normal 10 14 2" xfId="8735" xr:uid="{D3261DEB-D026-4F7B-8A63-7BD33965FEFC}"/>
    <cellStyle name="Normal 10 14 2 2" xfId="19115" xr:uid="{380C6917-A8A9-4DB7-9E0B-B3881FEAE402}"/>
    <cellStyle name="Normal 10 14 3" xfId="11568" xr:uid="{301B0EC4-1920-4FE8-9DAB-CDC888ED9AD6}"/>
    <cellStyle name="Normal 10 14 3 2" xfId="21948" xr:uid="{8007155B-0D73-4E13-85BF-1868E391322A}"/>
    <cellStyle name="Normal 10 14 4" xfId="24488" xr:uid="{DD5DDC51-8259-4362-8BB5-3571609555BA}"/>
    <cellStyle name="Normal 10 14 5" xfId="16282" xr:uid="{5334FDBE-99E4-43B0-9536-0E4983E9CFFC}"/>
    <cellStyle name="Normal 10 15" xfId="4980" xr:uid="{7CC6FFB8-54FD-4DB8-994D-5373C639D597}"/>
    <cellStyle name="Normal 10 15 2" xfId="14275" xr:uid="{9D18A003-1AFB-4E00-826E-418CD25DC677}"/>
    <cellStyle name="Normal 10 16" xfId="6728" xr:uid="{9F24BD89-D286-4571-8C43-0DA4709BB7A6}"/>
    <cellStyle name="Normal 10 16 2" xfId="17108" xr:uid="{4D7CE34E-C0EB-4B47-B925-99E2328FCD47}"/>
    <cellStyle name="Normal 10 17" xfId="9561" xr:uid="{1F5857E8-0180-43B6-A67A-D8A50D53EE2D}"/>
    <cellStyle name="Normal 10 17 2" xfId="19941" xr:uid="{28EA8336-B58D-4001-97E1-1918AD18C978}"/>
    <cellStyle name="Normal 10 18" xfId="22964" xr:uid="{742F234D-82A3-42A6-B583-194E4A5AFD22}"/>
    <cellStyle name="Normal 10 19" xfId="12404" xr:uid="{F5251D3C-5E86-4A72-9FC4-354A3A96E2D8}"/>
    <cellStyle name="Normal 10 2" xfId="625" xr:uid="{00000000-0005-0000-0000-00001D040000}"/>
    <cellStyle name="Normal 10 2 10" xfId="4984" xr:uid="{AF9C9F13-AE12-416F-AE40-EC642CC2467C}"/>
    <cellStyle name="Normal 10 2 10 2" xfId="14279" xr:uid="{854A259B-B3C1-41B4-AF59-D6117453A646}"/>
    <cellStyle name="Normal 10 2 11" xfId="6732" xr:uid="{F38BD8C0-9421-42A1-8328-B5BC33C98FA2}"/>
    <cellStyle name="Normal 10 2 11 2" xfId="17112" xr:uid="{8E9DC401-4643-4F67-B21F-7F04CAF49562}"/>
    <cellStyle name="Normal 10 2 12" xfId="9565" xr:uid="{54731853-DF17-4F3C-8343-C979F78B6C83}"/>
    <cellStyle name="Normal 10 2 12 2" xfId="19945" xr:uid="{40651727-1308-4000-9898-92BFF5BA47AB}"/>
    <cellStyle name="Normal 10 2 13" xfId="22652" xr:uid="{7651A22B-3469-4C2B-915E-B0399D89FE02}"/>
    <cellStyle name="Normal 10 2 14" xfId="12427" xr:uid="{0FAB5A96-8730-4777-B641-7813F9F03870}"/>
    <cellStyle name="Normal 10 2 2" xfId="626" xr:uid="{00000000-0005-0000-0000-00001E040000}"/>
    <cellStyle name="Normal 10 2 2 10" xfId="6733" xr:uid="{5DEEFE5E-DCB4-4FB8-B9D0-9F375FA6CE18}"/>
    <cellStyle name="Normal 10 2 2 10 2" xfId="17113" xr:uid="{6B3362CF-1EAE-44AD-8E7C-6F8884070197}"/>
    <cellStyle name="Normal 10 2 2 11" xfId="9566" xr:uid="{C5321B08-B5F0-4349-9FC9-DE9D93B783A2}"/>
    <cellStyle name="Normal 10 2 2 11 2" xfId="19946" xr:uid="{BD78E8AA-A088-4DFF-8DB9-13392B6FBD50}"/>
    <cellStyle name="Normal 10 2 2 12" xfId="23868" xr:uid="{D7019344-E4F0-4EAD-A39E-0177C41E3B6B}"/>
    <cellStyle name="Normal 10 2 2 13" xfId="12487" xr:uid="{C372DA4C-48CA-4BB5-B2ED-2CF5B05C7D9B}"/>
    <cellStyle name="Normal 10 2 2 2" xfId="627" xr:uid="{00000000-0005-0000-0000-00001F040000}"/>
    <cellStyle name="Normal 10 2 2 2 10" xfId="13052" xr:uid="{D22D6458-D1DC-4AF5-8DFD-A093A36FDE01}"/>
    <cellStyle name="Normal 10 2 2 2 2" xfId="628" xr:uid="{00000000-0005-0000-0000-000020040000}"/>
    <cellStyle name="Normal 10 2 2 2 2 2" xfId="3122" xr:uid="{00000000-0005-0000-0000-00000D030000}"/>
    <cellStyle name="Normal 10 2 2 2 2 2 2" xfId="6180" xr:uid="{8892C1C8-BA0C-49CC-998F-780716EF93FA}"/>
    <cellStyle name="Normal 10 2 2 2 2 2 2 2" xfId="23344" xr:uid="{7DD4C7C2-B7B8-4A07-A0CB-863E7FD205F2}"/>
    <cellStyle name="Normal 10 2 2 2 2 2 2 3" xfId="15749" xr:uid="{04E6806C-7482-4417-8D92-21640E43690F}"/>
    <cellStyle name="Normal 10 2 2 2 2 2 3" xfId="8202" xr:uid="{CE95F44B-0481-40F9-81DF-031D79118290}"/>
    <cellStyle name="Normal 10 2 2 2 2 2 3 2" xfId="18582" xr:uid="{FB00175E-8C54-4F49-A0C0-F63484131B1D}"/>
    <cellStyle name="Normal 10 2 2 2 2 2 4" xfId="11035" xr:uid="{174873F6-C547-4786-A0B5-95F1612AD408}"/>
    <cellStyle name="Normal 10 2 2 2 2 2 4 2" xfId="21415" xr:uid="{BC9E8C52-4E9E-4F82-BC19-DEE42A19635E}"/>
    <cellStyle name="Normal 10 2 2 2 2 2 5" xfId="24509" xr:uid="{BD0491B1-769E-4376-BB95-956B81D9FAFD}"/>
    <cellStyle name="Normal 10 2 2 2 2 2 6" xfId="13643" xr:uid="{901212EF-41CF-4F24-8CB8-0D1DDE0AC254}"/>
    <cellStyle name="Normal 10 2 2 2 2 3" xfId="4281" xr:uid="{ACAE5F72-B919-4576-BC83-C3FD833AB1D4}"/>
    <cellStyle name="Normal 10 2 2 2 2 3 2" xfId="9053" xr:uid="{3AAA8962-D937-47D1-9A1D-B77E1ED0C51B}"/>
    <cellStyle name="Normal 10 2 2 2 2 3 2 2" xfId="29096" xr:uid="{979D5129-1C24-480B-A486-28EFA77CBE6D}"/>
    <cellStyle name="Normal 10 2 2 2 2 3 2 3" xfId="19433" xr:uid="{8602EA7C-0304-44EA-9F5F-2C6CBBB27DCE}"/>
    <cellStyle name="Normal 10 2 2 2 2 3 3" xfId="11886" xr:uid="{5FD814A5-9474-41D9-B7E0-A872F7B57471}"/>
    <cellStyle name="Normal 10 2 2 2 2 3 3 2" xfId="22266" xr:uid="{62E22EB4-6F34-4C11-A610-E66C71AAB67C}"/>
    <cellStyle name="Normal 10 2 2 2 2 3 4" xfId="24519" xr:uid="{C870E03D-2651-4024-82C9-F9C038A7E458}"/>
    <cellStyle name="Normal 10 2 2 2 2 3 5" xfId="16600" xr:uid="{D410EB35-9C13-475F-B509-4399F7E15C5F}"/>
    <cellStyle name="Normal 10 2 2 2 2 4" xfId="4987" xr:uid="{33657853-CCCE-4302-B0EA-6563BF685939}"/>
    <cellStyle name="Normal 10 2 2 2 2 4 2" xfId="26221" xr:uid="{E63D3BC4-CAE8-4CA8-B9EF-663319E45499}"/>
    <cellStyle name="Normal 10 2 2 2 2 4 3" xfId="14282" xr:uid="{2E27CB9C-65EF-432E-BC69-EC5871C28694}"/>
    <cellStyle name="Normal 10 2 2 2 2 5" xfId="6735" xr:uid="{18B0B3AE-F00C-44A4-A0BB-D96BC596D169}"/>
    <cellStyle name="Normal 10 2 2 2 2 5 2" xfId="17115" xr:uid="{43ED36AD-FE12-4253-9FDB-568A257CFF1C}"/>
    <cellStyle name="Normal 10 2 2 2 2 6" xfId="9568" xr:uid="{D6EF9651-6789-4D71-98F0-25F6733E9671}"/>
    <cellStyle name="Normal 10 2 2 2 2 6 2" xfId="19948" xr:uid="{215801CB-DDFC-4481-A3A3-2CEE6AD78369}"/>
    <cellStyle name="Normal 10 2 2 2 2 7" xfId="24123" xr:uid="{B5C766AC-D80E-4C99-BD59-6B9CA2AA78CC}"/>
    <cellStyle name="Normal 10 2 2 2 2 8" xfId="13124" xr:uid="{529951AB-5337-4B58-AF34-28E627BFA22D}"/>
    <cellStyle name="Normal 10 2 2 2 3" xfId="3123" xr:uid="{00000000-0005-0000-0000-00000E030000}"/>
    <cellStyle name="Normal 10 2 2 2 3 2" xfId="4438" xr:uid="{E2AA89EB-C97D-45BE-B966-48B716394DC9}"/>
    <cellStyle name="Normal 10 2 2 2 3 2 2" xfId="9210" xr:uid="{A3B3B5A1-450A-4876-9D75-2993D84F44F3}"/>
    <cellStyle name="Normal 10 2 2 2 3 2 2 2" xfId="19590" xr:uid="{618354FD-25C4-458F-BFA6-C1EDB634E19D}"/>
    <cellStyle name="Normal 10 2 2 2 3 2 3" xfId="12043" xr:uid="{D5657C4F-0073-4FED-BB23-E2D66386C214}"/>
    <cellStyle name="Normal 10 2 2 2 3 2 3 2" xfId="22423" xr:uid="{15DFA9D5-A74F-4957-834C-89B1892B51BE}"/>
    <cellStyle name="Normal 10 2 2 2 3 2 4" xfId="27377" xr:uid="{2C986A78-EA2D-4068-986C-4E50A0F9FB45}"/>
    <cellStyle name="Normal 10 2 2 2 3 2 5" xfId="16757" xr:uid="{5ED5E4E4-5416-4C27-92D6-B47855558055}"/>
    <cellStyle name="Normal 10 2 2 2 3 3" xfId="6181" xr:uid="{4E29BB3B-DC72-4DB0-B11F-BE88024F461F}"/>
    <cellStyle name="Normal 10 2 2 2 3 3 2" xfId="15750" xr:uid="{EB54DE73-99AA-4D15-B8EB-3C02BD029B8A}"/>
    <cellStyle name="Normal 10 2 2 2 3 4" xfId="8203" xr:uid="{024080C8-FA45-445F-A9C2-075CF8735947}"/>
    <cellStyle name="Normal 10 2 2 2 3 4 2" xfId="18583" xr:uid="{CFD5300B-1A3A-4915-A199-BFB4713B9D53}"/>
    <cellStyle name="Normal 10 2 2 2 3 5" xfId="11036" xr:uid="{15B46448-C47E-4D53-8BA5-BAB75DA022BA}"/>
    <cellStyle name="Normal 10 2 2 2 3 5 2" xfId="21416" xr:uid="{46A57970-6CE9-4A9D-99DC-DA644B6031D5}"/>
    <cellStyle name="Normal 10 2 2 2 3 6" xfId="25015" xr:uid="{6BD65E36-2C60-492E-BF6B-E21F3E861AC8}"/>
    <cellStyle name="Normal 10 2 2 2 3 7" xfId="13644" xr:uid="{FC53FECB-58BA-4718-8075-86664A1E6322}"/>
    <cellStyle name="Normal 10 2 2 2 4" xfId="3121" xr:uid="{00000000-0005-0000-0000-00000F030000}"/>
    <cellStyle name="Normal 10 2 2 2 4 2" xfId="6179" xr:uid="{D9AC5840-A868-42B7-9B07-5467B903D80D}"/>
    <cellStyle name="Normal 10 2 2 2 4 2 2" xfId="27786" xr:uid="{6564ECEB-9CA3-4A47-94F0-5EC4020FDC7A}"/>
    <cellStyle name="Normal 10 2 2 2 4 2 3" xfId="15748" xr:uid="{4D09A5EA-43A7-4061-94DA-4B6895A7D0CB}"/>
    <cellStyle name="Normal 10 2 2 2 4 3" xfId="8201" xr:uid="{D06D1FBF-1680-4C3E-9F8A-32347ED393AD}"/>
    <cellStyle name="Normal 10 2 2 2 4 3 2" xfId="18581" xr:uid="{86D4CCAD-D172-455E-81A3-1B1576D47BE7}"/>
    <cellStyle name="Normal 10 2 2 2 4 4" xfId="11034" xr:uid="{47AAC3C3-12E0-4688-8845-ED89CF201C9A}"/>
    <cellStyle name="Normal 10 2 2 2 4 4 2" xfId="21414" xr:uid="{599659D8-BCA0-4A15-BD36-14286147DB92}"/>
    <cellStyle name="Normal 10 2 2 2 4 5" xfId="25231" xr:uid="{1467B399-15F1-469F-89D4-8D378EDA1FA0}"/>
    <cellStyle name="Normal 10 2 2 2 4 6" xfId="13642" xr:uid="{BDB8401F-D8F7-4119-B70B-3F723D886614}"/>
    <cellStyle name="Normal 10 2 2 2 5" xfId="4249" xr:uid="{94DF746F-DA76-404E-A5D8-2B1EE8D78DA3}"/>
    <cellStyle name="Normal 10 2 2 2 5 2" xfId="9021" xr:uid="{51F0B0BE-85FE-4E4E-B024-52D05B01FDCD}"/>
    <cellStyle name="Normal 10 2 2 2 5 2 2" xfId="29092" xr:uid="{73998EA0-D064-4F29-A126-C4B7190220D2}"/>
    <cellStyle name="Normal 10 2 2 2 5 2 3" xfId="19401" xr:uid="{D71AF534-1369-4686-BCE9-85026FB57262}"/>
    <cellStyle name="Normal 10 2 2 2 5 3" xfId="11854" xr:uid="{FE6B161D-014D-401F-8215-1201007CF6F0}"/>
    <cellStyle name="Normal 10 2 2 2 5 3 2" xfId="22234" xr:uid="{69257FAD-A830-4407-BCFF-14E744BD8843}"/>
    <cellStyle name="Normal 10 2 2 2 5 4" xfId="24847" xr:uid="{BF300921-F94D-44A8-A812-EA36D6C647C1}"/>
    <cellStyle name="Normal 10 2 2 2 5 5" xfId="16568" xr:uid="{F2AE2A62-5EF8-4BFC-A25A-0A40AF8873BD}"/>
    <cellStyle name="Normal 10 2 2 2 6" xfId="4986" xr:uid="{6DEC9617-4757-4E64-BC38-968162AA2B65}"/>
    <cellStyle name="Normal 10 2 2 2 6 2" xfId="27151" xr:uid="{EA5B05D8-4061-4FF1-9F63-73DCD8376713}"/>
    <cellStyle name="Normal 10 2 2 2 6 3" xfId="14281" xr:uid="{E995415C-5015-4182-B255-64042699E0EA}"/>
    <cellStyle name="Normal 10 2 2 2 7" xfId="6734" xr:uid="{2237665E-E1E3-429A-B237-ABFA50A6625D}"/>
    <cellStyle name="Normal 10 2 2 2 7 2" xfId="17114" xr:uid="{814AB8BE-BD1F-4884-809F-2EB47B6090D0}"/>
    <cellStyle name="Normal 10 2 2 2 8" xfId="9567" xr:uid="{DB6FA345-7CDC-4D88-9112-5692E390DAA1}"/>
    <cellStyle name="Normal 10 2 2 2 8 2" xfId="19947" xr:uid="{9A481BF5-C7A2-4A10-BABA-A2E3BC565592}"/>
    <cellStyle name="Normal 10 2 2 2 9" xfId="23955" xr:uid="{BA52BDE3-7C7F-4D71-B637-52CBEA0DC3C0}"/>
    <cellStyle name="Normal 10 2 2 3" xfId="2705" xr:uid="{00000000-0005-0000-0000-000010030000}"/>
    <cellStyle name="Normal 10 2 2 3 2" xfId="3124" xr:uid="{00000000-0005-0000-0000-000011030000}"/>
    <cellStyle name="Normal 10 2 2 3 2 2" xfId="6182" xr:uid="{48C97DF0-1B66-4E10-823D-2ACA6DD41F45}"/>
    <cellStyle name="Normal 10 2 2 3 2 2 2" xfId="26483" xr:uid="{13AF5A21-8AB7-489C-8F85-C901E665D8C3}"/>
    <cellStyle name="Normal 10 2 2 3 2 2 3" xfId="15751" xr:uid="{4F3E3C81-A716-4B7A-B445-DA0536082110}"/>
    <cellStyle name="Normal 10 2 2 3 2 3" xfId="8204" xr:uid="{679CFA99-C008-41F0-B3C2-7EFA4FE36039}"/>
    <cellStyle name="Normal 10 2 2 3 2 3 2" xfId="18584" xr:uid="{97598FA3-C428-4140-AB50-8DCC1F0285F1}"/>
    <cellStyle name="Normal 10 2 2 3 2 4" xfId="11037" xr:uid="{30298B94-DD4A-4294-9F1A-80A691CD9A12}"/>
    <cellStyle name="Normal 10 2 2 3 2 4 2" xfId="21417" xr:uid="{D3554601-3873-4F72-B7E5-991D36B2D377}"/>
    <cellStyle name="Normal 10 2 2 3 2 5" xfId="25075" xr:uid="{DE176F45-4FA0-4E85-A104-C6FF0B1E6858}"/>
    <cellStyle name="Normal 10 2 2 3 2 6" xfId="13645" xr:uid="{16879DED-629F-4609-BF09-A8A776EE44C9}"/>
    <cellStyle name="Normal 10 2 2 3 3" xfId="4280" xr:uid="{1FAC44FA-4E51-4628-9445-2D7F98E054FF}"/>
    <cellStyle name="Normal 10 2 2 3 3 2" xfId="9052" xr:uid="{9D2B4F89-3C6D-45B9-8FC0-CFBC91013C54}"/>
    <cellStyle name="Normal 10 2 2 3 3 2 2" xfId="29095" xr:uid="{31B8CD6C-56D8-4712-AD9D-5A096EDB8514}"/>
    <cellStyle name="Normal 10 2 2 3 3 2 3" xfId="19432" xr:uid="{1DB8198A-E086-435C-92A5-D58553A06934}"/>
    <cellStyle name="Normal 10 2 2 3 3 3" xfId="11885" xr:uid="{1F979839-73B0-43B0-8E2C-F9D05D14CE39}"/>
    <cellStyle name="Normal 10 2 2 3 3 3 2" xfId="22265" xr:uid="{7189CD82-BC97-4C66-B6C8-20310049DF0B}"/>
    <cellStyle name="Normal 10 2 2 3 3 4" xfId="22910" xr:uid="{29581224-7E1A-4F3D-8D71-43A05C9C3CF3}"/>
    <cellStyle name="Normal 10 2 2 3 3 5" xfId="16599" xr:uid="{8C62D345-4F4D-478F-9D49-90B9453F88AE}"/>
    <cellStyle name="Normal 10 2 2 3 4" xfId="5923" xr:uid="{87D7F008-1DE4-4403-922B-D43A674A8AF2}"/>
    <cellStyle name="Normal 10 2 2 3 4 2" xfId="28200" xr:uid="{216470CD-747B-4C14-BE39-4CD59150A29E}"/>
    <cellStyle name="Normal 10 2 2 3 4 3" xfId="15376" xr:uid="{6ECE865A-6850-41C4-B5FB-9021FDD1F7F1}"/>
    <cellStyle name="Normal 10 2 2 3 5" xfId="7829" xr:uid="{B72C48AE-99C2-4CF0-8F6E-9DCCFB35ECE3}"/>
    <cellStyle name="Normal 10 2 2 3 5 2" xfId="18209" xr:uid="{78E51D10-62FB-47C7-8EEF-7DBD6583F8BC}"/>
    <cellStyle name="Normal 10 2 2 3 6" xfId="10662" xr:uid="{C9754DF2-04FB-4E00-96FF-A8F0C6CA43F7}"/>
    <cellStyle name="Normal 10 2 2 3 6 2" xfId="21042" xr:uid="{38B2FB28-ED29-4378-A066-79B7D0569704}"/>
    <cellStyle name="Normal 10 2 2 3 7" xfId="25118" xr:uid="{1FB94C85-7A95-4041-A50D-4E4803B1F68D}"/>
    <cellStyle name="Normal 10 2 2 3 8" xfId="13123" xr:uid="{810DCD6C-AD33-40D9-96A4-AEDFAE5EB9D5}"/>
    <cellStyle name="Normal 10 2 2 4" xfId="3125" xr:uid="{00000000-0005-0000-0000-000012030000}"/>
    <cellStyle name="Normal 10 2 2 4 2" xfId="4439" xr:uid="{6A906AE3-F548-4ECA-BD57-FC395690FEB4}"/>
    <cellStyle name="Normal 10 2 2 4 2 2" xfId="9211" xr:uid="{7E3EDC44-BAC1-489F-BB1B-4FE1DAA125F6}"/>
    <cellStyle name="Normal 10 2 2 4 2 2 2" xfId="19591" xr:uid="{EE763FE1-8B4F-4ED7-8C96-891A9D75D388}"/>
    <cellStyle name="Normal 10 2 2 4 2 3" xfId="12044" xr:uid="{67E1344F-0FB7-4417-A708-415AF897B88A}"/>
    <cellStyle name="Normal 10 2 2 4 2 3 2" xfId="22424" xr:uid="{14DC1667-F57E-4E9E-A7B5-C34D3228285B}"/>
    <cellStyle name="Normal 10 2 2 4 2 4" xfId="28310" xr:uid="{6BAEB0CE-AD41-4B42-A657-24E562108FAE}"/>
    <cellStyle name="Normal 10 2 2 4 2 5" xfId="16758" xr:uid="{4B9A97F8-D356-4D13-89D2-1EBC3BFF3B45}"/>
    <cellStyle name="Normal 10 2 2 4 3" xfId="6183" xr:uid="{19FFAA4F-CA95-48BE-8A08-FDBB7385607E}"/>
    <cellStyle name="Normal 10 2 2 4 3 2" xfId="15752" xr:uid="{36457E7F-C528-4151-997A-D93BE52C0390}"/>
    <cellStyle name="Normal 10 2 2 4 4" xfId="8205" xr:uid="{062830E6-052A-4E08-8036-A8A8E008D303}"/>
    <cellStyle name="Normal 10 2 2 4 4 2" xfId="18585" xr:uid="{274EC4F0-70C6-4FE1-9118-7B00898CED38}"/>
    <cellStyle name="Normal 10 2 2 4 5" xfId="11038" xr:uid="{2235F72D-D9D8-451D-A44F-6D478CBDF570}"/>
    <cellStyle name="Normal 10 2 2 4 5 2" xfId="21418" xr:uid="{3E96E501-BEDA-4F0D-9220-39A1146CF4C8}"/>
    <cellStyle name="Normal 10 2 2 4 6" xfId="25454" xr:uid="{A2FF38E6-342E-457A-A41E-F5A0C44280FB}"/>
    <cellStyle name="Normal 10 2 2 4 7" xfId="13646" xr:uid="{90C28F50-ECB7-4081-8BEE-F5EB3141D9C0}"/>
    <cellStyle name="Normal 10 2 2 5" xfId="3120" xr:uid="{00000000-0005-0000-0000-000013030000}"/>
    <cellStyle name="Normal 10 2 2 5 2" xfId="6178" xr:uid="{AAE91224-3FEA-4689-A1E2-BFE40525C04F}"/>
    <cellStyle name="Normal 10 2 2 5 2 2" xfId="26987" xr:uid="{65C35670-8E2B-47FB-B53E-DCCC7AAE461E}"/>
    <cellStyle name="Normal 10 2 2 5 2 3" xfId="15747" xr:uid="{9B8C1A40-5D77-4300-BF2C-8D0ECB82559B}"/>
    <cellStyle name="Normal 10 2 2 5 3" xfId="8200" xr:uid="{B2634CB7-F7A0-4518-BE1A-015DA6363A14}"/>
    <cellStyle name="Normal 10 2 2 5 3 2" xfId="18580" xr:uid="{7267FF51-299B-4E4E-80F9-90C0C9B72B63}"/>
    <cellStyle name="Normal 10 2 2 5 4" xfId="11033" xr:uid="{E3CDB59C-41AB-43F2-85A3-03249FD04521}"/>
    <cellStyle name="Normal 10 2 2 5 4 2" xfId="21413" xr:uid="{758D40D6-153A-4892-BC0F-E00FA5E16AB2}"/>
    <cellStyle name="Normal 10 2 2 5 5" xfId="24599" xr:uid="{BC000EEA-3EE4-42FF-A305-B87A508F8440}"/>
    <cellStyle name="Normal 10 2 2 5 6" xfId="13641" xr:uid="{428F0E52-915D-48E4-8517-0440EBB4D1A1}"/>
    <cellStyle name="Normal 10 2 2 6" xfId="2561" xr:uid="{00000000-0005-0000-0000-000014030000}"/>
    <cellStyle name="Normal 10 2 2 6 2" xfId="5831" xr:uid="{C2B45855-423A-47FB-9D6B-CB7368A13FAB}"/>
    <cellStyle name="Normal 10 2 2 6 2 2" xfId="27721" xr:uid="{B8E57B14-3087-4FD8-A70F-558C6E2EFEEF}"/>
    <cellStyle name="Normal 10 2 2 6 2 3" xfId="15233" xr:uid="{1BA6B575-E010-4591-AF3E-E793868702D3}"/>
    <cellStyle name="Normal 10 2 2 6 3" xfId="7686" xr:uid="{13D7AF40-FEAB-4878-BA8F-FA0C3D7D1285}"/>
    <cellStyle name="Normal 10 2 2 6 3 2" xfId="18066" xr:uid="{2C2250EA-CDE2-4AD7-B12C-9C5FF7FE71DA}"/>
    <cellStyle name="Normal 10 2 2 6 4" xfId="10519" xr:uid="{1E2817E8-F6C1-422A-AFF1-B08F6C4EC9EB}"/>
    <cellStyle name="Normal 10 2 2 6 4 2" xfId="20899" xr:uid="{649F1F4D-1B63-4577-AC77-F280D4AD418F}"/>
    <cellStyle name="Normal 10 2 2 6 5" xfId="23235" xr:uid="{A9A7B9A4-10FD-49F2-9A94-1BE00B532B9A}"/>
    <cellStyle name="Normal 10 2 2 6 6" xfId="12949" xr:uid="{8F8890C7-BEA1-4B46-92AD-CFB11FD11F2D}"/>
    <cellStyle name="Normal 10 2 2 7" xfId="2255" xr:uid="{00000000-0005-0000-0000-00000A030000}"/>
    <cellStyle name="Normal 10 2 2 7 2" xfId="7382" xr:uid="{BD878DF1-E595-4B3A-B030-1A4B86DE4C21}"/>
    <cellStyle name="Normal 10 2 2 7 2 2" xfId="17762" xr:uid="{96FB03A1-1F58-4F36-A6A6-BC99F5CC940D}"/>
    <cellStyle name="Normal 10 2 2 7 3" xfId="10215" xr:uid="{7BF5D359-D939-4B06-906E-7B39368A0073}"/>
    <cellStyle name="Normal 10 2 2 7 3 2" xfId="20595" xr:uid="{45D50ACB-C477-45EC-831A-F6720E857490}"/>
    <cellStyle name="Normal 10 2 2 7 4" xfId="25307" xr:uid="{B0BFD245-6F57-4792-B8AD-25314C9A3201}"/>
    <cellStyle name="Normal 10 2 2 7 5" xfId="14929" xr:uid="{9E1162FB-4068-4B26-9EE1-0DC7552744FA}"/>
    <cellStyle name="Normal 10 2 2 8" xfId="3805" xr:uid="{DE5EA038-3A02-4C47-8DE6-3A1441EDFAFA}"/>
    <cellStyle name="Normal 10 2 2 8 2" xfId="8641" xr:uid="{D2E15AB2-9668-4E5F-A639-514A11FF50D6}"/>
    <cellStyle name="Normal 10 2 2 8 2 2" xfId="19021" xr:uid="{3480B3A6-F662-4937-99DC-49EAFB9EA7A0}"/>
    <cellStyle name="Normal 10 2 2 8 3" xfId="11474" xr:uid="{A75F9D08-7B58-4EAA-A634-12F25C9A3922}"/>
    <cellStyle name="Normal 10 2 2 8 3 2" xfId="21854" xr:uid="{944B4970-0F84-4A3B-980A-849E2953B158}"/>
    <cellStyle name="Normal 10 2 2 8 4" xfId="16188" xr:uid="{BA2B70A8-69BA-4C67-B45B-50196AACCD26}"/>
    <cellStyle name="Normal 10 2 2 9" xfId="4985" xr:uid="{86C9F154-476B-4468-9FC4-5F160EBE9B49}"/>
    <cellStyle name="Normal 10 2 2 9 2" xfId="14280" xr:uid="{E3E2A61B-9D40-43EB-9D48-D96BFD3B58D0}"/>
    <cellStyle name="Normal 10 2 3" xfId="629" xr:uid="{00000000-0005-0000-0000-000021040000}"/>
    <cellStyle name="Normal 10 2 3 10" xfId="9569" xr:uid="{2C97D25C-BB1A-476C-B040-C7129D7C78F8}"/>
    <cellStyle name="Normal 10 2 3 10 2" xfId="19949" xr:uid="{C26B30B1-CA24-4063-9990-E82CA8D30A9E}"/>
    <cellStyle name="Normal 10 2 3 11" xfId="23693" xr:uid="{F46EF993-5487-4161-8132-6E4469E10AEF}"/>
    <cellStyle name="Normal 10 2 3 12" xfId="12535" xr:uid="{30ABFEF1-F302-48E8-80C8-FD85B566AB15}"/>
    <cellStyle name="Normal 10 2 3 2" xfId="2706" xr:uid="{00000000-0005-0000-0000-000016030000}"/>
    <cellStyle name="Normal 10 2 3 2 2" xfId="3127" xr:uid="{00000000-0005-0000-0000-000017030000}"/>
    <cellStyle name="Normal 10 2 3 2 2 2" xfId="6185" xr:uid="{F21BBDC9-8812-4296-AE4A-F43642B538F5}"/>
    <cellStyle name="Normal 10 2 3 2 2 2 2" xfId="26666" xr:uid="{D968F027-8C5A-4D5B-B2BC-79932E896B70}"/>
    <cellStyle name="Normal 10 2 3 2 2 2 3" xfId="15754" xr:uid="{2C3E5444-0944-4235-BBC7-58B631C232E9}"/>
    <cellStyle name="Normal 10 2 3 2 2 3" xfId="8207" xr:uid="{748CFDF7-39AA-4B48-846D-DFD53DCCDE46}"/>
    <cellStyle name="Normal 10 2 3 2 2 3 2" xfId="18587" xr:uid="{45C7548F-ABE9-4FD8-83DB-E4116F5BE0B7}"/>
    <cellStyle name="Normal 10 2 3 2 2 4" xfId="11040" xr:uid="{4B9FDFC5-57BF-47DF-8AEB-61C1EC11D3B0}"/>
    <cellStyle name="Normal 10 2 3 2 2 4 2" xfId="21420" xr:uid="{E77E9332-7AC6-44BC-80D8-AEA8D4B6FAC2}"/>
    <cellStyle name="Normal 10 2 3 2 2 5" xfId="23464" xr:uid="{DFBE45BE-79EF-49C6-BDC8-FF482BE25A0D}"/>
    <cellStyle name="Normal 10 2 3 2 2 6" xfId="13648" xr:uid="{50B21915-FBD1-44FF-955B-D305CBBC1A89}"/>
    <cellStyle name="Normal 10 2 3 2 3" xfId="4282" xr:uid="{2B94F73E-A71F-4B45-AB1A-F96E9B6FFBF5}"/>
    <cellStyle name="Normal 10 2 3 2 3 2" xfId="9054" xr:uid="{9FD5F957-C578-4F01-9FC1-69B359F5BAA4}"/>
    <cellStyle name="Normal 10 2 3 2 3 2 2" xfId="29097" xr:uid="{11FBA423-68F9-439E-B708-B9AF85FDFE2B}"/>
    <cellStyle name="Normal 10 2 3 2 3 2 3" xfId="19434" xr:uid="{4415A3C6-10BF-4B36-BC90-6F409E7AFDE1}"/>
    <cellStyle name="Normal 10 2 3 2 3 3" xfId="11887" xr:uid="{73E975D7-4723-457E-9759-1D54AC5E7481}"/>
    <cellStyle name="Normal 10 2 3 2 3 3 2" xfId="22267" xr:uid="{23334B30-CD1E-46BA-AA8F-928E8AA57B4B}"/>
    <cellStyle name="Normal 10 2 3 2 3 4" xfId="24450" xr:uid="{5EB69AA1-13EC-42BD-8FFE-6B2134503511}"/>
    <cellStyle name="Normal 10 2 3 2 3 5" xfId="16601" xr:uid="{A384552F-2090-445E-BAE5-6698F6D122C7}"/>
    <cellStyle name="Normal 10 2 3 2 4" xfId="5924" xr:uid="{CDA1F97D-60A1-407B-B633-AC0832D801F2}"/>
    <cellStyle name="Normal 10 2 3 2 4 2" xfId="28676" xr:uid="{A36775EF-6401-4226-A35F-5E9C74DF1AE6}"/>
    <cellStyle name="Normal 10 2 3 2 4 3" xfId="15377" xr:uid="{68E1D7BA-AD29-4DAD-950B-38FC6C839C0D}"/>
    <cellStyle name="Normal 10 2 3 2 5" xfId="7830" xr:uid="{85DC09AA-F078-4D23-AA13-CB516827E64E}"/>
    <cellStyle name="Normal 10 2 3 2 5 2" xfId="18210" xr:uid="{8981F427-A24D-4F3E-B774-84932F365DD4}"/>
    <cellStyle name="Normal 10 2 3 2 6" xfId="10663" xr:uid="{76110124-625D-47D4-AF91-BED10133DE30}"/>
    <cellStyle name="Normal 10 2 3 2 6 2" xfId="21043" xr:uid="{BE01F4B8-1875-492C-A5AD-83F27D3906D7}"/>
    <cellStyle name="Normal 10 2 3 2 7" xfId="24963" xr:uid="{A0FFC7DF-C238-474F-B0A2-5445E1885BE2}"/>
    <cellStyle name="Normal 10 2 3 2 8" xfId="13125" xr:uid="{50D78E67-3B19-4C22-AEF5-DF8C50160B8B}"/>
    <cellStyle name="Normal 10 2 3 3" xfId="3128" xr:uid="{00000000-0005-0000-0000-000018030000}"/>
    <cellStyle name="Normal 10 2 3 3 2" xfId="4440" xr:uid="{395FBBAC-4EB4-44DD-8BC8-3E17ADF9C3C0}"/>
    <cellStyle name="Normal 10 2 3 3 2 2" xfId="9212" xr:uid="{4044E785-F68D-497F-9D5B-50D7712F8C51}"/>
    <cellStyle name="Normal 10 2 3 3 2 2 2" xfId="29205" xr:uid="{F50990A4-77BD-4A19-9863-0010F3A43A57}"/>
    <cellStyle name="Normal 10 2 3 3 2 2 3" xfId="19592" xr:uid="{00874A4E-4DC7-4779-B725-0D034CD349DA}"/>
    <cellStyle name="Normal 10 2 3 3 2 3" xfId="12045" xr:uid="{651E0D9F-48E2-4C7E-B5CF-4E86AAEBDD58}"/>
    <cellStyle name="Normal 10 2 3 3 2 3 2" xfId="22425" xr:uid="{48A2501C-7E6B-4B28-BE41-C2D0983E25E3}"/>
    <cellStyle name="Normal 10 2 3 3 2 4" xfId="25826" xr:uid="{577FDCE4-8711-41C9-988F-AA44708C4806}"/>
    <cellStyle name="Normal 10 2 3 3 2 5" xfId="16759" xr:uid="{F5EB9542-0769-4B8A-91A4-7565AA0988C4}"/>
    <cellStyle name="Normal 10 2 3 3 3" xfId="6186" xr:uid="{ADCA5275-39F2-482D-8C01-D8EBC900C88A}"/>
    <cellStyle name="Normal 10 2 3 3 3 2" xfId="26223" xr:uid="{20EDA385-3F6C-463F-B9BB-E0DE71B26C1E}"/>
    <cellStyle name="Normal 10 2 3 3 3 3" xfId="15755" xr:uid="{EFE888DE-88DF-48D1-8F6B-2E83EDEA6128}"/>
    <cellStyle name="Normal 10 2 3 3 4" xfId="8208" xr:uid="{F0E2F6A5-BD42-4693-8AD0-A0C2526BA6B5}"/>
    <cellStyle name="Normal 10 2 3 3 4 2" xfId="18588" xr:uid="{D9C95B31-CCAA-4855-A2DF-2B2A41476B74}"/>
    <cellStyle name="Normal 10 2 3 3 5" xfId="11041" xr:uid="{12E48EE7-DB63-4777-854C-58E263EEB5CB}"/>
    <cellStyle name="Normal 10 2 3 3 5 2" xfId="21421" xr:uid="{9BE837BB-437F-4A9C-8324-8CA1E2D2D28C}"/>
    <cellStyle name="Normal 10 2 3 3 6" xfId="23787" xr:uid="{40569D23-61AB-45F8-AA45-BF39002CE525}"/>
    <cellStyle name="Normal 10 2 3 3 7" xfId="13649" xr:uid="{559FA790-3884-4188-B322-850E090BEBA9}"/>
    <cellStyle name="Normal 10 2 3 4" xfId="3126" xr:uid="{00000000-0005-0000-0000-000019030000}"/>
    <cellStyle name="Normal 10 2 3 4 2" xfId="6184" xr:uid="{6F80E080-F8C7-483A-84F6-435A6A402000}"/>
    <cellStyle name="Normal 10 2 3 4 2 2" xfId="28014" xr:uid="{CFCDEAE0-D338-4091-AC15-668D3B295B8B}"/>
    <cellStyle name="Normal 10 2 3 4 2 3" xfId="15753" xr:uid="{960A2809-F7FF-48CB-B2EB-DB8E348B18EC}"/>
    <cellStyle name="Normal 10 2 3 4 3" xfId="8206" xr:uid="{302DF909-5642-4A8D-88D7-5BFCE03896E9}"/>
    <cellStyle name="Normal 10 2 3 4 3 2" xfId="18586" xr:uid="{AB93101C-88F5-4130-A19E-5E38DF614E7E}"/>
    <cellStyle name="Normal 10 2 3 4 4" xfId="11039" xr:uid="{0B293727-8820-41D2-A0EB-ED5FCBF3C6B4}"/>
    <cellStyle name="Normal 10 2 3 4 4 2" xfId="21419" xr:uid="{98F15AD6-31E3-4DB6-85DB-7BFEF91DDA77}"/>
    <cellStyle name="Normal 10 2 3 4 5" xfId="23741" xr:uid="{4DEFB253-2EDE-47A7-8D1D-E3D674008FF9}"/>
    <cellStyle name="Normal 10 2 3 4 6" xfId="13647" xr:uid="{AFDB53F8-9F26-4C3F-BA97-172B32C285DF}"/>
    <cellStyle name="Normal 10 2 3 5" xfId="2604" xr:uid="{00000000-0005-0000-0000-00001A030000}"/>
    <cellStyle name="Normal 10 2 3 5 2" xfId="5869" xr:uid="{1F649C14-9E5E-422A-970C-FA8E95C730BA}"/>
    <cellStyle name="Normal 10 2 3 5 2 2" xfId="28059" xr:uid="{9C373D47-6388-4819-BB1F-656D0917F65C}"/>
    <cellStyle name="Normal 10 2 3 5 2 3" xfId="15276" xr:uid="{891E1580-5625-4160-8DB8-13978498474D}"/>
    <cellStyle name="Normal 10 2 3 5 3" xfId="7729" xr:uid="{A4A6A792-4386-4B80-9437-B711498C0164}"/>
    <cellStyle name="Normal 10 2 3 5 3 2" xfId="18109" xr:uid="{FCDC4A15-63D9-48D4-B37F-F0FF50324AE8}"/>
    <cellStyle name="Normal 10 2 3 5 4" xfId="10562" xr:uid="{DC0E6A81-5298-47EC-95E1-D37895DB0800}"/>
    <cellStyle name="Normal 10 2 3 5 4 2" xfId="20942" xr:uid="{C5FF6D72-279D-449B-A4B1-66785E62441F}"/>
    <cellStyle name="Normal 10 2 3 5 5" xfId="23813" xr:uid="{3974C175-0484-428C-819E-385B5B192098}"/>
    <cellStyle name="Normal 10 2 3 5 6" xfId="12992" xr:uid="{B567E562-90E7-4D8E-AAA7-875E9F4F5717}"/>
    <cellStyle name="Normal 10 2 3 6" xfId="2303" xr:uid="{00000000-0005-0000-0000-000015030000}"/>
    <cellStyle name="Normal 10 2 3 6 2" xfId="7430" xr:uid="{F65338EF-E7C1-4C21-ADD6-C3AE8BACAA87}"/>
    <cellStyle name="Normal 10 2 3 6 2 2" xfId="17810" xr:uid="{FAAE8B82-D8D7-4E2D-9117-A7D262707BC4}"/>
    <cellStyle name="Normal 10 2 3 6 3" xfId="10263" xr:uid="{92434D7F-4325-4704-BC8A-75EEF454854D}"/>
    <cellStyle name="Normal 10 2 3 6 3 2" xfId="20643" xr:uid="{6F76CD2A-A882-4BE1-9036-58E856D0DF41}"/>
    <cellStyle name="Normal 10 2 3 6 4" xfId="24567" xr:uid="{F399ECA1-22BC-4C28-BAC2-CEF11C98ECB3}"/>
    <cellStyle name="Normal 10 2 3 6 5" xfId="14977" xr:uid="{830DE2F1-D4F3-45C3-9DBE-14ADA1AAA0A6}"/>
    <cellStyle name="Normal 10 2 3 7" xfId="3834" xr:uid="{8B8290D7-AE8C-4937-9A4F-00917BF737BC}"/>
    <cellStyle name="Normal 10 2 3 7 2" xfId="8667" xr:uid="{EA0FCEC4-836D-4690-A6E7-8DC48BC34E27}"/>
    <cellStyle name="Normal 10 2 3 7 2 2" xfId="19047" xr:uid="{EF39DD86-7CBF-44F7-A0CA-DADF53320C47}"/>
    <cellStyle name="Normal 10 2 3 7 3" xfId="11500" xr:uid="{E7C24303-4015-422A-8765-8C895ECC8561}"/>
    <cellStyle name="Normal 10 2 3 7 3 2" xfId="21880" xr:uid="{9D168038-5E4A-4E92-B20D-4299A65F34C0}"/>
    <cellStyle name="Normal 10 2 3 7 4" xfId="16214" xr:uid="{88B26A2A-744C-4C28-A600-D8665AC5EC8A}"/>
    <cellStyle name="Normal 10 2 3 8" xfId="4988" xr:uid="{ED7C97D3-0FB5-4457-A673-C604FF5B7447}"/>
    <cellStyle name="Normal 10 2 3 8 2" xfId="14283" xr:uid="{91F9CF94-E671-4888-B146-8AAE97D323D1}"/>
    <cellStyle name="Normal 10 2 3 9" xfId="6736" xr:uid="{49615C31-75D1-4474-9BA1-F20597FA187A}"/>
    <cellStyle name="Normal 10 2 3 9 2" xfId="17116" xr:uid="{12A1D631-F493-4267-A179-AE8F3EBBF983}"/>
    <cellStyle name="Normal 10 2 4" xfId="630" xr:uid="{00000000-0005-0000-0000-000022040000}"/>
    <cellStyle name="Normal 10 2 4 2" xfId="3129" xr:uid="{00000000-0005-0000-0000-00001C030000}"/>
    <cellStyle name="Normal 10 2 4 2 2" xfId="6187" xr:uid="{CD81C353-7344-4C59-8828-166DB4D348FE}"/>
    <cellStyle name="Normal 10 2 4 2 2 2" xfId="28345" xr:uid="{761D17AF-64FC-417E-82CE-5B8063632213}"/>
    <cellStyle name="Normal 10 2 4 2 2 3" xfId="15756" xr:uid="{3302B5E1-2623-4BDC-99AF-F55B35D19A11}"/>
    <cellStyle name="Normal 10 2 4 2 3" xfId="8209" xr:uid="{15B50D38-A3A0-4A3A-B597-1BDBAC43A9B1}"/>
    <cellStyle name="Normal 10 2 4 2 3 2" xfId="18589" xr:uid="{9CB06398-FD5C-46CA-819B-B9D9A4A38E1D}"/>
    <cellStyle name="Normal 10 2 4 2 4" xfId="11042" xr:uid="{18D219A1-E916-4473-A30E-0EE6E957F7FC}"/>
    <cellStyle name="Normal 10 2 4 2 4 2" xfId="21422" xr:uid="{F6950B87-B095-4A92-9CDB-E62C0DF212BF}"/>
    <cellStyle name="Normal 10 2 4 2 5" xfId="24516" xr:uid="{FA73F80A-DCD5-4B61-8B84-C4D4B7693C92}"/>
    <cellStyle name="Normal 10 2 4 2 6" xfId="13650" xr:uid="{F767D00E-752E-4CFE-92E0-30323D098EBD}"/>
    <cellStyle name="Normal 10 2 4 3" xfId="2704" xr:uid="{00000000-0005-0000-0000-00001D030000}"/>
    <cellStyle name="Normal 10 2 4 3 2" xfId="5922" xr:uid="{0CCC0FB0-A059-4BCB-8DA1-770EA4429DFA}"/>
    <cellStyle name="Normal 10 2 4 3 2 2" xfId="26615" xr:uid="{802FFC82-4CAD-45AB-877A-9FA01D5FD3BF}"/>
    <cellStyle name="Normal 10 2 4 3 2 3" xfId="15375" xr:uid="{E2F920D3-F6FB-4E7E-9047-6D662B6AB81B}"/>
    <cellStyle name="Normal 10 2 4 3 3" xfId="7828" xr:uid="{74B90E5E-ED06-4B53-9B1F-8F05E7797B5F}"/>
    <cellStyle name="Normal 10 2 4 3 3 2" xfId="18208" xr:uid="{349E2243-017D-4FE5-BD7D-A90B7A3AB615}"/>
    <cellStyle name="Normal 10 2 4 3 4" xfId="10661" xr:uid="{C824EB2A-2B0A-4B36-A699-DDBAA50CF09F}"/>
    <cellStyle name="Normal 10 2 4 3 4 2" xfId="21041" xr:uid="{405BC94C-5055-4760-A913-4B930CAB0E7E}"/>
    <cellStyle name="Normal 10 2 4 3 5" xfId="24197" xr:uid="{73BF47DB-4558-46E0-9682-515D48F68056}"/>
    <cellStyle name="Normal 10 2 4 3 6" xfId="13122" xr:uid="{0F44A364-78A2-4162-90F3-50FE8FA80242}"/>
    <cellStyle name="Normal 10 2 4 4" xfId="4145" xr:uid="{F5B8E602-5C20-4A6E-97E5-C382727F07E8}"/>
    <cellStyle name="Normal 10 2 4 4 2" xfId="8917" xr:uid="{964DB0DE-F5F5-4ABA-BCC8-41DD10D7565A}"/>
    <cellStyle name="Normal 10 2 4 4 2 2" xfId="19297" xr:uid="{C47C3A9A-B917-4B8F-902B-F0A583A5B4EA}"/>
    <cellStyle name="Normal 10 2 4 4 3" xfId="11750" xr:uid="{7ED79008-29F0-476F-8C01-46DE75F05338}"/>
    <cellStyle name="Normal 10 2 4 4 3 2" xfId="22130" xr:uid="{BC7CF7BB-416D-4990-9C30-F72688ECBA70}"/>
    <cellStyle name="Normal 10 2 4 4 4" xfId="22945" xr:uid="{A370B6D4-A1E7-4B01-949F-2BE08000CCBB}"/>
    <cellStyle name="Normal 10 2 4 4 5" xfId="16464" xr:uid="{71362419-E58F-4356-B691-ED3DEF516EA1}"/>
    <cellStyle name="Normal 10 2 4 5" xfId="4989" xr:uid="{3620BA03-891B-4B6C-B831-2F7A09D9D59D}"/>
    <cellStyle name="Normal 10 2 4 5 2" xfId="14284" xr:uid="{13F992D6-3CE3-4B6A-882E-DC9C16A5E430}"/>
    <cellStyle name="Normal 10 2 4 6" xfId="6737" xr:uid="{11EE109C-25B0-4477-B953-6C38A2D79450}"/>
    <cellStyle name="Normal 10 2 4 6 2" xfId="17117" xr:uid="{1ABB1FCB-A73C-47FD-A1F2-908B22603DF6}"/>
    <cellStyle name="Normal 10 2 4 7" xfId="9570" xr:uid="{035FBA25-20E3-48E3-A528-D611C212017A}"/>
    <cellStyle name="Normal 10 2 4 7 2" xfId="19950" xr:uid="{F1863EE5-2F73-4F0D-865C-DE77E05A4C14}"/>
    <cellStyle name="Normal 10 2 4 8" xfId="25199" xr:uid="{FA6DC77F-6C8F-4F7B-A62E-33AABEEFCA03}"/>
    <cellStyle name="Normal 10 2 4 9" xfId="12693" xr:uid="{ECC619C5-78D3-4209-B844-DE894BEC0E7E}"/>
    <cellStyle name="Normal 10 2 5" xfId="3130" xr:uid="{00000000-0005-0000-0000-00001E030000}"/>
    <cellStyle name="Normal 10 2 5 2" xfId="4441" xr:uid="{9E338F2E-BE96-4E83-90F2-E16A4690B5A9}"/>
    <cellStyle name="Normal 10 2 5 2 2" xfId="9213" xr:uid="{BA65854E-AF92-4803-80F5-7C22DCC8293B}"/>
    <cellStyle name="Normal 10 2 5 2 2 2" xfId="29206" xr:uid="{6314A263-83F1-4B28-ABCE-765CABFD8127}"/>
    <cellStyle name="Normal 10 2 5 2 2 3" xfId="19593" xr:uid="{370D15FE-C276-4A45-83E6-DF6F800B0860}"/>
    <cellStyle name="Normal 10 2 5 2 3" xfId="12046" xr:uid="{496D436E-B032-4A07-B26D-488CDFFEC77E}"/>
    <cellStyle name="Normal 10 2 5 2 3 2" xfId="22426" xr:uid="{766BF66E-6196-4E68-9B7C-FF0C469F7940}"/>
    <cellStyle name="Normal 10 2 5 2 4" xfId="25621" xr:uid="{157B87D2-C5CA-4D5E-B2DA-1D3FC9672306}"/>
    <cellStyle name="Normal 10 2 5 2 5" xfId="16760" xr:uid="{7082362A-ECD0-4F4B-848B-5CCF414252C3}"/>
    <cellStyle name="Normal 10 2 5 3" xfId="6188" xr:uid="{BD1BFEE4-9F62-4A48-BD95-D53BC4D82615}"/>
    <cellStyle name="Normal 10 2 5 3 2" xfId="28202" xr:uid="{3A30FCB9-803E-4EC5-9919-163306731BC1}"/>
    <cellStyle name="Normal 10 2 5 3 3" xfId="15757" xr:uid="{3F571267-5D40-4D73-81AC-EC846B65A91F}"/>
    <cellStyle name="Normal 10 2 5 4" xfId="8210" xr:uid="{DD3F144C-0B72-4220-AF0F-6C8AF931DF96}"/>
    <cellStyle name="Normal 10 2 5 4 2" xfId="18590" xr:uid="{D44E319F-2FC8-4885-8CA0-4D3D7071A191}"/>
    <cellStyle name="Normal 10 2 5 5" xfId="11043" xr:uid="{4C93613D-EEC5-4473-A995-AFA6F2F8F050}"/>
    <cellStyle name="Normal 10 2 5 5 2" xfId="21423" xr:uid="{63931744-0C21-4ECC-BD7A-9138DB1EEDD1}"/>
    <cellStyle name="Normal 10 2 5 6" xfId="24522" xr:uid="{9F740B7E-7987-49C4-82C9-35191C4BEAEE}"/>
    <cellStyle name="Normal 10 2 5 7" xfId="13651" xr:uid="{5417E4E0-F7F8-4917-9C5E-6C988C3578DF}"/>
    <cellStyle name="Normal 10 2 6" xfId="2889" xr:uid="{00000000-0005-0000-0000-00001F030000}"/>
    <cellStyle name="Normal 10 2 6 2" xfId="6075" xr:uid="{B8B7211B-FFDA-4B81-A375-DD45B1DD517E}"/>
    <cellStyle name="Normal 10 2 6 2 2" xfId="27183" xr:uid="{76D46EE7-A365-41C6-8123-6B42149712D0}"/>
    <cellStyle name="Normal 10 2 6 2 3" xfId="15553" xr:uid="{0796DDD0-7B21-41F0-BCC5-C48576AB08EE}"/>
    <cellStyle name="Normal 10 2 6 3" xfId="8006" xr:uid="{0CA1C121-A45E-4913-9CCA-CBBAA3AE18EB}"/>
    <cellStyle name="Normal 10 2 6 3 2" xfId="18386" xr:uid="{93B5654E-534E-47BD-BD90-C53F0B89EC8A}"/>
    <cellStyle name="Normal 10 2 6 4" xfId="10839" xr:uid="{E7171419-1314-4CBA-B06A-C3721FCD9CA9}"/>
    <cellStyle name="Normal 10 2 6 4 2" xfId="21219" xr:uid="{C8AF0209-EC6E-43EB-9357-A1E5EC0623EF}"/>
    <cellStyle name="Normal 10 2 6 5" xfId="24835" xr:uid="{2AA68A3A-DCAE-496A-82A2-4D3838D9ABF1}"/>
    <cellStyle name="Normal 10 2 6 6" xfId="13391" xr:uid="{14C536AA-DB87-428A-B8DD-54EAB2B90CD1}"/>
    <cellStyle name="Normal 10 2 7" xfId="2501" xr:uid="{00000000-0005-0000-0000-000020030000}"/>
    <cellStyle name="Normal 10 2 7 2" xfId="5782" xr:uid="{D0B4CEE4-5864-4622-B725-5D5D21567676}"/>
    <cellStyle name="Normal 10 2 7 2 2" xfId="27112" xr:uid="{978E091B-8C60-428F-8E28-08D94C396028}"/>
    <cellStyle name="Normal 10 2 7 2 3" xfId="15173" xr:uid="{CE2A363D-DDDE-4623-A501-AAAF537750CD}"/>
    <cellStyle name="Normal 10 2 7 3" xfId="7626" xr:uid="{7A984B8F-FF27-492E-BA0E-F5C3E75B7C54}"/>
    <cellStyle name="Normal 10 2 7 3 2" xfId="18006" xr:uid="{45DE27C2-5F10-4CA5-BF51-54192B24021B}"/>
    <cellStyle name="Normal 10 2 7 4" xfId="10459" xr:uid="{5B46C42E-A9F8-44A4-B466-83BEF0D6B08F}"/>
    <cellStyle name="Normal 10 2 7 4 2" xfId="20839" xr:uid="{A911A6C3-C177-4436-98E2-79D9650DA797}"/>
    <cellStyle name="Normal 10 2 7 5" xfId="22948" xr:uid="{EF1259EB-84F5-4CD6-8766-0001F2586003}"/>
    <cellStyle name="Normal 10 2 7 6" xfId="12889" xr:uid="{62449018-77E9-4C59-A406-BD186A7876FD}"/>
    <cellStyle name="Normal 10 2 8" xfId="2195" xr:uid="{00000000-0005-0000-0000-000009030000}"/>
    <cellStyle name="Normal 10 2 8 2" xfId="7322" xr:uid="{CD3D437D-65A4-45F7-BD24-8B506936D243}"/>
    <cellStyle name="Normal 10 2 8 2 2" xfId="17702" xr:uid="{459D8D6A-E723-445E-8E7D-E58CC4E9DB9E}"/>
    <cellStyle name="Normal 10 2 8 3" xfId="10155" xr:uid="{A4E6239E-293D-43CF-BAE1-920FC2436C0D}"/>
    <cellStyle name="Normal 10 2 8 3 2" xfId="20535" xr:uid="{58CF501C-C41C-4CE0-9DC0-D9DF3C98CCAA}"/>
    <cellStyle name="Normal 10 2 8 4" xfId="23946" xr:uid="{B16A613C-DC7C-4BAB-9CE5-D2D4386F503D}"/>
    <cellStyle name="Normal 10 2 8 5" xfId="14869" xr:uid="{D2AC8B86-F8E4-403F-B63E-A61C29DDF6FC}"/>
    <cellStyle name="Normal 10 2 9" xfId="3904" xr:uid="{8D267ABA-D2E7-4AB9-85B6-698D2920A9CF}"/>
    <cellStyle name="Normal 10 2 9 2" xfId="8736" xr:uid="{AF649095-E975-4879-A024-D9E79D05AA14}"/>
    <cellStyle name="Normal 10 2 9 2 2" xfId="19116" xr:uid="{3191403E-2306-45DA-906D-6C9E51CA3AEA}"/>
    <cellStyle name="Normal 10 2 9 3" xfId="11569" xr:uid="{D853CF8D-5370-4F11-A2CD-EB1C71549CBB}"/>
    <cellStyle name="Normal 10 2 9 3 2" xfId="21949" xr:uid="{967439E1-E452-43A8-80DA-4BBE4EACCEE0}"/>
    <cellStyle name="Normal 10 2 9 4" xfId="16283" xr:uid="{D850474B-04FD-41D5-9E02-5BDAD9D1B3B8}"/>
    <cellStyle name="Normal 10 3" xfId="631" xr:uid="{00000000-0005-0000-0000-000023040000}"/>
    <cellStyle name="Normal 10 3 10" xfId="4990" xr:uid="{B971CAB3-4E5E-42A8-8E41-7E9B5496E5A2}"/>
    <cellStyle name="Normal 10 3 10 2" xfId="14285" xr:uid="{1D1E5673-3166-446E-874B-A45C646CA6F2}"/>
    <cellStyle name="Normal 10 3 11" xfId="6738" xr:uid="{2ED9A2C1-5D97-491C-ACA5-960CC9F31B2C}"/>
    <cellStyle name="Normal 10 3 11 2" xfId="17118" xr:uid="{0911746F-79BE-42B5-8D11-8F7DD6FFFB9D}"/>
    <cellStyle name="Normal 10 3 12" xfId="9571" xr:uid="{255DC69B-92E1-4FEB-9EFA-4F0D81443FB9}"/>
    <cellStyle name="Normal 10 3 12 2" xfId="19951" xr:uid="{7DB05A14-DDDF-42E0-BCD6-AF6AB9D9B9C4}"/>
    <cellStyle name="Normal 10 3 13" xfId="23886" xr:uid="{6272B891-EDDC-4148-A2A1-936240A89EBA}"/>
    <cellStyle name="Normal 10 3 14" xfId="12464" xr:uid="{359FC0B9-F250-4559-B02E-40DB23ABD1A8}"/>
    <cellStyle name="Normal 10 3 2" xfId="632" xr:uid="{00000000-0005-0000-0000-000024040000}"/>
    <cellStyle name="Normal 10 3 2 10" xfId="9572" xr:uid="{51C02921-58A3-463A-B4FC-F82EDF76A44E}"/>
    <cellStyle name="Normal 10 3 2 10 2" xfId="19952" xr:uid="{928C13C0-E605-4FA9-8E38-6C8897FF5498}"/>
    <cellStyle name="Normal 10 3 2 11" xfId="23012" xr:uid="{1AEADB29-65B1-4D02-9750-E5CD446409E6}"/>
    <cellStyle name="Normal 10 3 2 12" xfId="12536" xr:uid="{E0A41ED9-2C13-409B-93F2-56564369BD81}"/>
    <cellStyle name="Normal 10 3 2 2" xfId="633" xr:uid="{00000000-0005-0000-0000-000025040000}"/>
    <cellStyle name="Normal 10 3 2 2 2" xfId="3132" xr:uid="{00000000-0005-0000-0000-000024030000}"/>
    <cellStyle name="Normal 10 3 2 2 2 2" xfId="6190" xr:uid="{818E3871-8BBD-49A5-8F2F-3AA2809212CC}"/>
    <cellStyle name="Normal 10 3 2 2 2 2 2" xfId="26168" xr:uid="{EA40498E-9AB9-4A85-918E-BFACEC00A1BF}"/>
    <cellStyle name="Normal 10 3 2 2 2 2 3" xfId="25885" xr:uid="{53D87904-1416-4640-96E8-2900CC5A05C6}"/>
    <cellStyle name="Normal 10 3 2 2 2 2 4" xfId="15759" xr:uid="{528ECC10-08C3-4C6E-BA5F-675B8F05A6D1}"/>
    <cellStyle name="Normal 10 3 2 2 2 3" xfId="8212" xr:uid="{C721729A-2337-4936-B79F-891C05B4A559}"/>
    <cellStyle name="Normal 10 3 2 2 2 3 2" xfId="28865" xr:uid="{B96E90F2-99D0-4B90-805E-5BE51C97634A}"/>
    <cellStyle name="Normal 10 3 2 2 2 3 3" xfId="18592" xr:uid="{87839693-9F0F-49A5-850D-92BA297E6CB6}"/>
    <cellStyle name="Normal 10 3 2 2 2 4" xfId="11045" xr:uid="{BF195E82-5187-4D41-BD8C-60ED6733DFB5}"/>
    <cellStyle name="Normal 10 3 2 2 2 4 2" xfId="21425" xr:uid="{040CE62B-8DD3-48FD-885B-700066E6B86B}"/>
    <cellStyle name="Normal 10 3 2 2 2 5" xfId="22877" xr:uid="{BBA932E6-1E09-4080-98F2-0F79EA82D601}"/>
    <cellStyle name="Normal 10 3 2 2 2 6" xfId="13653" xr:uid="{5DADBDA1-26F8-4BD9-873A-036A9D4F8118}"/>
    <cellStyle name="Normal 10 3 2 2 3" xfId="4284" xr:uid="{A53AD929-881D-4AA3-8224-140DAE4C1638}"/>
    <cellStyle name="Normal 10 3 2 2 3 2" xfId="9056" xr:uid="{8C75F184-FFC8-4F9E-AACF-5A5E3057638C}"/>
    <cellStyle name="Normal 10 3 2 2 3 2 2" xfId="29099" xr:uid="{3FA52B86-173F-47DB-A46D-08887A85E943}"/>
    <cellStyle name="Normal 10 3 2 2 3 2 3" xfId="19436" xr:uid="{CF9251E8-D165-4028-9B55-9DFABB159669}"/>
    <cellStyle name="Normal 10 3 2 2 3 3" xfId="11889" xr:uid="{7B657372-A9AB-4CC8-A4F1-DA61F6B8BD3E}"/>
    <cellStyle name="Normal 10 3 2 2 3 3 2" xfId="22269" xr:uid="{7A27E98F-A5A0-4A1D-9085-C99D62911EC4}"/>
    <cellStyle name="Normal 10 3 2 2 3 4" xfId="24764" xr:uid="{B0263DA0-4320-4DB7-B5C5-010F7FD3EAA0}"/>
    <cellStyle name="Normal 10 3 2 2 3 5" xfId="16603" xr:uid="{DCC0A920-4C3C-4AB7-BF06-0525ABDD4CEB}"/>
    <cellStyle name="Normal 10 3 2 2 4" xfId="4992" xr:uid="{8FBD8140-B9BC-491C-8D7F-C7C1AAC31563}"/>
    <cellStyle name="Normal 10 3 2 2 4 2" xfId="26245" xr:uid="{5A9FC39D-CFFE-4712-BA37-6A6B52AF9965}"/>
    <cellStyle name="Normal 10 3 2 2 4 3" xfId="14287" xr:uid="{07170A62-D7A3-4CF8-AF7A-00C71D5117E1}"/>
    <cellStyle name="Normal 10 3 2 2 5" xfId="6740" xr:uid="{F488103A-1068-48DE-89EF-889B889BB68C}"/>
    <cellStyle name="Normal 10 3 2 2 5 2" xfId="17120" xr:uid="{723E325F-12B8-4F4B-BDC3-0F57FCB0A260}"/>
    <cellStyle name="Normal 10 3 2 2 6" xfId="9573" xr:uid="{6ED5D63F-9B82-414B-88E6-E4DB8CB3E9EB}"/>
    <cellStyle name="Normal 10 3 2 2 6 2" xfId="19953" xr:uid="{8BE44BC7-DC90-4F84-B987-DC25E2CE5C9D}"/>
    <cellStyle name="Normal 10 3 2 2 7" xfId="25180" xr:uid="{2F7CE6EA-3726-424C-8D77-756D4623EE51}"/>
    <cellStyle name="Normal 10 3 2 2 8" xfId="13127" xr:uid="{B9446284-ECCF-4080-BA5F-5D5B591A76AD}"/>
    <cellStyle name="Normal 10 3 2 3" xfId="3133" xr:uid="{00000000-0005-0000-0000-000025030000}"/>
    <cellStyle name="Normal 10 3 2 3 2" xfId="4442" xr:uid="{AB4DC996-997D-43F3-A978-07BE861BA132}"/>
    <cellStyle name="Normal 10 3 2 3 2 2" xfId="9214" xr:uid="{A96D1B7B-5F8C-4D05-9DC8-DE3645EF2A3D}"/>
    <cellStyle name="Normal 10 3 2 3 2 2 2" xfId="29207" xr:uid="{843C4DA1-F182-487D-80F5-0E6BE11C9AF5}"/>
    <cellStyle name="Normal 10 3 2 3 2 2 3" xfId="19594" xr:uid="{2E2CD963-89F6-41AE-88AD-9526C805221B}"/>
    <cellStyle name="Normal 10 3 2 3 2 3" xfId="12047" xr:uid="{3E76F8F7-3EC2-480D-BE7A-4019B720399F}"/>
    <cellStyle name="Normal 10 3 2 3 2 3 2" xfId="22427" xr:uid="{C1D9A5B9-0886-4A15-B4AC-905F0C43B983}"/>
    <cellStyle name="Normal 10 3 2 3 2 4" xfId="24899" xr:uid="{EF39CD07-3306-40C4-AC6B-FFC0565E7D10}"/>
    <cellStyle name="Normal 10 3 2 3 2 5" xfId="16761" xr:uid="{78EC5100-9684-4998-9F40-39204151AC55}"/>
    <cellStyle name="Normal 10 3 2 3 3" xfId="6191" xr:uid="{4FA7B985-F3FD-4BB1-BE6E-726FBE11C1C7}"/>
    <cellStyle name="Normal 10 3 2 3 3 2" xfId="28118" xr:uid="{CEA23EA0-2236-4A39-8BAD-FB0EC0DB315A}"/>
    <cellStyle name="Normal 10 3 2 3 3 3" xfId="15760" xr:uid="{9144E66A-91B6-4E51-ACAA-56ACDAF6CBAE}"/>
    <cellStyle name="Normal 10 3 2 3 4" xfId="8213" xr:uid="{0277978F-4825-43B0-B34A-710A6A851632}"/>
    <cellStyle name="Normal 10 3 2 3 4 2" xfId="18593" xr:uid="{72752379-22DD-4D52-BF80-11B385A74B1D}"/>
    <cellStyle name="Normal 10 3 2 3 5" xfId="11046" xr:uid="{1C342EAE-3E22-40BE-A5C7-8125513E85B4}"/>
    <cellStyle name="Normal 10 3 2 3 5 2" xfId="21426" xr:uid="{3BCAC77F-4504-4411-91D6-CDBAD0294ACA}"/>
    <cellStyle name="Normal 10 3 2 3 6" xfId="25053" xr:uid="{B1DA9158-FF4F-43E3-81BC-72A67E9F1FCA}"/>
    <cellStyle name="Normal 10 3 2 3 7" xfId="13654" xr:uid="{5F15AA7E-F44B-4554-B334-229175320190}"/>
    <cellStyle name="Normal 10 3 2 4" xfId="3131" xr:uid="{00000000-0005-0000-0000-000026030000}"/>
    <cellStyle name="Normal 10 3 2 4 2" xfId="6189" xr:uid="{B077E13E-CA6B-45D4-9087-D61876575884}"/>
    <cellStyle name="Normal 10 3 2 4 2 2" xfId="26601" xr:uid="{92FF2D64-E0F2-4AAB-81C6-B9C1DA63E523}"/>
    <cellStyle name="Normal 10 3 2 4 2 3" xfId="15758" xr:uid="{4B82FBAC-F2C9-4089-824F-815BB8080F6F}"/>
    <cellStyle name="Normal 10 3 2 4 3" xfId="8211" xr:uid="{B2BFB5DC-6009-4CCA-94A5-544F7797A084}"/>
    <cellStyle name="Normal 10 3 2 4 3 2" xfId="18591" xr:uid="{7E9BCD89-84C1-498B-B93E-51EAF88235C7}"/>
    <cellStyle name="Normal 10 3 2 4 4" xfId="11044" xr:uid="{E028B317-F9CA-4C90-B28A-1E0061DE4622}"/>
    <cellStyle name="Normal 10 3 2 4 4 2" xfId="21424" xr:uid="{66936DCA-6B75-429F-9723-956BD3D56201}"/>
    <cellStyle name="Normal 10 3 2 4 5" xfId="23279" xr:uid="{A2698027-CC44-496E-A047-99571E1CFE91}"/>
    <cellStyle name="Normal 10 3 2 4 6" xfId="13652" xr:uid="{B746249F-45B3-4BC8-9F06-58E0393BEAB6}"/>
    <cellStyle name="Normal 10 3 2 5" xfId="2538" xr:uid="{00000000-0005-0000-0000-000027030000}"/>
    <cellStyle name="Normal 10 3 2 5 2" xfId="5812" xr:uid="{3AFAD17B-9CB7-4043-92C4-690A02D02BCC}"/>
    <cellStyle name="Normal 10 3 2 5 2 2" xfId="28503" xr:uid="{EBF5EBE1-ED80-4526-AEB5-FBEF36F58529}"/>
    <cellStyle name="Normal 10 3 2 5 2 3" xfId="15210" xr:uid="{6989A562-4251-4F9F-8419-A33C25A59A25}"/>
    <cellStyle name="Normal 10 3 2 5 3" xfId="7663" xr:uid="{1831CD6D-9BE7-41B6-B199-6DCD146669B3}"/>
    <cellStyle name="Normal 10 3 2 5 3 2" xfId="18043" xr:uid="{BD83013A-EEF5-42AE-A6F5-16BD16D55753}"/>
    <cellStyle name="Normal 10 3 2 5 4" xfId="10496" xr:uid="{012ED8AA-B686-49AB-AFE6-52E2F18ECBDD}"/>
    <cellStyle name="Normal 10 3 2 5 4 2" xfId="20876" xr:uid="{DDCB5631-F786-43E1-AFAE-8891BC06A146}"/>
    <cellStyle name="Normal 10 3 2 5 5" xfId="24093" xr:uid="{81847829-8D06-4E14-B304-A1014F7064EF}"/>
    <cellStyle name="Normal 10 3 2 5 6" xfId="12926" xr:uid="{DF20E022-3898-4380-82B3-AC87090882AC}"/>
    <cellStyle name="Normal 10 3 2 6" xfId="2304" xr:uid="{00000000-0005-0000-0000-000022030000}"/>
    <cellStyle name="Normal 10 3 2 6 2" xfId="7431" xr:uid="{EAE563C9-0ED2-48F8-9124-2A92354E338C}"/>
    <cellStyle name="Normal 10 3 2 6 2 2" xfId="17811" xr:uid="{9E740C62-6C9B-4F4E-930E-6A6A3F2F3603}"/>
    <cellStyle name="Normal 10 3 2 6 3" xfId="10264" xr:uid="{49165BC3-52B0-4C24-A6C9-50659493E6C0}"/>
    <cellStyle name="Normal 10 3 2 6 3 2" xfId="20644" xr:uid="{9F65774C-CA03-4F18-9D11-43914841E605}"/>
    <cellStyle name="Normal 10 3 2 6 4" xfId="24222" xr:uid="{932920D9-C582-48DA-A395-DE5A8D4E9988}"/>
    <cellStyle name="Normal 10 3 2 6 5" xfId="14978" xr:uid="{58451BA6-A69A-4535-AEA4-F75B5AF1C6C4}"/>
    <cellStyle name="Normal 10 3 2 7" xfId="3835" xr:uid="{5DE2482C-58BB-48C3-BFAB-C7FEF5582713}"/>
    <cellStyle name="Normal 10 3 2 7 2" xfId="8668" xr:uid="{8DB17317-09E6-4641-BC0A-ED4C68F648C6}"/>
    <cellStyle name="Normal 10 3 2 7 2 2" xfId="19048" xr:uid="{353414D2-5965-4C88-9155-5637FB721339}"/>
    <cellStyle name="Normal 10 3 2 7 3" xfId="11501" xr:uid="{A50C2AEA-0E22-4976-9959-F2741F1D478D}"/>
    <cellStyle name="Normal 10 3 2 7 3 2" xfId="21881" xr:uid="{6537CBDA-0B47-4A02-9559-AE5B06F9477F}"/>
    <cellStyle name="Normal 10 3 2 7 4" xfId="16215" xr:uid="{D36FE6EB-A15E-44F2-8054-6C2B99B90891}"/>
    <cellStyle name="Normal 10 3 2 8" xfId="4991" xr:uid="{AABF2103-4513-4583-A363-6F64B000444F}"/>
    <cellStyle name="Normal 10 3 2 8 2" xfId="14286" xr:uid="{7022F2AB-98F8-4CC8-95C8-F55383562AED}"/>
    <cellStyle name="Normal 10 3 2 9" xfId="6739" xr:uid="{1FB954EC-E729-41E3-BF60-916B01A6773C}"/>
    <cellStyle name="Normal 10 3 2 9 2" xfId="17119" xr:uid="{066F68D1-A22B-4004-9509-9E7EFB117A42}"/>
    <cellStyle name="Normal 10 3 3" xfId="634" xr:uid="{00000000-0005-0000-0000-000026040000}"/>
    <cellStyle name="Normal 10 3 3 10" xfId="24634" xr:uid="{FC8A1D8D-9502-4418-BE56-E62F82A545E2}"/>
    <cellStyle name="Normal 10 3 3 11" xfId="12694" xr:uid="{107F9FA7-0259-4E3D-8341-5FD559C59C48}"/>
    <cellStyle name="Normal 10 3 3 2" xfId="2707" xr:uid="{00000000-0005-0000-0000-000029030000}"/>
    <cellStyle name="Normal 10 3 3 2 2" xfId="3135" xr:uid="{00000000-0005-0000-0000-00002A030000}"/>
    <cellStyle name="Normal 10 3 3 2 2 2" xfId="6193" xr:uid="{CD6BC6DD-65A0-4460-A783-00734090C10A}"/>
    <cellStyle name="Normal 10 3 3 2 2 2 2" xfId="27547" xr:uid="{F6E9DF03-CA51-4FF2-BF49-97DE818A30D7}"/>
    <cellStyle name="Normal 10 3 3 2 2 2 3" xfId="15762" xr:uid="{0C0BC6BF-440D-42B6-9B31-E981D40669B5}"/>
    <cellStyle name="Normal 10 3 3 2 2 3" xfId="8215" xr:uid="{E70CDCB3-2C59-4855-AC91-BC2EE6F71F41}"/>
    <cellStyle name="Normal 10 3 3 2 2 3 2" xfId="18595" xr:uid="{B6009367-2002-477F-ADA8-D12A52FB6F22}"/>
    <cellStyle name="Normal 10 3 3 2 2 4" xfId="11048" xr:uid="{511DD6FF-718F-40CE-8B3D-66AD6CA908FC}"/>
    <cellStyle name="Normal 10 3 3 2 2 4 2" xfId="21428" xr:uid="{2E00B27A-A42E-4F8B-B13D-BBB37244772E}"/>
    <cellStyle name="Normal 10 3 3 2 2 5" xfId="25086" xr:uid="{6363B84C-CDDF-4381-9906-941F5A74FE90}"/>
    <cellStyle name="Normal 10 3 3 2 2 6" xfId="13656" xr:uid="{F1911E96-22FE-4804-BF2B-2DC39E7E8FCF}"/>
    <cellStyle name="Normal 10 3 3 2 3" xfId="4285" xr:uid="{1084E21D-2F01-48DF-8530-0DD6342FD1D6}"/>
    <cellStyle name="Normal 10 3 3 2 3 2" xfId="9057" xr:uid="{3A87375D-5DC6-42E2-ACD4-630770DB3433}"/>
    <cellStyle name="Normal 10 3 3 2 3 2 2" xfId="29100" xr:uid="{8FB4BF09-347C-4E03-9A17-26F38F50AD2F}"/>
    <cellStyle name="Normal 10 3 3 2 3 2 3" xfId="19437" xr:uid="{F2F6F10E-DE6A-4D03-A63B-95C80F4D8ECB}"/>
    <cellStyle name="Normal 10 3 3 2 3 3" xfId="11890" xr:uid="{B5FEBB2C-18BD-4B11-9079-92D4D09B2BB6}"/>
    <cellStyle name="Normal 10 3 3 2 3 3 2" xfId="22270" xr:uid="{192847B9-433A-4DBD-8D2A-7ECB95F601F6}"/>
    <cellStyle name="Normal 10 3 3 2 3 4" xfId="24208" xr:uid="{CE8311F5-474D-495D-8F29-9C610027580A}"/>
    <cellStyle name="Normal 10 3 3 2 3 5" xfId="16604" xr:uid="{AA0CBE19-0038-472F-BE01-2DE5D8879BD4}"/>
    <cellStyle name="Normal 10 3 3 2 4" xfId="5925" xr:uid="{49AE9B8B-60D5-412E-A13F-852B75B379C2}"/>
    <cellStyle name="Normal 10 3 3 2 4 2" xfId="28292" xr:uid="{F2CB1B38-AB99-424C-B821-A6989D844967}"/>
    <cellStyle name="Normal 10 3 3 2 4 3" xfId="15378" xr:uid="{8864088A-97F7-4F3D-A94D-BC5AD6843D58}"/>
    <cellStyle name="Normal 10 3 3 2 5" xfId="7831" xr:uid="{AC1960BB-B33A-452C-9BAB-4826B5F1C111}"/>
    <cellStyle name="Normal 10 3 3 2 5 2" xfId="18211" xr:uid="{9738F909-F88A-4DA2-9ADF-3E9855FAB67C}"/>
    <cellStyle name="Normal 10 3 3 2 6" xfId="10664" xr:uid="{1713B0A9-4DFC-43D7-B3CB-4E5CCC9FB9E3}"/>
    <cellStyle name="Normal 10 3 3 2 6 2" xfId="21044" xr:uid="{67AD1D3A-BC95-4F8F-9E67-E20FAC2AEDBB}"/>
    <cellStyle name="Normal 10 3 3 2 7" xfId="24700" xr:uid="{579A7D72-7FBB-4A0B-8AC2-8B77510F8FBA}"/>
    <cellStyle name="Normal 10 3 3 2 8" xfId="13128" xr:uid="{6FCAC9DB-4A81-42EC-A4AF-158C0FC5212E}"/>
    <cellStyle name="Normal 10 3 3 3" xfId="3136" xr:uid="{00000000-0005-0000-0000-00002B030000}"/>
    <cellStyle name="Normal 10 3 3 3 2" xfId="4443" xr:uid="{F11CDAB9-888A-47CC-A013-7F0EA6C8B225}"/>
    <cellStyle name="Normal 10 3 3 3 2 2" xfId="9215" xr:uid="{7538ED8B-886C-49A0-B978-7D4B6B68CB80}"/>
    <cellStyle name="Normal 10 3 3 3 2 2 2" xfId="29208" xr:uid="{64ED5053-508E-494D-8FC0-805F9147E2BE}"/>
    <cellStyle name="Normal 10 3 3 3 2 2 3" xfId="19595" xr:uid="{76FD16F7-01B8-4248-A574-98D03BECB22C}"/>
    <cellStyle name="Normal 10 3 3 3 2 3" xfId="12048" xr:uid="{D05F6A24-CCAD-4391-AE37-AE46768AE2AA}"/>
    <cellStyle name="Normal 10 3 3 3 2 3 2" xfId="22428" xr:uid="{9CB67378-A7E5-4DFF-8039-EA53630F68B4}"/>
    <cellStyle name="Normal 10 3 3 3 2 4" xfId="25687" xr:uid="{59D31921-BD7B-410B-995B-A240C490AAC4}"/>
    <cellStyle name="Normal 10 3 3 3 2 5" xfId="16762" xr:uid="{41C32BF1-2AEF-4FCB-B0FB-832D71E9265B}"/>
    <cellStyle name="Normal 10 3 3 3 3" xfId="6194" xr:uid="{38472D4B-C516-4A45-A07C-56DE8DF449E4}"/>
    <cellStyle name="Normal 10 3 3 3 3 2" xfId="26854" xr:uid="{D4921790-E0C7-425A-8388-42044F8799DA}"/>
    <cellStyle name="Normal 10 3 3 3 3 3" xfId="15763" xr:uid="{80E669C7-FC3B-4E63-B72A-C7C6CC2DDC7B}"/>
    <cellStyle name="Normal 10 3 3 3 4" xfId="8216" xr:uid="{0736BEBB-3583-4FED-9AE4-002B3151CD49}"/>
    <cellStyle name="Normal 10 3 3 3 4 2" xfId="18596" xr:uid="{E149C1C9-FD91-4C75-B8C4-600B9FBC45EB}"/>
    <cellStyle name="Normal 10 3 3 3 5" xfId="11049" xr:uid="{2990E9DE-F821-4438-BA00-5B96F3E4EC3D}"/>
    <cellStyle name="Normal 10 3 3 3 5 2" xfId="21429" xr:uid="{CDD16F88-02D7-4B9A-B06B-6A19C7C01B37}"/>
    <cellStyle name="Normal 10 3 3 3 6" xfId="23027" xr:uid="{0EF7FB8A-31D6-40C1-8A48-66E85E1AE895}"/>
    <cellStyle name="Normal 10 3 3 3 7" xfId="13657" xr:uid="{5D07802A-295C-40F9-9CCC-ED8C4ABAD191}"/>
    <cellStyle name="Normal 10 3 3 4" xfId="3134" xr:uid="{00000000-0005-0000-0000-00002C030000}"/>
    <cellStyle name="Normal 10 3 3 4 2" xfId="6192" xr:uid="{CC2E32D4-5362-4611-AF3F-C0F3B40A61C9}"/>
    <cellStyle name="Normal 10 3 3 4 2 2" xfId="27849" xr:uid="{E7631E61-E7EB-487E-AFA4-2FDCD2DEF47E}"/>
    <cellStyle name="Normal 10 3 3 4 2 3" xfId="15761" xr:uid="{2BF59D66-C81C-499C-A46A-B1E17B24526C}"/>
    <cellStyle name="Normal 10 3 3 4 3" xfId="8214" xr:uid="{4B1740DF-DA70-4371-8F14-AB8C840FB985}"/>
    <cellStyle name="Normal 10 3 3 4 3 2" xfId="18594" xr:uid="{A18AFC81-B1D5-4A27-9E55-AA891CB5A47D}"/>
    <cellStyle name="Normal 10 3 3 4 4" xfId="11047" xr:uid="{A00259E1-939B-4EE5-B516-39DDAEFB0C33}"/>
    <cellStyle name="Normal 10 3 3 4 4 2" xfId="21427" xr:uid="{82B9EB5A-BF13-4A91-B6C3-D4633F88A1BF}"/>
    <cellStyle name="Normal 10 3 3 4 5" xfId="23474" xr:uid="{88365AA0-F73F-4C93-85F9-8056223A3BB7}"/>
    <cellStyle name="Normal 10 3 3 4 6" xfId="13655" xr:uid="{7AC675F4-EDE3-49BF-9A92-3810128595BF}"/>
    <cellStyle name="Normal 10 3 3 5" xfId="2640" xr:uid="{00000000-0005-0000-0000-00002D030000}"/>
    <cellStyle name="Normal 10 3 3 5 2" xfId="5902" xr:uid="{7317C662-3FFA-44C0-8540-BB269EC96C05}"/>
    <cellStyle name="Normal 10 3 3 5 2 2" xfId="28029" xr:uid="{4CBB18E1-F517-4DFF-847C-0B3F7CD6D389}"/>
    <cellStyle name="Normal 10 3 3 5 2 3" xfId="15312" xr:uid="{D2D60040-57CB-48AC-A06D-BA5300FEA18D}"/>
    <cellStyle name="Normal 10 3 3 5 3" xfId="7765" xr:uid="{65C29C45-4F49-4B4C-ACD4-B306EBC5733B}"/>
    <cellStyle name="Normal 10 3 3 5 3 2" xfId="18145" xr:uid="{1EE2A97B-CBB0-483E-BFD9-E0EBA9854283}"/>
    <cellStyle name="Normal 10 3 3 5 4" xfId="10598" xr:uid="{538FCF69-8E10-4AE3-BF4A-413C4FDB95A5}"/>
    <cellStyle name="Normal 10 3 3 5 4 2" xfId="20978" xr:uid="{CA4C8EE0-D68A-423B-AF9F-FEB3A83A347E}"/>
    <cellStyle name="Normal 10 3 3 5 5" xfId="24262" xr:uid="{9EE9879A-47D9-4A6A-B4AB-0EA40920AE79}"/>
    <cellStyle name="Normal 10 3 3 5 6" xfId="13029" xr:uid="{B3FC1032-6990-49BF-84CD-EA042BF26A29}"/>
    <cellStyle name="Normal 10 3 3 6" xfId="4146" xr:uid="{720A314B-D736-4B55-91D2-0A9538020FD9}"/>
    <cellStyle name="Normal 10 3 3 6 2" xfId="8918" xr:uid="{146BDAE5-801A-4480-9109-EF36CF3B3DAA}"/>
    <cellStyle name="Normal 10 3 3 6 2 2" xfId="19298" xr:uid="{F8E6BE30-8223-49EA-B7BC-C94DE5882EE1}"/>
    <cellStyle name="Normal 10 3 3 6 3" xfId="11751" xr:uid="{A25CFEF2-6593-4B5E-BD21-853D15FEBE47}"/>
    <cellStyle name="Normal 10 3 3 6 3 2" xfId="22131" xr:uid="{E2B4B273-0C6E-46FC-9E81-7BEC7BDA1D81}"/>
    <cellStyle name="Normal 10 3 3 6 4" xfId="24870" xr:uid="{6DEEF9DD-47F9-4373-AAF8-CDDE7FDB613C}"/>
    <cellStyle name="Normal 10 3 3 6 5" xfId="16465" xr:uid="{6F742FA1-D46B-4D41-83A7-CE84B26DD2D2}"/>
    <cellStyle name="Normal 10 3 3 7" xfId="4993" xr:uid="{76F195E5-F9BA-4629-A81C-7B3E73E89933}"/>
    <cellStyle name="Normal 10 3 3 7 2" xfId="14288" xr:uid="{793A3B51-E81A-4FCA-A6B8-8CAA78409040}"/>
    <cellStyle name="Normal 10 3 3 8" xfId="6741" xr:uid="{BB120FCB-8F6F-4A47-B67F-5468A5DC608A}"/>
    <cellStyle name="Normal 10 3 3 8 2" xfId="17121" xr:uid="{85583FF8-70AD-437B-93D6-4F13048E3AF1}"/>
    <cellStyle name="Normal 10 3 3 9" xfId="9574" xr:uid="{41F6E2E7-A077-43F8-9D5A-AD836BAB6389}"/>
    <cellStyle name="Normal 10 3 3 9 2" xfId="19954" xr:uid="{114E6468-8F35-48AA-8672-BACA8957B9DF}"/>
    <cellStyle name="Normal 10 3 4" xfId="635" xr:uid="{00000000-0005-0000-0000-000027040000}"/>
    <cellStyle name="Normal 10 3 4 2" xfId="3137" xr:uid="{00000000-0005-0000-0000-00002F030000}"/>
    <cellStyle name="Normal 10 3 4 2 2" xfId="6195" xr:uid="{EC9CB456-353B-44ED-8A95-68E8A608ACEA}"/>
    <cellStyle name="Normal 10 3 4 2 2 2" xfId="26078" xr:uid="{75B4E989-52C1-44C7-8D64-9F4442940882}"/>
    <cellStyle name="Normal 10 3 4 2 2 3" xfId="15764" xr:uid="{89FB9AF6-D2C0-4323-B17D-0D9743F23090}"/>
    <cellStyle name="Normal 10 3 4 2 3" xfId="8217" xr:uid="{D9E85761-58C7-4D3B-A2E5-044FD81D648F}"/>
    <cellStyle name="Normal 10 3 4 2 3 2" xfId="18597" xr:uid="{3AD4567C-F8F1-4839-95DF-E6D1F272F4E9}"/>
    <cellStyle name="Normal 10 3 4 2 4" xfId="11050" xr:uid="{D5C8DE77-E2A0-4247-806C-9D1FB1DA9EF6}"/>
    <cellStyle name="Normal 10 3 4 2 4 2" xfId="21430" xr:uid="{77712E07-E454-4FD2-841B-CDCBB182B862}"/>
    <cellStyle name="Normal 10 3 4 2 5" xfId="23007" xr:uid="{BDA9C7EB-35AD-4DBD-98B6-607A7BF34470}"/>
    <cellStyle name="Normal 10 3 4 2 6" xfId="13658" xr:uid="{C702F0AE-C2AB-4C81-997D-9B38F9C4558A}"/>
    <cellStyle name="Normal 10 3 4 3" xfId="4283" xr:uid="{727D90BB-C968-4920-862C-C2445E4027CE}"/>
    <cellStyle name="Normal 10 3 4 3 2" xfId="9055" xr:uid="{863D40C7-53A3-4DDB-B49D-A4C79F4AD3D9}"/>
    <cellStyle name="Normal 10 3 4 3 2 2" xfId="29098" xr:uid="{64B61225-A459-4345-8D2E-74E1F3B1BE4D}"/>
    <cellStyle name="Normal 10 3 4 3 2 3" xfId="19435" xr:uid="{4EC32CE8-1524-4A45-B50A-B559E9C19604}"/>
    <cellStyle name="Normal 10 3 4 3 3" xfId="11888" xr:uid="{84BC5F95-4EFD-4694-AFF7-81748F31181C}"/>
    <cellStyle name="Normal 10 3 4 3 3 2" xfId="22268" xr:uid="{E621FF38-7BB4-4CAD-B98F-3ED2F043755D}"/>
    <cellStyle name="Normal 10 3 4 3 4" xfId="24840" xr:uid="{874E08A6-1CA2-4DFD-BF71-3686E26141B8}"/>
    <cellStyle name="Normal 10 3 4 3 5" xfId="16602" xr:uid="{F19BB2E2-EA6D-4675-BBF3-E9766FA2DA92}"/>
    <cellStyle name="Normal 10 3 4 4" xfId="4994" xr:uid="{B3771ED7-7A4F-40E1-87A2-DD284B4D1FB0}"/>
    <cellStyle name="Normal 10 3 4 4 2" xfId="27710" xr:uid="{80240733-1F28-42D8-B52E-02AE0A900E69}"/>
    <cellStyle name="Normal 10 3 4 4 3" xfId="14289" xr:uid="{BC0FB313-E332-491A-A5A7-6B4708A96082}"/>
    <cellStyle name="Normal 10 3 4 5" xfId="6742" xr:uid="{B3EB4B11-BE2B-43D1-B380-671FAA13BD8B}"/>
    <cellStyle name="Normal 10 3 4 5 2" xfId="17122" xr:uid="{5F8A9B4C-9FF1-4D8C-9496-FB59C5921250}"/>
    <cellStyle name="Normal 10 3 4 6" xfId="9575" xr:uid="{6E895E4C-005B-4662-9C39-27B82A4CC90B}"/>
    <cellStyle name="Normal 10 3 4 6 2" xfId="19955" xr:uid="{6EC62299-454E-4B07-ACE0-9500222FE647}"/>
    <cellStyle name="Normal 10 3 4 7" xfId="25260" xr:uid="{9EC4ACD6-11A5-4535-A452-6040A01BCAA4}"/>
    <cellStyle name="Normal 10 3 4 8" xfId="13126" xr:uid="{5F516308-ACFA-4B49-ACB9-72422E653091}"/>
    <cellStyle name="Normal 10 3 5" xfId="3138" xr:uid="{00000000-0005-0000-0000-000030030000}"/>
    <cellStyle name="Normal 10 3 5 2" xfId="4444" xr:uid="{62BD4B13-781A-4338-ADA1-0DC58DB46F2D}"/>
    <cellStyle name="Normal 10 3 5 2 2" xfId="9216" xr:uid="{D51671E0-8C4B-44E4-868D-63BEE2417B69}"/>
    <cellStyle name="Normal 10 3 5 2 2 2" xfId="29209" xr:uid="{6B1E295B-F988-45A4-BC42-71E89C2D3DF1}"/>
    <cellStyle name="Normal 10 3 5 2 2 3" xfId="19596" xr:uid="{023E5AED-B5A8-49BA-8431-DBEBB38239BE}"/>
    <cellStyle name="Normal 10 3 5 2 3" xfId="12049" xr:uid="{909C78E4-B07A-4982-B196-49877638CD02}"/>
    <cellStyle name="Normal 10 3 5 2 3 2" xfId="22429" xr:uid="{A6376CE5-989F-4195-817F-5BEAB3B9170C}"/>
    <cellStyle name="Normal 10 3 5 2 4" xfId="22916" xr:uid="{77B4ADC0-A2C8-40E6-9F1C-F642C569F62A}"/>
    <cellStyle name="Normal 10 3 5 2 5" xfId="16763" xr:uid="{9C623E23-6903-4F72-9EE1-85955EAC33BA}"/>
    <cellStyle name="Normal 10 3 5 3" xfId="6196" xr:uid="{CE4477DA-1B11-4CBA-AD1A-7D1380E3DD0C}"/>
    <cellStyle name="Normal 10 3 5 3 2" xfId="28358" xr:uid="{609100A2-1C49-43BA-AFFB-B525D809C074}"/>
    <cellStyle name="Normal 10 3 5 3 3" xfId="15765" xr:uid="{E3A4951F-3AAB-42EB-8126-F57A869F346F}"/>
    <cellStyle name="Normal 10 3 5 4" xfId="8218" xr:uid="{310D63A0-24A3-4583-9A58-6F43F74A70F5}"/>
    <cellStyle name="Normal 10 3 5 4 2" xfId="18598" xr:uid="{473F5B53-4F3E-4867-A798-E2C5F0893558}"/>
    <cellStyle name="Normal 10 3 5 5" xfId="11051" xr:uid="{7D0B090E-B73A-4CEB-B990-6AEF5FBDED22}"/>
    <cellStyle name="Normal 10 3 5 5 2" xfId="21431" xr:uid="{1679AD0C-73AF-4ABB-A95F-69279A289615}"/>
    <cellStyle name="Normal 10 3 5 6" xfId="23808" xr:uid="{D907B0AC-9064-445B-82B3-C52D4CD7D1A4}"/>
    <cellStyle name="Normal 10 3 5 7" xfId="13659" xr:uid="{0BFE96D1-7E73-457E-8B74-D53EC3A2F9E0}"/>
    <cellStyle name="Normal 10 3 6" xfId="2890" xr:uid="{00000000-0005-0000-0000-000031030000}"/>
    <cellStyle name="Normal 10 3 6 2" xfId="6076" xr:uid="{63A2D3D4-354F-449C-B873-B13D65947A08}"/>
    <cellStyle name="Normal 10 3 6 2 2" xfId="25915" xr:uid="{7DE0E2F3-70A6-43B5-93B0-198AD3C5775D}"/>
    <cellStyle name="Normal 10 3 6 2 3" xfId="15554" xr:uid="{C889F172-5532-4A43-BB5E-6EFA80DE8FAA}"/>
    <cellStyle name="Normal 10 3 6 3" xfId="8007" xr:uid="{AD5B01FF-F810-4694-8B59-D841ABAC3A1D}"/>
    <cellStyle name="Normal 10 3 6 3 2" xfId="18387" xr:uid="{58414A3F-B83C-40A9-87CD-F6D074149D43}"/>
    <cellStyle name="Normal 10 3 6 4" xfId="10840" xr:uid="{68254EF4-AEDE-4D34-B040-74F5D68FD5F5}"/>
    <cellStyle name="Normal 10 3 6 4 2" xfId="21220" xr:uid="{3271912B-DD9A-4C23-A609-AD4A7076B685}"/>
    <cellStyle name="Normal 10 3 6 5" xfId="24749" xr:uid="{AD44433C-85A8-4C20-9673-689AB694C163}"/>
    <cellStyle name="Normal 10 3 6 6" xfId="13392" xr:uid="{94555134-64E5-494E-AB15-1E9A2FAA925D}"/>
    <cellStyle name="Normal 10 3 7" xfId="2478" xr:uid="{00000000-0005-0000-0000-000032030000}"/>
    <cellStyle name="Normal 10 3 7 2" xfId="5766" xr:uid="{35DABF79-AA0F-4397-B432-85D30F5B920E}"/>
    <cellStyle name="Normal 10 3 7 2 2" xfId="26004" xr:uid="{FBC0DBAE-8A1D-42BA-BF39-C45491425BDB}"/>
    <cellStyle name="Normal 10 3 7 2 3" xfId="15150" xr:uid="{46D098F0-24F6-4176-88F8-57985AC6B38B}"/>
    <cellStyle name="Normal 10 3 7 3" xfId="7603" xr:uid="{FA9123AC-D647-47A4-9914-D64BDD0110B6}"/>
    <cellStyle name="Normal 10 3 7 3 2" xfId="17983" xr:uid="{38861170-D29E-45DC-8318-4891B525C210}"/>
    <cellStyle name="Normal 10 3 7 4" xfId="10436" xr:uid="{DC90A635-41B1-4961-ACC7-F29EBD1693E0}"/>
    <cellStyle name="Normal 10 3 7 4 2" xfId="20816" xr:uid="{AC535C21-3E7B-4184-A68E-5617BE88C281}"/>
    <cellStyle name="Normal 10 3 7 5" xfId="25490" xr:uid="{C7698235-9481-465F-B45D-D05D6DF59E2A}"/>
    <cellStyle name="Normal 10 3 7 6" xfId="12866" xr:uid="{DA3547F9-157C-4BFC-B3B8-8754CCE8ABEC}"/>
    <cellStyle name="Normal 10 3 8" xfId="2232" xr:uid="{00000000-0005-0000-0000-000021030000}"/>
    <cellStyle name="Normal 10 3 8 2" xfId="7359" xr:uid="{72DDA263-81F6-43F0-8CA4-35ED37362871}"/>
    <cellStyle name="Normal 10 3 8 2 2" xfId="17739" xr:uid="{D0A43869-7421-42CA-AF8E-1A675A7319A5}"/>
    <cellStyle name="Normal 10 3 8 3" xfId="10192" xr:uid="{249BBC59-308D-4AB7-994C-5BA0CB273377}"/>
    <cellStyle name="Normal 10 3 8 3 2" xfId="20572" xr:uid="{B2AE14CA-27EC-4C5A-96EC-CF5A0B662E47}"/>
    <cellStyle name="Normal 10 3 8 4" xfId="23520" xr:uid="{DDCD5947-88AE-4CE7-AD1A-EE9946108DAD}"/>
    <cellStyle name="Normal 10 3 8 5" xfId="14906" xr:uid="{02D250B9-C265-425D-9921-FF6CCCAE255F}"/>
    <cellStyle name="Normal 10 3 9" xfId="3905" xr:uid="{DFAFEC0D-1123-40C7-8396-37B72A42A4E3}"/>
    <cellStyle name="Normal 10 3 9 2" xfId="8737" xr:uid="{0F6D0A89-C57D-4D60-909D-6327E96986AB}"/>
    <cellStyle name="Normal 10 3 9 2 2" xfId="19117" xr:uid="{F5AC2B97-3B86-43D1-AC13-952EA5581640}"/>
    <cellStyle name="Normal 10 3 9 3" xfId="11570" xr:uid="{A4405A67-BCE0-4793-905D-62F3F5DB56A9}"/>
    <cellStyle name="Normal 10 3 9 3 2" xfId="21950" xr:uid="{C3E35E6D-E8DA-48DB-A53C-AD965A433A5D}"/>
    <cellStyle name="Normal 10 3 9 4" xfId="16284" xr:uid="{7A4E722F-1587-42FD-B760-787107CE8583}"/>
    <cellStyle name="Normal 10 4" xfId="636" xr:uid="{00000000-0005-0000-0000-000028040000}"/>
    <cellStyle name="Normal 10 4 10" xfId="6743" xr:uid="{5920DC48-8D65-4018-A698-5A50362A0AE9}"/>
    <cellStyle name="Normal 10 4 10 2" xfId="17123" xr:uid="{44F67FD2-AE53-45BF-A513-ADCA8928DB4C}"/>
    <cellStyle name="Normal 10 4 11" xfId="9576" xr:uid="{B50B7FAB-23C0-4688-A51D-D6CD38E5B80C}"/>
    <cellStyle name="Normal 10 4 11 2" xfId="19956" xr:uid="{125C44FF-B7ED-432F-81AE-C213AA8C7EA1}"/>
    <cellStyle name="Normal 10 4 12" xfId="24681" xr:uid="{07D436A0-15B4-481A-8FE0-DDD06F0E7513}"/>
    <cellStyle name="Normal 10 4 13" xfId="12444" xr:uid="{9AC2E468-90FE-4AEA-8091-0C552D6D5FFB}"/>
    <cellStyle name="Normal 10 4 2" xfId="637" xr:uid="{00000000-0005-0000-0000-000029040000}"/>
    <cellStyle name="Normal 10 4 2 10" xfId="9577" xr:uid="{D4EA277E-FCC7-408B-9F3A-15E2DCB74069}"/>
    <cellStyle name="Normal 10 4 2 10 2" xfId="19957" xr:uid="{D6C62D71-8F1E-42A7-908F-5455BBDA1460}"/>
    <cellStyle name="Normal 10 4 2 11" xfId="25127" xr:uid="{BBCCF5EB-D03B-4D18-8B03-4B5ACA3F8E52}"/>
    <cellStyle name="Normal 10 4 2 12" xfId="12537" xr:uid="{67D8D94B-B82C-4209-95DD-0E71EBF554E7}"/>
    <cellStyle name="Normal 10 4 2 2" xfId="638" xr:uid="{00000000-0005-0000-0000-00002A040000}"/>
    <cellStyle name="Normal 10 4 2 2 2" xfId="3140" xr:uid="{00000000-0005-0000-0000-000036030000}"/>
    <cellStyle name="Normal 10 4 2 2 2 2" xfId="6198" xr:uid="{06F2B0D2-BE3F-4D5B-AE7B-D9F8BAA9692B}"/>
    <cellStyle name="Normal 10 4 2 2 2 2 2" xfId="26131" xr:uid="{EFF958C4-7ABB-4414-90EB-6A9CA6062F73}"/>
    <cellStyle name="Normal 10 4 2 2 2 2 3" xfId="28299" xr:uid="{E8C8467E-3FA8-4BAD-BD59-FD8074EF5103}"/>
    <cellStyle name="Normal 10 4 2 2 2 2 4" xfId="15767" xr:uid="{82792F97-AF95-4AE6-AA11-BB1C251B447A}"/>
    <cellStyle name="Normal 10 4 2 2 2 3" xfId="8220" xr:uid="{E8796C8C-6CB8-435E-9FAA-835CE642407F}"/>
    <cellStyle name="Normal 10 4 2 2 2 3 2" xfId="28866" xr:uid="{5C8AB1BF-315E-4194-950D-C7136336B9A1}"/>
    <cellStyle name="Normal 10 4 2 2 2 3 3" xfId="18600" xr:uid="{151C9F4C-E7BF-4FEC-B6A0-55545E0CB77B}"/>
    <cellStyle name="Normal 10 4 2 2 2 4" xfId="11053" xr:uid="{311656CA-3B45-45CB-A8D1-CA97EE9093C5}"/>
    <cellStyle name="Normal 10 4 2 2 2 4 2" xfId="21433" xr:uid="{9F359290-AB77-40CE-84DD-0746890789C4}"/>
    <cellStyle name="Normal 10 4 2 2 2 5" xfId="24713" xr:uid="{F315BE77-CBE9-40FF-A827-0A56A7F13A4E}"/>
    <cellStyle name="Normal 10 4 2 2 2 6" xfId="13661" xr:uid="{FC7B5103-5216-4ECD-BF0E-B0BF8325ADC0}"/>
    <cellStyle name="Normal 10 4 2 2 3" xfId="4286" xr:uid="{B33BE118-5B4D-42C0-8D8A-297D42D660E7}"/>
    <cellStyle name="Normal 10 4 2 2 3 2" xfId="9058" xr:uid="{011992E4-0B30-44AE-A330-84E6552E89A3}"/>
    <cellStyle name="Normal 10 4 2 2 3 2 2" xfId="29101" xr:uid="{EB6DCA00-11B9-45E4-850C-5A399C944CBC}"/>
    <cellStyle name="Normal 10 4 2 2 3 2 3" xfId="19438" xr:uid="{1E17F9D3-6FD9-4450-99BC-C17CF8C82ACF}"/>
    <cellStyle name="Normal 10 4 2 2 3 3" xfId="11891" xr:uid="{97A9FCD3-A616-4251-8DFA-44C6F1ADE11B}"/>
    <cellStyle name="Normal 10 4 2 2 3 3 2" xfId="22271" xr:uid="{B101FA82-953C-48BB-A152-913C8A344D20}"/>
    <cellStyle name="Normal 10 4 2 2 3 4" xfId="24820" xr:uid="{4F0432A1-A14C-4239-BDE4-C460D67AE82C}"/>
    <cellStyle name="Normal 10 4 2 2 3 5" xfId="16605" xr:uid="{322B70BC-6257-49F5-B228-4413C8E07220}"/>
    <cellStyle name="Normal 10 4 2 2 4" xfId="4997" xr:uid="{DAC04E3E-B1F8-4219-8EEB-0CCC0602482F}"/>
    <cellStyle name="Normal 10 4 2 2 4 2" xfId="27180" xr:uid="{6D7294A7-36FD-411B-8AA4-9FEE1CBCAF8E}"/>
    <cellStyle name="Normal 10 4 2 2 4 3" xfId="14292" xr:uid="{A0DBF87B-3249-475F-9F52-469F0EC7E109}"/>
    <cellStyle name="Normal 10 4 2 2 5" xfId="6745" xr:uid="{A4EB902D-3F9F-482C-86AD-9B66CF3E6B6F}"/>
    <cellStyle name="Normal 10 4 2 2 5 2" xfId="17125" xr:uid="{360D45F0-3803-4399-8218-0E713D188873}"/>
    <cellStyle name="Normal 10 4 2 2 6" xfId="9578" xr:uid="{6837B5A4-4671-4052-B884-5815B8212445}"/>
    <cellStyle name="Normal 10 4 2 2 6 2" xfId="19958" xr:uid="{F386D1A6-ABF7-4A9B-80BB-1D559C002524}"/>
    <cellStyle name="Normal 10 4 2 2 7" xfId="23059" xr:uid="{562739F2-F603-449E-9354-410FD527F77C}"/>
    <cellStyle name="Normal 10 4 2 2 8" xfId="13130" xr:uid="{9088F7F0-E3D0-4740-BC17-78C6ECDB3265}"/>
    <cellStyle name="Normal 10 4 2 3" xfId="3141" xr:uid="{00000000-0005-0000-0000-000037030000}"/>
    <cellStyle name="Normal 10 4 2 3 2" xfId="4445" xr:uid="{993D9A1E-0007-45A2-BDBD-615C6FF77875}"/>
    <cellStyle name="Normal 10 4 2 3 2 2" xfId="9217" xr:uid="{796D87CC-9C72-4436-9930-353404431198}"/>
    <cellStyle name="Normal 10 4 2 3 2 2 2" xfId="29210" xr:uid="{C9ABEA5E-0955-415D-B46F-B2F425FD2BEA}"/>
    <cellStyle name="Normal 10 4 2 3 2 2 3" xfId="19597" xr:uid="{947B9434-2737-4894-9CC1-886C18DE310E}"/>
    <cellStyle name="Normal 10 4 2 3 2 3" xfId="12050" xr:uid="{0017D429-C5F7-490A-95D2-40E3BACD14ED}"/>
    <cellStyle name="Normal 10 4 2 3 2 3 2" xfId="22430" xr:uid="{E15CCBB8-A745-4C41-8B06-D2E218F02349}"/>
    <cellStyle name="Normal 10 4 2 3 2 4" xfId="25645" xr:uid="{8EA90F6A-A0A5-454C-8877-AE245AD0F1CD}"/>
    <cellStyle name="Normal 10 4 2 3 2 5" xfId="16764" xr:uid="{D1707C35-54BC-42A0-B0DB-1F0221CD4D31}"/>
    <cellStyle name="Normal 10 4 2 3 3" xfId="6199" xr:uid="{3DA9AEB0-7430-4CD8-9759-403B2B29CB6E}"/>
    <cellStyle name="Normal 10 4 2 3 3 2" xfId="26247" xr:uid="{3988C583-4C03-4BA0-AD61-B9CD7F2D84B7}"/>
    <cellStyle name="Normal 10 4 2 3 3 3" xfId="15768" xr:uid="{9E97FCAA-40EF-49B6-BAB0-C8A96DEE02DB}"/>
    <cellStyle name="Normal 10 4 2 3 4" xfId="8221" xr:uid="{F9E0C1BB-B07A-45D9-A20E-5C7E023AFF5B}"/>
    <cellStyle name="Normal 10 4 2 3 4 2" xfId="18601" xr:uid="{5A7EDB01-41B1-4940-A948-C970566C72FF}"/>
    <cellStyle name="Normal 10 4 2 3 5" xfId="11054" xr:uid="{EABB47FE-094A-474B-A42F-A7A3FC429DAA}"/>
    <cellStyle name="Normal 10 4 2 3 5 2" xfId="21434" xr:uid="{45C324ED-D85E-4D25-862F-2C30CCA2847A}"/>
    <cellStyle name="Normal 10 4 2 3 6" xfId="22954" xr:uid="{BDD945F4-126B-4310-A9CC-2F9EAEE48A6C}"/>
    <cellStyle name="Normal 10 4 2 3 7" xfId="13662" xr:uid="{3E05150E-F02D-4C9A-AF6B-FB73AF8C6753}"/>
    <cellStyle name="Normal 10 4 2 4" xfId="3139" xr:uid="{00000000-0005-0000-0000-000038030000}"/>
    <cellStyle name="Normal 10 4 2 4 2" xfId="6197" xr:uid="{F68DC60C-0CB8-4A45-BAC8-8424ACFD301F}"/>
    <cellStyle name="Normal 10 4 2 4 2 2" xfId="27848" xr:uid="{BD935948-09BD-4AA5-82A6-309D057C86D6}"/>
    <cellStyle name="Normal 10 4 2 4 2 3" xfId="15766" xr:uid="{A4908460-27B0-484F-92FF-93FF6395B6CD}"/>
    <cellStyle name="Normal 10 4 2 4 3" xfId="8219" xr:uid="{8DA40B03-6080-411D-A100-B17AD3AAEB20}"/>
    <cellStyle name="Normal 10 4 2 4 3 2" xfId="18599" xr:uid="{210C5264-BF80-42B2-94FF-154D54786E94}"/>
    <cellStyle name="Normal 10 4 2 4 4" xfId="11052" xr:uid="{1B409DD8-EB9C-4B23-A0A3-166A63E15783}"/>
    <cellStyle name="Normal 10 4 2 4 4 2" xfId="21432" xr:uid="{83A1F8ED-7D53-4A69-89E7-AE220B6CF328}"/>
    <cellStyle name="Normal 10 4 2 4 5" xfId="24869" xr:uid="{6EC4A12D-7401-478A-88CC-9CEAEB506704}"/>
    <cellStyle name="Normal 10 4 2 4 6" xfId="13660" xr:uid="{88C1FCDE-2E73-41E3-8E0D-E934FA0EA4CD}"/>
    <cellStyle name="Normal 10 4 2 5" xfId="2621" xr:uid="{00000000-0005-0000-0000-000039030000}"/>
    <cellStyle name="Normal 10 4 2 5 2" xfId="5883" xr:uid="{7917804F-2066-4009-AC2B-830867C24119}"/>
    <cellStyle name="Normal 10 4 2 5 2 2" xfId="27755" xr:uid="{D102A650-5E04-4406-B6B7-8060D68E0AB1}"/>
    <cellStyle name="Normal 10 4 2 5 2 3" xfId="15293" xr:uid="{A8C87728-B097-4C76-A74E-DDF95D9FEE7C}"/>
    <cellStyle name="Normal 10 4 2 5 3" xfId="7746" xr:uid="{4B540000-AE30-4A5F-ADEB-495A25D7A052}"/>
    <cellStyle name="Normal 10 4 2 5 3 2" xfId="18126" xr:uid="{45E63A77-7412-4FF8-A4B0-6E92CBB14507}"/>
    <cellStyle name="Normal 10 4 2 5 4" xfId="10579" xr:uid="{C2A5C0CF-02E0-40E3-BA57-074EAA4B0557}"/>
    <cellStyle name="Normal 10 4 2 5 4 2" xfId="20959" xr:uid="{26DADC33-1F0D-4A63-AC2E-045E04BC48F6}"/>
    <cellStyle name="Normal 10 4 2 5 5" xfId="23694" xr:uid="{990F2A7C-A315-40A3-9E57-81A6FF4430F8}"/>
    <cellStyle name="Normal 10 4 2 5 6" xfId="13009" xr:uid="{3484E672-7684-4267-BB0F-3C5E93887B9E}"/>
    <cellStyle name="Normal 10 4 2 6" xfId="2305" xr:uid="{00000000-0005-0000-0000-000034030000}"/>
    <cellStyle name="Normal 10 4 2 6 2" xfId="7432" xr:uid="{BE5C89C6-840C-4D3D-9726-B49AF4747209}"/>
    <cellStyle name="Normal 10 4 2 6 2 2" xfId="17812" xr:uid="{954947CA-450C-4C41-AB3A-EB4432C2DD6E}"/>
    <cellStyle name="Normal 10 4 2 6 3" xfId="10265" xr:uid="{01117BE3-C7B3-4B34-B74A-E7A6E6080D2D}"/>
    <cellStyle name="Normal 10 4 2 6 3 2" xfId="20645" xr:uid="{7D36C5F0-7A94-445A-9AB6-40883BD93440}"/>
    <cellStyle name="Normal 10 4 2 6 4" xfId="25347" xr:uid="{5FF42BE9-003E-4F23-A987-93A9A6D87DA6}"/>
    <cellStyle name="Normal 10 4 2 6 5" xfId="14979" xr:uid="{BBD008D9-0D26-492B-8B56-9A8562448128}"/>
    <cellStyle name="Normal 10 4 2 7" xfId="3836" xr:uid="{7142DFA1-FE94-4334-A0D7-6C68B979514B}"/>
    <cellStyle name="Normal 10 4 2 7 2" xfId="8669" xr:uid="{384817B5-8FD6-4447-BB73-A5B71EE33F12}"/>
    <cellStyle name="Normal 10 4 2 7 2 2" xfId="19049" xr:uid="{46EA25DB-CEB0-45D5-85EE-E6E6C3B22B7B}"/>
    <cellStyle name="Normal 10 4 2 7 3" xfId="11502" xr:uid="{B1C3691F-7152-4061-9FCA-DA33E83D3158}"/>
    <cellStyle name="Normal 10 4 2 7 3 2" xfId="21882" xr:uid="{33FCF75F-0A24-4BC5-923D-974A5A02D885}"/>
    <cellStyle name="Normal 10 4 2 7 4" xfId="16216" xr:uid="{38104868-A40D-4F57-8878-59FCCA185F3D}"/>
    <cellStyle name="Normal 10 4 2 8" xfId="4996" xr:uid="{F5620966-7500-46ED-ADF1-F39A527642D9}"/>
    <cellStyle name="Normal 10 4 2 8 2" xfId="14291" xr:uid="{D9E36E45-AB1F-4C71-B895-C81DBBE23A85}"/>
    <cellStyle name="Normal 10 4 2 9" xfId="6744" xr:uid="{3B20EA16-B0DA-4F52-80D8-4A1A0A0C6CA7}"/>
    <cellStyle name="Normal 10 4 2 9 2" xfId="17124" xr:uid="{D75970FD-2A89-47B8-99E7-A2D9AB51E08D}"/>
    <cellStyle name="Normal 10 4 3" xfId="639" xr:uid="{00000000-0005-0000-0000-00002B040000}"/>
    <cellStyle name="Normal 10 4 3 2" xfId="3142" xr:uid="{00000000-0005-0000-0000-00003B030000}"/>
    <cellStyle name="Normal 10 4 3 2 2" xfId="6200" xr:uid="{8F85BE44-7EF3-4891-845F-2DCD5C213315}"/>
    <cellStyle name="Normal 10 4 3 2 2 2" xfId="24701" xr:uid="{1F5188A0-6D56-4E17-B88D-A7F231F86F17}"/>
    <cellStyle name="Normal 10 4 3 2 2 3" xfId="25958" xr:uid="{081438D6-0364-449B-92F6-660801982FCC}"/>
    <cellStyle name="Normal 10 4 3 2 2 4" xfId="15769" xr:uid="{73B2B1C6-F505-4F47-89A5-6CD78220D768}"/>
    <cellStyle name="Normal 10 4 3 2 3" xfId="8222" xr:uid="{CB49CE44-5EDE-4732-AF65-C4DEDE36D4C3}"/>
    <cellStyle name="Normal 10 4 3 2 3 2" xfId="28867" xr:uid="{2DF24A94-F17A-48E4-9285-3B04406C1BF2}"/>
    <cellStyle name="Normal 10 4 3 2 3 3" xfId="18602" xr:uid="{78738C8F-D1EA-446D-9460-7CA52EF59C6F}"/>
    <cellStyle name="Normal 10 4 3 2 4" xfId="11055" xr:uid="{4029CED2-7EB8-4117-B79B-450103ADD0FA}"/>
    <cellStyle name="Normal 10 4 3 2 4 2" xfId="21435" xr:uid="{89715F7D-B3FC-47EA-A310-712CF50AEFEA}"/>
    <cellStyle name="Normal 10 4 3 2 5" xfId="25532" xr:uid="{6A394A0E-95C8-4E61-97DD-6E9845B52B8B}"/>
    <cellStyle name="Normal 10 4 3 2 6" xfId="13663" xr:uid="{8C4953EC-805E-4453-9DBF-E6316EA73EFA}"/>
    <cellStyle name="Normal 10 4 3 3" xfId="2708" xr:uid="{00000000-0005-0000-0000-00003C030000}"/>
    <cellStyle name="Normal 10 4 3 3 2" xfId="5926" xr:uid="{E87DED74-5821-4857-BC63-6E961DE4D68E}"/>
    <cellStyle name="Normal 10 4 3 3 2 2" xfId="26869" xr:uid="{1AB606FD-7B4A-4E77-9ED0-D6A0BE3B2D8A}"/>
    <cellStyle name="Normal 10 4 3 3 2 3" xfId="15379" xr:uid="{BECC7A84-5C45-406F-B230-8C7832F7B885}"/>
    <cellStyle name="Normal 10 4 3 3 3" xfId="7832" xr:uid="{E69B4CBA-360D-49EB-A290-5485BDB1CBD4}"/>
    <cellStyle name="Normal 10 4 3 3 3 2" xfId="18212" xr:uid="{ADC9A054-D12B-485F-B2B5-93D9AA501CFE}"/>
    <cellStyle name="Normal 10 4 3 3 4" xfId="10665" xr:uid="{599ACBAD-8074-481F-8522-B8A6AA968E3A}"/>
    <cellStyle name="Normal 10 4 3 3 4 2" xfId="21045" xr:uid="{AF954BE9-B8D8-488D-B848-D1C6059FC95C}"/>
    <cellStyle name="Normal 10 4 3 3 5" xfId="24079" xr:uid="{E1FA7AE9-4B99-48AE-A6C0-8B9A1136EE4D}"/>
    <cellStyle name="Normal 10 4 3 3 6" xfId="13129" xr:uid="{348E9538-5BF6-4A8B-B83B-885F374C5708}"/>
    <cellStyle name="Normal 10 4 3 4" xfId="4147" xr:uid="{070D1809-360B-4990-A48A-9E25559891D3}"/>
    <cellStyle name="Normal 10 4 3 4 2" xfId="8919" xr:uid="{C14CCB26-7312-4AD7-833C-AB9D9B8AAB42}"/>
    <cellStyle name="Normal 10 4 3 4 2 2" xfId="29018" xr:uid="{2BCAA687-A7A8-4059-BAD7-6FAFAC315C04}"/>
    <cellStyle name="Normal 10 4 3 4 2 3" xfId="19299" xr:uid="{B0FCB9C4-92EC-4CA7-8EB0-9A23ED324B83}"/>
    <cellStyle name="Normal 10 4 3 4 3" xfId="11752" xr:uid="{CD4AEE46-359D-48CB-9B99-8C7A97D1F520}"/>
    <cellStyle name="Normal 10 4 3 4 3 2" xfId="22132" xr:uid="{8DAD3DEC-E9A7-495A-89B7-F14352CB269B}"/>
    <cellStyle name="Normal 10 4 3 4 4" xfId="25014" xr:uid="{2902129C-7B15-4B58-83AE-8C5C219BCA07}"/>
    <cellStyle name="Normal 10 4 3 4 5" xfId="16466" xr:uid="{A188AB4A-1B58-4C30-8023-79EA61F360E0}"/>
    <cellStyle name="Normal 10 4 3 5" xfId="4998" xr:uid="{D198BE66-4998-4CAE-9F89-01324D1C2DE2}"/>
    <cellStyle name="Normal 10 4 3 5 2" xfId="27211" xr:uid="{E7120924-463D-4C57-B848-00559370920B}"/>
    <cellStyle name="Normal 10 4 3 5 3" xfId="14293" xr:uid="{A453E66D-77BC-4EB6-BE7F-5AAD45936D9F}"/>
    <cellStyle name="Normal 10 4 3 6" xfId="6746" xr:uid="{03C4DB5A-EABD-457E-A697-0F4671C8956C}"/>
    <cellStyle name="Normal 10 4 3 6 2" xfId="17126" xr:uid="{41EE90C5-6814-4D0A-9303-2F921AE41FCC}"/>
    <cellStyle name="Normal 10 4 3 7" xfId="9579" xr:uid="{4F105625-756E-480C-B94F-3F476E725CBC}"/>
    <cellStyle name="Normal 10 4 3 7 2" xfId="19959" xr:uid="{3F4E1114-A756-4379-96E3-1E614F3FC23F}"/>
    <cellStyle name="Normal 10 4 3 8" xfId="23734" xr:uid="{D3699B06-F6E4-4343-BA14-3AFD9E6C5024}"/>
    <cellStyle name="Normal 10 4 3 9" xfId="12695" xr:uid="{B2FFDC8E-DEA9-4E59-9738-598153DBA741}"/>
    <cellStyle name="Normal 10 4 4" xfId="640" xr:uid="{00000000-0005-0000-0000-00002C040000}"/>
    <cellStyle name="Normal 10 4 4 2" xfId="4446" xr:uid="{FED6DE40-C019-4713-873E-099153FC2462}"/>
    <cellStyle name="Normal 10 4 4 2 2" xfId="9218" xr:uid="{ADDE207E-B207-4521-AA01-418E8FD87EAC}"/>
    <cellStyle name="Normal 10 4 4 2 2 2" xfId="29211" xr:uid="{0117A776-8209-429E-B511-2166081CE8C5}"/>
    <cellStyle name="Normal 10 4 4 2 2 3" xfId="19598" xr:uid="{758C5FCF-8A69-40A6-A8FC-9F17C6AFC487}"/>
    <cellStyle name="Normal 10 4 4 2 3" xfId="12051" xr:uid="{0CB694A1-516B-435E-8AD8-D7D9EEE10627}"/>
    <cellStyle name="Normal 10 4 4 2 3 2" xfId="22431" xr:uid="{1F5E7C9E-7277-4887-8E27-6B294F10874B}"/>
    <cellStyle name="Normal 10 4 4 2 4" xfId="24843" xr:uid="{448F5F0F-3DCC-4A78-870C-B32C436A8893}"/>
    <cellStyle name="Normal 10 4 4 2 5" xfId="16765" xr:uid="{214A2348-DC70-4C8D-A503-8F33E34207FB}"/>
    <cellStyle name="Normal 10 4 4 3" xfId="4999" xr:uid="{4EC831B8-43EE-4E74-BE6D-34012E779941}"/>
    <cellStyle name="Normal 10 4 4 3 2" xfId="26611" xr:uid="{F2478B7F-F2C5-4DAB-B8D5-13B59E8F8C2C}"/>
    <cellStyle name="Normal 10 4 4 3 3" xfId="14294" xr:uid="{4BD185A4-710F-4A33-93A6-B29A09C48BC3}"/>
    <cellStyle name="Normal 10 4 4 4" xfId="6747" xr:uid="{ACF83967-AFFD-4259-B641-CDF2E52DB754}"/>
    <cellStyle name="Normal 10 4 4 4 2" xfId="17127" xr:uid="{B3998039-080B-449A-8BB8-E6DFB21D490A}"/>
    <cellStyle name="Normal 10 4 4 5" xfId="9580" xr:uid="{0315C2AD-26DD-44A0-BC81-2138529DB183}"/>
    <cellStyle name="Normal 10 4 4 5 2" xfId="19960" xr:uid="{D93830F2-A53A-48E8-9C81-32A1C026D838}"/>
    <cellStyle name="Normal 10 4 4 6" xfId="22690" xr:uid="{05A5BCF4-7269-4638-ADA4-BCC60A0C206E}"/>
    <cellStyle name="Normal 10 4 4 7" xfId="13664" xr:uid="{CD3F9ABD-7191-4096-9CF6-ECB8A76C26A1}"/>
    <cellStyle name="Normal 10 4 5" xfId="2891" xr:uid="{00000000-0005-0000-0000-00003E030000}"/>
    <cellStyle name="Normal 10 4 5 2" xfId="6077" xr:uid="{EE912FDA-3587-4907-B455-C7712AB88464}"/>
    <cellStyle name="Normal 10 4 5 2 2" xfId="24997" xr:uid="{F76EBA85-BD92-4A09-B34F-0106A2D1DA3C}"/>
    <cellStyle name="Normal 10 4 5 2 3" xfId="26002" xr:uid="{B764BD81-9438-4D8D-92F1-EB1BB9AF4B44}"/>
    <cellStyle name="Normal 10 4 5 2 4" xfId="15555" xr:uid="{D06332D8-C06B-43DF-BF3F-83CBA4628405}"/>
    <cellStyle name="Normal 10 4 5 3" xfId="8008" xr:uid="{CE8C9C37-020C-4A8B-94F1-20CBF2F8BF50}"/>
    <cellStyle name="Normal 10 4 5 3 2" xfId="27916" xr:uid="{840F7BC9-A550-48E0-B7AE-996D58D5931E}"/>
    <cellStyle name="Normal 10 4 5 3 3" xfId="18388" xr:uid="{123E7895-5FD6-4BD2-B883-866B21142F08}"/>
    <cellStyle name="Normal 10 4 5 4" xfId="10841" xr:uid="{6270DEFA-E90F-4669-AEEE-BABC43DA7B6F}"/>
    <cellStyle name="Normal 10 4 5 4 2" xfId="21221" xr:uid="{7F47293F-5670-4749-A092-33C076919B41}"/>
    <cellStyle name="Normal 10 4 5 5" xfId="23792" xr:uid="{358142E0-908E-4AAE-B622-B79C6883EFF6}"/>
    <cellStyle name="Normal 10 4 5 6" xfId="13393" xr:uid="{F7E2404C-B0F7-4039-9E3C-735C7B365134}"/>
    <cellStyle name="Normal 10 4 6" xfId="2458" xr:uid="{00000000-0005-0000-0000-00003F030000}"/>
    <cellStyle name="Normal 10 4 6 2" xfId="5750" xr:uid="{0F23FB93-E217-41B5-ABF7-350F5ACA6F09}"/>
    <cellStyle name="Normal 10 4 6 2 2" xfId="28043" xr:uid="{8F6684C6-94DC-4FB6-B196-01445336A2BA}"/>
    <cellStyle name="Normal 10 4 6 2 3" xfId="15130" xr:uid="{2DF106B1-9B11-4BE2-B006-712D322DCFB7}"/>
    <cellStyle name="Normal 10 4 6 3" xfId="7583" xr:uid="{82E8652B-3E60-4EBE-B46C-ADDBB56DA047}"/>
    <cellStyle name="Normal 10 4 6 3 2" xfId="17963" xr:uid="{436F72D8-A605-401A-908A-B0DBEA597B52}"/>
    <cellStyle name="Normal 10 4 6 4" xfId="10416" xr:uid="{A0533D02-5157-40E1-A203-2FECB84DE265}"/>
    <cellStyle name="Normal 10 4 6 4 2" xfId="20796" xr:uid="{79DB107B-E074-4A46-805C-95DF99F83734}"/>
    <cellStyle name="Normal 10 4 6 5" xfId="24671" xr:uid="{3D96A320-90F3-41AB-B2A1-89FF4A0B9F65}"/>
    <cellStyle name="Normal 10 4 6 6" xfId="12846" xr:uid="{08DCF182-B7AD-4771-9695-0E35C8C1E668}"/>
    <cellStyle name="Normal 10 4 7" xfId="2212" xr:uid="{00000000-0005-0000-0000-000033030000}"/>
    <cellStyle name="Normal 10 4 7 2" xfId="7339" xr:uid="{BE331FC6-BE1F-4BA6-AB16-71F52CB804EC}"/>
    <cellStyle name="Normal 10 4 7 2 2" xfId="17719" xr:uid="{0871289B-5172-4539-A590-E8E25D2E3C85}"/>
    <cellStyle name="Normal 10 4 7 3" xfId="10172" xr:uid="{E60D71B5-629D-4C19-AE8A-9AB81C5D8AD5}"/>
    <cellStyle name="Normal 10 4 7 3 2" xfId="20552" xr:uid="{FDCD28BB-B3A4-4792-9841-DCC21490CF0B}"/>
    <cellStyle name="Normal 10 4 7 4" xfId="23794" xr:uid="{3E0EE174-F350-44F2-9E95-FE2DB17BBCFF}"/>
    <cellStyle name="Normal 10 4 7 5" xfId="14886" xr:uid="{71D0AC05-FEF8-4414-B6D8-72B294B5EF98}"/>
    <cellStyle name="Normal 10 4 8" xfId="3906" xr:uid="{E3CE3152-8EE9-4765-97AE-16B5954DFA2E}"/>
    <cellStyle name="Normal 10 4 8 2" xfId="8738" xr:uid="{FBF29ED0-88FE-4D24-B021-2C77A98FAD44}"/>
    <cellStyle name="Normal 10 4 8 2 2" xfId="19118" xr:uid="{8E9E50EC-59FF-49B7-8FA7-842DC8E7714B}"/>
    <cellStyle name="Normal 10 4 8 3" xfId="11571" xr:uid="{94E00386-5F15-48F7-A089-4B70EBC6EC14}"/>
    <cellStyle name="Normal 10 4 8 3 2" xfId="21951" xr:uid="{22A81BC2-86F5-4CA8-B327-6A8EB93F4376}"/>
    <cellStyle name="Normal 10 4 8 4" xfId="16285" xr:uid="{B590C8A2-F06D-459F-9E43-58AD1DF85E43}"/>
    <cellStyle name="Normal 10 4 9" xfId="4995" xr:uid="{40C4E1E8-B710-44B3-B4BB-CE66911A92FA}"/>
    <cellStyle name="Normal 10 4 9 2" xfId="14290" xr:uid="{149E8972-AEFC-4542-8FFD-BE8B167B9E89}"/>
    <cellStyle name="Normal 10 5" xfId="641" xr:uid="{00000000-0005-0000-0000-00002D040000}"/>
    <cellStyle name="Normal 10 5 10" xfId="9581" xr:uid="{3D2B9324-A82E-4310-BA59-5AAAC4517DA5}"/>
    <cellStyle name="Normal 10 5 10 2" xfId="19961" xr:uid="{2A62569E-31BE-42E9-8263-EB5CA8F29318}"/>
    <cellStyle name="Normal 10 5 11" xfId="22741" xr:uid="{02FDCA8D-FC0E-421D-8178-10DA43CB3C64}"/>
    <cellStyle name="Normal 10 5 12" xfId="12538" xr:uid="{3E9093EA-65F2-4765-9D30-4458D25DA0AC}"/>
    <cellStyle name="Normal 10 5 2" xfId="642" xr:uid="{00000000-0005-0000-0000-00002E040000}"/>
    <cellStyle name="Normal 10 5 2 2" xfId="643" xr:uid="{00000000-0005-0000-0000-00002F040000}"/>
    <cellStyle name="Normal 10 5 2 2 2" xfId="5002" xr:uid="{13D49CC8-AF93-4DCC-BD3F-FEAC19EECBB2}"/>
    <cellStyle name="Normal 10 5 2 2 2 2" xfId="24668" xr:uid="{BB52119C-4708-4E9D-B6D8-6144069A5569}"/>
    <cellStyle name="Normal 10 5 2 2 2 3" xfId="26413" xr:uid="{4B6F5A75-3F2A-4C3B-A9D7-7C32620B3E88}"/>
    <cellStyle name="Normal 10 5 2 2 2 4" xfId="14297" xr:uid="{6A7D45E9-B50D-49D4-9206-BF6526123D9A}"/>
    <cellStyle name="Normal 10 5 2 2 3" xfId="6750" xr:uid="{1E5737D2-CB2F-4760-B114-DEA854BDCBAF}"/>
    <cellStyle name="Normal 10 5 2 2 3 2" xfId="27556" xr:uid="{DAD4E840-AE7B-4604-88DE-1DA4F46BC69D}"/>
    <cellStyle name="Normal 10 5 2 2 3 3" xfId="28230" xr:uid="{3903B8F2-BFE6-4927-92BC-837A5CA78D6C}"/>
    <cellStyle name="Normal 10 5 2 2 3 4" xfId="17130" xr:uid="{F1F2EFC7-890A-42A4-8F8F-1B2CDB6CC3EC}"/>
    <cellStyle name="Normal 10 5 2 2 4" xfId="9583" xr:uid="{CAD3B168-4B51-4F45-A4A6-B0EF52358EEC}"/>
    <cellStyle name="Normal 10 5 2 2 4 2" xfId="29361" xr:uid="{A58EEC2B-C5A6-4934-828C-ACC0AFE19E0D}"/>
    <cellStyle name="Normal 10 5 2 2 4 3" xfId="19963" xr:uid="{F3835EC0-EA80-433B-9448-5E8DA8E2DE32}"/>
    <cellStyle name="Normal 10 5 2 2 5" xfId="24432" xr:uid="{F7137F87-C20B-4970-8EB6-9521C484C005}"/>
    <cellStyle name="Normal 10 5 2 2 6" xfId="13665" xr:uid="{96944166-BF2D-4EC8-AF70-F2B3AC679B41}"/>
    <cellStyle name="Normal 10 5 2 3" xfId="2709" xr:uid="{00000000-0005-0000-0000-000043030000}"/>
    <cellStyle name="Normal 10 5 2 3 2" xfId="5927" xr:uid="{772520A7-40DF-45D0-9E4E-FD7AF4BB6A20}"/>
    <cellStyle name="Normal 10 5 2 3 2 2" xfId="27374" xr:uid="{7A3A82BE-EB4F-476B-B6FD-7DF6A1D7563E}"/>
    <cellStyle name="Normal 10 5 2 3 2 3" xfId="15380" xr:uid="{7C1A99EC-7531-413E-B4BB-B21DCD684756}"/>
    <cellStyle name="Normal 10 5 2 3 3" xfId="7833" xr:uid="{805BA3C6-0E3E-41ED-A52D-7F9F85B1D98D}"/>
    <cellStyle name="Normal 10 5 2 3 3 2" xfId="18213" xr:uid="{917B624F-01F8-4CA3-A25A-91E857DFFD2F}"/>
    <cellStyle name="Normal 10 5 2 3 4" xfId="10666" xr:uid="{9FAF3AC9-C2DE-40F2-9886-9CD6589B79B0}"/>
    <cellStyle name="Normal 10 5 2 3 4 2" xfId="21046" xr:uid="{82B45561-8EBB-40BF-92C0-375D1B890D86}"/>
    <cellStyle name="Normal 10 5 2 3 5" xfId="23284" xr:uid="{6A6ACFC4-79D8-40A9-B65B-0910BE26AEF2}"/>
    <cellStyle name="Normal 10 5 2 3 6" xfId="13131" xr:uid="{681CAA0D-E8B8-49BA-B0B3-28EF143CAD39}"/>
    <cellStyle name="Normal 10 5 2 4" xfId="4148" xr:uid="{4C14400C-E34E-4C01-8887-3A8C6B63E03D}"/>
    <cellStyle name="Normal 10 5 2 4 2" xfId="8920" xr:uid="{4C48EBA9-F59B-44C9-A24D-4C314E207F08}"/>
    <cellStyle name="Normal 10 5 2 4 2 2" xfId="29019" xr:uid="{850F509F-AFB1-43C9-A790-A6106DBEC02C}"/>
    <cellStyle name="Normal 10 5 2 4 2 3" xfId="19300" xr:uid="{DDEA77CE-47E8-4C55-B8CA-A51C47F69F9B}"/>
    <cellStyle name="Normal 10 5 2 4 3" xfId="11753" xr:uid="{8A2BC8F2-81EF-4856-B76C-10D0DB1454DD}"/>
    <cellStyle name="Normal 10 5 2 4 3 2" xfId="22133" xr:uid="{E7DDCA76-C229-4331-8EAB-786FA0788B6F}"/>
    <cellStyle name="Normal 10 5 2 4 4" xfId="24228" xr:uid="{9CBC4316-7037-4C1A-BDDA-46CE9450F7A3}"/>
    <cellStyle name="Normal 10 5 2 4 5" xfId="16467" xr:uid="{506FDB89-9F30-4141-8870-1C8528927F5A}"/>
    <cellStyle name="Normal 10 5 2 5" xfId="5001" xr:uid="{E18094E2-C432-45DE-95D6-D948243380F5}"/>
    <cellStyle name="Normal 10 5 2 5 2" xfId="27227" xr:uid="{6371D496-E745-437C-B631-0188C249A7EB}"/>
    <cellStyle name="Normal 10 5 2 5 3" xfId="14296" xr:uid="{51A22F7E-012E-46DF-8F82-3FEC58DCF068}"/>
    <cellStyle name="Normal 10 5 2 6" xfId="6749" xr:uid="{2A293268-34C3-48B4-9B72-611DF3FD6758}"/>
    <cellStyle name="Normal 10 5 2 6 2" xfId="17129" xr:uid="{F5AF693C-6D25-4EB1-80B9-1AED14FDC168}"/>
    <cellStyle name="Normal 10 5 2 7" xfId="9582" xr:uid="{80B9C11C-C180-499F-94BA-C2393C403DCA}"/>
    <cellStyle name="Normal 10 5 2 7 2" xfId="19962" xr:uid="{50467DCE-313E-4E47-9BF5-3DD2E127CD9A}"/>
    <cellStyle name="Normal 10 5 2 8" xfId="24849" xr:uid="{090F4E05-A381-40D4-83E2-B26A823EB859}"/>
    <cellStyle name="Normal 10 5 2 9" xfId="12696" xr:uid="{1183FED9-4BD0-4E2F-B2A2-2A128B767239}"/>
    <cellStyle name="Normal 10 5 3" xfId="644" xr:uid="{00000000-0005-0000-0000-000030040000}"/>
    <cellStyle name="Normal 10 5 3 2" xfId="4447" xr:uid="{0A89EA51-063E-43AC-A1E7-E9682E1A5497}"/>
    <cellStyle name="Normal 10 5 3 2 2" xfId="9219" xr:uid="{BEC788BE-A140-47A0-B3F9-6E478422E98D}"/>
    <cellStyle name="Normal 10 5 3 2 2 2" xfId="29212" xr:uid="{DABD82A6-5D8A-4CD2-A5BA-EA9936FF7A45}"/>
    <cellStyle name="Normal 10 5 3 2 2 3" xfId="19599" xr:uid="{1516450A-92D9-4C04-A5EF-E0289F31968B}"/>
    <cellStyle name="Normal 10 5 3 2 3" xfId="12052" xr:uid="{450FDA87-BE48-4598-9290-D9138991DE06}"/>
    <cellStyle name="Normal 10 5 3 2 3 2" xfId="22432" xr:uid="{BC9E09BB-F40E-48A8-BF2D-26B7FBEB0079}"/>
    <cellStyle name="Normal 10 5 3 2 4" xfId="23608" xr:uid="{E0D3A3F8-EB89-463E-A537-660C646B716F}"/>
    <cellStyle name="Normal 10 5 3 2 5" xfId="16766" xr:uid="{A73D3805-4815-48AE-91F3-8E8A74EFB2F3}"/>
    <cellStyle name="Normal 10 5 3 3" xfId="5003" xr:uid="{2370935C-0FC5-43A0-B006-381702E8725C}"/>
    <cellStyle name="Normal 10 5 3 3 2" xfId="25809" xr:uid="{D470DAD1-5445-4CFC-8A2E-461D6B61F8AB}"/>
    <cellStyle name="Normal 10 5 3 3 3" xfId="27072" xr:uid="{B3BFE8E5-F51E-4A6E-A205-5A81DABFDB4F}"/>
    <cellStyle name="Normal 10 5 3 3 4" xfId="14298" xr:uid="{F97CC1F0-6D94-4297-99C7-E2005BFF54E9}"/>
    <cellStyle name="Normal 10 5 3 4" xfId="6751" xr:uid="{E7AB4243-2699-44EE-86F7-5E6A13B8BF80}"/>
    <cellStyle name="Normal 10 5 3 4 2" xfId="23554" xr:uid="{AECD84E2-8C9B-4A09-845D-7B4BAC66D262}"/>
    <cellStyle name="Normal 10 5 3 4 3" xfId="25864" xr:uid="{967A894D-8409-42A0-9782-D490A7D8F21F}"/>
    <cellStyle name="Normal 10 5 3 4 4" xfId="17131" xr:uid="{0CD599A4-10FD-4AA5-B6CC-D23A883806A2}"/>
    <cellStyle name="Normal 10 5 3 5" xfId="9584" xr:uid="{C2C14DB3-8908-4AE5-9D05-EE391474FF2A}"/>
    <cellStyle name="Normal 10 5 3 5 2" xfId="29362" xr:uid="{E48737DB-D702-4530-90D0-CED34E2AC31F}"/>
    <cellStyle name="Normal 10 5 3 5 3" xfId="19964" xr:uid="{57DC1D03-C575-4F1F-B700-D45B4650807B}"/>
    <cellStyle name="Normal 10 5 3 6" xfId="22957" xr:uid="{8E3ADA48-1E77-4039-A3ED-B3239EEBB099}"/>
    <cellStyle name="Normal 10 5 3 7" xfId="13666" xr:uid="{F7C40710-1C7D-4DD7-9825-22D0FC919B80}"/>
    <cellStyle name="Normal 10 5 4" xfId="645" xr:uid="{00000000-0005-0000-0000-000031040000}"/>
    <cellStyle name="Normal 10 5 4 2" xfId="5004" xr:uid="{4342FE0B-AA8F-4CEF-8AD1-7F6AF0BAB1FB}"/>
    <cellStyle name="Normal 10 5 4 2 2" xfId="24353" xr:uid="{A6E43774-BD8C-4352-9908-2DD351546716}"/>
    <cellStyle name="Normal 10 5 4 2 3" xfId="28075" xr:uid="{1B7574FF-4C54-4A95-BA18-173F16F58F3C}"/>
    <cellStyle name="Normal 10 5 4 2 4" xfId="14299" xr:uid="{CA8685CF-F32A-49BA-A644-620267EB76E8}"/>
    <cellStyle name="Normal 10 5 4 3" xfId="6752" xr:uid="{8B908391-30BF-46C0-AA2C-C0D141E31238}"/>
    <cellStyle name="Normal 10 5 4 3 2" xfId="27125" xr:uid="{3F3BF598-F57C-483C-99A5-D3D11EB02E14}"/>
    <cellStyle name="Normal 10 5 4 3 3" xfId="17132" xr:uid="{873FA108-CC8F-47ED-A58C-0134C2E980E2}"/>
    <cellStyle name="Normal 10 5 4 4" xfId="9585" xr:uid="{1E2FBCC0-D82F-4FC5-8A20-6B8C1DB5846F}"/>
    <cellStyle name="Normal 10 5 4 4 2" xfId="19965" xr:uid="{3CD86438-3BE1-48B8-8F94-F0338F604759}"/>
    <cellStyle name="Normal 10 5 4 5" xfId="24982" xr:uid="{4E7198E2-82D7-4B8A-9BC2-CBA7836F1157}"/>
    <cellStyle name="Normal 10 5 4 6" xfId="13394" xr:uid="{7D5D3E02-3D43-4193-B040-52D83F08A6FC}"/>
    <cellStyle name="Normal 10 5 5" xfId="2518" xr:uid="{00000000-0005-0000-0000-000046030000}"/>
    <cellStyle name="Normal 10 5 5 2" xfId="5796" xr:uid="{BBA602D0-A568-4ACB-A67E-F91E93CC6FB9}"/>
    <cellStyle name="Normal 10 5 5 2 2" xfId="27273" xr:uid="{0B555C7B-8EB6-444C-87A4-233D442D0B8D}"/>
    <cellStyle name="Normal 10 5 5 2 3" xfId="15190" xr:uid="{AEB8587F-0FDA-4BC6-9D25-F9DCC8287AB3}"/>
    <cellStyle name="Normal 10 5 5 3" xfId="7643" xr:uid="{2258F18E-951D-40CC-939D-CC1294766736}"/>
    <cellStyle name="Normal 10 5 5 3 2" xfId="18023" xr:uid="{06AFD005-437F-4727-BAE7-1B77907A3A1E}"/>
    <cellStyle name="Normal 10 5 5 4" xfId="10476" xr:uid="{A582D02C-1155-4180-AF05-3E13FA4C7CF6}"/>
    <cellStyle name="Normal 10 5 5 4 2" xfId="20856" xr:uid="{876FD3E6-5094-4C04-8674-5EC01CA7F588}"/>
    <cellStyle name="Normal 10 5 5 5" xfId="22699" xr:uid="{C02C73A9-6AA3-4D62-9381-1FD4F2BFB20C}"/>
    <cellStyle name="Normal 10 5 5 6" xfId="12906" xr:uid="{35683F76-71DE-490F-88CF-96BBEFF827C0}"/>
    <cellStyle name="Normal 10 5 6" xfId="2306" xr:uid="{00000000-0005-0000-0000-000040030000}"/>
    <cellStyle name="Normal 10 5 6 2" xfId="7433" xr:uid="{FC3D809D-CE2E-4EF5-857E-C0DCF26C42B7}"/>
    <cellStyle name="Normal 10 5 6 2 2" xfId="28730" xr:uid="{5C524D39-9C2B-4775-B9F3-C1B576EC8853}"/>
    <cellStyle name="Normal 10 5 6 2 3" xfId="17813" xr:uid="{210D17FB-841F-4727-85E3-5FE3FCC4ADD0}"/>
    <cellStyle name="Normal 10 5 6 3" xfId="10266" xr:uid="{D7731DE1-1F39-414E-94E8-F93ADE22AD36}"/>
    <cellStyle name="Normal 10 5 6 3 2" xfId="20646" xr:uid="{6AB2DD84-FC1E-4FCE-9A41-8AEC43B77AAB}"/>
    <cellStyle name="Normal 10 5 6 4" xfId="23215" xr:uid="{76D85C28-61AE-4219-984D-F64C2F08EF9D}"/>
    <cellStyle name="Normal 10 5 6 5" xfId="14980" xr:uid="{C73A3F77-5F9B-499C-99C1-C10AACA792FB}"/>
    <cellStyle name="Normal 10 5 7" xfId="3907" xr:uid="{8F1ECAB9-B2D0-4C66-A8C8-D8DB6AE70677}"/>
    <cellStyle name="Normal 10 5 7 2" xfId="8739" xr:uid="{3B338859-2BB7-4162-AFF2-8CE799F2D2F0}"/>
    <cellStyle name="Normal 10 5 7 2 2" xfId="19119" xr:uid="{1B97DD6F-C6DE-4CAA-9607-CC5F4AB82DA6}"/>
    <cellStyle name="Normal 10 5 7 3" xfId="11572" xr:uid="{3774D303-F796-402A-B72D-4E421037825C}"/>
    <cellStyle name="Normal 10 5 7 3 2" xfId="21952" xr:uid="{74694248-7D61-4DFB-9E54-39B70FA0DFA2}"/>
    <cellStyle name="Normal 10 5 7 4" xfId="27266" xr:uid="{80689584-B09C-4DBC-87BF-32AC6A054E81}"/>
    <cellStyle name="Normal 10 5 7 5" xfId="16286" xr:uid="{6C2AA31C-BC46-426A-BCD1-F32302E9D9C0}"/>
    <cellStyle name="Normal 10 5 8" xfId="5000" xr:uid="{E8BB7741-C876-45CA-BF01-E4DE7743D2A4}"/>
    <cellStyle name="Normal 10 5 8 2" xfId="14295" xr:uid="{BF531C93-9C84-44B1-B904-F3017FB86359}"/>
    <cellStyle name="Normal 10 5 9" xfId="6748" xr:uid="{60DF6826-08A1-4306-AFE5-63AAD1DDEB6D}"/>
    <cellStyle name="Normal 10 5 9 2" xfId="17128" xr:uid="{E47FA28B-42D9-4FDB-980B-CAB964F7C739}"/>
    <cellStyle name="Normal 10 6" xfId="646" xr:uid="{00000000-0005-0000-0000-000032040000}"/>
    <cellStyle name="Normal 10 6 10" xfId="9586" xr:uid="{BF9B7503-A44F-4390-8711-F07ABCCD2540}"/>
    <cellStyle name="Normal 10 6 10 2" xfId="19966" xr:uid="{8D28974B-C0A7-4A9A-9372-EF4CD004BAA0}"/>
    <cellStyle name="Normal 10 6 11" xfId="22726" xr:uid="{5324FDD6-CA57-4197-9D3A-497320850AF3}"/>
    <cellStyle name="Normal 10 6 12" xfId="12539" xr:uid="{920E345F-4955-448A-AE07-68A5F8ACB112}"/>
    <cellStyle name="Normal 10 6 2" xfId="647" xr:uid="{00000000-0005-0000-0000-000033040000}"/>
    <cellStyle name="Normal 10 6 2 2" xfId="648" xr:uid="{00000000-0005-0000-0000-000034040000}"/>
    <cellStyle name="Normal 10 6 2 2 2" xfId="5007" xr:uid="{39B56996-BACF-4C65-A039-1E7FA06B282E}"/>
    <cellStyle name="Normal 10 6 2 2 2 2" xfId="23703" xr:uid="{FA70729C-931C-4F65-90D9-27DCECD14F7E}"/>
    <cellStyle name="Normal 10 6 2 2 2 3" xfId="26249" xr:uid="{5EE40F8D-F9A4-4B99-822E-0104FF14354B}"/>
    <cellStyle name="Normal 10 6 2 2 2 4" xfId="14302" xr:uid="{10A92140-0D30-4480-BE1A-B6DC52AB4AE1}"/>
    <cellStyle name="Normal 10 6 2 2 3" xfId="6755" xr:uid="{A3F6FFA8-BCE9-488B-9DAC-B79C01361B55}"/>
    <cellStyle name="Normal 10 6 2 2 3 2" xfId="27558" xr:uid="{110C6E9B-7D3A-4776-8589-104B17B83A69}"/>
    <cellStyle name="Normal 10 6 2 2 3 3" xfId="26633" xr:uid="{F8DD828C-3596-4401-950D-AEDD6C57E035}"/>
    <cellStyle name="Normal 10 6 2 2 3 4" xfId="17135" xr:uid="{8F5C6642-B6A5-4231-A1E7-37158AF94102}"/>
    <cellStyle name="Normal 10 6 2 2 4" xfId="9588" xr:uid="{305A9460-1FB6-4B41-8A6E-1AAE76A5C45A}"/>
    <cellStyle name="Normal 10 6 2 2 4 2" xfId="29363" xr:uid="{61129D0B-387D-43DF-A959-20681714EEBD}"/>
    <cellStyle name="Normal 10 6 2 2 4 3" xfId="19968" xr:uid="{77C006B7-64F7-4BAE-AB5B-40567A449837}"/>
    <cellStyle name="Normal 10 6 2 2 5" xfId="23511" xr:uid="{1B56C959-4940-425F-953A-BE4766795580}"/>
    <cellStyle name="Normal 10 6 2 2 6" xfId="13667" xr:uid="{19F67F96-623F-4268-81C2-6B6E4B910625}"/>
    <cellStyle name="Normal 10 6 2 3" xfId="2710" xr:uid="{00000000-0005-0000-0000-00004A030000}"/>
    <cellStyle name="Normal 10 6 2 3 2" xfId="5928" xr:uid="{5982D64B-25C3-4AA1-B3A0-5D662BD0F663}"/>
    <cellStyle name="Normal 10 6 2 3 2 2" xfId="27901" xr:uid="{7E953B40-9F92-4B00-85F0-A374002C4C29}"/>
    <cellStyle name="Normal 10 6 2 3 2 3" xfId="15381" xr:uid="{0CE8BE64-1BB4-466E-8F36-32925D194118}"/>
    <cellStyle name="Normal 10 6 2 3 3" xfId="7834" xr:uid="{E59735AA-3C3C-4813-AF49-F60A6B61A21D}"/>
    <cellStyle name="Normal 10 6 2 3 3 2" xfId="18214" xr:uid="{0DC37640-7389-4FC8-8837-844B7798AD45}"/>
    <cellStyle name="Normal 10 6 2 3 4" xfId="10667" xr:uid="{2E3654C4-1C74-4339-9077-F92F9F9760F7}"/>
    <cellStyle name="Normal 10 6 2 3 4 2" xfId="21047" xr:uid="{880B7BB3-86A3-475B-935A-15DA7BC57CF9}"/>
    <cellStyle name="Normal 10 6 2 3 5" xfId="25294" xr:uid="{95709B43-6BF3-48EB-A15D-1920011B77FD}"/>
    <cellStyle name="Normal 10 6 2 3 6" xfId="13132" xr:uid="{F97B7FDC-819B-42EA-A182-A16499E8E5BA}"/>
    <cellStyle name="Normal 10 6 2 4" xfId="4149" xr:uid="{EAC5EE57-A6D6-4D64-8CB4-5F4C05BE2785}"/>
    <cellStyle name="Normal 10 6 2 4 2" xfId="8921" xr:uid="{B5C4E55E-AC21-412A-98AF-BE94B7998617}"/>
    <cellStyle name="Normal 10 6 2 4 2 2" xfId="29020" xr:uid="{880A3DEA-76D8-4573-A4D0-5E4C9480521D}"/>
    <cellStyle name="Normal 10 6 2 4 2 3" xfId="19301" xr:uid="{DBBE1912-80A6-4A42-A3FC-441F30A86E8B}"/>
    <cellStyle name="Normal 10 6 2 4 3" xfId="11754" xr:uid="{8E1B8FA6-9491-4279-BC88-632B6882E82C}"/>
    <cellStyle name="Normal 10 6 2 4 3 2" xfId="22134" xr:uid="{FF12EACC-A967-47BE-BE98-85132AE840E3}"/>
    <cellStyle name="Normal 10 6 2 4 4" xfId="25068" xr:uid="{0E0762A2-528D-416B-9669-382F11E08718}"/>
    <cellStyle name="Normal 10 6 2 4 5" xfId="16468" xr:uid="{DE694583-FED0-46AA-85CF-E78DF760D596}"/>
    <cellStyle name="Normal 10 6 2 5" xfId="5006" xr:uid="{DF1F6823-25E7-4F05-B57E-1EB8AA24D56D}"/>
    <cellStyle name="Normal 10 6 2 5 2" xfId="26551" xr:uid="{A0F6A9B4-5712-4C48-BDE6-DCD858684072}"/>
    <cellStyle name="Normal 10 6 2 5 3" xfId="14301" xr:uid="{84ACA945-8CE1-4B7E-82F0-C166E3A49B8C}"/>
    <cellStyle name="Normal 10 6 2 6" xfId="6754" xr:uid="{9F471B51-AA82-43BA-A861-84BE83FCD1DC}"/>
    <cellStyle name="Normal 10 6 2 6 2" xfId="17134" xr:uid="{A8ED8A8A-D036-48DD-ABBA-ED8B778C2FE3}"/>
    <cellStyle name="Normal 10 6 2 7" xfId="9587" xr:uid="{25BBE8C9-962D-48BE-A0BD-CF2937216FEC}"/>
    <cellStyle name="Normal 10 6 2 7 2" xfId="19967" xr:uid="{BDC739E1-E4E4-4E6B-A607-0B284BF6181C}"/>
    <cellStyle name="Normal 10 6 2 8" xfId="24088" xr:uid="{A2D4E8B2-D1DA-4754-A7F5-B003BAD84636}"/>
    <cellStyle name="Normal 10 6 2 9" xfId="12697" xr:uid="{34815816-84EF-47F5-8A53-5BDEE672354A}"/>
    <cellStyle name="Normal 10 6 3" xfId="649" xr:uid="{00000000-0005-0000-0000-000035040000}"/>
    <cellStyle name="Normal 10 6 3 2" xfId="4448" xr:uid="{F34BD96A-DB02-481B-9106-BFF9E529D8D4}"/>
    <cellStyle name="Normal 10 6 3 2 2" xfId="9220" xr:uid="{B885A5E0-403D-44AF-9BE1-09DAF86C44C0}"/>
    <cellStyle name="Normal 10 6 3 2 2 2" xfId="29213" xr:uid="{C1E3D8E8-BE48-47A5-B322-D45967D645FE}"/>
    <cellStyle name="Normal 10 6 3 2 2 3" xfId="19600" xr:uid="{16BA06DF-F5B4-43E4-AB90-6062B7824A70}"/>
    <cellStyle name="Normal 10 6 3 2 3" xfId="12053" xr:uid="{9CE428CC-3F08-4A0B-AB7D-6EAE5E11E180}"/>
    <cellStyle name="Normal 10 6 3 2 3 2" xfId="22433" xr:uid="{8D085CAC-80A9-49FB-962B-432B8CE290D6}"/>
    <cellStyle name="Normal 10 6 3 2 4" xfId="24863" xr:uid="{B3055D71-81D0-437D-9D41-F2836BE07C9E}"/>
    <cellStyle name="Normal 10 6 3 2 5" xfId="16767" xr:uid="{4A766B7B-E0F0-456B-A7A7-B6061B2E056F}"/>
    <cellStyle name="Normal 10 6 3 3" xfId="5008" xr:uid="{B637C1DD-301C-44F4-B7A7-79AD509BD66D}"/>
    <cellStyle name="Normal 10 6 3 3 2" xfId="26760" xr:uid="{0A587C40-267B-43F6-8529-3D992534D524}"/>
    <cellStyle name="Normal 10 6 3 3 3" xfId="26382" xr:uid="{8A39AC38-4960-4189-A4F2-FEA8F3F1D7E7}"/>
    <cellStyle name="Normal 10 6 3 3 4" xfId="14303" xr:uid="{6636712E-787F-45E7-B7CE-7C4B22CF90BB}"/>
    <cellStyle name="Normal 10 6 3 4" xfId="6756" xr:uid="{521F4715-30F3-450A-8E70-59A4C856F53B}"/>
    <cellStyle name="Normal 10 6 3 4 2" xfId="28493" xr:uid="{68D5B81F-06F9-4F91-8DA7-F99E5FB63E70}"/>
    <cellStyle name="Normal 10 6 3 4 3" xfId="27729" xr:uid="{A66326AE-615D-4899-9097-F01331D0DC14}"/>
    <cellStyle name="Normal 10 6 3 4 4" xfId="17136" xr:uid="{DFE05748-833C-49B5-8FC2-581C2F669F45}"/>
    <cellStyle name="Normal 10 6 3 5" xfId="9589" xr:uid="{9BEA53C0-A74E-473E-95EB-6E1EFC8E46DA}"/>
    <cellStyle name="Normal 10 6 3 5 2" xfId="29364" xr:uid="{1B00EA1A-C873-4984-AD72-859ACAA6BCF7}"/>
    <cellStyle name="Normal 10 6 3 5 3" xfId="19969" xr:uid="{C54DFF6E-8683-4C6A-AE25-D82FB9F4C314}"/>
    <cellStyle name="Normal 10 6 3 6" xfId="23752" xr:uid="{C3E94CB5-A5A2-47A9-A8D2-C9F20271064B}"/>
    <cellStyle name="Normal 10 6 3 7" xfId="13668" xr:uid="{431234E6-A6AB-4CDD-9650-3B70FE740AD1}"/>
    <cellStyle name="Normal 10 6 4" xfId="650" xr:uid="{00000000-0005-0000-0000-000036040000}"/>
    <cellStyle name="Normal 10 6 4 2" xfId="5009" xr:uid="{CDC7742B-7B1D-44B1-A6C7-1F7BF825D790}"/>
    <cellStyle name="Normal 10 6 4 2 2" xfId="25618" xr:uid="{90403AD1-87A2-4A06-B8D4-461532C87A2B}"/>
    <cellStyle name="Normal 10 6 4 2 3" xfId="26948" xr:uid="{8F25B05A-6692-41D6-AC10-02DF8228ABF7}"/>
    <cellStyle name="Normal 10 6 4 2 4" xfId="14304" xr:uid="{DE45C426-2429-44FA-BF31-64B37C6D2B76}"/>
    <cellStyle name="Normal 10 6 4 3" xfId="6757" xr:uid="{8DD2C49C-88CC-4D1E-9FC3-B3DB4EDF03DE}"/>
    <cellStyle name="Normal 10 6 4 3 2" xfId="27044" xr:uid="{29447C94-2B87-406A-A6EC-A96BA26D6005}"/>
    <cellStyle name="Normal 10 6 4 3 3" xfId="17137" xr:uid="{DA62D91E-8730-4317-BBDC-371015900A8A}"/>
    <cellStyle name="Normal 10 6 4 4" xfId="9590" xr:uid="{8D5F5DC9-0F6D-4E91-BB28-C2224301C004}"/>
    <cellStyle name="Normal 10 6 4 4 2" xfId="19970" xr:uid="{BDE4E12D-F3FD-40EB-ADC3-760BA283CA50}"/>
    <cellStyle name="Normal 10 6 4 5" xfId="23635" xr:uid="{EA37B6BC-5E00-4185-891A-4FC7F30E6DE9}"/>
    <cellStyle name="Normal 10 6 4 6" xfId="13395" xr:uid="{AE8005BD-9DD0-4DFB-9025-EA49D1ED0B05}"/>
    <cellStyle name="Normal 10 6 5" xfId="2581" xr:uid="{00000000-0005-0000-0000-00004D030000}"/>
    <cellStyle name="Normal 10 6 5 2" xfId="5846" xr:uid="{FE6DE163-301C-4795-9D06-4A5573B6961C}"/>
    <cellStyle name="Normal 10 6 5 2 2" xfId="26620" xr:uid="{3B123A76-95AA-4AF0-B4E8-68558BE41F55}"/>
    <cellStyle name="Normal 10 6 5 2 3" xfId="15253" xr:uid="{508EC014-028B-40B4-A293-3AE342E1137C}"/>
    <cellStyle name="Normal 10 6 5 3" xfId="7706" xr:uid="{03F66AF6-0F94-47D4-BCE0-E4F38834EC61}"/>
    <cellStyle name="Normal 10 6 5 3 2" xfId="18086" xr:uid="{09400E10-ADC3-428B-86CB-4AF8165E69E4}"/>
    <cellStyle name="Normal 10 6 5 4" xfId="10539" xr:uid="{86986A51-A91C-4172-AC43-10C674BD080F}"/>
    <cellStyle name="Normal 10 6 5 4 2" xfId="20919" xr:uid="{22F9676A-0A99-40C1-8725-F5A266751B24}"/>
    <cellStyle name="Normal 10 6 5 5" xfId="23403" xr:uid="{E89352E2-534E-475D-8CD3-48D0129E04DA}"/>
    <cellStyle name="Normal 10 6 5 6" xfId="12969" xr:uid="{D3105435-CF6A-4D95-9759-F0B25EEDE91F}"/>
    <cellStyle name="Normal 10 6 6" xfId="2307" xr:uid="{00000000-0005-0000-0000-000047030000}"/>
    <cellStyle name="Normal 10 6 6 2" xfId="7434" xr:uid="{F1276FE4-3F1A-44B8-B22D-1BCFFE76D63A}"/>
    <cellStyle name="Normal 10 6 6 2 2" xfId="26778" xr:uid="{B0BBD40A-C10E-4E20-8B65-20FF403BF4C4}"/>
    <cellStyle name="Normal 10 6 6 2 3" xfId="17814" xr:uid="{C074B1F8-18E2-4DEE-A23E-D7FDFD521CA2}"/>
    <cellStyle name="Normal 10 6 6 3" xfId="10267" xr:uid="{285AAFDB-F04D-43BE-9987-4E22A93AECB8}"/>
    <cellStyle name="Normal 10 6 6 3 2" xfId="20647" xr:uid="{B193B365-E63E-4F24-A47E-36330FBA0B4B}"/>
    <cellStyle name="Normal 10 6 6 4" xfId="24797" xr:uid="{9786D1C4-93E6-461A-BB9A-2F390036C635}"/>
    <cellStyle name="Normal 10 6 6 5" xfId="14981" xr:uid="{958DBBFA-20D9-4A0B-BE07-59CAABDC4B74}"/>
    <cellStyle name="Normal 10 6 7" xfId="3908" xr:uid="{A60CFB81-47FF-43EC-B87D-7B2942726973}"/>
    <cellStyle name="Normal 10 6 7 2" xfId="8740" xr:uid="{117CF4B0-DC20-439A-9C13-DE813CBE2479}"/>
    <cellStyle name="Normal 10 6 7 2 2" xfId="19120" xr:uid="{6D224E80-2EC9-4682-B730-A7D49657996C}"/>
    <cellStyle name="Normal 10 6 7 3" xfId="11573" xr:uid="{6E3979E6-29FC-4AD6-A1C8-A556A0047BFD}"/>
    <cellStyle name="Normal 10 6 7 3 2" xfId="21953" xr:uid="{0D3647C2-022A-4930-85A8-0685315DF9D0}"/>
    <cellStyle name="Normal 10 6 7 4" xfId="26978" xr:uid="{1AFC1FBA-F9D5-46EC-A43F-0046A8D48EC0}"/>
    <cellStyle name="Normal 10 6 7 5" xfId="16287" xr:uid="{946ACEF6-C366-4EA0-B9A2-DD5644EA8DD7}"/>
    <cellStyle name="Normal 10 6 8" xfId="5005" xr:uid="{CFAADE8E-03E3-433D-842C-3097079E60E5}"/>
    <cellStyle name="Normal 10 6 8 2" xfId="14300" xr:uid="{BD482CB5-9EAB-4853-B0E2-071175A9790D}"/>
    <cellStyle name="Normal 10 6 9" xfId="6753" xr:uid="{2058E728-6CCA-4E62-8143-E5BCB0205D8E}"/>
    <cellStyle name="Normal 10 6 9 2" xfId="17133" xr:uid="{FAA1640A-AFD2-4287-AD13-70DFDB6442C3}"/>
    <cellStyle name="Normal 10 7" xfId="651" xr:uid="{00000000-0005-0000-0000-000037040000}"/>
    <cellStyle name="Normal 10 7 10" xfId="12540" xr:uid="{F821FDA3-12BC-4518-8F28-E452748F667F}"/>
    <cellStyle name="Normal 10 7 2" xfId="652" xr:uid="{00000000-0005-0000-0000-000038040000}"/>
    <cellStyle name="Normal 10 7 2 2" xfId="2892" xr:uid="{00000000-0005-0000-0000-000050030000}"/>
    <cellStyle name="Normal 10 7 2 2 2" xfId="6078" xr:uid="{CC2ECD8F-407B-4927-ABEA-D40D40D24F66}"/>
    <cellStyle name="Normal 10 7 2 2 2 2" xfId="27281" xr:uid="{882C2F25-DCBF-4694-AA17-02BB48F7B57E}"/>
    <cellStyle name="Normal 10 7 2 2 2 3" xfId="26432" xr:uid="{DF87DB64-E865-49CB-9FDC-157286E0647D}"/>
    <cellStyle name="Normal 10 7 2 2 2 4" xfId="15556" xr:uid="{7EA5F5C9-C78D-415C-9D6F-9362545C0D7C}"/>
    <cellStyle name="Normal 10 7 2 2 3" xfId="8009" xr:uid="{94FA797D-4915-4A54-A568-7FEF5F6F8D40}"/>
    <cellStyle name="Normal 10 7 2 2 3 2" xfId="28450" xr:uid="{AEE86EF5-1F81-4D7C-8A04-C59592590F03}"/>
    <cellStyle name="Normal 10 7 2 2 3 3" xfId="18389" xr:uid="{228C6A02-AE5C-4173-A679-937E957CD907}"/>
    <cellStyle name="Normal 10 7 2 2 4" xfId="10842" xr:uid="{CF1B72B4-4A3F-4F90-A469-E1241D344A7F}"/>
    <cellStyle name="Normal 10 7 2 2 4 2" xfId="21222" xr:uid="{45CCC362-57C6-49C0-993A-DE7C70B0BADB}"/>
    <cellStyle name="Normal 10 7 2 2 5" xfId="24893" xr:uid="{57C54EAD-27D1-4A4D-9B91-6F36FCFB2DFE}"/>
    <cellStyle name="Normal 10 7 2 2 6" xfId="13396" xr:uid="{5FF3E50C-48B5-4A13-A404-BC06F6BFCA6D}"/>
    <cellStyle name="Normal 10 7 2 3" xfId="5011" xr:uid="{FBDBE7E8-6F8E-4593-9927-D38559C06384}"/>
    <cellStyle name="Normal 10 7 2 3 2" xfId="25201" xr:uid="{992B24E4-E892-44B1-90A3-931ACC9D3048}"/>
    <cellStyle name="Normal 10 7 2 3 3" xfId="28699" xr:uid="{90F417C6-03DE-4C3A-92A9-AC7D5FE1C73C}"/>
    <cellStyle name="Normal 10 7 2 3 4" xfId="14306" xr:uid="{0CF190E2-42DC-4B88-88DA-17A866438CF3}"/>
    <cellStyle name="Normal 10 7 2 4" xfId="6759" xr:uid="{A0459E73-A983-4DDF-9714-8E97BD05D5D6}"/>
    <cellStyle name="Normal 10 7 2 4 2" xfId="28297" xr:uid="{A292C127-3B59-4345-8BF7-9EC1B8D0DC4A}"/>
    <cellStyle name="Normal 10 7 2 4 3" xfId="27531" xr:uid="{EAD04638-6469-4367-8D06-21510AA38F8E}"/>
    <cellStyle name="Normal 10 7 2 4 4" xfId="17139" xr:uid="{558ABC0A-95E8-4546-9D32-71B526151466}"/>
    <cellStyle name="Normal 10 7 2 5" xfId="9592" xr:uid="{1784AC74-1DFC-4771-AE3E-D68ED207F8EE}"/>
    <cellStyle name="Normal 10 7 2 5 2" xfId="29365" xr:uid="{CF24331F-8507-4C5D-BFCC-1D3F38373ABE}"/>
    <cellStyle name="Normal 10 7 2 5 3" xfId="19972" xr:uid="{C3ECC58A-68DB-4012-A294-0326A38AC199}"/>
    <cellStyle name="Normal 10 7 2 6" xfId="22777" xr:uid="{B22A62FB-71E1-4CEA-8DA1-514420CD1381}"/>
    <cellStyle name="Normal 10 7 2 7" xfId="12698" xr:uid="{E4679F30-9D82-48AD-8C5B-CE3E86709B40}"/>
    <cellStyle name="Normal 10 7 3" xfId="653" xr:uid="{00000000-0005-0000-0000-000039040000}"/>
    <cellStyle name="Normal 10 7 3 2" xfId="5012" xr:uid="{C88D703C-81D9-4E77-A9D3-E3A21517C11B}"/>
    <cellStyle name="Normal 10 7 3 2 2" xfId="26637" xr:uid="{D73DE642-9C95-4957-8D2E-3DF02C734610}"/>
    <cellStyle name="Normal 10 7 3 2 3" xfId="26235" xr:uid="{638ADA3B-9727-4610-9F27-6A8251079301}"/>
    <cellStyle name="Normal 10 7 3 2 4" xfId="14307" xr:uid="{97DB6D93-0FB0-40C0-8035-803DA0B0EED5}"/>
    <cellStyle name="Normal 10 7 3 3" xfId="6760" xr:uid="{4E8E6403-062F-4D33-B367-EFB72E124076}"/>
    <cellStyle name="Normal 10 7 3 3 2" xfId="26746" xr:uid="{50992C7C-F8DB-4CD2-A1D6-F4DB4AA7DF31}"/>
    <cellStyle name="Normal 10 7 3 3 3" xfId="26567" xr:uid="{5EE0FC62-3A65-427E-BAF7-A25739160E17}"/>
    <cellStyle name="Normal 10 7 3 3 4" xfId="17140" xr:uid="{A8AA640D-8C7D-4575-AAFC-4DAADC06BCDA}"/>
    <cellStyle name="Normal 10 7 3 4" xfId="9593" xr:uid="{EE2FC9AD-A65D-4B9A-8732-6B708047D937}"/>
    <cellStyle name="Normal 10 7 3 4 2" xfId="29366" xr:uid="{32611AD5-F7BB-4BC4-BCB9-A2E09C46AC95}"/>
    <cellStyle name="Normal 10 7 3 4 3" xfId="19973" xr:uid="{2B1A8C81-742B-46B5-84AD-00923842F051}"/>
    <cellStyle name="Normal 10 7 3 5" xfId="22870" xr:uid="{4DDD050D-7732-43E9-90C4-007065CD737D}"/>
    <cellStyle name="Normal 10 7 3 6" xfId="13133" xr:uid="{5F5A99A5-EF3A-4D04-B501-071509441D16}"/>
    <cellStyle name="Normal 10 7 4" xfId="2308" xr:uid="{00000000-0005-0000-0000-00004E030000}"/>
    <cellStyle name="Normal 10 7 4 2" xfId="7435" xr:uid="{BAF217EA-ABDC-42D9-9E6F-41A7B7DE8930}"/>
    <cellStyle name="Normal 10 7 4 2 2" xfId="28146" xr:uid="{A559740B-61C2-4534-A1F4-8F727F634966}"/>
    <cellStyle name="Normal 10 7 4 2 3" xfId="17815" xr:uid="{AB56073A-238B-40AC-BFBA-98C82DDD024F}"/>
    <cellStyle name="Normal 10 7 4 3" xfId="10268" xr:uid="{DDDC7BD6-B3FE-46EE-9E13-DD6DB8618B71}"/>
    <cellStyle name="Normal 10 7 4 3 2" xfId="20648" xr:uid="{C96C7EF9-3262-4674-BF86-7BD8EC2521DD}"/>
    <cellStyle name="Normal 10 7 4 4" xfId="23389" xr:uid="{458D4371-4EFE-4C1D-832F-9A8A629CD593}"/>
    <cellStyle name="Normal 10 7 4 5" xfId="14982" xr:uid="{B299F396-D6F3-4F44-804C-772EFBD69A4E}"/>
    <cellStyle name="Normal 10 7 5" xfId="3909" xr:uid="{61C603DD-50F2-47B0-BCA8-B5EB6B4B49E1}"/>
    <cellStyle name="Normal 10 7 5 2" xfId="8741" xr:uid="{B49ABC57-6C3A-4AA0-B697-397F7ABD4B90}"/>
    <cellStyle name="Normal 10 7 5 2 2" xfId="28969" xr:uid="{ECD4C1E9-2E16-4E43-BC25-666E2AB156C1}"/>
    <cellStyle name="Normal 10 7 5 2 3" xfId="19121" xr:uid="{17C24AE6-B0A5-4521-86AC-96BAD9EAE656}"/>
    <cellStyle name="Normal 10 7 5 3" xfId="11574" xr:uid="{C81BDC82-E733-4F9D-938D-25440A8EEDD4}"/>
    <cellStyle name="Normal 10 7 5 3 2" xfId="21954" xr:uid="{DE0AD418-101F-4343-93B5-357FED240FAF}"/>
    <cellStyle name="Normal 10 7 5 4" xfId="25689" xr:uid="{DA66FF33-3ED4-4FF5-884F-8E76CA287F4D}"/>
    <cellStyle name="Normal 10 7 5 5" xfId="16288" xr:uid="{3A0456F9-E35C-4571-BD66-61535D499AF1}"/>
    <cellStyle name="Normal 10 7 6" xfId="5010" xr:uid="{85677112-D774-4197-804C-C7161A506172}"/>
    <cellStyle name="Normal 10 7 6 2" xfId="26308" xr:uid="{7EF06433-0338-44F1-A066-86EA325F5537}"/>
    <cellStyle name="Normal 10 7 6 3" xfId="27161" xr:uid="{EAE7A6D8-C933-46E4-B21C-514D984637C4}"/>
    <cellStyle name="Normal 10 7 6 4" xfId="14305" xr:uid="{2B4195E4-819A-4BBE-99A5-78CA492C5487}"/>
    <cellStyle name="Normal 10 7 7" xfId="6758" xr:uid="{6CB15D54-D6BE-4B60-8229-8F91DBFF0962}"/>
    <cellStyle name="Normal 10 7 7 2" xfId="27449" xr:uid="{4345BBE0-7708-4EFA-B388-A2920912B8B0}"/>
    <cellStyle name="Normal 10 7 7 3" xfId="17138" xr:uid="{3FA8B168-32A7-44B9-A805-AC0D19DB1902}"/>
    <cellStyle name="Normal 10 7 8" xfId="9591" xr:uid="{A30B71C2-1253-4D9E-8E5A-96397D10B1A0}"/>
    <cellStyle name="Normal 10 7 8 2" xfId="19971" xr:uid="{68E2C79B-3351-427E-90A4-9F8EE4F19241}"/>
    <cellStyle name="Normal 10 7 9" xfId="22894" xr:uid="{EE917F65-BFB8-4AFD-A29D-EA140501DFF2}"/>
    <cellStyle name="Normal 10 8" xfId="654" xr:uid="{00000000-0005-0000-0000-00003A040000}"/>
    <cellStyle name="Normal 10 8 10" xfId="12541" xr:uid="{EE31A128-3B45-438F-9726-B19FCB184595}"/>
    <cellStyle name="Normal 10 8 2" xfId="655" xr:uid="{00000000-0005-0000-0000-00003B040000}"/>
    <cellStyle name="Normal 10 8 2 2" xfId="2893" xr:uid="{00000000-0005-0000-0000-000054030000}"/>
    <cellStyle name="Normal 10 8 2 2 2" xfId="6079" xr:uid="{A0CFB994-EA60-4B02-AA68-B03074C76735}"/>
    <cellStyle name="Normal 10 8 2 2 2 2" xfId="28398" xr:uid="{D5975A2B-9295-469A-A133-0EBC572336E0}"/>
    <cellStyle name="Normal 10 8 2 2 2 3" xfId="27063" xr:uid="{70555EC4-546F-41C0-B750-52D6A322269C}"/>
    <cellStyle name="Normal 10 8 2 2 2 4" xfId="15557" xr:uid="{794DBC6E-14A2-4734-99F7-70D117FBBAD0}"/>
    <cellStyle name="Normal 10 8 2 2 3" xfId="8010" xr:uid="{FBAF8402-64FF-45F9-A42F-592C594DC771}"/>
    <cellStyle name="Normal 10 8 2 2 3 2" xfId="25986" xr:uid="{9097DAC1-B209-4E21-AE4E-BCAE804BAEFE}"/>
    <cellStyle name="Normal 10 8 2 2 3 3" xfId="18390" xr:uid="{CAE71BF5-3F3D-4465-B553-BCFC6E73AF9D}"/>
    <cellStyle name="Normal 10 8 2 2 4" xfId="10843" xr:uid="{6FC633C3-D4A3-42B9-AFCB-1ECA9A33E754}"/>
    <cellStyle name="Normal 10 8 2 2 4 2" xfId="21223" xr:uid="{1D1CE3C8-1DB9-4DB7-A522-1FDDFAADDA5E}"/>
    <cellStyle name="Normal 10 8 2 2 5" xfId="24857" xr:uid="{EB632C0D-AD4B-4FCC-8228-E986BEAEE4B1}"/>
    <cellStyle name="Normal 10 8 2 2 6" xfId="13397" xr:uid="{4FED0E67-E53E-4A17-AAA0-0A54730B296C}"/>
    <cellStyle name="Normal 10 8 2 3" xfId="5014" xr:uid="{409B2478-6962-4107-A19E-0FB21C35F15C}"/>
    <cellStyle name="Normal 10 8 2 3 2" xfId="24766" xr:uid="{CFA91C3D-2253-4631-B07D-0522ADC66C9B}"/>
    <cellStyle name="Normal 10 8 2 3 3" xfId="28165" xr:uid="{972AC645-2F54-44C0-987C-BB9102FC5DE8}"/>
    <cellStyle name="Normal 10 8 2 3 4" xfId="14309" xr:uid="{2D2E11D5-34E7-4B68-A643-72F678070917}"/>
    <cellStyle name="Normal 10 8 2 4" xfId="6762" xr:uid="{1584479C-892A-4314-962F-4E68ADB6D5E5}"/>
    <cellStyle name="Normal 10 8 2 4 2" xfId="28374" xr:uid="{CA89F0A2-B79D-43E4-9223-BD20D06DFA40}"/>
    <cellStyle name="Normal 10 8 2 4 3" xfId="26653" xr:uid="{F72933AC-3920-49BC-A29A-2ADF779F0C81}"/>
    <cellStyle name="Normal 10 8 2 4 4" xfId="17142" xr:uid="{21D46F1C-F270-4F2E-B443-4BE2392A6BB7}"/>
    <cellStyle name="Normal 10 8 2 5" xfId="9595" xr:uid="{317A581C-C5FB-445B-93C4-0A1BE1730DE7}"/>
    <cellStyle name="Normal 10 8 2 5 2" xfId="29367" xr:uid="{D0F43B31-E562-48A9-9176-AA5F40F37B3C}"/>
    <cellStyle name="Normal 10 8 2 5 3" xfId="19975" xr:uid="{92C0130D-6161-4069-ACD0-5D1D49843D38}"/>
    <cellStyle name="Normal 10 8 2 6" xfId="24666" xr:uid="{8DE1D7DF-FF9D-4516-A4A3-9FF161B67641}"/>
    <cellStyle name="Normal 10 8 2 7" xfId="12699" xr:uid="{F3D7643F-E5BE-412E-90FF-8EDF06986B0A}"/>
    <cellStyle name="Normal 10 8 3" xfId="656" xr:uid="{00000000-0005-0000-0000-00003C040000}"/>
    <cellStyle name="Normal 10 8 3 2" xfId="5015" xr:uid="{CAE5D93E-5D45-48CC-B987-3875BFAADF96}"/>
    <cellStyle name="Normal 10 8 3 2 2" xfId="26529" xr:uid="{47C137B0-9F61-45C8-BF19-4E2E1C05E6FE}"/>
    <cellStyle name="Normal 10 8 3 2 3" xfId="27571" xr:uid="{E8F109B9-33A9-41CC-91A6-5AB2C9B69C61}"/>
    <cellStyle name="Normal 10 8 3 2 4" xfId="14310" xr:uid="{AB4E8A9C-01B8-438D-9B99-62BE1966F05F}"/>
    <cellStyle name="Normal 10 8 3 3" xfId="6763" xr:uid="{A22C5863-B2D3-4AEC-A96F-85228836E625}"/>
    <cellStyle name="Normal 10 8 3 3 2" xfId="26856" xr:uid="{6ABAE12B-5A3C-48EC-A6EA-795259A43F37}"/>
    <cellStyle name="Normal 10 8 3 3 3" xfId="26173" xr:uid="{64A3C3EE-5345-4EA9-A7ED-8F7696168E86}"/>
    <cellStyle name="Normal 10 8 3 3 4" xfId="17143" xr:uid="{734FADE0-5EE3-4874-8BF2-008752407627}"/>
    <cellStyle name="Normal 10 8 3 4" xfId="9596" xr:uid="{EB7E1E39-BF3C-4703-8287-CB441AAE210D}"/>
    <cellStyle name="Normal 10 8 3 4 2" xfId="29368" xr:uid="{B25A99E3-6995-487D-A1B1-71C4FF5FF6CF}"/>
    <cellStyle name="Normal 10 8 3 4 3" xfId="19976" xr:uid="{F471CF1F-0349-4DBC-9773-0612DF90A625}"/>
    <cellStyle name="Normal 10 8 3 5" xfId="23461" xr:uid="{D0EFAB01-FE0D-4A03-A9A3-CA9F0E3D1FE0}"/>
    <cellStyle name="Normal 10 8 3 6" xfId="13134" xr:uid="{35FEE4B3-836F-4F9E-9143-C316473FB6F6}"/>
    <cellStyle name="Normal 10 8 4" xfId="2309" xr:uid="{00000000-0005-0000-0000-000052030000}"/>
    <cellStyle name="Normal 10 8 4 2" xfId="7436" xr:uid="{8FF68166-9F49-494D-8462-25DE2B08EE2E}"/>
    <cellStyle name="Normal 10 8 4 2 2" xfId="26885" xr:uid="{4669CDC5-AE32-433E-B6A4-3AE4679915BE}"/>
    <cellStyle name="Normal 10 8 4 2 3" xfId="17816" xr:uid="{70364681-6142-4D63-B7DE-0F5B7101ADAD}"/>
    <cellStyle name="Normal 10 8 4 3" xfId="10269" xr:uid="{488C0532-C5F5-45E2-B7BD-5CA7C011EA91}"/>
    <cellStyle name="Normal 10 8 4 3 2" xfId="20649" xr:uid="{30FDD3FA-02F4-47DB-8A7A-CAC4633D2432}"/>
    <cellStyle name="Normal 10 8 4 4" xfId="24216" xr:uid="{5EFFEEF8-FFC8-4640-85FA-258239ACB54A}"/>
    <cellStyle name="Normal 10 8 4 5" xfId="14983" xr:uid="{C9A74A77-D189-4A5F-BE8B-C46B08914AE5}"/>
    <cellStyle name="Normal 10 8 5" xfId="3910" xr:uid="{C8F123DD-E0F6-4353-820B-E926F9972A75}"/>
    <cellStyle name="Normal 10 8 5 2" xfId="8742" xr:uid="{8F970CBC-8B8E-4BE5-91D5-B32D299E0C52}"/>
    <cellStyle name="Normal 10 8 5 2 2" xfId="28970" xr:uid="{1B312749-DA4D-4BFD-8951-FB227F931A60}"/>
    <cellStyle name="Normal 10 8 5 2 3" xfId="19122" xr:uid="{F076B2C6-4BA3-4F4A-9744-89DC8E5F2DA0}"/>
    <cellStyle name="Normal 10 8 5 3" xfId="11575" xr:uid="{DAE36C14-F7EF-42EC-9DDD-DA03FD75FAFE}"/>
    <cellStyle name="Normal 10 8 5 3 2" xfId="21955" xr:uid="{D7DADB29-3C49-4D5F-B11D-4483FA22B25D}"/>
    <cellStyle name="Normal 10 8 5 4" xfId="23050" xr:uid="{6A8155D8-4B40-41BD-8C49-098456DFD963}"/>
    <cellStyle name="Normal 10 8 5 5" xfId="16289" xr:uid="{02F3164E-78E2-46D4-9BA6-C9EC3EA0CA17}"/>
    <cellStyle name="Normal 10 8 6" xfId="5013" xr:uid="{73290ACF-874E-4463-BF29-35BF3C392A42}"/>
    <cellStyle name="Normal 10 8 6 2" xfId="27012" xr:uid="{05E55131-60F5-414F-90BD-5809515F18DE}"/>
    <cellStyle name="Normal 10 8 6 3" xfId="28622" xr:uid="{FA43042F-556E-47EF-BE99-43541F3F04F3}"/>
    <cellStyle name="Normal 10 8 6 4" xfId="14308" xr:uid="{7A1DFDA4-BFFE-4316-976D-5C0000D69D46}"/>
    <cellStyle name="Normal 10 8 7" xfId="6761" xr:uid="{833A8830-F59C-4B79-94D7-4628C3C62663}"/>
    <cellStyle name="Normal 10 8 7 2" xfId="27919" xr:uid="{545609B8-E434-4CC6-8A8F-8B96C19D7E3D}"/>
    <cellStyle name="Normal 10 8 7 3" xfId="17141" xr:uid="{DB5D6570-175C-4332-8757-3BF2DA3031F1}"/>
    <cellStyle name="Normal 10 8 8" xfId="9594" xr:uid="{D3C09DE8-C693-446C-B052-83ABF954DF2A}"/>
    <cellStyle name="Normal 10 8 8 2" xfId="19974" xr:uid="{1C13563C-18B1-4DF8-ABE6-F35F41AFD964}"/>
    <cellStyle name="Normal 10 8 9" xfId="24296" xr:uid="{B603D7A7-04B1-4ED7-88ED-BFC0E0C71988}"/>
    <cellStyle name="Normal 10 9" xfId="657" xr:uid="{00000000-0005-0000-0000-00003D040000}"/>
    <cellStyle name="Normal 10 9 10" xfId="12534" xr:uid="{6A35C548-C03B-41DB-89F5-E67E3EC2B6B8}"/>
    <cellStyle name="Normal 10 9 2" xfId="658" xr:uid="{00000000-0005-0000-0000-00003E040000}"/>
    <cellStyle name="Normal 10 9 2 2" xfId="5017" xr:uid="{44EA2E7B-0E28-4354-ADFF-C1824D0A66F5}"/>
    <cellStyle name="Normal 10 9 2 2 2" xfId="25679" xr:uid="{49F5C2C5-B8A4-4A2F-B8EF-288E2B6DD99D}"/>
    <cellStyle name="Normal 10 9 2 2 3" xfId="28069" xr:uid="{C5C0F6E1-80A2-467C-8197-E34ABA307372}"/>
    <cellStyle name="Normal 10 9 2 2 4" xfId="14312" xr:uid="{BC7474D3-290D-4433-9889-54AF8D03D824}"/>
    <cellStyle name="Normal 10 9 2 3" xfId="6765" xr:uid="{35CE7DCA-172E-41D1-AEDF-D6BDD15EF4BE}"/>
    <cellStyle name="Normal 10 9 2 3 2" xfId="26055" xr:uid="{037D4F64-AFC1-4B88-8F04-59F028158B0E}"/>
    <cellStyle name="Normal 10 9 2 3 3" xfId="26706" xr:uid="{727E0F45-F15A-4771-A83B-58D00358145B}"/>
    <cellStyle name="Normal 10 9 2 3 4" xfId="17145" xr:uid="{BEBCC9DC-6C69-4362-8885-4504A4A3058D}"/>
    <cellStyle name="Normal 10 9 2 4" xfId="9598" xr:uid="{3012AD1B-DAF3-4034-8022-9E938CE83436}"/>
    <cellStyle name="Normal 10 9 2 4 2" xfId="29369" xr:uid="{332065EF-1C3C-48D9-8992-87DE9C467AFE}"/>
    <cellStyle name="Normal 10 9 2 4 3" xfId="19978" xr:uid="{42CEACA7-1BC8-4363-853A-DF1FCF5E462A}"/>
    <cellStyle name="Normal 10 9 2 5" xfId="24585" xr:uid="{9CAE7B6A-39D2-4C48-9EE7-84D4FD6E1A64}"/>
    <cellStyle name="Normal 10 9 2 6" xfId="13669" xr:uid="{9DEB3DFF-343C-40F6-A724-425256BF1796}"/>
    <cellStyle name="Normal 10 9 3" xfId="659" xr:uid="{00000000-0005-0000-0000-00003F040000}"/>
    <cellStyle name="Normal 10 9 3 2" xfId="2703" xr:uid="{00000000-0005-0000-0000-000058030000}"/>
    <cellStyle name="Normal 10 9 3 2 2" xfId="7827" xr:uid="{2BC96A01-13A6-43CF-9A41-B31CCAED71FF}"/>
    <cellStyle name="Normal 10 9 3 2 2 2" xfId="18207" xr:uid="{D0E5DF64-B356-420C-A17C-FC4B250E48FB}"/>
    <cellStyle name="Normal 10 9 3 2 3" xfId="10660" xr:uid="{109CB8A7-E0E7-403C-BF11-6492C60BA467}"/>
    <cellStyle name="Normal 10 9 3 2 3 2" xfId="21040" xr:uid="{CB50AAB3-2FDA-4AE0-BAAD-EE57FEBDB697}"/>
    <cellStyle name="Normal 10 9 3 2 4" xfId="27811" xr:uid="{7DB748C1-9AD9-4060-ABE2-5B42446CC4E2}"/>
    <cellStyle name="Normal 10 9 3 2 5" xfId="15374" xr:uid="{8A1082E3-E28F-4BA8-BE5A-701F36954EB8}"/>
    <cellStyle name="Normal 10 9 3 3" xfId="3626" xr:uid="{00000000-0005-0000-0000-00003F040000}"/>
    <cellStyle name="Normal 10 9 3 4" xfId="5018" xr:uid="{0C061EC0-651E-4DB0-B891-F07E2F1BDD54}"/>
    <cellStyle name="Normal 10 9 3 4 2" xfId="29762" xr:uid="{7DD32FFB-9842-4328-84E5-E9D8D2B0F68E}"/>
    <cellStyle name="Normal 10 9 3 5" xfId="25107" xr:uid="{A45BE94C-D0DC-47D2-B563-6A624B103F55}"/>
    <cellStyle name="Normal 10 9 3 6" xfId="13121" xr:uid="{C69776D5-8F20-4F3F-A364-1CB5A543619C}"/>
    <cellStyle name="Normal 10 9 4" xfId="2302" xr:uid="{00000000-0005-0000-0000-000056030000}"/>
    <cellStyle name="Normal 10 9 4 2" xfId="7429" xr:uid="{9EF342DE-D374-45F9-84AF-CFDBD2020EC2}"/>
    <cellStyle name="Normal 10 9 4 2 2" xfId="26515" xr:uid="{47B76C65-A14F-45B4-86BE-32651113DE28}"/>
    <cellStyle name="Normal 10 9 4 2 3" xfId="17809" xr:uid="{6A00B2B1-1E41-43BF-844E-E441F7A086EB}"/>
    <cellStyle name="Normal 10 9 4 3" xfId="10262" xr:uid="{682143A9-6192-47B4-93BA-0CB37927D3EE}"/>
    <cellStyle name="Normal 10 9 4 3 2" xfId="20642" xr:uid="{53B223BB-7E51-48BD-B152-655A411727BD}"/>
    <cellStyle name="Normal 10 9 4 4" xfId="24826" xr:uid="{4B75FB7A-6443-4AD5-A663-73E034A91ED2}"/>
    <cellStyle name="Normal 10 9 4 5" xfId="14976" xr:uid="{B9FD1D9C-4B85-4425-9107-F3FAA7C3292F}"/>
    <cellStyle name="Normal 10 9 5" xfId="3833" xr:uid="{38BEE9A2-138A-41C8-B897-26528965E9DC}"/>
    <cellStyle name="Normal 10 9 5 2" xfId="8666" xr:uid="{B1742B3F-F04A-46A7-9828-8E973F14E9E6}"/>
    <cellStyle name="Normal 10 9 5 2 2" xfId="19046" xr:uid="{12F12C3C-1009-41E4-BBFA-73E7EDC440C5}"/>
    <cellStyle name="Normal 10 9 5 3" xfId="11499" xr:uid="{A752D179-299D-4CED-84AC-43D333648C84}"/>
    <cellStyle name="Normal 10 9 5 3 2" xfId="21879" xr:uid="{CE83D025-6021-4861-A652-A8E895DDA20B}"/>
    <cellStyle name="Normal 10 9 5 4" xfId="24303" xr:uid="{7E973DDE-E521-4FF7-8B24-244FD6CEED26}"/>
    <cellStyle name="Normal 10 9 5 5" xfId="16213" xr:uid="{4CE5572E-57F1-406B-B8C2-60A4D9CDF3DA}"/>
    <cellStyle name="Normal 10 9 6" xfId="5016" xr:uid="{AEAAFD5F-4136-4B13-B97E-E1E6C09730CD}"/>
    <cellStyle name="Normal 10 9 6 2" xfId="14311" xr:uid="{4C8CA4C8-5764-4A18-B6E2-6CF1E28FDB22}"/>
    <cellStyle name="Normal 10 9 7" xfId="6764" xr:uid="{8784D988-4DCD-4478-948C-0E41BDC10F40}"/>
    <cellStyle name="Normal 10 9 7 2" xfId="17144" xr:uid="{25522DA6-EE50-4885-8B3B-D83433D1611A}"/>
    <cellStyle name="Normal 10 9 8" xfId="9597" xr:uid="{27AEA380-710C-4BDB-900B-A2D1A307B94E}"/>
    <cellStyle name="Normal 10 9 8 2" xfId="19977" xr:uid="{30E46A4B-4D08-4DB9-B09C-757CA4C06A5D}"/>
    <cellStyle name="Normal 10 9 9" xfId="23672" xr:uid="{85013132-E928-4914-B06F-88A658A30795}"/>
    <cellStyle name="Normal 11" xfId="660" xr:uid="{00000000-0005-0000-0000-000040040000}"/>
    <cellStyle name="Normal 11 10" xfId="3911" xr:uid="{B5FFDD0D-8E0B-4ED0-8A0D-4B8007D11A86}"/>
    <cellStyle name="Normal 11 10 2" xfId="8743" xr:uid="{AAB818BF-5CBB-4811-A7E4-A58D68CC5CE6}"/>
    <cellStyle name="Normal 11 10 2 2" xfId="19123" xr:uid="{C4FDB22F-4B32-4AFE-B1AC-B26D9CF0FEB6}"/>
    <cellStyle name="Normal 11 10 3" xfId="11576" xr:uid="{D8EDAFB7-A8BA-4FFF-91B2-6F2F30E36C13}"/>
    <cellStyle name="Normal 11 10 3 2" xfId="21956" xr:uid="{482897BE-7CE2-40D9-842C-3D6ACA578724}"/>
    <cellStyle name="Normal 11 10 4" xfId="27742" xr:uid="{34AA4C46-2A82-4BEC-A34F-A934DFD40F05}"/>
    <cellStyle name="Normal 11 10 5" xfId="16290" xr:uid="{D3184AC5-B09E-4D07-9B20-2FC93E3C3148}"/>
    <cellStyle name="Normal 11 11" xfId="5019" xr:uid="{4441E4E4-3C73-4FAC-9B9C-BDA790075A13}"/>
    <cellStyle name="Normal 11 11 2" xfId="14313" xr:uid="{646FA8FC-F484-45CF-B8FB-D6C592D859AF}"/>
    <cellStyle name="Normal 11 12" xfId="6766" xr:uid="{A351784F-7502-4117-838D-712C558F09FF}"/>
    <cellStyle name="Normal 11 12 2" xfId="17146" xr:uid="{2569FF26-C820-41A3-B9C6-C00588A74406}"/>
    <cellStyle name="Normal 11 13" xfId="9599" xr:uid="{A86FF662-0F53-4B38-8D1E-BE7AAF8E4A33}"/>
    <cellStyle name="Normal 11 13 2" xfId="19979" xr:uid="{0FC1EA5E-0F5F-486C-9AF6-605A65B49914}"/>
    <cellStyle name="Normal 11 14" xfId="22815" xr:uid="{5833387D-E9A9-4441-B9FE-4D9EAFAC98D4}"/>
    <cellStyle name="Normal 11 15" xfId="12488" xr:uid="{7EFC5989-DA7E-48B8-880F-CC6997E49A5D}"/>
    <cellStyle name="Normal 11 2" xfId="661" xr:uid="{00000000-0005-0000-0000-000041040000}"/>
    <cellStyle name="Normal 11 2 10" xfId="12543" xr:uid="{7E869A50-9584-4C5E-9D24-F234CDB98485}"/>
    <cellStyle name="Normal 11 2 2" xfId="662" xr:uid="{00000000-0005-0000-0000-000042040000}"/>
    <cellStyle name="Normal 11 2 2 2" xfId="663" xr:uid="{00000000-0005-0000-0000-000043040000}"/>
    <cellStyle name="Normal 11 2 2 2 2" xfId="5022" xr:uid="{BA8DA40D-765F-4216-82AB-BCD7EFE51A86}"/>
    <cellStyle name="Normal 11 2 2 2 2 2" xfId="26767" xr:uid="{D7BC8985-AC76-484A-83F1-F401BDDEC26E}"/>
    <cellStyle name="Normal 11 2 2 2 2 3" xfId="26093" xr:uid="{395AE3D6-859A-4CE7-A280-6E488F1674D3}"/>
    <cellStyle name="Normal 11 2 2 2 2 4" xfId="14316" xr:uid="{B2FC0D89-6FFE-420A-BBC4-6244EB26879D}"/>
    <cellStyle name="Normal 11 2 2 2 3" xfId="6769" xr:uid="{6ED8C70E-7C6C-4CA0-891E-0EEECA17AA0B}"/>
    <cellStyle name="Normal 11 2 2 2 3 2" xfId="27561" xr:uid="{094EEDDA-A4DD-4F1C-ABB6-2BE7049EC4E0}"/>
    <cellStyle name="Normal 11 2 2 2 3 3" xfId="17149" xr:uid="{6439F4BB-E5F4-4187-B455-B2E1C3FE540A}"/>
    <cellStyle name="Normal 11 2 2 2 4" xfId="9602" xr:uid="{18713007-5CA2-4DE3-A579-91CDBA2B003D}"/>
    <cellStyle name="Normal 11 2 2 2 4 2" xfId="19982" xr:uid="{B954F003-7930-465D-BCF0-331C99E7F348}"/>
    <cellStyle name="Normal 11 2 2 2 5" xfId="22838" xr:uid="{71469C86-025B-4C88-9D43-019C15117EF9}"/>
    <cellStyle name="Normal 11 2 2 2 6" xfId="13399" xr:uid="{86A143AF-F29F-4F80-B659-86F5E63994C2}"/>
    <cellStyle name="Normal 11 2 2 3" xfId="5021" xr:uid="{3666E523-EAB3-4F61-8F2A-1ED85699C265}"/>
    <cellStyle name="Normal 11 2 2 3 2" xfId="25103" xr:uid="{A78CBC4B-639F-4CB4-8708-3B4C0F09661D}"/>
    <cellStyle name="Normal 11 2 2 3 3" xfId="28020" xr:uid="{429137E1-1FD7-4D02-BE96-8AE50CA8DCE0}"/>
    <cellStyle name="Normal 11 2 2 3 4" xfId="14315" xr:uid="{92DA86C5-C158-4A16-B7A1-8B534FB7D785}"/>
    <cellStyle name="Normal 11 2 2 4" xfId="6768" xr:uid="{E0CD5663-441D-498F-A2EB-60988238896E}"/>
    <cellStyle name="Normal 11 2 2 4 2" xfId="23148" xr:uid="{B44FB618-BE3C-4955-9D18-97BD37EE7801}"/>
    <cellStyle name="Normal 11 2 2 4 3" xfId="26285" xr:uid="{32FF9B93-DE82-4AF8-A8A0-FB357E510D26}"/>
    <cellStyle name="Normal 11 2 2 4 4" xfId="17148" xr:uid="{A617F348-0250-40A7-9E68-6603C4F1233F}"/>
    <cellStyle name="Normal 11 2 2 5" xfId="9601" xr:uid="{669B17C0-DD9D-485B-8A13-678C00CFD102}"/>
    <cellStyle name="Normal 11 2 2 5 2" xfId="29370" xr:uid="{5BED36D4-72D3-43BB-A326-B56F2A7DB586}"/>
    <cellStyle name="Normal 11 2 2 5 3" xfId="19981" xr:uid="{04AF60EA-E3B2-4C0D-888A-5643CF5F053A}"/>
    <cellStyle name="Normal 11 2 2 6" xfId="24036" xr:uid="{2A976BB5-7227-426B-BAF5-710F9FB7AD66}"/>
    <cellStyle name="Normal 11 2 2 7" xfId="12701" xr:uid="{B9B44B2F-09F4-4F5A-81A4-A363C3B08CD8}"/>
    <cellStyle name="Normal 11 2 3" xfId="664" xr:uid="{00000000-0005-0000-0000-000044040000}"/>
    <cellStyle name="Normal 11 2 3 2" xfId="5023" xr:uid="{8D7B7765-0EE9-4AB0-9533-6D02F1D32CA6}"/>
    <cellStyle name="Normal 11 2 3 2 2" xfId="24060" xr:uid="{13EE7752-BAC5-4761-8D52-865BD1687F8B}"/>
    <cellStyle name="Normal 11 2 3 2 3" xfId="26422" xr:uid="{3F65E947-7EC7-4CA6-9FA9-31FBAAC4DB31}"/>
    <cellStyle name="Normal 11 2 3 2 4" xfId="14317" xr:uid="{36110C57-00AC-439B-9109-7B28C2CE2368}"/>
    <cellStyle name="Normal 11 2 3 3" xfId="6770" xr:uid="{D2360609-4E98-41CE-9402-047DAEBF7659}"/>
    <cellStyle name="Normal 11 2 3 3 2" xfId="25744" xr:uid="{9BF657A4-76E3-4294-96AC-9699E9AD370A}"/>
    <cellStyle name="Normal 11 2 3 3 3" xfId="28560" xr:uid="{5B8552F4-CAA9-45AB-A23A-F3B977DEA90C}"/>
    <cellStyle name="Normal 11 2 3 3 4" xfId="17150" xr:uid="{1EE0F6BE-5908-4A06-8918-BCBC0962A927}"/>
    <cellStyle name="Normal 11 2 3 4" xfId="9603" xr:uid="{E227C0A7-82F8-433F-AAF0-F42C79778371}"/>
    <cellStyle name="Normal 11 2 3 4 2" xfId="29371" xr:uid="{47494459-9E4E-4E1E-9967-DF12DF0B497D}"/>
    <cellStyle name="Normal 11 2 3 4 3" xfId="19983" xr:uid="{FC34B077-EBC7-4E7B-B96A-5617E40A1C2B}"/>
    <cellStyle name="Normal 11 2 3 5" xfId="25353" xr:uid="{2C1C60BF-0ED5-4A71-A86B-258F3212A8ED}"/>
    <cellStyle name="Normal 11 2 3 6" xfId="13136" xr:uid="{CE0F4D07-EED5-46F9-80EE-7ECBB432934E}"/>
    <cellStyle name="Normal 11 2 4" xfId="665" xr:uid="{00000000-0005-0000-0000-000045040000}"/>
    <cellStyle name="Normal 11 2 4 2" xfId="6771" xr:uid="{6FC13055-6C37-4A68-84C0-0EF1382DF28E}"/>
    <cellStyle name="Normal 11 2 4 2 2" xfId="27254" xr:uid="{41EC3C82-FA1C-4CB9-A3E7-F65B4905A12C}"/>
    <cellStyle name="Normal 11 2 4 2 3" xfId="17151" xr:uid="{2AEBD2DB-F0C3-47CB-BEF5-8D3B2C03CCC4}"/>
    <cellStyle name="Normal 11 2 4 3" xfId="9604" xr:uid="{149F13F6-B3CB-4D97-A0CE-2FFA9F125BEF}"/>
    <cellStyle name="Normal 11 2 4 3 2" xfId="19984" xr:uid="{05C9874B-CE67-4883-ABF1-BF3E014ED98B}"/>
    <cellStyle name="Normal 11 2 4 4" xfId="24290" xr:uid="{7EA0A519-3A89-48B0-9F76-76FA7FC64127}"/>
    <cellStyle name="Normal 11 2 4 5" xfId="14318" xr:uid="{3B4D1103-8FD6-4B6F-A67D-2616A7686505}"/>
    <cellStyle name="Normal 11 2 5" xfId="3912" xr:uid="{6D6FC8A0-19C3-4AFB-B0F3-1A70299C8861}"/>
    <cellStyle name="Normal 11 2 5 2" xfId="8744" xr:uid="{F42E2E87-920C-451F-A729-A8A289DF4DA6}"/>
    <cellStyle name="Normal 11 2 5 2 2" xfId="28971" xr:uid="{54456655-4F9A-48B2-BDC1-89B46144FB14}"/>
    <cellStyle name="Normal 11 2 5 2 3" xfId="19124" xr:uid="{65BFA062-C9FB-4635-A3E3-75513F96D177}"/>
    <cellStyle name="Normal 11 2 5 3" xfId="11577" xr:uid="{1B5C27D1-9672-4C2A-AFF7-0103D9DCCFF8}"/>
    <cellStyle name="Normal 11 2 5 3 2" xfId="21957" xr:uid="{D4500874-26D1-47F2-BA91-E45F7B7C840F}"/>
    <cellStyle name="Normal 11 2 5 4" xfId="25610" xr:uid="{FF225065-C54F-40C4-9707-1FAC0F1087E9}"/>
    <cellStyle name="Normal 11 2 5 5" xfId="16291" xr:uid="{93EDE843-9A22-4B3F-A14C-23A596433670}"/>
    <cellStyle name="Normal 11 2 6" xfId="5020" xr:uid="{3D522979-40D5-4A0D-812B-B82FFA87AAE4}"/>
    <cellStyle name="Normal 11 2 6 2" xfId="25733" xr:uid="{A09E37DF-F035-4BCA-A2E3-7A1295B00C72}"/>
    <cellStyle name="Normal 11 2 6 3" xfId="26553" xr:uid="{2C88A89D-BE01-464B-ACA7-6C72CCE9D11C}"/>
    <cellStyle name="Normal 11 2 6 4" xfId="14314" xr:uid="{7644D493-7267-4E52-AE60-1BA38E58EDDC}"/>
    <cellStyle name="Normal 11 2 7" xfId="6767" xr:uid="{41A70720-8E2A-42FE-9FBA-A60213032968}"/>
    <cellStyle name="Normal 11 2 7 2" xfId="27773" xr:uid="{ECB8DF8A-84B3-4F5D-B320-3B309D58FA40}"/>
    <cellStyle name="Normal 11 2 7 3" xfId="17147" xr:uid="{D41CF98A-C869-4219-9D61-63C9438080EF}"/>
    <cellStyle name="Normal 11 2 8" xfId="9600" xr:uid="{03680630-C21E-427F-A1D7-05E958DC8ADA}"/>
    <cellStyle name="Normal 11 2 8 2" xfId="19980" xr:uid="{8E89BE1B-ADF8-4A58-B216-FE5A5BCD1E3C}"/>
    <cellStyle name="Normal 11 2 9" xfId="23176" xr:uid="{81460E23-6EB1-49D8-A645-1A3E44E65310}"/>
    <cellStyle name="Normal 11 3" xfId="666" xr:uid="{00000000-0005-0000-0000-000046040000}"/>
    <cellStyle name="Normal 11 3 10" xfId="12544" xr:uid="{DE5CB4EC-3856-4404-8BD5-694F19EB3F2D}"/>
    <cellStyle name="Normal 11 3 2" xfId="667" xr:uid="{00000000-0005-0000-0000-000047040000}"/>
    <cellStyle name="Normal 11 3 2 2" xfId="668" xr:uid="{00000000-0005-0000-0000-000048040000}"/>
    <cellStyle name="Normal 11 3 2 2 2" xfId="5026" xr:uid="{C586F6EF-9902-4006-9902-EFBD3D1B3642}"/>
    <cellStyle name="Normal 11 3 2 2 2 2" xfId="26768" xr:uid="{0E88BB26-8DE8-4727-8EE1-C4104993574F}"/>
    <cellStyle name="Normal 11 3 2 2 2 3" xfId="26174" xr:uid="{9B686E4D-46C1-400F-BDB0-7E4DF50065AF}"/>
    <cellStyle name="Normal 11 3 2 2 2 4" xfId="14321" xr:uid="{4C7A75A4-55C7-4E8D-9CC7-EAF58D0D639A}"/>
    <cellStyle name="Normal 11 3 2 2 3" xfId="6774" xr:uid="{61E2EB25-B676-4750-8EF4-67A1701A3DF1}"/>
    <cellStyle name="Normal 11 3 2 2 3 2" xfId="27562" xr:uid="{9975980D-517F-4D31-8D2C-7D36363CCB32}"/>
    <cellStyle name="Normal 11 3 2 2 3 3" xfId="17154" xr:uid="{FB084660-5EC1-4824-888F-AAD9D6A5A50B}"/>
    <cellStyle name="Normal 11 3 2 2 4" xfId="9607" xr:uid="{B93F1DC8-F2EB-4222-9E05-D11416E9425E}"/>
    <cellStyle name="Normal 11 3 2 2 4 2" xfId="19987" xr:uid="{FA781ABD-CA61-4631-8DAF-3991ED4F265C}"/>
    <cellStyle name="Normal 11 3 2 2 5" xfId="24448" xr:uid="{DAC33619-D368-4550-A016-8622F25A9985}"/>
    <cellStyle name="Normal 11 3 2 2 6" xfId="13400" xr:uid="{D18452EE-469E-4F40-A03A-DF8D1F87B9CF}"/>
    <cellStyle name="Normal 11 3 2 3" xfId="5025" xr:uid="{DBAD4C82-4BF6-469F-81BD-0D549C5FFEAE}"/>
    <cellStyle name="Normal 11 3 2 3 2" xfId="23760" xr:uid="{EC0EF743-3D30-43D1-B983-4201625E7AD6}"/>
    <cellStyle name="Normal 11 3 2 3 3" xfId="28496" xr:uid="{8E1709E5-F404-41D5-B7E0-7AEA04AEB1FD}"/>
    <cellStyle name="Normal 11 3 2 3 4" xfId="14320" xr:uid="{5A480C38-8B8B-4B06-8B69-93FA2FF2396C}"/>
    <cellStyle name="Normal 11 3 2 4" xfId="6773" xr:uid="{05A750AD-AE05-48AD-B276-D9CA212BFE29}"/>
    <cellStyle name="Normal 11 3 2 4 2" xfId="24828" xr:uid="{0BBCF30A-9949-44A1-B8C4-E0C4D4D5D345}"/>
    <cellStyle name="Normal 11 3 2 4 3" xfId="28613" xr:uid="{C01ED12D-4FAB-49DF-A5F2-D3A87905D3BD}"/>
    <cellStyle name="Normal 11 3 2 4 4" xfId="17153" xr:uid="{3B0486EB-1E20-4ED3-A24E-DD6F37DF8F78}"/>
    <cellStyle name="Normal 11 3 2 5" xfId="9606" xr:uid="{549D58CD-3A88-48EC-9E8F-308ACBA6E02D}"/>
    <cellStyle name="Normal 11 3 2 5 2" xfId="29372" xr:uid="{EA46AE19-808A-4B5C-B068-F29641C577CC}"/>
    <cellStyle name="Normal 11 3 2 5 3" xfId="19986" xr:uid="{6B09AE4B-A9F8-4E59-AF75-B41B85C3F703}"/>
    <cellStyle name="Normal 11 3 2 6" xfId="23837" xr:uid="{27B6450B-2151-40CE-BF23-437819165869}"/>
    <cellStyle name="Normal 11 3 2 7" xfId="12702" xr:uid="{AEE0F9C2-DBED-4C83-9B30-1BFF1EF0E86D}"/>
    <cellStyle name="Normal 11 3 3" xfId="669" xr:uid="{00000000-0005-0000-0000-000049040000}"/>
    <cellStyle name="Normal 11 3 3 2" xfId="5027" xr:uid="{8C06DBC2-DDA8-4EF3-BD25-C5AA42C4564D}"/>
    <cellStyle name="Normal 11 3 3 2 2" xfId="26769" xr:uid="{A25B506B-BAF3-4505-8C8B-22FF2B6837ED}"/>
    <cellStyle name="Normal 11 3 3 2 3" xfId="28291" xr:uid="{CB6A426F-82A5-4260-A673-F81C3686242E}"/>
    <cellStyle name="Normal 11 3 3 2 4" xfId="14322" xr:uid="{0935CDD8-A7DB-4461-A014-80E9BEF715E7}"/>
    <cellStyle name="Normal 11 3 3 3" xfId="6775" xr:uid="{A41BC5D5-5123-4ED0-95F1-D9D160AC9C9D}"/>
    <cellStyle name="Normal 11 3 3 3 2" xfId="27563" xr:uid="{1A5F9BCC-B8AF-4809-8026-C15ADB9475A0}"/>
    <cellStyle name="Normal 11 3 3 3 3" xfId="26755" xr:uid="{477DA55A-367C-46B8-AC6D-106F743997AE}"/>
    <cellStyle name="Normal 11 3 3 3 4" xfId="17155" xr:uid="{93677684-FB0B-435D-A229-1C0AA2DA0D95}"/>
    <cellStyle name="Normal 11 3 3 4" xfId="9608" xr:uid="{6F0DFD3F-9895-4D8B-A8F5-981B36E0833D}"/>
    <cellStyle name="Normal 11 3 3 4 2" xfId="29373" xr:uid="{37D965CF-A197-4014-AFCA-5E70F1CD73C5}"/>
    <cellStyle name="Normal 11 3 3 4 3" xfId="19988" xr:uid="{296E0623-3297-40EC-93A6-E57B3F4A63A3}"/>
    <cellStyle name="Normal 11 3 3 5" xfId="24234" xr:uid="{0D851AD1-5272-4B55-9B36-BC31461895C4}"/>
    <cellStyle name="Normal 11 3 3 6" xfId="13137" xr:uid="{72F81136-ACE5-4FE5-A423-15E999396A2B}"/>
    <cellStyle name="Normal 11 3 4" xfId="670" xr:uid="{00000000-0005-0000-0000-00004A040000}"/>
    <cellStyle name="Normal 11 3 4 2" xfId="6776" xr:uid="{525E3984-2309-474D-8E61-2FBEDEDD798E}"/>
    <cellStyle name="Normal 11 3 4 2 2" xfId="27239" xr:uid="{18DF850A-9BB7-49F7-87DC-E6724D416728}"/>
    <cellStyle name="Normal 11 3 4 2 3" xfId="17156" xr:uid="{D4BEB83E-59B7-466C-B2C6-BE7ED1AC57D3}"/>
    <cellStyle name="Normal 11 3 4 3" xfId="9609" xr:uid="{7B93175C-3CC7-4031-B187-09D083BC8DD3}"/>
    <cellStyle name="Normal 11 3 4 3 2" xfId="19989" xr:uid="{EA99FA9B-4552-4798-981D-D2D03430BACB}"/>
    <cellStyle name="Normal 11 3 4 4" xfId="22881" xr:uid="{BA692C8E-869D-49A4-9FBB-086A65872992}"/>
    <cellStyle name="Normal 11 3 4 5" xfId="14323" xr:uid="{429B78E7-79ED-4010-8247-8AE18B06BFDD}"/>
    <cellStyle name="Normal 11 3 5" xfId="3913" xr:uid="{5F8D0651-3182-4A9E-AA1E-9C3AA1F77872}"/>
    <cellStyle name="Normal 11 3 5 2" xfId="8745" xr:uid="{1E1AD780-6E4E-4309-A722-2ECEAD03D09D}"/>
    <cellStyle name="Normal 11 3 5 2 2" xfId="28972" xr:uid="{30B45775-90E9-42E7-8B5C-46CCA9BAF7D7}"/>
    <cellStyle name="Normal 11 3 5 2 3" xfId="19125" xr:uid="{B67135CF-3284-4839-AAB7-7A6E3C0EBE03}"/>
    <cellStyle name="Normal 11 3 5 3" xfId="11578" xr:uid="{BD6BA976-0F9A-4F2C-90BB-CC1A607DED1A}"/>
    <cellStyle name="Normal 11 3 5 3 2" xfId="21958" xr:uid="{DE7A4E47-0D13-4BFE-8D85-77E6EBB294CC}"/>
    <cellStyle name="Normal 11 3 5 4" xfId="23999" xr:uid="{FC38D255-9A66-4C5C-B6F8-2FA9BE087CEF}"/>
    <cellStyle name="Normal 11 3 5 5" xfId="16292" xr:uid="{7DBADBA1-71E0-4C63-BF7C-8B98471971B0}"/>
    <cellStyle name="Normal 11 3 6" xfId="5024" xr:uid="{D4B640ED-396F-451B-B450-FED05EC40CCF}"/>
    <cellStyle name="Normal 11 3 6 2" xfId="23498" xr:uid="{45C3B587-B34B-4C0C-88D8-F99AF9F39D21}"/>
    <cellStyle name="Normal 11 3 6 3" xfId="27393" xr:uid="{D818418A-E729-4CFB-82CD-736FF1664127}"/>
    <cellStyle name="Normal 11 3 6 4" xfId="14319" xr:uid="{6A686EA7-3EC9-44F1-A330-0BA34D3C04DE}"/>
    <cellStyle name="Normal 11 3 7" xfId="6772" xr:uid="{AFE4D348-22E3-4EB0-8EB2-3C3195851085}"/>
    <cellStyle name="Normal 11 3 7 2" xfId="27384" xr:uid="{35B54A7C-0AE2-4961-8813-85FFE7E9F321}"/>
    <cellStyle name="Normal 11 3 7 3" xfId="17152" xr:uid="{E8A39245-1E46-4E1B-BEC6-4CE9E1F208E1}"/>
    <cellStyle name="Normal 11 3 8" xfId="9605" xr:uid="{E413EBD7-91A4-4C65-A0EC-EBF30833767A}"/>
    <cellStyle name="Normal 11 3 8 2" xfId="19985" xr:uid="{1B735CB8-671D-4E0E-B092-914FB5F16E02}"/>
    <cellStyle name="Normal 11 3 9" xfId="24660" xr:uid="{2AE20C54-B79E-4CDD-8E85-0E151CBDC13D}"/>
    <cellStyle name="Normal 11 4" xfId="671" xr:uid="{00000000-0005-0000-0000-00004B040000}"/>
    <cellStyle name="Normal 11 4 10" xfId="12545" xr:uid="{32DA3DB1-B217-4604-9AFD-0F53DC3D9D79}"/>
    <cellStyle name="Normal 11 4 2" xfId="672" xr:uid="{00000000-0005-0000-0000-00004C040000}"/>
    <cellStyle name="Normal 11 4 2 2" xfId="2894" xr:uid="{00000000-0005-0000-0000-000064030000}"/>
    <cellStyle name="Normal 11 4 2 2 2" xfId="6080" xr:uid="{638AB7AD-2EFD-4587-8170-B6C9ABC8A860}"/>
    <cellStyle name="Normal 11 4 2 2 2 2" xfId="27504" xr:uid="{44BCF25B-3303-491B-9398-AC74199A8FB7}"/>
    <cellStyle name="Normal 11 4 2 2 2 3" xfId="27958" xr:uid="{421CA5BC-66DE-4C11-8560-8085836A964F}"/>
    <cellStyle name="Normal 11 4 2 2 2 4" xfId="15558" xr:uid="{77D678A6-FB04-499A-8D50-6CC3EF7377B6}"/>
    <cellStyle name="Normal 11 4 2 2 3" xfId="8011" xr:uid="{92A64233-E5FA-4DF0-9033-18F2C8D20752}"/>
    <cellStyle name="Normal 11 4 2 2 3 2" xfId="27482" xr:uid="{A24A71F0-CF05-4172-B496-E2FD313B6CA9}"/>
    <cellStyle name="Normal 11 4 2 2 3 3" xfId="18391" xr:uid="{8535BAF6-E18C-4E47-A456-D14F8A6AAF7D}"/>
    <cellStyle name="Normal 11 4 2 2 4" xfId="10844" xr:uid="{0E33385C-032E-4B16-86D0-C2EC2609EB17}"/>
    <cellStyle name="Normal 11 4 2 2 4 2" xfId="21224" xr:uid="{0A965AF9-165C-4F2E-A797-A6545CDDAC86}"/>
    <cellStyle name="Normal 11 4 2 2 5" xfId="24841" xr:uid="{6C4EF4A7-F04B-40EB-B0CB-D2FB244C5B1D}"/>
    <cellStyle name="Normal 11 4 2 2 6" xfId="13401" xr:uid="{FF490721-9360-45FF-B598-4A6DEAEF1BD9}"/>
    <cellStyle name="Normal 11 4 2 3" xfId="5029" xr:uid="{09D41346-65F9-4754-8981-A6AE4D6D2B71}"/>
    <cellStyle name="Normal 11 4 2 3 2" xfId="23138" xr:uid="{A5B4D553-00F5-4278-A192-BCA5460DB1D2}"/>
    <cellStyle name="Normal 11 4 2 3 3" xfId="27655" xr:uid="{DA2178ED-C0B4-47E7-9A18-D04930947376}"/>
    <cellStyle name="Normal 11 4 2 3 4" xfId="14325" xr:uid="{8C3C65EE-A230-4AE1-A48F-8F19DD39C15D}"/>
    <cellStyle name="Normal 11 4 2 4" xfId="6778" xr:uid="{3FC43918-8A16-43A7-86EC-EF093A22A354}"/>
    <cellStyle name="Normal 11 4 2 4 2" xfId="26985" xr:uid="{F9C89338-8822-49FE-A0F9-344C1828451B}"/>
    <cellStyle name="Normal 11 4 2 4 3" xfId="28196" xr:uid="{CAFE39BD-9339-49FD-BE1D-24FC802D2383}"/>
    <cellStyle name="Normal 11 4 2 4 4" xfId="17158" xr:uid="{BE195126-BF42-46F0-80F9-B7BDBD2D837F}"/>
    <cellStyle name="Normal 11 4 2 5" xfId="9611" xr:uid="{FA3BF229-151C-4960-B5B6-9BD084993B34}"/>
    <cellStyle name="Normal 11 4 2 5 2" xfId="29374" xr:uid="{C66D6D37-59E4-46D1-9486-9A0AA0B9946A}"/>
    <cellStyle name="Normal 11 4 2 5 3" xfId="19991" xr:uid="{15262610-0F77-49C1-8B94-420F88791E14}"/>
    <cellStyle name="Normal 11 4 2 6" xfId="23280" xr:uid="{9B5595E7-9D85-47DE-A5FF-B00EA32836C6}"/>
    <cellStyle name="Normal 11 4 2 7" xfId="12703" xr:uid="{CE0D822D-5F48-4257-89C6-FAE62D7003F1}"/>
    <cellStyle name="Normal 11 4 3" xfId="673" xr:uid="{00000000-0005-0000-0000-00004D040000}"/>
    <cellStyle name="Normal 11 4 3 2" xfId="5030" xr:uid="{0C5810A7-7868-4A70-B763-EFD90EACFF69}"/>
    <cellStyle name="Normal 11 4 3 2 2" xfId="27263" xr:uid="{95ED38D0-6E85-4036-B35C-1751487878B3}"/>
    <cellStyle name="Normal 11 4 3 2 3" xfId="28067" xr:uid="{04B9A4C7-6478-42D6-90BF-88A3E2705691}"/>
    <cellStyle name="Normal 11 4 3 2 4" xfId="14326" xr:uid="{5C58E733-5A2F-4AD8-8A2A-8E8AFD15AB66}"/>
    <cellStyle name="Normal 11 4 3 3" xfId="6779" xr:uid="{D2ABF370-7D95-4DC2-9860-4CF5DB0775BE}"/>
    <cellStyle name="Normal 11 4 3 3 2" xfId="27795" xr:uid="{8DB23A2A-405D-4EF1-BDCA-91298B2F4FDA}"/>
    <cellStyle name="Normal 11 4 3 3 3" xfId="28404" xr:uid="{542C35E4-DE9B-4FD1-AC17-9798A51217D5}"/>
    <cellStyle name="Normal 11 4 3 3 4" xfId="17159" xr:uid="{69FE33AE-1816-4A43-89F9-3170E4FBBB41}"/>
    <cellStyle name="Normal 11 4 3 4" xfId="9612" xr:uid="{DC1B4FCE-FA02-4419-A0F4-7832434EF505}"/>
    <cellStyle name="Normal 11 4 3 4 2" xfId="29375" xr:uid="{1B44CD20-4F94-4165-8758-24170B523D18}"/>
    <cellStyle name="Normal 11 4 3 4 3" xfId="19992" xr:uid="{6EEE6ED3-74BF-4802-9021-5CF73EF5E5E3}"/>
    <cellStyle name="Normal 11 4 3 5" xfId="23337" xr:uid="{913A5553-8E2D-491A-9ECD-001DA73C9D57}"/>
    <cellStyle name="Normal 11 4 3 6" xfId="13138" xr:uid="{D9C8ABD3-EB57-455D-B81C-45325FB4E9B5}"/>
    <cellStyle name="Normal 11 4 4" xfId="2311" xr:uid="{00000000-0005-0000-0000-000062030000}"/>
    <cellStyle name="Normal 11 4 4 2" xfId="7438" xr:uid="{394811E4-217E-4816-8676-94FAE0589D3B}"/>
    <cellStyle name="Normal 11 4 4 2 2" xfId="26726" xr:uid="{1AF97864-D37D-4037-84D1-6CCD2AE37F6A}"/>
    <cellStyle name="Normal 11 4 4 2 3" xfId="17818" xr:uid="{22C4DDA3-0E64-4F06-8798-CE2CF1C14E38}"/>
    <cellStyle name="Normal 11 4 4 3" xfId="10271" xr:uid="{9A3D01F3-3A79-4FC6-B0B3-6124229E4D93}"/>
    <cellStyle name="Normal 11 4 4 3 2" xfId="20651" xr:uid="{C29B0363-002B-411E-895A-035368462CED}"/>
    <cellStyle name="Normal 11 4 4 4" xfId="25164" xr:uid="{D83C62A1-72F3-433C-BBC3-3EA1C796A097}"/>
    <cellStyle name="Normal 11 4 4 5" xfId="14985" xr:uid="{E5B598D3-FBC0-4B13-8358-920035AFF140}"/>
    <cellStyle name="Normal 11 4 5" xfId="3914" xr:uid="{9902BB13-0532-49D2-AEAD-792FC1809C68}"/>
    <cellStyle name="Normal 11 4 5 2" xfId="8746" xr:uid="{15F0FC37-5EC8-4DBB-AB36-1807EBF63018}"/>
    <cellStyle name="Normal 11 4 5 2 2" xfId="28973" xr:uid="{8CB43262-9F07-43E1-A748-EC554C77FA7B}"/>
    <cellStyle name="Normal 11 4 5 2 3" xfId="19126" xr:uid="{75928AAB-E63A-4E0D-B91B-1CB56A039DA7}"/>
    <cellStyle name="Normal 11 4 5 3" xfId="11579" xr:uid="{0405A663-ADD8-4A00-B9EC-955BAA456DF8}"/>
    <cellStyle name="Normal 11 4 5 3 2" xfId="21959" xr:uid="{23CC4FBC-7AC6-4FC7-BB7E-4EC14EF4FD8B}"/>
    <cellStyle name="Normal 11 4 5 4" xfId="23501" xr:uid="{CFD8BA40-1C3D-4CC8-8CB4-2F43131FAC8C}"/>
    <cellStyle name="Normal 11 4 5 5" xfId="16293" xr:uid="{608C74BC-40EF-43E7-8644-7C6CDFA9BA1E}"/>
    <cellStyle name="Normal 11 4 6" xfId="5028" xr:uid="{530B1860-0E38-4AB1-82D5-34D2D503466A}"/>
    <cellStyle name="Normal 11 4 6 2" xfId="26625" xr:uid="{6E4FFAB8-89DA-48A3-860E-AECD758CC5DF}"/>
    <cellStyle name="Normal 11 4 6 3" xfId="28681" xr:uid="{3FB66B60-3A9D-4335-8BCD-F245C49E3A54}"/>
    <cellStyle name="Normal 11 4 6 4" xfId="14324" xr:uid="{D3CE1157-80D7-4098-A91E-25BC0F82AE7C}"/>
    <cellStyle name="Normal 11 4 7" xfId="6777" xr:uid="{FA6FE495-F3FF-4302-943D-6B551539A985}"/>
    <cellStyle name="Normal 11 4 7 2" xfId="26817" xr:uid="{C8C05CDF-F846-41C0-A7BD-E6BF2BBE40CA}"/>
    <cellStyle name="Normal 11 4 7 3" xfId="17157" xr:uid="{C919DAC2-5ED6-4CA6-9C63-167B91DD9B7C}"/>
    <cellStyle name="Normal 11 4 8" xfId="9610" xr:uid="{E9EBDB79-4531-45D4-BD3C-274B2FF4B4C8}"/>
    <cellStyle name="Normal 11 4 8 2" xfId="19990" xr:uid="{FFA46CB1-C19C-4FD7-86AB-486C0515D668}"/>
    <cellStyle name="Normal 11 4 9" xfId="24256" xr:uid="{E8D0F19D-FDF9-43A5-91F0-731DE19A0A38}"/>
    <cellStyle name="Normal 11 5" xfId="674" xr:uid="{00000000-0005-0000-0000-00004E040000}"/>
    <cellStyle name="Normal 11 5 10" xfId="12542" xr:uid="{51AC1F11-C3FE-4EE9-8A11-26E03486E04E}"/>
    <cellStyle name="Normal 11 5 2" xfId="675" xr:uid="{00000000-0005-0000-0000-00004F040000}"/>
    <cellStyle name="Normal 11 5 2 2" xfId="5032" xr:uid="{2ECDA429-4EC8-4F67-98C9-7D876071CA03}"/>
    <cellStyle name="Normal 11 5 2 2 2" xfId="23179" xr:uid="{D6939B94-C692-4BBC-915C-45AE47A84439}"/>
    <cellStyle name="Normal 11 5 2 2 3" xfId="28360" xr:uid="{D36EC450-F19F-4975-AFB9-0B6FBC0C572B}"/>
    <cellStyle name="Normal 11 5 2 2 4" xfId="14328" xr:uid="{5D1E616E-3750-4D32-8DF1-D7426BDEB46B}"/>
    <cellStyle name="Normal 11 5 2 3" xfId="6781" xr:uid="{D1E164DC-1B11-469A-A7D5-A802A85B6DB3}"/>
    <cellStyle name="Normal 11 5 2 3 2" xfId="27565" xr:uid="{88109015-6CD9-4DC7-AE64-38E719ED4739}"/>
    <cellStyle name="Normal 11 5 2 3 3" xfId="28263" xr:uid="{0F2F7947-5A46-4A3D-8922-F710568EAD34}"/>
    <cellStyle name="Normal 11 5 2 3 4" xfId="17161" xr:uid="{D65AD02B-E74C-4006-B96B-120B8260D3AF}"/>
    <cellStyle name="Normal 11 5 2 4" xfId="9614" xr:uid="{E3B27907-6F21-42C4-BE25-292AEB6116F5}"/>
    <cellStyle name="Normal 11 5 2 4 2" xfId="29376" xr:uid="{88499F2D-8EDE-4595-B670-5C59F4C4079E}"/>
    <cellStyle name="Normal 11 5 2 4 3" xfId="19994" xr:uid="{A0AC8923-E63F-4815-87E4-1F847DC99337}"/>
    <cellStyle name="Normal 11 5 2 5" xfId="22897" xr:uid="{10AC2A4C-25B8-407B-86EB-D23AC8AE782F}"/>
    <cellStyle name="Normal 11 5 2 6" xfId="13670" xr:uid="{76BB1F48-F840-4163-B2ED-D67E928F6313}"/>
    <cellStyle name="Normal 11 5 3" xfId="2711" xr:uid="{00000000-0005-0000-0000-000068030000}"/>
    <cellStyle name="Normal 11 5 3 2" xfId="5929" xr:uid="{6F92EF33-8D36-4526-A477-9E3E38C0EF3D}"/>
    <cellStyle name="Normal 11 5 3 2 2" xfId="28482" xr:uid="{3D87EF29-19C2-41BB-8C2A-1F71A97B2050}"/>
    <cellStyle name="Normal 11 5 3 2 3" xfId="15382" xr:uid="{61F7D16C-D0BE-4935-AD5F-5C37E576F00C}"/>
    <cellStyle name="Normal 11 5 3 3" xfId="7835" xr:uid="{DC9D65AA-0A05-4438-B41F-99F031A1D619}"/>
    <cellStyle name="Normal 11 5 3 3 2" xfId="18215" xr:uid="{39276640-D55F-4F75-835D-12F838513141}"/>
    <cellStyle name="Normal 11 5 3 4" xfId="10668" xr:uid="{37F29275-441E-4E18-BABE-CF5B89C41A13}"/>
    <cellStyle name="Normal 11 5 3 4 2" xfId="21048" xr:uid="{5843CE77-DEA0-46CE-BA6D-3AA8FC5A9BC7}"/>
    <cellStyle name="Normal 11 5 3 5" xfId="24015" xr:uid="{4F462E06-2789-43B4-9538-4BFEF5954722}"/>
    <cellStyle name="Normal 11 5 3 6" xfId="13135" xr:uid="{99B4E794-325F-4CD6-91D4-ACCEC952CE5D}"/>
    <cellStyle name="Normal 11 5 4" xfId="2310" xr:uid="{00000000-0005-0000-0000-000066030000}"/>
    <cellStyle name="Normal 11 5 4 2" xfId="7437" xr:uid="{35B10574-9D4D-4578-AC4E-A61C69771504}"/>
    <cellStyle name="Normal 11 5 4 2 2" xfId="27376" xr:uid="{C8368EE2-DA1F-43DE-8F75-E476DF764D55}"/>
    <cellStyle name="Normal 11 5 4 2 3" xfId="17817" xr:uid="{419A3659-2A11-44E1-A28C-26C85944F939}"/>
    <cellStyle name="Normal 11 5 4 3" xfId="10270" xr:uid="{C8B48D61-49CA-4B57-9C8B-DBD170D7F774}"/>
    <cellStyle name="Normal 11 5 4 3 2" xfId="20650" xr:uid="{DCC9D1B5-17C8-42D9-BC5F-22A86B416D42}"/>
    <cellStyle name="Normal 11 5 4 4" xfId="25359" xr:uid="{5C49BD4A-9C02-47AF-9DA1-A08A087E6962}"/>
    <cellStyle name="Normal 11 5 4 5" xfId="14984" xr:uid="{A07DE548-936A-4CB8-94E7-52FA4E3A9589}"/>
    <cellStyle name="Normal 11 5 5" xfId="3837" xr:uid="{D19BC1C9-2E10-4B47-B0C8-B6F0346CE62D}"/>
    <cellStyle name="Normal 11 5 5 2" xfId="8670" xr:uid="{98449998-45F3-41E3-BEFC-C7A5CD274203}"/>
    <cellStyle name="Normal 11 5 5 2 2" xfId="19050" xr:uid="{D9DFE239-6AE4-49FD-91BC-4D8FE9CC916D}"/>
    <cellStyle name="Normal 11 5 5 3" xfId="11503" xr:uid="{ECB60C65-AE28-4FD2-A77A-C8F5F5E542F8}"/>
    <cellStyle name="Normal 11 5 5 3 2" xfId="21883" xr:uid="{D537F629-95BF-4A91-AE3A-8202DF7F1EAD}"/>
    <cellStyle name="Normal 11 5 5 4" xfId="26818" xr:uid="{1132127F-3DB5-46A5-BB43-6BCF4B34D10F}"/>
    <cellStyle name="Normal 11 5 5 5" xfId="16217" xr:uid="{7BA8269A-E710-4EEF-BE55-A3B6C7D256FA}"/>
    <cellStyle name="Normal 11 5 6" xfId="5031" xr:uid="{ACC57913-C41D-415C-AB56-B836E90863CC}"/>
    <cellStyle name="Normal 11 5 6 2" xfId="14327" xr:uid="{3918465B-9A15-4C3E-9B12-CCF9B5CA9EF1}"/>
    <cellStyle name="Normal 11 5 7" xfId="6780" xr:uid="{BA1E19AF-9C0A-4A8D-8781-6A9D8108365F}"/>
    <cellStyle name="Normal 11 5 7 2" xfId="17160" xr:uid="{8BE4348E-2A2B-4371-99E8-1FAAFC57962E}"/>
    <cellStyle name="Normal 11 5 8" xfId="9613" xr:uid="{1EF09A24-7522-4965-91FA-F627EED0F86E}"/>
    <cellStyle name="Normal 11 5 8 2" xfId="19993" xr:uid="{36C7FCF1-DF08-49D1-B277-C0EA1EF462A2}"/>
    <cellStyle name="Normal 11 5 9" xfId="23309" xr:uid="{0BB148A3-0364-4042-9D78-23888DA62354}"/>
    <cellStyle name="Normal 11 6" xfId="676" xr:uid="{00000000-0005-0000-0000-000050040000}"/>
    <cellStyle name="Normal 11 6 2" xfId="3143" xr:uid="{00000000-0005-0000-0000-00006A030000}"/>
    <cellStyle name="Normal 11 6 2 2" xfId="6201" xr:uid="{BD2FB26E-5A54-4702-8AD8-BF4594B190BE}"/>
    <cellStyle name="Normal 11 6 2 2 2" xfId="27433" xr:uid="{8411C2E7-6F5C-4B86-9ABF-BFF24311035C}"/>
    <cellStyle name="Normal 11 6 2 2 3" xfId="27278" xr:uid="{99477210-CFF4-4DA4-9107-C7EDD774EF58}"/>
    <cellStyle name="Normal 11 6 2 2 4" xfId="15770" xr:uid="{2A1554A1-6644-46C6-AD6B-A491CE4466C2}"/>
    <cellStyle name="Normal 11 6 2 3" xfId="8223" xr:uid="{1977EEAB-C78B-4F89-A0A2-57B4FE295A7A}"/>
    <cellStyle name="Normal 11 6 2 3 2" xfId="28868" xr:uid="{9AEE0E77-4E08-48C3-9C2F-5E9C4C8DCA98}"/>
    <cellStyle name="Normal 11 6 2 3 3" xfId="18603" xr:uid="{4FB95FB6-A6BC-4810-A27B-07F758FEBEF0}"/>
    <cellStyle name="Normal 11 6 2 4" xfId="11056" xr:uid="{5DC9A81C-8400-4BF9-B424-33BD0E155F50}"/>
    <cellStyle name="Normal 11 6 2 4 2" xfId="21436" xr:uid="{3245FFD4-9E08-459A-805A-681AC8FDAD7D}"/>
    <cellStyle name="Normal 11 6 2 5" xfId="24378" xr:uid="{9788469F-2D8A-4D77-A45D-F5DD89018255}"/>
    <cellStyle name="Normal 11 6 2 6" xfId="13671" xr:uid="{6D5378A5-9F6A-4DD9-88B5-A35EDAE7891B}"/>
    <cellStyle name="Normal 11 6 3" xfId="2859" xr:uid="{00000000-0005-0000-0000-00006B030000}"/>
    <cellStyle name="Normal 11 6 3 2" xfId="6072" xr:uid="{15DD6167-203B-433F-A9E3-2A16E6DED355}"/>
    <cellStyle name="Normal 11 6 3 2 2" xfId="26194" xr:uid="{4BEDC51B-725A-4593-9E6F-94F99D7F80AA}"/>
    <cellStyle name="Normal 11 6 3 2 3" xfId="15528" xr:uid="{49E981A8-79E2-4F5A-B95F-10B2AB8193C5}"/>
    <cellStyle name="Normal 11 6 3 3" xfId="7981" xr:uid="{08214E28-A72D-40B5-A0FF-BBC0FE4C1529}"/>
    <cellStyle name="Normal 11 6 3 3 2" xfId="18361" xr:uid="{43EB3EFD-E78F-4679-BBDC-835B346BDB3B}"/>
    <cellStyle name="Normal 11 6 3 4" xfId="10814" xr:uid="{A1CE415C-D7A7-430E-B35E-FA2D26E8C63C}"/>
    <cellStyle name="Normal 11 6 3 4 2" xfId="21194" xr:uid="{3E53748C-901F-4ABE-B0FB-05984115E6B7}"/>
    <cellStyle name="Normal 11 6 3 5" xfId="24150" xr:uid="{D95C5E7B-8D7F-4AFD-9FFC-363BC5D9368F}"/>
    <cellStyle name="Normal 11 6 3 6" xfId="13348" xr:uid="{A7160CAA-E05C-42CC-9C4E-7CF2940DD71A}"/>
    <cellStyle name="Normal 11 6 4" xfId="4150" xr:uid="{8897D64D-3888-4BB8-9522-58EB076CD29F}"/>
    <cellStyle name="Normal 11 6 4 2" xfId="8922" xr:uid="{34FD39BE-6E6B-4AD5-BEC0-389BB156B5B3}"/>
    <cellStyle name="Normal 11 6 4 2 2" xfId="29021" xr:uid="{96374AE3-3679-4035-B9B3-F79B3DA14166}"/>
    <cellStyle name="Normal 11 6 4 2 3" xfId="19302" xr:uid="{217AB037-360E-43AE-B0B0-259481AA9338}"/>
    <cellStyle name="Normal 11 6 4 3" xfId="11755" xr:uid="{A9DA5D51-E46E-4BCB-8481-C81DCA54B20A}"/>
    <cellStyle name="Normal 11 6 4 3 2" xfId="22135" xr:uid="{2FF41ADB-2ECD-4F50-AC3B-147B5FE36219}"/>
    <cellStyle name="Normal 11 6 4 4" xfId="28484" xr:uid="{75AA98EB-F151-4117-9127-C1275A9C0006}"/>
    <cellStyle name="Normal 11 6 4 5" xfId="16469" xr:uid="{078E3D01-56AA-4595-9FB7-B04864440EC3}"/>
    <cellStyle name="Normal 11 6 5" xfId="5033" xr:uid="{CC1A95E0-B1E7-46CF-AFFF-52BB857E64C8}"/>
    <cellStyle name="Normal 11 6 5 2" xfId="27489" xr:uid="{64B45BFB-1BBC-4084-97A0-74B6A5E9A3EA}"/>
    <cellStyle name="Normal 11 6 5 3" xfId="14329" xr:uid="{FA70D1E4-E891-43DE-A664-7C2EE46E6787}"/>
    <cellStyle name="Normal 11 6 6" xfId="6782" xr:uid="{7D48E33C-69FE-439E-942C-4531C77FC840}"/>
    <cellStyle name="Normal 11 6 6 2" xfId="17162" xr:uid="{C9D6E1D2-24A2-448A-B67A-2510BAAC2BC4}"/>
    <cellStyle name="Normal 11 6 7" xfId="9615" xr:uid="{D7C41B80-F05F-49AC-9D45-D2A58C8503A3}"/>
    <cellStyle name="Normal 11 6 7 2" xfId="19995" xr:uid="{B05B765F-6156-4216-9857-FFAFC4C46E29}"/>
    <cellStyle name="Normal 11 6 8" xfId="25569" xr:uid="{F67A65D7-3B24-4110-8BA4-D4600D14EC47}"/>
    <cellStyle name="Normal 11 6 9" xfId="12700" xr:uid="{7B8BA89E-E580-44A4-B170-94A6475269B6}"/>
    <cellStyle name="Normal 11 7" xfId="677" xr:uid="{00000000-0005-0000-0000-000051040000}"/>
    <cellStyle name="Normal 11 7 2" xfId="5034" xr:uid="{E2F2A623-6DC7-4ADF-87D8-C8404433EF29}"/>
    <cellStyle name="Normal 11 7 2 2" xfId="24299" xr:uid="{6658F537-39AE-4CEA-A705-BFA760AE7921}"/>
    <cellStyle name="Normal 11 7 2 3" xfId="28287" xr:uid="{4AF7F0B1-F341-4D19-B61E-35484FCA54DA}"/>
    <cellStyle name="Normal 11 7 2 4" xfId="14330" xr:uid="{172FED5F-EF95-4CE1-895E-131F5BFE53E3}"/>
    <cellStyle name="Normal 11 7 3" xfId="6783" xr:uid="{C70B7F4A-CFDA-408D-8E8C-60D74F6957C8}"/>
    <cellStyle name="Normal 11 7 3 2" xfId="26915" xr:uid="{45EE320C-490B-472A-84F1-B3CD9D7A21FE}"/>
    <cellStyle name="Normal 11 7 3 3" xfId="17163" xr:uid="{DA37AFFF-3F63-4AF7-BA68-6F52E5231E45}"/>
    <cellStyle name="Normal 11 7 4" xfId="9616" xr:uid="{207D58B0-82A5-4E81-BBD0-2A00B8F9B192}"/>
    <cellStyle name="Normal 11 7 4 2" xfId="19996" xr:uid="{217F3421-304B-4632-AAD6-496D87CB8017}"/>
    <cellStyle name="Normal 11 7 5" xfId="24073" xr:uid="{17114C85-D6E0-4CA6-8C08-BE54408EB7E6}"/>
    <cellStyle name="Normal 11 7 6" xfId="13398" xr:uid="{FA874369-E5D4-4170-94AB-236BD918FFB8}"/>
    <cellStyle name="Normal 11 8" xfId="2651" xr:uid="{00000000-0005-0000-0000-00006D030000}"/>
    <cellStyle name="Normal 11 8 2" xfId="5913" xr:uid="{3C16B3C4-9BA2-4BA5-B56C-569FDC9C4593}"/>
    <cellStyle name="Normal 11 8 2 2" xfId="26111" xr:uid="{54BF3F3F-E486-4A98-8F86-41E336AFA9FE}"/>
    <cellStyle name="Normal 11 8 2 3" xfId="15323" xr:uid="{C9968FD0-A6FD-4FFC-8DD2-8D5D8F8B13DB}"/>
    <cellStyle name="Normal 11 8 3" xfId="7776" xr:uid="{1CBB693E-D222-4711-9277-F48DC820F811}"/>
    <cellStyle name="Normal 11 8 3 2" xfId="18156" xr:uid="{695EB2FB-8162-4F8F-AB9B-77C49AC9BC6D}"/>
    <cellStyle name="Normal 11 8 4" xfId="10609" xr:uid="{9DDBDCA2-A42D-46D7-A65A-9B5B5F7571DF}"/>
    <cellStyle name="Normal 11 8 4 2" xfId="20989" xr:uid="{E64107D0-E411-4EED-ABAC-042DFC620510}"/>
    <cellStyle name="Normal 11 8 5" xfId="24148" xr:uid="{DE3B9CCD-AB2F-43CC-8B21-43E9D3C24ECA}"/>
    <cellStyle name="Normal 11 8 6" xfId="13053" xr:uid="{683EF287-66DA-4C6E-89BD-CBED583B0E34}"/>
    <cellStyle name="Normal 11 9" xfId="2256" xr:uid="{00000000-0005-0000-0000-000059030000}"/>
    <cellStyle name="Normal 11 9 2" xfId="7383" xr:uid="{CC45CD05-6C38-4C8F-969D-40CD46DD4EC2}"/>
    <cellStyle name="Normal 11 9 2 2" xfId="27280" xr:uid="{72E147AB-D952-44EA-AF13-327D60A7B6A6}"/>
    <cellStyle name="Normal 11 9 2 3" xfId="17763" xr:uid="{8A41127B-A9DB-421D-8BAB-419AD756C79D}"/>
    <cellStyle name="Normal 11 9 3" xfId="10216" xr:uid="{1EAA9FB2-92CE-410F-B029-E2AE91B18BE7}"/>
    <cellStyle name="Normal 11 9 3 2" xfId="20596" xr:uid="{4321BE4B-2DA1-492D-8447-49E3C6028460}"/>
    <cellStyle name="Normal 11 9 4" xfId="23172" xr:uid="{9FB7D291-3478-42A8-8F80-95239D39C086}"/>
    <cellStyle name="Normal 11 9 5" xfId="14930" xr:uid="{9FD45EBF-AC69-4791-830E-35A1B66B4468}"/>
    <cellStyle name="Normal 12" xfId="678" xr:uid="{00000000-0005-0000-0000-000052040000}"/>
    <cellStyle name="Normal 12 10" xfId="22965" xr:uid="{033343EA-8A5A-4D18-A061-28041EF0DCC6}"/>
    <cellStyle name="Normal 12 11" xfId="12496" xr:uid="{C76A44B9-FF9F-49AA-868F-89A514942165}"/>
    <cellStyle name="Normal 12 2" xfId="679" xr:uid="{00000000-0005-0000-0000-000053040000}"/>
    <cellStyle name="Normal 12 2 2" xfId="5036" xr:uid="{AD475A3E-73E0-4B12-B0FE-634B3B93A6DB}"/>
    <cellStyle name="Normal 12 2 2 2" xfId="25710" xr:uid="{7DEF7E45-F8D2-4063-B834-3C42CF35FB5A}"/>
    <cellStyle name="Normal 12 2 2 3" xfId="28324" xr:uid="{47B5D16A-CAC2-48DD-97F0-0C9E4E57B817}"/>
    <cellStyle name="Normal 12 2 2 4" xfId="14332" xr:uid="{073FA9A3-B4A4-40BF-82B1-D44419344B16}"/>
    <cellStyle name="Normal 12 2 3" xfId="6785" xr:uid="{7E55DEA3-BC79-4550-9BF7-EE947CFB9519}"/>
    <cellStyle name="Normal 12 2 3 2" xfId="26153" xr:uid="{81BE5766-15C6-4192-B29B-386BCB362BB7}"/>
    <cellStyle name="Normal 12 2 3 3" xfId="28618" xr:uid="{41EE9D90-22B5-4D91-B56D-7AEBE4D80B29}"/>
    <cellStyle name="Normal 12 2 3 4" xfId="17165" xr:uid="{EB77552A-3E39-4B3A-B257-4C2ECD7599FC}"/>
    <cellStyle name="Normal 12 2 4" xfId="9618" xr:uid="{F376DB83-EF64-4A8A-8A23-F57AF8F0224E}"/>
    <cellStyle name="Normal 12 2 4 2" xfId="29377" xr:uid="{16BF253E-C692-4009-9718-45A3A081B9C4}"/>
    <cellStyle name="Normal 12 2 4 3" xfId="19998" xr:uid="{C7955B86-9016-4C69-83B8-7A3A2A612F4F}"/>
    <cellStyle name="Normal 12 2 5" xfId="23084" xr:uid="{01633C0A-A72D-4EE4-9F1A-3DF12E369B3B}"/>
    <cellStyle name="Normal 12 2 6" xfId="13349" xr:uid="{04ADC0D9-B86A-46C2-99CE-0C892D77FB6D}"/>
    <cellStyle name="Normal 12 3" xfId="3144" xr:uid="{00000000-0005-0000-0000-000070030000}"/>
    <cellStyle name="Normal 12 3 2" xfId="6202" xr:uid="{7D022FC5-7870-45D9-8D59-60C6C14ADAA5}"/>
    <cellStyle name="Normal 12 3 2 2" xfId="22821" xr:uid="{A94978FC-D56E-43B3-9DC5-0274A2631273}"/>
    <cellStyle name="Normal 12 3 2 3" xfId="28691" xr:uid="{B751A062-B9D7-469D-A5F7-D39FB081053B}"/>
    <cellStyle name="Normal 12 3 2 4" xfId="15771" xr:uid="{12715E97-5114-4E2C-8FB6-DE55CB85D0A7}"/>
    <cellStyle name="Normal 12 3 3" xfId="8224" xr:uid="{280E29AF-96C5-490F-A35E-4FE1D8B8925E}"/>
    <cellStyle name="Normal 12 3 3 2" xfId="28869" xr:uid="{DB1364C7-AF5D-4030-A5A3-4EC5C448E437}"/>
    <cellStyle name="Normal 12 3 3 3" xfId="18604" xr:uid="{4A4433A0-54AB-4011-AC64-8F7A09961B7A}"/>
    <cellStyle name="Normal 12 3 4" xfId="11057" xr:uid="{967ED9CC-BE3E-49B9-B845-28C03999D68A}"/>
    <cellStyle name="Normal 12 3 4 2" xfId="21437" xr:uid="{709F180A-4DE2-4C8B-8544-6FE558FA0956}"/>
    <cellStyle name="Normal 12 3 5" xfId="23530" xr:uid="{D5234BF6-12FD-419A-8C41-7A9641DE3930}"/>
    <cellStyle name="Normal 12 3 6" xfId="13672" xr:uid="{0E151977-D1A2-40E0-AF8A-9538AD77A839}"/>
    <cellStyle name="Normal 12 4" xfId="2659" xr:uid="{00000000-0005-0000-0000-000071030000}"/>
    <cellStyle name="Normal 12 4 2" xfId="5919" xr:uid="{770C451C-813B-4FF8-B587-13F9DBD1EDDF}"/>
    <cellStyle name="Normal 12 4 2 2" xfId="26365" xr:uid="{A71634E2-0DF5-493D-84C0-FC73DA14EE97}"/>
    <cellStyle name="Normal 12 4 2 3" xfId="15331" xr:uid="{CC0B48EF-C0F2-4E06-A1BC-09A8A75F57FE}"/>
    <cellStyle name="Normal 12 4 3" xfId="7784" xr:uid="{BE42800C-35A8-4D46-A402-C7092A9B236B}"/>
    <cellStyle name="Normal 12 4 3 2" xfId="18164" xr:uid="{7B232A74-B0B6-4F4E-96AB-6D93C640B5A0}"/>
    <cellStyle name="Normal 12 4 4" xfId="10617" xr:uid="{FA08CA2A-FAAF-443C-9DDE-1D77E1DEA92C}"/>
    <cellStyle name="Normal 12 4 4 2" xfId="20997" xr:uid="{92F78D94-E3D1-471E-BEDA-A74745FCF85D}"/>
    <cellStyle name="Normal 12 4 5" xfId="23750" xr:uid="{DD1E9B09-6FEC-4C59-9677-7A102651FFEB}"/>
    <cellStyle name="Normal 12 4 6" xfId="13061" xr:uid="{A5C88BF8-7A2F-4C5B-A0D7-BBF24B97022B}"/>
    <cellStyle name="Normal 12 5" xfId="2264" xr:uid="{00000000-0005-0000-0000-00006E030000}"/>
    <cellStyle name="Normal 12 5 2" xfId="7391" xr:uid="{7E50454D-933B-4840-8B3F-BB52394ED944}"/>
    <cellStyle name="Normal 12 5 2 2" xfId="17771" xr:uid="{4048479F-63F7-41DF-BC82-7A11D85C922E}"/>
    <cellStyle name="Normal 12 5 3" xfId="10224" xr:uid="{F12FA1EC-A2E7-45E9-BE43-2774C2E1BC84}"/>
    <cellStyle name="Normal 12 5 3 2" xfId="20604" xr:uid="{B9D70D8E-2672-4BF9-9869-6734F15C2519}"/>
    <cellStyle name="Normal 12 5 4" xfId="24477" xr:uid="{DFAA973F-326E-446E-A2AD-301ABEE1A675}"/>
    <cellStyle name="Normal 12 5 5" xfId="14938" xr:uid="{10721356-729C-4D58-94C5-73C19FEC5DA1}"/>
    <cellStyle name="Normal 12 6" xfId="3787" xr:uid="{FC5D471A-BA1A-4CEB-A00A-3C532FA45458}"/>
    <cellStyle name="Normal 12 6 2" xfId="8626" xr:uid="{4A058FC5-A2EB-4011-AFB4-00F15F2B6912}"/>
    <cellStyle name="Normal 12 6 2 2" xfId="19006" xr:uid="{317FE9FD-0925-4241-B2DD-16B933DBA824}"/>
    <cellStyle name="Normal 12 6 3" xfId="11459" xr:uid="{F70DC20A-4CB9-48B4-9B61-85C555A8C8E9}"/>
    <cellStyle name="Normal 12 6 3 2" xfId="21839" xr:uid="{0810842A-5B40-4B7C-9C40-6719AEEE95F9}"/>
    <cellStyle name="Normal 12 6 4" xfId="16173" xr:uid="{5BB47EA7-B128-4837-9360-E10735DAAB63}"/>
    <cellStyle name="Normal 12 7" xfId="5035" xr:uid="{D8E44DB6-B01F-4F4D-BD68-0CD5A36983BA}"/>
    <cellStyle name="Normal 12 7 2" xfId="14331" xr:uid="{8BB7854B-15D0-42A0-B9E8-58D48B1E44D2}"/>
    <cellStyle name="Normal 12 8" xfId="6784" xr:uid="{A16B3C71-8F9F-450E-843E-AC7EFF0240D8}"/>
    <cellStyle name="Normal 12 8 2" xfId="17164" xr:uid="{B73FF3CB-5A5C-4E83-9F3D-74B341F1AA0B}"/>
    <cellStyle name="Normal 12 9" xfId="9617" xr:uid="{1F8F4189-B832-4E1E-A1D8-D39FD28B04F1}"/>
    <cellStyle name="Normal 12 9 2" xfId="19997" xr:uid="{8DD72BD7-34D7-44AA-991F-BA6B4ED22B16}"/>
    <cellStyle name="Normal 13" xfId="680" xr:uid="{00000000-0005-0000-0000-000054040000}"/>
    <cellStyle name="Normal 13 2" xfId="2857" xr:uid="{00000000-0005-0000-0000-000073030000}"/>
    <cellStyle name="Normal 13 2 2" xfId="6070" xr:uid="{AA45E48B-09ED-4685-8AB6-AA6F639FBB2D}"/>
    <cellStyle name="Normal 13 2 2 2" xfId="27453" xr:uid="{0ECDDCD3-2C26-43D1-B28A-9066ED64A0C3}"/>
    <cellStyle name="Normal 13 2 2 3" xfId="15526" xr:uid="{5315A895-933C-4175-B1C5-5A178C13C8AC}"/>
    <cellStyle name="Normal 13 2 3" xfId="7979" xr:uid="{D6ED7299-EB16-4696-9CA3-92A77439F31C}"/>
    <cellStyle name="Normal 13 2 3 2" xfId="18359" xr:uid="{D5E1AFA7-D19D-42A0-9BA6-AB9511E67ADC}"/>
    <cellStyle name="Normal 13 2 4" xfId="10812" xr:uid="{A6E33D61-2B9E-43E3-8C2E-E87F8B37CAB6}"/>
    <cellStyle name="Normal 13 2 4 2" xfId="21192" xr:uid="{0F36D579-9F20-4F18-916E-96830EF010CE}"/>
    <cellStyle name="Normal 13 2 5" xfId="25076" xr:uid="{4FF1AE43-EA66-47B5-B73F-454B5E6A16AC}"/>
    <cellStyle name="Normal 13 2 6" xfId="13346" xr:uid="{D4F3D36C-A7FC-4FDC-AAE9-E1EEBC23B8B9}"/>
    <cellStyle name="Normal 13 3" xfId="5037" xr:uid="{5EF0DBC1-19E6-4D57-AA65-7566483BF4E3}"/>
    <cellStyle name="Normal 13 3 2" xfId="23887" xr:uid="{BAF24BDA-9EA4-4E49-9C2F-0A1B24FBA196}"/>
    <cellStyle name="Normal 13 3 3" xfId="14333" xr:uid="{9DE4D361-8895-4AF1-9B4A-485DAAF66D82}"/>
    <cellStyle name="Normal 13 3 4" xfId="30031" xr:uid="{A3EAF4AB-5115-481D-A447-9586BF9ECF1A}"/>
    <cellStyle name="Normal 13 4" xfId="6786" xr:uid="{E5B61214-23AE-4E08-9C32-6624FB8807D7}"/>
    <cellStyle name="Normal 13 4 2" xfId="24750" xr:uid="{30EAA314-B589-4A22-96C7-402013D2E5F1}"/>
    <cellStyle name="Normal 13 4 3" xfId="17166" xr:uid="{CD1AFCFF-8A29-40F4-BCB3-13A9938CCB65}"/>
    <cellStyle name="Normal 13 5" xfId="9619" xr:uid="{A64C81F3-8753-4787-8678-DA3C0B4E0D5D}"/>
    <cellStyle name="Normal 13 5 2" xfId="19999" xr:uid="{6AD10095-07EB-44EC-BF77-DAA26E917E4A}"/>
    <cellStyle name="Normal 13 6" xfId="24643" xr:uid="{C31D4092-6773-469F-B36E-534BE4E414D1}"/>
    <cellStyle name="Normal 13 7" xfId="12654" xr:uid="{8816A397-40EB-4D81-AB75-F4B738433536}"/>
    <cellStyle name="Normal 14" xfId="681" xr:uid="{00000000-0005-0000-0000-000055040000}"/>
    <cellStyle name="Normal 14 2" xfId="5038" xr:uid="{0D3D8E5F-1EDF-435C-B1B0-BD478797D276}"/>
    <cellStyle name="Normal 14 2 2" xfId="24478" xr:uid="{C034AB12-76B5-486A-9894-6A048BC7366A}"/>
    <cellStyle name="Normal 14 2 3" xfId="27542" xr:uid="{2A7A1040-187C-4B84-82AB-F3A4C14E60F4}"/>
    <cellStyle name="Normal 14 2 4" xfId="14334" xr:uid="{1F912A46-1F27-4E86-990F-1ED3312AE108}"/>
    <cellStyle name="Normal 14 3" xfId="6787" xr:uid="{F3711F9B-2A3C-4CD8-BBD7-40DE750693A8}"/>
    <cellStyle name="Normal 14 3 2" xfId="26276" xr:uid="{2E219A78-E01D-45C7-835F-4A082BBDE51C}"/>
    <cellStyle name="Normal 14 3 3" xfId="17167" xr:uid="{98E27F91-1457-4546-AA50-24A60B093E5D}"/>
    <cellStyle name="Normal 14 4" xfId="9620" xr:uid="{24ACE589-6F58-480C-A0A9-E0CCB13410CC}"/>
    <cellStyle name="Normal 14 4 2" xfId="20000" xr:uid="{34A16C81-10AF-4836-996D-F492EE7E1506}"/>
    <cellStyle name="Normal 14 5" xfId="24460" xr:uid="{B2C5D97A-D174-4AE7-8B7D-B2C708EFC8E7}"/>
    <cellStyle name="Normal 14 6" xfId="13352" xr:uid="{A6F71BD5-6E29-429D-86A0-A3FE750FA4A2}"/>
    <cellStyle name="Normal 15" xfId="2426" xr:uid="{00000000-0005-0000-0000-000075030000}"/>
    <cellStyle name="Normal 15 2" xfId="23095" xr:uid="{2C9AB8CE-D120-4791-BB69-A1D95A2CF072}"/>
    <cellStyle name="Normal 15 3" xfId="25234" xr:uid="{43C97933-000E-4EB9-ADD0-F68EC944A8A0}"/>
    <cellStyle name="Normal 15 4" xfId="29985" xr:uid="{4C44E769-B72D-47F8-BFD8-967FDABB778E}"/>
    <cellStyle name="Normal 16" xfId="2425" xr:uid="{00000000-0005-0000-0000-000076030000}"/>
    <cellStyle name="Normal 16 2" xfId="5725" xr:uid="{B477EC25-0A93-45EF-93C3-5F54D32200CD}"/>
    <cellStyle name="Normal 16 2 2" xfId="28319" xr:uid="{D5DCF4FC-BC09-4702-B3D6-AB3F7724FBFD}"/>
    <cellStyle name="Normal 16 2 3" xfId="15099" xr:uid="{29037CB6-2C9A-47AC-9730-FFD64DBF95FD}"/>
    <cellStyle name="Normal 16 3" xfId="7552" xr:uid="{63D701BD-ABDA-4964-8C51-6402DDBE271A}"/>
    <cellStyle name="Normal 16 3 2" xfId="17932" xr:uid="{9D219CFE-1969-42B2-A553-D5847A6DA9DD}"/>
    <cellStyle name="Normal 16 4" xfId="10385" xr:uid="{D2522661-93A0-4956-9697-D1730F5CFA20}"/>
    <cellStyle name="Normal 16 4 2" xfId="20765" xr:uid="{5137FD37-CDFD-4897-8D9B-C3DCFC154183}"/>
    <cellStyle name="Normal 16 5" xfId="25181" xr:uid="{7A977A69-078F-4B3B-A863-D178A5FF7356}"/>
    <cellStyle name="Normal 16 6" xfId="12812" xr:uid="{29E9BBF2-7804-4601-B0CA-D6862E03B065}"/>
    <cellStyle name="Normal 17" xfId="4845" xr:uid="{4EC3EDA1-0B49-4397-ACE6-F65BB86475E3}"/>
    <cellStyle name="Normal 17 2" xfId="26264" xr:uid="{F9058EFE-70AF-4C20-8F8B-416CE835CA40}"/>
    <cellStyle name="Normal 17 3" xfId="14133" xr:uid="{19AEF679-6457-4A98-AD6A-ED8181B653C8}"/>
    <cellStyle name="Normal 17 4" xfId="29613" xr:uid="{1408406F-0F3E-4B32-8FAF-E9953EA12EC1}"/>
    <cellStyle name="Normal 17 5" xfId="29588" xr:uid="{4ED93E39-21EF-4DCF-B005-6E3097EA06BD}"/>
    <cellStyle name="Normal 17 5 2" xfId="29640" xr:uid="{45B16796-CAAF-4DF6-B906-098BDC71E282}"/>
    <cellStyle name="Normal 17 5 2 2" xfId="30107" xr:uid="{F7E39ECD-4D10-4D07-8F21-75FAF9DEBFA7}"/>
    <cellStyle name="Normal 17 5 3" xfId="30382" xr:uid="{B45CE350-A162-4B94-B9BF-8DDA18EE9D32}"/>
    <cellStyle name="Normal 17 5 4" xfId="30369" xr:uid="{8603D28E-B236-4EC6-AE4B-CCA2E34ECDF2}"/>
    <cellStyle name="Normal 17 5 4 2" xfId="31708" xr:uid="{8378316B-0AEB-4628-8314-F5A160EE652A}"/>
    <cellStyle name="Normal 17 6" xfId="29638" xr:uid="{2615603F-F587-465C-9DB1-DFE5AAD13470}"/>
    <cellStyle name="Normal 17 6 2" xfId="30106" xr:uid="{1CE297B0-511C-45BD-82B6-9F5EFC6F4E9E}"/>
    <cellStyle name="Normal 17 7" xfId="30352" xr:uid="{B6AE06BD-E46D-4EF1-88E1-B52B46EEF606}"/>
    <cellStyle name="Normal 17 7 2" xfId="31692" xr:uid="{715E5696-15DC-46D7-B1F6-6B19405350CB}"/>
    <cellStyle name="Normal 18" xfId="6586" xr:uid="{41350291-B8D4-4B0F-BB97-B6A2FEFF55C8}"/>
    <cellStyle name="Normal 18 2" xfId="16966" xr:uid="{A08ADA9E-880A-423A-BC21-A77F0F152E4B}"/>
    <cellStyle name="Normal 19" xfId="9419" xr:uid="{EEFE1ADD-8068-4691-A806-69EFDD9F49C8}"/>
    <cellStyle name="Normal 19 2" xfId="19799" xr:uid="{B56B06F7-E066-401E-BD37-8901D45D37C2}"/>
    <cellStyle name="Normal 2" xfId="682" xr:uid="{00000000-0005-0000-0000-000056040000}"/>
    <cellStyle name="Normal 2 10" xfId="683" xr:uid="{00000000-0005-0000-0000-000057040000}"/>
    <cellStyle name="Normal 2 10 10" xfId="9621" xr:uid="{6A978DBD-1903-4566-A76F-D9BD2824005F}"/>
    <cellStyle name="Normal 2 10 10 2" xfId="20001" xr:uid="{FCAF2797-04A4-45F3-AAB4-4974094B7C05}"/>
    <cellStyle name="Normal 2 10 11" xfId="24309" xr:uid="{7CE40F8D-2C6C-40A0-827F-401595517E6B}"/>
    <cellStyle name="Normal 2 10 12" xfId="12546" xr:uid="{D8F2B4BC-75C0-46DD-AA3E-912AAFB27616}"/>
    <cellStyle name="Normal 2 10 2" xfId="684" xr:uid="{00000000-0005-0000-0000-000058040000}"/>
    <cellStyle name="Normal 2 10 2 10" xfId="12704" xr:uid="{03590174-D100-4823-9470-1F863032040F}"/>
    <cellStyle name="Normal 2 10 2 2" xfId="685" xr:uid="{00000000-0005-0000-0000-000059040000}"/>
    <cellStyle name="Normal 2 10 2 2 2" xfId="5041" xr:uid="{4B1D97E6-96DB-48FB-BE29-9C4A808EEAF1}"/>
    <cellStyle name="Normal 2 10 2 2 2 2" xfId="25027" xr:uid="{85EF3525-AC41-4E56-B053-2013675EAF5F}"/>
    <cellStyle name="Normal 2 10 2 2 2 3" xfId="27770" xr:uid="{E3908DE8-2AA8-4280-BAA0-A0384637A422}"/>
    <cellStyle name="Normal 2 10 2 2 2 4" xfId="14337" xr:uid="{715D0DB7-0BAC-4BB5-8734-41CF55C22CDC}"/>
    <cellStyle name="Normal 2 10 2 2 3" xfId="6790" xr:uid="{0E5A8F5D-0961-4D45-9D50-F9720832934F}"/>
    <cellStyle name="Normal 2 10 2 2 3 2" xfId="27569" xr:uid="{FC2BD4B1-3FF0-4C9B-B62C-30EB7E056146}"/>
    <cellStyle name="Normal 2 10 2 2 3 3" xfId="28314" xr:uid="{2E712B32-BDE8-415B-A965-6709DFF53A01}"/>
    <cellStyle name="Normal 2 10 2 2 3 4" xfId="17170" xr:uid="{7732C903-252A-4177-B4EE-01EA203637C3}"/>
    <cellStyle name="Normal 2 10 2 2 4" xfId="9623" xr:uid="{90E5D0CC-8E0F-4145-AD1C-7A6B585F163D}"/>
    <cellStyle name="Normal 2 10 2 2 4 2" xfId="29378" xr:uid="{48816090-0EC0-4318-9EF0-31208B402F94}"/>
    <cellStyle name="Normal 2 10 2 2 4 3" xfId="20003" xr:uid="{BAC9179B-5B3E-4B5E-946C-494A9C64BE30}"/>
    <cellStyle name="Normal 2 10 2 2 5" xfId="24022" xr:uid="{69D296D9-4E64-4349-A6C1-12380EBC0D27}"/>
    <cellStyle name="Normal 2 10 2 2 6" xfId="13673" xr:uid="{21AB60BC-1520-40B2-80EB-15E14175247D}"/>
    <cellStyle name="Normal 2 10 2 3" xfId="2712" xr:uid="{00000000-0005-0000-0000-00007B030000}"/>
    <cellStyle name="Normal 2 10 2 3 2" xfId="5930" xr:uid="{6F9B445A-F519-4F2B-841F-0828963C8272}"/>
    <cellStyle name="Normal 2 10 2 3 2 2" xfId="27657" xr:uid="{84CDA419-4F55-43FC-ADC1-410564068752}"/>
    <cellStyle name="Normal 2 10 2 3 2 3" xfId="15383" xr:uid="{4BF48A87-A58E-48C5-B237-DBBC0B37BCFF}"/>
    <cellStyle name="Normal 2 10 2 3 3" xfId="7836" xr:uid="{756D2142-0636-4E39-AA65-B82595E47ED9}"/>
    <cellStyle name="Normal 2 10 2 3 3 2" xfId="18216" xr:uid="{8974FC1F-3940-4551-8566-90BF8E1DBE46}"/>
    <cellStyle name="Normal 2 10 2 3 4" xfId="10669" xr:uid="{981C3D8B-0BC7-4C56-8B70-DF9DCC096F32}"/>
    <cellStyle name="Normal 2 10 2 3 4 2" xfId="21049" xr:uid="{04A75ED6-0273-48B9-957F-A9EF01D42227}"/>
    <cellStyle name="Normal 2 10 2 3 5" xfId="23045" xr:uid="{A8EBECA3-327C-48A7-853D-6A48EDFE396E}"/>
    <cellStyle name="Normal 2 10 2 3 6" xfId="13139" xr:uid="{C2DFDE86-C1D5-41D4-BE4E-0A9C42D6D918}"/>
    <cellStyle name="Normal 2 10 2 4" xfId="2420" xr:uid="{00000000-0005-0000-0000-000079030000}"/>
    <cellStyle name="Normal 2 10 2 4 2" xfId="7547" xr:uid="{3B36CAC2-FF81-448A-95FB-1AA5EF72530D}"/>
    <cellStyle name="Normal 2 10 2 4 2 2" xfId="27933" xr:uid="{D2FE575E-6C08-4270-98DA-54828BC91846}"/>
    <cellStyle name="Normal 2 10 2 4 2 3" xfId="17927" xr:uid="{F6D443BF-C32A-492D-865E-6B60716A332A}"/>
    <cellStyle name="Normal 2 10 2 4 3" xfId="10380" xr:uid="{78384D6C-1B9B-4ED5-A6E0-75FBD89CE93B}"/>
    <cellStyle name="Normal 2 10 2 4 3 2" xfId="20760" xr:uid="{B112BDC5-E73D-4943-A297-053DD2012967}"/>
    <cellStyle name="Normal 2 10 2 4 4" xfId="24924" xr:uid="{54163CFA-A981-416D-A52A-8376976FC0C9}"/>
    <cellStyle name="Normal 2 10 2 4 5" xfId="15094" xr:uid="{5725EBF2-79D5-45F0-9961-B3DD42B887C3}"/>
    <cellStyle name="Normal 2 10 2 5" xfId="3916" xr:uid="{BD5E7341-68BF-4756-8305-A435157C6732}"/>
    <cellStyle name="Normal 2 10 2 5 2" xfId="8748" xr:uid="{7215D1F5-0354-459D-8EC2-14DB0923EF4F}"/>
    <cellStyle name="Normal 2 10 2 5 2 2" xfId="19128" xr:uid="{1B946FF3-D8FF-49C9-8E18-EDA76F7B3291}"/>
    <cellStyle name="Normal 2 10 2 5 3" xfId="11581" xr:uid="{A2149190-495C-499F-817F-63A921074BCE}"/>
    <cellStyle name="Normal 2 10 2 5 3 2" xfId="21961" xr:uid="{CCB3DD2F-6369-4CCF-A0BB-9B6FD6A06564}"/>
    <cellStyle name="Normal 2 10 2 5 4" xfId="26099" xr:uid="{12B3E98C-809D-4A86-BBB9-BCD3ED4B0349}"/>
    <cellStyle name="Normal 2 10 2 5 5" xfId="16295" xr:uid="{12D5A544-ABFE-4F3E-BCE3-3E0259E3DDDD}"/>
    <cellStyle name="Normal 2 10 2 6" xfId="5040" xr:uid="{D5B2E7E1-955B-4DE0-AE72-078AEA147FA3}"/>
    <cellStyle name="Normal 2 10 2 6 2" xfId="14336" xr:uid="{B1481CA9-47DB-478D-B9E6-EDCB74F5F9FE}"/>
    <cellStyle name="Normal 2 10 2 7" xfId="6789" xr:uid="{836EDE06-7085-4C14-AD6D-C9F5F92FC2A3}"/>
    <cellStyle name="Normal 2 10 2 7 2" xfId="17169" xr:uid="{38C9EFBA-9DB9-48BD-96E0-0CB7D0C9787F}"/>
    <cellStyle name="Normal 2 10 2 8" xfId="9622" xr:uid="{B9D44309-A423-4CC3-8623-A597779FE67A}"/>
    <cellStyle name="Normal 2 10 2 8 2" xfId="20002" xr:uid="{D7D18A0B-24F2-45BA-8A57-C998D2A2B2F1}"/>
    <cellStyle name="Normal 2 10 2 9" xfId="23586" xr:uid="{8CE583E1-4E59-4591-9A6A-677E69EF0669}"/>
    <cellStyle name="Normal 2 10 3" xfId="686" xr:uid="{00000000-0005-0000-0000-00005A040000}"/>
    <cellStyle name="Normal 2 10 3 2" xfId="4449" xr:uid="{056BFCF5-1274-4918-A4DB-F87B2191CBDF}"/>
    <cellStyle name="Normal 2 10 3 2 2" xfId="9221" xr:uid="{050CFBA6-16B7-4853-A509-E414C781678D}"/>
    <cellStyle name="Normal 2 10 3 2 2 2" xfId="29214" xr:uid="{2BA3FFC7-FF5D-4274-8170-8C001DC032FF}"/>
    <cellStyle name="Normal 2 10 3 2 2 3" xfId="19601" xr:uid="{3F2C4159-088E-40FF-8CC1-40E4F01F2175}"/>
    <cellStyle name="Normal 2 10 3 2 3" xfId="12054" xr:uid="{1737CD57-5D2B-42D0-AF93-FA54A6266609}"/>
    <cellStyle name="Normal 2 10 3 2 3 2" xfId="22434" xr:uid="{92A273E8-584A-4750-B49B-6A439EE7CDCF}"/>
    <cellStyle name="Normal 2 10 3 2 4" xfId="25658" xr:uid="{939EA17D-5404-42BF-9BCE-F96FB7F08C8C}"/>
    <cellStyle name="Normal 2 10 3 2 5" xfId="16768" xr:uid="{5BD07587-E792-4E60-81B5-E88AF2F62CBA}"/>
    <cellStyle name="Normal 2 10 3 3" xfId="5042" xr:uid="{A07D5222-E95C-4645-B95C-D413E152A2E0}"/>
    <cellStyle name="Normal 2 10 3 3 2" xfId="24507" xr:uid="{E4FB581A-5B57-460F-9BFE-9BBB58D36D54}"/>
    <cellStyle name="Normal 2 10 3 3 3" xfId="26533" xr:uid="{EB907162-DEC4-4F5E-9493-D102550CE772}"/>
    <cellStyle name="Normal 2 10 3 3 4" xfId="14338" xr:uid="{42913208-0214-447A-AAC1-150923146ADA}"/>
    <cellStyle name="Normal 2 10 3 4" xfId="6791" xr:uid="{C7792434-52BD-4AF3-90AC-0E6F0DB2DE3B}"/>
    <cellStyle name="Normal 2 10 3 4 2" xfId="24387" xr:uid="{ACBB8426-ADCF-4399-A188-1C03473A4B6F}"/>
    <cellStyle name="Normal 2 10 3 4 3" xfId="25865" xr:uid="{C99A89DD-C295-4A1A-AEFA-162926ACA3B9}"/>
    <cellStyle name="Normal 2 10 3 4 4" xfId="17171" xr:uid="{0F2D2FA9-4751-42CD-9D77-7FED9BC3B7DD}"/>
    <cellStyle name="Normal 2 10 3 5" xfId="9624" xr:uid="{D3E6235E-5788-4E8F-827B-7F0456FA5E08}"/>
    <cellStyle name="Normal 2 10 3 5 2" xfId="29379" xr:uid="{23296332-AF0F-4B31-8C10-BDC4A4C91A07}"/>
    <cellStyle name="Normal 2 10 3 5 3" xfId="20004" xr:uid="{0A543DC3-5871-41AF-A95F-CCCD8399027A}"/>
    <cellStyle name="Normal 2 10 3 6" xfId="23881" xr:uid="{88A6EF82-244A-4931-A304-409A70362C02}"/>
    <cellStyle name="Normal 2 10 3 7" xfId="13674" xr:uid="{35D9751C-52C4-44B3-AE92-A0BE2C32FF41}"/>
    <cellStyle name="Normal 2 10 4" xfId="687" xr:uid="{00000000-0005-0000-0000-00005B040000}"/>
    <cellStyle name="Normal 2 10 4 2" xfId="5043" xr:uid="{F0F1627E-1D02-477B-9062-80DFA671F4A1}"/>
    <cellStyle name="Normal 2 10 4 2 2" xfId="25678" xr:uid="{EFD2D526-1985-4BBF-B4E7-627FD67D47DC}"/>
    <cellStyle name="Normal 2 10 4 2 3" xfId="27923" xr:uid="{C17E5783-7881-49DD-859E-5D6DC5FCDACD}"/>
    <cellStyle name="Normal 2 10 4 2 4" xfId="14339" xr:uid="{0D9E0302-872C-41EE-AAD3-1D698F8F637D}"/>
    <cellStyle name="Normal 2 10 4 3" xfId="6792" xr:uid="{2E122C95-0419-48D1-B781-FE19679BDA09}"/>
    <cellStyle name="Normal 2 10 4 3 2" xfId="26672" xr:uid="{756C9BF8-7F4E-4D5D-BFEA-0DC97959D1C8}"/>
    <cellStyle name="Normal 2 10 4 3 3" xfId="17172" xr:uid="{6C9C85BD-F9DC-424A-8FA1-5460624278FD}"/>
    <cellStyle name="Normal 2 10 4 4" xfId="9625" xr:uid="{326FC538-9A19-44D5-B746-510789696F5A}"/>
    <cellStyle name="Normal 2 10 4 4 2" xfId="20005" xr:uid="{C629BCCB-DEA1-46F1-8FCC-A0F4FCAC0B9B}"/>
    <cellStyle name="Normal 2 10 4 5" xfId="24325" xr:uid="{D3B42B4B-9B2D-4347-967B-69A50EED4634}"/>
    <cellStyle name="Normal 2 10 4 6" xfId="13402" xr:uid="{0F9FA0E0-BEE7-41CF-AF3D-4AB2C0132119}"/>
    <cellStyle name="Normal 2 10 5" xfId="2503" xr:uid="{00000000-0005-0000-0000-00007E030000}"/>
    <cellStyle name="Normal 2 10 5 2" xfId="5783" xr:uid="{35CEC759-4A6C-40CC-BF8A-236861E32D53}"/>
    <cellStyle name="Normal 2 10 5 2 2" xfId="28491" xr:uid="{45F6E169-BB30-4E7B-9E02-EE4370FD78A0}"/>
    <cellStyle name="Normal 2 10 5 2 3" xfId="15175" xr:uid="{1C2128C8-39D5-467D-B67D-C52C1ACE183E}"/>
    <cellStyle name="Normal 2 10 5 3" xfId="7628" xr:uid="{58E3CCDA-41AC-456B-8B87-365313B280B1}"/>
    <cellStyle name="Normal 2 10 5 3 2" xfId="18008" xr:uid="{3B8B6460-2202-4356-BD8D-D6C673D66CAF}"/>
    <cellStyle name="Normal 2 10 5 4" xfId="10461" xr:uid="{7BD48EB6-81F0-4168-9D24-324DCFC2998C}"/>
    <cellStyle name="Normal 2 10 5 4 2" xfId="20841" xr:uid="{E05399EA-7298-4A1B-8A5D-E719A730BCFD}"/>
    <cellStyle name="Normal 2 10 5 5" xfId="23021" xr:uid="{A4F06588-7611-44B0-941D-2B3DAE839F8A}"/>
    <cellStyle name="Normal 2 10 5 6" xfId="12891" xr:uid="{77731914-FBAD-4C62-8728-7EB91800362C}"/>
    <cellStyle name="Normal 2 10 6" xfId="2312" xr:uid="{00000000-0005-0000-0000-000078030000}"/>
    <cellStyle name="Normal 2 10 6 2" xfId="7439" xr:uid="{823EDB6F-E493-41CE-A857-F74FF97C3104}"/>
    <cellStyle name="Normal 2 10 6 2 2" xfId="28348" xr:uid="{F9D97EDC-77FD-4C92-8C2F-CB40999DFDDD}"/>
    <cellStyle name="Normal 2 10 6 2 3" xfId="17819" xr:uid="{F5C772A3-31A2-4AF6-92E9-FDFC9BB82E61}"/>
    <cellStyle name="Normal 2 10 6 3" xfId="10272" xr:uid="{97712D6C-5236-40BF-BEE6-725451375070}"/>
    <cellStyle name="Normal 2 10 6 3 2" xfId="20652" xr:uid="{68EC7E14-846C-47E4-A899-7D9526CC3A2A}"/>
    <cellStyle name="Normal 2 10 6 4" xfId="24082" xr:uid="{4D8E30FC-2E63-43FE-A0C3-711DD8F4D046}"/>
    <cellStyle name="Normal 2 10 6 5" xfId="14986" xr:uid="{1181DD5C-0855-4543-8E8D-3FA0D1405AC4}"/>
    <cellStyle name="Normal 2 10 7" xfId="3786" xr:uid="{518FA295-D8E6-4FED-B958-7995796B86E0}"/>
    <cellStyle name="Normal 2 10 7 2" xfId="8625" xr:uid="{DF8E0C14-C08B-4D4E-8B85-5D64FADE70B5}"/>
    <cellStyle name="Normal 2 10 7 2 2" xfId="19005" xr:uid="{ACBA6765-E82B-40E4-8880-08D673526B82}"/>
    <cellStyle name="Normal 2 10 7 3" xfId="11458" xr:uid="{B3B5DF78-D8AF-4EDA-998E-39990D31FCD8}"/>
    <cellStyle name="Normal 2 10 7 3 2" xfId="21838" xr:uid="{92F6B062-43CF-4C49-BC32-F58100DAAC0E}"/>
    <cellStyle name="Normal 2 10 7 4" xfId="26543" xr:uid="{740D2E73-59CD-42D3-B046-5A1CFF56CCE5}"/>
    <cellStyle name="Normal 2 10 7 5" xfId="16172" xr:uid="{E850A9D8-B814-422E-8901-B9B7BCB32F8B}"/>
    <cellStyle name="Normal 2 10 8" xfId="5039" xr:uid="{8B8E9146-C08B-4340-A020-2D969D66A976}"/>
    <cellStyle name="Normal 2 10 8 2" xfId="14335" xr:uid="{E740B02E-4A03-4B04-9557-5007D61D822E}"/>
    <cellStyle name="Normal 2 10 9" xfId="6788" xr:uid="{93F39D5F-0B91-48F9-A606-E5256C9A4BF8}"/>
    <cellStyle name="Normal 2 10 9 2" xfId="17168" xr:uid="{02CFE5B8-BBCE-4940-BE7B-08B07D6A68F7}"/>
    <cellStyle name="Normal 2 11" xfId="688" xr:uid="{00000000-0005-0000-0000-00005C040000}"/>
    <cellStyle name="Normal 2 11 10" xfId="9626" xr:uid="{7548FCAA-9289-4A47-BA79-68BAFF6D3460}"/>
    <cellStyle name="Normal 2 11 10 2" xfId="20006" xr:uid="{A173D02A-D76A-45AF-9D7E-CF93B835499F}"/>
    <cellStyle name="Normal 2 11 11" xfId="23296" xr:uid="{17368848-A1E5-4BD5-A1FE-E3698DB59D92}"/>
    <cellStyle name="Normal 2 11 12" xfId="12547" xr:uid="{CDFC12FC-8415-4608-AA79-491AC8CBA97C}"/>
    <cellStyle name="Normal 2 11 2" xfId="689" xr:uid="{00000000-0005-0000-0000-00005D040000}"/>
    <cellStyle name="Normal 2 11 2 2" xfId="690" xr:uid="{00000000-0005-0000-0000-00005E040000}"/>
    <cellStyle name="Normal 2 11 2 2 2" xfId="5046" xr:uid="{A121F22B-E9DC-42F4-B6C5-AB0316A4170F}"/>
    <cellStyle name="Normal 2 11 2 2 2 2" xfId="24720" xr:uid="{FB5F1BBE-6AB3-41AF-8185-463AD36EB213}"/>
    <cellStyle name="Normal 2 11 2 2 2 3" xfId="26689" xr:uid="{FF9964BB-61F7-4489-80BE-4BF8BFA0CAFD}"/>
    <cellStyle name="Normal 2 11 2 2 2 4" xfId="14342" xr:uid="{85C26CF3-9A61-41B4-9EFA-809A6A39FA16}"/>
    <cellStyle name="Normal 2 11 2 2 3" xfId="6795" xr:uid="{463C792A-969D-45EA-890B-D4320993EA6A}"/>
    <cellStyle name="Normal 2 11 2 2 3 2" xfId="27572" xr:uid="{2450452C-7EDC-4CDD-8592-E8D48DD6E376}"/>
    <cellStyle name="Normal 2 11 2 2 3 3" xfId="26774" xr:uid="{441DF291-444B-43E1-A2AC-6EDBE1179BC5}"/>
    <cellStyle name="Normal 2 11 2 2 3 4" xfId="17175" xr:uid="{E6E690B2-CFF4-4E20-8FE2-C1CE4943C2CE}"/>
    <cellStyle name="Normal 2 11 2 2 4" xfId="9628" xr:uid="{DB6D3923-1ED3-4A63-89AA-B99AC5FED05C}"/>
    <cellStyle name="Normal 2 11 2 2 4 2" xfId="29380" xr:uid="{70BD47A4-93BD-4240-828D-C84766DEECF7}"/>
    <cellStyle name="Normal 2 11 2 2 4 3" xfId="20008" xr:uid="{0E3F1D15-7B3C-4D4B-8FE1-584FDBF7F8E3}"/>
    <cellStyle name="Normal 2 11 2 2 5" xfId="24824" xr:uid="{EBA2E477-AD16-452A-88E4-24DD740FE92F}"/>
    <cellStyle name="Normal 2 11 2 2 6" xfId="13675" xr:uid="{0C357037-5A12-4E9F-A359-B6EE41BB8FAC}"/>
    <cellStyle name="Normal 2 11 2 3" xfId="2713" xr:uid="{00000000-0005-0000-0000-000082030000}"/>
    <cellStyle name="Normal 2 11 2 3 2" xfId="5931" xr:uid="{9A09F166-FA77-4869-954E-ADAB91502713}"/>
    <cellStyle name="Normal 2 11 2 3 2 2" xfId="27083" xr:uid="{D2CD80BB-9D3A-4852-8F45-D9B4481616CB}"/>
    <cellStyle name="Normal 2 11 2 3 2 3" xfId="15384" xr:uid="{F33F2DAC-F98D-48AB-8924-842E8DBA5A51}"/>
    <cellStyle name="Normal 2 11 2 3 3" xfId="7837" xr:uid="{B4A9C05E-4CE1-4774-BB3D-6872279E97A9}"/>
    <cellStyle name="Normal 2 11 2 3 3 2" xfId="18217" xr:uid="{B64314EC-7446-45FD-9DDF-84AD8E4E2989}"/>
    <cellStyle name="Normal 2 11 2 3 4" xfId="10670" xr:uid="{57A0FED7-EE91-4F36-B209-B14BD447FFDB}"/>
    <cellStyle name="Normal 2 11 2 3 4 2" xfId="21050" xr:uid="{4C7B949E-1FB9-4AAC-8BF3-235375D74781}"/>
    <cellStyle name="Normal 2 11 2 3 5" xfId="25371" xr:uid="{0DCA70EE-9F8E-474B-9424-83BEB2617289}"/>
    <cellStyle name="Normal 2 11 2 3 6" xfId="13140" xr:uid="{31C34A61-71BC-4FA9-A305-6233FF33ADB2}"/>
    <cellStyle name="Normal 2 11 2 4" xfId="4151" xr:uid="{6318FECA-3F45-4155-812A-21138AD32A2F}"/>
    <cellStyle name="Normal 2 11 2 4 2" xfId="8923" xr:uid="{B9EC27BE-90BB-40FA-83FF-1CD425CCCAAF}"/>
    <cellStyle name="Normal 2 11 2 4 2 2" xfId="29022" xr:uid="{3A3C317C-E6AC-433D-BEFA-7B1878C467AC}"/>
    <cellStyle name="Normal 2 11 2 4 2 3" xfId="19303" xr:uid="{0A00667E-00DE-44A3-AE8F-86910B1AEDDC}"/>
    <cellStyle name="Normal 2 11 2 4 3" xfId="11756" xr:uid="{D08207BA-352E-413A-819E-FA704D7726FA}"/>
    <cellStyle name="Normal 2 11 2 4 3 2" xfId="22136" xr:uid="{F91428F8-9EF9-4878-98DE-CE6DE92C1F16}"/>
    <cellStyle name="Normal 2 11 2 4 4" xfId="24821" xr:uid="{B6F9C03E-37D1-4BF4-A756-E837032DF0A1}"/>
    <cellStyle name="Normal 2 11 2 4 5" xfId="16470" xr:uid="{BEF11B16-C78A-4FD0-AFBE-C19E85D82267}"/>
    <cellStyle name="Normal 2 11 2 5" xfId="5045" xr:uid="{2109241C-B5BC-4E24-B38E-4BB82FE72988}"/>
    <cellStyle name="Normal 2 11 2 5 2" xfId="27693" xr:uid="{5798BFE2-BADB-43AD-945A-44D3BCAF67DE}"/>
    <cellStyle name="Normal 2 11 2 5 3" xfId="14341" xr:uid="{B3AFDC84-0E9C-4CF5-A8AB-E3F38705A0A1}"/>
    <cellStyle name="Normal 2 11 2 6" xfId="6794" xr:uid="{40B32340-8D5B-460B-8831-8EF4ACC8C41B}"/>
    <cellStyle name="Normal 2 11 2 6 2" xfId="17174" xr:uid="{996A3F2C-39EB-4707-A2F2-F78D870EB6E8}"/>
    <cellStyle name="Normal 2 11 2 7" xfId="9627" xr:uid="{52B71E2C-50C5-44A7-90E1-88009A44BF23}"/>
    <cellStyle name="Normal 2 11 2 7 2" xfId="20007" xr:uid="{A438D991-6F78-4109-A30C-894D3D31F343}"/>
    <cellStyle name="Normal 2 11 2 8" xfId="24104" xr:uid="{AF03A40D-7B56-4DA0-ADCC-41B065F1C27F}"/>
    <cellStyle name="Normal 2 11 2 9" xfId="12705" xr:uid="{5B829EA5-7AAB-4415-9D70-13C1EC52E975}"/>
    <cellStyle name="Normal 2 11 3" xfId="691" xr:uid="{00000000-0005-0000-0000-00005F040000}"/>
    <cellStyle name="Normal 2 11 3 2" xfId="4450" xr:uid="{E4AA06BD-7FE9-48CD-90B1-A362FCBD00C8}"/>
    <cellStyle name="Normal 2 11 3 2 2" xfId="9222" xr:uid="{F0550F66-C55F-492A-A3AD-90BFD7C6BBDC}"/>
    <cellStyle name="Normal 2 11 3 2 2 2" xfId="29215" xr:uid="{37E09FE3-3014-4F20-BFD7-8E250D838089}"/>
    <cellStyle name="Normal 2 11 3 2 2 3" xfId="19602" xr:uid="{3C72F442-633A-4228-8991-E78B9EB79B03}"/>
    <cellStyle name="Normal 2 11 3 2 3" xfId="12055" xr:uid="{B946B2CC-E385-4F3B-AAC6-D354A5957472}"/>
    <cellStyle name="Normal 2 11 3 2 3 2" xfId="22435" xr:uid="{E93E7978-5662-40B0-81D3-620034DA0316}"/>
    <cellStyle name="Normal 2 11 3 2 4" xfId="25492" xr:uid="{D84B4758-CB8C-4D79-8E7D-7EE6146C1370}"/>
    <cellStyle name="Normal 2 11 3 2 5" xfId="16769" xr:uid="{095285EF-4D64-4392-9B31-8190D4A20ED2}"/>
    <cellStyle name="Normal 2 11 3 3" xfId="5047" xr:uid="{E89A2EE6-1ED1-47F2-B0C8-EA5ED086468D}"/>
    <cellStyle name="Normal 2 11 3 3 2" xfId="26775" xr:uid="{8827C68F-BD88-4085-8760-A7E1A3FA6C26}"/>
    <cellStyle name="Normal 2 11 3 3 3" xfId="28720" xr:uid="{662A2953-B65F-4D77-BC6A-49B049514D0B}"/>
    <cellStyle name="Normal 2 11 3 3 4" xfId="14343" xr:uid="{FCA7E365-B79A-448B-BA9F-C1559274F769}"/>
    <cellStyle name="Normal 2 11 3 4" xfId="6796" xr:uid="{C614A644-0336-47E7-A754-B93549ACD5B1}"/>
    <cellStyle name="Normal 2 11 3 4 2" xfId="26104" xr:uid="{BD6077F8-424E-45BA-890F-381664F411F8}"/>
    <cellStyle name="Normal 2 11 3 4 3" xfId="27927" xr:uid="{91779748-978F-4488-92EC-023F7053C0F9}"/>
    <cellStyle name="Normal 2 11 3 4 4" xfId="17176" xr:uid="{E121E7C8-2AD4-413C-B568-6D6773F8980D}"/>
    <cellStyle name="Normal 2 11 3 5" xfId="9629" xr:uid="{A96993EA-D2CD-46B2-AA33-7CA4B13204C7}"/>
    <cellStyle name="Normal 2 11 3 5 2" xfId="29381" xr:uid="{F415137C-BA0B-471C-A285-A0165AA071B4}"/>
    <cellStyle name="Normal 2 11 3 5 3" xfId="20009" xr:uid="{69F6D4C8-E326-4E7C-A2F4-77FAD8FE2A55}"/>
    <cellStyle name="Normal 2 11 3 6" xfId="25039" xr:uid="{24C1CE92-4BC4-4CB8-9D5C-F637E06C03CE}"/>
    <cellStyle name="Normal 2 11 3 7" xfId="13676" xr:uid="{C070D5ED-9226-4525-8A50-EBFAA8BEBDF9}"/>
    <cellStyle name="Normal 2 11 4" xfId="692" xr:uid="{00000000-0005-0000-0000-000060040000}"/>
    <cellStyle name="Normal 2 11 4 2" xfId="5048" xr:uid="{B459AB12-4828-4AA2-8E40-F8B486715A2D}"/>
    <cellStyle name="Normal 2 11 4 2 2" xfId="25261" xr:uid="{5E960269-814D-4456-95E2-655708844D34}"/>
    <cellStyle name="Normal 2 11 4 2 3" xfId="26089" xr:uid="{2C256AD7-078B-4201-9285-BA4F52ED228D}"/>
    <cellStyle name="Normal 2 11 4 2 4" xfId="14344" xr:uid="{6A39B338-3722-45EB-8A96-EA61AD7CBAA7}"/>
    <cellStyle name="Normal 2 11 4 3" xfId="6797" xr:uid="{3CF92346-50DA-4EB4-9C5C-3CCF6DDBC05C}"/>
    <cellStyle name="Normal 2 11 4 3 2" xfId="28542" xr:uid="{B32E054C-5B25-4561-AF31-1988B222402D}"/>
    <cellStyle name="Normal 2 11 4 3 3" xfId="17177" xr:uid="{5B29483F-8037-4C59-95DF-1295B2B45F5D}"/>
    <cellStyle name="Normal 2 11 4 4" xfId="9630" xr:uid="{8C4681F5-AAAA-46E5-9AF1-527E58636B02}"/>
    <cellStyle name="Normal 2 11 4 4 2" xfId="20010" xr:uid="{E0A811DB-F42D-4E4B-B5CF-B8996681460E}"/>
    <cellStyle name="Normal 2 11 4 5" xfId="23097" xr:uid="{C8991AE7-7C46-4C24-A122-733EF8D1EDE0}"/>
    <cellStyle name="Normal 2 11 4 6" xfId="13403" xr:uid="{62845E8B-48F5-4245-B069-A95A01B8AF7B}"/>
    <cellStyle name="Normal 2 11 5" xfId="2563" xr:uid="{00000000-0005-0000-0000-000085030000}"/>
    <cellStyle name="Normal 2 11 5 2" xfId="5832" xr:uid="{3843DFB2-AF84-43EE-B4D8-AE7AFCBBA700}"/>
    <cellStyle name="Normal 2 11 5 2 2" xfId="27268" xr:uid="{8D4F960F-5476-4E3F-B11B-250FAC601B6D}"/>
    <cellStyle name="Normal 2 11 5 2 3" xfId="15235" xr:uid="{D0010BDF-DB6D-45C2-9BF5-B06545F845E0}"/>
    <cellStyle name="Normal 2 11 5 3" xfId="7688" xr:uid="{44B9F64B-A6E0-4186-B934-BA18663C252F}"/>
    <cellStyle name="Normal 2 11 5 3 2" xfId="18068" xr:uid="{97428237-8D3A-49DB-965A-577A4C3636D2}"/>
    <cellStyle name="Normal 2 11 5 4" xfId="10521" xr:uid="{671E1D28-6DC0-42BC-B9C0-60C548BCDE3F}"/>
    <cellStyle name="Normal 2 11 5 4 2" xfId="20901" xr:uid="{A880F3B5-688A-4283-B8C5-7C7FE41008B3}"/>
    <cellStyle name="Normal 2 11 5 5" xfId="23034" xr:uid="{3E971D98-ED51-449C-8034-B00CD32D0621}"/>
    <cellStyle name="Normal 2 11 5 6" xfId="12951" xr:uid="{E1E1477C-2118-45A7-9CD4-049AB2E9D66F}"/>
    <cellStyle name="Normal 2 11 6" xfId="2313" xr:uid="{00000000-0005-0000-0000-00007F030000}"/>
    <cellStyle name="Normal 2 11 6 2" xfId="7440" xr:uid="{69E11F5C-F7BF-4C8E-AD28-0E8B14D6579A}"/>
    <cellStyle name="Normal 2 11 6 2 2" xfId="26937" xr:uid="{9E12E909-DDE7-4313-AB68-987C5001D703}"/>
    <cellStyle name="Normal 2 11 6 2 3" xfId="17820" xr:uid="{373AEC07-D39E-4183-8813-DBA35C3F2492}"/>
    <cellStyle name="Normal 2 11 6 3" xfId="10273" xr:uid="{539AB551-65C7-4741-B5A2-D5FCDB5026CD}"/>
    <cellStyle name="Normal 2 11 6 3 2" xfId="20653" xr:uid="{A8188C4A-C06A-45AD-B4D1-6BC021A6D367}"/>
    <cellStyle name="Normal 2 11 6 4" xfId="22765" xr:uid="{116E2B37-4337-40A3-B329-BE5487142260}"/>
    <cellStyle name="Normal 2 11 6 5" xfId="14987" xr:uid="{67241E7E-C338-4013-BCAF-399ABDFB593E}"/>
    <cellStyle name="Normal 2 11 7" xfId="3917" xr:uid="{06BB3BE3-9D12-4985-BD31-756EEB205484}"/>
    <cellStyle name="Normal 2 11 7 2" xfId="8749" xr:uid="{F57683C8-A1C4-4944-8FD6-7F4EE5939C8F}"/>
    <cellStyle name="Normal 2 11 7 2 2" xfId="19129" xr:uid="{CE16FD75-23A0-4DCC-BFCD-A73B6318A001}"/>
    <cellStyle name="Normal 2 11 7 3" xfId="11582" xr:uid="{82F203D4-7521-454E-A00F-E5AD75C1763C}"/>
    <cellStyle name="Normal 2 11 7 3 2" xfId="21962" xr:uid="{FB0B6F23-F158-4F56-B6D4-B7BC8BEDF650}"/>
    <cellStyle name="Normal 2 11 7 4" xfId="26485" xr:uid="{DBD1EC51-B97B-4FB0-A2A1-503AD5AA6633}"/>
    <cellStyle name="Normal 2 11 7 5" xfId="16296" xr:uid="{C552E4D6-655E-41D0-87B8-4B144DD82BBF}"/>
    <cellStyle name="Normal 2 11 8" xfId="5044" xr:uid="{1F883003-EC5B-4260-8FC9-7C6DB9ABE434}"/>
    <cellStyle name="Normal 2 11 8 2" xfId="14340" xr:uid="{C0136DF8-21E1-4D0E-9F14-3B063A768726}"/>
    <cellStyle name="Normal 2 11 9" xfId="6793" xr:uid="{44DE699F-26F4-406B-AC29-3FB1BDB84D9D}"/>
    <cellStyle name="Normal 2 11 9 2" xfId="17173" xr:uid="{17C94238-CFBE-4971-BCCC-B358BCF6191F}"/>
    <cellStyle name="Normal 2 12" xfId="693" xr:uid="{00000000-0005-0000-0000-000061040000}"/>
    <cellStyle name="Normal 2 12 10" xfId="24314" xr:uid="{C4B1694A-5BCF-45DE-9B73-CFCDB20B6893}"/>
    <cellStyle name="Normal 2 12 11" xfId="12548" xr:uid="{BFFFDA71-7163-41DB-9A19-3654BD8B95EB}"/>
    <cellStyle name="Normal 2 12 2" xfId="694" xr:uid="{00000000-0005-0000-0000-000062040000}"/>
    <cellStyle name="Normal 2 12 2 2" xfId="3145" xr:uid="{00000000-0005-0000-0000-000088030000}"/>
    <cellStyle name="Normal 2 12 2 2 2" xfId="6203" xr:uid="{6C071AA9-8052-4A19-BBC4-C8E53F832150}"/>
    <cellStyle name="Normal 2 12 2 2 2 2" xfId="25989" xr:uid="{F695E4B9-4BC3-47BC-9CA0-3B7921F5510E}"/>
    <cellStyle name="Normal 2 12 2 2 2 3" xfId="27229" xr:uid="{38AFDA61-A737-403B-A881-135D42BED6E6}"/>
    <cellStyle name="Normal 2 12 2 2 2 4" xfId="15772" xr:uid="{FD12E452-2EC6-4BC0-9A90-3CB71518575D}"/>
    <cellStyle name="Normal 2 12 2 2 3" xfId="8225" xr:uid="{EC34CF9E-73C1-4F11-877E-764BEF518540}"/>
    <cellStyle name="Normal 2 12 2 2 3 2" xfId="28870" xr:uid="{6779F0AC-58B0-4A9E-9D88-CC257E668B5C}"/>
    <cellStyle name="Normal 2 12 2 2 3 3" xfId="18605" xr:uid="{A4154F23-51F5-449E-8A05-FDD905E69D20}"/>
    <cellStyle name="Normal 2 12 2 2 4" xfId="11058" xr:uid="{D0A10C70-916A-4888-9EEA-ED28F8E4FF6D}"/>
    <cellStyle name="Normal 2 12 2 2 4 2" xfId="21438" xr:uid="{CF5B5B14-00CE-4717-B460-9F1F01FE11E2}"/>
    <cellStyle name="Normal 2 12 2 2 5" xfId="23631" xr:uid="{26CF3B86-1C4D-4D2A-A134-D8A6565FFB65}"/>
    <cellStyle name="Normal 2 12 2 2 6" xfId="13677" xr:uid="{873C0DE1-ED71-4AE4-AD00-59466186DF89}"/>
    <cellStyle name="Normal 2 12 2 3" xfId="4152" xr:uid="{D6D889A8-360D-4F80-BE4E-266A6A20A4BF}"/>
    <cellStyle name="Normal 2 12 2 3 2" xfId="8924" xr:uid="{A16E22F0-1D4D-45A4-AA47-286B6C3ADAA3}"/>
    <cellStyle name="Normal 2 12 2 3 2 2" xfId="29023" xr:uid="{83CBF888-FA03-447F-8596-28C7633A1CC7}"/>
    <cellStyle name="Normal 2 12 2 3 2 3" xfId="19304" xr:uid="{538EA8EF-BD3F-48CE-8778-1FD143DD9B26}"/>
    <cellStyle name="Normal 2 12 2 3 3" xfId="11757" xr:uid="{F3A7152B-C212-4717-A9E4-13C63A060CD2}"/>
    <cellStyle name="Normal 2 12 2 3 3 2" xfId="22137" xr:uid="{CD431837-B461-4DAD-AEF5-D8B2EA3EC706}"/>
    <cellStyle name="Normal 2 12 2 3 4" xfId="25525" xr:uid="{7C6351C7-1DF0-49F4-89CA-46204D01BE09}"/>
    <cellStyle name="Normal 2 12 2 3 5" xfId="16471" xr:uid="{B1C6F4CE-8387-4716-88CE-B2A151364380}"/>
    <cellStyle name="Normal 2 12 2 4" xfId="5050" xr:uid="{F62C2ABC-1BB4-4029-953A-D59273C67F6E}"/>
    <cellStyle name="Normal 2 12 2 4 2" xfId="26665" xr:uid="{0B9CEAF7-1404-42E7-A05F-D198DDED00CE}"/>
    <cellStyle name="Normal 2 12 2 4 3" xfId="26012" xr:uid="{9DEAB642-BE4E-4E78-A67E-70699AD08010}"/>
    <cellStyle name="Normal 2 12 2 4 4" xfId="14346" xr:uid="{48070E90-91AC-435A-A5A8-EE27C64ECD30}"/>
    <cellStyle name="Normal 2 12 2 5" xfId="6799" xr:uid="{BDA83EE7-03C3-42D1-A66E-72EC9F67172F}"/>
    <cellStyle name="Normal 2 12 2 5 2" xfId="27692" xr:uid="{687265EA-AABC-48CA-A712-B105A5D5D19F}"/>
    <cellStyle name="Normal 2 12 2 5 3" xfId="17179" xr:uid="{82FC7CC3-B637-4692-A214-3CD7CFD6DF5D}"/>
    <cellStyle name="Normal 2 12 2 6" xfId="9632" xr:uid="{1638419B-06C1-42AB-9F98-77B9A86A3617}"/>
    <cellStyle name="Normal 2 12 2 6 2" xfId="20012" xr:uid="{6079A914-03B8-4C16-8E6F-9BCDF6ACEFB3}"/>
    <cellStyle name="Normal 2 12 2 7" xfId="23840" xr:uid="{7C71DCE9-5F17-4CC9-9737-9F99AF9F3569}"/>
    <cellStyle name="Normal 2 12 2 8" xfId="12706" xr:uid="{8DDC709A-75C5-4897-9B52-E8F6F1A3181B}"/>
    <cellStyle name="Normal 2 12 3" xfId="695" xr:uid="{00000000-0005-0000-0000-000063040000}"/>
    <cellStyle name="Normal 2 12 3 2" xfId="5051" xr:uid="{CCC813CD-B7C3-42C7-A528-E5AC42534405}"/>
    <cellStyle name="Normal 2 12 3 2 2" xfId="25266" xr:uid="{A77A91DB-57CE-4117-B9A7-D2B1DBB076DB}"/>
    <cellStyle name="Normal 2 12 3 2 3" xfId="28128" xr:uid="{F62CBC98-6ADF-4C8A-8ADE-D1476DB1C7F4}"/>
    <cellStyle name="Normal 2 12 3 2 4" xfId="14347" xr:uid="{1A6A9825-4FB8-448D-8E8D-BB1048C7D29A}"/>
    <cellStyle name="Normal 2 12 3 3" xfId="6800" xr:uid="{1CFA7D1D-7493-40E9-BCE4-7710842CBAFE}"/>
    <cellStyle name="Normal 2 12 3 3 2" xfId="28732" xr:uid="{41CD5769-6139-4791-9F18-3E8DFDE530F4}"/>
    <cellStyle name="Normal 2 12 3 3 3" xfId="28262" xr:uid="{C966000D-184A-49D0-A2FF-DE2BB300B107}"/>
    <cellStyle name="Normal 2 12 3 3 4" xfId="17180" xr:uid="{EBA3E272-AFDC-446B-977E-9F575C9FF67C}"/>
    <cellStyle name="Normal 2 12 3 4" xfId="9633" xr:uid="{C2EE0B6B-E4B6-4424-B574-89BE29F83862}"/>
    <cellStyle name="Normal 2 12 3 4 2" xfId="26925" xr:uid="{D86BA0A1-F63D-4904-BE59-A0269A7B455F}"/>
    <cellStyle name="Normal 2 12 3 4 3" xfId="29382" xr:uid="{787C53C1-CC97-472E-BB39-879554D19472}"/>
    <cellStyle name="Normal 2 12 3 4 4" xfId="20013" xr:uid="{CD4337CD-DEB4-435A-8FF3-AA4B0D6DFDB8}"/>
    <cellStyle name="Normal 2 12 3 5" xfId="24527" xr:uid="{A71F60CB-D922-4F5A-9AD6-54A8BDC0EB0C}"/>
    <cellStyle name="Normal 2 12 3 6" xfId="26865" xr:uid="{1D230C7E-42DC-4938-B1D1-54C79D0144FB}"/>
    <cellStyle name="Normal 2 12 3 7" xfId="13404" xr:uid="{87A5CEEB-4A97-4BFC-BAA5-FB0FCC8F2AB3}"/>
    <cellStyle name="Normal 2 12 4" xfId="2714" xr:uid="{00000000-0005-0000-0000-00008A030000}"/>
    <cellStyle name="Normal 2 12 4 2" xfId="5932" xr:uid="{6EDD2CC7-2227-43CD-82A7-24FAE130A86C}"/>
    <cellStyle name="Normal 2 12 4 2 2" xfId="26959" xr:uid="{024009E2-69BC-4D14-85E4-41DAC904AAC2}"/>
    <cellStyle name="Normal 2 12 4 2 3" xfId="15385" xr:uid="{038E392B-4452-45D1-8175-0D0EF474C8A6}"/>
    <cellStyle name="Normal 2 12 4 3" xfId="7838" xr:uid="{E0B3EA40-2C1C-44F2-B694-F9521881BF73}"/>
    <cellStyle name="Normal 2 12 4 3 2" xfId="18218" xr:uid="{B472CFE4-A8DF-4F8A-BE9A-CF47B3E19988}"/>
    <cellStyle name="Normal 2 12 4 4" xfId="10671" xr:uid="{D99342C7-A30D-4D14-8108-8C3DECC0681A}"/>
    <cellStyle name="Normal 2 12 4 4 2" xfId="21051" xr:uid="{C3B3BD40-4897-4BAB-AE6F-B5D7241EEB89}"/>
    <cellStyle name="Normal 2 12 4 5" xfId="23046" xr:uid="{403BE773-368D-4016-90E9-A4AFA6A0328E}"/>
    <cellStyle name="Normal 2 12 4 6" xfId="13141" xr:uid="{35741350-EEE0-4A6C-A2C8-88454173C03D}"/>
    <cellStyle name="Normal 2 12 5" xfId="2314" xr:uid="{00000000-0005-0000-0000-000086030000}"/>
    <cellStyle name="Normal 2 12 5 2" xfId="7441" xr:uid="{DC74244F-CEF2-40BA-8E8B-AA2F626EA3B1}"/>
    <cellStyle name="Normal 2 12 5 2 2" xfId="27190" xr:uid="{12ED516D-C73E-4159-ABAD-D572C6B0472C}"/>
    <cellStyle name="Normal 2 12 5 2 3" xfId="17821" xr:uid="{A3327FF1-3D14-4461-8F48-9B893F7E937A}"/>
    <cellStyle name="Normal 2 12 5 3" xfId="10274" xr:uid="{2F6BF530-90FD-4764-B767-726AEAE083C0}"/>
    <cellStyle name="Normal 2 12 5 3 2" xfId="20654" xr:uid="{086AB441-B602-4A8B-8825-81A7CE08EDE3}"/>
    <cellStyle name="Normal 2 12 5 4" xfId="23382" xr:uid="{1930B0EF-6E92-4AD4-91BE-C5868B2324D3}"/>
    <cellStyle name="Normal 2 12 5 5" xfId="14988" xr:uid="{24197653-0156-4DCD-AAC4-185551D9B75C}"/>
    <cellStyle name="Normal 2 12 6" xfId="3918" xr:uid="{862F9C56-87FC-4028-AEE0-D599749BAE49}"/>
    <cellStyle name="Normal 2 12 6 2" xfId="8750" xr:uid="{4FE3C1CA-2370-4773-903B-43E21AD7A1A4}"/>
    <cellStyle name="Normal 2 12 6 2 2" xfId="28974" xr:uid="{88234ACF-7E58-4A8D-8098-E71BB925D1F5}"/>
    <cellStyle name="Normal 2 12 6 2 3" xfId="19130" xr:uid="{8A0FA511-4F05-41B9-9E2A-8EDE7BD4E1C5}"/>
    <cellStyle name="Normal 2 12 6 3" xfId="11583" xr:uid="{42E6267B-FCAD-4BAE-BAD2-0197454CED5A}"/>
    <cellStyle name="Normal 2 12 6 3 2" xfId="21963" xr:uid="{9BEE1500-3526-4456-B1DE-487CBCA099FF}"/>
    <cellStyle name="Normal 2 12 6 4" xfId="27261" xr:uid="{9509CF65-F4CD-4A01-B23A-D9B9F2577566}"/>
    <cellStyle name="Normal 2 12 6 5" xfId="16297" xr:uid="{32B63F1B-CB00-443A-B658-9EF61CC085BF}"/>
    <cellStyle name="Normal 2 12 7" xfId="5049" xr:uid="{205DCC1C-D8B2-45D1-9E98-A8EC02216FA7}"/>
    <cellStyle name="Normal 2 12 7 2" xfId="27216" xr:uid="{0DCF1CAA-9412-4493-867B-E55880945362}"/>
    <cellStyle name="Normal 2 12 7 3" xfId="14345" xr:uid="{45B08D12-5F3A-46E1-8825-F340495B8EA6}"/>
    <cellStyle name="Normal 2 12 8" xfId="6798" xr:uid="{3E9A390C-A202-4D43-8789-BFABD91A663E}"/>
    <cellStyle name="Normal 2 12 8 2" xfId="17178" xr:uid="{D6CDDCE8-823E-46BE-93B7-C9BAD3FB48F6}"/>
    <cellStyle name="Normal 2 12 9" xfId="9631" xr:uid="{9A2B37B7-75C6-4AB4-A526-78B3BAB40987}"/>
    <cellStyle name="Normal 2 12 9 2" xfId="20011" xr:uid="{FD04D961-0A2A-4BFA-9186-70C7CDAB289E}"/>
    <cellStyle name="Normal 2 13" xfId="696" xr:uid="{00000000-0005-0000-0000-000064040000}"/>
    <cellStyle name="Normal 2 13 10" xfId="12549" xr:uid="{607C6339-EF34-4CA7-B007-093589A9DFF1}"/>
    <cellStyle name="Normal 2 13 2" xfId="697" xr:uid="{00000000-0005-0000-0000-000065040000}"/>
    <cellStyle name="Normal 2 13 2 2" xfId="2895" xr:uid="{00000000-0005-0000-0000-00008D030000}"/>
    <cellStyle name="Normal 2 13 2 2 2" xfId="6081" xr:uid="{E7CD39CE-381A-480F-8304-93B35A1E0682}"/>
    <cellStyle name="Normal 2 13 2 2 2 2" xfId="28009" xr:uid="{9854EA64-D986-4B49-A540-0ECA80FCEA37}"/>
    <cellStyle name="Normal 2 13 2 2 2 3" xfId="26642" xr:uid="{3F1FD5B6-B6CD-4ACB-81A0-D882C93C8B85}"/>
    <cellStyle name="Normal 2 13 2 2 2 4" xfId="15559" xr:uid="{870D363D-9308-4DD1-890B-6775A99DE0C9}"/>
    <cellStyle name="Normal 2 13 2 2 3" xfId="8012" xr:uid="{25095A88-A81D-42AE-AF2C-DBADA90D3AC1}"/>
    <cellStyle name="Normal 2 13 2 2 3 2" xfId="27897" xr:uid="{312B33F7-0587-48D5-B937-0C1DDA6D7348}"/>
    <cellStyle name="Normal 2 13 2 2 3 3" xfId="18392" xr:uid="{E002EEA5-C0DA-4285-A382-40BA20D929BD}"/>
    <cellStyle name="Normal 2 13 2 2 4" xfId="10845" xr:uid="{71BB9C2D-DF6D-459D-95F5-030FDE47A73E}"/>
    <cellStyle name="Normal 2 13 2 2 4 2" xfId="21225" xr:uid="{C52CE360-551D-43D7-8E1F-982CAD2A7CE3}"/>
    <cellStyle name="Normal 2 13 2 2 5" xfId="24830" xr:uid="{17456269-B238-4D4B-AB28-04A2ABB60D54}"/>
    <cellStyle name="Normal 2 13 2 2 6" xfId="13405" xr:uid="{38B46987-3AED-480E-8634-DEC961362DBF}"/>
    <cellStyle name="Normal 2 13 2 3" xfId="5053" xr:uid="{C9DD66FA-B797-44BE-9410-5751FBD68DB7}"/>
    <cellStyle name="Normal 2 13 2 3 2" xfId="25400" xr:uid="{D76BF7DB-D0CE-4DA6-8D43-039205485AB8}"/>
    <cellStyle name="Normal 2 13 2 3 3" xfId="28711" xr:uid="{A8A6D2A8-1314-49BF-8395-21ABE9006B2F}"/>
    <cellStyle name="Normal 2 13 2 3 4" xfId="14349" xr:uid="{3E9E1CEC-20B8-4297-AF85-22B2129D76E3}"/>
    <cellStyle name="Normal 2 13 2 4" xfId="6802" xr:uid="{5B4DBFDA-5B2E-45CA-A5D1-EE20766DBB63}"/>
    <cellStyle name="Normal 2 13 2 4 2" xfId="26581" xr:uid="{3C5FB58E-3930-4A1D-AAA5-9891C20A8A77}"/>
    <cellStyle name="Normal 2 13 2 4 3" xfId="26781" xr:uid="{D38BDE4A-B84E-4801-ADA2-55FE88D7D48E}"/>
    <cellStyle name="Normal 2 13 2 4 4" xfId="17182" xr:uid="{35B851E9-70DE-4CEE-AE83-D37F0EA6D399}"/>
    <cellStyle name="Normal 2 13 2 5" xfId="9635" xr:uid="{955ACF57-2DC0-4076-81F5-1243B7117EF2}"/>
    <cellStyle name="Normal 2 13 2 5 2" xfId="29383" xr:uid="{4DA17BA7-05FA-4293-AD12-06B398A16DA6}"/>
    <cellStyle name="Normal 2 13 2 5 3" xfId="20015" xr:uid="{213CDD61-EBBA-4353-A7AD-8D16FE7D192B}"/>
    <cellStyle name="Normal 2 13 2 6" xfId="23568" xr:uid="{A0A782DB-AEF9-44EF-BB70-DDB14D6F3F53}"/>
    <cellStyle name="Normal 2 13 2 7" xfId="12707" xr:uid="{49B418C9-0409-418F-8BC6-D6E3895FCCE4}"/>
    <cellStyle name="Normal 2 13 3" xfId="698" xr:uid="{00000000-0005-0000-0000-000066040000}"/>
    <cellStyle name="Normal 2 13 3 2" xfId="5054" xr:uid="{16B57749-BC2F-4EBA-8A66-16C913CCE0A7}"/>
    <cellStyle name="Normal 2 13 3 2 2" xfId="26675" xr:uid="{4CE37BDF-DDA6-4EF4-A8BE-19F02199E1C5}"/>
    <cellStyle name="Normal 2 13 3 2 3" xfId="26169" xr:uid="{C0B932BA-994D-4246-B559-E24B1500E6E2}"/>
    <cellStyle name="Normal 2 13 3 2 4" xfId="14350" xr:uid="{4B9D994D-9B7F-4BAE-9A81-F34F5BDEB577}"/>
    <cellStyle name="Normal 2 13 3 3" xfId="6803" xr:uid="{629CD0E2-4D5B-451A-B552-F635A4777AA9}"/>
    <cellStyle name="Normal 2 13 3 3 2" xfId="27352" xr:uid="{38F693FB-6BC9-4DE0-96E1-669B38E1019A}"/>
    <cellStyle name="Normal 2 13 3 3 3" xfId="27785" xr:uid="{9680442B-8245-4246-A718-160A9B4BF8B1}"/>
    <cellStyle name="Normal 2 13 3 3 4" xfId="17183" xr:uid="{8323F49B-5484-4FB6-A4F9-5C80BEBC965C}"/>
    <cellStyle name="Normal 2 13 3 4" xfId="9636" xr:uid="{F3E931C3-F020-4CB7-9A99-B88618CE1F14}"/>
    <cellStyle name="Normal 2 13 3 4 2" xfId="29384" xr:uid="{D01D4042-F080-4C53-BD18-CDD381A6175C}"/>
    <cellStyle name="Normal 2 13 3 4 3" xfId="20016" xr:uid="{6DB56589-5B17-4810-8000-63FFF2681DCE}"/>
    <cellStyle name="Normal 2 13 3 5" xfId="23212" xr:uid="{7BF45036-8F2B-49EA-B7BD-11796D6E0761}"/>
    <cellStyle name="Normal 2 13 3 6" xfId="13142" xr:uid="{F3A004A6-7AA8-48A4-9171-2AFF8C2B85B7}"/>
    <cellStyle name="Normal 2 13 4" xfId="2315" xr:uid="{00000000-0005-0000-0000-00008B030000}"/>
    <cellStyle name="Normal 2 13 4 2" xfId="7442" xr:uid="{9FDCFD15-2045-4A73-B622-AAF6F3D2DB93}"/>
    <cellStyle name="Normal 2 13 4 2 2" xfId="27132" xr:uid="{BF7D1718-C9FB-4127-BC76-F04B7B5D282A}"/>
    <cellStyle name="Normal 2 13 4 2 3" xfId="17822" xr:uid="{21DDEA4D-1D09-4C5B-962F-FF6625B56D26}"/>
    <cellStyle name="Normal 2 13 4 3" xfId="10275" xr:uid="{940BD426-6BBD-4FF7-93CB-9B9049819199}"/>
    <cellStyle name="Normal 2 13 4 3 2" xfId="20655" xr:uid="{3E70BC60-4938-42BA-ADAC-D4256578727F}"/>
    <cellStyle name="Normal 2 13 4 4" xfId="23221" xr:uid="{BDD319B5-62A8-4F8E-837C-6526D1A0B017}"/>
    <cellStyle name="Normal 2 13 4 5" xfId="14989" xr:uid="{E57267F2-BDCA-4007-B707-B4B798846748}"/>
    <cellStyle name="Normal 2 13 5" xfId="3919" xr:uid="{AC20E962-BB90-4FD9-AACA-F35BDE47B5CC}"/>
    <cellStyle name="Normal 2 13 5 2" xfId="8751" xr:uid="{B76659DB-71A3-4D9A-81B3-85C900BAE2A4}"/>
    <cellStyle name="Normal 2 13 5 2 2" xfId="28975" xr:uid="{ABE0CF6F-4A69-4581-B8E2-387E2E91F688}"/>
    <cellStyle name="Normal 2 13 5 2 3" xfId="19131" xr:uid="{2EEF2137-3ACA-45D2-BDD9-EC95A5EF6D5A}"/>
    <cellStyle name="Normal 2 13 5 3" xfId="11584" xr:uid="{B612831D-FB7F-41B9-906D-ADCD843F1893}"/>
    <cellStyle name="Normal 2 13 5 3 2" xfId="21964" xr:uid="{E4933414-0080-41AE-BF13-7DEFA8A01D4A}"/>
    <cellStyle name="Normal 2 13 5 4" xfId="24186" xr:uid="{93C18363-F828-42DA-900A-A93383C46AF8}"/>
    <cellStyle name="Normal 2 13 5 5" xfId="16298" xr:uid="{8071185E-916E-422A-8C47-1CEDA5601695}"/>
    <cellStyle name="Normal 2 13 6" xfId="5052" xr:uid="{7B2222A7-5518-4240-ABEF-BB54564377AF}"/>
    <cellStyle name="Normal 2 13 6 2" xfId="28664" xr:uid="{509D706F-B397-497B-B228-7E14A9FD0E9D}"/>
    <cellStyle name="Normal 2 13 6 3" xfId="28526" xr:uid="{995C575B-22C2-4EB5-9366-2DA73AF2183D}"/>
    <cellStyle name="Normal 2 13 6 4" xfId="14348" xr:uid="{B52B2403-5BC0-40BA-9B3C-4D3583CA869C}"/>
    <cellStyle name="Normal 2 13 7" xfId="6801" xr:uid="{51956793-B0A0-42C4-AF73-0CD50D0F0060}"/>
    <cellStyle name="Normal 2 13 7 2" xfId="25837" xr:uid="{B020079B-E1E3-4D6B-892E-4E6785B372D3}"/>
    <cellStyle name="Normal 2 13 7 3" xfId="17181" xr:uid="{6FABBDF4-5A02-47AC-8BBA-64ED8D97D7BD}"/>
    <cellStyle name="Normal 2 13 8" xfId="9634" xr:uid="{29066DE0-0AC4-40A5-A210-1F32B4403DD1}"/>
    <cellStyle name="Normal 2 13 8 2" xfId="20014" xr:uid="{40C4E7B4-633A-405F-98B9-71C300C04F3E}"/>
    <cellStyle name="Normal 2 13 9" xfId="23536" xr:uid="{E3D13D6F-55A0-45A0-8F71-C656C2403A8B}"/>
    <cellStyle name="Normal 2 14" xfId="699" xr:uid="{00000000-0005-0000-0000-000067040000}"/>
    <cellStyle name="Normal 2 14 10" xfId="12497" xr:uid="{E4B5DED5-9547-46A4-84B7-2070BD7594F5}"/>
    <cellStyle name="Normal 2 14 2" xfId="700" xr:uid="{00000000-0005-0000-0000-000068040000}"/>
    <cellStyle name="Normal 2 14 2 2" xfId="5056" xr:uid="{1363D8E9-2358-4A8D-9C52-EE95A4EF83AB}"/>
    <cellStyle name="Normal 2 14 2 2 2" xfId="23646" xr:uid="{858CFCC9-7183-4B2F-B333-E1BC88013BC4}"/>
    <cellStyle name="Normal 2 14 2 2 3" xfId="26029" xr:uid="{40B98B3B-FF7B-495D-BA61-32A07F1C7778}"/>
    <cellStyle name="Normal 2 14 2 2 4" xfId="14352" xr:uid="{AEA686FA-6D4B-45CB-AA24-5FCE2B657FDE}"/>
    <cellStyle name="Normal 2 14 2 3" xfId="6805" xr:uid="{B71CAB16-0D84-48BE-9FE6-E95E192B92BF}"/>
    <cellStyle name="Normal 2 14 2 3 2" xfId="26480" xr:uid="{4F89B049-78E2-40D9-B8C7-1D736BF01293}"/>
    <cellStyle name="Normal 2 14 2 3 3" xfId="17185" xr:uid="{EFE3F972-A6A9-417F-8812-50DAFD47C87F}"/>
    <cellStyle name="Normal 2 14 2 4" xfId="9638" xr:uid="{6CA6BDB9-9B84-4635-8818-F3FF250B3FF6}"/>
    <cellStyle name="Normal 2 14 2 4 2" xfId="20018" xr:uid="{8DA8322E-FA58-48C2-9857-5F86B153E87A}"/>
    <cellStyle name="Normal 2 14 2 5" xfId="24373" xr:uid="{CEF9AF8D-2CF6-4C9A-8003-3940DE7E9F12}"/>
    <cellStyle name="Normal 2 14 2 6" xfId="13678" xr:uid="{174C2A17-2022-4783-8EFD-559BCAD0B7C8}"/>
    <cellStyle name="Normal 2 14 3" xfId="2865" xr:uid="{00000000-0005-0000-0000-000091030000}"/>
    <cellStyle name="Normal 2 14 3 2" xfId="6073" xr:uid="{433CEF8A-6A09-4ED8-AB5B-0926C5EB880D}"/>
    <cellStyle name="Normal 2 14 3 2 2" xfId="28114" xr:uid="{ED8068E4-02E9-4FD7-B3C2-595B9801CF8B}"/>
    <cellStyle name="Normal 2 14 3 2 3" xfId="15529" xr:uid="{FD6EB884-8A67-412A-97AB-66F0E8320116}"/>
    <cellStyle name="Normal 2 14 3 3" xfId="7982" xr:uid="{BA1B966F-DF06-49F3-9029-ABF63BD6DC72}"/>
    <cellStyle name="Normal 2 14 3 3 2" xfId="18362" xr:uid="{B5AA080D-5C5E-4BF3-A5AF-C3BA3DFBB6E8}"/>
    <cellStyle name="Normal 2 14 3 4" xfId="10815" xr:uid="{08498F0A-B8A9-456B-824D-8206B1236DB3}"/>
    <cellStyle name="Normal 2 14 3 4 2" xfId="21195" xr:uid="{49E6165B-1E45-482D-A6DA-B1691A0050C5}"/>
    <cellStyle name="Normal 2 14 3 5" xfId="23790" xr:uid="{D5072974-2C03-4927-BE24-8778772FACC3}"/>
    <cellStyle name="Normal 2 14 3 6" xfId="13350" xr:uid="{7CB9BDEC-71AE-46E8-AC9D-08D2EC46FF1D}"/>
    <cellStyle name="Normal 2 14 4" xfId="2265" xr:uid="{00000000-0005-0000-0000-00008F030000}"/>
    <cellStyle name="Normal 2 14 4 2" xfId="7392" xr:uid="{0B907001-6677-447A-A6C2-0B09DF739454}"/>
    <cellStyle name="Normal 2 14 4 2 2" xfId="28253" xr:uid="{C0F8C62A-F16A-4B3C-AF8B-30750ECC8415}"/>
    <cellStyle name="Normal 2 14 4 2 3" xfId="17772" xr:uid="{3C0F6D6B-5410-44C0-A2DB-223EC0D3F1BC}"/>
    <cellStyle name="Normal 2 14 4 3" xfId="10225" xr:uid="{08302955-BB10-41D8-909E-3E8424E9FBB3}"/>
    <cellStyle name="Normal 2 14 4 3 2" xfId="20605" xr:uid="{3013B32C-E195-4AA3-8280-F836F29D0E34}"/>
    <cellStyle name="Normal 2 14 4 4" xfId="23519" xr:uid="{C86BF460-B055-49D0-BA39-328E04DA1CEE}"/>
    <cellStyle name="Normal 2 14 4 5" xfId="14939" xr:uid="{355B811E-59FE-40CC-B377-45F176EF503D}"/>
    <cellStyle name="Normal 2 14 5" xfId="3808" xr:uid="{D9DAA485-8357-442D-9B98-92C0F260699D}"/>
    <cellStyle name="Normal 2 14 5 2" xfId="8643" xr:uid="{FFA257BC-0620-463A-8892-FF98F7E2FEA9}"/>
    <cellStyle name="Normal 2 14 5 2 2" xfId="19023" xr:uid="{C254367F-4AEE-4169-94FB-52330374D4F4}"/>
    <cellStyle name="Normal 2 14 5 3" xfId="11476" xr:uid="{CC096F01-573E-4C8E-A134-F943EA1CE1B8}"/>
    <cellStyle name="Normal 2 14 5 3 2" xfId="21856" xr:uid="{440DB34D-A26C-498E-BEAB-741B827F6018}"/>
    <cellStyle name="Normal 2 14 5 4" xfId="26722" xr:uid="{72278402-EFDA-4577-8A0D-2FF38D6C0467}"/>
    <cellStyle name="Normal 2 14 5 5" xfId="16190" xr:uid="{23538F8E-01F0-4BE4-968D-C2682A3143FB}"/>
    <cellStyle name="Normal 2 14 6" xfId="5055" xr:uid="{003AE1A6-2D71-41E4-8367-493182C6B595}"/>
    <cellStyle name="Normal 2 14 6 2" xfId="14351" xr:uid="{5DC8EE2A-B3AE-479B-8C67-FF5DB3DD5D9A}"/>
    <cellStyle name="Normal 2 14 7" xfId="6804" xr:uid="{BFD99BEB-92C6-46EC-A90C-D7FFF9A4A6DD}"/>
    <cellStyle name="Normal 2 14 7 2" xfId="17184" xr:uid="{C535D681-CD2F-4176-A2D3-4607F3A12937}"/>
    <cellStyle name="Normal 2 14 8" xfId="9637" xr:uid="{4CC85F6F-785C-4071-B5FD-E355E9959BC3}"/>
    <cellStyle name="Normal 2 14 8 2" xfId="20017" xr:uid="{245A27DE-B47D-4235-8FF5-2773DE19B130}"/>
    <cellStyle name="Normal 2 14 9" xfId="25427" xr:uid="{55DD9E7F-4A86-4C45-BB96-9BFBCE3F7FCB}"/>
    <cellStyle name="Normal 2 15" xfId="701" xr:uid="{00000000-0005-0000-0000-000069040000}"/>
    <cellStyle name="Normal 2 15 2" xfId="702" xr:uid="{00000000-0005-0000-0000-00006A040000}"/>
    <cellStyle name="Normal 2 15 2 2" xfId="5058" xr:uid="{2BFEB100-9E5C-4387-B323-D67574CF9B7E}"/>
    <cellStyle name="Normal 2 15 2 2 2" xfId="26554" xr:uid="{A2B43DCB-B00A-482D-A40B-EE72A1E43D53}"/>
    <cellStyle name="Normal 2 15 2 2 3" xfId="14354" xr:uid="{3D68C065-92F3-43AB-99E1-4F65DB8487D7}"/>
    <cellStyle name="Normal 2 15 2 3" xfId="6807" xr:uid="{7B49F8A6-84DA-45DA-9ABE-2256DFC46515}"/>
    <cellStyle name="Normal 2 15 2 3 2" xfId="17187" xr:uid="{CAA3F761-7097-401C-A1B3-3B23208D0B9D}"/>
    <cellStyle name="Normal 2 15 2 4" xfId="9640" xr:uid="{5527F7A9-E05B-4E2E-9705-E11411FA6C58}"/>
    <cellStyle name="Normal 2 15 2 4 2" xfId="20020" xr:uid="{7503549F-4A4C-4279-AD31-4F76F925ABC4}"/>
    <cellStyle name="Normal 2 15 2 5" xfId="22892" xr:uid="{39EF4E33-F99E-4775-AB98-C096AB7B8D4D}"/>
    <cellStyle name="Normal 2 15 2 6" xfId="13353" xr:uid="{31590658-156D-4AB2-BE37-F7F99165142D}"/>
    <cellStyle name="Normal 2 15 3" xfId="5057" xr:uid="{2CBAD390-B99A-43FD-9248-D8EFF22F6AC0}"/>
    <cellStyle name="Normal 2 15 3 2" xfId="25722" xr:uid="{6A9C28D9-3083-46F9-BD79-130EB0FE65BE}"/>
    <cellStyle name="Normal 2 15 3 3" xfId="27308" xr:uid="{74C16C77-A14C-43B2-98C1-C7ADD053C533}"/>
    <cellStyle name="Normal 2 15 3 4" xfId="14353" xr:uid="{5D2F0C45-D806-4776-8CAB-00970BA81410}"/>
    <cellStyle name="Normal 2 15 4" xfId="6806" xr:uid="{6D31F998-186C-4A82-B044-AB8AC20D8683}"/>
    <cellStyle name="Normal 2 15 4 2" xfId="25634" xr:uid="{91E43EBE-1915-4800-B7E0-94D2E29B09F0}"/>
    <cellStyle name="Normal 2 15 4 3" xfId="17186" xr:uid="{623333CB-EDDB-4765-A904-CE9FBC3BF16B}"/>
    <cellStyle name="Normal 2 15 5" xfId="9639" xr:uid="{B7199FFC-96E7-4347-B276-3A7FC63208A7}"/>
    <cellStyle name="Normal 2 15 5 2" xfId="20019" xr:uid="{95357289-5930-45E0-BAB5-2E572F5D4028}"/>
    <cellStyle name="Normal 2 15 6" xfId="24644" xr:uid="{228E92B8-911F-4BEC-90AB-1F2260168AC5}"/>
    <cellStyle name="Normal 2 15 7" xfId="12655" xr:uid="{5EFFA12E-06D8-49A5-8274-9AAF4DD80AA9}"/>
    <cellStyle name="Normal 2 16" xfId="703" xr:uid="{00000000-0005-0000-0000-00006B040000}"/>
    <cellStyle name="Normal 2 16 2" xfId="5059" xr:uid="{51280BA4-E357-4EC2-9A34-789C36438E69}"/>
    <cellStyle name="Normal 2 16 2 2" xfId="25752" xr:uid="{CCCD803B-7AE1-4D41-ABE9-B9F6DA72F6FB}"/>
    <cellStyle name="Normal 2 16 2 3" xfId="14355" xr:uid="{8F0649BB-FB29-4495-8867-9DADDE3172C1}"/>
    <cellStyle name="Normal 2 16 3" xfId="6808" xr:uid="{4AF8C3FB-1633-48BC-AC40-61D949CAD707}"/>
    <cellStyle name="Normal 2 16 3 2" xfId="25304" xr:uid="{5BB29FFF-05A9-49BD-9902-2A0D82D89346}"/>
    <cellStyle name="Normal 2 16 3 3" xfId="17188" xr:uid="{A72A8BC0-DA84-4C90-9A1A-1B149D8DB9CF}"/>
    <cellStyle name="Normal 2 16 4" xfId="9641" xr:uid="{7769E6A8-C929-46BD-9D9B-0CE77F82B4BD}"/>
    <cellStyle name="Normal 2 16 4 2" xfId="20021" xr:uid="{1B964D72-BC3E-4B50-B774-79758B8AF137}"/>
    <cellStyle name="Normal 2 16 5" xfId="25116" xr:uid="{39C6474D-79C0-4B4E-B2DD-74132C6BA907}"/>
    <cellStyle name="Normal 2 16 6" xfId="12814" xr:uid="{6C7A0E04-A236-4994-AD69-90C1FC6ADB2C}"/>
    <cellStyle name="Normal 2 17" xfId="704" xr:uid="{00000000-0005-0000-0000-00006C040000}"/>
    <cellStyle name="Normal 2 17 2" xfId="6809" xr:uid="{1585CA1A-B0BC-44CA-B92E-8C4A5C1CAD0A}"/>
    <cellStyle name="Normal 2 17 2 2" xfId="24635" xr:uid="{3ED16BA5-56C6-4154-967B-867B46BD49CE}"/>
    <cellStyle name="Normal 2 17 2 3" xfId="17189" xr:uid="{568842C7-4E9D-4D74-8F9A-50A419319891}"/>
    <cellStyle name="Normal 2 17 3" xfId="9642" xr:uid="{68A23A47-558E-4E49-9C63-20825D5B2438}"/>
    <cellStyle name="Normal 2 17 3 2" xfId="22673" xr:uid="{B1FAF7FF-9E8C-4DA4-A408-DDB7E7A7F771}"/>
    <cellStyle name="Normal 2 17 3 3" xfId="20022" xr:uid="{E61D0583-2D14-4241-9338-5AB767513FAC}"/>
    <cellStyle name="Normal 2 17 4" xfId="22654" xr:uid="{2D14B024-0C15-4849-A1C9-CC6835BF0F10}"/>
    <cellStyle name="Normal 2 17 5" xfId="25999" xr:uid="{48156FCF-7B74-410D-844E-48DE9A4DB097}"/>
    <cellStyle name="Normal 2 17 6" xfId="14356" xr:uid="{0FDB1D7D-3738-4279-AFC1-D13102CF7782}"/>
    <cellStyle name="Normal 2 18" xfId="3778" xr:uid="{687AD789-15F4-45FC-8C5E-5A0C50946765}"/>
    <cellStyle name="Normal 2 18 2" xfId="8618" xr:uid="{D0E1F64E-A739-4764-9D73-CF87B51A5F00}"/>
    <cellStyle name="Normal 2 18 2 2" xfId="25820" xr:uid="{BEE5FA88-0071-4F52-8AB1-13C8648A6374}"/>
    <cellStyle name="Normal 2 18 2 3" xfId="18998" xr:uid="{F51F4F5B-90B2-4451-9A34-FF469B481271}"/>
    <cellStyle name="Normal 2 18 2 4" xfId="31000" xr:uid="{F18E5E9C-D8D8-4F69-9CEA-1EB84E6CB813}"/>
    <cellStyle name="Normal 2 18 2 5" xfId="30915" xr:uid="{C8A5B2B3-A9B4-4CC3-9248-93D24488B8AF}"/>
    <cellStyle name="Normal 2 18 3" xfId="11451" xr:uid="{CDA90886-5D08-49E0-9163-5C00974CD9B6}"/>
    <cellStyle name="Normal 2 18 3 2" xfId="24300" xr:uid="{0C326032-0FD6-4917-9657-495AC37DBBE3}"/>
    <cellStyle name="Normal 2 18 3 3" xfId="21831" xr:uid="{8A722C41-4A34-4A02-A2B3-53A584E5910E}"/>
    <cellStyle name="Normal 2 18 4" xfId="25128" xr:uid="{BA8BD175-2F83-4035-AE66-B7D2C8E6709A}"/>
    <cellStyle name="Normal 2 18 5" xfId="24075" xr:uid="{FE883123-03AC-49F1-B7FA-8A98A4DAAC28}"/>
    <cellStyle name="Normal 2 18 6" xfId="16165" xr:uid="{184E429F-5396-4319-8D7D-B20F7B31B908}"/>
    <cellStyle name="Normal 2 19" xfId="12345" xr:uid="{2851D229-502A-4D82-8490-01DA0EBA2159}"/>
    <cellStyle name="Normal 2 19 2" xfId="24057" xr:uid="{C9B81072-9CE2-4F0C-B5E2-CE8D5CE0A9C0}"/>
    <cellStyle name="Normal 2 19 3" xfId="24239" xr:uid="{1066F9CC-788C-4F68-89FE-9B9F75C44A5D}"/>
    <cellStyle name="Normal 2 19 4" xfId="25828" xr:uid="{5058E664-5536-45CD-84E0-6FADFD894F75}"/>
    <cellStyle name="Normal 2 19 5" xfId="24508" xr:uid="{D329221E-E5FF-44FA-92BC-FF4B1867B2F5}"/>
    <cellStyle name="Normal 2 19 6" xfId="29616" xr:uid="{903768B7-2C41-46B2-A4D0-9D86B34D41A4}"/>
    <cellStyle name="Normal 2 19 7" xfId="29590" xr:uid="{8AF71700-81D8-4687-AC91-003585AB8325}"/>
    <cellStyle name="Normal 2 19 7 2" xfId="30105" xr:uid="{C4AE6AE8-64C8-4402-93EB-4E613E643CC2}"/>
    <cellStyle name="Normal 2 19 8" xfId="31111" xr:uid="{AD9EAF03-CE2E-4033-B917-F2FC89D9335A}"/>
    <cellStyle name="Normal 2 19 8 2" xfId="31694" xr:uid="{E7154EF1-2601-4A7C-8056-AA513484E4A7}"/>
    <cellStyle name="Normal 2 2" xfId="705" xr:uid="{00000000-0005-0000-0000-00006D040000}"/>
    <cellStyle name="Normal 2 2 10" xfId="706" xr:uid="{00000000-0005-0000-0000-00006E040000}"/>
    <cellStyle name="Normal 2 2 10 10" xfId="9644" xr:uid="{AA7C8D4E-8A4E-47BF-9CCA-4873F35B795C}"/>
    <cellStyle name="Normal 2 2 10 10 2" xfId="20024" xr:uid="{98345C2A-DAC5-4825-A0A8-021C089C2AF2}"/>
    <cellStyle name="Normal 2 2 10 11" xfId="24551" xr:uid="{505E598B-1912-43BF-8BA3-279748371E41}"/>
    <cellStyle name="Normal 2 2 10 12" xfId="12550" xr:uid="{69C35B79-29A5-43FB-862C-7335567D3235}"/>
    <cellStyle name="Normal 2 2 10 2" xfId="707" xr:uid="{00000000-0005-0000-0000-00006F040000}"/>
    <cellStyle name="Normal 2 2 10 2 2" xfId="708" xr:uid="{00000000-0005-0000-0000-000070040000}"/>
    <cellStyle name="Normal 2 2 10 2 2 2" xfId="5063" xr:uid="{E5DB27A1-F095-4B0D-B1FE-17B19E42AD2F}"/>
    <cellStyle name="Normal 2 2 10 2 2 2 2" xfId="24799" xr:uid="{FBA8B858-5805-4A81-83DE-365226052A35}"/>
    <cellStyle name="Normal 2 2 10 2 2 2 3" xfId="25899" xr:uid="{00543A6A-1BC8-44D0-9D96-E92831C3A63A}"/>
    <cellStyle name="Normal 2 2 10 2 2 2 4" xfId="14360" xr:uid="{F19CDEC1-13FD-4EE2-ADEF-DEEB1E15C467}"/>
    <cellStyle name="Normal 2 2 10 2 2 3" xfId="6813" xr:uid="{99174851-CC96-4A4C-91C6-5EB30DC24C04}"/>
    <cellStyle name="Normal 2 2 10 2 2 3 2" xfId="27578" xr:uid="{AF3C2EFA-9EB6-4B79-9DA5-FC9B9457BE6D}"/>
    <cellStyle name="Normal 2 2 10 2 2 3 3" xfId="27903" xr:uid="{BA4D5C2E-54AF-42B6-B1E0-A312C4F38B4D}"/>
    <cellStyle name="Normal 2 2 10 2 2 3 4" xfId="17193" xr:uid="{7F1932C3-573D-48A4-9694-EF8B0597E5E4}"/>
    <cellStyle name="Normal 2 2 10 2 2 4" xfId="9646" xr:uid="{2B8E2916-1FAD-4174-93AD-4FDDE1DA699C}"/>
    <cellStyle name="Normal 2 2 10 2 2 4 2" xfId="29385" xr:uid="{D9B05DEC-3C44-4ABB-92C4-B01E058A307D}"/>
    <cellStyle name="Normal 2 2 10 2 2 4 3" xfId="20026" xr:uid="{E1D17510-D4F8-4DF8-9C86-54A85495661A}"/>
    <cellStyle name="Normal 2 2 10 2 2 5" xfId="24648" xr:uid="{2863DE93-E0E9-4DCA-A783-915B8B2D6A3A}"/>
    <cellStyle name="Normal 2 2 10 2 2 6" xfId="13679" xr:uid="{DA987683-831F-4677-BAD2-DC6A81293BDA}"/>
    <cellStyle name="Normal 2 2 10 2 3" xfId="2716" xr:uid="{00000000-0005-0000-0000-000099030000}"/>
    <cellStyle name="Normal 2 2 10 2 3 2" xfId="5934" xr:uid="{107F8361-8D14-48E4-B386-6681F6985830}"/>
    <cellStyle name="Normal 2 2 10 2 3 2 2" xfId="27979" xr:uid="{439563EB-CDA5-4BE7-8F09-47FBE716BB3B}"/>
    <cellStyle name="Normal 2 2 10 2 3 2 3" xfId="15387" xr:uid="{AB8BAA13-0168-4B0A-A122-BEA762FA4220}"/>
    <cellStyle name="Normal 2 2 10 2 3 3" xfId="7840" xr:uid="{63CB1A3F-51C9-40AA-BDFC-374A71D849BD}"/>
    <cellStyle name="Normal 2 2 10 2 3 3 2" xfId="18220" xr:uid="{E506574E-4CD6-4127-960A-7E103336C974}"/>
    <cellStyle name="Normal 2 2 10 2 3 4" xfId="10673" xr:uid="{09130169-8034-4D96-85F9-4356246BFE9D}"/>
    <cellStyle name="Normal 2 2 10 2 3 4 2" xfId="21053" xr:uid="{1F5D3BB1-A60B-4476-8120-9E675D91B416}"/>
    <cellStyle name="Normal 2 2 10 2 3 5" xfId="25025" xr:uid="{4FFB09B8-3AF9-4044-A95D-D1F4BFC266C5}"/>
    <cellStyle name="Normal 2 2 10 2 3 6" xfId="13144" xr:uid="{88DEC1F8-E74A-47F2-B634-04FE49086530}"/>
    <cellStyle name="Normal 2 2 10 2 4" xfId="4153" xr:uid="{E764446D-83C9-4004-865D-359BF5B5F454}"/>
    <cellStyle name="Normal 2 2 10 2 4 2" xfId="8925" xr:uid="{13B6B776-8552-4F27-A149-221E36F04BD2}"/>
    <cellStyle name="Normal 2 2 10 2 4 2 2" xfId="29024" xr:uid="{68438DB2-A994-485C-B68E-63993A56C537}"/>
    <cellStyle name="Normal 2 2 10 2 4 2 3" xfId="19305" xr:uid="{B3CE92A7-987B-4043-8629-8C2E39A98538}"/>
    <cellStyle name="Normal 2 2 10 2 4 3" xfId="11758" xr:uid="{D0E1A260-329B-4663-B10B-AA9B56A80EFF}"/>
    <cellStyle name="Normal 2 2 10 2 4 3 2" xfId="22138" xr:uid="{B6CF3B47-D87D-45BB-87DF-85B77E70452A}"/>
    <cellStyle name="Normal 2 2 10 2 4 4" xfId="22991" xr:uid="{938AAFBC-6206-4672-B3C4-A0BA08185F9C}"/>
    <cellStyle name="Normal 2 2 10 2 4 5" xfId="16472" xr:uid="{90BFF79D-AAD0-4A91-BEBE-C3458FE2D30F}"/>
    <cellStyle name="Normal 2 2 10 2 5" xfId="5062" xr:uid="{7C5CCD42-756E-44AA-B35D-0888BE67E4DC}"/>
    <cellStyle name="Normal 2 2 10 2 5 2" xfId="26498" xr:uid="{8B0F7587-3D90-44A9-9D4E-94008281CF70}"/>
    <cellStyle name="Normal 2 2 10 2 5 3" xfId="14359" xr:uid="{6BB59D92-C073-4562-AF8F-C02AD369E213}"/>
    <cellStyle name="Normal 2 2 10 2 6" xfId="6812" xr:uid="{064FAEDA-6750-41CD-8BA4-6A0D5049602B}"/>
    <cellStyle name="Normal 2 2 10 2 6 2" xfId="17192" xr:uid="{837E47D0-0D94-4D5F-8367-141ABA0D4D67}"/>
    <cellStyle name="Normal 2 2 10 2 7" xfId="9645" xr:uid="{1E27734E-7094-4271-96C0-49C3F5B2DE9F}"/>
    <cellStyle name="Normal 2 2 10 2 7 2" xfId="20025" xr:uid="{81815907-AA58-4EF1-B4BC-87EBA1A0663F}"/>
    <cellStyle name="Normal 2 2 10 2 8" xfId="24487" xr:uid="{B0AB4854-A5AA-4971-A35C-FD6795C66512}"/>
    <cellStyle name="Normal 2 2 10 2 9" xfId="12708" xr:uid="{443C35AA-3E7C-4729-9C69-8DD456AB955A}"/>
    <cellStyle name="Normal 2 2 10 3" xfId="709" xr:uid="{00000000-0005-0000-0000-000071040000}"/>
    <cellStyle name="Normal 2 2 10 3 2" xfId="4451" xr:uid="{42C8B070-231B-4968-AE45-24977E7CDEBF}"/>
    <cellStyle name="Normal 2 2 10 3 2 2" xfId="9223" xr:uid="{B3100822-4B11-4BA9-940F-F2078324B99E}"/>
    <cellStyle name="Normal 2 2 10 3 2 2 2" xfId="29216" xr:uid="{398D0ABA-3928-427C-8C30-89730A5D7A3C}"/>
    <cellStyle name="Normal 2 2 10 3 2 2 3" xfId="19603" xr:uid="{AD153CD0-B2EC-4F34-96CD-AC815A48A242}"/>
    <cellStyle name="Normal 2 2 10 3 2 3" xfId="12056" xr:uid="{2B843B58-7B92-4A52-B7B1-0B052D6B6194}"/>
    <cellStyle name="Normal 2 2 10 3 2 3 2" xfId="22436" xr:uid="{3AD3D460-9B74-4C95-B9E1-A22A6F72193D}"/>
    <cellStyle name="Normal 2 2 10 3 2 4" xfId="23108" xr:uid="{6419FB7A-3DCF-4E03-99E4-C92D33E270D2}"/>
    <cellStyle name="Normal 2 2 10 3 2 5" xfId="16770" xr:uid="{57F08712-9C9F-4D18-8F3C-BB0511D0669C}"/>
    <cellStyle name="Normal 2 2 10 3 3" xfId="5064" xr:uid="{4A72CBA2-F61E-430F-AD4A-4CD853A42699}"/>
    <cellStyle name="Normal 2 2 10 3 3 2" xfId="26779" xr:uid="{F84AF31A-FE99-4562-B39C-4E385FDC17F3}"/>
    <cellStyle name="Normal 2 2 10 3 3 3" xfId="27557" xr:uid="{44CDE390-F64D-4A78-A0D1-B0C47C36573E}"/>
    <cellStyle name="Normal 2 2 10 3 3 4" xfId="14361" xr:uid="{2E7DDF77-9C26-42DB-8D72-47296D039541}"/>
    <cellStyle name="Normal 2 2 10 3 4" xfId="6814" xr:uid="{9D5CA963-1CB6-4841-BECA-773E3EF2CAA0}"/>
    <cellStyle name="Normal 2 2 10 3 4 2" xfId="26617" xr:uid="{789273C5-3E89-4F22-BC58-9FB25ED07422}"/>
    <cellStyle name="Normal 2 2 10 3 4 3" xfId="27221" xr:uid="{CF839B75-0BF5-4802-B3D9-B5A7B178CBC5}"/>
    <cellStyle name="Normal 2 2 10 3 4 4" xfId="17194" xr:uid="{ED4B26D7-2591-4F59-88AA-D0D54072C88D}"/>
    <cellStyle name="Normal 2 2 10 3 5" xfId="9647" xr:uid="{9019F8E2-FD32-4731-A2A8-6681B973D239}"/>
    <cellStyle name="Normal 2 2 10 3 5 2" xfId="29386" xr:uid="{65370D3C-9EB5-4761-8E5F-554AF99B3F9B}"/>
    <cellStyle name="Normal 2 2 10 3 5 3" xfId="20027" xr:uid="{BA430A4F-FF72-4303-9A89-E1A48B406065}"/>
    <cellStyle name="Normal 2 2 10 3 6" xfId="24517" xr:uid="{49067D6F-8843-4DD1-BAE8-7FA2BF07E820}"/>
    <cellStyle name="Normal 2 2 10 3 7" xfId="13680" xr:uid="{6339AC71-D4C9-41B9-A9DB-829F6C8BF374}"/>
    <cellStyle name="Normal 2 2 10 4" xfId="710" xr:uid="{00000000-0005-0000-0000-000072040000}"/>
    <cellStyle name="Normal 2 2 10 4 2" xfId="5065" xr:uid="{43FAF4F6-5944-411B-9C6E-4A883C4EBCCF}"/>
    <cellStyle name="Normal 2 2 10 4 2 2" xfId="24152" xr:uid="{0FF8B60A-773E-488B-9CA4-80B69D49D6F0}"/>
    <cellStyle name="Normal 2 2 10 4 2 3" xfId="28726" xr:uid="{0044B5AD-CC47-4AD7-9BAC-85830A68790F}"/>
    <cellStyle name="Normal 2 2 10 4 2 4" xfId="14362" xr:uid="{63833D4F-15C8-4AB3-85D1-56CFFDC43AAB}"/>
    <cellStyle name="Normal 2 2 10 4 3" xfId="6815" xr:uid="{6F8A17C8-5B7C-4D0A-89CE-3313691FEA10}"/>
    <cellStyle name="Normal 2 2 10 4 3 2" xfId="28597" xr:uid="{A29D8535-73B2-441D-AB06-3782139610D9}"/>
    <cellStyle name="Normal 2 2 10 4 3 3" xfId="17195" xr:uid="{BF3BCAE3-A914-4FAF-8660-894DFDDE4948}"/>
    <cellStyle name="Normal 2 2 10 4 4" xfId="9648" xr:uid="{F6AF43C2-38D3-4B63-9AFB-550F9CC18867}"/>
    <cellStyle name="Normal 2 2 10 4 4 2" xfId="20028" xr:uid="{0C94FB6B-3908-46B9-B035-AA01DE88862A}"/>
    <cellStyle name="Normal 2 2 10 4 5" xfId="24026" xr:uid="{EDDD3FD3-3F21-4BBB-A21E-5363C936A286}"/>
    <cellStyle name="Normal 2 2 10 4 6" xfId="13406" xr:uid="{52461BEE-55D6-4F43-9398-5A297151B16A}"/>
    <cellStyle name="Normal 2 2 10 5" xfId="2564" xr:uid="{00000000-0005-0000-0000-00009C030000}"/>
    <cellStyle name="Normal 2 2 10 5 2" xfId="5833" xr:uid="{F90F4BDD-8B44-417F-9C44-F07B562A1590}"/>
    <cellStyle name="Normal 2 2 10 5 2 2" xfId="26792" xr:uid="{C347E35F-955F-4394-8027-29A455EB4226}"/>
    <cellStyle name="Normal 2 2 10 5 2 3" xfId="15236" xr:uid="{8D2EC9C0-8C74-410D-8868-1302CCCBA839}"/>
    <cellStyle name="Normal 2 2 10 5 3" xfId="7689" xr:uid="{FAD042E3-0A5D-44D0-9B55-4A5BF2609101}"/>
    <cellStyle name="Normal 2 2 10 5 3 2" xfId="18069" xr:uid="{80FFC775-E0A3-405C-9250-A0FE081BCED3}"/>
    <cellStyle name="Normal 2 2 10 5 4" xfId="10522" xr:uid="{271EE65C-4308-4093-A0CA-EBD53146ED2E}"/>
    <cellStyle name="Normal 2 2 10 5 4 2" xfId="20902" xr:uid="{957E9CC8-329E-4D48-BD47-CE43D3C79F5C}"/>
    <cellStyle name="Normal 2 2 10 5 5" xfId="22943" xr:uid="{7FF42F5A-F766-492C-B313-F86840EA921E}"/>
    <cellStyle name="Normal 2 2 10 5 6" xfId="12952" xr:uid="{AFEA08B3-64BD-49F2-A894-F862B4F7670C}"/>
    <cellStyle name="Normal 2 2 10 6" xfId="2316" xr:uid="{00000000-0005-0000-0000-000096030000}"/>
    <cellStyle name="Normal 2 2 10 6 2" xfId="7443" xr:uid="{49339BE6-5FE9-42AE-9BC6-6DD209B051E8}"/>
    <cellStyle name="Normal 2 2 10 6 2 2" xfId="27931" xr:uid="{7D37FA61-88A9-417F-9E00-1067742685F6}"/>
    <cellStyle name="Normal 2 2 10 6 2 3" xfId="17823" xr:uid="{8BA1A808-3FDE-44C7-9142-154BE5F5E6B6}"/>
    <cellStyle name="Normal 2 2 10 6 3" xfId="10276" xr:uid="{2A7065D5-296E-44B5-86F3-53A1D5651C31}"/>
    <cellStyle name="Normal 2 2 10 6 3 2" xfId="20656" xr:uid="{0CDD9D9A-C9E9-419B-BFC8-FB6779F563E0}"/>
    <cellStyle name="Normal 2 2 10 6 4" xfId="24890" xr:uid="{946DE919-8989-49F0-8624-F124357DCEE6}"/>
    <cellStyle name="Normal 2 2 10 6 5" xfId="14990" xr:uid="{A42EDF13-7335-4FE4-9A95-547834990660}"/>
    <cellStyle name="Normal 2 2 10 7" xfId="3921" xr:uid="{498F4368-C384-4172-A5C5-389852219A0E}"/>
    <cellStyle name="Normal 2 2 10 7 2" xfId="8753" xr:uid="{7A29565A-49DE-496F-9B46-A14210F21EEC}"/>
    <cellStyle name="Normal 2 2 10 7 2 2" xfId="19133" xr:uid="{62EC0076-2ADE-4D86-9020-4C074AF71ABC}"/>
    <cellStyle name="Normal 2 2 10 7 3" xfId="11586" xr:uid="{0B8A006D-0451-4A93-A9DD-3B02EF3D4ED5}"/>
    <cellStyle name="Normal 2 2 10 7 3 2" xfId="21966" xr:uid="{1E17511E-8D69-4181-BF2A-8594B5C37FFA}"/>
    <cellStyle name="Normal 2 2 10 7 4" xfId="26886" xr:uid="{EE14755E-4017-4A11-B3B3-C3690CBE6087}"/>
    <cellStyle name="Normal 2 2 10 7 5" xfId="16300" xr:uid="{774583A9-CB71-49DF-9DC4-54BB1C00CF1D}"/>
    <cellStyle name="Normal 2 2 10 8" xfId="5061" xr:uid="{9A8CA319-5397-4A04-92EC-15A8A45212D4}"/>
    <cellStyle name="Normal 2 2 10 8 2" xfId="14358" xr:uid="{C8D3DA57-87D8-4704-97B7-6849991807F7}"/>
    <cellStyle name="Normal 2 2 10 9" xfId="6811" xr:uid="{6AB13237-9298-49AB-B12E-5BEA92D8EA25}"/>
    <cellStyle name="Normal 2 2 10 9 2" xfId="17191" xr:uid="{54002836-6CE1-4C08-BFD8-E939A1F4DFF9}"/>
    <cellStyle name="Normal 2 2 11" xfId="711" xr:uid="{00000000-0005-0000-0000-000073040000}"/>
    <cellStyle name="Normal 2 2 11 10" xfId="24715" xr:uid="{F360E3F7-4553-4010-BCA7-6D1AE9B901A1}"/>
    <cellStyle name="Normal 2 2 11 11" xfId="12551" xr:uid="{0081C13F-8DD0-413F-9503-D5C8BA41F1B0}"/>
    <cellStyle name="Normal 2 2 11 2" xfId="712" xr:uid="{00000000-0005-0000-0000-000074040000}"/>
    <cellStyle name="Normal 2 2 11 2 2" xfId="3146" xr:uid="{00000000-0005-0000-0000-00009F030000}"/>
    <cellStyle name="Normal 2 2 11 2 2 2" xfId="6204" xr:uid="{FF317ED0-C3C5-4BBA-96D4-A4FA9F71D13C}"/>
    <cellStyle name="Normal 2 2 11 2 2 2 2" xfId="26613" xr:uid="{C3C86F65-1009-45B4-ADDC-6A57ED7AC03D}"/>
    <cellStyle name="Normal 2 2 11 2 2 2 3" xfId="27336" xr:uid="{6C543D13-686B-42FE-9BED-916A8DF160CA}"/>
    <cellStyle name="Normal 2 2 11 2 2 2 4" xfId="15773" xr:uid="{F56D3B67-4334-45F9-8EA7-AB3AD0ED3090}"/>
    <cellStyle name="Normal 2 2 11 2 2 3" xfId="8226" xr:uid="{90B187A8-9982-44B7-9857-A6B63355AC82}"/>
    <cellStyle name="Normal 2 2 11 2 2 3 2" xfId="28871" xr:uid="{7EB596B2-7B15-4D64-83F3-AC9014D1750B}"/>
    <cellStyle name="Normal 2 2 11 2 2 3 3" xfId="18606" xr:uid="{8E5CC260-40CB-4E67-9E15-4F95D03C0961}"/>
    <cellStyle name="Normal 2 2 11 2 2 4" xfId="11059" xr:uid="{0C11086F-936F-4562-A968-407CE5092957}"/>
    <cellStyle name="Normal 2 2 11 2 2 4 2" xfId="21439" xr:uid="{ADB81A79-B7E1-43EB-BA27-D0C539476A90}"/>
    <cellStyle name="Normal 2 2 11 2 2 5" xfId="23264" xr:uid="{0F54DA92-1F69-4FE6-B714-AD6A3B712B6E}"/>
    <cellStyle name="Normal 2 2 11 2 2 6" xfId="13681" xr:uid="{66B84033-BF7F-481B-9AFA-9567FEF2CBE8}"/>
    <cellStyle name="Normal 2 2 11 2 3" xfId="4154" xr:uid="{00F1D4EF-91CF-40E8-B6B5-67F1D0D3D9FB}"/>
    <cellStyle name="Normal 2 2 11 2 3 2" xfId="8926" xr:uid="{0790826B-CA55-4CA9-B627-8A167494FAF5}"/>
    <cellStyle name="Normal 2 2 11 2 3 2 2" xfId="29025" xr:uid="{A608EEA1-12E2-4A50-AA92-15B6A6B67A09}"/>
    <cellStyle name="Normal 2 2 11 2 3 2 3" xfId="19306" xr:uid="{EA885710-01F3-4985-8E77-B95014EDAAF3}"/>
    <cellStyle name="Normal 2 2 11 2 3 3" xfId="11759" xr:uid="{858F1373-6516-4269-95EA-069E9EA42B73}"/>
    <cellStyle name="Normal 2 2 11 2 3 3 2" xfId="22139" xr:uid="{5A6A1CE6-03AA-488A-81B0-1F53FD50E577}"/>
    <cellStyle name="Normal 2 2 11 2 3 4" xfId="25219" xr:uid="{530BCB53-2788-48FC-8732-7713CE1DDE0F}"/>
    <cellStyle name="Normal 2 2 11 2 3 5" xfId="16473" xr:uid="{EB502878-9D72-4A66-8CC3-6FE968AF4A80}"/>
    <cellStyle name="Normal 2 2 11 2 4" xfId="5067" xr:uid="{C97103D0-552A-43CA-9D7F-000BE4CCD9EA}"/>
    <cellStyle name="Normal 2 2 11 2 4 2" xfId="27908" xr:uid="{5350DF39-5008-4E85-A8E3-EA51D3E70538}"/>
    <cellStyle name="Normal 2 2 11 2 4 3" xfId="26436" xr:uid="{45D098FC-3762-4A95-8E63-9E90376ED403}"/>
    <cellStyle name="Normal 2 2 11 2 4 4" xfId="14364" xr:uid="{852E6F0C-3895-4C89-86AC-0372EC1A09FB}"/>
    <cellStyle name="Normal 2 2 11 2 5" xfId="6817" xr:uid="{541B02AB-102A-4D2C-B7E2-2CAFA7B83913}"/>
    <cellStyle name="Normal 2 2 11 2 5 2" xfId="27588" xr:uid="{2B54EA2A-F5D7-4647-A3C3-89DA672DC2B2}"/>
    <cellStyle name="Normal 2 2 11 2 5 3" xfId="17197" xr:uid="{F7667B26-C2B3-4730-BA59-8727ECB0A4C1}"/>
    <cellStyle name="Normal 2 2 11 2 6" xfId="9650" xr:uid="{42FEB642-99A6-4F20-9405-ED218DBCD43E}"/>
    <cellStyle name="Normal 2 2 11 2 6 2" xfId="20030" xr:uid="{2D652F2E-72EB-4499-AC69-741A8BA79020}"/>
    <cellStyle name="Normal 2 2 11 2 7" xfId="22927" xr:uid="{9D773C07-20EF-400A-A5CD-96C731A65415}"/>
    <cellStyle name="Normal 2 2 11 2 8" xfId="12709" xr:uid="{557D45CE-8F42-4ABE-9E84-82DBCC416DEF}"/>
    <cellStyle name="Normal 2 2 11 3" xfId="713" xr:uid="{00000000-0005-0000-0000-000075040000}"/>
    <cellStyle name="Normal 2 2 11 3 2" xfId="5068" xr:uid="{0955E37E-640E-43B0-BD50-B8A99418383A}"/>
    <cellStyle name="Normal 2 2 11 3 2 2" xfId="22753" xr:uid="{2BEE5CBA-6AF4-40AF-B0DB-8908603C96C7}"/>
    <cellStyle name="Normal 2 2 11 3 2 3" xfId="27057" xr:uid="{4D557C4E-47EB-4C41-A11C-E40E615CDB78}"/>
    <cellStyle name="Normal 2 2 11 3 2 4" xfId="14365" xr:uid="{4016AE17-1A41-4C9A-98F4-1B4611B620B6}"/>
    <cellStyle name="Normal 2 2 11 3 3" xfId="6818" xr:uid="{00BD513C-FB94-428B-876A-E8EF0C4F55EF}"/>
    <cellStyle name="Normal 2 2 11 3 3 2" xfId="27764" xr:uid="{7ABA0B96-13D5-447B-85CC-329AC2C6D123}"/>
    <cellStyle name="Normal 2 2 11 3 3 3" xfId="26114" xr:uid="{D8E70133-ADC3-46CD-9CF8-B13AD605DBE3}"/>
    <cellStyle name="Normal 2 2 11 3 3 4" xfId="17198" xr:uid="{17775DBB-41D4-400E-94BF-23CFF9786007}"/>
    <cellStyle name="Normal 2 2 11 3 4" xfId="9651" xr:uid="{E8608BBB-BA40-49FE-9FE2-9263E842B72E}"/>
    <cellStyle name="Normal 2 2 11 3 4 2" xfId="27883" xr:uid="{A559915D-1C89-4A10-9523-59AE7D14C0BE}"/>
    <cellStyle name="Normal 2 2 11 3 4 3" xfId="29387" xr:uid="{3F8F59DF-F173-4A24-8C68-4AD13CC6FB4D}"/>
    <cellStyle name="Normal 2 2 11 3 4 4" xfId="20031" xr:uid="{4A8FE24E-E0C9-4A18-A18A-3252FA41CA10}"/>
    <cellStyle name="Normal 2 2 11 3 5" xfId="23890" xr:uid="{A43DAE62-9E93-4920-8A90-84070D82DB45}"/>
    <cellStyle name="Normal 2 2 11 3 6" xfId="26874" xr:uid="{993D1EDA-F7F0-4197-9D42-8112A38CDE4E}"/>
    <cellStyle name="Normal 2 2 11 3 7" xfId="13407" xr:uid="{0077151E-73EA-4320-85DE-C40187F66014}"/>
    <cellStyle name="Normal 2 2 11 4" xfId="2717" xr:uid="{00000000-0005-0000-0000-0000A1030000}"/>
    <cellStyle name="Normal 2 2 11 4 2" xfId="5935" xr:uid="{63E0683B-ACD4-4AA2-90DC-DB6AEBFA2948}"/>
    <cellStyle name="Normal 2 2 11 4 2 2" xfId="26140" xr:uid="{E537ED85-99E9-4A2C-ADE8-0473EAF8C191}"/>
    <cellStyle name="Normal 2 2 11 4 2 3" xfId="15388" xr:uid="{7E1EF9F7-FD04-4E90-BE93-DE2066F7588A}"/>
    <cellStyle name="Normal 2 2 11 4 3" xfId="7841" xr:uid="{FF13673E-D845-4C55-B7C8-00D6EF36B7D1}"/>
    <cellStyle name="Normal 2 2 11 4 3 2" xfId="18221" xr:uid="{D5B33116-A451-467B-9CE8-8F15637E1DCE}"/>
    <cellStyle name="Normal 2 2 11 4 4" xfId="10674" xr:uid="{93731593-600F-4279-9BC7-1C337825ADA4}"/>
    <cellStyle name="Normal 2 2 11 4 4 2" xfId="21054" xr:uid="{86328D34-6873-4657-BB4D-1FF619BF9538}"/>
    <cellStyle name="Normal 2 2 11 4 5" xfId="24615" xr:uid="{FFEC11AB-DB5A-4402-9B21-590F99BB08F6}"/>
    <cellStyle name="Normal 2 2 11 4 6" xfId="13145" xr:uid="{7C3F6871-62B6-4B36-8448-9E73B188E3DE}"/>
    <cellStyle name="Normal 2 2 11 5" xfId="2317" xr:uid="{00000000-0005-0000-0000-00009D030000}"/>
    <cellStyle name="Normal 2 2 11 5 2" xfId="7444" xr:uid="{7A3307D6-3912-4C07-B0F6-72C6E4F3B661}"/>
    <cellStyle name="Normal 2 2 11 5 2 2" xfId="25946" xr:uid="{1FFCC7DB-DE91-465E-A767-AAEF631C5C7D}"/>
    <cellStyle name="Normal 2 2 11 5 2 3" xfId="17824" xr:uid="{D00543A4-5E81-4315-ABFC-3BE08527D330}"/>
    <cellStyle name="Normal 2 2 11 5 3" xfId="10277" xr:uid="{CAE4606C-9F99-412B-B7A9-5DB4111EB00D}"/>
    <cellStyle name="Normal 2 2 11 5 3 2" xfId="20657" xr:uid="{0FF4E45D-E5E1-40C8-B569-7E751AA1A551}"/>
    <cellStyle name="Normal 2 2 11 5 4" xfId="24918" xr:uid="{121CDEFB-55B8-40A6-A06C-5FDF46209248}"/>
    <cellStyle name="Normal 2 2 11 5 5" xfId="14991" xr:uid="{7F643549-6605-400C-8C36-DF20AF78D7FB}"/>
    <cellStyle name="Normal 2 2 11 6" xfId="3922" xr:uid="{B8846A1D-2C16-48D2-8A11-823ADBAB4F28}"/>
    <cellStyle name="Normal 2 2 11 6 2" xfId="8754" xr:uid="{91A10251-2EEC-445C-82E3-E53D5D0CA3A7}"/>
    <cellStyle name="Normal 2 2 11 6 2 2" xfId="28976" xr:uid="{39F5A64B-9A16-4AC9-8402-214E3758C73A}"/>
    <cellStyle name="Normal 2 2 11 6 2 3" xfId="19134" xr:uid="{D8663FF4-7F2C-4388-B7A9-17831C9372D7}"/>
    <cellStyle name="Normal 2 2 11 6 3" xfId="11587" xr:uid="{D8BC32F4-4140-4BD2-BC51-A4794D42B1FF}"/>
    <cellStyle name="Normal 2 2 11 6 3 2" xfId="21967" xr:uid="{4644D31E-EB41-48D5-B4E9-516AFEBE10EF}"/>
    <cellStyle name="Normal 2 2 11 6 4" xfId="27277" xr:uid="{75C8AD18-4AFE-4842-A978-28943ACC31D9}"/>
    <cellStyle name="Normal 2 2 11 6 5" xfId="16301" xr:uid="{8E42CAA9-3BBD-4E3B-9F0B-24760E32739D}"/>
    <cellStyle name="Normal 2 2 11 7" xfId="5066" xr:uid="{B2DA2C86-A69D-4363-A409-5F20A56822C5}"/>
    <cellStyle name="Normal 2 2 11 7 2" xfId="26477" xr:uid="{8DA8B6FD-9B1D-46D4-BB5E-72F6E93EFE7C}"/>
    <cellStyle name="Normal 2 2 11 7 3" xfId="14363" xr:uid="{B631ECBF-56E4-4E7E-A0A4-2E50DFF99648}"/>
    <cellStyle name="Normal 2 2 11 8" xfId="6816" xr:uid="{0A45DC38-A460-417D-B5FF-5914C4641DB3}"/>
    <cellStyle name="Normal 2 2 11 8 2" xfId="17196" xr:uid="{F9AC5293-430A-4340-83DE-C9501E3F8EAB}"/>
    <cellStyle name="Normal 2 2 11 9" xfId="9649" xr:uid="{AEFEC1A8-311C-4583-9866-B998AF29808A}"/>
    <cellStyle name="Normal 2 2 11 9 2" xfId="20029" xr:uid="{36E210C7-88C1-4054-AA67-CA222587FB4B}"/>
    <cellStyle name="Normal 2 2 12" xfId="714" xr:uid="{00000000-0005-0000-0000-000076040000}"/>
    <cellStyle name="Normal 2 2 12 10" xfId="12552" xr:uid="{1065672E-2A58-4FF3-B14F-7A5A656F2C14}"/>
    <cellStyle name="Normal 2 2 12 2" xfId="715" xr:uid="{00000000-0005-0000-0000-000077040000}"/>
    <cellStyle name="Normal 2 2 12 2 2" xfId="2896" xr:uid="{00000000-0005-0000-0000-0000A4030000}"/>
    <cellStyle name="Normal 2 2 12 2 2 2" xfId="6082" xr:uid="{87D14F9D-0490-40A1-B2DF-6C3236D91088}"/>
    <cellStyle name="Normal 2 2 12 2 2 2 2" xfId="27091" xr:uid="{C3153807-B2E2-4D54-8253-7DBAF51F2DE7}"/>
    <cellStyle name="Normal 2 2 12 2 2 2 3" xfId="26699" xr:uid="{C8350D81-427F-46C9-AD88-E335CC47A38B}"/>
    <cellStyle name="Normal 2 2 12 2 2 2 4" xfId="15560" xr:uid="{39752D66-A282-4578-9662-B9863F6E05F0}"/>
    <cellStyle name="Normal 2 2 12 2 2 3" xfId="8013" xr:uid="{0D9E3B43-EDE7-49DA-AC95-C8D84130DC72}"/>
    <cellStyle name="Normal 2 2 12 2 2 3 2" xfId="27685" xr:uid="{AB1AF7C7-2D5A-48E6-8BF5-E5578B2E77B5}"/>
    <cellStyle name="Normal 2 2 12 2 2 3 3" xfId="18393" xr:uid="{1AFB2ABE-54F2-4B73-BE53-A072DAF3C08C}"/>
    <cellStyle name="Normal 2 2 12 2 2 4" xfId="10846" xr:uid="{4AE1C396-5D59-4371-B09F-AFF16EEF18AE}"/>
    <cellStyle name="Normal 2 2 12 2 2 4 2" xfId="21226" xr:uid="{3288323C-DEC5-4597-ACA5-E75281895242}"/>
    <cellStyle name="Normal 2 2 12 2 2 5" xfId="22929" xr:uid="{451C44D4-D385-49D8-8775-BDE566AC57E3}"/>
    <cellStyle name="Normal 2 2 12 2 2 6" xfId="13408" xr:uid="{CD1B9E5A-8689-4A5D-825F-CA09B31EB215}"/>
    <cellStyle name="Normal 2 2 12 2 3" xfId="5070" xr:uid="{E9CA4D25-7E66-4D37-9C3D-EE609FBB5CD4}"/>
    <cellStyle name="Normal 2 2 12 2 3 2" xfId="25613" xr:uid="{C82A4E5B-713A-4F0B-9C44-41515AA8671E}"/>
    <cellStyle name="Normal 2 2 12 2 3 3" xfId="28119" xr:uid="{D1426DE1-404F-476D-AA0E-23A2566C7733}"/>
    <cellStyle name="Normal 2 2 12 2 3 4" xfId="14367" xr:uid="{201E6DFB-DAAA-47D2-93D5-7D35EEF5EE4A}"/>
    <cellStyle name="Normal 2 2 12 2 4" xfId="6820" xr:uid="{9CE24DF9-8A53-40A5-9B9F-A4ED79DBA681}"/>
    <cellStyle name="Normal 2 2 12 2 4 2" xfId="25846" xr:uid="{DB2D1C67-6117-442B-B678-0E475AA7346F}"/>
    <cellStyle name="Normal 2 2 12 2 4 3" xfId="27932" xr:uid="{51025091-3DC7-4B0E-B201-8992EE577B4E}"/>
    <cellStyle name="Normal 2 2 12 2 4 4" xfId="17200" xr:uid="{83106FBE-5519-470B-B973-DC7EFE978364}"/>
    <cellStyle name="Normal 2 2 12 2 5" xfId="9653" xr:uid="{0B7EACDA-BBDF-48E1-8FE2-FC3073D2F396}"/>
    <cellStyle name="Normal 2 2 12 2 5 2" xfId="29388" xr:uid="{EBF4D029-387B-44E3-9D2A-2D2346652B52}"/>
    <cellStyle name="Normal 2 2 12 2 5 3" xfId="20033" xr:uid="{C0C59DC8-A38B-49A7-8B9B-B6BAEE89D21E}"/>
    <cellStyle name="Normal 2 2 12 2 6" xfId="23521" xr:uid="{58EB0826-388D-445A-8CD5-082685758BAB}"/>
    <cellStyle name="Normal 2 2 12 2 7" xfId="12710" xr:uid="{D90D89C1-CD52-404E-8854-9A6CE05D6A25}"/>
    <cellStyle name="Normal 2 2 12 3" xfId="716" xr:uid="{00000000-0005-0000-0000-000078040000}"/>
    <cellStyle name="Normal 2 2 12 3 2" xfId="5071" xr:uid="{3B181DA7-558B-4F08-91C6-2EF108D18741}"/>
    <cellStyle name="Normal 2 2 12 3 2 2" xfId="26075" xr:uid="{DADFDF4C-031A-4E25-9D4F-90085FBCDD66}"/>
    <cellStyle name="Normal 2 2 12 3 2 3" xfId="27301" xr:uid="{7C3C2C6B-A376-4C08-B672-72DD1C6DDA24}"/>
    <cellStyle name="Normal 2 2 12 3 2 4" xfId="14368" xr:uid="{87AA43E2-ABF6-4CF1-95E1-324AB002C98D}"/>
    <cellStyle name="Normal 2 2 12 3 3" xfId="6821" xr:uid="{E2C41153-FFAB-4ED0-AB8B-6014853786DF}"/>
    <cellStyle name="Normal 2 2 12 3 3 2" xfId="27508" xr:uid="{CC38DC81-9159-4D28-B7A4-DAC637FEB901}"/>
    <cellStyle name="Normal 2 2 12 3 3 3" xfId="27087" xr:uid="{7EF38C80-B0D3-4DFD-9A0A-41F57020FEC4}"/>
    <cellStyle name="Normal 2 2 12 3 3 4" xfId="17201" xr:uid="{26E52485-6547-4818-9BE2-E34CFBD2E42B}"/>
    <cellStyle name="Normal 2 2 12 3 4" xfId="9654" xr:uid="{6F87446E-73B0-415B-B3DF-BCDB2932CF02}"/>
    <cellStyle name="Normal 2 2 12 3 4 2" xfId="29389" xr:uid="{E1AB4123-829E-472B-8201-5042441F9D0E}"/>
    <cellStyle name="Normal 2 2 12 3 4 3" xfId="20034" xr:uid="{B5528FC7-B11C-4B89-AD12-5EA5CEA3F156}"/>
    <cellStyle name="Normal 2 2 12 3 5" xfId="23588" xr:uid="{E4661236-05E0-4733-83E4-BF38DCBD5CFB}"/>
    <cellStyle name="Normal 2 2 12 3 6" xfId="13146" xr:uid="{59784323-D983-4403-A797-10888BEA3561}"/>
    <cellStyle name="Normal 2 2 12 4" xfId="2318" xr:uid="{00000000-0005-0000-0000-0000A2030000}"/>
    <cellStyle name="Normal 2 2 12 4 2" xfId="7445" xr:uid="{BC4AB11F-05B5-41C6-848E-34FE761CDCF0}"/>
    <cellStyle name="Normal 2 2 12 4 2 2" xfId="27509" xr:uid="{1D0CBB2E-B506-46BE-9D6B-6EAEAD8F035C}"/>
    <cellStyle name="Normal 2 2 12 4 2 3" xfId="17825" xr:uid="{F50110FA-FA26-4B8F-BD48-D96B1E0B9EFD}"/>
    <cellStyle name="Normal 2 2 12 4 3" xfId="10278" xr:uid="{04089D3B-4538-4C52-A27C-4A9708A69974}"/>
    <cellStyle name="Normal 2 2 12 4 3 2" xfId="20658" xr:uid="{2E0D2A35-A4E4-431F-A576-04C14ABCDA3C}"/>
    <cellStyle name="Normal 2 2 12 4 4" xfId="23710" xr:uid="{93C07792-30FE-4B44-9573-26AEFF3A7BF0}"/>
    <cellStyle name="Normal 2 2 12 4 5" xfId="14992" xr:uid="{51B5B4D7-F9FA-4226-9AA7-18D07081935F}"/>
    <cellStyle name="Normal 2 2 12 5" xfId="3923" xr:uid="{80B48330-8868-42AD-8BDC-4ABE101D7FE5}"/>
    <cellStyle name="Normal 2 2 12 5 2" xfId="8755" xr:uid="{0552D940-71B3-43C0-B2DB-648923AA1A54}"/>
    <cellStyle name="Normal 2 2 12 5 2 2" xfId="28977" xr:uid="{B40DC248-C826-4482-AFB1-2C50FE8E20F9}"/>
    <cellStyle name="Normal 2 2 12 5 2 3" xfId="19135" xr:uid="{0DBB2F03-198E-4EA9-9FCB-52E1EB65A82B}"/>
    <cellStyle name="Normal 2 2 12 5 3" xfId="11588" xr:uid="{F8030501-846D-475A-A3BE-5B1CA040C545}"/>
    <cellStyle name="Normal 2 2 12 5 3 2" xfId="21968" xr:uid="{93B94236-8E68-420A-B001-78A4B3C4C0E4}"/>
    <cellStyle name="Normal 2 2 12 5 4" xfId="23010" xr:uid="{FF2626A7-2135-440A-A877-AEE80954058E}"/>
    <cellStyle name="Normal 2 2 12 5 5" xfId="16302" xr:uid="{E8CC1F3D-DAFB-4840-966E-72DE70B7AF30}"/>
    <cellStyle name="Normal 2 2 12 6" xfId="5069" xr:uid="{084EAE70-9054-40F8-BFE2-D35318827036}"/>
    <cellStyle name="Normal 2 2 12 6 2" xfId="28309" xr:uid="{E571C781-2D2F-4739-921B-7BDC8F0ACB39}"/>
    <cellStyle name="Normal 2 2 12 6 3" xfId="26134" xr:uid="{68DF8A38-4DBF-4086-9398-2C368CB90CBF}"/>
    <cellStyle name="Normal 2 2 12 6 4" xfId="14366" xr:uid="{E415832E-07C5-4280-9D6D-23D0D3FCCF5E}"/>
    <cellStyle name="Normal 2 2 12 7" xfId="6819" xr:uid="{BF3DB480-ACE2-4974-AD3C-1760B38EE11C}"/>
    <cellStyle name="Normal 2 2 12 7 2" xfId="26793" xr:uid="{64BE9471-4482-46F0-B926-F236CF48DE7A}"/>
    <cellStyle name="Normal 2 2 12 7 3" xfId="17199" xr:uid="{CDA13340-5781-4640-96A4-DAC67D8249D7}"/>
    <cellStyle name="Normal 2 2 12 8" xfId="9652" xr:uid="{EC8A2C6E-8145-4C6B-98CD-6625A6067AC5}"/>
    <cellStyle name="Normal 2 2 12 8 2" xfId="20032" xr:uid="{E34FB326-D462-4975-BFF1-2D6B474B3857}"/>
    <cellStyle name="Normal 2 2 12 9" xfId="24819" xr:uid="{92E2412E-AE0B-4E04-8A02-EE933A9D2232}"/>
    <cellStyle name="Normal 2 2 13" xfId="717" xr:uid="{00000000-0005-0000-0000-000079040000}"/>
    <cellStyle name="Normal 2 2 13 10" xfId="12498" xr:uid="{61170B46-1634-41C8-94F6-182BD1D0ECF0}"/>
    <cellStyle name="Normal 2 2 13 2" xfId="3147" xr:uid="{00000000-0005-0000-0000-0000A7030000}"/>
    <cellStyle name="Normal 2 2 13 2 2" xfId="6205" xr:uid="{1BE0B72C-EB5F-4A68-ADBB-776D2ABC6E28}"/>
    <cellStyle name="Normal 2 2 13 2 2 2" xfId="22858" xr:uid="{53D22A31-D144-49D0-91AA-1D8AA931FF1F}"/>
    <cellStyle name="Normal 2 2 13 2 2 3" xfId="26298" xr:uid="{D8911CED-764F-48E2-9168-73042C5D13ED}"/>
    <cellStyle name="Normal 2 2 13 2 2 4" xfId="15774" xr:uid="{E725DF8F-2486-44A0-9DDC-35451486C16E}"/>
    <cellStyle name="Normal 2 2 13 2 3" xfId="8227" xr:uid="{8FE612A1-40D0-4D13-BCB0-0744C78DD892}"/>
    <cellStyle name="Normal 2 2 13 2 3 2" xfId="26185" xr:uid="{06BF066D-2D8C-4346-B71C-B793C1B4A8CB}"/>
    <cellStyle name="Normal 2 2 13 2 3 3" xfId="28872" xr:uid="{8129AB89-2906-47C8-9BA7-89EE51578157}"/>
    <cellStyle name="Normal 2 2 13 2 3 4" xfId="18607" xr:uid="{64C64456-37D7-4EE3-92B2-E77B6817AC99}"/>
    <cellStyle name="Normal 2 2 13 2 4" xfId="11060" xr:uid="{FD08E1CF-839E-4985-96D9-9AA4F72A3267}"/>
    <cellStyle name="Normal 2 2 13 2 4 2" xfId="29475" xr:uid="{038BD399-35D3-48F3-8F87-83353631008F}"/>
    <cellStyle name="Normal 2 2 13 2 4 3" xfId="21440" xr:uid="{535D86DE-691C-4D4C-97D3-6C9A8B1E520E}"/>
    <cellStyle name="Normal 2 2 13 2 5" xfId="25157" xr:uid="{C24663EF-B84A-4159-827E-04DA4C4C0947}"/>
    <cellStyle name="Normal 2 2 13 2 6" xfId="13682" xr:uid="{D7D50C91-20D1-4F4F-B216-79150BA26CFA}"/>
    <cellStyle name="Normal 2 2 13 3" xfId="2715" xr:uid="{00000000-0005-0000-0000-0000A8030000}"/>
    <cellStyle name="Normal 2 2 13 3 2" xfId="5933" xr:uid="{D0C06B45-2A7E-4AB6-A718-198594DC2508}"/>
    <cellStyle name="Normal 2 2 13 3 2 2" xfId="27394" xr:uid="{6491416E-F12A-4584-81F1-655F94FF171F}"/>
    <cellStyle name="Normal 2 2 13 3 2 3" xfId="15386" xr:uid="{ED351527-011C-4C1E-AC63-0808C644313D}"/>
    <cellStyle name="Normal 2 2 13 3 3" xfId="7839" xr:uid="{906AFB7C-6C05-4D62-9036-BCB3EF4B597A}"/>
    <cellStyle name="Normal 2 2 13 3 3 2" xfId="18219" xr:uid="{70736B79-02B6-4245-8B46-CAAAA5DE7056}"/>
    <cellStyle name="Normal 2 2 13 3 4" xfId="10672" xr:uid="{2CB8B3FA-0C80-47EE-9634-14D33F0FA550}"/>
    <cellStyle name="Normal 2 2 13 3 4 2" xfId="21052" xr:uid="{F769EB83-E13C-416F-9B09-5D4D5057E829}"/>
    <cellStyle name="Normal 2 2 13 3 5" xfId="25239" xr:uid="{6C3C5C07-9AFA-4E02-B0A6-FA91BFF57E6E}"/>
    <cellStyle name="Normal 2 2 13 3 6" xfId="13143" xr:uid="{1162147A-342C-4981-8B63-09F1ABF2E97A}"/>
    <cellStyle name="Normal 2 2 13 4" xfId="2266" xr:uid="{00000000-0005-0000-0000-0000A6030000}"/>
    <cellStyle name="Normal 2 2 13 4 2" xfId="7393" xr:uid="{89FD8668-7FA1-4059-9FE1-C4A120F59806}"/>
    <cellStyle name="Normal 2 2 13 4 2 2" xfId="26379" xr:uid="{30E68958-E569-42E9-BA2F-E453205D9189}"/>
    <cellStyle name="Normal 2 2 13 4 2 3" xfId="17773" xr:uid="{C11B38C0-F736-4D86-A774-66F20C82FCF6}"/>
    <cellStyle name="Normal 2 2 13 4 3" xfId="10226" xr:uid="{C380EA43-0880-44F7-916A-3D91415E0C58}"/>
    <cellStyle name="Normal 2 2 13 4 3 2" xfId="20606" xr:uid="{1B250137-71E8-4861-B427-84820C9A4C85}"/>
    <cellStyle name="Normal 2 2 13 4 4" xfId="25247" xr:uid="{0774F863-049F-497C-9A81-59CA0A5BAD79}"/>
    <cellStyle name="Normal 2 2 13 4 5" xfId="14940" xr:uid="{9D586C60-AB7D-471D-9DEB-58BC88B4A903}"/>
    <cellStyle name="Normal 2 2 13 5" xfId="3920" xr:uid="{88D0797E-A6BF-4D0F-A6C0-FD36B77BCA0E}"/>
    <cellStyle name="Normal 2 2 13 5 2" xfId="8752" xr:uid="{03051166-9FC1-44DA-988E-9FADE5847749}"/>
    <cellStyle name="Normal 2 2 13 5 2 2" xfId="19132" xr:uid="{7E7697FE-260A-4D9E-AA2B-095703FCCC3B}"/>
    <cellStyle name="Normal 2 2 13 5 3" xfId="11585" xr:uid="{94226967-A082-4D5A-8487-E119D38878D8}"/>
    <cellStyle name="Normal 2 2 13 5 3 2" xfId="21965" xr:uid="{8E1EFF97-26F7-4B56-B54B-BA8AE98EEF0A}"/>
    <cellStyle name="Normal 2 2 13 5 4" xfId="28464" xr:uid="{C6513DD1-384B-4C82-BAD2-CE01468518F9}"/>
    <cellStyle name="Normal 2 2 13 5 5" xfId="16299" xr:uid="{CE55F6FE-2C4D-414D-8412-7E9EC598D893}"/>
    <cellStyle name="Normal 2 2 13 6" xfId="5072" xr:uid="{B3B3FD30-0DA2-4D0B-90F4-16E1CD25FDF6}"/>
    <cellStyle name="Normal 2 2 13 6 2" xfId="14369" xr:uid="{13419BAA-B656-4198-A9F7-5A4FD8DA4709}"/>
    <cellStyle name="Normal 2 2 13 7" xfId="6822" xr:uid="{CEB21734-C8F9-465C-B46A-FCCCCCE8CFCF}"/>
    <cellStyle name="Normal 2 2 13 7 2" xfId="17202" xr:uid="{706C0D92-3F15-4226-8081-848ED9C101B0}"/>
    <cellStyle name="Normal 2 2 13 8" xfId="9655" xr:uid="{C8721B46-B374-4413-9AE3-932F85723B3E}"/>
    <cellStyle name="Normal 2 2 13 8 2" xfId="20035" xr:uid="{FEB40EA4-6CE0-42DE-A328-4F68BE1326E9}"/>
    <cellStyle name="Normal 2 2 13 9" xfId="24744" xr:uid="{C60147FB-826F-443F-AA1A-C1D4BD123A46}"/>
    <cellStyle name="Normal 2 2 14" xfId="718" xr:uid="{00000000-0005-0000-0000-00007A040000}"/>
    <cellStyle name="Normal 2 2 14 2" xfId="3148" xr:uid="{00000000-0005-0000-0000-0000AA030000}"/>
    <cellStyle name="Normal 2 2 14 2 2" xfId="6206" xr:uid="{8F05DB9B-6A25-4038-B62A-F4C873DD9350}"/>
    <cellStyle name="Normal 2 2 14 2 2 2" xfId="28570" xr:uid="{33B1D394-50B2-48C6-8C60-F743ED085D4B}"/>
    <cellStyle name="Normal 2 2 14 2 2 3" xfId="15775" xr:uid="{9F35178A-3720-4778-B1B0-CC80F28CC6AB}"/>
    <cellStyle name="Normal 2 2 14 2 3" xfId="8228" xr:uid="{2044CE16-91FB-4D80-914A-CE644F87D8F4}"/>
    <cellStyle name="Normal 2 2 14 2 3 2" xfId="18608" xr:uid="{D2404AF2-005E-4188-9906-4F235B286828}"/>
    <cellStyle name="Normal 2 2 14 2 4" xfId="11061" xr:uid="{978E363D-3991-4448-883D-E2E7811566D6}"/>
    <cellStyle name="Normal 2 2 14 2 4 2" xfId="21441" xr:uid="{7CD9C325-1851-4180-A5CB-3E7F4E214531}"/>
    <cellStyle name="Normal 2 2 14 2 5" xfId="25279" xr:uid="{0E9922C5-37E1-4CFC-A1AD-C203AD371C98}"/>
    <cellStyle name="Normal 2 2 14 2 6" xfId="13683" xr:uid="{FA8C0126-C36E-4F2D-B7DC-A80CBCD032BF}"/>
    <cellStyle name="Normal 2 2 14 3" xfId="4113" xr:uid="{602DFCFD-72D5-44D7-ACF2-C21656B95719}"/>
    <cellStyle name="Normal 2 2 14 3 2" xfId="8885" xr:uid="{2CCE2982-B565-4F22-8E33-8D5CA20D7F6E}"/>
    <cellStyle name="Normal 2 2 14 3 2 2" xfId="29000" xr:uid="{2C74AD77-220B-4613-8EF4-23EA7DCE53B9}"/>
    <cellStyle name="Normal 2 2 14 3 2 3" xfId="19265" xr:uid="{CA98168B-B65C-4AA5-94DF-F59345996913}"/>
    <cellStyle name="Normal 2 2 14 3 3" xfId="11718" xr:uid="{78412A5D-245A-4544-97D0-24E00F40E1FB}"/>
    <cellStyle name="Normal 2 2 14 3 3 2" xfId="22098" xr:uid="{76B852D3-6881-4247-B526-76ED020D3A4D}"/>
    <cellStyle name="Normal 2 2 14 3 4" xfId="25691" xr:uid="{75B9DCA7-9735-49CB-B831-5B7CB6738F60}"/>
    <cellStyle name="Normal 2 2 14 3 5" xfId="16432" xr:uid="{0D9D12F8-7C95-49C3-93C2-5B61176932CC}"/>
    <cellStyle name="Normal 2 2 14 4" xfId="5073" xr:uid="{0FE830B5-3A30-4425-8BA3-1607EFF37B17}"/>
    <cellStyle name="Normal 2 2 14 4 2" xfId="25633" xr:uid="{CA7AE7FF-9709-40FF-9F56-95356DE17C7B}"/>
    <cellStyle name="Normal 2 2 14 4 3" xfId="26938" xr:uid="{C80C593B-D2C3-4351-A7D5-8F610999EDE7}"/>
    <cellStyle name="Normal 2 2 14 4 4" xfId="14370" xr:uid="{1BB74058-6697-4959-92B2-21F05B0323C1}"/>
    <cellStyle name="Normal 2 2 14 5" xfId="6823" xr:uid="{C93C6F00-7AA6-4DFD-83A2-657CD0BC4C50}"/>
    <cellStyle name="Normal 2 2 14 5 2" xfId="28717" xr:uid="{8A97C4F5-E096-4825-9758-77B6F6DA2CD0}"/>
    <cellStyle name="Normal 2 2 14 5 3" xfId="17203" xr:uid="{BE1AB2A4-25C8-48F8-AD75-90D61AD378D0}"/>
    <cellStyle name="Normal 2 2 14 6" xfId="9656" xr:uid="{74930A9B-473A-4A6C-8087-6DB80EE741A5}"/>
    <cellStyle name="Normal 2 2 14 6 2" xfId="20036" xr:uid="{24AF2EAD-E8F1-441C-8B69-9B4ADD7029B5}"/>
    <cellStyle name="Normal 2 2 14 7" xfId="25034" xr:uid="{BEC619D2-5B98-42AF-BBF7-4FB6E12567A9}"/>
    <cellStyle name="Normal 2 2 14 8" xfId="12656" xr:uid="{63162DEC-A129-4FF9-A03A-433E2293C74C}"/>
    <cellStyle name="Normal 2 2 15" xfId="719" xr:uid="{00000000-0005-0000-0000-00007B040000}"/>
    <cellStyle name="Normal 2 2 15 2" xfId="5074" xr:uid="{99306018-F539-426E-AFF6-71AB4177B221}"/>
    <cellStyle name="Normal 2 2 15 2 2" xfId="24897" xr:uid="{E75E3B17-5623-440A-8AC2-87E8488F28F8}"/>
    <cellStyle name="Normal 2 2 15 2 3" xfId="27593" xr:uid="{0DEC1CF2-4696-41D2-BDF1-5213B9DC73D4}"/>
    <cellStyle name="Normal 2 2 15 2 4" xfId="14371" xr:uid="{8A48EF3E-8497-433A-B4E0-FC09E0C9B29D}"/>
    <cellStyle name="Normal 2 2 15 3" xfId="6824" xr:uid="{2AFC4162-E263-4598-B568-AA1597C44A31}"/>
    <cellStyle name="Normal 2 2 15 3 2" xfId="23600" xr:uid="{25F08F60-A152-4AFF-9E13-906EB14A6DBF}"/>
    <cellStyle name="Normal 2 2 15 3 3" xfId="17204" xr:uid="{C4B807F5-A277-4249-AB06-7D0E0B3D6BF2}"/>
    <cellStyle name="Normal 2 2 15 4" xfId="9657" xr:uid="{F7968E4B-B502-4F1E-82C8-90DBD07CB023}"/>
    <cellStyle name="Normal 2 2 15 4 2" xfId="20037" xr:uid="{6CBDC6EB-DB76-4B70-AB04-21547ACF243C}"/>
    <cellStyle name="Normal 2 2 15 5" xfId="25482" xr:uid="{F089609E-A798-4813-922E-69531170DBF7}"/>
    <cellStyle name="Normal 2 2 15 6" xfId="13354" xr:uid="{1F482952-DA57-4E9F-823C-05C97A7B78EE}"/>
    <cellStyle name="Normal 2 2 16" xfId="2429" xr:uid="{00000000-0005-0000-0000-0000AC030000}"/>
    <cellStyle name="Normal 2 2 16 2" xfId="5726" xr:uid="{E66317E7-6FD0-4B91-B500-9D3330F0A614}"/>
    <cellStyle name="Normal 2 2 16 2 2" xfId="26390" xr:uid="{ABDA310A-0346-4DC4-984F-29ED74B584EF}"/>
    <cellStyle name="Normal 2 2 16 2 3" xfId="15101" xr:uid="{A6040207-EB44-4575-8EA9-C4CE90C60DC5}"/>
    <cellStyle name="Normal 2 2 16 3" xfId="7554" xr:uid="{1514F63C-9927-45A2-B5F6-B96FBA1E7225}"/>
    <cellStyle name="Normal 2 2 16 3 2" xfId="17934" xr:uid="{E0721F0A-358B-4AE8-9224-B0BFCC2F56D7}"/>
    <cellStyle name="Normal 2 2 16 4" xfId="10387" xr:uid="{FF4F799A-66E3-4F40-B618-37BB9F15E6A9}"/>
    <cellStyle name="Normal 2 2 16 4 2" xfId="20767" xr:uid="{C773C84F-6066-46CF-883F-384DBDBBE522}"/>
    <cellStyle name="Normal 2 2 16 5" xfId="25421" xr:uid="{A63BB850-207E-4F37-B731-B70170A9DB5E}"/>
    <cellStyle name="Normal 2 2 16 6" xfId="12815" xr:uid="{7EF3574B-DB58-4C59-B778-7C91746B762A}"/>
    <cellStyle name="Normal 2 2 17" xfId="2156" xr:uid="{00000000-0005-0000-0000-000095030000}"/>
    <cellStyle name="Normal 2 2 17 2" xfId="7283" xr:uid="{B4EC62D9-AF82-4025-970D-EA4C3E026774}"/>
    <cellStyle name="Normal 2 2 17 2 2" xfId="26237" xr:uid="{6DAF2BCE-0C86-4D88-9E2F-78E919AFD190}"/>
    <cellStyle name="Normal 2 2 17 2 3" xfId="17663" xr:uid="{1E015E8D-58DC-456F-BDFE-E140A635E965}"/>
    <cellStyle name="Normal 2 2 17 3" xfId="10116" xr:uid="{2EC4786D-A0A0-483A-9CB6-2C0C04AACC31}"/>
    <cellStyle name="Normal 2 2 17 3 2" xfId="20496" xr:uid="{0E6F1898-8781-4A3A-BF71-DBEE4D01B0BB}"/>
    <cellStyle name="Normal 2 2 17 4" xfId="23735" xr:uid="{A8D75A14-F8ED-4363-B00E-9520DBE2BB4B}"/>
    <cellStyle name="Normal 2 2 17 5" xfId="14830" xr:uid="{B1CA58E7-00A2-41F1-9A0F-BDFFC5AAD87E}"/>
    <cellStyle name="Normal 2 2 18" xfId="3779" xr:uid="{1A373675-4207-447F-B1B4-24466C74361E}"/>
    <cellStyle name="Normal 2 2 18 2" xfId="8619" xr:uid="{A213806B-ABAF-492B-B6D9-CA5737F09E61}"/>
    <cellStyle name="Normal 2 2 18 2 2" xfId="18999" xr:uid="{160AAC24-51E3-424E-AD27-F18D3F8AE720}"/>
    <cellStyle name="Normal 2 2 18 3" xfId="11452" xr:uid="{5ACF6E83-7460-44A6-9393-BEDF0BFE2652}"/>
    <cellStyle name="Normal 2 2 18 3 2" xfId="21832" xr:uid="{16E87DC4-FD90-46D1-A322-126D2F2E83E0}"/>
    <cellStyle name="Normal 2 2 18 4" xfId="24737" xr:uid="{AA2FF3AD-A4EF-4B36-8436-1AADB93BDB37}"/>
    <cellStyle name="Normal 2 2 18 5" xfId="16166" xr:uid="{AC157D38-856C-4580-B563-DCA32EBD428F}"/>
    <cellStyle name="Normal 2 2 19" xfId="5060" xr:uid="{BC3E59D0-D094-48BD-81F3-E96859DFE0F0}"/>
    <cellStyle name="Normal 2 2 19 2" xfId="14357" xr:uid="{AD30DF1C-1582-45A7-99EE-46D101CF8C51}"/>
    <cellStyle name="Normal 2 2 2" xfId="720" xr:uid="{00000000-0005-0000-0000-00007C040000}"/>
    <cellStyle name="Normal 2 2 2 2" xfId="29564" xr:uid="{0140F41A-A7F6-4E64-8D0A-7ADB50A575AD}"/>
    <cellStyle name="Normal 2 2 20" xfId="6810" xr:uid="{9AA093BE-465D-42F9-802A-DCF38D2C3E24}"/>
    <cellStyle name="Normal 2 2 20 2" xfId="17190" xr:uid="{B7BD99B6-0B8B-4E45-BB86-E9AAD9928BCD}"/>
    <cellStyle name="Normal 2 2 21" xfId="9643" xr:uid="{0A98CF2D-EF20-429F-B97D-47442972AF38}"/>
    <cellStyle name="Normal 2 2 21 2" xfId="20023" xr:uid="{A91E6670-104C-49CF-BFCC-DB2F2A80100C}"/>
    <cellStyle name="Normal 2 2 22" xfId="23644" xr:uid="{0A2E6619-5DD4-4182-B404-64DD36161338}"/>
    <cellStyle name="Normal 2 2 23" xfId="12387"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49" xr:uid="{00000000-0005-0000-0000-0000B1030000}"/>
    <cellStyle name="Normal 2 2 4 10 2 2" xfId="6207" xr:uid="{D7D969D3-4E61-4406-BF24-BF599DCF1FAF}"/>
    <cellStyle name="Normal 2 2 4 10 2 2 2" xfId="26539" xr:uid="{E88740FE-679A-4BE2-AB30-5E1E4717FB7B}"/>
    <cellStyle name="Normal 2 2 4 10 2 2 3" xfId="15776" xr:uid="{F38DC642-4549-412E-BBDA-A3A6DD21FAE8}"/>
    <cellStyle name="Normal 2 2 4 10 2 3" xfId="8229" xr:uid="{D6982DF3-9915-4EEC-9953-5C07FCBC40B5}"/>
    <cellStyle name="Normal 2 2 4 10 2 3 2" xfId="18609" xr:uid="{0946FFCE-0946-4566-BB07-7342E0525B8C}"/>
    <cellStyle name="Normal 2 2 4 10 2 4" xfId="11062" xr:uid="{526B7178-26B3-4B9F-BAE8-574354D1F0EB}"/>
    <cellStyle name="Normal 2 2 4 10 2 4 2" xfId="21442" xr:uid="{AC1455A0-CF64-4E90-A7EF-26CE4100BB90}"/>
    <cellStyle name="Normal 2 2 4 10 2 5" xfId="24282" xr:uid="{3C5BC3D8-8C4D-426E-8F06-8F3538AF29AB}"/>
    <cellStyle name="Normal 2 2 4 10 2 6" xfId="13684" xr:uid="{48B9F930-0C25-4581-8E69-79189B949E6F}"/>
    <cellStyle name="Normal 2 2 4 10 3" xfId="4155" xr:uid="{0FD2C3DC-255B-49BE-9FF6-4AC92C7D63F7}"/>
    <cellStyle name="Normal 2 2 4 10 3 2" xfId="8927" xr:uid="{80F2C0FB-F1DC-4258-AD0E-0DD06142707D}"/>
    <cellStyle name="Normal 2 2 4 10 3 2 2" xfId="29026" xr:uid="{37D72171-B24D-4194-B4D3-0A959E954D4C}"/>
    <cellStyle name="Normal 2 2 4 10 3 2 3" xfId="19307" xr:uid="{0681EC7E-E68D-4E35-B1B5-2655A10948DE}"/>
    <cellStyle name="Normal 2 2 4 10 3 3" xfId="11760" xr:uid="{FB782192-D2F5-470E-9650-80D7248ADBA5}"/>
    <cellStyle name="Normal 2 2 4 10 3 3 2" xfId="22140" xr:uid="{6E3AFC5A-8E1D-454F-B124-8B28C999AE87}"/>
    <cellStyle name="Normal 2 2 4 10 3 4" xfId="25696" xr:uid="{960F127A-99EC-4F61-836C-569C208D49CA}"/>
    <cellStyle name="Normal 2 2 4 10 3 5" xfId="16474" xr:uid="{9FDA4D38-87A1-433B-9B04-BCCC15C7061F}"/>
    <cellStyle name="Normal 2 2 4 10 4" xfId="5076" xr:uid="{1FCF3AF0-FBC6-4D63-B3BA-20A01A6167FF}"/>
    <cellStyle name="Normal 2 2 4 10 4 2" xfId="24032" xr:uid="{1E9FBC44-0CCC-4A72-9906-A1159634CC09}"/>
    <cellStyle name="Normal 2 2 4 10 4 3" xfId="26851" xr:uid="{C9EF5E2D-A247-4207-82D8-EEE74AFA64FD}"/>
    <cellStyle name="Normal 2 2 4 10 4 4" xfId="14373" xr:uid="{A90D1DCD-BBBB-4311-AE23-3B6BA1E3AF5D}"/>
    <cellStyle name="Normal 2 2 4 10 5" xfId="6826" xr:uid="{3A3629AD-74B0-46DD-930A-D13A43E4B5A8}"/>
    <cellStyle name="Normal 2 2 4 10 5 2" xfId="27193" xr:uid="{EE7C6482-5934-4C5E-8210-9C33C60F11DA}"/>
    <cellStyle name="Normal 2 2 4 10 5 3" xfId="17206" xr:uid="{2EA77B2A-9F6B-494B-9CDD-F0DCBF707307}"/>
    <cellStyle name="Normal 2 2 4 10 6" xfId="9659" xr:uid="{C57FB809-5FE2-45E4-ACDC-C1DBA03283E4}"/>
    <cellStyle name="Normal 2 2 4 10 6 2" xfId="20039" xr:uid="{CDB3F3D8-A21A-4F07-ADB0-05173762F68D}"/>
    <cellStyle name="Normal 2 2 4 10 7" xfId="22879" xr:uid="{5CF308C9-6D51-4643-9E2C-5CA6A840CF6A}"/>
    <cellStyle name="Normal 2 2 4 10 8" xfId="12711" xr:uid="{E7A9E7AD-6F08-45B4-9A3F-FF2B6DF2184A}"/>
    <cellStyle name="Normal 2 2 4 11" xfId="724" xr:uid="{00000000-0005-0000-0000-000080040000}"/>
    <cellStyle name="Normal 2 2 4 11 2" xfId="5077" xr:uid="{B2B51439-26A5-4C50-95D8-D9A322E62328}"/>
    <cellStyle name="Normal 2 2 4 11 2 2" xfId="25677" xr:uid="{C402C1D2-4423-4CDA-ADCF-C57202F1D021}"/>
    <cellStyle name="Normal 2 2 4 11 2 3" xfId="26358" xr:uid="{056DCAAC-24E9-43A1-82A6-0C9A315D56AD}"/>
    <cellStyle name="Normal 2 2 4 11 2 4" xfId="14374" xr:uid="{872521E7-6E08-4614-B377-4B95D2864DA4}"/>
    <cellStyle name="Normal 2 2 4 11 3" xfId="6827" xr:uid="{7C2751A7-702E-4DF4-9E80-C1AE00BF3135}"/>
    <cellStyle name="Normal 2 2 4 11 3 2" xfId="27642" xr:uid="{19F6A390-B923-463C-9013-7110AED7F8C9}"/>
    <cellStyle name="Normal 2 2 4 11 3 3" xfId="17207" xr:uid="{AC1AC1C8-1FF9-407E-943E-53543251EF25}"/>
    <cellStyle name="Normal 2 2 4 11 4" xfId="9660" xr:uid="{19073B8C-2791-4F34-812F-A2DE9320F133}"/>
    <cellStyle name="Normal 2 2 4 11 4 2" xfId="20040" xr:uid="{34810A10-8551-4547-9322-99F6D9A4A5EA}"/>
    <cellStyle name="Normal 2 2 4 11 5" xfId="23141" xr:uid="{416C81B3-0819-4BF8-9A30-32B0AC090322}"/>
    <cellStyle name="Normal 2 2 4 11 6" xfId="13409" xr:uid="{FC688F8D-7DA8-4750-8693-6F6C1C293274}"/>
    <cellStyle name="Normal 2 2 4 12" xfId="2436" xr:uid="{00000000-0005-0000-0000-0000B3030000}"/>
    <cellStyle name="Normal 2 2 4 12 2" xfId="5731" xr:uid="{1CA93B62-87E4-4705-96DD-F355FB40FC33}"/>
    <cellStyle name="Normal 2 2 4 12 2 2" xfId="27528" xr:uid="{693F9F83-E752-4F7D-B8DA-264691227F4E}"/>
    <cellStyle name="Normal 2 2 4 12 2 3" xfId="15108" xr:uid="{F5B0BC0C-3FEA-4385-B77E-05F42AF9B996}"/>
    <cellStyle name="Normal 2 2 4 12 3" xfId="7561" xr:uid="{D54A0966-299F-4FC9-8FED-1E10BBEC96F3}"/>
    <cellStyle name="Normal 2 2 4 12 3 2" xfId="17941" xr:uid="{26E2A7A7-1EAB-45EE-920C-AD013DF7E206}"/>
    <cellStyle name="Normal 2 2 4 12 4" xfId="10394" xr:uid="{C84F7657-F60B-4659-BC49-8D0BE4A04CC6}"/>
    <cellStyle name="Normal 2 2 4 12 4 2" xfId="20774" xr:uid="{5769F3AE-2EF9-48C9-AB5C-93E5211D5A0F}"/>
    <cellStyle name="Normal 2 2 4 12 5" xfId="24007" xr:uid="{FABCEE1E-7C42-4836-8C1F-79CA52228F4A}"/>
    <cellStyle name="Normal 2 2 4 12 6" xfId="12823" xr:uid="{676C421A-797B-4EB2-918A-9AC76E6E9645}"/>
    <cellStyle name="Normal 2 2 4 13" xfId="2166" xr:uid="{00000000-0005-0000-0000-0000AF030000}"/>
    <cellStyle name="Normal 2 2 4 13 2" xfId="7293" xr:uid="{F1BFA181-64C5-4E4A-ABD0-7974201F6931}"/>
    <cellStyle name="Normal 2 2 4 13 2 2" xfId="26397" xr:uid="{C5112DC9-9925-499D-B2E9-335E18D7B2D2}"/>
    <cellStyle name="Normal 2 2 4 13 2 3" xfId="17673" xr:uid="{F344F0F8-8DF6-4F0A-BAB4-42D5F92328BF}"/>
    <cellStyle name="Normal 2 2 4 13 3" xfId="10126" xr:uid="{E442D80D-08EC-4EAA-BC94-B6780007F958}"/>
    <cellStyle name="Normal 2 2 4 13 3 2" xfId="20506" xr:uid="{246E3730-AF31-49D0-A8E0-7E7785E2D887}"/>
    <cellStyle name="Normal 2 2 4 13 4" xfId="23598" xr:uid="{D26C7D18-001A-43BB-9815-B9CF2762C3E7}"/>
    <cellStyle name="Normal 2 2 4 13 5" xfId="14840" xr:uid="{A06D253D-74AA-4949-A3C4-488C2ED85076}"/>
    <cellStyle name="Normal 2 2 4 14" xfId="3926" xr:uid="{9224FE76-AF9F-40C7-9E4B-7A38724FA954}"/>
    <cellStyle name="Normal 2 2 4 14 2" xfId="8758" xr:uid="{6E95594E-0165-4B4D-ADF3-14A3EE4DDC8E}"/>
    <cellStyle name="Normal 2 2 4 14 2 2" xfId="19138" xr:uid="{2422C39E-40B6-44E7-8B83-F4CBD35700F8}"/>
    <cellStyle name="Normal 2 2 4 14 3" xfId="11591" xr:uid="{BC9F1DA9-C5F5-42AD-BD86-0A771A3DF603}"/>
    <cellStyle name="Normal 2 2 4 14 3 2" xfId="21971" xr:uid="{4D8611E8-F2C4-448E-BE12-76FC605A333A}"/>
    <cellStyle name="Normal 2 2 4 14 4" xfId="27369" xr:uid="{FE9CCE05-EF0F-418B-AE5C-0376211A82BB}"/>
    <cellStyle name="Normal 2 2 4 14 5" xfId="16305" xr:uid="{10BBC8C1-DA61-4642-8926-FA9976CAA80E}"/>
    <cellStyle name="Normal 2 2 4 15" xfId="5075" xr:uid="{3F321B4F-E47A-4304-B738-AE2327016E19}"/>
    <cellStyle name="Normal 2 2 4 15 2" xfId="14372" xr:uid="{AE14D018-34CD-4C44-BCC8-1E57CECF4998}"/>
    <cellStyle name="Normal 2 2 4 16" xfId="6825" xr:uid="{1BB3EEC8-AF94-4899-A302-68D57360357C}"/>
    <cellStyle name="Normal 2 2 4 16 2" xfId="17205" xr:uid="{A687550A-8C82-42DC-9A95-3E243EE3767B}"/>
    <cellStyle name="Normal 2 2 4 17" xfId="9658" xr:uid="{C6FCDE00-F4C5-44DE-844A-7083A1A96C98}"/>
    <cellStyle name="Normal 2 2 4 17 2" xfId="20038" xr:uid="{B61EA2A4-DD29-4E0D-90E6-932E4981EC6A}"/>
    <cellStyle name="Normal 2 2 4 18" xfId="23384" xr:uid="{E36E8115-6050-4A3E-9EF7-52F5E1BB4ED5}"/>
    <cellStyle name="Normal 2 2 4 19" xfId="12398" xr:uid="{7149CC92-E14B-4B1D-A89B-503FF7AF0A7B}"/>
    <cellStyle name="Normal 2 2 4 2" xfId="725" xr:uid="{00000000-0005-0000-0000-000081040000}"/>
    <cellStyle name="Normal 2 2 4 2 10" xfId="5078" xr:uid="{082F0210-4C72-422F-80F9-ACC646677EA2}"/>
    <cellStyle name="Normal 2 2 4 2 10 2" xfId="14375" xr:uid="{94822CAF-2092-49A9-B8CD-410DA0A1A116}"/>
    <cellStyle name="Normal 2 2 4 2 11" xfId="6828" xr:uid="{242FD371-17D0-477D-B9D8-109C3D143C7C}"/>
    <cellStyle name="Normal 2 2 4 2 11 2" xfId="17208" xr:uid="{065C0B98-270C-4FA0-BFD9-19E1970F6214}"/>
    <cellStyle name="Normal 2 2 4 2 12" xfId="9661" xr:uid="{9EC68AC5-DB34-4CC7-9026-D9E313DA6B00}"/>
    <cellStyle name="Normal 2 2 4 2 12 2" xfId="20041" xr:uid="{9D0222BA-8F09-45F6-B777-449CA78646CA}"/>
    <cellStyle name="Normal 2 2 4 2 13" xfId="24968" xr:uid="{0C738B10-8E93-4856-BCB1-B19FD7867AA7}"/>
    <cellStyle name="Normal 2 2 4 2 14" xfId="12421" xr:uid="{384D961C-EC37-4EA2-A57F-262696283CE4}"/>
    <cellStyle name="Normal 2 2 4 2 2" xfId="726" xr:uid="{00000000-0005-0000-0000-000082040000}"/>
    <cellStyle name="Normal 2 2 4 2 2 10" xfId="6829" xr:uid="{BE5F802E-0A33-4C0C-B22F-904F96F5C12D}"/>
    <cellStyle name="Normal 2 2 4 2 2 10 2" xfId="17209" xr:uid="{0E0A262A-9010-4CD1-BFCB-467216AADD64}"/>
    <cellStyle name="Normal 2 2 4 2 2 11" xfId="9662" xr:uid="{ABFE3BC2-408D-4C96-99C4-97DE3C927B68}"/>
    <cellStyle name="Normal 2 2 4 2 2 11 2" xfId="20042" xr:uid="{7F457473-275E-44E9-8293-D49E2EC6900B}"/>
    <cellStyle name="Normal 2 2 4 2 2 12" xfId="23567" xr:uid="{714019CF-C46E-40AB-935E-1D4B4ECBD1B9}"/>
    <cellStyle name="Normal 2 2 4 2 2 13" xfId="12481" xr:uid="{18DB36CC-DB17-43E4-811E-FC915DA0DCCC}"/>
    <cellStyle name="Normal 2 2 4 2 2 2" xfId="727" xr:uid="{00000000-0005-0000-0000-000083040000}"/>
    <cellStyle name="Normal 2 2 4 2 2 2 10" xfId="13046" xr:uid="{B75C6799-77DF-49EF-B0AB-0CAF2F2B5AA6}"/>
    <cellStyle name="Normal 2 2 4 2 2 2 2" xfId="2721" xr:uid="{00000000-0005-0000-0000-0000B7030000}"/>
    <cellStyle name="Normal 2 2 4 2 2 2 2 2" xfId="3152" xr:uid="{00000000-0005-0000-0000-0000B8030000}"/>
    <cellStyle name="Normal 2 2 4 2 2 2 2 2 2" xfId="6210" xr:uid="{2699C163-FD31-4EAE-A8F7-B64A6502ECF7}"/>
    <cellStyle name="Normal 2 2 4 2 2 2 2 2 2 2" xfId="27309" xr:uid="{979CD163-8371-46E5-A003-E51E3D7A9388}"/>
    <cellStyle name="Normal 2 2 4 2 2 2 2 2 2 3" xfId="15779" xr:uid="{F6DCBA35-A6CE-45ED-8A34-3DB0D43A58A2}"/>
    <cellStyle name="Normal 2 2 4 2 2 2 2 2 3" xfId="8232" xr:uid="{F0D0C146-855C-4C83-8150-0B386D5B8ED4}"/>
    <cellStyle name="Normal 2 2 4 2 2 2 2 2 3 2" xfId="18612" xr:uid="{6399A8DE-701C-4DB0-91AB-D921947BE8E1}"/>
    <cellStyle name="Normal 2 2 4 2 2 2 2 2 4" xfId="11065" xr:uid="{1E9C24A1-9573-4B38-8468-E68552F1F4BA}"/>
    <cellStyle name="Normal 2 2 4 2 2 2 2 2 4 2" xfId="21445" xr:uid="{6EA31103-5C99-4B3E-AD13-B9D29EBA98AE}"/>
    <cellStyle name="Normal 2 2 4 2 2 2 2 2 5" xfId="25298" xr:uid="{2DD1FCC2-D5B0-44E4-80A1-FF322D89482A}"/>
    <cellStyle name="Normal 2 2 4 2 2 2 2 2 6" xfId="13687" xr:uid="{00D91A39-C71B-4EF1-940F-2B85EFA0B76C}"/>
    <cellStyle name="Normal 2 2 4 2 2 2 2 3" xfId="4288" xr:uid="{EB4C999B-FD68-43F3-85D7-E9F10D41EA3E}"/>
    <cellStyle name="Normal 2 2 4 2 2 2 2 3 2" xfId="9060" xr:uid="{D55F9012-33D5-4D08-A084-FDFFB9E1BD7C}"/>
    <cellStyle name="Normal 2 2 4 2 2 2 2 3 2 2" xfId="29103" xr:uid="{0037F71B-AF57-417B-B0C1-9187E1724F27}"/>
    <cellStyle name="Normal 2 2 4 2 2 2 2 3 2 3" xfId="19440" xr:uid="{35B5BCF0-9220-4EAF-8043-00F118D02DCA}"/>
    <cellStyle name="Normal 2 2 4 2 2 2 2 3 3" xfId="11893" xr:uid="{15FFEA8F-AD61-42BA-B4DF-77F494056622}"/>
    <cellStyle name="Normal 2 2 4 2 2 2 2 3 3 2" xfId="22273" xr:uid="{DDAA0DAD-3748-447D-859F-158EAAB2B3D1}"/>
    <cellStyle name="Normal 2 2 4 2 2 2 2 3 4" xfId="25556" xr:uid="{88F7A1A7-A134-4BD9-BEF1-7FA3B8A59D87}"/>
    <cellStyle name="Normal 2 2 4 2 2 2 2 3 5" xfId="16607" xr:uid="{EB03052E-F658-45EF-B3DB-852A4C7BB8AE}"/>
    <cellStyle name="Normal 2 2 4 2 2 2 2 4" xfId="5939" xr:uid="{CB7445F3-EDE3-4EE8-B6F9-3A408AAD304B}"/>
    <cellStyle name="Normal 2 2 4 2 2 2 2 4 2" xfId="26544" xr:uid="{88071224-704B-408D-9737-7F52197591E3}"/>
    <cellStyle name="Normal 2 2 4 2 2 2 2 4 3" xfId="15392" xr:uid="{78E75524-9F07-495E-8BF3-3BAF4F5DD576}"/>
    <cellStyle name="Normal 2 2 4 2 2 2 2 5" xfId="7845" xr:uid="{5D107997-4F67-464D-A286-B2B2A0262103}"/>
    <cellStyle name="Normal 2 2 4 2 2 2 2 5 2" xfId="18225" xr:uid="{AA40D164-9E2D-4A13-910B-3D371DE141C5}"/>
    <cellStyle name="Normal 2 2 4 2 2 2 2 6" xfId="10678" xr:uid="{18926BE6-A7E2-4432-B7DE-3E917506226E}"/>
    <cellStyle name="Normal 2 2 4 2 2 2 2 6 2" xfId="21058" xr:uid="{5DB5DD18-242B-488B-BD94-C1C85C86F788}"/>
    <cellStyle name="Normal 2 2 4 2 2 2 2 7" xfId="23627" xr:uid="{83E0FFC2-481C-45AE-8A7D-75DA91E86A48}"/>
    <cellStyle name="Normal 2 2 4 2 2 2 2 8" xfId="13150" xr:uid="{C5B5A001-DC74-4D19-AFCD-13258C952985}"/>
    <cellStyle name="Normal 2 2 4 2 2 2 3" xfId="3153" xr:uid="{00000000-0005-0000-0000-0000B9030000}"/>
    <cellStyle name="Normal 2 2 4 2 2 2 3 2" xfId="4452" xr:uid="{4A97CEB2-5003-4355-8B57-CF23B36F416D}"/>
    <cellStyle name="Normal 2 2 4 2 2 2 3 2 2" xfId="9224" xr:uid="{F5720346-86C9-4C63-BA2E-BAE188667089}"/>
    <cellStyle name="Normal 2 2 4 2 2 2 3 2 2 2" xfId="19604" xr:uid="{9305AE05-2DFF-4B0F-A9D4-8809704FA2E9}"/>
    <cellStyle name="Normal 2 2 4 2 2 2 3 2 3" xfId="12057" xr:uid="{ECFF396C-25C3-49B8-AA48-4D7D1EBC0BDB}"/>
    <cellStyle name="Normal 2 2 4 2 2 2 3 2 3 2" xfId="22437" xr:uid="{2BC92043-679A-4766-9259-2405F2EA928F}"/>
    <cellStyle name="Normal 2 2 4 2 2 2 3 2 4" xfId="26057" xr:uid="{ED0E0944-5CEF-4C9C-AA0F-E258430D90A9}"/>
    <cellStyle name="Normal 2 2 4 2 2 2 3 2 5" xfId="16771" xr:uid="{55BE370F-B348-471C-8745-E120F97BE2A0}"/>
    <cellStyle name="Normal 2 2 4 2 2 2 3 3" xfId="6211" xr:uid="{CF2B2C7D-8D4A-4128-AE44-E970B94FCAE1}"/>
    <cellStyle name="Normal 2 2 4 2 2 2 3 3 2" xfId="15780" xr:uid="{B75D01FD-8740-465A-8152-A77BC1D4819D}"/>
    <cellStyle name="Normal 2 2 4 2 2 2 3 4" xfId="8233" xr:uid="{CEBD421D-9A20-422F-AC86-CA9DEA90F093}"/>
    <cellStyle name="Normal 2 2 4 2 2 2 3 4 2" xfId="18613" xr:uid="{1B2C86E2-3FE6-4F5C-BA72-F9B27B3FBC4B}"/>
    <cellStyle name="Normal 2 2 4 2 2 2 3 5" xfId="11066" xr:uid="{505C8031-27A6-4614-A3C4-177C0D99977D}"/>
    <cellStyle name="Normal 2 2 4 2 2 2 3 5 2" xfId="21446" xr:uid="{4C04D953-6EF7-4BBC-BA46-8EFDD1D1EA4D}"/>
    <cellStyle name="Normal 2 2 4 2 2 2 3 6" xfId="24287" xr:uid="{171037B2-2BB0-4C29-BBCE-68189D2748E9}"/>
    <cellStyle name="Normal 2 2 4 2 2 2 3 7" xfId="13688" xr:uid="{271CF764-F5C9-47CB-857B-A73B69E6962C}"/>
    <cellStyle name="Normal 2 2 4 2 2 2 4" xfId="3151" xr:uid="{00000000-0005-0000-0000-0000BA030000}"/>
    <cellStyle name="Normal 2 2 4 2 2 2 4 2" xfId="6209" xr:uid="{E91A0431-FCC1-463D-BD9C-F55AA905BE01}"/>
    <cellStyle name="Normal 2 2 4 2 2 2 4 2 2" xfId="27581" xr:uid="{7798AA59-ECF7-4EA6-AE66-36AF8239076A}"/>
    <cellStyle name="Normal 2 2 4 2 2 2 4 2 3" xfId="15778" xr:uid="{3D255CEF-B0D7-4594-8D79-B28B7B704CE7}"/>
    <cellStyle name="Normal 2 2 4 2 2 2 4 3" xfId="8231" xr:uid="{0CD3A607-C712-4534-B9B7-8F82DE39D3A1}"/>
    <cellStyle name="Normal 2 2 4 2 2 2 4 3 2" xfId="18611" xr:uid="{847B1C1E-5B45-4EA7-9A71-E2F0ED75139E}"/>
    <cellStyle name="Normal 2 2 4 2 2 2 4 4" xfId="11064" xr:uid="{314174BA-CE9E-4BBB-86B5-4BE1B74BFD55}"/>
    <cellStyle name="Normal 2 2 4 2 2 2 4 4 2" xfId="21444" xr:uid="{BF5AEE3C-78FF-46DD-B096-C3648047178D}"/>
    <cellStyle name="Normal 2 2 4 2 2 2 4 5" xfId="24462" xr:uid="{CE55173A-4A4F-4D6C-9EB6-0BBA474A68A0}"/>
    <cellStyle name="Normal 2 2 4 2 2 2 4 6" xfId="13686" xr:uid="{BBE612DB-E7AA-4BE9-B15F-44A38468F16D}"/>
    <cellStyle name="Normal 2 2 4 2 2 2 5" xfId="4245" xr:uid="{A5837D72-58FA-4ACE-83A8-4C32A870CADD}"/>
    <cellStyle name="Normal 2 2 4 2 2 2 5 2" xfId="9017" xr:uid="{3911FCCB-8233-454F-8863-A3272D932E7B}"/>
    <cellStyle name="Normal 2 2 4 2 2 2 5 2 2" xfId="29088" xr:uid="{559997CF-28FA-4C70-AEF7-995D956D328F}"/>
    <cellStyle name="Normal 2 2 4 2 2 2 5 2 3" xfId="19397" xr:uid="{6AA6EA60-8522-44FD-82C6-A119F68309F5}"/>
    <cellStyle name="Normal 2 2 4 2 2 2 5 3" xfId="11850" xr:uid="{E81DFAA3-3FDC-4207-982E-6BBCB881398F}"/>
    <cellStyle name="Normal 2 2 4 2 2 2 5 3 2" xfId="22230" xr:uid="{F4A4E475-A61A-492B-AD1A-F651E84955C9}"/>
    <cellStyle name="Normal 2 2 4 2 2 2 5 4" xfId="23355" xr:uid="{4A63525E-46BF-4176-BD63-81BE8045E9C6}"/>
    <cellStyle name="Normal 2 2 4 2 2 2 5 5" xfId="16564" xr:uid="{B6518A45-8C55-4D40-819C-2C376C91C8EE}"/>
    <cellStyle name="Normal 2 2 4 2 2 2 6" xfId="5080" xr:uid="{47FC8CF6-B486-4972-BA38-F5EDBBDDAC10}"/>
    <cellStyle name="Normal 2 2 4 2 2 2 6 2" xfId="28156" xr:uid="{9FFF3425-5AF2-4761-BE08-7EC4173D3F76}"/>
    <cellStyle name="Normal 2 2 4 2 2 2 6 3" xfId="14377" xr:uid="{335F4B5E-37F6-4AD8-9623-4B17805DE4A7}"/>
    <cellStyle name="Normal 2 2 4 2 2 2 7" xfId="6830" xr:uid="{EBF1790C-9A9E-4FDA-99F8-75F26B66D02D}"/>
    <cellStyle name="Normal 2 2 4 2 2 2 7 2" xfId="17210" xr:uid="{2C60DF07-AFD6-4899-B1D4-DE65F15B1770}"/>
    <cellStyle name="Normal 2 2 4 2 2 2 8" xfId="9663" xr:uid="{C51E09DB-C633-47B9-8D83-AA8B5E1C1EF6}"/>
    <cellStyle name="Normal 2 2 4 2 2 2 8 2" xfId="20043" xr:uid="{B55AE1A0-B807-4104-AD5F-DF983DAA81AF}"/>
    <cellStyle name="Normal 2 2 4 2 2 2 9" xfId="23562" xr:uid="{2519DEBA-4290-4708-B313-1F513235CCFB}"/>
    <cellStyle name="Normal 2 2 4 2 2 3" xfId="2720" xr:uid="{00000000-0005-0000-0000-0000BB030000}"/>
    <cellStyle name="Normal 2 2 4 2 2 3 2" xfId="3154" xr:uid="{00000000-0005-0000-0000-0000BC030000}"/>
    <cellStyle name="Normal 2 2 4 2 2 3 2 2" xfId="6212" xr:uid="{E71CCDBE-A511-45EC-9137-4294D00A3932}"/>
    <cellStyle name="Normal 2 2 4 2 2 3 2 2 2" xfId="25954" xr:uid="{622D5F88-FF21-4BA9-ADB2-3C2824DEFF04}"/>
    <cellStyle name="Normal 2 2 4 2 2 3 2 2 3" xfId="15781" xr:uid="{7866CC56-376B-4590-9306-7811498CB6B8}"/>
    <cellStyle name="Normal 2 2 4 2 2 3 2 3" xfId="8234" xr:uid="{07E27873-EAB3-4DFE-8C19-8F30AA3B3052}"/>
    <cellStyle name="Normal 2 2 4 2 2 3 2 3 2" xfId="18614" xr:uid="{AF9E421E-67EC-4F27-9E84-047FCB4FE572}"/>
    <cellStyle name="Normal 2 2 4 2 2 3 2 4" xfId="11067" xr:uid="{023DF42C-3068-40E6-BBA8-6E262468578C}"/>
    <cellStyle name="Normal 2 2 4 2 2 3 2 4 2" xfId="21447" xr:uid="{7174D068-6883-470E-A0A5-DA37122A2777}"/>
    <cellStyle name="Normal 2 2 4 2 2 3 2 5" xfId="23926" xr:uid="{2562E55E-8274-403D-B64C-DC58F9E1C9E8}"/>
    <cellStyle name="Normal 2 2 4 2 2 3 2 6" xfId="13689" xr:uid="{B836E300-9378-4951-82EB-4DDBB1393F70}"/>
    <cellStyle name="Normal 2 2 4 2 2 3 3" xfId="4287" xr:uid="{532B6416-E1AF-42E2-83CC-09B1192EA672}"/>
    <cellStyle name="Normal 2 2 4 2 2 3 3 2" xfId="9059" xr:uid="{EC143838-7391-4B15-9DD0-BA807430AB81}"/>
    <cellStyle name="Normal 2 2 4 2 2 3 3 2 2" xfId="29102" xr:uid="{7F65475A-E3E1-406B-890B-AEFDBE121E83}"/>
    <cellStyle name="Normal 2 2 4 2 2 3 3 2 3" xfId="19439" xr:uid="{0F5C69B9-7445-41F9-930F-53777E6EAC14}"/>
    <cellStyle name="Normal 2 2 4 2 2 3 3 3" xfId="11892" xr:uid="{468137D7-7E07-42F8-910E-692041FBE6F2}"/>
    <cellStyle name="Normal 2 2 4 2 2 3 3 3 2" xfId="22272" xr:uid="{33261F64-5DDC-4BB0-9A2A-BD3F4E05BDBB}"/>
    <cellStyle name="Normal 2 2 4 2 2 3 3 4" xfId="23531" xr:uid="{AC9474BA-6BE0-4E77-90A2-7F6257FC8D5C}"/>
    <cellStyle name="Normal 2 2 4 2 2 3 3 5" xfId="16606" xr:uid="{DE13A975-C627-4FF1-B28C-7DEB8A7E81CB}"/>
    <cellStyle name="Normal 2 2 4 2 2 3 4" xfId="5938" xr:uid="{F1175C17-8A92-44F1-B138-AC745586A597}"/>
    <cellStyle name="Normal 2 2 4 2 2 3 4 2" xfId="28184" xr:uid="{5AEBB01A-7D83-4CAE-99D5-D5C0545F0400}"/>
    <cellStyle name="Normal 2 2 4 2 2 3 4 3" xfId="15391" xr:uid="{F668E040-A025-46A1-8A8E-AA168A3620CF}"/>
    <cellStyle name="Normal 2 2 4 2 2 3 5" xfId="7844" xr:uid="{5A74DDD8-F7C1-4489-B7BF-C018EF908A51}"/>
    <cellStyle name="Normal 2 2 4 2 2 3 5 2" xfId="18224" xr:uid="{D5AE22DE-B013-4403-96C7-3EBF811005EA}"/>
    <cellStyle name="Normal 2 2 4 2 2 3 6" xfId="10677" xr:uid="{5F3C90A9-0021-45AF-A681-54A1EC48DD82}"/>
    <cellStyle name="Normal 2 2 4 2 2 3 6 2" xfId="21057" xr:uid="{1B7B70CA-7443-44A0-8740-97A89863AA0C}"/>
    <cellStyle name="Normal 2 2 4 2 2 3 7" xfId="23376" xr:uid="{254CF21A-F962-4C43-844D-B0F1B8A8A487}"/>
    <cellStyle name="Normal 2 2 4 2 2 3 8" xfId="13149" xr:uid="{90D1D134-855A-4F6D-BAE2-F2146545F8C0}"/>
    <cellStyle name="Normal 2 2 4 2 2 4" xfId="3155" xr:uid="{00000000-0005-0000-0000-0000BD030000}"/>
    <cellStyle name="Normal 2 2 4 2 2 4 2" xfId="4453" xr:uid="{D31ECB7F-F17E-42F8-B936-3BE6C6095BEC}"/>
    <cellStyle name="Normal 2 2 4 2 2 4 2 2" xfId="9225" xr:uid="{EB4AD320-1ECF-4D1E-9848-5956DEAE50ED}"/>
    <cellStyle name="Normal 2 2 4 2 2 4 2 2 2" xfId="19605" xr:uid="{57484C8E-A8FE-4895-934A-C9451297BB0C}"/>
    <cellStyle name="Normal 2 2 4 2 2 4 2 3" xfId="12058" xr:uid="{15235E2B-8571-4A74-A144-F9D9E0AA927E}"/>
    <cellStyle name="Normal 2 2 4 2 2 4 2 3 2" xfId="22438" xr:uid="{5C86E97E-7370-44AF-86BD-20021B9D7D69}"/>
    <cellStyle name="Normal 2 2 4 2 2 4 2 4" xfId="25896" xr:uid="{854538DB-A2EA-425F-AFD9-5652C6107723}"/>
    <cellStyle name="Normal 2 2 4 2 2 4 2 5" xfId="16772" xr:uid="{CF930C04-3313-4181-A114-8330FD14F551}"/>
    <cellStyle name="Normal 2 2 4 2 2 4 3" xfId="6213" xr:uid="{CD40CAC9-9E42-4AC8-85F3-B5103FCCDD0D}"/>
    <cellStyle name="Normal 2 2 4 2 2 4 3 2" xfId="15782" xr:uid="{8780E0F3-6CDD-4337-BAE4-EB9EB4BE57C6}"/>
    <cellStyle name="Normal 2 2 4 2 2 4 4" xfId="8235" xr:uid="{F075D409-C758-4478-B09B-E66243D7D14C}"/>
    <cellStyle name="Normal 2 2 4 2 2 4 4 2" xfId="18615" xr:uid="{12B53BBF-199C-4CAD-96D3-C0B66EAD64E8}"/>
    <cellStyle name="Normal 2 2 4 2 2 4 5" xfId="11068" xr:uid="{5A0534AB-A9DA-46E2-B0AE-4C734142AB01}"/>
    <cellStyle name="Normal 2 2 4 2 2 4 5 2" xfId="21448" xr:uid="{E11B5D29-5E1D-482A-80F9-DD81AAE2A100}"/>
    <cellStyle name="Normal 2 2 4 2 2 4 6" xfId="22835" xr:uid="{F355649C-0759-4C44-A8E7-F4F596869D20}"/>
    <cellStyle name="Normal 2 2 4 2 2 4 7" xfId="13690" xr:uid="{DBA412D2-DB80-4C7A-BC79-A8E74C2F9856}"/>
    <cellStyle name="Normal 2 2 4 2 2 5" xfId="3150" xr:uid="{00000000-0005-0000-0000-0000BE030000}"/>
    <cellStyle name="Normal 2 2 4 2 2 5 2" xfId="6208" xr:uid="{618D1D94-107E-44CF-AA1E-6A06B104CAE9}"/>
    <cellStyle name="Normal 2 2 4 2 2 5 2 2" xfId="26460" xr:uid="{A029499B-D5E3-44F3-8A69-9F2DCF13D404}"/>
    <cellStyle name="Normal 2 2 4 2 2 5 2 3" xfId="15777" xr:uid="{6F6DB294-D076-489F-BC5F-91BDF121C51B}"/>
    <cellStyle name="Normal 2 2 4 2 2 5 3" xfId="8230" xr:uid="{ACE1619D-C6AC-4A41-959F-78832DFE1FFD}"/>
    <cellStyle name="Normal 2 2 4 2 2 5 3 2" xfId="18610" xr:uid="{E47AD77C-F5DF-4D81-B6BE-C15CCB65D6D6}"/>
    <cellStyle name="Normal 2 2 4 2 2 5 4" xfId="11063" xr:uid="{0FA6119F-1A0C-487E-82A8-BDBD6597F767}"/>
    <cellStyle name="Normal 2 2 4 2 2 5 4 2" xfId="21443" xr:uid="{3E9CFA26-34F8-41EF-BF82-4D42604E8B93}"/>
    <cellStyle name="Normal 2 2 4 2 2 5 5" xfId="23450" xr:uid="{12EE21C7-E8D0-43FF-8A01-E77B1BB12DFE}"/>
    <cellStyle name="Normal 2 2 4 2 2 5 6" xfId="13685" xr:uid="{6EAC6775-9A55-4C60-A018-12D794A91A63}"/>
    <cellStyle name="Normal 2 2 4 2 2 6" xfId="2555" xr:uid="{00000000-0005-0000-0000-0000BF030000}"/>
    <cellStyle name="Normal 2 2 4 2 2 6 2" xfId="5825" xr:uid="{F2196EFF-4174-4140-908D-57A5DEF88B4E}"/>
    <cellStyle name="Normal 2 2 4 2 2 6 2 2" xfId="27746" xr:uid="{5FCDB675-1C76-42FB-920F-6D13460C5D38}"/>
    <cellStyle name="Normal 2 2 4 2 2 6 2 3" xfId="15227" xr:uid="{B4005584-B072-4CB9-84C6-79406B33ECF4}"/>
    <cellStyle name="Normal 2 2 4 2 2 6 3" xfId="7680" xr:uid="{BE402371-848C-4CE7-9765-6C156D82E772}"/>
    <cellStyle name="Normal 2 2 4 2 2 6 3 2" xfId="18060" xr:uid="{9F3895C7-4D6D-47E6-B687-46076222C947}"/>
    <cellStyle name="Normal 2 2 4 2 2 6 4" xfId="10513" xr:uid="{7AE1DE80-25B3-4C00-97DF-DBD27601E652}"/>
    <cellStyle name="Normal 2 2 4 2 2 6 4 2" xfId="20893" xr:uid="{8721C51B-DFE3-4D00-B8EC-56FC3E931C64}"/>
    <cellStyle name="Normal 2 2 4 2 2 6 5" xfId="25579" xr:uid="{FEE6F374-2430-40BD-B012-CC0B8883E86E}"/>
    <cellStyle name="Normal 2 2 4 2 2 6 6" xfId="12943" xr:uid="{B721A15B-6509-477A-A1E0-530863601813}"/>
    <cellStyle name="Normal 2 2 4 2 2 7" xfId="2249" xr:uid="{00000000-0005-0000-0000-0000B5030000}"/>
    <cellStyle name="Normal 2 2 4 2 2 7 2" xfId="7376" xr:uid="{7322D2C7-5B3C-4E9C-94C9-09023A49B850}"/>
    <cellStyle name="Normal 2 2 4 2 2 7 2 2" xfId="17756" xr:uid="{CEAE7E0A-B11D-4CA8-BE3C-D1FD62F72706}"/>
    <cellStyle name="Normal 2 2 4 2 2 7 3" xfId="10209" xr:uid="{4DC9D3FD-899D-439E-9756-E8909AD65FD1}"/>
    <cellStyle name="Normal 2 2 4 2 2 7 3 2" xfId="20589" xr:uid="{720FB1B8-01B7-4754-AD97-FAF561815584}"/>
    <cellStyle name="Normal 2 2 4 2 2 7 4" xfId="22960" xr:uid="{3D743B37-7539-46DD-89B6-0C47060567BC}"/>
    <cellStyle name="Normal 2 2 4 2 2 7 5" xfId="14923" xr:uid="{47E46C3A-2B1A-4572-BFD4-D629EC5B57FE}"/>
    <cellStyle name="Normal 2 2 4 2 2 8" xfId="3800" xr:uid="{6A30176C-DD0C-4612-B71D-4A3D00BA024F}"/>
    <cellStyle name="Normal 2 2 4 2 2 8 2" xfId="8636" xr:uid="{4056E821-8729-4119-BA4D-378C7358BEC6}"/>
    <cellStyle name="Normal 2 2 4 2 2 8 2 2" xfId="19016" xr:uid="{9637E5B6-D8FE-4263-B9A5-367EB34CF628}"/>
    <cellStyle name="Normal 2 2 4 2 2 8 3" xfId="11469" xr:uid="{5818410A-B52B-47AC-A336-512452EFCCB4}"/>
    <cellStyle name="Normal 2 2 4 2 2 8 3 2" xfId="21849" xr:uid="{D76487B1-A11A-4A1F-9C3C-E8DB63A10ED6}"/>
    <cellStyle name="Normal 2 2 4 2 2 8 4" xfId="16183" xr:uid="{9BE97DD1-8084-482A-BECD-99F93C470751}"/>
    <cellStyle name="Normal 2 2 4 2 2 9" xfId="5079" xr:uid="{1236D320-5B06-4478-AAF3-4B2E5BE0E489}"/>
    <cellStyle name="Normal 2 2 4 2 2 9 2" xfId="14376" xr:uid="{8DBF017B-9133-4929-8C04-9A8AA0829C93}"/>
    <cellStyle name="Normal 2 2 4 2 3" xfId="728" xr:uid="{00000000-0005-0000-0000-000084040000}"/>
    <cellStyle name="Normal 2 2 4 2 3 10" xfId="9664" xr:uid="{137A06F2-9AAE-40E7-AE22-97F5F1BE99E1}"/>
    <cellStyle name="Normal 2 2 4 2 3 10 2" xfId="20044" xr:uid="{025ED9FD-5072-439D-9430-47E4292AD7C9}"/>
    <cellStyle name="Normal 2 2 4 2 3 11" xfId="23040" xr:uid="{235C0F80-384A-419B-9486-8C753C5A3951}"/>
    <cellStyle name="Normal 2 2 4 2 3 12" xfId="12554" xr:uid="{28B82401-46F6-4C42-B730-CD28F76A03E8}"/>
    <cellStyle name="Normal 2 2 4 2 3 2" xfId="2722" xr:uid="{00000000-0005-0000-0000-0000C1030000}"/>
    <cellStyle name="Normal 2 2 4 2 3 2 2" xfId="3157" xr:uid="{00000000-0005-0000-0000-0000C2030000}"/>
    <cellStyle name="Normal 2 2 4 2 3 2 2 2" xfId="6215" xr:uid="{66D33B85-2A81-416A-AD46-3B9315192992}"/>
    <cellStyle name="Normal 2 2 4 2 3 2 2 2 2" xfId="27854" xr:uid="{5E967662-6A04-49F4-879A-7449CBCEE179}"/>
    <cellStyle name="Normal 2 2 4 2 3 2 2 2 3" xfId="15784" xr:uid="{C8D5E1CE-4F41-4562-A8EF-D042F4D4BC44}"/>
    <cellStyle name="Normal 2 2 4 2 3 2 2 3" xfId="8237" xr:uid="{AB7EDDB6-A68C-452D-9EB7-082C7E72F8C3}"/>
    <cellStyle name="Normal 2 2 4 2 3 2 2 3 2" xfId="18617" xr:uid="{C40C6339-F8E8-4409-8B71-362FA6BA542A}"/>
    <cellStyle name="Normal 2 2 4 2 3 2 2 4" xfId="11070" xr:uid="{D7010550-EAA3-458B-9CDD-2BE9418C860F}"/>
    <cellStyle name="Normal 2 2 4 2 3 2 2 4 2" xfId="21450" xr:uid="{C71421EA-067D-41C4-B02B-C20DD3DCA8A1}"/>
    <cellStyle name="Normal 2 2 4 2 3 2 2 5" xfId="23765" xr:uid="{ABC7261B-63A8-4DA9-9D02-BAAAA1BD8FFD}"/>
    <cellStyle name="Normal 2 2 4 2 3 2 2 6" xfId="13692" xr:uid="{A73CA4DE-74D7-4551-81AD-B5E01A232169}"/>
    <cellStyle name="Normal 2 2 4 2 3 2 3" xfId="4289" xr:uid="{BD3BFC28-8A02-4D45-BB9E-50A4D3B84292}"/>
    <cellStyle name="Normal 2 2 4 2 3 2 3 2" xfId="9061" xr:uid="{CD90A5CA-7C3C-4B16-9B47-4B8052078D1C}"/>
    <cellStyle name="Normal 2 2 4 2 3 2 3 2 2" xfId="29104" xr:uid="{30107FE3-C4A2-41B7-A790-77D344D282FC}"/>
    <cellStyle name="Normal 2 2 4 2 3 2 3 2 3" xfId="19441" xr:uid="{427E193C-89AF-4104-A9DD-86A5CE8C51A8}"/>
    <cellStyle name="Normal 2 2 4 2 3 2 3 3" xfId="11894" xr:uid="{0DDEC6CD-D410-4905-9F0A-2B8F9BFB81E3}"/>
    <cellStyle name="Normal 2 2 4 2 3 2 3 3 2" xfId="22274" xr:uid="{F678408C-20CD-4456-A14D-365F845CF170}"/>
    <cellStyle name="Normal 2 2 4 2 3 2 3 4" xfId="24572" xr:uid="{A6A98DBF-49BB-4916-8A98-E19DC87ABACC}"/>
    <cellStyle name="Normal 2 2 4 2 3 2 3 5" xfId="16608" xr:uid="{5917F770-B013-4C4C-A0FD-558297F36532}"/>
    <cellStyle name="Normal 2 2 4 2 3 2 4" xfId="5940" xr:uid="{1C5B2A3E-FF54-48BD-8D3B-9A7F4AACF0C8}"/>
    <cellStyle name="Normal 2 2 4 2 3 2 4 2" xfId="28135" xr:uid="{7131533B-38BF-4DFE-9DB1-42DCA1AC2C3E}"/>
    <cellStyle name="Normal 2 2 4 2 3 2 4 3" xfId="15393" xr:uid="{89A5315B-242A-4C32-8140-3E3AD5692490}"/>
    <cellStyle name="Normal 2 2 4 2 3 2 5" xfId="7846" xr:uid="{F0B5BE23-5203-4072-A38A-0F1423B4EA2D}"/>
    <cellStyle name="Normal 2 2 4 2 3 2 5 2" xfId="18226" xr:uid="{3FF81DB4-D6A0-44B5-8826-DCB93F432D0C}"/>
    <cellStyle name="Normal 2 2 4 2 3 2 6" xfId="10679" xr:uid="{7228B68C-7F2C-4A9A-988D-45760A04CA25}"/>
    <cellStyle name="Normal 2 2 4 2 3 2 6 2" xfId="21059" xr:uid="{D46540AE-7316-4109-942F-AA2BBDB038FA}"/>
    <cellStyle name="Normal 2 2 4 2 3 2 7" xfId="23136" xr:uid="{5E9C447A-02A9-4E08-BDA6-6FEA1E041AA6}"/>
    <cellStyle name="Normal 2 2 4 2 3 2 8" xfId="13151" xr:uid="{54E1DE7E-B85C-4CED-BFC6-3289733923E4}"/>
    <cellStyle name="Normal 2 2 4 2 3 3" xfId="3158" xr:uid="{00000000-0005-0000-0000-0000C3030000}"/>
    <cellStyle name="Normal 2 2 4 2 3 3 2" xfId="4454" xr:uid="{5248CC53-CC7A-4521-91BA-5DE56FF28C9D}"/>
    <cellStyle name="Normal 2 2 4 2 3 3 2 2" xfId="9226" xr:uid="{495C9C38-0F1A-46C6-8AE7-A932D2D2165C}"/>
    <cellStyle name="Normal 2 2 4 2 3 3 2 2 2" xfId="29217" xr:uid="{59CF6D59-8891-4798-9E6C-1166DE93EA9D}"/>
    <cellStyle name="Normal 2 2 4 2 3 3 2 2 3" xfId="19606" xr:uid="{E6BFEC40-DF17-4C6F-BC0E-C81B751B73AF}"/>
    <cellStyle name="Normal 2 2 4 2 3 3 2 3" xfId="12059" xr:uid="{D36FA740-A532-4B07-8BB1-EA8595F86055}"/>
    <cellStyle name="Normal 2 2 4 2 3 3 2 3 2" xfId="22439" xr:uid="{00C91EF7-A65D-407E-976E-DAFED77B341E}"/>
    <cellStyle name="Normal 2 2 4 2 3 3 2 4" xfId="23194" xr:uid="{57DED316-0EEB-4F17-B299-A1D8ED799983}"/>
    <cellStyle name="Normal 2 2 4 2 3 3 2 5" xfId="16773" xr:uid="{6E1C6F5C-2A6C-4229-A54C-806C33C3FCEA}"/>
    <cellStyle name="Normal 2 2 4 2 3 3 3" xfId="6216" xr:uid="{AFFD9ADB-3225-48AD-BBED-70A8BCBF3ADB}"/>
    <cellStyle name="Normal 2 2 4 2 3 3 3 2" xfId="27880" xr:uid="{238C539D-D95E-4BF8-ABE6-C387C7BC20C2}"/>
    <cellStyle name="Normal 2 2 4 2 3 3 3 3" xfId="15785" xr:uid="{76975D4A-7E3C-4564-AA51-F00EDB647832}"/>
    <cellStyle name="Normal 2 2 4 2 3 3 4" xfId="8238" xr:uid="{EA813DCE-C5A7-40A8-8D2E-4D8CC5A07749}"/>
    <cellStyle name="Normal 2 2 4 2 3 3 4 2" xfId="18618" xr:uid="{739FB499-24ED-426E-93BE-AEA94F51E9A4}"/>
    <cellStyle name="Normal 2 2 4 2 3 3 5" xfId="11071" xr:uid="{AC742C09-C1E1-4DE8-9459-618BD82FF5FD}"/>
    <cellStyle name="Normal 2 2 4 2 3 3 5 2" xfId="21451" xr:uid="{720EDA05-FA92-472F-8C79-AA2F3C789D28}"/>
    <cellStyle name="Normal 2 2 4 2 3 3 6" xfId="25551" xr:uid="{AFD675E3-2BBF-4944-A20C-869E3EC374A7}"/>
    <cellStyle name="Normal 2 2 4 2 3 3 7" xfId="13693" xr:uid="{B4F7B5C4-69E9-48FD-92CF-48DBC77932FF}"/>
    <cellStyle name="Normal 2 2 4 2 3 4" xfId="3156" xr:uid="{00000000-0005-0000-0000-0000C4030000}"/>
    <cellStyle name="Normal 2 2 4 2 3 4 2" xfId="6214" xr:uid="{68A4C56B-52D9-48AA-ACA8-17EE6BC59CDD}"/>
    <cellStyle name="Normal 2 2 4 2 3 4 2 2" xfId="28023" xr:uid="{381603AB-51F4-4558-BF47-113DE99AE6E9}"/>
    <cellStyle name="Normal 2 2 4 2 3 4 2 3" xfId="15783" xr:uid="{E1BDD14A-692C-4F04-BE73-518FE4FA805C}"/>
    <cellStyle name="Normal 2 2 4 2 3 4 3" xfId="8236" xr:uid="{3A17D46A-29E8-4E76-8E19-EF54ACD4B71C}"/>
    <cellStyle name="Normal 2 2 4 2 3 4 3 2" xfId="18616" xr:uid="{C05099B4-AEE6-4492-A998-3E509271EBC2}"/>
    <cellStyle name="Normal 2 2 4 2 3 4 4" xfId="11069" xr:uid="{2C6AF62C-0AFA-4C56-8B81-6CD5554000E7}"/>
    <cellStyle name="Normal 2 2 4 2 3 4 4 2" xfId="21449" xr:uid="{46ECBCB4-4140-48FB-B3BB-76BB4596D026}"/>
    <cellStyle name="Normal 2 2 4 2 3 4 5" xfId="25354" xr:uid="{41420271-C229-4F12-A8C3-C45E90D69C07}"/>
    <cellStyle name="Normal 2 2 4 2 3 4 6" xfId="13691" xr:uid="{5817FFAA-34D2-4D74-BC0B-898F7709E16F}"/>
    <cellStyle name="Normal 2 2 4 2 3 5" xfId="2598" xr:uid="{00000000-0005-0000-0000-0000C5030000}"/>
    <cellStyle name="Normal 2 2 4 2 3 5 2" xfId="5863" xr:uid="{8A4BEA37-8FD8-4397-8FA6-1776F135E90E}"/>
    <cellStyle name="Normal 2 2 4 2 3 5 2 2" xfId="26604" xr:uid="{2B0A737C-5946-46D8-86A1-CE639C6376D8}"/>
    <cellStyle name="Normal 2 2 4 2 3 5 2 3" xfId="15270" xr:uid="{7714C8BD-4C09-49E4-A675-4A2A3A7EBE2F}"/>
    <cellStyle name="Normal 2 2 4 2 3 5 3" xfId="7723" xr:uid="{83312644-C190-4DE2-A05A-D2CB02D84EED}"/>
    <cellStyle name="Normal 2 2 4 2 3 5 3 2" xfId="18103" xr:uid="{E3E3A4D0-5FC6-442F-8EF7-1801A6DD01FC}"/>
    <cellStyle name="Normal 2 2 4 2 3 5 4" xfId="10556" xr:uid="{85A274E6-AB1F-421D-855F-FF5BC5D9A45A}"/>
    <cellStyle name="Normal 2 2 4 2 3 5 4 2" xfId="20936" xr:uid="{0C36F9B6-1F8A-40FD-8CA3-3E459FA87A3E}"/>
    <cellStyle name="Normal 2 2 4 2 3 5 5" xfId="23386" xr:uid="{93DA55E4-4537-4916-907E-0392790EAEF6}"/>
    <cellStyle name="Normal 2 2 4 2 3 5 6" xfId="12986" xr:uid="{3F549D23-DCC2-4F1B-ABBC-AC856BB18B35}"/>
    <cellStyle name="Normal 2 2 4 2 3 6" xfId="2320" xr:uid="{00000000-0005-0000-0000-0000C0030000}"/>
    <cellStyle name="Normal 2 2 4 2 3 6 2" xfId="7447" xr:uid="{9976F5AD-B946-4435-AF60-3F82B981EB91}"/>
    <cellStyle name="Normal 2 2 4 2 3 6 2 2" xfId="17827" xr:uid="{4E4FFECD-97F5-470F-A1F7-7D7112862757}"/>
    <cellStyle name="Normal 2 2 4 2 3 6 3" xfId="10280" xr:uid="{1CDBB532-7859-4A0D-BE5C-33FAED3D78BC}"/>
    <cellStyle name="Normal 2 2 4 2 3 6 3 2" xfId="20660" xr:uid="{9C4A01FD-2C23-458A-9657-67354914F195}"/>
    <cellStyle name="Normal 2 2 4 2 3 6 4" xfId="23663" xr:uid="{EC7BBC41-7451-484B-907E-BC4354195EF3}"/>
    <cellStyle name="Normal 2 2 4 2 3 6 5" xfId="14994" xr:uid="{66E40264-68CC-4F11-9621-02ACE31AE67B}"/>
    <cellStyle name="Normal 2 2 4 2 3 7" xfId="3839" xr:uid="{23EA705F-20C4-43AA-891D-3014BAC31BE4}"/>
    <cellStyle name="Normal 2 2 4 2 3 7 2" xfId="8672" xr:uid="{CF216A4A-E3FC-4ECD-A076-6EC7214B2585}"/>
    <cellStyle name="Normal 2 2 4 2 3 7 2 2" xfId="19052" xr:uid="{361070C4-EC75-4E4E-A83D-2952936E361E}"/>
    <cellStyle name="Normal 2 2 4 2 3 7 3" xfId="11505" xr:uid="{D9D67743-BBE3-4E16-A716-8FD7CE5A3935}"/>
    <cellStyle name="Normal 2 2 4 2 3 7 3 2" xfId="21885" xr:uid="{5F7EE2D8-B053-409E-95A2-9E1F6D1C462B}"/>
    <cellStyle name="Normal 2 2 4 2 3 7 4" xfId="16219" xr:uid="{988D23EC-7AE1-4359-B886-63B78F6D9286}"/>
    <cellStyle name="Normal 2 2 4 2 3 8" xfId="5081" xr:uid="{0B217810-9819-4D72-9703-40033B207891}"/>
    <cellStyle name="Normal 2 2 4 2 3 8 2" xfId="14378" xr:uid="{F6CE234F-EEC7-4AC8-BDD8-8BCB9B71EFE2}"/>
    <cellStyle name="Normal 2 2 4 2 3 9" xfId="6831" xr:uid="{CF338C0A-9C5A-40B4-803E-7787754A9871}"/>
    <cellStyle name="Normal 2 2 4 2 3 9 2" xfId="17211" xr:uid="{F700A31A-79C3-457A-A22E-BAFCB9786A30}"/>
    <cellStyle name="Normal 2 2 4 2 4" xfId="729" xr:uid="{00000000-0005-0000-0000-000085040000}"/>
    <cellStyle name="Normal 2 2 4 2 4 2" xfId="3159" xr:uid="{00000000-0005-0000-0000-0000C7030000}"/>
    <cellStyle name="Normal 2 2 4 2 4 2 2" xfId="6217" xr:uid="{80E48B82-3C34-40D3-9788-1D0DC13EFE6C}"/>
    <cellStyle name="Normal 2 2 4 2 4 2 2 2" xfId="27683" xr:uid="{1ACFCBBA-A51F-4249-9BD9-04D756965607}"/>
    <cellStyle name="Normal 2 2 4 2 4 2 2 3" xfId="15786" xr:uid="{81BA7999-FD7D-4CBD-B441-EC403C2A8945}"/>
    <cellStyle name="Normal 2 2 4 2 4 2 3" xfId="8239" xr:uid="{1BCB77AB-A035-4619-912F-68B8A65D1029}"/>
    <cellStyle name="Normal 2 2 4 2 4 2 3 2" xfId="18619" xr:uid="{2382335A-E3B0-40B3-A2FD-A29A63008124}"/>
    <cellStyle name="Normal 2 2 4 2 4 2 4" xfId="11072" xr:uid="{5F1C3224-08D4-435B-854B-F040467BF595}"/>
    <cellStyle name="Normal 2 2 4 2 4 2 4 2" xfId="21452" xr:uid="{AD30834A-3033-43EA-9F97-1EBB7381F8AE}"/>
    <cellStyle name="Normal 2 2 4 2 4 2 5" xfId="23001" xr:uid="{BE504945-8FD7-4F3D-B0E7-ADE7D69CD6EE}"/>
    <cellStyle name="Normal 2 2 4 2 4 2 6" xfId="13694" xr:uid="{F97A643D-40DB-431D-9772-81B29E66EFDA}"/>
    <cellStyle name="Normal 2 2 4 2 4 3" xfId="2719" xr:uid="{00000000-0005-0000-0000-0000C8030000}"/>
    <cellStyle name="Normal 2 2 4 2 4 3 2" xfId="5937" xr:uid="{6A8F2C84-EAC0-4E94-8D03-05CD3BC2E25D}"/>
    <cellStyle name="Normal 2 2 4 2 4 3 2 2" xfId="28706" xr:uid="{773E2714-BAA3-46A3-A053-B0C03B71BF19}"/>
    <cellStyle name="Normal 2 2 4 2 4 3 2 3" xfId="15390" xr:uid="{92EFF602-C511-45B1-9C01-DFB5E725DB28}"/>
    <cellStyle name="Normal 2 2 4 2 4 3 3" xfId="7843" xr:uid="{5FDAFDE8-4BFF-4804-AC58-584CFB114ED7}"/>
    <cellStyle name="Normal 2 2 4 2 4 3 3 2" xfId="18223" xr:uid="{689C8253-79CB-448D-98D3-AF66C2344D49}"/>
    <cellStyle name="Normal 2 2 4 2 4 3 4" xfId="10676" xr:uid="{18CF8772-8474-4A17-9CC2-CC41FFF96740}"/>
    <cellStyle name="Normal 2 2 4 2 4 3 4 2" xfId="21056" xr:uid="{79C2AF01-6A9A-4064-916D-A4A44190100B}"/>
    <cellStyle name="Normal 2 2 4 2 4 3 5" xfId="23239" xr:uid="{5031D9C5-652F-405D-9401-4F4ABD2E7DED}"/>
    <cellStyle name="Normal 2 2 4 2 4 3 6" xfId="13148" xr:uid="{3DCC7B6D-7B4F-4493-AAF2-5426EBE62873}"/>
    <cellStyle name="Normal 2 2 4 2 4 4" xfId="4156" xr:uid="{F97839D7-2F29-47B5-9650-9F95C736EDCE}"/>
    <cellStyle name="Normal 2 2 4 2 4 4 2" xfId="8928" xr:uid="{AFC92C82-B247-40B9-B5C4-000C1625DEC4}"/>
    <cellStyle name="Normal 2 2 4 2 4 4 2 2" xfId="19308" xr:uid="{11AB5E93-4EC5-4318-BEA2-8C1CD6B827EE}"/>
    <cellStyle name="Normal 2 2 4 2 4 4 3" xfId="11761" xr:uid="{DE6D08B3-D675-4A4A-9318-0CB51C55BD64}"/>
    <cellStyle name="Normal 2 2 4 2 4 4 3 2" xfId="22141" xr:uid="{55B23CBF-F06B-400C-B16E-7405E0D79965}"/>
    <cellStyle name="Normal 2 2 4 2 4 4 4" xfId="23936" xr:uid="{C28303E9-FE5B-41B5-8155-14EE36B0189E}"/>
    <cellStyle name="Normal 2 2 4 2 4 4 5" xfId="16475" xr:uid="{F38E235E-14B3-4379-A37E-2EA5BF4A5665}"/>
    <cellStyle name="Normal 2 2 4 2 4 5" xfId="5082" xr:uid="{A3A9E2AA-4F4D-465A-B580-3F74DCCEDF9C}"/>
    <cellStyle name="Normal 2 2 4 2 4 5 2" xfId="14379" xr:uid="{35F31F88-1FDD-459C-8290-8E093FA91295}"/>
    <cellStyle name="Normal 2 2 4 2 4 6" xfId="6832" xr:uid="{A7E96CBD-4BE6-4DB3-8A5F-607C9832827D}"/>
    <cellStyle name="Normal 2 2 4 2 4 6 2" xfId="17212" xr:uid="{47CC1DFF-70A8-4A45-B4CD-64C88620F661}"/>
    <cellStyle name="Normal 2 2 4 2 4 7" xfId="9665" xr:uid="{8C2793AA-1772-4408-B90E-B93D6CE30AD9}"/>
    <cellStyle name="Normal 2 2 4 2 4 7 2" xfId="20045" xr:uid="{D8D64D40-46D3-455B-8DC8-0F62A5372256}"/>
    <cellStyle name="Normal 2 2 4 2 4 8" xfId="25417" xr:uid="{09A46CB1-6C09-4A09-B6F6-4AA5BB78A2F2}"/>
    <cellStyle name="Normal 2 2 4 2 4 9" xfId="12712" xr:uid="{B0B5D202-6FFA-450B-BFB2-710CF2322D3C}"/>
    <cellStyle name="Normal 2 2 4 2 5" xfId="3160" xr:uid="{00000000-0005-0000-0000-0000C9030000}"/>
    <cellStyle name="Normal 2 2 4 2 5 2" xfId="4455" xr:uid="{6B641034-A6D4-477C-91CE-CECB14E4E9B0}"/>
    <cellStyle name="Normal 2 2 4 2 5 2 2" xfId="9227" xr:uid="{C88BDFF1-AD84-40D9-A63B-ED38DE18688B}"/>
    <cellStyle name="Normal 2 2 4 2 5 2 2 2" xfId="29218" xr:uid="{EFD13CD5-DA52-4A0A-9C16-F47348A3E03C}"/>
    <cellStyle name="Normal 2 2 4 2 5 2 2 3" xfId="19607" xr:uid="{A011B15C-1D8B-4917-8231-B758BEDC2B86}"/>
    <cellStyle name="Normal 2 2 4 2 5 2 3" xfId="12060" xr:uid="{C4E6AA50-CE78-4A94-9EA7-BD5DCB6D4CA9}"/>
    <cellStyle name="Normal 2 2 4 2 5 2 3 2" xfId="22440" xr:uid="{0DDA0262-690B-4EDE-AB00-49E8CA5E6D27}"/>
    <cellStyle name="Normal 2 2 4 2 5 2 4" xfId="24972" xr:uid="{7E25945D-41CB-4E5A-820E-5BAA229DBC97}"/>
    <cellStyle name="Normal 2 2 4 2 5 2 5" xfId="16774" xr:uid="{9A0B81B3-A948-4C12-ADFB-C3421C8B185C}"/>
    <cellStyle name="Normal 2 2 4 2 5 3" xfId="6218" xr:uid="{2F6E5A96-78D7-44C5-8D92-FCCC456F2684}"/>
    <cellStyle name="Normal 2 2 4 2 5 3 2" xfId="27353" xr:uid="{2D6D48EF-4F10-496B-AACA-4573B8589BBF}"/>
    <cellStyle name="Normal 2 2 4 2 5 3 3" xfId="15787" xr:uid="{86AD331C-9AB0-47A8-9A7A-C7486D49AB31}"/>
    <cellStyle name="Normal 2 2 4 2 5 4" xfId="8240" xr:uid="{5FCE930C-43B9-4DD9-825D-6CC12983D69F}"/>
    <cellStyle name="Normal 2 2 4 2 5 4 2" xfId="18620" xr:uid="{EB21A1C8-EB3C-49AA-AEEF-D47868D4CBE2}"/>
    <cellStyle name="Normal 2 2 4 2 5 5" xfId="11073" xr:uid="{B9F1B30D-3D24-42D5-9386-700A96C32E84}"/>
    <cellStyle name="Normal 2 2 4 2 5 5 2" xfId="21453" xr:uid="{4A0EA96A-E493-482C-B1B6-29177EC8A5F8}"/>
    <cellStyle name="Normal 2 2 4 2 5 6" xfId="24406" xr:uid="{D7B92CD4-E5ED-4ECE-8101-81AC5355AB1B}"/>
    <cellStyle name="Normal 2 2 4 2 5 7" xfId="13695" xr:uid="{C1337A35-F0AE-4195-88CB-6C0A47B6366C}"/>
    <cellStyle name="Normal 2 2 4 2 6" xfId="2897" xr:uid="{00000000-0005-0000-0000-0000CA030000}"/>
    <cellStyle name="Normal 2 2 4 2 6 2" xfId="6083" xr:uid="{EBE5517C-7808-4345-9A38-9B97D2A6E130}"/>
    <cellStyle name="Normal 2 2 4 2 6 2 2" xfId="27217" xr:uid="{717C1686-189F-4691-8E58-D1CBE5560D47}"/>
    <cellStyle name="Normal 2 2 4 2 6 2 3" xfId="15561" xr:uid="{0116A452-050C-46B3-8C7C-E99748F1BBC9}"/>
    <cellStyle name="Normal 2 2 4 2 6 3" xfId="8014" xr:uid="{DE012C2A-BD69-42B9-9D9B-D2DB0780C457}"/>
    <cellStyle name="Normal 2 2 4 2 6 3 2" xfId="18394" xr:uid="{92588661-0624-4D50-9828-761A157D2C29}"/>
    <cellStyle name="Normal 2 2 4 2 6 4" xfId="10847" xr:uid="{B3F965D0-CCBC-4392-964E-DF1BA2897A48}"/>
    <cellStyle name="Normal 2 2 4 2 6 4 2" xfId="21227" xr:uid="{EB95EE1A-66C9-44EE-8B7C-5F37544274F5}"/>
    <cellStyle name="Normal 2 2 4 2 6 5" xfId="24440" xr:uid="{560D1163-7E8A-40FB-997E-B3319AA422B3}"/>
    <cellStyle name="Normal 2 2 4 2 6 6" xfId="13410" xr:uid="{FF272E99-C8F8-4F05-B531-C8983C3D0D16}"/>
    <cellStyle name="Normal 2 2 4 2 7" xfId="2495" xr:uid="{00000000-0005-0000-0000-0000CB030000}"/>
    <cellStyle name="Normal 2 2 4 2 7 2" xfId="5778" xr:uid="{31309030-C44A-4DF6-A717-986C7DE4CB36}"/>
    <cellStyle name="Normal 2 2 4 2 7 2 2" xfId="25947" xr:uid="{33378617-B315-4FCA-B3E9-D33061B3F3C3}"/>
    <cellStyle name="Normal 2 2 4 2 7 2 3" xfId="15167" xr:uid="{B3326B84-62F2-4589-89AE-E1C741FC3BA2}"/>
    <cellStyle name="Normal 2 2 4 2 7 3" xfId="7620" xr:uid="{1419194F-CCE5-4A12-98E7-D2CF81EE53EF}"/>
    <cellStyle name="Normal 2 2 4 2 7 3 2" xfId="18000" xr:uid="{9656D95C-BB17-4E84-BA1F-034D72243BE1}"/>
    <cellStyle name="Normal 2 2 4 2 7 4" xfId="10453" xr:uid="{30E631D4-416A-455F-8A36-835A7E61AA0A}"/>
    <cellStyle name="Normal 2 2 4 2 7 4 2" xfId="20833" xr:uid="{E5F4A594-FA20-459E-8207-87DD2B6963ED}"/>
    <cellStyle name="Normal 2 2 4 2 7 5" xfId="24470" xr:uid="{2D345C72-3362-4EE5-AD33-91830D3EE00C}"/>
    <cellStyle name="Normal 2 2 4 2 7 6" xfId="12883" xr:uid="{D2242D32-BCD5-49B5-BD4D-6B412D8A36D1}"/>
    <cellStyle name="Normal 2 2 4 2 8" xfId="2189" xr:uid="{00000000-0005-0000-0000-0000B4030000}"/>
    <cellStyle name="Normal 2 2 4 2 8 2" xfId="7316" xr:uid="{360FC0EA-CF34-4040-B06B-83B5FB05D733}"/>
    <cellStyle name="Normal 2 2 4 2 8 2 2" xfId="17696" xr:uid="{73699C6E-C478-4F6B-AC38-229215922BFB}"/>
    <cellStyle name="Normal 2 2 4 2 8 3" xfId="10149" xr:uid="{44C70DFB-C5E9-4553-9F0F-622C6C402CB7}"/>
    <cellStyle name="Normal 2 2 4 2 8 3 2" xfId="20529" xr:uid="{55398FB5-6050-4E90-997B-8A9B9EFCAA27}"/>
    <cellStyle name="Normal 2 2 4 2 8 4" xfId="23005" xr:uid="{B66B3ADA-BFAF-45E3-B609-DABEFAC8AE24}"/>
    <cellStyle name="Normal 2 2 4 2 8 5" xfId="14863" xr:uid="{7B5D2042-9F94-4749-83CE-20242B6C78AA}"/>
    <cellStyle name="Normal 2 2 4 2 9" xfId="3927" xr:uid="{77B8B384-9D18-403A-B06F-12A51804B35C}"/>
    <cellStyle name="Normal 2 2 4 2 9 2" xfId="8759" xr:uid="{7755C901-2831-4F5A-B0A4-12186FA7A94A}"/>
    <cellStyle name="Normal 2 2 4 2 9 2 2" xfId="19139" xr:uid="{0FC10658-EF09-4DDA-992A-E98D96F8C54B}"/>
    <cellStyle name="Normal 2 2 4 2 9 3" xfId="11592" xr:uid="{D51FF9B7-F4D6-460B-9746-17D7FB36CD54}"/>
    <cellStyle name="Normal 2 2 4 2 9 3 2" xfId="21972" xr:uid="{0EE2E39E-C03E-4DE9-A76D-BA6523F548F1}"/>
    <cellStyle name="Normal 2 2 4 2 9 4" xfId="16306" xr:uid="{65EC3690-704E-47BD-A65D-BDEBD001C6C1}"/>
    <cellStyle name="Normal 2 2 4 3" xfId="730" xr:uid="{00000000-0005-0000-0000-000086040000}"/>
    <cellStyle name="Normal 2 2 4 3 10" xfId="5083" xr:uid="{3059EF97-232C-42F5-8B53-D6134C3313AA}"/>
    <cellStyle name="Normal 2 2 4 3 10 2" xfId="14380" xr:uid="{0AA44285-8348-4AEA-B139-0B4B710CF248}"/>
    <cellStyle name="Normal 2 2 4 3 11" xfId="6833" xr:uid="{A5F7D9AC-56F7-4DE8-8E78-E478BFFA8DE0}"/>
    <cellStyle name="Normal 2 2 4 3 11 2" xfId="17213" xr:uid="{ED8F7ACA-68F6-4A91-8D3B-A144DEAE3E6C}"/>
    <cellStyle name="Normal 2 2 4 3 12" xfId="9666" xr:uid="{3E967C1F-FC5E-4FFA-9158-E0CE5F932165}"/>
    <cellStyle name="Normal 2 2 4 3 12 2" xfId="20046" xr:uid="{71C901C3-1818-438E-A876-F2F1AAA5B5D5}"/>
    <cellStyle name="Normal 2 2 4 3 13" xfId="23260" xr:uid="{0686F330-0275-48BC-8744-E0DB747F821D}"/>
    <cellStyle name="Normal 2 2 4 3 14" xfId="12458" xr:uid="{10887C6C-5FAB-40D5-82E6-32A4C52AAFD2}"/>
    <cellStyle name="Normal 2 2 4 3 2" xfId="731" xr:uid="{00000000-0005-0000-0000-000087040000}"/>
    <cellStyle name="Normal 2 2 4 3 2 10" xfId="9667" xr:uid="{21E94FA6-12AC-4D04-852F-FC1D262DD70B}"/>
    <cellStyle name="Normal 2 2 4 3 2 10 2" xfId="20047" xr:uid="{FB4673F3-C970-4EDA-9105-0CBDA575E2D7}"/>
    <cellStyle name="Normal 2 2 4 3 2 11" xfId="25101" xr:uid="{E8DEBEDF-D8F1-4968-9CE0-0C098C4223E3}"/>
    <cellStyle name="Normal 2 2 4 3 2 12" xfId="12555" xr:uid="{916C9A0D-AFD0-49AF-B15E-B62E35C99B0A}"/>
    <cellStyle name="Normal 2 2 4 3 2 2" xfId="732" xr:uid="{00000000-0005-0000-0000-000088040000}"/>
    <cellStyle name="Normal 2 2 4 3 2 2 2" xfId="3162" xr:uid="{00000000-0005-0000-0000-0000CF030000}"/>
    <cellStyle name="Normal 2 2 4 3 2 2 2 2" xfId="6220" xr:uid="{26C0A590-91FA-45F9-A1D0-B827B251085C}"/>
    <cellStyle name="Normal 2 2 4 3 2 2 2 2 2" xfId="27918" xr:uid="{71FF5FC3-1A8D-4D83-8D2D-16C36B6F2A51}"/>
    <cellStyle name="Normal 2 2 4 3 2 2 2 2 3" xfId="26132" xr:uid="{2EC56C41-CD9A-40C7-8937-ADB7A313DE94}"/>
    <cellStyle name="Normal 2 2 4 3 2 2 2 2 4" xfId="15789" xr:uid="{6AB1EC09-C0CB-4409-AFEE-D27033E15864}"/>
    <cellStyle name="Normal 2 2 4 3 2 2 2 3" xfId="8242" xr:uid="{5D4BDDD8-1A86-4178-9196-CFA33212C2B7}"/>
    <cellStyle name="Normal 2 2 4 3 2 2 2 3 2" xfId="28873" xr:uid="{2F29D525-AAE6-4F18-9BED-6F63C9836854}"/>
    <cellStyle name="Normal 2 2 4 3 2 2 2 3 3" xfId="18622" xr:uid="{CA78F776-1862-4665-9DBB-ECE0D2A7B947}"/>
    <cellStyle name="Normal 2 2 4 3 2 2 2 4" xfId="11075" xr:uid="{3A9C77D3-6F36-47E7-A8B7-BA68FE6F2D21}"/>
    <cellStyle name="Normal 2 2 4 3 2 2 2 4 2" xfId="21455" xr:uid="{C628A8E1-27CF-4C5A-A9DA-61E218083264}"/>
    <cellStyle name="Normal 2 2 4 3 2 2 2 5" xfId="24080" xr:uid="{FCB705DE-50A7-4201-ABC1-427567871AAC}"/>
    <cellStyle name="Normal 2 2 4 3 2 2 2 6" xfId="13697" xr:uid="{02A6371B-FBDA-487C-A6D8-975E10908147}"/>
    <cellStyle name="Normal 2 2 4 3 2 2 3" xfId="4291" xr:uid="{07B1601E-3DBF-46BB-A7DD-195EEEFD7FD4}"/>
    <cellStyle name="Normal 2 2 4 3 2 2 3 2" xfId="9063" xr:uid="{B4CD8E1A-C4F3-41B5-AC9E-993474979B09}"/>
    <cellStyle name="Normal 2 2 4 3 2 2 3 2 2" xfId="29106" xr:uid="{A3F9DD3E-5183-4DC5-81BE-2027DB9938ED}"/>
    <cellStyle name="Normal 2 2 4 3 2 2 3 2 3" xfId="19443" xr:uid="{70809F72-09CB-4299-B6CD-9816DE603F43}"/>
    <cellStyle name="Normal 2 2 4 3 2 2 3 3" xfId="11896" xr:uid="{6E20FC59-DBAC-4007-ADEC-AEFDF951EBC9}"/>
    <cellStyle name="Normal 2 2 4 3 2 2 3 3 2" xfId="22276" xr:uid="{5E705BC8-1D4A-42C8-A708-7B83689B7053}"/>
    <cellStyle name="Normal 2 2 4 3 2 2 3 4" xfId="24210" xr:uid="{078D9B0D-52F5-423F-9549-99DB14E66069}"/>
    <cellStyle name="Normal 2 2 4 3 2 2 3 5" xfId="16610" xr:uid="{E42C96D1-F37F-4BD6-A47D-C7EAF8855C14}"/>
    <cellStyle name="Normal 2 2 4 3 2 2 4" xfId="5085" xr:uid="{3A477A92-907E-4C46-A096-06F2EB0A805D}"/>
    <cellStyle name="Normal 2 2 4 3 2 2 4 2" xfId="26033" xr:uid="{B14913F4-850F-4665-B7F3-26E7E7B342A5}"/>
    <cellStyle name="Normal 2 2 4 3 2 2 4 3" xfId="14382" xr:uid="{C0F55250-55D9-4CCC-9FBC-E1E474279F8C}"/>
    <cellStyle name="Normal 2 2 4 3 2 2 5" xfId="6835" xr:uid="{7FD871C6-3A32-474F-B802-222A10471E41}"/>
    <cellStyle name="Normal 2 2 4 3 2 2 5 2" xfId="17215" xr:uid="{3F6631FC-741E-4F25-8958-635B0FBD3528}"/>
    <cellStyle name="Normal 2 2 4 3 2 2 6" xfId="9668" xr:uid="{2AE24CB6-BC9C-457B-845A-8D006269537F}"/>
    <cellStyle name="Normal 2 2 4 3 2 2 6 2" xfId="20048" xr:uid="{15CCDE29-825B-47FF-BC5E-09ACEDA7BD60}"/>
    <cellStyle name="Normal 2 2 4 3 2 2 7" xfId="23931" xr:uid="{30C65FB4-58DF-4101-9415-A1C3411180C9}"/>
    <cellStyle name="Normal 2 2 4 3 2 2 8" xfId="13153" xr:uid="{3BD4FE24-3675-48D9-8C8D-3DA74E8F242A}"/>
    <cellStyle name="Normal 2 2 4 3 2 3" xfId="3163" xr:uid="{00000000-0005-0000-0000-0000D0030000}"/>
    <cellStyle name="Normal 2 2 4 3 2 3 2" xfId="4456" xr:uid="{6ECB643E-2057-4553-BD8F-AD024F4885D9}"/>
    <cellStyle name="Normal 2 2 4 3 2 3 2 2" xfId="9228" xr:uid="{C6B779D1-C9C9-4636-9F77-87A507038BD4}"/>
    <cellStyle name="Normal 2 2 4 3 2 3 2 2 2" xfId="29219" xr:uid="{0A5239C5-AA28-4786-9D59-A31E79F75B9B}"/>
    <cellStyle name="Normal 2 2 4 3 2 3 2 2 3" xfId="19608" xr:uid="{60571E30-4C62-4014-95CE-71B2BFD014CF}"/>
    <cellStyle name="Normal 2 2 4 3 2 3 2 3" xfId="12061" xr:uid="{F18DABCF-FD8C-4ED6-953F-84B87DD582E5}"/>
    <cellStyle name="Normal 2 2 4 3 2 3 2 3 2" xfId="22441" xr:uid="{08847699-7074-47A9-9945-C533DCEE5CE8}"/>
    <cellStyle name="Normal 2 2 4 3 2 3 2 4" xfId="25229" xr:uid="{936D4E5A-43D0-4F27-97DE-9C79FE9E276F}"/>
    <cellStyle name="Normal 2 2 4 3 2 3 2 5" xfId="16775" xr:uid="{9B509FC5-8E86-487F-9EE2-EFDB4623DC6F}"/>
    <cellStyle name="Normal 2 2 4 3 2 3 3" xfId="6221" xr:uid="{E9024C08-908A-402F-BF49-66143836B8BE}"/>
    <cellStyle name="Normal 2 2 4 3 2 3 3 2" xfId="28665" xr:uid="{BAEA2FF9-2083-431A-B9C8-6DF3E29FB3EA}"/>
    <cellStyle name="Normal 2 2 4 3 2 3 3 3" xfId="15790" xr:uid="{36C048B4-878F-420D-93AA-2CBD17EAFC20}"/>
    <cellStyle name="Normal 2 2 4 3 2 3 4" xfId="8243" xr:uid="{05B8AE77-5A94-4141-9021-064B6755F9FA}"/>
    <cellStyle name="Normal 2 2 4 3 2 3 4 2" xfId="18623" xr:uid="{C9A2A75F-CEF3-4DA5-8DA3-C2DFDC1C974C}"/>
    <cellStyle name="Normal 2 2 4 3 2 3 5" xfId="11076" xr:uid="{473B2FDE-74B4-4F4D-8BC1-D967B6573F60}"/>
    <cellStyle name="Normal 2 2 4 3 2 3 5 2" xfId="21456" xr:uid="{1F7EAFA3-0ACB-40E8-BBDD-8F323DBAB262}"/>
    <cellStyle name="Normal 2 2 4 3 2 3 6" xfId="23444" xr:uid="{D763C4D2-87C6-46B4-B78A-F133E50DE6EB}"/>
    <cellStyle name="Normal 2 2 4 3 2 3 7" xfId="13698" xr:uid="{FCE565A6-FF94-4CFE-B2D9-64C5F9FDD6F7}"/>
    <cellStyle name="Normal 2 2 4 3 2 4" xfId="3161" xr:uid="{00000000-0005-0000-0000-0000D1030000}"/>
    <cellStyle name="Normal 2 2 4 3 2 4 2" xfId="6219" xr:uid="{DDD380AD-F8A6-4E82-ABDB-A89D39D39C8A}"/>
    <cellStyle name="Normal 2 2 4 3 2 4 2 2" xfId="28522" xr:uid="{7BCE47EA-961D-45CB-B9BB-D5D815E0D30C}"/>
    <cellStyle name="Normal 2 2 4 3 2 4 2 3" xfId="15788" xr:uid="{4DD44714-6D4E-4029-AB9C-DD35E6BB20E8}"/>
    <cellStyle name="Normal 2 2 4 3 2 4 3" xfId="8241" xr:uid="{A2823BCA-1871-45A0-8C28-B3B038F07FFC}"/>
    <cellStyle name="Normal 2 2 4 3 2 4 3 2" xfId="18621" xr:uid="{E72ED07E-6DE5-4280-B557-A205A74D5352}"/>
    <cellStyle name="Normal 2 2 4 3 2 4 4" xfId="11074" xr:uid="{5C806EF6-2EF1-4031-A31C-D976D50AEC63}"/>
    <cellStyle name="Normal 2 2 4 3 2 4 4 2" xfId="21454" xr:uid="{31F5F408-FA18-44E7-BE38-79B696F04B1E}"/>
    <cellStyle name="Normal 2 2 4 3 2 4 5" xfId="23169" xr:uid="{215FB270-2EB6-4081-84EF-9B9CB09BD67D}"/>
    <cellStyle name="Normal 2 2 4 3 2 4 6" xfId="13696" xr:uid="{D216EE99-5BF9-44A0-8CE3-DF3BDD6A932E}"/>
    <cellStyle name="Normal 2 2 4 3 2 5" xfId="2532" xr:uid="{00000000-0005-0000-0000-0000D2030000}"/>
    <cellStyle name="Normal 2 2 4 3 2 5 2" xfId="5806" xr:uid="{ABA7F4F9-1855-49AC-8957-1FEA0DC3DB39}"/>
    <cellStyle name="Normal 2 2 4 3 2 5 2 2" xfId="26054" xr:uid="{226B60CD-1EE2-4CC0-9990-7A820F86F183}"/>
    <cellStyle name="Normal 2 2 4 3 2 5 2 3" xfId="15204" xr:uid="{7DB3FF16-ACC1-4DD9-A040-1F9A32834FEB}"/>
    <cellStyle name="Normal 2 2 4 3 2 5 3" xfId="7657" xr:uid="{36F3AEF2-E753-4C43-9BA9-54DAC791480F}"/>
    <cellStyle name="Normal 2 2 4 3 2 5 3 2" xfId="18037" xr:uid="{EF43BF01-89A1-4F33-8776-E57D1EA73B9D}"/>
    <cellStyle name="Normal 2 2 4 3 2 5 4" xfId="10490" xr:uid="{6641D8B0-3129-44AC-AF93-12FF2A7D8237}"/>
    <cellStyle name="Normal 2 2 4 3 2 5 4 2" xfId="20870" xr:uid="{DF1F54C4-01C1-4352-B717-6C4D25DB9831}"/>
    <cellStyle name="Normal 2 2 4 3 2 5 5" xfId="24188" xr:uid="{1EDD6420-E7E5-4A43-BDEA-F70068981CA2}"/>
    <cellStyle name="Normal 2 2 4 3 2 5 6" xfId="12920" xr:uid="{4173A2E7-EB72-49EC-BEA0-01AEA58AE056}"/>
    <cellStyle name="Normal 2 2 4 3 2 6" xfId="2321" xr:uid="{00000000-0005-0000-0000-0000CD030000}"/>
    <cellStyle name="Normal 2 2 4 3 2 6 2" xfId="7448" xr:uid="{EBC63B61-750D-47DC-9110-0E2E94C4DDE8}"/>
    <cellStyle name="Normal 2 2 4 3 2 6 2 2" xfId="17828" xr:uid="{60A00CEB-4AA0-4D5F-80AA-A7BD95F2B89C}"/>
    <cellStyle name="Normal 2 2 4 3 2 6 3" xfId="10281" xr:uid="{85809369-768D-4E58-B75D-2168E11307D9}"/>
    <cellStyle name="Normal 2 2 4 3 2 6 3 2" xfId="20661" xr:uid="{7E852C4D-A675-4788-8064-88E8ECC07D92}"/>
    <cellStyle name="Normal 2 2 4 3 2 6 4" xfId="24215" xr:uid="{21A06A83-CF38-4707-A922-B96C499715B5}"/>
    <cellStyle name="Normal 2 2 4 3 2 6 5" xfId="14995" xr:uid="{F334D071-8667-43E8-8B44-C2FC25DB8516}"/>
    <cellStyle name="Normal 2 2 4 3 2 7" xfId="3840" xr:uid="{69D28288-5F70-4C1A-912E-84318F7A6C44}"/>
    <cellStyle name="Normal 2 2 4 3 2 7 2" xfId="8673" xr:uid="{F72F5C99-3A99-48D9-9A4B-CC2AEA1465DE}"/>
    <cellStyle name="Normal 2 2 4 3 2 7 2 2" xfId="19053" xr:uid="{86FE62B0-B63C-4434-8AB8-6DFE92940595}"/>
    <cellStyle name="Normal 2 2 4 3 2 7 3" xfId="11506" xr:uid="{6011C382-14FA-4577-95CC-BF29326EA706}"/>
    <cellStyle name="Normal 2 2 4 3 2 7 3 2" xfId="21886" xr:uid="{E5EB3F4E-A042-4209-AFBC-A3D59D5E05A5}"/>
    <cellStyle name="Normal 2 2 4 3 2 7 4" xfId="16220" xr:uid="{EC9B803B-DB72-4E56-ABCF-8BA68EF9B496}"/>
    <cellStyle name="Normal 2 2 4 3 2 8" xfId="5084" xr:uid="{1E76D4DE-19AD-44C1-8278-CC2A700AC1A1}"/>
    <cellStyle name="Normal 2 2 4 3 2 8 2" xfId="14381" xr:uid="{9DD4F671-417E-4F42-B947-374FF1773813}"/>
    <cellStyle name="Normal 2 2 4 3 2 9" xfId="6834" xr:uid="{5FDD0368-EF99-43F3-B5FE-42391F0DB1E2}"/>
    <cellStyle name="Normal 2 2 4 3 2 9 2" xfId="17214" xr:uid="{A514DBD5-8E02-4554-AA8F-41A4D07D35F6}"/>
    <cellStyle name="Normal 2 2 4 3 3" xfId="733" xr:uid="{00000000-0005-0000-0000-000089040000}"/>
    <cellStyle name="Normal 2 2 4 3 3 10" xfId="22849" xr:uid="{CEC1A341-924B-422F-8F57-0FC5F69460C1}"/>
    <cellStyle name="Normal 2 2 4 3 3 11" xfId="12713" xr:uid="{821D4DDC-A1CE-48F9-A986-7F81534829F1}"/>
    <cellStyle name="Normal 2 2 4 3 3 2" xfId="2723" xr:uid="{00000000-0005-0000-0000-0000D4030000}"/>
    <cellStyle name="Normal 2 2 4 3 3 2 2" xfId="3165" xr:uid="{00000000-0005-0000-0000-0000D5030000}"/>
    <cellStyle name="Normal 2 2 4 3 3 2 2 2" xfId="6223" xr:uid="{283A9E77-7630-4E85-B3E3-382FA161C6A3}"/>
    <cellStyle name="Normal 2 2 4 3 3 2 2 2 2" xfId="27991" xr:uid="{50DC885E-21A8-4DF1-BE95-A351E47FAAAE}"/>
    <cellStyle name="Normal 2 2 4 3 3 2 2 2 3" xfId="15792" xr:uid="{7D2BD9E7-1380-4EEF-B550-3E5D22FB4D1A}"/>
    <cellStyle name="Normal 2 2 4 3 3 2 2 3" xfId="8245" xr:uid="{ACFA4F86-5619-49E0-BE79-C658653E8ED8}"/>
    <cellStyle name="Normal 2 2 4 3 3 2 2 3 2" xfId="18625" xr:uid="{171EB711-32D2-4306-8780-2AAE1FAC0DF7}"/>
    <cellStyle name="Normal 2 2 4 3 3 2 2 4" xfId="11078" xr:uid="{270972CF-11F5-4D55-8A19-0A683006258D}"/>
    <cellStyle name="Normal 2 2 4 3 3 2 2 4 2" xfId="21458" xr:uid="{2F457793-A942-4A5E-80D2-59400D3A6DA1}"/>
    <cellStyle name="Normal 2 2 4 3 3 2 2 5" xfId="24771" xr:uid="{3079E039-2E5E-47E5-B7DB-68754BE3B129}"/>
    <cellStyle name="Normal 2 2 4 3 3 2 2 6" xfId="13700" xr:uid="{D2C1D659-440D-4D93-A0F9-F37D81F65679}"/>
    <cellStyle name="Normal 2 2 4 3 3 2 3" xfId="4292" xr:uid="{191A8EF1-D13D-4414-A376-D351141EE398}"/>
    <cellStyle name="Normal 2 2 4 3 3 2 3 2" xfId="9064" xr:uid="{6DB2C5DE-ED2A-425C-BF46-83DAAF4958F7}"/>
    <cellStyle name="Normal 2 2 4 3 3 2 3 2 2" xfId="29107" xr:uid="{14F8D509-7648-489D-A2C1-DB7949934A4C}"/>
    <cellStyle name="Normal 2 2 4 3 3 2 3 2 3" xfId="19444" xr:uid="{0DA404BA-7113-452E-8E1F-995F73F6052B}"/>
    <cellStyle name="Normal 2 2 4 3 3 2 3 3" xfId="11897" xr:uid="{3079DFBF-0BA1-4C9C-9B1C-E8940662EB4F}"/>
    <cellStyle name="Normal 2 2 4 3 3 2 3 3 2" xfId="22277" xr:uid="{05F3A403-F906-4885-B14E-FE3B95731D51}"/>
    <cellStyle name="Normal 2 2 4 3 3 2 3 4" xfId="23402" xr:uid="{A48E663D-0C61-47F3-938C-93FDD88C7C7F}"/>
    <cellStyle name="Normal 2 2 4 3 3 2 3 5" xfId="16611" xr:uid="{76D81495-0662-4D09-AC35-D3BE53AB8C7E}"/>
    <cellStyle name="Normal 2 2 4 3 3 2 4" xfId="5941" xr:uid="{DD9D754C-CD03-4D8D-99F5-3776484004E2}"/>
    <cellStyle name="Normal 2 2 4 3 3 2 4 2" xfId="28031" xr:uid="{FE2E8B85-9DB5-48A5-84A3-EDCC66B0F52C}"/>
    <cellStyle name="Normal 2 2 4 3 3 2 4 3" xfId="15394" xr:uid="{006CE858-8570-4565-AC38-80D34CDD1B77}"/>
    <cellStyle name="Normal 2 2 4 3 3 2 5" xfId="7847" xr:uid="{9CA07D88-C91C-4916-8575-D646B4667FCC}"/>
    <cellStyle name="Normal 2 2 4 3 3 2 5 2" xfId="18227" xr:uid="{21F92027-9D25-4378-9D33-35634CB8166B}"/>
    <cellStyle name="Normal 2 2 4 3 3 2 6" xfId="10680" xr:uid="{5C66D779-9D41-4548-BFEF-07C570BC3BA8}"/>
    <cellStyle name="Normal 2 2 4 3 3 2 6 2" xfId="21060" xr:uid="{E15CF1AE-71E8-4D9B-A044-EE6DD83F58CC}"/>
    <cellStyle name="Normal 2 2 4 3 3 2 7" xfId="22839" xr:uid="{72C6AD08-1003-4FE9-976D-CFB249A8A42C}"/>
    <cellStyle name="Normal 2 2 4 3 3 2 8" xfId="13154" xr:uid="{F75B8599-18D7-4F1D-AE74-0C7B4E013C69}"/>
    <cellStyle name="Normal 2 2 4 3 3 3" xfId="3166" xr:uid="{00000000-0005-0000-0000-0000D6030000}"/>
    <cellStyle name="Normal 2 2 4 3 3 3 2" xfId="4457" xr:uid="{A3B66D1A-ABAB-4E21-BEC4-DEE2A14EAF2C}"/>
    <cellStyle name="Normal 2 2 4 3 3 3 2 2" xfId="9229" xr:uid="{FE138AC9-67BB-417E-8BD0-B6614706E5F3}"/>
    <cellStyle name="Normal 2 2 4 3 3 3 2 2 2" xfId="29220" xr:uid="{8AF273BF-B452-4F75-A237-9E2096E8BFE2}"/>
    <cellStyle name="Normal 2 2 4 3 3 3 2 2 3" xfId="19609" xr:uid="{331115A6-9939-4BD6-A159-B320B65B8266}"/>
    <cellStyle name="Normal 2 2 4 3 3 3 2 3" xfId="12062" xr:uid="{6E2E4BDD-099B-4693-A400-2D4A93C14353}"/>
    <cellStyle name="Normal 2 2 4 3 3 3 2 3 2" xfId="22442" xr:uid="{0DAF4A85-5470-4DB3-BC38-503C5C360503}"/>
    <cellStyle name="Normal 2 2 4 3 3 3 2 4" xfId="25796" xr:uid="{2A946675-A47E-4F59-B65E-4319D4DA4E8C}"/>
    <cellStyle name="Normal 2 2 4 3 3 3 2 5" xfId="16776" xr:uid="{EAFD58DF-5A4C-44DD-A876-798163A7FC31}"/>
    <cellStyle name="Normal 2 2 4 3 3 3 3" xfId="6224" xr:uid="{DE7F496F-0F4D-41B7-9F34-CC358E61B5F6}"/>
    <cellStyle name="Normal 2 2 4 3 3 3 3 2" xfId="28727" xr:uid="{C5DFB8F9-E611-4B43-91C9-0CE06620CFAC}"/>
    <cellStyle name="Normal 2 2 4 3 3 3 3 3" xfId="15793" xr:uid="{B7C6DBD8-325B-48E4-B648-5FA4E1C65FB1}"/>
    <cellStyle name="Normal 2 2 4 3 3 3 4" xfId="8246" xr:uid="{0B9B40C3-93CA-40D3-9465-97B46D9B4F09}"/>
    <cellStyle name="Normal 2 2 4 3 3 3 4 2" xfId="18626" xr:uid="{98E2589F-7DF8-4E91-9ED6-8316ED8072AA}"/>
    <cellStyle name="Normal 2 2 4 3 3 3 5" xfId="11079" xr:uid="{E4D218ED-BE0A-467A-BD31-7FAB60C1D2D9}"/>
    <cellStyle name="Normal 2 2 4 3 3 3 5 2" xfId="21459" xr:uid="{A40EF03E-A29D-42C7-9CBB-E1C1D1AF4BCA}"/>
    <cellStyle name="Normal 2 2 4 3 3 3 6" xfId="25491" xr:uid="{C59BF053-2A90-4F10-83E3-74DA0261C7A4}"/>
    <cellStyle name="Normal 2 2 4 3 3 3 7" xfId="13701" xr:uid="{16435DC8-AC74-4B76-BF49-7459A28D3542}"/>
    <cellStyle name="Normal 2 2 4 3 3 4" xfId="3164" xr:uid="{00000000-0005-0000-0000-0000D7030000}"/>
    <cellStyle name="Normal 2 2 4 3 3 4 2" xfId="6222" xr:uid="{D1BB231E-944E-4CD7-9320-0D3458026B6E}"/>
    <cellStyle name="Normal 2 2 4 3 3 4 2 2" xfId="28587" xr:uid="{9A57680E-5D61-4F34-A2B4-F3338BCBFC38}"/>
    <cellStyle name="Normal 2 2 4 3 3 4 2 3" xfId="15791" xr:uid="{6D13F63D-7DAD-476A-8C9C-F3576C8D746C}"/>
    <cellStyle name="Normal 2 2 4 3 3 4 3" xfId="8244" xr:uid="{6D920A5E-3220-4E74-9932-CCACE8C593F1}"/>
    <cellStyle name="Normal 2 2 4 3 3 4 3 2" xfId="18624" xr:uid="{A6AE1770-21CF-43EE-870E-D28640A55474}"/>
    <cellStyle name="Normal 2 2 4 3 3 4 4" xfId="11077" xr:uid="{8E6CA02C-A105-4C6B-9239-667DDF682A05}"/>
    <cellStyle name="Normal 2 2 4 3 3 4 4 2" xfId="21457" xr:uid="{C4A6AC0A-A935-4842-89AA-29282D55441C}"/>
    <cellStyle name="Normal 2 2 4 3 3 4 5" xfId="24045" xr:uid="{CD5376F9-06E6-4DA5-A04A-7F331A2D8C16}"/>
    <cellStyle name="Normal 2 2 4 3 3 4 6" xfId="13699" xr:uid="{260C9978-BE48-4395-8152-B9EBF5CDF420}"/>
    <cellStyle name="Normal 2 2 4 3 3 5" xfId="2634" xr:uid="{00000000-0005-0000-0000-0000D8030000}"/>
    <cellStyle name="Normal 2 2 4 3 3 5 2" xfId="5896" xr:uid="{62BB0CE7-C56D-499D-8000-CF4A2E9AB2A8}"/>
    <cellStyle name="Normal 2 2 4 3 3 5 2 2" xfId="26639" xr:uid="{8016F2D5-18E9-42FC-B1B3-1F0EE505FE60}"/>
    <cellStyle name="Normal 2 2 4 3 3 5 2 3" xfId="15306" xr:uid="{91C83F88-50C8-4F96-8471-6B29CE261260}"/>
    <cellStyle name="Normal 2 2 4 3 3 5 3" xfId="7759" xr:uid="{956AF1D3-332F-4758-9A6A-C84F119C9CF1}"/>
    <cellStyle name="Normal 2 2 4 3 3 5 3 2" xfId="18139" xr:uid="{2203E712-C440-49BB-A583-8188FADBEACF}"/>
    <cellStyle name="Normal 2 2 4 3 3 5 4" xfId="10592" xr:uid="{0DED0F32-A4AF-4497-AA27-66ED0B92261A}"/>
    <cellStyle name="Normal 2 2 4 3 3 5 4 2" xfId="20972" xr:uid="{38DB6BB6-B8C3-4AED-B2C2-12D996747E28}"/>
    <cellStyle name="Normal 2 2 4 3 3 5 5" xfId="23455" xr:uid="{7F77F9B4-6556-4DF9-87F8-804E4AA5F2C7}"/>
    <cellStyle name="Normal 2 2 4 3 3 5 6" xfId="13023" xr:uid="{4C4C2593-02AF-44F4-AE3C-9D78009787D3}"/>
    <cellStyle name="Normal 2 2 4 3 3 6" xfId="4157" xr:uid="{EBDB3A89-EBAD-4B1E-8181-2FF9550A4D1D}"/>
    <cellStyle name="Normal 2 2 4 3 3 6 2" xfId="8929" xr:uid="{9F1ADC49-7665-460F-8E15-004CC432AD29}"/>
    <cellStyle name="Normal 2 2 4 3 3 6 2 2" xfId="19309" xr:uid="{918BD120-0F49-4AAE-BD85-BDF44CF56A20}"/>
    <cellStyle name="Normal 2 2 4 3 3 6 3" xfId="11762" xr:uid="{DAA9725E-3634-43D0-8915-9B847C77881D}"/>
    <cellStyle name="Normal 2 2 4 3 3 6 3 2" xfId="22142" xr:uid="{61EE808C-906E-44FF-AF90-16BEFB93B86B}"/>
    <cellStyle name="Normal 2 2 4 3 3 6 4" xfId="23580" xr:uid="{D4DB859A-A753-4FF2-855A-E2B4FD3C926C}"/>
    <cellStyle name="Normal 2 2 4 3 3 6 5" xfId="16476" xr:uid="{69E73FD2-9FCF-4424-A9F5-91CF56A87E55}"/>
    <cellStyle name="Normal 2 2 4 3 3 7" xfId="5086" xr:uid="{5B35F721-CC05-4F6C-9E95-39FAFC246746}"/>
    <cellStyle name="Normal 2 2 4 3 3 7 2" xfId="14383" xr:uid="{8A5093C6-FEA8-4D14-8BBC-0D67C682D0B7}"/>
    <cellStyle name="Normal 2 2 4 3 3 8" xfId="6836" xr:uid="{D426F11E-EFF8-43D8-9175-D5D65ABAE0C9}"/>
    <cellStyle name="Normal 2 2 4 3 3 8 2" xfId="17216" xr:uid="{3F6B70EE-BA74-4290-B633-7DA248AF6262}"/>
    <cellStyle name="Normal 2 2 4 3 3 9" xfId="9669" xr:uid="{229FE26D-1023-4A4D-A1C7-4055EDE62281}"/>
    <cellStyle name="Normal 2 2 4 3 3 9 2" xfId="20049" xr:uid="{504CD759-BF66-4E2B-81BB-E4A7ACAF66AE}"/>
    <cellStyle name="Normal 2 2 4 3 4" xfId="734" xr:uid="{00000000-0005-0000-0000-00008A040000}"/>
    <cellStyle name="Normal 2 2 4 3 4 2" xfId="3167" xr:uid="{00000000-0005-0000-0000-0000DA030000}"/>
    <cellStyle name="Normal 2 2 4 3 4 2 2" xfId="6225" xr:uid="{F765A875-AD5D-4C75-89E3-B8DA94E1753C}"/>
    <cellStyle name="Normal 2 2 4 3 4 2 2 2" xfId="27651" xr:uid="{252BA372-D21C-4DDE-845C-77AD841EC16F}"/>
    <cellStyle name="Normal 2 2 4 3 4 2 2 3" xfId="15794" xr:uid="{C271E321-8DC5-4A7F-A305-A8B025AB3CFA}"/>
    <cellStyle name="Normal 2 2 4 3 4 2 3" xfId="8247" xr:uid="{F9E7A9E0-7922-4E92-B3B1-BCBF9E3E4303}"/>
    <cellStyle name="Normal 2 2 4 3 4 2 3 2" xfId="18627" xr:uid="{14EFE4A3-625C-4E93-9608-332A8C3FB2D8}"/>
    <cellStyle name="Normal 2 2 4 3 4 2 4" xfId="11080" xr:uid="{1772275B-840F-4255-B9C0-A38062491EBD}"/>
    <cellStyle name="Normal 2 2 4 3 4 2 4 2" xfId="21460" xr:uid="{75EB25FD-3545-4591-BFCE-C128F8B5B590}"/>
    <cellStyle name="Normal 2 2 4 3 4 2 5" xfId="25441" xr:uid="{0FDC8DA2-1FDB-42FF-A72C-C284E265754E}"/>
    <cellStyle name="Normal 2 2 4 3 4 2 6" xfId="13702" xr:uid="{F6DEB117-66E8-499B-B0B1-CCEB661EEE63}"/>
    <cellStyle name="Normal 2 2 4 3 4 3" xfId="4290" xr:uid="{8FE3214D-0C93-4573-8449-E1F34DDE5BD5}"/>
    <cellStyle name="Normal 2 2 4 3 4 3 2" xfId="9062" xr:uid="{0BD680EC-C15A-44A0-B8A1-9EC9551196AE}"/>
    <cellStyle name="Normal 2 2 4 3 4 3 2 2" xfId="29105" xr:uid="{01535E38-C64E-4233-98FB-B5D4783F9A11}"/>
    <cellStyle name="Normal 2 2 4 3 4 3 2 3" xfId="19442" xr:uid="{C66CE573-D87F-454F-954C-3B2403130A23}"/>
    <cellStyle name="Normal 2 2 4 3 4 3 3" xfId="11895" xr:uid="{0B621841-4F60-43DF-AEA9-E96B25EAD65C}"/>
    <cellStyle name="Normal 2 2 4 3 4 3 3 2" xfId="22275" xr:uid="{F722B16E-420E-433B-A2F1-B35E3F8D8419}"/>
    <cellStyle name="Normal 2 2 4 3 4 3 4" xfId="24054" xr:uid="{B7A6E8F8-963B-4542-AE20-F86B07C14093}"/>
    <cellStyle name="Normal 2 2 4 3 4 3 5" xfId="16609" xr:uid="{72FC3F5F-D786-4274-B916-7A1DE5DB92F0}"/>
    <cellStyle name="Normal 2 2 4 3 4 4" xfId="5087" xr:uid="{32400931-A755-4571-8CFB-4E7888B43E28}"/>
    <cellStyle name="Normal 2 2 4 3 4 4 2" xfId="25991" xr:uid="{ACBC17BC-C7E8-4069-96E2-D4C9843552E4}"/>
    <cellStyle name="Normal 2 2 4 3 4 4 3" xfId="14384" xr:uid="{E71C67FA-F036-4B07-BE10-90BE2A0DC57B}"/>
    <cellStyle name="Normal 2 2 4 3 4 5" xfId="6837" xr:uid="{743F0839-4154-49FB-9931-1B978FDCB5B8}"/>
    <cellStyle name="Normal 2 2 4 3 4 5 2" xfId="17217" xr:uid="{CC654FD3-7F6F-4CE3-AB06-365691A9C31D}"/>
    <cellStyle name="Normal 2 2 4 3 4 6" xfId="9670" xr:uid="{23F114A4-73CC-46AA-B1BA-3A9024C67ADE}"/>
    <cellStyle name="Normal 2 2 4 3 4 6 2" xfId="20050" xr:uid="{995F1059-4563-486E-8E48-36CEC19249FA}"/>
    <cellStyle name="Normal 2 2 4 3 4 7" xfId="22635" xr:uid="{D76B0BC6-086A-49B4-AEE8-35486397A193}"/>
    <cellStyle name="Normal 2 2 4 3 4 8" xfId="13152" xr:uid="{A44FE865-5114-4C35-AA07-460B5DC8D787}"/>
    <cellStyle name="Normal 2 2 4 3 5" xfId="3168" xr:uid="{00000000-0005-0000-0000-0000DB030000}"/>
    <cellStyle name="Normal 2 2 4 3 5 2" xfId="4458" xr:uid="{A7E8F2A0-1A9E-4351-95CD-840EC1E9532B}"/>
    <cellStyle name="Normal 2 2 4 3 5 2 2" xfId="9230" xr:uid="{18D99DF7-3BD0-4B50-BD75-630CF73A79CC}"/>
    <cellStyle name="Normal 2 2 4 3 5 2 2 2" xfId="29221" xr:uid="{E22BA9C0-9FD8-419E-B824-741B3992A7A8}"/>
    <cellStyle name="Normal 2 2 4 3 5 2 2 3" xfId="19610" xr:uid="{14632DB7-C0D0-4E92-84C5-DD4D7D85F85E}"/>
    <cellStyle name="Normal 2 2 4 3 5 2 3" xfId="12063" xr:uid="{46BB92DB-6717-432F-ABD5-4E0498B9D351}"/>
    <cellStyle name="Normal 2 2 4 3 5 2 3 2" xfId="22443" xr:uid="{0A983757-ACA6-413B-9634-1998C8620852}"/>
    <cellStyle name="Normal 2 2 4 3 5 2 4" xfId="24499" xr:uid="{9874B245-46F0-47C8-877E-A0913D95DC47}"/>
    <cellStyle name="Normal 2 2 4 3 5 2 5" xfId="16777" xr:uid="{D9942624-64F7-417B-914D-73D09C077FEA}"/>
    <cellStyle name="Normal 2 2 4 3 5 3" xfId="6226" xr:uid="{786F0283-56BA-4908-B9F1-768636A77512}"/>
    <cellStyle name="Normal 2 2 4 3 5 3 2" xfId="28708" xr:uid="{1A9481AB-DA64-4F93-AD07-123AD50A6859}"/>
    <cellStyle name="Normal 2 2 4 3 5 3 3" xfId="15795" xr:uid="{D1E980AD-606F-4342-86C9-8FEE9A6FACDD}"/>
    <cellStyle name="Normal 2 2 4 3 5 4" xfId="8248" xr:uid="{C90F7A24-9FBA-487D-AF08-BD1BF8141DA6}"/>
    <cellStyle name="Normal 2 2 4 3 5 4 2" xfId="18628" xr:uid="{772EEA65-F09B-4057-AA8F-66787CA6DE2B}"/>
    <cellStyle name="Normal 2 2 4 3 5 5" xfId="11081" xr:uid="{7777D272-64CE-4AF5-ACCE-67D91FE724FC}"/>
    <cellStyle name="Normal 2 2 4 3 5 5 2" xfId="21461" xr:uid="{68DE7F88-1841-45E8-AE14-E8F4270E1C02}"/>
    <cellStyle name="Normal 2 2 4 3 5 6" xfId="23245" xr:uid="{1A8E6B69-D674-41BB-8D4F-1D37C186CCAE}"/>
    <cellStyle name="Normal 2 2 4 3 5 7" xfId="13703" xr:uid="{C70487F3-D881-498F-AEFF-3A3A2A4CC828}"/>
    <cellStyle name="Normal 2 2 4 3 6" xfId="2898" xr:uid="{00000000-0005-0000-0000-0000DC030000}"/>
    <cellStyle name="Normal 2 2 4 3 6 2" xfId="6084" xr:uid="{721C9F81-308C-4576-9F13-26A23769E380}"/>
    <cellStyle name="Normal 2 2 4 3 6 2 2" xfId="26676" xr:uid="{6C3AFA53-08E6-4398-8B42-461EB10A00D7}"/>
    <cellStyle name="Normal 2 2 4 3 6 2 3" xfId="15562" xr:uid="{6EB646C2-8E39-45A2-A1BE-1D02DF27C226}"/>
    <cellStyle name="Normal 2 2 4 3 6 3" xfId="8015" xr:uid="{E62F5643-2379-4F03-A954-5FF9A89A6BD8}"/>
    <cellStyle name="Normal 2 2 4 3 6 3 2" xfId="18395" xr:uid="{A4B6F157-D342-440E-B036-7B2EAC7F9A40}"/>
    <cellStyle name="Normal 2 2 4 3 6 4" xfId="10848" xr:uid="{7399136D-4BB7-453E-A24C-41AB2F2B9B22}"/>
    <cellStyle name="Normal 2 2 4 3 6 4 2" xfId="21228" xr:uid="{F56AD850-DA58-4CAD-8B2B-3BC657B32D3B}"/>
    <cellStyle name="Normal 2 2 4 3 6 5" xfId="23972" xr:uid="{BAA059BC-4F05-4B08-BCBD-4C43B9653F5C}"/>
    <cellStyle name="Normal 2 2 4 3 6 6" xfId="13411" xr:uid="{0282C8A2-5254-48F9-A77A-D9F531691BCF}"/>
    <cellStyle name="Normal 2 2 4 3 7" xfId="2472" xr:uid="{00000000-0005-0000-0000-0000DD030000}"/>
    <cellStyle name="Normal 2 2 4 3 7 2" xfId="5760" xr:uid="{E9BE1DA1-DBA2-4014-8E90-C38580891186}"/>
    <cellStyle name="Normal 2 2 4 3 7 2 2" xfId="26691" xr:uid="{2F085963-6914-4139-93C2-DA39799FBB75}"/>
    <cellStyle name="Normal 2 2 4 3 7 2 3" xfId="15144" xr:uid="{9D9274B6-6C14-4F48-90BA-E8B9130846BB}"/>
    <cellStyle name="Normal 2 2 4 3 7 3" xfId="7597" xr:uid="{97A10F47-C951-4780-B3AC-EEC53232A638}"/>
    <cellStyle name="Normal 2 2 4 3 7 3 2" xfId="17977" xr:uid="{2F4E08D7-AEDE-4897-910E-BE435BD2055E}"/>
    <cellStyle name="Normal 2 2 4 3 7 4" xfId="10430" xr:uid="{90229D57-D9CB-45C4-8AA0-C4C1BA53C2D0}"/>
    <cellStyle name="Normal 2 2 4 3 7 4 2" xfId="20810" xr:uid="{8C9E56C3-8CD4-42F2-A2EE-76EF8AE49452}"/>
    <cellStyle name="Normal 2 2 4 3 7 5" xfId="24638" xr:uid="{7006987F-CAD0-4C27-B8F6-1490B33C32DC}"/>
    <cellStyle name="Normal 2 2 4 3 7 6" xfId="12860" xr:uid="{4BB0C8D0-896F-4E30-AEED-A30F35DB3449}"/>
    <cellStyle name="Normal 2 2 4 3 8" xfId="2226" xr:uid="{00000000-0005-0000-0000-0000CC030000}"/>
    <cellStyle name="Normal 2 2 4 3 8 2" xfId="7353" xr:uid="{3703A4EB-E5A2-4E60-9790-DAA32FC67703}"/>
    <cellStyle name="Normal 2 2 4 3 8 2 2" xfId="17733" xr:uid="{AFD9C0FC-9699-4AA0-BFC7-96EE8C9102E1}"/>
    <cellStyle name="Normal 2 2 4 3 8 3" xfId="10186" xr:uid="{391BB5C4-3327-4B7B-9CC3-9E49E9F77817}"/>
    <cellStyle name="Normal 2 2 4 3 8 3 2" xfId="20566" xr:uid="{C66D681E-6CE6-4C34-A08C-E125C0AFF35A}"/>
    <cellStyle name="Normal 2 2 4 3 8 4" xfId="22686" xr:uid="{3E1D6A12-F790-4E46-9D60-D48E9354A353}"/>
    <cellStyle name="Normal 2 2 4 3 8 5" xfId="14900" xr:uid="{432BE09B-3005-4858-B500-D103BC86683B}"/>
    <cellStyle name="Normal 2 2 4 3 9" xfId="3928" xr:uid="{919A12B1-4137-4860-A862-349BD11EA352}"/>
    <cellStyle name="Normal 2 2 4 3 9 2" xfId="8760" xr:uid="{1BFF0860-7DAD-475B-B81C-9B65EDD2C12C}"/>
    <cellStyle name="Normal 2 2 4 3 9 2 2" xfId="19140" xr:uid="{6AF730A1-901B-4D46-9712-27810397D962}"/>
    <cellStyle name="Normal 2 2 4 3 9 3" xfId="11593" xr:uid="{30C9F86E-86E8-428B-9D69-7DBCB6D0302A}"/>
    <cellStyle name="Normal 2 2 4 3 9 3 2" xfId="21973" xr:uid="{B51407AE-2834-4D48-8935-E425B1104D1C}"/>
    <cellStyle name="Normal 2 2 4 3 9 4" xfId="16307" xr:uid="{F4E5DDAE-A54A-4B36-9712-699A36CED190}"/>
    <cellStyle name="Normal 2 2 4 4" xfId="735" xr:uid="{00000000-0005-0000-0000-00008B040000}"/>
    <cellStyle name="Normal 2 2 4 4 10" xfId="6838" xr:uid="{28E152B5-AE39-489A-B309-331A96C0A255}"/>
    <cellStyle name="Normal 2 2 4 4 10 2" xfId="17218" xr:uid="{545D8353-8C47-48D3-B99A-6799A551D911}"/>
    <cellStyle name="Normal 2 2 4 4 11" xfId="9671" xr:uid="{375B2FCE-377B-45C3-AA64-AB54FCC926ED}"/>
    <cellStyle name="Normal 2 2 4 4 11 2" xfId="20051" xr:uid="{2833EED9-B22B-4674-B971-DA744A19D722}"/>
    <cellStyle name="Normal 2 2 4 4 12" xfId="24560" xr:uid="{25EF1B4A-AE7B-4986-BFCC-578FB69DF156}"/>
    <cellStyle name="Normal 2 2 4 4 13" xfId="12438" xr:uid="{8FD132CF-49B9-4D59-B19E-4F98B9EEF700}"/>
    <cellStyle name="Normal 2 2 4 4 2" xfId="736" xr:uid="{00000000-0005-0000-0000-00008C040000}"/>
    <cellStyle name="Normal 2 2 4 4 2 10" xfId="9672" xr:uid="{3BFC7526-DD24-4E69-9046-08DF5964D0A5}"/>
    <cellStyle name="Normal 2 2 4 4 2 10 2" xfId="20052" xr:uid="{C659AD71-50E7-4B96-A55A-6EAFD912C79B}"/>
    <cellStyle name="Normal 2 2 4 4 2 11" xfId="22976" xr:uid="{E6A87204-66AD-471C-B620-94F1D2F34A2C}"/>
    <cellStyle name="Normal 2 2 4 4 2 12" xfId="12556" xr:uid="{C066DA0B-B2D7-417F-91E9-ED7F4213738E}"/>
    <cellStyle name="Normal 2 2 4 4 2 2" xfId="737" xr:uid="{00000000-0005-0000-0000-00008D040000}"/>
    <cellStyle name="Normal 2 2 4 4 2 2 2" xfId="3170" xr:uid="{00000000-0005-0000-0000-0000E1030000}"/>
    <cellStyle name="Normal 2 2 4 4 2 2 2 2" xfId="6228" xr:uid="{28483858-44C1-4E3F-8A77-72DA8029C5FF}"/>
    <cellStyle name="Normal 2 2 4 4 2 2 2 2 2" xfId="26628" xr:uid="{F68FBF4F-FD62-45F7-BEB2-2162511B2A4A}"/>
    <cellStyle name="Normal 2 2 4 4 2 2 2 2 3" xfId="26841" xr:uid="{29F33F5A-D940-43A5-B931-C0B501CA0DFB}"/>
    <cellStyle name="Normal 2 2 4 4 2 2 2 2 4" xfId="15797" xr:uid="{A5AD9C89-0101-4674-9F23-FAD9E24D6C49}"/>
    <cellStyle name="Normal 2 2 4 4 2 2 2 3" xfId="8250" xr:uid="{EA17EB81-A2CD-4CFC-9A22-7861201794A2}"/>
    <cellStyle name="Normal 2 2 4 4 2 2 2 3 2" xfId="28874" xr:uid="{6A9856E1-AF8C-46F2-BDC0-2C18C8A0E367}"/>
    <cellStyle name="Normal 2 2 4 4 2 2 2 3 3" xfId="18630" xr:uid="{CB26F624-9167-4FB8-8C0A-A16311834941}"/>
    <cellStyle name="Normal 2 2 4 4 2 2 2 4" xfId="11083" xr:uid="{D5A6ADFE-07E2-4619-9C63-BE5376FD203F}"/>
    <cellStyle name="Normal 2 2 4 4 2 2 2 4 2" xfId="21463" xr:uid="{970BFC75-E9CB-4FA0-9E55-2B4CBB770332}"/>
    <cellStyle name="Normal 2 2 4 4 2 2 2 5" xfId="24196" xr:uid="{C7F805C5-CD1D-4343-97B2-CB2904B30195}"/>
    <cellStyle name="Normal 2 2 4 4 2 2 2 6" xfId="13705" xr:uid="{A5BA1D42-DFBB-45CE-BE54-1C46C308C69F}"/>
    <cellStyle name="Normal 2 2 4 4 2 2 3" xfId="4293" xr:uid="{B78048BC-5451-4B7A-817E-666FB94357DB}"/>
    <cellStyle name="Normal 2 2 4 4 2 2 3 2" xfId="9065" xr:uid="{6D823A29-95CE-49AD-8A19-4E3316CFECDD}"/>
    <cellStyle name="Normal 2 2 4 4 2 2 3 2 2" xfId="29108" xr:uid="{80E5DA21-8A94-4D4F-97C7-ED19F16C6CFA}"/>
    <cellStyle name="Normal 2 2 4 4 2 2 3 2 3" xfId="19445" xr:uid="{7BDF0715-D175-494C-89C1-DFD8CC93A86B}"/>
    <cellStyle name="Normal 2 2 4 4 2 2 3 3" xfId="11898" xr:uid="{D5290866-D956-4FC8-A108-398E0DC7BF46}"/>
    <cellStyle name="Normal 2 2 4 4 2 2 3 3 2" xfId="22278" xr:uid="{07DD412E-235B-4C27-8074-60D13736BCAE}"/>
    <cellStyle name="Normal 2 2 4 4 2 2 3 4" xfId="23556" xr:uid="{31DD1FEC-DA3E-4CE7-92F5-5A971C3426DB}"/>
    <cellStyle name="Normal 2 2 4 4 2 2 3 5" xfId="16612" xr:uid="{B3538216-F715-4E68-92E2-D0880EF9D01A}"/>
    <cellStyle name="Normal 2 2 4 4 2 2 4" xfId="5090" xr:uid="{A7E355CD-0E3F-483B-8272-C414E2582F77}"/>
    <cellStyle name="Normal 2 2 4 4 2 2 4 2" xfId="28346" xr:uid="{1F9C6DE4-285B-433E-ABC7-AB854B8CE204}"/>
    <cellStyle name="Normal 2 2 4 4 2 2 4 3" xfId="14387" xr:uid="{8F3ACA04-E0A2-4A7C-9BAF-CB8955CED3E7}"/>
    <cellStyle name="Normal 2 2 4 4 2 2 5" xfId="6840" xr:uid="{27A434D6-B15F-479D-8681-5FD22A29BD41}"/>
    <cellStyle name="Normal 2 2 4 4 2 2 5 2" xfId="17220" xr:uid="{7DACB67C-6280-4D98-AE9B-103BD5B2E4C6}"/>
    <cellStyle name="Normal 2 2 4 4 2 2 6" xfId="9673" xr:uid="{A63E5426-E54D-43DB-A7BC-9F51459C7F64}"/>
    <cellStyle name="Normal 2 2 4 4 2 2 6 2" xfId="20053" xr:uid="{7E576224-A64A-4141-A23B-26DE3D63FC1E}"/>
    <cellStyle name="Normal 2 2 4 4 2 2 7" xfId="24605" xr:uid="{6502A045-E6C0-4438-BBD3-91DDBCE38B90}"/>
    <cellStyle name="Normal 2 2 4 4 2 2 8" xfId="13156" xr:uid="{7D679ACC-1F21-451F-ADC2-8A62E12A3398}"/>
    <cellStyle name="Normal 2 2 4 4 2 3" xfId="3171" xr:uid="{00000000-0005-0000-0000-0000E2030000}"/>
    <cellStyle name="Normal 2 2 4 4 2 3 2" xfId="4459" xr:uid="{206E568B-39CE-49B8-A61D-88EAA7919F7B}"/>
    <cellStyle name="Normal 2 2 4 4 2 3 2 2" xfId="9231" xr:uid="{1A3D5F21-CB49-4A3A-A819-33CD3F4A69BE}"/>
    <cellStyle name="Normal 2 2 4 4 2 3 2 2 2" xfId="29222" xr:uid="{C5C5F167-7233-41BA-87B4-0D2E75CFCF78}"/>
    <cellStyle name="Normal 2 2 4 4 2 3 2 2 3" xfId="19611" xr:uid="{45C39F80-5D95-41FF-B5DC-CEAC240300DA}"/>
    <cellStyle name="Normal 2 2 4 4 2 3 2 3" xfId="12064" xr:uid="{CAC07F2A-261C-4026-8C42-16192BB18E61}"/>
    <cellStyle name="Normal 2 2 4 4 2 3 2 3 2" xfId="22444" xr:uid="{0D19F29F-C64F-4AB4-A9FA-5F1CB9F70B30}"/>
    <cellStyle name="Normal 2 2 4 4 2 3 2 4" xfId="25707" xr:uid="{CDD8DDAB-9853-4B47-9D8E-6575E6953A69}"/>
    <cellStyle name="Normal 2 2 4 4 2 3 2 5" xfId="16778" xr:uid="{D8059488-2B45-405D-BE6E-2374BE30BFD3}"/>
    <cellStyle name="Normal 2 2 4 4 2 3 3" xfId="6229" xr:uid="{08C8D671-59C1-428E-8055-31CC7FE6F58E}"/>
    <cellStyle name="Normal 2 2 4 4 2 3 3 2" xfId="28543" xr:uid="{69B8F7CE-7389-4D99-BB44-AA1DB0CA353B}"/>
    <cellStyle name="Normal 2 2 4 4 2 3 3 3" xfId="15798" xr:uid="{31E4AAF4-9475-4707-9055-F536DB87E085}"/>
    <cellStyle name="Normal 2 2 4 4 2 3 4" xfId="8251" xr:uid="{E2929E5E-5C0D-4279-A283-F6F09470487D}"/>
    <cellStyle name="Normal 2 2 4 4 2 3 4 2" xfId="18631" xr:uid="{72CAC696-7E23-4B15-A05B-BFFCC84A86BF}"/>
    <cellStyle name="Normal 2 2 4 4 2 3 5" xfId="11084" xr:uid="{E6A5E95A-552F-40B6-ADF3-CA7A9476BEF6}"/>
    <cellStyle name="Normal 2 2 4 4 2 3 5 2" xfId="21464" xr:uid="{3CBB2F69-656D-4544-B4C3-B125B898FB5A}"/>
    <cellStyle name="Normal 2 2 4 4 2 3 6" xfId="23323" xr:uid="{9D4E033E-345B-42B5-B5CB-51D18B8300A9}"/>
    <cellStyle name="Normal 2 2 4 4 2 3 7" xfId="13706" xr:uid="{F5BDEA87-72D8-49AF-A594-3A3AAA66B1AB}"/>
    <cellStyle name="Normal 2 2 4 4 2 4" xfId="3169" xr:uid="{00000000-0005-0000-0000-0000E3030000}"/>
    <cellStyle name="Normal 2 2 4 4 2 4 2" xfId="6227" xr:uid="{7A8CD3BE-398A-42F4-A00C-D6C2D1FC6424}"/>
    <cellStyle name="Normal 2 2 4 4 2 4 2 2" xfId="25980" xr:uid="{D3AEFA4E-ED85-4369-801C-35C170119C43}"/>
    <cellStyle name="Normal 2 2 4 4 2 4 2 3" xfId="15796" xr:uid="{8B3D8C03-4B28-4701-9BC0-E0492329EE37}"/>
    <cellStyle name="Normal 2 2 4 4 2 4 3" xfId="8249" xr:uid="{AB654E16-B54B-4650-90D7-33C4D165A2E9}"/>
    <cellStyle name="Normal 2 2 4 4 2 4 3 2" xfId="18629" xr:uid="{FB553D22-0586-41D1-9388-C2CFE5E3579F}"/>
    <cellStyle name="Normal 2 2 4 4 2 4 4" xfId="11082" xr:uid="{EBC68E25-6416-4CAF-9284-4652454ED3F0}"/>
    <cellStyle name="Normal 2 2 4 4 2 4 4 2" xfId="21462" xr:uid="{D2FA66C1-030A-474F-9AA7-D466EA909659}"/>
    <cellStyle name="Normal 2 2 4 4 2 4 5" xfId="25313" xr:uid="{FBF2EB05-6896-4ABA-8B70-A39F5D34AFF2}"/>
    <cellStyle name="Normal 2 2 4 4 2 4 6" xfId="13704" xr:uid="{A141E574-1CE7-4677-80BB-24E6647DC336}"/>
    <cellStyle name="Normal 2 2 4 4 2 5" xfId="2615" xr:uid="{00000000-0005-0000-0000-0000E4030000}"/>
    <cellStyle name="Normal 2 2 4 4 2 5 2" xfId="5877" xr:uid="{D5067EBC-2A76-4582-98EF-85BF08AF765B}"/>
    <cellStyle name="Normal 2 2 4 4 2 5 2 2" xfId="28434" xr:uid="{78BEE00F-E4A4-4E20-A307-8FA1AF518F42}"/>
    <cellStyle name="Normal 2 2 4 4 2 5 2 3" xfId="15287" xr:uid="{E64DD205-EBA4-4437-B2D1-7E44E853D800}"/>
    <cellStyle name="Normal 2 2 4 4 2 5 3" xfId="7740" xr:uid="{3A682AFA-68B6-4AFA-9A6D-47E07CDE9E29}"/>
    <cellStyle name="Normal 2 2 4 4 2 5 3 2" xfId="18120" xr:uid="{DA12A73C-0C85-4C00-BF7D-3AC985E434BE}"/>
    <cellStyle name="Normal 2 2 4 4 2 5 4" xfId="10573" xr:uid="{EB98CB3D-7C11-4696-A1B8-69BB39AE169F}"/>
    <cellStyle name="Normal 2 2 4 4 2 5 4 2" xfId="20953" xr:uid="{B9F55497-735C-4CA6-AB2E-7F06AE06D658}"/>
    <cellStyle name="Normal 2 2 4 4 2 5 5" xfId="22924" xr:uid="{FBF42E42-30A9-4E67-99A3-8762FB36C74C}"/>
    <cellStyle name="Normal 2 2 4 4 2 5 6" xfId="13003" xr:uid="{0FFE5BC1-EEF7-4CA9-99AE-BA56E8A0DB3C}"/>
    <cellStyle name="Normal 2 2 4 4 2 6" xfId="2322" xr:uid="{00000000-0005-0000-0000-0000DF030000}"/>
    <cellStyle name="Normal 2 2 4 4 2 6 2" xfId="7449" xr:uid="{4B0A431F-81C3-424A-A1B9-5117ACAEBDC8}"/>
    <cellStyle name="Normal 2 2 4 4 2 6 2 2" xfId="17829" xr:uid="{EFDE1C88-A96F-4916-9785-960F88FC2CBC}"/>
    <cellStyle name="Normal 2 2 4 4 2 6 3" xfId="10282" xr:uid="{7D74A021-2C68-4F3D-A581-08CB0E0A0611}"/>
    <cellStyle name="Normal 2 2 4 4 2 6 3 2" xfId="20662" xr:uid="{F7A794A6-9A2D-435D-B820-48BFFCEB7CE0}"/>
    <cellStyle name="Normal 2 2 4 4 2 6 4" xfId="23254" xr:uid="{9A66368B-EDE4-4098-AAA0-B4C9A195FC3E}"/>
    <cellStyle name="Normal 2 2 4 4 2 6 5" xfId="14996" xr:uid="{F2C71A4D-B904-43C0-9BE3-6AB71E559423}"/>
    <cellStyle name="Normal 2 2 4 4 2 7" xfId="3841" xr:uid="{947E7DE4-2AAA-4678-93E2-AD134211222F}"/>
    <cellStyle name="Normal 2 2 4 4 2 7 2" xfId="8674" xr:uid="{921DFA96-96AF-4640-8753-FDF66440E028}"/>
    <cellStyle name="Normal 2 2 4 4 2 7 2 2" xfId="19054" xr:uid="{A60E6FFB-625D-48EC-84F9-98E7D2FBDBCE}"/>
    <cellStyle name="Normal 2 2 4 4 2 7 3" xfId="11507" xr:uid="{306D5514-044E-4B24-9269-02C4A23F0CA7}"/>
    <cellStyle name="Normal 2 2 4 4 2 7 3 2" xfId="21887" xr:uid="{D358F6F4-2044-41F4-8D7C-2D7523119D31}"/>
    <cellStyle name="Normal 2 2 4 4 2 7 4" xfId="16221" xr:uid="{048821DA-2C2B-425F-A0C8-D1A6C2D0C089}"/>
    <cellStyle name="Normal 2 2 4 4 2 8" xfId="5089" xr:uid="{D0EDA893-E636-4BBD-A856-E9E961EA5291}"/>
    <cellStyle name="Normal 2 2 4 4 2 8 2" xfId="14386" xr:uid="{C1DB47FF-B6D8-4A8D-9198-86547AE6E118}"/>
    <cellStyle name="Normal 2 2 4 4 2 9" xfId="6839" xr:uid="{685711C8-C591-421C-B3CA-6A7FEE7F9503}"/>
    <cellStyle name="Normal 2 2 4 4 2 9 2" xfId="17219" xr:uid="{0FC4E765-EF25-4FCB-9B58-82CAA5A6E735}"/>
    <cellStyle name="Normal 2 2 4 4 3" xfId="738" xr:uid="{00000000-0005-0000-0000-00008E040000}"/>
    <cellStyle name="Normal 2 2 4 4 3 2" xfId="3172" xr:uid="{00000000-0005-0000-0000-0000E6030000}"/>
    <cellStyle name="Normal 2 2 4 4 3 2 2" xfId="6230" xr:uid="{AEC9A15C-3897-45C6-A6F6-566F78D89093}"/>
    <cellStyle name="Normal 2 2 4 4 3 2 2 2" xfId="22740" xr:uid="{6081BA4B-B5AC-4CC6-86A4-23ADDB668E10}"/>
    <cellStyle name="Normal 2 2 4 4 3 2 2 3" xfId="28525" xr:uid="{6F0C2A27-5F8A-46A2-8A97-B32FBBF4D23E}"/>
    <cellStyle name="Normal 2 2 4 4 3 2 2 4" xfId="15799" xr:uid="{5DC77F8C-E6CC-42D2-AD15-C46239C9D594}"/>
    <cellStyle name="Normal 2 2 4 4 3 2 3" xfId="8252" xr:uid="{76509527-AEFC-4E16-9C04-BC9A58BF4955}"/>
    <cellStyle name="Normal 2 2 4 4 3 2 3 2" xfId="28875" xr:uid="{703DB7FC-9B0D-4086-90F4-6A8EB493AF8D}"/>
    <cellStyle name="Normal 2 2 4 4 3 2 3 3" xfId="18632" xr:uid="{4F120A83-0BE0-4DD3-8F4D-E57898805FD9}"/>
    <cellStyle name="Normal 2 2 4 4 3 2 4" xfId="11085" xr:uid="{25EEAC75-C747-4A62-B492-2FEC2383350C}"/>
    <cellStyle name="Normal 2 2 4 4 3 2 4 2" xfId="21465" xr:uid="{98B0BAF0-C3C1-4180-948A-1FE152978A3A}"/>
    <cellStyle name="Normal 2 2 4 4 3 2 5" xfId="25379" xr:uid="{EAAEC73E-2C23-4EAA-A9FA-4A9B618A51FE}"/>
    <cellStyle name="Normal 2 2 4 4 3 2 6" xfId="13707" xr:uid="{D6198460-BA57-4E25-AFE3-6D78E63DA367}"/>
    <cellStyle name="Normal 2 2 4 4 3 3" xfId="2724" xr:uid="{00000000-0005-0000-0000-0000E7030000}"/>
    <cellStyle name="Normal 2 2 4 4 3 3 2" xfId="5942" xr:uid="{1D18FA06-C285-4FCE-840F-7726D08ADCD2}"/>
    <cellStyle name="Normal 2 2 4 4 3 3 2 2" xfId="26394" xr:uid="{94948FCC-21DF-42DA-85D0-CEB2759B487D}"/>
    <cellStyle name="Normal 2 2 4 4 3 3 2 3" xfId="15395" xr:uid="{CB4508A2-3CF1-4781-8474-19DB3C944215}"/>
    <cellStyle name="Normal 2 2 4 4 3 3 3" xfId="7848" xr:uid="{6F51C793-BD92-48F4-A945-480DC939EE0B}"/>
    <cellStyle name="Normal 2 2 4 4 3 3 3 2" xfId="18228" xr:uid="{28ED8F68-5017-45AB-BBB2-6724396EAE2B}"/>
    <cellStyle name="Normal 2 2 4 4 3 3 4" xfId="10681" xr:uid="{C1DBEED9-84A2-4584-B432-2CEA05179ADD}"/>
    <cellStyle name="Normal 2 2 4 4 3 3 4 2" xfId="21061" xr:uid="{5755DDD9-E6B6-4AF8-B733-F8A0ABFA8A56}"/>
    <cellStyle name="Normal 2 2 4 4 3 3 5" xfId="22712" xr:uid="{5480C5DC-370B-4D68-9340-99542CB2E27A}"/>
    <cellStyle name="Normal 2 2 4 4 3 3 6" xfId="13155" xr:uid="{E550B2BD-17F8-4B9E-99E9-C720BDB97E52}"/>
    <cellStyle name="Normal 2 2 4 4 3 4" xfId="4158" xr:uid="{29B70EA5-493F-4A4C-9AAB-F0745EE8E9C7}"/>
    <cellStyle name="Normal 2 2 4 4 3 4 2" xfId="8930" xr:uid="{D286C9A1-A09B-41DF-BD14-9BE972AF9677}"/>
    <cellStyle name="Normal 2 2 4 4 3 4 2 2" xfId="29027" xr:uid="{15C43BBA-81D1-46D9-B219-8D124E42713E}"/>
    <cellStyle name="Normal 2 2 4 4 3 4 2 3" xfId="19310" xr:uid="{74B98875-B4D2-4C85-9BB9-F5B64AEA1AE7}"/>
    <cellStyle name="Normal 2 2 4 4 3 4 3" xfId="11763" xr:uid="{0740932C-0657-4FC7-B42C-4FD43BF391C4}"/>
    <cellStyle name="Normal 2 2 4 4 3 4 3 2" xfId="22143" xr:uid="{40862A5D-22C5-4F91-A67F-625D5BF41BAB}"/>
    <cellStyle name="Normal 2 2 4 4 3 4 4" xfId="25284" xr:uid="{28EB06E8-35D9-41B7-A6ED-F6C5216ED081}"/>
    <cellStyle name="Normal 2 2 4 4 3 4 5" xfId="16477" xr:uid="{E6F72420-9E7F-4453-884B-C72A8488B5AE}"/>
    <cellStyle name="Normal 2 2 4 4 3 5" xfId="5091" xr:uid="{99BB098F-49B2-4E54-9FAD-ED4856CBD1C3}"/>
    <cellStyle name="Normal 2 2 4 4 3 5 2" xfId="26627" xr:uid="{342A50DA-C48E-47AB-B5E9-871F17FA607B}"/>
    <cellStyle name="Normal 2 2 4 4 3 5 3" xfId="14388" xr:uid="{4060603D-95A6-41B6-8D68-D0F790E76ABE}"/>
    <cellStyle name="Normal 2 2 4 4 3 6" xfId="6841" xr:uid="{A608F365-6CB5-4AB0-A40B-A32EF0CB4174}"/>
    <cellStyle name="Normal 2 2 4 4 3 6 2" xfId="17221" xr:uid="{B9833EDB-AB48-4EAA-A136-B57BDA372475}"/>
    <cellStyle name="Normal 2 2 4 4 3 7" xfId="9674" xr:uid="{70768092-000C-4A45-887B-BF38241F6CC5}"/>
    <cellStyle name="Normal 2 2 4 4 3 7 2" xfId="20054" xr:uid="{E51A2E36-A471-40DE-AD4A-FD5DACC39447}"/>
    <cellStyle name="Normal 2 2 4 4 3 8" xfId="24221" xr:uid="{97AFD24C-F5A5-4F00-A96B-8C0B6F5D2221}"/>
    <cellStyle name="Normal 2 2 4 4 3 9" xfId="12714" xr:uid="{90A98170-6759-44D3-B540-5133EB0A3B85}"/>
    <cellStyle name="Normal 2 2 4 4 4" xfId="739" xr:uid="{00000000-0005-0000-0000-00008F040000}"/>
    <cellStyle name="Normal 2 2 4 4 4 2" xfId="4460" xr:uid="{6F61A1E0-1820-47C0-8C47-577AD9F9DAA3}"/>
    <cellStyle name="Normal 2 2 4 4 4 2 2" xfId="9232" xr:uid="{A475B121-84BE-42D6-8C27-FE2A6C61BCED}"/>
    <cellStyle name="Normal 2 2 4 4 4 2 2 2" xfId="29223" xr:uid="{59D8F497-75E7-40C8-AF91-B75815CA8E29}"/>
    <cellStyle name="Normal 2 2 4 4 4 2 2 3" xfId="19612" xr:uid="{93627C9A-A0A8-4554-A245-32AB4D560D98}"/>
    <cellStyle name="Normal 2 2 4 4 4 2 3" xfId="12065" xr:uid="{56BFEA34-C594-4E40-A4DD-2B246337596B}"/>
    <cellStyle name="Normal 2 2 4 4 4 2 3 2" xfId="22445" xr:uid="{D7AAE023-1B66-4B7F-81B1-4A58E6793B0E}"/>
    <cellStyle name="Normal 2 2 4 4 4 2 4" xfId="23548" xr:uid="{33069559-9E77-4F89-B51A-34DF942CEC6A}"/>
    <cellStyle name="Normal 2 2 4 4 4 2 5" xfId="16779" xr:uid="{8F563E49-31CF-455A-AC24-7F91AAF4F63D}"/>
    <cellStyle name="Normal 2 2 4 4 4 3" xfId="5092" xr:uid="{BC1CB8FF-8F1B-4BA9-89E8-303B964FCFE1}"/>
    <cellStyle name="Normal 2 2 4 4 4 3 2" xfId="27345" xr:uid="{8891E6CB-1C64-47CC-BF55-882F285C3294}"/>
    <cellStyle name="Normal 2 2 4 4 4 3 3" xfId="14389" xr:uid="{DBE931C6-EF20-4F7B-9979-8672A3D304C5}"/>
    <cellStyle name="Normal 2 2 4 4 4 4" xfId="6842" xr:uid="{8ED7317D-AE72-42E4-B033-B26F442A5557}"/>
    <cellStyle name="Normal 2 2 4 4 4 4 2" xfId="17222" xr:uid="{EC7E73AB-B357-411A-A1A2-1AA9324CFAF6}"/>
    <cellStyle name="Normal 2 2 4 4 4 5" xfId="9675" xr:uid="{8C46AFBD-24F4-42A2-87E9-FE63B2E36246}"/>
    <cellStyle name="Normal 2 2 4 4 4 5 2" xfId="20055" xr:uid="{579A9DD2-1D03-428F-9B67-C7794496F86F}"/>
    <cellStyle name="Normal 2 2 4 4 4 6" xfId="23776" xr:uid="{1B0A001D-86C2-4545-920E-AA84E3F3E29E}"/>
    <cellStyle name="Normal 2 2 4 4 4 7" xfId="13708" xr:uid="{1BC04112-A3D0-415F-BFA2-2A66E4C563F2}"/>
    <cellStyle name="Normal 2 2 4 4 5" xfId="2899" xr:uid="{00000000-0005-0000-0000-0000E9030000}"/>
    <cellStyle name="Normal 2 2 4 4 5 2" xfId="6085" xr:uid="{0DE3E1DB-7D7E-48D0-8C45-8CE4F344C2D7}"/>
    <cellStyle name="Normal 2 2 4 4 5 2 2" xfId="24191" xr:uid="{96DA388D-9760-4F77-B463-9718C34830DD}"/>
    <cellStyle name="Normal 2 2 4 4 5 2 3" xfId="26080" xr:uid="{CA8D3603-B7B2-424A-9666-F2140B681E26}"/>
    <cellStyle name="Normal 2 2 4 4 5 2 4" xfId="15563" xr:uid="{91910D66-2E8E-4E05-ABB7-E81FEB359B34}"/>
    <cellStyle name="Normal 2 2 4 4 5 3" xfId="8016" xr:uid="{A502F691-3D0E-4563-87E2-CC79587729B7}"/>
    <cellStyle name="Normal 2 2 4 4 5 3 2" xfId="28591" xr:uid="{31974CD5-239E-45A9-ABE3-300A149574EA}"/>
    <cellStyle name="Normal 2 2 4 4 5 3 3" xfId="18396" xr:uid="{D5D7E922-CF7E-4602-BF0D-8428E385B66F}"/>
    <cellStyle name="Normal 2 2 4 4 5 4" xfId="10849" xr:uid="{22AD69CC-79E4-474F-8BA8-6928D1F6475C}"/>
    <cellStyle name="Normal 2 2 4 4 5 4 2" xfId="21229" xr:uid="{1DE5C62F-DDBE-4826-86D7-DE5A8EB1D5F3}"/>
    <cellStyle name="Normal 2 2 4 4 5 5" xfId="23197" xr:uid="{8EF9A2B9-BA47-4481-A01F-091A99849719}"/>
    <cellStyle name="Normal 2 2 4 4 5 6" xfId="13412" xr:uid="{F71E976F-F2E4-4870-8EC4-0698440CD54D}"/>
    <cellStyle name="Normal 2 2 4 4 6" xfId="2452" xr:uid="{00000000-0005-0000-0000-0000EA030000}"/>
    <cellStyle name="Normal 2 2 4 4 6 2" xfId="5744" xr:uid="{503F4DAD-0739-4D22-B301-05F69B020E1D}"/>
    <cellStyle name="Normal 2 2 4 4 6 2 2" xfId="27113" xr:uid="{BFE77B4D-3671-486C-BE5C-A397C96854F0}"/>
    <cellStyle name="Normal 2 2 4 4 6 2 3" xfId="15124" xr:uid="{45328C7B-52DA-487E-AA36-56D91EE4B36C}"/>
    <cellStyle name="Normal 2 2 4 4 6 3" xfId="7577" xr:uid="{BC637505-56DC-4566-8575-6501DB897D14}"/>
    <cellStyle name="Normal 2 2 4 4 6 3 2" xfId="17957" xr:uid="{ADF89247-8533-412A-987F-7361408CF1DC}"/>
    <cellStyle name="Normal 2 2 4 4 6 4" xfId="10410" xr:uid="{0F209FF0-DB3D-4705-B36C-8B8EA8D305DD}"/>
    <cellStyle name="Normal 2 2 4 4 6 4 2" xfId="20790" xr:uid="{55AE9076-243B-47F8-9ABF-68A36C6388D7}"/>
    <cellStyle name="Normal 2 2 4 4 6 5" xfId="23699" xr:uid="{8742C3B2-0416-4933-B98B-59B351F99F24}"/>
    <cellStyle name="Normal 2 2 4 4 6 6" xfId="12840" xr:uid="{4A6421B6-61C8-4996-A67A-A4F3D90FA67B}"/>
    <cellStyle name="Normal 2 2 4 4 7" xfId="2206" xr:uid="{00000000-0005-0000-0000-0000DE030000}"/>
    <cellStyle name="Normal 2 2 4 4 7 2" xfId="7333" xr:uid="{1A31971A-39F5-4EEA-94AD-C4849A017D9D}"/>
    <cellStyle name="Normal 2 2 4 4 7 2 2" xfId="17713" xr:uid="{8C7E7CA6-E30D-4C36-8BF4-F0A980FDE0A3}"/>
    <cellStyle name="Normal 2 2 4 4 7 3" xfId="10166" xr:uid="{A1DCAF1F-9C89-4E06-8EF8-FD3DFCB86A49}"/>
    <cellStyle name="Normal 2 2 4 4 7 3 2" xfId="20546" xr:uid="{A74C7EDB-A006-4F72-9768-DFAC23401C5D}"/>
    <cellStyle name="Normal 2 2 4 4 7 4" xfId="24285" xr:uid="{9DF97B59-32B7-41EC-B282-0F0F5F95B48F}"/>
    <cellStyle name="Normal 2 2 4 4 7 5" xfId="14880" xr:uid="{3A5D5290-DD44-4C7C-A76B-F57BA77A82DD}"/>
    <cellStyle name="Normal 2 2 4 4 8" xfId="3929" xr:uid="{962AD314-BF12-439C-AB49-0651A687A10E}"/>
    <cellStyle name="Normal 2 2 4 4 8 2" xfId="8761" xr:uid="{1DDDB41C-94D2-4D16-B145-A71EDBC318ED}"/>
    <cellStyle name="Normal 2 2 4 4 8 2 2" xfId="19141" xr:uid="{B9DF84F6-C140-40B7-8AC4-2AFD6A35CE40}"/>
    <cellStyle name="Normal 2 2 4 4 8 3" xfId="11594" xr:uid="{346BA0A1-AE22-4C9D-BDCA-F68E6E6D2258}"/>
    <cellStyle name="Normal 2 2 4 4 8 3 2" xfId="21974" xr:uid="{1F59A14C-F2DF-4B34-BFEE-2FA3B6A69306}"/>
    <cellStyle name="Normal 2 2 4 4 8 4" xfId="16308" xr:uid="{C9490936-9543-4F9B-AF22-D5AD73F04C32}"/>
    <cellStyle name="Normal 2 2 4 4 9" xfId="5088" xr:uid="{492C6885-DC44-4B48-8499-F1090CC0D711}"/>
    <cellStyle name="Normal 2 2 4 4 9 2" xfId="14385" xr:uid="{BE6675D0-FABD-4AB3-B1BD-5D214A7BDEDB}"/>
    <cellStyle name="Normal 2 2 4 5" xfId="740" xr:uid="{00000000-0005-0000-0000-000090040000}"/>
    <cellStyle name="Normal 2 2 4 5 10" xfId="9676" xr:uid="{7B97F55A-82F5-48A1-B2B1-D2BF92C5B64F}"/>
    <cellStyle name="Normal 2 2 4 5 10 2" xfId="20056" xr:uid="{F8D046E5-C5AA-4AD2-B070-1DC81C413E00}"/>
    <cellStyle name="Normal 2 2 4 5 11" xfId="23716" xr:uid="{0951A431-4C8C-4F89-9420-DA73C96B3141}"/>
    <cellStyle name="Normal 2 2 4 5 12" xfId="12557" xr:uid="{A3E7AC24-E3A9-43E8-9E59-4A513FD1FF03}"/>
    <cellStyle name="Normal 2 2 4 5 2" xfId="741" xr:uid="{00000000-0005-0000-0000-000091040000}"/>
    <cellStyle name="Normal 2 2 4 5 2 2" xfId="742" xr:uid="{00000000-0005-0000-0000-000092040000}"/>
    <cellStyle name="Normal 2 2 4 5 2 2 2" xfId="5095" xr:uid="{28570D24-0A6D-4749-B208-79CEBAAD5853}"/>
    <cellStyle name="Normal 2 2 4 5 2 2 2 2" xfId="22827" xr:uid="{3F0B452C-4939-41CA-93D5-5DD1126CB3F3}"/>
    <cellStyle name="Normal 2 2 4 5 2 2 2 3" xfId="27048" xr:uid="{40ECDCAF-293A-4154-9A21-1B16E386C4EF}"/>
    <cellStyle name="Normal 2 2 4 5 2 2 2 4" xfId="14392" xr:uid="{044275AE-12C9-498C-A003-DE8E34E87906}"/>
    <cellStyle name="Normal 2 2 4 5 2 2 3" xfId="6845" xr:uid="{5C17A478-D5DD-465B-8874-B8ED2426D041}"/>
    <cellStyle name="Normal 2 2 4 5 2 2 3 2" xfId="27587" xr:uid="{0D63F2D4-6085-471C-84A3-B300ED17C07C}"/>
    <cellStyle name="Normal 2 2 4 5 2 2 3 3" xfId="27220" xr:uid="{B0C46705-ED62-4E14-84D2-519B282BDCEB}"/>
    <cellStyle name="Normal 2 2 4 5 2 2 3 4" xfId="17225" xr:uid="{5459CE37-F0C5-45CB-96A5-25B619B06C47}"/>
    <cellStyle name="Normal 2 2 4 5 2 2 4" xfId="9678" xr:uid="{F042A46C-D0F9-41D4-B2A4-92CD80D95D32}"/>
    <cellStyle name="Normal 2 2 4 5 2 2 4 2" xfId="29390" xr:uid="{03658FA6-7EE1-4353-BE74-76B87C1AADA6}"/>
    <cellStyle name="Normal 2 2 4 5 2 2 4 3" xfId="20058" xr:uid="{AA542A39-720A-4635-9083-45EE6A0A5CC6}"/>
    <cellStyle name="Normal 2 2 4 5 2 2 5" xfId="24814" xr:uid="{7B2739E9-5973-4F5C-B8B6-6B73C0D1F165}"/>
    <cellStyle name="Normal 2 2 4 5 2 2 6" xfId="13709" xr:uid="{BB7E1BB1-AB4F-42E9-8D62-F17FCEEBCD35}"/>
    <cellStyle name="Normal 2 2 4 5 2 3" xfId="2725" xr:uid="{00000000-0005-0000-0000-0000EE030000}"/>
    <cellStyle name="Normal 2 2 4 5 2 3 2" xfId="5943" xr:uid="{F6D38D51-2623-49A2-8808-D5BB8AFFFF61}"/>
    <cellStyle name="Normal 2 2 4 5 2 3 2 2" xfId="27891" xr:uid="{C21BDB48-8823-42E7-92C5-9B8DB0D560C7}"/>
    <cellStyle name="Normal 2 2 4 5 2 3 2 3" xfId="15396" xr:uid="{D2D9347C-04B5-4346-BDEB-C692AA8CA9FE}"/>
    <cellStyle name="Normal 2 2 4 5 2 3 3" xfId="7849" xr:uid="{0E5FCDA9-E4F7-4688-9D9D-88255B9DD5EA}"/>
    <cellStyle name="Normal 2 2 4 5 2 3 3 2" xfId="18229" xr:uid="{592C8A09-FE5B-4460-B472-67C1E3085872}"/>
    <cellStyle name="Normal 2 2 4 5 2 3 4" xfId="10682" xr:uid="{0AD2B235-01AE-4C19-A4B6-DE626B8E454A}"/>
    <cellStyle name="Normal 2 2 4 5 2 3 4 2" xfId="21062" xr:uid="{C7884267-B29B-4974-A01D-909FDF74F5FF}"/>
    <cellStyle name="Normal 2 2 4 5 2 3 5" xfId="23434" xr:uid="{7FF78EF0-3EB3-4DE3-AF88-1356CDB6B359}"/>
    <cellStyle name="Normal 2 2 4 5 2 3 6" xfId="13157" xr:uid="{928D3D76-F08C-4966-BB9A-B6A8880D2C25}"/>
    <cellStyle name="Normal 2 2 4 5 2 4" xfId="4159" xr:uid="{B1CB9D71-BC6D-4295-8292-81C516C3D8E2}"/>
    <cellStyle name="Normal 2 2 4 5 2 4 2" xfId="8931" xr:uid="{24CA900A-4291-437F-8DED-6E64B2BD93DE}"/>
    <cellStyle name="Normal 2 2 4 5 2 4 2 2" xfId="29028" xr:uid="{8CBEBEA7-7A2E-4712-A5A6-92EFD5340060}"/>
    <cellStyle name="Normal 2 2 4 5 2 4 2 3" xfId="19311" xr:uid="{A48A11BB-1DD6-48D0-8C40-08BE5F1C595A}"/>
    <cellStyle name="Normal 2 2 4 5 2 4 3" xfId="11764" xr:uid="{11E6FCD9-830F-4F75-828E-70B88D2E995E}"/>
    <cellStyle name="Normal 2 2 4 5 2 4 3 2" xfId="22144" xr:uid="{18C0C716-41DF-4A62-A6BD-470B2DC2FC54}"/>
    <cellStyle name="Normal 2 2 4 5 2 4 4" xfId="23250" xr:uid="{A98E546F-C340-48AF-A43B-C807C1E05AE5}"/>
    <cellStyle name="Normal 2 2 4 5 2 4 5" xfId="16478" xr:uid="{831B71F9-BF95-4D3F-94C0-484719694836}"/>
    <cellStyle name="Normal 2 2 4 5 2 5" xfId="5094" xr:uid="{C3E2C19F-B5DD-4E01-9FC4-5993F6DA318B}"/>
    <cellStyle name="Normal 2 2 4 5 2 5 2" xfId="27950" xr:uid="{354E6BC2-73E2-4260-9F97-02018A60A75D}"/>
    <cellStyle name="Normal 2 2 4 5 2 5 3" xfId="14391" xr:uid="{3808A8A3-344F-438D-9BA1-44B18E74A88D}"/>
    <cellStyle name="Normal 2 2 4 5 2 6" xfId="6844" xr:uid="{073BA752-4158-4AD7-89AD-6E1F88147547}"/>
    <cellStyle name="Normal 2 2 4 5 2 6 2" xfId="17224" xr:uid="{C01ACFD6-2AA5-47C1-8013-9A69BB6E227F}"/>
    <cellStyle name="Normal 2 2 4 5 2 7" xfId="9677" xr:uid="{9BFC9367-57A4-4BCF-A13E-1EAB9A6C3750}"/>
    <cellStyle name="Normal 2 2 4 5 2 7 2" xfId="20057" xr:uid="{B015A7D0-F84B-4715-B46E-0B42B8A584F1}"/>
    <cellStyle name="Normal 2 2 4 5 2 8" xfId="23515" xr:uid="{582BBEEB-E589-4F88-A671-E0E3D0B20B5B}"/>
    <cellStyle name="Normal 2 2 4 5 2 9" xfId="12715" xr:uid="{23A72284-53DE-4592-B12C-9935660E9B4E}"/>
    <cellStyle name="Normal 2 2 4 5 3" xfId="743" xr:uid="{00000000-0005-0000-0000-000093040000}"/>
    <cellStyle name="Normal 2 2 4 5 3 2" xfId="4461" xr:uid="{543D7010-EC11-4C5C-8823-CA07FA97EBB6}"/>
    <cellStyle name="Normal 2 2 4 5 3 2 2" xfId="9233" xr:uid="{7946EBE5-C8A6-4AFC-8C75-BE85067E2889}"/>
    <cellStyle name="Normal 2 2 4 5 3 2 2 2" xfId="29224" xr:uid="{F16FFD0B-9C8F-427B-A9D0-CB334C7BBE3E}"/>
    <cellStyle name="Normal 2 2 4 5 3 2 2 3" xfId="19613" xr:uid="{34AB9D2E-E36C-4407-B65D-071BC5B859E2}"/>
    <cellStyle name="Normal 2 2 4 5 3 2 3" xfId="12066" xr:uid="{F638B181-2765-4D51-AF81-82FD5E72D1B3}"/>
    <cellStyle name="Normal 2 2 4 5 3 2 3 2" xfId="22446" xr:uid="{985CFABC-40AE-4CB2-A002-79B451F3F5B4}"/>
    <cellStyle name="Normal 2 2 4 5 3 2 4" xfId="25422" xr:uid="{36EB2C9D-BC28-4930-9B0C-930F3B5E4937}"/>
    <cellStyle name="Normal 2 2 4 5 3 2 5" xfId="16780" xr:uid="{378EFF27-069C-46B2-B917-7EE7243E536F}"/>
    <cellStyle name="Normal 2 2 4 5 3 3" xfId="5096" xr:uid="{5B0E600D-0395-4FA7-A923-CC03DBD41799}"/>
    <cellStyle name="Normal 2 2 4 5 3 3 2" xfId="24759" xr:uid="{7AFC624E-A7DB-4CFC-A0E7-45DF82D9EB1C}"/>
    <cellStyle name="Normal 2 2 4 5 3 3 3" xfId="26845" xr:uid="{04416A7C-E78A-4D80-A1F5-694BE8817E89}"/>
    <cellStyle name="Normal 2 2 4 5 3 3 4" xfId="14393" xr:uid="{78695938-377C-4D3D-89A4-72AE6A0619ED}"/>
    <cellStyle name="Normal 2 2 4 5 3 4" xfId="6846" xr:uid="{DBAE9308-A02F-41C9-9F77-0D2FBCB348CD}"/>
    <cellStyle name="Normal 2 2 4 5 3 4 2" xfId="25703" xr:uid="{02CD26FC-D72B-46A9-8F6F-D52FC0B4806E}"/>
    <cellStyle name="Normal 2 2 4 5 3 4 3" xfId="27986" xr:uid="{1CFA8BB8-A730-464D-86F9-BF569D84CD9B}"/>
    <cellStyle name="Normal 2 2 4 5 3 4 4" xfId="17226" xr:uid="{A3C3C419-C14C-4BC4-AB63-49466C8B3622}"/>
    <cellStyle name="Normal 2 2 4 5 3 5" xfId="9679" xr:uid="{1751C3CC-0E75-4446-BCE1-1D486883D5E6}"/>
    <cellStyle name="Normal 2 2 4 5 3 5 2" xfId="29391" xr:uid="{49D9377F-5AA3-4BEE-A998-76104D0D30A7}"/>
    <cellStyle name="Normal 2 2 4 5 3 5 3" xfId="20059" xr:uid="{B0E31A0F-1173-4255-BCF9-CC90A97B1F69}"/>
    <cellStyle name="Normal 2 2 4 5 3 6" xfId="23276" xr:uid="{2799481D-DDCC-406B-BD0B-987BBCF4D72E}"/>
    <cellStyle name="Normal 2 2 4 5 3 7" xfId="13710" xr:uid="{857D0E4E-899C-4861-BC16-BDE19717E27D}"/>
    <cellStyle name="Normal 2 2 4 5 4" xfId="744" xr:uid="{00000000-0005-0000-0000-000094040000}"/>
    <cellStyle name="Normal 2 2 4 5 4 2" xfId="5097" xr:uid="{7EB87CF0-2C76-4CBC-B6CB-9049E5B4F660}"/>
    <cellStyle name="Normal 2 2 4 5 4 2 2" xfId="25169" xr:uid="{8D1AEB1C-7266-473D-A268-862F58BB468B}"/>
    <cellStyle name="Normal 2 2 4 5 4 2 3" xfId="28702" xr:uid="{09FC95F5-B032-4D86-9861-23E1B2AAB4FE}"/>
    <cellStyle name="Normal 2 2 4 5 4 2 4" xfId="14394" xr:uid="{B85F9BC3-E33B-4029-A728-5A5C01794323}"/>
    <cellStyle name="Normal 2 2 4 5 4 3" xfId="6847" xr:uid="{3DBE0692-25D7-47D1-84E5-78018D02E7FB}"/>
    <cellStyle name="Normal 2 2 4 5 4 3 2" xfId="26914" xr:uid="{CDD2B155-591B-40A3-A0FB-D2C641F48F48}"/>
    <cellStyle name="Normal 2 2 4 5 4 3 3" xfId="17227" xr:uid="{CF9DB049-2E4F-4FB7-8079-18014F18DA3D}"/>
    <cellStyle name="Normal 2 2 4 5 4 4" xfId="9680" xr:uid="{9FB6C89D-5A91-4333-B754-32C018CC61CB}"/>
    <cellStyle name="Normal 2 2 4 5 4 4 2" xfId="20060" xr:uid="{A49A9189-74E2-42E8-AB4E-E0A6EA5B4F59}"/>
    <cellStyle name="Normal 2 2 4 5 4 5" xfId="25297" xr:uid="{3BEF782F-789F-43ED-B5D0-E737472780A8}"/>
    <cellStyle name="Normal 2 2 4 5 4 6" xfId="13413" xr:uid="{D770B22A-6255-463E-A8D4-F5BD124F57B7}"/>
    <cellStyle name="Normal 2 2 4 5 5" xfId="2512" xr:uid="{00000000-0005-0000-0000-0000F1030000}"/>
    <cellStyle name="Normal 2 2 4 5 5 2" xfId="5790" xr:uid="{61229B4B-7D35-441F-9C05-74043052A51A}"/>
    <cellStyle name="Normal 2 2 4 5 5 2 2" xfId="26901" xr:uid="{AB113FE4-F214-4508-B776-1E5A01F008CF}"/>
    <cellStyle name="Normal 2 2 4 5 5 2 3" xfId="15184" xr:uid="{C63419A0-6CF0-45AE-B6CA-A8578A0CB174}"/>
    <cellStyle name="Normal 2 2 4 5 5 3" xfId="7637" xr:uid="{E39053B9-93D2-44E9-A498-C40D0CF96456}"/>
    <cellStyle name="Normal 2 2 4 5 5 3 2" xfId="18017" xr:uid="{1ED545CA-255A-4438-8465-B120DDBB1034}"/>
    <cellStyle name="Normal 2 2 4 5 5 4" xfId="10470" xr:uid="{A8E0CB94-435A-412C-AF33-2EC7A9517F51}"/>
    <cellStyle name="Normal 2 2 4 5 5 4 2" xfId="20850" xr:uid="{9F14E22E-44B6-4D2B-A0FC-A873ECC1D32D}"/>
    <cellStyle name="Normal 2 2 4 5 5 5" xfId="22735" xr:uid="{494A08E6-C05E-47AB-B77E-5A9E143FB3F9}"/>
    <cellStyle name="Normal 2 2 4 5 5 6" xfId="12900" xr:uid="{6812ADF2-3DA3-4AB6-B7CB-FB1116E3258B}"/>
    <cellStyle name="Normal 2 2 4 5 6" xfId="2323" xr:uid="{00000000-0005-0000-0000-0000EB030000}"/>
    <cellStyle name="Normal 2 2 4 5 6 2" xfId="7450" xr:uid="{F41C4F13-5347-4957-9A27-118AF936526E}"/>
    <cellStyle name="Normal 2 2 4 5 6 2 2" xfId="28373" xr:uid="{273C0756-2776-4BA1-959B-4C4F49D88BF9}"/>
    <cellStyle name="Normal 2 2 4 5 6 2 3" xfId="17830" xr:uid="{90CB542C-D474-473F-A9E1-74BA300B9FCB}"/>
    <cellStyle name="Normal 2 2 4 5 6 3" xfId="10283" xr:uid="{E33EA191-46E5-476C-8E41-FE5C7F3751EE}"/>
    <cellStyle name="Normal 2 2 4 5 6 3 2" xfId="20663" xr:uid="{809E6F6C-1E7F-42AB-9E97-32FCE6D8504F}"/>
    <cellStyle name="Normal 2 2 4 5 6 4" xfId="24175" xr:uid="{CA1C02D9-C18B-435F-9838-57D8C1FCB386}"/>
    <cellStyle name="Normal 2 2 4 5 6 5" xfId="14997" xr:uid="{15C86A47-CAD9-4DF2-894C-75F8E206E539}"/>
    <cellStyle name="Normal 2 2 4 5 7" xfId="3930" xr:uid="{92C6F550-D67D-4D22-B4F4-71D3B594C79A}"/>
    <cellStyle name="Normal 2 2 4 5 7 2" xfId="8762" xr:uid="{F5E22FFD-B196-431C-BB9C-3E3F3A5ED9C4}"/>
    <cellStyle name="Normal 2 2 4 5 7 2 2" xfId="19142" xr:uid="{1A0B5E1F-9C62-46C2-AC7E-A68903DE8D29}"/>
    <cellStyle name="Normal 2 2 4 5 7 3" xfId="11595" xr:uid="{C8932BFE-8894-4946-9B20-BA1522CD46DA}"/>
    <cellStyle name="Normal 2 2 4 5 7 3 2" xfId="21975" xr:uid="{37AA7A53-86F3-43A6-85AE-B014BFE186E5}"/>
    <cellStyle name="Normal 2 2 4 5 7 4" xfId="28524" xr:uid="{51A23BEE-B27A-4184-A621-0A37B2EBE4D2}"/>
    <cellStyle name="Normal 2 2 4 5 7 5" xfId="16309" xr:uid="{19324787-BDE0-43D5-A9BC-938202896513}"/>
    <cellStyle name="Normal 2 2 4 5 8" xfId="5093" xr:uid="{E495AB42-427E-401E-938A-EA0A6B689707}"/>
    <cellStyle name="Normal 2 2 4 5 8 2" xfId="14390" xr:uid="{E71EFFA8-FE06-4932-8A74-650685A0237C}"/>
    <cellStyle name="Normal 2 2 4 5 9" xfId="6843" xr:uid="{EF6F5DF1-233C-43E7-8B22-AE589CEA1C77}"/>
    <cellStyle name="Normal 2 2 4 5 9 2" xfId="17223" xr:uid="{9665B699-C701-4FD8-A7AF-CFE727F32265}"/>
    <cellStyle name="Normal 2 2 4 6" xfId="745" xr:uid="{00000000-0005-0000-0000-000095040000}"/>
    <cellStyle name="Normal 2 2 4 6 10" xfId="9681" xr:uid="{408595D7-41CC-42B1-A421-11E52BBA95A2}"/>
    <cellStyle name="Normal 2 2 4 6 10 2" xfId="20061" xr:uid="{1F6FFD65-21B2-4ACC-BD36-251E90851B36}"/>
    <cellStyle name="Normal 2 2 4 6 11" xfId="24515" xr:uid="{CB15B39F-AAF7-4C08-91FD-C1E8B4B1E228}"/>
    <cellStyle name="Normal 2 2 4 6 12" xfId="12558" xr:uid="{84174D08-5A5E-4135-99CB-28BAF4EDF7AB}"/>
    <cellStyle name="Normal 2 2 4 6 2" xfId="746" xr:uid="{00000000-0005-0000-0000-000096040000}"/>
    <cellStyle name="Normal 2 2 4 6 2 2" xfId="747" xr:uid="{00000000-0005-0000-0000-000097040000}"/>
    <cellStyle name="Normal 2 2 4 6 2 2 2" xfId="5100" xr:uid="{65E64113-2928-481F-BA28-D79E0828D443}"/>
    <cellStyle name="Normal 2 2 4 6 2 2 2 2" xfId="24767" xr:uid="{E979248C-F30D-44A0-A701-C30CB53BFF2E}"/>
    <cellStyle name="Normal 2 2 4 6 2 2 2 3" xfId="27788" xr:uid="{1D847D1A-DDC9-458B-A302-6CBC445D8C64}"/>
    <cellStyle name="Normal 2 2 4 6 2 2 2 4" xfId="14397" xr:uid="{0D728C46-3C6A-4464-9C82-F07151C98568}"/>
    <cellStyle name="Normal 2 2 4 6 2 2 3" xfId="6850" xr:uid="{0B664914-040C-4665-956D-86BF111E755C}"/>
    <cellStyle name="Normal 2 2 4 6 2 2 3 2" xfId="27589" xr:uid="{6A89B77E-4289-4DA1-944E-CB57D2DAA56D}"/>
    <cellStyle name="Normal 2 2 4 6 2 2 3 3" xfId="26265" xr:uid="{EC9512CA-C58B-4D06-99AC-3C5FD4248845}"/>
    <cellStyle name="Normal 2 2 4 6 2 2 3 4" xfId="17230" xr:uid="{B2A6C6E6-82B8-4283-9B95-5C54C6FF9011}"/>
    <cellStyle name="Normal 2 2 4 6 2 2 4" xfId="9683" xr:uid="{ECF8B02D-BFC9-4E55-948F-51C97DFF27FF}"/>
    <cellStyle name="Normal 2 2 4 6 2 2 4 2" xfId="29392" xr:uid="{88881E2F-0548-4190-8AF6-A4882BDCE985}"/>
    <cellStyle name="Normal 2 2 4 6 2 2 4 3" xfId="20063" xr:uid="{B31E253D-8024-4A47-AFDB-25E18C2B9E79}"/>
    <cellStyle name="Normal 2 2 4 6 2 2 5" xfId="24900" xr:uid="{3B3188CC-9711-4848-B304-6AC79D714848}"/>
    <cellStyle name="Normal 2 2 4 6 2 2 6" xfId="13711" xr:uid="{19CF3CF2-897B-40BC-9648-B06F6E9BB3B7}"/>
    <cellStyle name="Normal 2 2 4 6 2 3" xfId="2726" xr:uid="{00000000-0005-0000-0000-0000F5030000}"/>
    <cellStyle name="Normal 2 2 4 6 2 3 2" xfId="5944" xr:uid="{097181E5-E9EF-4068-A7B0-C2E9A0CE2964}"/>
    <cellStyle name="Normal 2 2 4 6 2 3 2 2" xfId="25921" xr:uid="{33E1FBD7-6340-4522-A1AA-5C3BA1F6A282}"/>
    <cellStyle name="Normal 2 2 4 6 2 3 2 3" xfId="15397" xr:uid="{DBB5A473-A32C-402B-B3B4-21588613500B}"/>
    <cellStyle name="Normal 2 2 4 6 2 3 3" xfId="7850" xr:uid="{9C6DD874-62BE-43DA-90E7-F209C302BF99}"/>
    <cellStyle name="Normal 2 2 4 6 2 3 3 2" xfId="18230" xr:uid="{639DEB33-012B-46D6-8F0F-91E06600082D}"/>
    <cellStyle name="Normal 2 2 4 6 2 3 4" xfId="10683" xr:uid="{E1C6315D-D5CA-4D48-B7FC-14D7D3071883}"/>
    <cellStyle name="Normal 2 2 4 6 2 3 4 2" xfId="21063" xr:uid="{D5C3D8F6-159B-4B67-8E32-3A911C78227A}"/>
    <cellStyle name="Normal 2 2 4 6 2 3 5" xfId="23799" xr:uid="{FA297568-3CB1-411A-AC70-981E9323BBE1}"/>
    <cellStyle name="Normal 2 2 4 6 2 3 6" xfId="13158" xr:uid="{24E3AC71-5FC0-4017-AF6F-8D84BF9CF3A7}"/>
    <cellStyle name="Normal 2 2 4 6 2 4" xfId="4160" xr:uid="{03476FED-558C-4760-B4EB-47358C077E06}"/>
    <cellStyle name="Normal 2 2 4 6 2 4 2" xfId="8932" xr:uid="{6A46078A-F71C-4CA8-8D27-B8BA2ACF1924}"/>
    <cellStyle name="Normal 2 2 4 6 2 4 2 2" xfId="29029" xr:uid="{970C6B59-BE74-4C8C-AE0B-C6EBFC61C049}"/>
    <cellStyle name="Normal 2 2 4 6 2 4 2 3" xfId="19312" xr:uid="{402AEF9B-3CED-4965-897A-F23E5F30F708}"/>
    <cellStyle name="Normal 2 2 4 6 2 4 3" xfId="11765" xr:uid="{DDF0B2F5-943A-4FA8-AAE5-0E74BDEE1E97}"/>
    <cellStyle name="Normal 2 2 4 6 2 4 3 2" xfId="22145" xr:uid="{7496990B-87AF-4E35-B2B5-7886D0C741E7}"/>
    <cellStyle name="Normal 2 2 4 6 2 4 4" xfId="24040" xr:uid="{11263EB5-1908-4096-94F6-39CED5DCE089}"/>
    <cellStyle name="Normal 2 2 4 6 2 4 5" xfId="16479" xr:uid="{763711D8-4B1F-48E5-8D67-CFB6C4EF2B1A}"/>
    <cellStyle name="Normal 2 2 4 6 2 5" xfId="5099" xr:uid="{5B0DE48B-48A5-4772-851F-D348BCBE3BC1}"/>
    <cellStyle name="Normal 2 2 4 6 2 5 2" xfId="27307" xr:uid="{C233E342-3D47-450D-A863-7E068B132F55}"/>
    <cellStyle name="Normal 2 2 4 6 2 5 3" xfId="14396" xr:uid="{DE79CD2B-93A7-4E8F-A966-F54B37EC6E8A}"/>
    <cellStyle name="Normal 2 2 4 6 2 6" xfId="6849" xr:uid="{650B39C0-4DC4-488C-B526-156F8448FE1F}"/>
    <cellStyle name="Normal 2 2 4 6 2 6 2" xfId="17229" xr:uid="{9E3FA734-3C77-41FD-BC5E-8E9D32E8977C}"/>
    <cellStyle name="Normal 2 2 4 6 2 7" xfId="9682" xr:uid="{750A2031-CD1B-490F-8E57-185A083316C3}"/>
    <cellStyle name="Normal 2 2 4 6 2 7 2" xfId="20062" xr:uid="{5CA5386B-9504-433E-91B6-CD51CEFBCFA7}"/>
    <cellStyle name="Normal 2 2 4 6 2 8" xfId="25195" xr:uid="{D47530D6-7C98-4AEE-A645-55465B1523EE}"/>
    <cellStyle name="Normal 2 2 4 6 2 9" xfId="12716" xr:uid="{0C09109B-2439-474B-A7A8-61D74E5FE4F9}"/>
    <cellStyle name="Normal 2 2 4 6 3" xfId="748" xr:uid="{00000000-0005-0000-0000-000098040000}"/>
    <cellStyle name="Normal 2 2 4 6 3 2" xfId="4462" xr:uid="{7330F69A-9662-402D-84C8-CE37C86C70B6}"/>
    <cellStyle name="Normal 2 2 4 6 3 2 2" xfId="9234" xr:uid="{F66737E9-F7B4-415B-AAFF-680329B87C7D}"/>
    <cellStyle name="Normal 2 2 4 6 3 2 2 2" xfId="29225" xr:uid="{25CC22C7-AD63-407B-917E-350BC90BCFCC}"/>
    <cellStyle name="Normal 2 2 4 6 3 2 2 3" xfId="19614" xr:uid="{7D092387-7A31-4587-93AD-E53A488CE09F}"/>
    <cellStyle name="Normal 2 2 4 6 3 2 3" xfId="12067" xr:uid="{F25645DE-D19B-4823-A2C9-21182D451357}"/>
    <cellStyle name="Normal 2 2 4 6 3 2 3 2" xfId="22447" xr:uid="{DE7A291A-C6FA-49E4-A648-15B5868CA022}"/>
    <cellStyle name="Normal 2 2 4 6 3 2 4" xfId="25628" xr:uid="{961A35DF-A680-458F-BDFC-15EA7762F7C6}"/>
    <cellStyle name="Normal 2 2 4 6 3 2 5" xfId="16781" xr:uid="{45304DF5-304B-40CE-8DD6-527F6694A510}"/>
    <cellStyle name="Normal 2 2 4 6 3 3" xfId="5101" xr:uid="{E152507B-B35A-48CB-BE11-9449DAD2C94A}"/>
    <cellStyle name="Normal 2 2 4 6 3 3 2" xfId="26786" xr:uid="{6ACD856D-043C-4264-863E-20ED6A935079}"/>
    <cellStyle name="Normal 2 2 4 6 3 3 3" xfId="28605" xr:uid="{CA3D05CE-942F-439B-9CF4-61BD721E077E}"/>
    <cellStyle name="Normal 2 2 4 6 3 3 4" xfId="14398" xr:uid="{DA712E4B-0D62-4FAB-BC0F-DD6102EBE473}"/>
    <cellStyle name="Normal 2 2 4 6 3 4" xfId="6851" xr:uid="{96C93305-6539-4C43-96C2-490DD1F7C22A}"/>
    <cellStyle name="Normal 2 2 4 6 3 4 2" xfId="26749" xr:uid="{364AD7D8-C916-4CA7-AEF0-0AEA75DC43B4}"/>
    <cellStyle name="Normal 2 2 4 6 3 4 3" xfId="26455" xr:uid="{2092BBCB-E2F2-4FEF-9B78-6423CD5EF474}"/>
    <cellStyle name="Normal 2 2 4 6 3 4 4" xfId="17231" xr:uid="{CEB8FDED-9EE5-49A8-92B0-E51BA542DA1A}"/>
    <cellStyle name="Normal 2 2 4 6 3 5" xfId="9684" xr:uid="{B907490F-0F92-4428-AF5C-CC9B08CE2475}"/>
    <cellStyle name="Normal 2 2 4 6 3 5 2" xfId="29393" xr:uid="{467430A6-D7E5-446B-968E-BBF14BBD1DC5}"/>
    <cellStyle name="Normal 2 2 4 6 3 5 3" xfId="20064" xr:uid="{37F73F47-AB18-498A-819F-4C4909409898}"/>
    <cellStyle name="Normal 2 2 4 6 3 6" xfId="23947" xr:uid="{4ED4925B-2F87-4160-AB4C-8081076A4EFF}"/>
    <cellStyle name="Normal 2 2 4 6 3 7" xfId="13712" xr:uid="{5C44CE8F-0823-40A9-944C-F0638CEADC5A}"/>
    <cellStyle name="Normal 2 2 4 6 4" xfId="749" xr:uid="{00000000-0005-0000-0000-000099040000}"/>
    <cellStyle name="Normal 2 2 4 6 4 2" xfId="5102" xr:uid="{CB0DDAC2-3BDC-4EBC-826D-3D10D9F4216E}"/>
    <cellStyle name="Normal 2 2 4 6 4 2 2" xfId="23258" xr:uid="{A37EABCB-3C05-4388-B83B-6F7F0B1D503D}"/>
    <cellStyle name="Normal 2 2 4 6 4 2 3" xfId="27397" xr:uid="{706743A4-1EA8-4D2D-A03F-A7D92C4AF5D7}"/>
    <cellStyle name="Normal 2 2 4 6 4 2 4" xfId="14399" xr:uid="{0A8DEE1E-2232-4BB7-816A-E83C3A045AC9}"/>
    <cellStyle name="Normal 2 2 4 6 4 3" xfId="6852" xr:uid="{B5DFA1EF-242D-49FA-913E-D8FFA076E054}"/>
    <cellStyle name="Normal 2 2 4 6 4 3 2" xfId="27120" xr:uid="{A4D89A8C-4198-4AAB-9EEE-F4B4DE912F96}"/>
    <cellStyle name="Normal 2 2 4 6 4 3 3" xfId="17232" xr:uid="{0A98C1B7-B01A-4358-89A1-5B9E85B29CC6}"/>
    <cellStyle name="Normal 2 2 4 6 4 4" xfId="9685" xr:uid="{E5525FD3-D61F-4547-A6E1-6E33C8E543F0}"/>
    <cellStyle name="Normal 2 2 4 6 4 4 2" xfId="20065" xr:uid="{04AB415C-7312-4AD5-97CC-F7293E8F944B}"/>
    <cellStyle name="Normal 2 2 4 6 4 5" xfId="23321" xr:uid="{8246FBCD-0BAF-41D1-92FD-9938F93EC46A}"/>
    <cellStyle name="Normal 2 2 4 6 4 6" xfId="13414" xr:uid="{4CACB45E-42BB-480A-8E48-8F7400E53665}"/>
    <cellStyle name="Normal 2 2 4 6 5" xfId="2575" xr:uid="{00000000-0005-0000-0000-0000F8030000}"/>
    <cellStyle name="Normal 2 2 4 6 5 2" xfId="5840" xr:uid="{D55F8470-9350-4F88-81CE-34F8E67365BC}"/>
    <cellStyle name="Normal 2 2 4 6 5 2 2" xfId="27905" xr:uid="{CD0810B1-AF7E-4A50-89DB-B411BEB470A4}"/>
    <cellStyle name="Normal 2 2 4 6 5 2 3" xfId="15247" xr:uid="{6E0253C7-F98E-4082-8F5A-D233E96C0250}"/>
    <cellStyle name="Normal 2 2 4 6 5 3" xfId="7700" xr:uid="{A9121AD8-9572-486C-ABD9-3BE1DA4E1649}"/>
    <cellStyle name="Normal 2 2 4 6 5 3 2" xfId="18080" xr:uid="{171B1402-D0A5-4AE5-B492-E52ECE4AF0E1}"/>
    <cellStyle name="Normal 2 2 4 6 5 4" xfId="10533" xr:uid="{938E4951-2C90-4BBF-B998-927A9BEA4420}"/>
    <cellStyle name="Normal 2 2 4 6 5 4 2" xfId="20913" xr:uid="{AD8DB3CC-8555-4B5B-B0A9-45C6797B4CED}"/>
    <cellStyle name="Normal 2 2 4 6 5 5" xfId="25385" xr:uid="{AC43E61B-4C90-4F5B-82B0-896CBC252D0C}"/>
    <cellStyle name="Normal 2 2 4 6 5 6" xfId="12963" xr:uid="{CFBB2030-7CEA-4E30-8F61-C5FFD0B0D402}"/>
    <cellStyle name="Normal 2 2 4 6 6" xfId="2324" xr:uid="{00000000-0005-0000-0000-0000F2030000}"/>
    <cellStyle name="Normal 2 2 4 6 6 2" xfId="7451" xr:uid="{ABE5D2F9-96EB-45E4-A55C-169970B161FA}"/>
    <cellStyle name="Normal 2 2 4 6 6 2 2" xfId="28385" xr:uid="{9315E1BC-311A-4EF1-BCA4-B5609EB70199}"/>
    <cellStyle name="Normal 2 2 4 6 6 2 3" xfId="17831" xr:uid="{7B1AE74E-8CC0-4110-8D46-82545F55D897}"/>
    <cellStyle name="Normal 2 2 4 6 6 3" xfId="10284" xr:uid="{C18AD641-BFF8-49C0-91EB-9BD0A2E611B2}"/>
    <cellStyle name="Normal 2 2 4 6 6 3 2" xfId="20664" xr:uid="{9645759D-6B02-4C27-B4E3-7151ADFD3856}"/>
    <cellStyle name="Normal 2 2 4 6 6 4" xfId="23908" xr:uid="{726C56AC-C7AD-4BB8-94D0-7C28A14E31C1}"/>
    <cellStyle name="Normal 2 2 4 6 6 5" xfId="14998" xr:uid="{0576DE7E-BB35-4999-BF7F-F6F4FD5AD241}"/>
    <cellStyle name="Normal 2 2 4 6 7" xfId="3931" xr:uid="{0253A996-D2CD-4E24-B041-2E924C7EE5D0}"/>
    <cellStyle name="Normal 2 2 4 6 7 2" xfId="8763" xr:uid="{79901FCA-833D-4A54-A8C2-616BBA1A916D}"/>
    <cellStyle name="Normal 2 2 4 6 7 2 2" xfId="19143" xr:uid="{7A5BCC12-6465-4CF0-820E-1300D5C2642E}"/>
    <cellStyle name="Normal 2 2 4 6 7 3" xfId="11596" xr:uid="{B37C41D0-DA10-479B-896A-EAC3E6365F6A}"/>
    <cellStyle name="Normal 2 2 4 6 7 3 2" xfId="21976" xr:uid="{34BF8363-34E8-4710-919C-B5437A143794}"/>
    <cellStyle name="Normal 2 2 4 6 7 4" xfId="27568" xr:uid="{680FC575-4081-4D11-A822-875D2B12E9FE}"/>
    <cellStyle name="Normal 2 2 4 6 7 5" xfId="16310" xr:uid="{E949FF74-B171-4799-B296-50C791561D41}"/>
    <cellStyle name="Normal 2 2 4 6 8" xfId="5098" xr:uid="{936B60CE-480B-492E-B494-E803B02EA797}"/>
    <cellStyle name="Normal 2 2 4 6 8 2" xfId="14395" xr:uid="{9C8D84A7-D29E-4AF2-A394-686938E6A0F1}"/>
    <cellStyle name="Normal 2 2 4 6 9" xfId="6848" xr:uid="{BA243AF1-8DCD-4A81-B9F9-E559A354E78C}"/>
    <cellStyle name="Normal 2 2 4 6 9 2" xfId="17228" xr:uid="{8FB6BE78-4246-48EC-8844-40F41EE1961D}"/>
    <cellStyle name="Normal 2 2 4 7" xfId="750" xr:uid="{00000000-0005-0000-0000-00009A040000}"/>
    <cellStyle name="Normal 2 2 4 7 10" xfId="12559" xr:uid="{A84CC9C2-4F32-46FF-9BD2-C66250EB10AB}"/>
    <cellStyle name="Normal 2 2 4 7 2" xfId="751" xr:uid="{00000000-0005-0000-0000-00009B040000}"/>
    <cellStyle name="Normal 2 2 4 7 2 2" xfId="2900" xr:uid="{00000000-0005-0000-0000-0000FB030000}"/>
    <cellStyle name="Normal 2 2 4 7 2 2 2" xfId="6086" xr:uid="{D1672633-0CE3-4AB2-A8FB-213FF68619D0}"/>
    <cellStyle name="Normal 2 2 4 7 2 2 2 2" xfId="28556" xr:uid="{1C959889-FC8B-40DE-87FE-7ED0C4F8199F}"/>
    <cellStyle name="Normal 2 2 4 7 2 2 2 3" xfId="25907" xr:uid="{8F001275-F335-426A-9D11-0BBF99DBB86A}"/>
    <cellStyle name="Normal 2 2 4 7 2 2 2 4" xfId="15564" xr:uid="{11654B7D-CF22-487E-8E64-0975FA9828A7}"/>
    <cellStyle name="Normal 2 2 4 7 2 2 3" xfId="8017" xr:uid="{57DD36D5-239A-471A-9BDF-6CC9F7686FDD}"/>
    <cellStyle name="Normal 2 2 4 7 2 2 3 2" xfId="28021" xr:uid="{8BBA0471-8E5E-4401-9D22-993FEB5F0484}"/>
    <cellStyle name="Normal 2 2 4 7 2 2 3 3" xfId="18397" xr:uid="{3DD4EEF6-6F14-4ABE-A655-83DBE3966C3E}"/>
    <cellStyle name="Normal 2 2 4 7 2 2 4" xfId="10850" xr:uid="{99237510-E4FF-4E57-97D3-E22A69F1C28A}"/>
    <cellStyle name="Normal 2 2 4 7 2 2 4 2" xfId="21230" xr:uid="{A9BE7BEC-33A2-4079-9BCD-3155E9C924BF}"/>
    <cellStyle name="Normal 2 2 4 7 2 2 5" xfId="24189" xr:uid="{40880786-28E2-462C-9CA3-3461A9983DB4}"/>
    <cellStyle name="Normal 2 2 4 7 2 2 6" xfId="13415" xr:uid="{040DB001-46ED-4B9D-8CF8-263D3E06FB8D}"/>
    <cellStyle name="Normal 2 2 4 7 2 3" xfId="5104" xr:uid="{D98481B5-F162-4968-90DE-896C1D2C6025}"/>
    <cellStyle name="Normal 2 2 4 7 2 3 2" xfId="24033" xr:uid="{DF5802CA-525D-42F7-B9C3-76DCA748B93A}"/>
    <cellStyle name="Normal 2 2 4 7 2 3 3" xfId="27985" xr:uid="{5100A763-53F0-49D1-8206-EE3B8D33A67D}"/>
    <cellStyle name="Normal 2 2 4 7 2 3 4" xfId="14401" xr:uid="{3B12B2D5-3771-43FB-A972-AAB3FD3F98C8}"/>
    <cellStyle name="Normal 2 2 4 7 2 4" xfId="6854" xr:uid="{0549BF0E-63BE-483D-A9FB-AB3A68DEAA03}"/>
    <cellStyle name="Normal 2 2 4 7 2 4 2" xfId="27448" xr:uid="{AAD5E344-5403-489D-A80B-AF9E9410FA21}"/>
    <cellStyle name="Normal 2 2 4 7 2 4 3" xfId="27003" xr:uid="{EDE1D26F-F4E3-4F0A-BF3A-52D293CDBC9A}"/>
    <cellStyle name="Normal 2 2 4 7 2 4 4" xfId="17234" xr:uid="{FF016738-F27F-417C-9A78-EE27EFA00488}"/>
    <cellStyle name="Normal 2 2 4 7 2 5" xfId="9687" xr:uid="{32686D98-33B7-44AC-A821-CBA9D2EC8E01}"/>
    <cellStyle name="Normal 2 2 4 7 2 5 2" xfId="29394" xr:uid="{219DDE4D-DA0C-4DBC-9B95-FB5CABE03346}"/>
    <cellStyle name="Normal 2 2 4 7 2 5 3" xfId="20067" xr:uid="{8D6D179A-7B7C-4245-8DB9-466670454DA9}"/>
    <cellStyle name="Normal 2 2 4 7 2 6" xfId="24969" xr:uid="{993EE3C4-9623-472B-9DED-747B919991F0}"/>
    <cellStyle name="Normal 2 2 4 7 2 7" xfId="12717" xr:uid="{0ACD6325-E9C2-4870-A3E4-0E7A76B61CA1}"/>
    <cellStyle name="Normal 2 2 4 7 3" xfId="752" xr:uid="{00000000-0005-0000-0000-00009C040000}"/>
    <cellStyle name="Normal 2 2 4 7 3 2" xfId="5105" xr:uid="{6DFF040E-53E1-4A1F-8A2D-959BB37C925D}"/>
    <cellStyle name="Normal 2 2 4 7 3 2 2" xfId="26351" xr:uid="{84FE70B8-6F80-491C-810F-162E111B6F84}"/>
    <cellStyle name="Normal 2 2 4 7 3 2 3" xfId="27427" xr:uid="{8D815429-2118-436E-97A4-6696CCB56EBD}"/>
    <cellStyle name="Normal 2 2 4 7 3 2 4" xfId="14402" xr:uid="{46FAE356-2463-45C2-9F99-83C39A793B2C}"/>
    <cellStyle name="Normal 2 2 4 7 3 3" xfId="6855" xr:uid="{0104E5D0-EAD1-494C-8920-B169FB26914C}"/>
    <cellStyle name="Normal 2 2 4 7 3 3 2" xfId="28192" xr:uid="{3B2F3915-BA7C-4299-9E7C-AD048CB937BF}"/>
    <cellStyle name="Normal 2 2 4 7 3 3 3" xfId="27546" xr:uid="{84180369-05F0-4732-BF96-E7CD61F19DBF}"/>
    <cellStyle name="Normal 2 2 4 7 3 3 4" xfId="17235" xr:uid="{8C3EA7D5-E4C3-4EDA-B41A-C9B21AC8D6C7}"/>
    <cellStyle name="Normal 2 2 4 7 3 4" xfId="9688" xr:uid="{E81C82B7-49CF-418D-B5C5-654A059558DA}"/>
    <cellStyle name="Normal 2 2 4 7 3 4 2" xfId="29395" xr:uid="{E8F08881-EDF5-4928-807A-49C24B182F27}"/>
    <cellStyle name="Normal 2 2 4 7 3 4 3" xfId="20068" xr:uid="{4F83EB01-C14C-4467-B242-A37FE080BB95}"/>
    <cellStyle name="Normal 2 2 4 7 3 5" xfId="22736" xr:uid="{BC95FB77-84E7-4FB9-A22D-855689978816}"/>
    <cellStyle name="Normal 2 2 4 7 3 6" xfId="13159" xr:uid="{EE48FD3A-1578-401E-AB50-98362CF46FCB}"/>
    <cellStyle name="Normal 2 2 4 7 4" xfId="2325" xr:uid="{00000000-0005-0000-0000-0000F9030000}"/>
    <cellStyle name="Normal 2 2 4 7 4 2" xfId="7452" xr:uid="{8E9AB872-5246-43FE-8812-B115D7DEFFA9}"/>
    <cellStyle name="Normal 2 2 4 7 4 2 2" xfId="26378" xr:uid="{F2632576-B911-4F69-AB59-34812F4BAA8C}"/>
    <cellStyle name="Normal 2 2 4 7 4 2 3" xfId="17832" xr:uid="{A38E2EDF-F0E9-4CBD-874D-0A76FC2AD407}"/>
    <cellStyle name="Normal 2 2 4 7 4 3" xfId="10285" xr:uid="{D29B55B2-216A-4C7A-AEE1-F71C550B6FB5}"/>
    <cellStyle name="Normal 2 2 4 7 4 3 2" xfId="20665" xr:uid="{D21C6EAF-4364-4EAB-909B-E7E99C6B2204}"/>
    <cellStyle name="Normal 2 2 4 7 4 4" xfId="24483" xr:uid="{E4B9A227-3D1F-4501-A43D-61031628010D}"/>
    <cellStyle name="Normal 2 2 4 7 4 5" xfId="14999" xr:uid="{7FCD3262-D20A-4297-8866-420DDA1C7A3D}"/>
    <cellStyle name="Normal 2 2 4 7 5" xfId="3932" xr:uid="{6EC19484-4BD6-4EB8-AE32-A39D25AD16FE}"/>
    <cellStyle name="Normal 2 2 4 7 5 2" xfId="8764" xr:uid="{73754C41-612A-41E8-901E-AB6FE2BAD6E8}"/>
    <cellStyle name="Normal 2 2 4 7 5 2 2" xfId="28978" xr:uid="{5E864213-EB0E-43D1-8F38-0874B8514DC9}"/>
    <cellStyle name="Normal 2 2 4 7 5 2 3" xfId="19144" xr:uid="{0803944F-164E-4F60-86C8-BC780592A3B2}"/>
    <cellStyle name="Normal 2 2 4 7 5 3" xfId="11597" xr:uid="{4BF4557A-146A-4BA6-A272-B8239517D366}"/>
    <cellStyle name="Normal 2 2 4 7 5 3 2" xfId="21977" xr:uid="{D6CE5784-B309-46E9-A25F-6CC6D18AF4D3}"/>
    <cellStyle name="Normal 2 2 4 7 5 4" xfId="24985" xr:uid="{5C974657-1934-4805-A930-68EAF4AC1099}"/>
    <cellStyle name="Normal 2 2 4 7 5 5" xfId="16311" xr:uid="{CFD910A6-E944-44FE-8E2F-5EA777801BBF}"/>
    <cellStyle name="Normal 2 2 4 7 6" xfId="5103" xr:uid="{1932CE5B-C50B-4EFF-B7CB-A9E5A022477B}"/>
    <cellStyle name="Normal 2 2 4 7 6 2" xfId="25952" xr:uid="{CFF717FA-05AD-46D8-850B-8D2E58D40A8C}"/>
    <cellStyle name="Normal 2 2 4 7 6 3" xfId="26674" xr:uid="{E111098F-AFA7-4CCE-962C-37AF717C404E}"/>
    <cellStyle name="Normal 2 2 4 7 6 4" xfId="14400" xr:uid="{4822C81E-E503-4DF6-BFA4-3B9CB28E8070}"/>
    <cellStyle name="Normal 2 2 4 7 7" xfId="6853" xr:uid="{32ECFB42-B472-461E-8E4D-3BD3B487A936}"/>
    <cellStyle name="Normal 2 2 4 7 7 2" xfId="28248" xr:uid="{5AA28F78-518E-4557-8FBE-A496E111D902}"/>
    <cellStyle name="Normal 2 2 4 7 7 3" xfId="17233" xr:uid="{C6000307-F52C-4BEB-8329-8F3EDA3EC909}"/>
    <cellStyle name="Normal 2 2 4 7 8" xfId="9686" xr:uid="{97413759-2B48-47AD-8755-4FCAB4A43997}"/>
    <cellStyle name="Normal 2 2 4 7 8 2" xfId="20066" xr:uid="{0B0C9FF6-EA2E-49C2-9A07-C6CE92A892D8}"/>
    <cellStyle name="Normal 2 2 4 7 9" xfId="23329" xr:uid="{7DDB72A9-D38E-4403-BED6-3B8168EA25EF}"/>
    <cellStyle name="Normal 2 2 4 8" xfId="753" xr:uid="{00000000-0005-0000-0000-00009D040000}"/>
    <cellStyle name="Normal 2 2 4 8 10" xfId="12560" xr:uid="{32CA0D4E-5782-4605-83FA-ACC72F4C4BB5}"/>
    <cellStyle name="Normal 2 2 4 8 2" xfId="754" xr:uid="{00000000-0005-0000-0000-00009E040000}"/>
    <cellStyle name="Normal 2 2 4 8 2 2" xfId="2901" xr:uid="{00000000-0005-0000-0000-0000FF030000}"/>
    <cellStyle name="Normal 2 2 4 8 2 2 2" xfId="6087" xr:uid="{81B93BA7-0481-43DF-A36F-5CE48CEFE222}"/>
    <cellStyle name="Normal 2 2 4 8 2 2 2 2" xfId="28697" xr:uid="{92825357-97A2-4968-B35F-509D1BC4CA4A}"/>
    <cellStyle name="Normal 2 2 4 8 2 2 2 3" xfId="26405" xr:uid="{532AA994-CE39-44C3-B884-43433BD34ECF}"/>
    <cellStyle name="Normal 2 2 4 8 2 2 2 4" xfId="15565" xr:uid="{F62F46BC-FB1C-4F80-9C66-FB1016B78BB6}"/>
    <cellStyle name="Normal 2 2 4 8 2 2 3" xfId="8018" xr:uid="{C4477A8C-5ABF-4DE9-8D04-8E42E0273B2E}"/>
    <cellStyle name="Normal 2 2 4 8 2 2 3 2" xfId="27317" xr:uid="{5A2A4D99-7821-4384-B91B-B843AC2D5F05}"/>
    <cellStyle name="Normal 2 2 4 8 2 2 3 3" xfId="18398" xr:uid="{1AC00D83-D570-4BD7-A53C-D34C9487E60D}"/>
    <cellStyle name="Normal 2 2 4 8 2 2 4" xfId="10851" xr:uid="{69F8C10D-76FA-4BF2-806D-375BB6610C29}"/>
    <cellStyle name="Normal 2 2 4 8 2 2 4 2" xfId="21231" xr:uid="{4812ECD6-E7A3-4616-96F3-94220565C236}"/>
    <cellStyle name="Normal 2 2 4 8 2 2 5" xfId="23889" xr:uid="{D0A8F8A3-A91C-43D7-BE81-33053183A953}"/>
    <cellStyle name="Normal 2 2 4 8 2 2 6" xfId="13416" xr:uid="{AE453CB6-F32A-46A0-AF95-91789D4EACC5}"/>
    <cellStyle name="Normal 2 2 4 8 2 3" xfId="5107" xr:uid="{DB813F9E-A43F-4C2F-87C4-F8B6A7E453A0}"/>
    <cellStyle name="Normal 2 2 4 8 2 3 2" xfId="25412" xr:uid="{D93FA058-6584-4C89-85BD-BA2574BF9E41}"/>
    <cellStyle name="Normal 2 2 4 8 2 3 3" xfId="28724" xr:uid="{85FE7ED1-616F-433E-9200-FABB160D4E56}"/>
    <cellStyle name="Normal 2 2 4 8 2 3 4" xfId="14404" xr:uid="{9583504A-261F-452C-B37E-3EC77A52BE3A}"/>
    <cellStyle name="Normal 2 2 4 8 2 4" xfId="6857" xr:uid="{94890C13-01D7-42A6-8830-61704C453C5F}"/>
    <cellStyle name="Normal 2 2 4 8 2 4 2" xfId="27560" xr:uid="{718D7577-4391-44FA-92D4-A012F591A01E}"/>
    <cellStyle name="Normal 2 2 4 8 2 4 3" xfId="27910" xr:uid="{33DDC1B7-9348-4346-B1B0-344D7FE5F0FB}"/>
    <cellStyle name="Normal 2 2 4 8 2 4 4" xfId="17237" xr:uid="{6A192F55-26CB-42A8-BB47-F8AB6CE2A948}"/>
    <cellStyle name="Normal 2 2 4 8 2 5" xfId="9690" xr:uid="{162645F1-BB41-405B-B2CF-FF2F251B15CD}"/>
    <cellStyle name="Normal 2 2 4 8 2 5 2" xfId="29396" xr:uid="{4A2FDDC8-5FE2-4D91-BB6F-DD067E5803D9}"/>
    <cellStyle name="Normal 2 2 4 8 2 5 3" xfId="20070" xr:uid="{CAEC0F4D-14FE-4FD2-BFAD-BCA0517ECD87}"/>
    <cellStyle name="Normal 2 2 4 8 2 6" xfId="24469" xr:uid="{D161FA43-D894-4061-AB2A-055B1184F6CC}"/>
    <cellStyle name="Normal 2 2 4 8 2 7" xfId="12718" xr:uid="{FD9DC352-557C-433E-B437-1B8BFAAF289D}"/>
    <cellStyle name="Normal 2 2 4 8 3" xfId="755" xr:uid="{00000000-0005-0000-0000-00009F040000}"/>
    <cellStyle name="Normal 2 2 4 8 3 2" xfId="5108" xr:uid="{377D69C9-5980-4DCB-B509-CAA57B5EF02B}"/>
    <cellStyle name="Normal 2 2 4 8 3 2 2" xfId="26076" xr:uid="{95AB3D3C-9692-44B1-AF1E-6003C00932B8}"/>
    <cellStyle name="Normal 2 2 4 8 3 2 3" xfId="28145" xr:uid="{AD91A6B3-3953-4D80-A3E5-56B33553AFE7}"/>
    <cellStyle name="Normal 2 2 4 8 3 2 4" xfId="14405" xr:uid="{A64939D6-7287-473F-83B0-154E8AA00CB4}"/>
    <cellStyle name="Normal 2 2 4 8 3 3" xfId="6858" xr:uid="{C5819798-7282-4495-AAAC-B34BD4D1EC1A}"/>
    <cellStyle name="Normal 2 2 4 8 3 3 2" xfId="26199" xr:uid="{F5C1E2EA-1320-42F9-A928-DFA42DC4D993}"/>
    <cellStyle name="Normal 2 2 4 8 3 3 3" xfId="27049" xr:uid="{4CBDBB3E-B16F-4122-95DB-FB0230654273}"/>
    <cellStyle name="Normal 2 2 4 8 3 3 4" xfId="17238" xr:uid="{A9986669-67E2-4138-90B3-6B303C2C7A93}"/>
    <cellStyle name="Normal 2 2 4 8 3 4" xfId="9691" xr:uid="{89BF3469-FD50-4158-B4DE-22359512A4C9}"/>
    <cellStyle name="Normal 2 2 4 8 3 4 2" xfId="29397" xr:uid="{BC80927C-0D6B-4EBF-9C1D-CAF9BC19A970}"/>
    <cellStyle name="Normal 2 2 4 8 3 4 3" xfId="20071" xr:uid="{9A90E804-665D-4ABF-BC26-00F32193523D}"/>
    <cellStyle name="Normal 2 2 4 8 3 5" xfId="22751" xr:uid="{8E5F7FD4-D4A3-4B56-BA6F-D16D7596C1D6}"/>
    <cellStyle name="Normal 2 2 4 8 3 6" xfId="13160" xr:uid="{C96E85DF-4609-4107-9437-3CE665E8D6FB}"/>
    <cellStyle name="Normal 2 2 4 8 4" xfId="2326" xr:uid="{00000000-0005-0000-0000-0000FD030000}"/>
    <cellStyle name="Normal 2 2 4 8 4 2" xfId="7453" xr:uid="{CC01D233-5639-4770-B1B2-D7BEA0CB8A60}"/>
    <cellStyle name="Normal 2 2 4 8 4 2 2" xfId="28658" xr:uid="{9C509E5B-75A2-410B-8ACF-64CE025ECF08}"/>
    <cellStyle name="Normal 2 2 4 8 4 2 3" xfId="17833" xr:uid="{E9D564C4-3480-4820-869A-E019842F16F6}"/>
    <cellStyle name="Normal 2 2 4 8 4 3" xfId="10286" xr:uid="{FFF21E9B-8D36-4EEB-9BA8-897C39CC07D9}"/>
    <cellStyle name="Normal 2 2 4 8 4 3 2" xfId="20666" xr:uid="{3E92D07A-643F-4BF0-B8C9-2F88F38F9764}"/>
    <cellStyle name="Normal 2 2 4 8 4 4" xfId="22846" xr:uid="{CD8555F5-3FF8-4616-ABB3-C682723A45B7}"/>
    <cellStyle name="Normal 2 2 4 8 4 5" xfId="15000" xr:uid="{C3274E2A-2A7D-4E42-AB32-C9AB31EABB58}"/>
    <cellStyle name="Normal 2 2 4 8 5" xfId="3933" xr:uid="{7361772D-B82B-4655-AEBF-51CF7CC244A8}"/>
    <cellStyle name="Normal 2 2 4 8 5 2" xfId="8765" xr:uid="{1B34E587-146B-4D91-9943-0CE61867449D}"/>
    <cellStyle name="Normal 2 2 4 8 5 2 2" xfId="28979" xr:uid="{F700DE6E-3B5A-47B5-946D-75009DB66DEE}"/>
    <cellStyle name="Normal 2 2 4 8 5 2 3" xfId="19145" xr:uid="{6660985C-A164-46AD-9112-35152CED6F8B}"/>
    <cellStyle name="Normal 2 2 4 8 5 3" xfId="11598" xr:uid="{33878D3A-3CD1-4E46-BB49-6C4AF87F9BFA}"/>
    <cellStyle name="Normal 2 2 4 8 5 3 2" xfId="21978" xr:uid="{9B7005BD-4C6A-41F0-922D-4033D90161AE}"/>
    <cellStyle name="Normal 2 2 4 8 5 4" xfId="25697" xr:uid="{6F10DFCA-DA95-48F8-8245-4C0B4D79A6CC}"/>
    <cellStyle name="Normal 2 2 4 8 5 5" xfId="16312" xr:uid="{0648896E-AFE5-4D58-A04A-4BCBF2A07429}"/>
    <cellStyle name="Normal 2 2 4 8 6" xfId="5106" xr:uid="{B3B202DA-A825-4586-87CB-57A17D06604F}"/>
    <cellStyle name="Normal 2 2 4 8 6 2" xfId="27904" xr:uid="{CB558D48-4D54-4F06-9868-10E5E13B013B}"/>
    <cellStyle name="Normal 2 2 4 8 6 3" xfId="26333" xr:uid="{B8ED6CF3-EB6D-405D-8C03-E2FC62683F3B}"/>
    <cellStyle name="Normal 2 2 4 8 6 4" xfId="14403" xr:uid="{B7CF0047-6FBB-45CC-B3F0-FF59C62A227E}"/>
    <cellStyle name="Normal 2 2 4 8 7" xfId="6856" xr:uid="{6365EC70-1142-428C-B033-0EBE2A2CDFDD}"/>
    <cellStyle name="Normal 2 2 4 8 7 2" xfId="28354" xr:uid="{DB6B6716-5184-43BD-BF54-E77FEFAD1D61}"/>
    <cellStyle name="Normal 2 2 4 8 7 3" xfId="17236" xr:uid="{18307660-AD9E-4E68-9AE1-CE1582228D00}"/>
    <cellStyle name="Normal 2 2 4 8 8" xfId="9689" xr:uid="{D35338E7-E3BF-488C-9B96-0E426D4BB067}"/>
    <cellStyle name="Normal 2 2 4 8 8 2" xfId="20069" xr:uid="{E238607D-A999-410C-9B1F-8E45C7B8AB45}"/>
    <cellStyle name="Normal 2 2 4 8 9" xfId="22970" xr:uid="{470A2003-D823-4710-917B-A3E7D9677BC3}"/>
    <cellStyle name="Normal 2 2 4 9" xfId="756" xr:uid="{00000000-0005-0000-0000-0000A0040000}"/>
    <cellStyle name="Normal 2 2 4 9 10" xfId="12553" xr:uid="{E518C3B1-334A-48C5-97B6-33F18364A5D7}"/>
    <cellStyle name="Normal 2 2 4 9 2" xfId="3173" xr:uid="{00000000-0005-0000-0000-000002040000}"/>
    <cellStyle name="Normal 2 2 4 9 2 2" xfId="6231" xr:uid="{F11B47A3-29BA-4007-84ED-4D04D29243FF}"/>
    <cellStyle name="Normal 2 2 4 9 2 2 2" xfId="25470" xr:uid="{66CE10FF-534B-4058-AD42-86FF0E5150F5}"/>
    <cellStyle name="Normal 2 2 4 9 2 2 3" xfId="28552" xr:uid="{DBB1BED7-6F71-4177-A931-711059B9E7E8}"/>
    <cellStyle name="Normal 2 2 4 9 2 2 4" xfId="15800" xr:uid="{D42B7806-2D3F-478B-86CE-37D54FD41BB0}"/>
    <cellStyle name="Normal 2 2 4 9 2 3" xfId="8253" xr:uid="{DC7CC9B1-D11B-4AB3-BA19-2099136C6ABE}"/>
    <cellStyle name="Normal 2 2 4 9 2 3 2" xfId="25895" xr:uid="{0E6D1423-5BA7-497A-8427-0234468C11A4}"/>
    <cellStyle name="Normal 2 2 4 9 2 3 3" xfId="28876" xr:uid="{25103BBB-BA6D-4BC5-BCA9-573FB85F1229}"/>
    <cellStyle name="Normal 2 2 4 9 2 3 4" xfId="18633" xr:uid="{01BB0F42-6E7C-4EA8-843A-4DDBDEBD024A}"/>
    <cellStyle name="Normal 2 2 4 9 2 4" xfId="11086" xr:uid="{F8267ABE-FEC8-4907-861C-0E80C19C9250}"/>
    <cellStyle name="Normal 2 2 4 9 2 4 2" xfId="29476" xr:uid="{BFCF8B5F-2897-4238-9AA0-E4349DC440F1}"/>
    <cellStyle name="Normal 2 2 4 9 2 4 3" xfId="21466" xr:uid="{02DCB4AC-7C5C-4862-B4C6-2137C1902CAA}"/>
    <cellStyle name="Normal 2 2 4 9 2 5" xfId="22656" xr:uid="{297B4BD9-F56E-4583-A2FD-50AFFB11EFA4}"/>
    <cellStyle name="Normal 2 2 4 9 2 6" xfId="13713" xr:uid="{B3BA8438-2044-4664-9A77-ACFEBD73A3F1}"/>
    <cellStyle name="Normal 2 2 4 9 3" xfId="2718" xr:uid="{00000000-0005-0000-0000-000003040000}"/>
    <cellStyle name="Normal 2 2 4 9 3 2" xfId="5936" xr:uid="{DCDB52EA-7D99-46B2-B6AE-5B437DAEB77B}"/>
    <cellStyle name="Normal 2 2 4 9 3 2 2" xfId="28105" xr:uid="{18B84544-6330-406A-9B39-C37BAFA32D7D}"/>
    <cellStyle name="Normal 2 2 4 9 3 2 3" xfId="15389" xr:uid="{CF49331E-440E-4490-90AB-A18BEE1A3F78}"/>
    <cellStyle name="Normal 2 2 4 9 3 3" xfId="7842" xr:uid="{89E2FCC4-2FE5-4D3E-BC74-3FFCADC4B390}"/>
    <cellStyle name="Normal 2 2 4 9 3 3 2" xfId="18222" xr:uid="{0F3B74CA-F6A3-4C5E-9CB6-891631FCF951}"/>
    <cellStyle name="Normal 2 2 4 9 3 4" xfId="10675" xr:uid="{2240138A-8FBC-407C-ACF6-161590020600}"/>
    <cellStyle name="Normal 2 2 4 9 3 4 2" xfId="21055" xr:uid="{8ADC96C3-7F78-4A33-9374-D7B3B595A145}"/>
    <cellStyle name="Normal 2 2 4 9 3 5" xfId="25042" xr:uid="{30CE1CF7-3C44-4686-BDEA-A21661A9C3B7}"/>
    <cellStyle name="Normal 2 2 4 9 3 6" xfId="13147" xr:uid="{D78EDF1A-DC7E-48C9-AD0D-51AF5DA0C825}"/>
    <cellStyle name="Normal 2 2 4 9 4" xfId="2319" xr:uid="{00000000-0005-0000-0000-000001040000}"/>
    <cellStyle name="Normal 2 2 4 9 4 2" xfId="7446" xr:uid="{DD4C7D60-C1DB-4967-8A65-349B90B70183}"/>
    <cellStyle name="Normal 2 2 4 9 4 2 2" xfId="27680" xr:uid="{BF95B59C-2FB6-46F3-A249-F7A7EA766CAD}"/>
    <cellStyle name="Normal 2 2 4 9 4 2 3" xfId="17826" xr:uid="{EA3B48B4-99CB-47C7-BCA9-8CBD23268FE3}"/>
    <cellStyle name="Normal 2 2 4 9 4 3" xfId="10279" xr:uid="{1E96EA61-B737-40BF-BB3A-0DAEBF1F2C4D}"/>
    <cellStyle name="Normal 2 2 4 9 4 3 2" xfId="20659" xr:uid="{A6CD76C1-9D07-48C6-82E7-648741BFD668}"/>
    <cellStyle name="Normal 2 2 4 9 4 4" xfId="24886" xr:uid="{098D1425-3CDB-455F-A7CF-0202B9002F5C}"/>
    <cellStyle name="Normal 2 2 4 9 4 5" xfId="14993" xr:uid="{3FEC1276-0941-4814-BF81-AFC85F833821}"/>
    <cellStyle name="Normal 2 2 4 9 5" xfId="3838" xr:uid="{FFAC9B94-1C5B-429C-930C-E2E585B1E0C7}"/>
    <cellStyle name="Normal 2 2 4 9 5 2" xfId="8671" xr:uid="{56E4464B-8F43-4B7D-8495-D607D67A37A2}"/>
    <cellStyle name="Normal 2 2 4 9 5 2 2" xfId="19051" xr:uid="{80297E9C-B5A8-4096-90AD-E8825B091F10}"/>
    <cellStyle name="Normal 2 2 4 9 5 3" xfId="11504" xr:uid="{0FFD07DC-23BD-4249-B430-4FB1819A4BA3}"/>
    <cellStyle name="Normal 2 2 4 9 5 3 2" xfId="21884" xr:uid="{AC30304B-BE7E-4073-8F56-A5C3B71E510B}"/>
    <cellStyle name="Normal 2 2 4 9 5 4" xfId="28311" xr:uid="{0D037300-E5B8-434B-ADD3-5F09B3B49EBD}"/>
    <cellStyle name="Normal 2 2 4 9 5 5" xfId="16218" xr:uid="{B9BF5F2A-5EBB-44AF-A014-E34A439D5D92}"/>
    <cellStyle name="Normal 2 2 4 9 6" xfId="5109" xr:uid="{CDDD6C3D-CFBD-4AA7-A2A2-9913B4CEFDCC}"/>
    <cellStyle name="Normal 2 2 4 9 6 2" xfId="14406" xr:uid="{DAFBCF16-D0E3-424B-91D9-29AC84747C6C}"/>
    <cellStyle name="Normal 2 2 4 9 7" xfId="6859" xr:uid="{DBB49B0A-FB5F-4C51-80E3-08D7AEFC86E0}"/>
    <cellStyle name="Normal 2 2 4 9 7 2" xfId="17239" xr:uid="{38E01FB3-314A-4711-878B-E8567CF9DD09}"/>
    <cellStyle name="Normal 2 2 4 9 8" xfId="9692" xr:uid="{8F138781-26C2-47FC-828D-1FE9F015B37B}"/>
    <cellStyle name="Normal 2 2 4 9 8 2" xfId="20072" xr:uid="{A056445A-F138-42C2-995F-D975FAEFB282}"/>
    <cellStyle name="Normal 2 2 4 9 9" xfId="24853" xr:uid="{2E7C2F10-E7A5-4885-9DB5-EAF1D3CF4268}"/>
    <cellStyle name="Normal 2 2 5" xfId="757" xr:uid="{00000000-0005-0000-0000-0000A1040000}"/>
    <cellStyle name="Normal 2 2 5 10" xfId="5110" xr:uid="{CCECF284-14D1-41BD-A4F2-B21FA652AD07}"/>
    <cellStyle name="Normal 2 2 5 10 2" xfId="14407" xr:uid="{0D9E3353-2026-42E8-8E37-37AB3D376827}"/>
    <cellStyle name="Normal 2 2 5 11" xfId="6860" xr:uid="{AF9CC1EF-81A4-4414-BD8B-98D593304241}"/>
    <cellStyle name="Normal 2 2 5 11 2" xfId="17240" xr:uid="{50A895FB-7C5C-42AC-A530-6CE0651CEF88}"/>
    <cellStyle name="Normal 2 2 5 12" xfId="9693" xr:uid="{4C9D5DC4-3632-44D9-B759-AD41F0A1DFF4}"/>
    <cellStyle name="Normal 2 2 5 12 2" xfId="20073" xr:uid="{802EA5F1-5903-49D8-A4F3-894B0E83EE8B}"/>
    <cellStyle name="Normal 2 2 5 13" xfId="24580" xr:uid="{3168C4C5-4703-4372-BCB8-F31F4D4EF815}"/>
    <cellStyle name="Normal 2 2 5 14" xfId="12407" xr:uid="{B4FBA886-21B4-43EA-AFA5-F43F1DC89EB6}"/>
    <cellStyle name="Normal 2 2 5 2" xfId="758" xr:uid="{00000000-0005-0000-0000-0000A2040000}"/>
    <cellStyle name="Normal 2 2 5 2 10" xfId="6861" xr:uid="{8733B662-EA52-4ED5-90DB-9D2D09607590}"/>
    <cellStyle name="Normal 2 2 5 2 10 2" xfId="17241" xr:uid="{5EB252E4-C8A2-430F-8E14-70FF295AB9E8}"/>
    <cellStyle name="Normal 2 2 5 2 11" xfId="9694" xr:uid="{D3D6C01F-0E27-4EA5-89EB-B9E46088A3A1}"/>
    <cellStyle name="Normal 2 2 5 2 11 2" xfId="20074" xr:uid="{9066755D-AE40-4F1D-8E8D-D54DC228B706}"/>
    <cellStyle name="Normal 2 2 5 2 12" xfId="23680" xr:uid="{F921DEE3-B3C4-42BD-AD2F-47E9E6C51284}"/>
    <cellStyle name="Normal 2 2 5 2 13" xfId="12467" xr:uid="{7D13A686-8244-45D0-9961-3AED61D5F178}"/>
    <cellStyle name="Normal 2 2 5 2 2" xfId="759" xr:uid="{00000000-0005-0000-0000-0000A3040000}"/>
    <cellStyle name="Normal 2 2 5 2 2 10" xfId="9695" xr:uid="{4FA6C0C9-382C-43F6-9E7D-1507D2860F3A}"/>
    <cellStyle name="Normal 2 2 5 2 2 10 2" xfId="20075" xr:uid="{57A9011A-7790-414D-B768-B14EDCD469F7}"/>
    <cellStyle name="Normal 2 2 5 2 2 11" xfId="25288" xr:uid="{B3D9838B-C878-4BB8-8620-A2485B1D3ADD}"/>
    <cellStyle name="Normal 2 2 5 2 2 12" xfId="12562" xr:uid="{E62547C6-F14F-4E3B-968D-CBDC3AD4582E}"/>
    <cellStyle name="Normal 2 2 5 2 2 2" xfId="2729" xr:uid="{00000000-0005-0000-0000-000007040000}"/>
    <cellStyle name="Normal 2 2 5 2 2 2 2" xfId="3175" xr:uid="{00000000-0005-0000-0000-000008040000}"/>
    <cellStyle name="Normal 2 2 5 2 2 2 2 2" xfId="6233" xr:uid="{6C7EA008-DE5E-4CE5-8503-228F9FA94F3B}"/>
    <cellStyle name="Normal 2 2 5 2 2 2 2 2 2" xfId="26820" xr:uid="{E5236E6A-9039-4FE6-A4C3-ACE9611C49A7}"/>
    <cellStyle name="Normal 2 2 5 2 2 2 2 2 3" xfId="28685" xr:uid="{03302CF9-F315-4B2F-8E5C-4E48AD813A6C}"/>
    <cellStyle name="Normal 2 2 5 2 2 2 2 2 4" xfId="15802" xr:uid="{416905B0-8C34-4EAF-B2EE-83FB9633C06C}"/>
    <cellStyle name="Normal 2 2 5 2 2 2 2 3" xfId="8255" xr:uid="{E73053D0-DAB2-4621-8B69-8DD246C60620}"/>
    <cellStyle name="Normal 2 2 5 2 2 2 2 3 2" xfId="28877" xr:uid="{1ED4BFE3-FE82-4BDE-ACD6-1011F9A362EE}"/>
    <cellStyle name="Normal 2 2 5 2 2 2 2 3 3" xfId="18635" xr:uid="{EAC47606-B6CF-468A-A0B3-0B86DB72B3A4}"/>
    <cellStyle name="Normal 2 2 5 2 2 2 2 4" xfId="11088" xr:uid="{1B5921B0-042E-4BDB-A622-B64673E90D06}"/>
    <cellStyle name="Normal 2 2 5 2 2 2 2 4 2" xfId="21468" xr:uid="{BE9D713F-9234-4834-B38E-9DA48C0B1DD5}"/>
    <cellStyle name="Normal 2 2 5 2 2 2 2 5" xfId="24951" xr:uid="{DE9DE425-78CF-4FC1-AAED-4D4D739717D4}"/>
    <cellStyle name="Normal 2 2 5 2 2 2 2 6" xfId="13715" xr:uid="{473BE161-38AF-432F-8D97-A2AA2458A135}"/>
    <cellStyle name="Normal 2 2 5 2 2 2 3" xfId="4294" xr:uid="{B540126C-CBF3-438D-A163-D41348C34181}"/>
    <cellStyle name="Normal 2 2 5 2 2 2 3 2" xfId="9066" xr:uid="{097A9ECB-B1E7-4CAA-B99E-24633FBBF15E}"/>
    <cellStyle name="Normal 2 2 5 2 2 2 3 2 2" xfId="29109" xr:uid="{0E6D8B8B-E350-4037-A369-8C87D3BF7257}"/>
    <cellStyle name="Normal 2 2 5 2 2 2 3 2 3" xfId="19446" xr:uid="{09BAB93A-CF6E-4525-B161-0966E8B021AD}"/>
    <cellStyle name="Normal 2 2 5 2 2 2 3 3" xfId="11899" xr:uid="{722736AD-AB6E-4426-895F-29E7FBD1BDE2}"/>
    <cellStyle name="Normal 2 2 5 2 2 2 3 3 2" xfId="22279" xr:uid="{FAE00ADA-14AF-4963-8C68-F41B80685E82}"/>
    <cellStyle name="Normal 2 2 5 2 2 2 3 4" xfId="25485" xr:uid="{5EE46B0A-EC95-4442-9320-B0A68B5E9303}"/>
    <cellStyle name="Normal 2 2 5 2 2 2 3 5" xfId="16613" xr:uid="{8B60813B-16E3-44F0-9CE2-C44668E98EF0}"/>
    <cellStyle name="Normal 2 2 5 2 2 2 4" xfId="5947" xr:uid="{C3820229-FF72-433D-A0F7-E522322D9E73}"/>
    <cellStyle name="Normal 2 2 5 2 2 2 4 2" xfId="28213" xr:uid="{5C474A1A-0888-4F3F-9585-5D2B42AC5D88}"/>
    <cellStyle name="Normal 2 2 5 2 2 2 4 3" xfId="15400" xr:uid="{B27D4E90-C4DE-4AD3-905D-D5E865380096}"/>
    <cellStyle name="Normal 2 2 5 2 2 2 5" xfId="7853" xr:uid="{C7407326-E5BA-4D95-A4A5-F6DEF9D6133F}"/>
    <cellStyle name="Normal 2 2 5 2 2 2 5 2" xfId="18233" xr:uid="{C5529907-18E8-41F3-A2C9-7638948473D8}"/>
    <cellStyle name="Normal 2 2 5 2 2 2 6" xfId="10686" xr:uid="{238BFC77-4777-4A6A-9924-44C3C272C76A}"/>
    <cellStyle name="Normal 2 2 5 2 2 2 6 2" xfId="21066" xr:uid="{50CA46B1-4DF1-4410-A5D1-5FB3B1C07921}"/>
    <cellStyle name="Normal 2 2 5 2 2 2 7" xfId="23324" xr:uid="{FF8025E8-9FFF-439A-A830-11468EAB3B7A}"/>
    <cellStyle name="Normal 2 2 5 2 2 2 8" xfId="13163" xr:uid="{07BEF1A2-CBC1-4DD8-9A8D-F344C2B7F648}"/>
    <cellStyle name="Normal 2 2 5 2 2 3" xfId="3176" xr:uid="{00000000-0005-0000-0000-000009040000}"/>
    <cellStyle name="Normal 2 2 5 2 2 3 2" xfId="4463" xr:uid="{4CEFD531-6DC8-4933-A08C-FCC744DA5A7D}"/>
    <cellStyle name="Normal 2 2 5 2 2 3 2 2" xfId="9235" xr:uid="{D26C2B8C-A4B5-4B88-9F76-EDAFB6399D4B}"/>
    <cellStyle name="Normal 2 2 5 2 2 3 2 2 2" xfId="29226" xr:uid="{1699C1AA-992C-41F0-94E6-8A2847D9090B}"/>
    <cellStyle name="Normal 2 2 5 2 2 3 2 2 3" xfId="19615" xr:uid="{7A872625-E9BC-4B6B-A66A-768F15486530}"/>
    <cellStyle name="Normal 2 2 5 2 2 3 2 3" xfId="12068" xr:uid="{5B92F177-2D5A-4909-89B3-1C73C0386018}"/>
    <cellStyle name="Normal 2 2 5 2 2 3 2 3 2" xfId="22448" xr:uid="{B8DD0900-B2FD-4D9F-9C96-16C4454F04D0}"/>
    <cellStyle name="Normal 2 2 5 2 2 3 2 4" xfId="27758" xr:uid="{617BC2D3-3736-402C-A14E-BD8CBD267028}"/>
    <cellStyle name="Normal 2 2 5 2 2 3 2 5" xfId="16782" xr:uid="{730C0D24-B54F-46CD-A538-34245F353A95}"/>
    <cellStyle name="Normal 2 2 5 2 2 3 3" xfId="6234" xr:uid="{4AB8D882-A60E-4EB6-8AB6-7631DB8C0179}"/>
    <cellStyle name="Normal 2 2 5 2 2 3 3 2" xfId="27410" xr:uid="{980A3846-D16D-49B0-9460-EEEF04713EB5}"/>
    <cellStyle name="Normal 2 2 5 2 2 3 3 3" xfId="15803" xr:uid="{53818701-DBE8-4EBA-9F51-9F10AAAA5B50}"/>
    <cellStyle name="Normal 2 2 5 2 2 3 4" xfId="8256" xr:uid="{9FE62E0B-3EB9-4966-B5FF-89E32C42A46D}"/>
    <cellStyle name="Normal 2 2 5 2 2 3 4 2" xfId="18636" xr:uid="{8D0FD7B3-3FF0-4ABC-A03E-32CB9E2E3B29}"/>
    <cellStyle name="Normal 2 2 5 2 2 3 5" xfId="11089" xr:uid="{F5CF5724-7237-41E2-8A18-2E5F0F7CC5A2}"/>
    <cellStyle name="Normal 2 2 5 2 2 3 5 2" xfId="21469" xr:uid="{A6498B79-8411-461D-BCA2-11E829EA01DB}"/>
    <cellStyle name="Normal 2 2 5 2 2 3 6" xfId="25510" xr:uid="{5CE8895A-DF4B-402B-AFFE-D89B3D3DAB51}"/>
    <cellStyle name="Normal 2 2 5 2 2 3 7" xfId="13716" xr:uid="{FD766A7C-592C-47E0-BB04-00C6FFDE6298}"/>
    <cellStyle name="Normal 2 2 5 2 2 4" xfId="3174" xr:uid="{00000000-0005-0000-0000-00000A040000}"/>
    <cellStyle name="Normal 2 2 5 2 2 4 2" xfId="6232" xr:uid="{A7711E8B-4397-4BDF-AD2A-074ECE53391E}"/>
    <cellStyle name="Normal 2 2 5 2 2 4 2 2" xfId="28368" xr:uid="{29D270F5-A310-4F02-BDC3-4B9E04FD2489}"/>
    <cellStyle name="Normal 2 2 5 2 2 4 2 3" xfId="15801" xr:uid="{6E468B09-BEE9-40FD-A309-ADB821F82D1E}"/>
    <cellStyle name="Normal 2 2 5 2 2 4 3" xfId="8254" xr:uid="{251BCB6C-9C74-41F5-9B6B-3F6CAFBD93CF}"/>
    <cellStyle name="Normal 2 2 5 2 2 4 3 2" xfId="18634" xr:uid="{EF5D7492-E9DB-416E-A9DB-13FBFE58DFD6}"/>
    <cellStyle name="Normal 2 2 5 2 2 4 4" xfId="11087" xr:uid="{90EA8961-543F-4FB0-86DB-C3E86DA6626D}"/>
    <cellStyle name="Normal 2 2 5 2 2 4 4 2" xfId="21467" xr:uid="{9C0A8CDF-9C8B-41ED-A24F-4B4944E816AD}"/>
    <cellStyle name="Normal 2 2 5 2 2 4 5" xfId="25021" xr:uid="{4366B986-B845-4B6F-B510-64348E684793}"/>
    <cellStyle name="Normal 2 2 5 2 2 4 6" xfId="13714" xr:uid="{D3A59B73-7E2C-41A9-9415-9871974961BE}"/>
    <cellStyle name="Normal 2 2 5 2 2 5" xfId="2643" xr:uid="{00000000-0005-0000-0000-00000B040000}"/>
    <cellStyle name="Normal 2 2 5 2 2 5 2" xfId="5905" xr:uid="{8CFF2044-928E-480E-AD2D-F6E9AAAC0731}"/>
    <cellStyle name="Normal 2 2 5 2 2 5 2 2" xfId="28420" xr:uid="{1FD9D166-1B25-4F69-A805-625EE389A4BE}"/>
    <cellStyle name="Normal 2 2 5 2 2 5 2 3" xfId="15315" xr:uid="{18A76B74-A7D1-40B9-A7B0-E65FCB9E6200}"/>
    <cellStyle name="Normal 2 2 5 2 2 5 3" xfId="7768" xr:uid="{561B5177-5DB6-4A3B-825E-85C2A34917B5}"/>
    <cellStyle name="Normal 2 2 5 2 2 5 3 2" xfId="18148" xr:uid="{E1FBEE2C-F155-4914-BF20-642C45CD70E3}"/>
    <cellStyle name="Normal 2 2 5 2 2 5 4" xfId="10601" xr:uid="{F233F524-3D64-40B5-8F41-A03DCDCE408F}"/>
    <cellStyle name="Normal 2 2 5 2 2 5 4 2" xfId="20981" xr:uid="{31ACCF3E-F9A7-4066-89C7-55F5DE1A6DB4}"/>
    <cellStyle name="Normal 2 2 5 2 2 5 5" xfId="22782" xr:uid="{33145012-9A5C-4EC4-9195-06EAD766F625}"/>
    <cellStyle name="Normal 2 2 5 2 2 5 6" xfId="13032" xr:uid="{E4C07432-1FF4-4055-8D47-7BD5967CA77A}"/>
    <cellStyle name="Normal 2 2 5 2 2 6" xfId="2328" xr:uid="{00000000-0005-0000-0000-000006040000}"/>
    <cellStyle name="Normal 2 2 5 2 2 6 2" xfId="7455" xr:uid="{1D69DBE1-204C-4ECF-84F8-39E0D5C657C3}"/>
    <cellStyle name="Normal 2 2 5 2 2 6 2 2" xfId="17835" xr:uid="{B10D6174-85EF-4414-BBAB-3803E0FD227F}"/>
    <cellStyle name="Normal 2 2 5 2 2 6 3" xfId="10288" xr:uid="{A108CD46-B7BB-4A78-B200-90B98197F584}"/>
    <cellStyle name="Normal 2 2 5 2 2 6 3 2" xfId="20668" xr:uid="{3F335AC8-F248-40E3-B2E6-D5C7CB22C033}"/>
    <cellStyle name="Normal 2 2 5 2 2 6 4" xfId="24773" xr:uid="{ECEC4359-259E-46B9-9A69-007C76C810F6}"/>
    <cellStyle name="Normal 2 2 5 2 2 6 5" xfId="15002" xr:uid="{D26EB9C9-A5A5-477D-8DE0-CA9F13FAE740}"/>
    <cellStyle name="Normal 2 2 5 2 2 7" xfId="3843" xr:uid="{48B02B64-95AB-4344-A2CD-3FB4916A7BE5}"/>
    <cellStyle name="Normal 2 2 5 2 2 7 2" xfId="8676" xr:uid="{94182FF3-87BC-4970-866E-CF8CF44C640C}"/>
    <cellStyle name="Normal 2 2 5 2 2 7 2 2" xfId="19056" xr:uid="{3447AB07-9FBF-4ACC-9111-10A4D5F70B07}"/>
    <cellStyle name="Normal 2 2 5 2 2 7 3" xfId="11509" xr:uid="{09255C7F-7217-4B9F-835A-88A43471D589}"/>
    <cellStyle name="Normal 2 2 5 2 2 7 3 2" xfId="21889" xr:uid="{86631AE6-C195-44A2-8A24-1D1C23EBD51B}"/>
    <cellStyle name="Normal 2 2 5 2 2 7 4" xfId="16223" xr:uid="{49214307-4659-45B4-9EC9-267B3CE81593}"/>
    <cellStyle name="Normal 2 2 5 2 2 8" xfId="5112" xr:uid="{F208FDEE-D072-4013-8D23-5A573C8E96F9}"/>
    <cellStyle name="Normal 2 2 5 2 2 8 2" xfId="14409" xr:uid="{CE95EE3B-CB93-4FA1-937B-6ADAF05098A8}"/>
    <cellStyle name="Normal 2 2 5 2 2 9" xfId="6862" xr:uid="{7C961A93-00CF-4A06-9F89-0EF6C6954FC2}"/>
    <cellStyle name="Normal 2 2 5 2 2 9 2" xfId="17242" xr:uid="{061F0C92-2E17-4F32-9B76-AEC8DE8D16F6}"/>
    <cellStyle name="Normal 2 2 5 2 3" xfId="760" xr:uid="{00000000-0005-0000-0000-0000A4040000}"/>
    <cellStyle name="Normal 2 2 5 2 3 2" xfId="3177" xr:uid="{00000000-0005-0000-0000-00000D040000}"/>
    <cellStyle name="Normal 2 2 5 2 3 2 2" xfId="6235" xr:uid="{7671342D-DC81-4A3A-9A80-C9C93765E2A0}"/>
    <cellStyle name="Normal 2 2 5 2 3 2 2 2" xfId="28010" xr:uid="{836D8BCC-1643-4830-907A-7862E2C668B2}"/>
    <cellStyle name="Normal 2 2 5 2 3 2 2 3" xfId="26478" xr:uid="{F100F1D5-5B19-4463-88C4-B74EA0143188}"/>
    <cellStyle name="Normal 2 2 5 2 3 2 2 4" xfId="15804" xr:uid="{9A7420C0-E4AA-44DA-ADF1-7DE9403863C6}"/>
    <cellStyle name="Normal 2 2 5 2 3 2 3" xfId="8257" xr:uid="{62D90871-03EE-4C54-BC46-D5729DAE5598}"/>
    <cellStyle name="Normal 2 2 5 2 3 2 3 2" xfId="28878" xr:uid="{4DED0B6B-9FA7-428E-96F0-9B44709F3832}"/>
    <cellStyle name="Normal 2 2 5 2 3 2 3 3" xfId="18637" xr:uid="{8C043991-1422-48FE-8C4B-2DCA36E78D10}"/>
    <cellStyle name="Normal 2 2 5 2 3 2 4" xfId="11090" xr:uid="{7D7E4BE2-BBAA-4F30-B227-2DDFF530C835}"/>
    <cellStyle name="Normal 2 2 5 2 3 2 4 2" xfId="21470" xr:uid="{23A50764-7713-42B7-AEC4-7FBE9A4435EF}"/>
    <cellStyle name="Normal 2 2 5 2 3 2 5" xfId="24219" xr:uid="{E0AD114A-9F8E-40D5-A71A-77D28069D632}"/>
    <cellStyle name="Normal 2 2 5 2 3 2 6" xfId="13717" xr:uid="{E40BF5E5-F5FD-45EC-8EB9-E0C8C8215B51}"/>
    <cellStyle name="Normal 2 2 5 2 3 3" xfId="2728" xr:uid="{00000000-0005-0000-0000-00000E040000}"/>
    <cellStyle name="Normal 2 2 5 2 3 3 2" xfId="5946" xr:uid="{15D59BA5-CC2A-4E70-AD10-18DA53AE4161}"/>
    <cellStyle name="Normal 2 2 5 2 3 3 2 2" xfId="27791" xr:uid="{6C2AB6CC-99C9-4393-8A7D-2EDFD118096E}"/>
    <cellStyle name="Normal 2 2 5 2 3 3 2 3" xfId="15399" xr:uid="{045343DE-B0AD-4CB1-BF9A-5B9964515EE2}"/>
    <cellStyle name="Normal 2 2 5 2 3 3 3" xfId="7852" xr:uid="{772F91EC-9462-49A4-B389-FC5D9799408F}"/>
    <cellStyle name="Normal 2 2 5 2 3 3 3 2" xfId="18232" xr:uid="{0A418F78-E7EF-4788-BE47-6DD79556DB4F}"/>
    <cellStyle name="Normal 2 2 5 2 3 3 4" xfId="10685" xr:uid="{8E7377C0-6698-4826-BE3B-764718F6B425}"/>
    <cellStyle name="Normal 2 2 5 2 3 3 4 2" xfId="21065" xr:uid="{25B5D6BC-7AB1-4973-AC78-A67966B40E4C}"/>
    <cellStyle name="Normal 2 2 5 2 3 3 5" xfId="24651" xr:uid="{B06FAF1E-9418-4804-B577-50DC3162DCA1}"/>
    <cellStyle name="Normal 2 2 5 2 3 3 6" xfId="13162" xr:uid="{83653CA8-1C2D-40A3-92EC-1414155DCA11}"/>
    <cellStyle name="Normal 2 2 5 2 3 4" xfId="4162" xr:uid="{37F35E24-F25E-40F3-842E-05A5F5C821FF}"/>
    <cellStyle name="Normal 2 2 5 2 3 4 2" xfId="8934" xr:uid="{EE852AE6-BD3A-4388-979F-311F52C1B4F2}"/>
    <cellStyle name="Normal 2 2 5 2 3 4 2 2" xfId="29031" xr:uid="{09CF3D11-8BF7-4B74-86F0-175816DB2EB9}"/>
    <cellStyle name="Normal 2 2 5 2 3 4 2 3" xfId="19314" xr:uid="{61E1501E-80F9-43E8-90FB-EA5769F2F1A4}"/>
    <cellStyle name="Normal 2 2 5 2 3 4 3" xfId="11767" xr:uid="{645FA318-7E0B-4F97-B2B1-32A0D8564636}"/>
    <cellStyle name="Normal 2 2 5 2 3 4 3 2" xfId="22147" xr:uid="{01D11F82-CED9-4AE0-B555-D8C20066FC17}"/>
    <cellStyle name="Normal 2 2 5 2 3 4 4" xfId="23467" xr:uid="{0868E0E5-911A-40EB-80C8-8DFA30F6D1FE}"/>
    <cellStyle name="Normal 2 2 5 2 3 4 5" xfId="16481" xr:uid="{F8318EE4-F355-4469-A883-5CB5947B91E9}"/>
    <cellStyle name="Normal 2 2 5 2 3 5" xfId="5113" xr:uid="{0C8D7411-411D-41FE-AAD0-B2ED35D09B1B}"/>
    <cellStyle name="Normal 2 2 5 2 3 5 2" xfId="26313" xr:uid="{96BE5A80-2062-4778-88EA-486BBD1F3EA1}"/>
    <cellStyle name="Normal 2 2 5 2 3 5 3" xfId="14410" xr:uid="{2955E46F-4E4A-4AC8-8F0C-475FE29DF94B}"/>
    <cellStyle name="Normal 2 2 5 2 3 6" xfId="6863" xr:uid="{6BED6A0B-5C0A-47D5-93B7-CD5500CA60D4}"/>
    <cellStyle name="Normal 2 2 5 2 3 6 2" xfId="17243" xr:uid="{7DFF01D4-2C2B-4392-B67C-994F7FA3BE53}"/>
    <cellStyle name="Normal 2 2 5 2 3 7" xfId="9696" xr:uid="{52B0BC81-04F4-4B33-9979-ACDD4B8EB1D7}"/>
    <cellStyle name="Normal 2 2 5 2 3 7 2" xfId="20076" xr:uid="{804EB2CB-F995-411C-A8F4-63A50BC1B1A7}"/>
    <cellStyle name="Normal 2 2 5 2 3 8" xfId="24649" xr:uid="{70536A9A-7AC4-45C8-A6EB-22FA6F4C27D7}"/>
    <cellStyle name="Normal 2 2 5 2 3 9" xfId="12720" xr:uid="{41AC3D4C-B08B-4878-83C5-E040CF37AAA5}"/>
    <cellStyle name="Normal 2 2 5 2 4" xfId="3178" xr:uid="{00000000-0005-0000-0000-00000F040000}"/>
    <cellStyle name="Normal 2 2 5 2 4 2" xfId="4464" xr:uid="{C9E20F56-6F54-4390-8DD2-BD82F443448C}"/>
    <cellStyle name="Normal 2 2 5 2 4 2 2" xfId="9236" xr:uid="{035F2F7C-A2D9-4621-981B-9ED88B058A01}"/>
    <cellStyle name="Normal 2 2 5 2 4 2 2 2" xfId="29227" xr:uid="{107E6348-4C31-4C67-816C-E500DEB082EB}"/>
    <cellStyle name="Normal 2 2 5 2 4 2 2 3" xfId="19616" xr:uid="{5B0EC37C-C6A7-4038-B3E1-16AFA0F7A6D1}"/>
    <cellStyle name="Normal 2 2 5 2 4 2 3" xfId="12069" xr:uid="{AD1B2371-1AA9-485E-A275-3F371D70EB60}"/>
    <cellStyle name="Normal 2 2 5 2 4 2 3 2" xfId="22449" xr:uid="{D7A3B5AF-C478-480D-A941-A413733C6753}"/>
    <cellStyle name="Normal 2 2 5 2 4 2 4" xfId="23709" xr:uid="{DCADD72E-4C18-4FE0-BAF5-2D39FBD7A790}"/>
    <cellStyle name="Normal 2 2 5 2 4 2 5" xfId="16783" xr:uid="{2A9033E2-A0E7-4539-806B-2994D8C6B181}"/>
    <cellStyle name="Normal 2 2 5 2 4 3" xfId="6236" xr:uid="{B330333B-27B6-4FAC-8385-CEABC3B157EE}"/>
    <cellStyle name="Normal 2 2 5 2 4 3 2" xfId="26263" xr:uid="{0A0059EA-94E6-4777-9D1E-1CACCCD0996F}"/>
    <cellStyle name="Normal 2 2 5 2 4 3 3" xfId="15805" xr:uid="{31EC71FE-4301-4F53-9405-74A63B9BAF02}"/>
    <cellStyle name="Normal 2 2 5 2 4 4" xfId="8258" xr:uid="{BBE116D6-323F-4AE9-8026-4AC193136700}"/>
    <cellStyle name="Normal 2 2 5 2 4 4 2" xfId="18638" xr:uid="{466EF179-8029-4E30-A575-2104EAFAAAC3}"/>
    <cellStyle name="Normal 2 2 5 2 4 5" xfId="11091" xr:uid="{7C8729C1-B9B4-4171-A2BC-F29947856249}"/>
    <cellStyle name="Normal 2 2 5 2 4 5 2" xfId="21471" xr:uid="{08C40333-5364-4DF0-A9EC-B7A5FCF83B50}"/>
    <cellStyle name="Normal 2 2 5 2 4 6" xfId="24179" xr:uid="{095A202C-2D37-4AD8-A263-3823CC9E4FDD}"/>
    <cellStyle name="Normal 2 2 5 2 4 7" xfId="13718" xr:uid="{7496F5B8-7BE8-4F30-9C2E-499BF2B6BBA6}"/>
    <cellStyle name="Normal 2 2 5 2 5" xfId="2903" xr:uid="{00000000-0005-0000-0000-000010040000}"/>
    <cellStyle name="Normal 2 2 5 2 5 2" xfId="6089" xr:uid="{B6894EBA-D4F9-4999-BA38-F8BC05D7F206}"/>
    <cellStyle name="Normal 2 2 5 2 5 2 2" xfId="27395" xr:uid="{3A1071B8-28F1-4251-B58F-A26EEB6B85D3}"/>
    <cellStyle name="Normal 2 2 5 2 5 2 3" xfId="28216" xr:uid="{34441506-560F-4171-BBE8-0AAA5D1ECF18}"/>
    <cellStyle name="Normal 2 2 5 2 5 2 4" xfId="15567" xr:uid="{62CA858A-BF27-4401-A068-5C1DD0D56A8C}"/>
    <cellStyle name="Normal 2 2 5 2 5 3" xfId="8020" xr:uid="{ABFF5A1F-AC8A-428A-81E7-F5100C25AC5E}"/>
    <cellStyle name="Normal 2 2 5 2 5 3 2" xfId="28417" xr:uid="{A9A0004C-1657-41FC-B526-0C144352775B}"/>
    <cellStyle name="Normal 2 2 5 2 5 3 3" xfId="18400" xr:uid="{B329EB4B-4CDD-4478-A140-93E6FC79ED9F}"/>
    <cellStyle name="Normal 2 2 5 2 5 4" xfId="10853" xr:uid="{EF41FF9B-619E-4262-9FAF-BFEC7836058A}"/>
    <cellStyle name="Normal 2 2 5 2 5 4 2" xfId="21233" xr:uid="{5C53EB13-881F-4012-AE40-2DA4F90E8A9B}"/>
    <cellStyle name="Normal 2 2 5 2 5 5" xfId="24755" xr:uid="{379ECBB2-C11B-4E05-BDE5-CDA1A61439A1}"/>
    <cellStyle name="Normal 2 2 5 2 5 6" xfId="13418" xr:uid="{985B20EB-C0C9-4665-9390-A6FB4B0DC8AD}"/>
    <cellStyle name="Normal 2 2 5 2 6" xfId="2541" xr:uid="{00000000-0005-0000-0000-000011040000}"/>
    <cellStyle name="Normal 2 2 5 2 6 2" xfId="5813" xr:uid="{699F9465-D080-4D69-B966-84E27401E56F}"/>
    <cellStyle name="Normal 2 2 5 2 6 2 2" xfId="26550" xr:uid="{A901BF6F-3A14-42C0-AAC1-638CB8F0D37D}"/>
    <cellStyle name="Normal 2 2 5 2 6 2 3" xfId="15213" xr:uid="{314BD354-BDB8-4B7F-8791-EBEA355B449C}"/>
    <cellStyle name="Normal 2 2 5 2 6 3" xfId="7666" xr:uid="{4EFCA50F-A57C-4BF0-AACF-DE8B26A93024}"/>
    <cellStyle name="Normal 2 2 5 2 6 3 2" xfId="18046" xr:uid="{5A17AA12-2EF9-4B2D-AEDE-9D23EA99FFFD}"/>
    <cellStyle name="Normal 2 2 5 2 6 4" xfId="10499" xr:uid="{7779AA36-E2BC-4556-BF52-9CC53B73E024}"/>
    <cellStyle name="Normal 2 2 5 2 6 4 2" xfId="20879" xr:uid="{E017C883-8967-459B-8370-4FD549B51FE3}"/>
    <cellStyle name="Normal 2 2 5 2 6 5" xfId="25186" xr:uid="{C016EE01-47B7-412F-983D-3432A44E850B}"/>
    <cellStyle name="Normal 2 2 5 2 6 6" xfId="12929" xr:uid="{0C927CA1-CCF6-4AD3-AA05-0017B7A9ACF8}"/>
    <cellStyle name="Normal 2 2 5 2 7" xfId="2235" xr:uid="{00000000-0005-0000-0000-000005040000}"/>
    <cellStyle name="Normal 2 2 5 2 7 2" xfId="7362" xr:uid="{38332203-CE39-491F-B705-EE061949E435}"/>
    <cellStyle name="Normal 2 2 5 2 7 2 2" xfId="17742" xr:uid="{1625E781-7A70-4D28-BC6A-CAD3F0C52332}"/>
    <cellStyle name="Normal 2 2 5 2 7 3" xfId="10195" xr:uid="{0936674F-D607-490D-81FE-F219362C21AA}"/>
    <cellStyle name="Normal 2 2 5 2 7 3 2" xfId="20575" xr:uid="{F7AA5EC4-439C-43F9-80B1-416D193F93D2}"/>
    <cellStyle name="Normal 2 2 5 2 7 4" xfId="25574" xr:uid="{38EB2627-4D0F-4F55-9A6B-CA08DCC73ED4}"/>
    <cellStyle name="Normal 2 2 5 2 7 5" xfId="14909" xr:uid="{B3842ADD-C684-411A-9B67-0279154E1BE5}"/>
    <cellStyle name="Normal 2 2 5 2 8" xfId="3935" xr:uid="{5A51DEF3-B876-43F1-9829-BEC3A0C9779E}"/>
    <cellStyle name="Normal 2 2 5 2 8 2" xfId="8767" xr:uid="{45BD9648-31E1-435B-988C-7BC0F8E084B5}"/>
    <cellStyle name="Normal 2 2 5 2 8 2 2" xfId="19147" xr:uid="{43117BD3-7E0C-4CD9-B8BC-DAC89571DBE1}"/>
    <cellStyle name="Normal 2 2 5 2 8 3" xfId="11600" xr:uid="{E6F14F03-593A-4EE2-906F-5BC7FCFA8EB3}"/>
    <cellStyle name="Normal 2 2 5 2 8 3 2" xfId="21980" xr:uid="{AB3D4F39-0181-4332-B8AA-C4C721A4CF63}"/>
    <cellStyle name="Normal 2 2 5 2 8 4" xfId="16314" xr:uid="{90F3F3A7-1C62-4CFA-8DCD-1D77B804D306}"/>
    <cellStyle name="Normal 2 2 5 2 9" xfId="5111" xr:uid="{AD536F58-F2F5-4216-976C-1862C83261E7}"/>
    <cellStyle name="Normal 2 2 5 2 9 2" xfId="14408" xr:uid="{B6C4BCC5-2CA8-472F-B677-E81C10B28A1F}"/>
    <cellStyle name="Normal 2 2 5 3" xfId="761" xr:uid="{00000000-0005-0000-0000-0000A5040000}"/>
    <cellStyle name="Normal 2 2 5 3 10" xfId="9697" xr:uid="{7364066B-39EB-4205-8D30-52E2A4F8F68A}"/>
    <cellStyle name="Normal 2 2 5 3 10 2" xfId="20077" xr:uid="{071C8EA1-DF30-4A73-B218-94EED7F49BF3}"/>
    <cellStyle name="Normal 2 2 5 3 11" xfId="23341" xr:uid="{ADC48A0A-5EAD-425A-8A31-6ADDEFD672D0}"/>
    <cellStyle name="Normal 2 2 5 3 12" xfId="12561" xr:uid="{967E07C1-269E-4F03-A799-B5DDA3A1E6FE}"/>
    <cellStyle name="Normal 2 2 5 3 2" xfId="2730" xr:uid="{00000000-0005-0000-0000-000013040000}"/>
    <cellStyle name="Normal 2 2 5 3 2 2" xfId="3180" xr:uid="{00000000-0005-0000-0000-000014040000}"/>
    <cellStyle name="Normal 2 2 5 3 2 2 2" xfId="6238" xr:uid="{DB8B03FE-930A-4F15-84FC-735F30984B5F}"/>
    <cellStyle name="Normal 2 2 5 3 2 2 2 2" xfId="25923" xr:uid="{D3BEF0C3-AD65-4847-AC71-7A84C123640C}"/>
    <cellStyle name="Normal 2 2 5 3 2 2 2 3" xfId="27208" xr:uid="{15CF10F0-03CF-434D-8F32-B2134E64E2A2}"/>
    <cellStyle name="Normal 2 2 5 3 2 2 2 4" xfId="15807" xr:uid="{1A18B310-3CF7-44E8-99CD-46036AB80A47}"/>
    <cellStyle name="Normal 2 2 5 3 2 2 3" xfId="8260" xr:uid="{CD516AE2-16B3-44E9-A956-813B74203E9D}"/>
    <cellStyle name="Normal 2 2 5 3 2 2 3 2" xfId="28879" xr:uid="{8FE66765-C894-4BB7-97AA-31AF476783DC}"/>
    <cellStyle name="Normal 2 2 5 3 2 2 3 3" xfId="18640" xr:uid="{DE88CF14-BADD-4144-8754-66F492327E62}"/>
    <cellStyle name="Normal 2 2 5 3 2 2 4" xfId="11093" xr:uid="{D464F0E7-6051-450A-AB71-818208813C24}"/>
    <cellStyle name="Normal 2 2 5 3 2 2 4 2" xfId="21473" xr:uid="{C1B261EA-B1CD-4C88-B775-A81B9A5510EA}"/>
    <cellStyle name="Normal 2 2 5 3 2 2 5" xfId="22851" xr:uid="{15A51E91-E3F0-4BD5-8969-9FF147681057}"/>
    <cellStyle name="Normal 2 2 5 3 2 2 6" xfId="13720" xr:uid="{18CE4E08-502F-4119-A32A-1ECFF10F038B}"/>
    <cellStyle name="Normal 2 2 5 3 2 3" xfId="4295" xr:uid="{30081D75-D036-4F84-B039-199494EB6D8B}"/>
    <cellStyle name="Normal 2 2 5 3 2 3 2" xfId="9067" xr:uid="{1FBBC496-A930-42B3-B32E-489E9E59193B}"/>
    <cellStyle name="Normal 2 2 5 3 2 3 2 2" xfId="29110" xr:uid="{C42E494C-BB98-46ED-AA07-A34B89EC5FF3}"/>
    <cellStyle name="Normal 2 2 5 3 2 3 2 3" xfId="19447" xr:uid="{CA31F7C8-4F7E-4C79-9C83-E7162B8A083A}"/>
    <cellStyle name="Normal 2 2 5 3 2 3 3" xfId="11900" xr:uid="{37E3D474-187A-4129-8F64-8667AD58FC1A}"/>
    <cellStyle name="Normal 2 2 5 3 2 3 3 2" xfId="22280" xr:uid="{F1B6D957-B0FB-48B1-9B05-3F9D1B3777FB}"/>
    <cellStyle name="Normal 2 2 5 3 2 3 4" xfId="23658" xr:uid="{8A391D46-349F-43B1-904A-35F13F278832}"/>
    <cellStyle name="Normal 2 2 5 3 2 3 5" xfId="16614" xr:uid="{A04AA1EA-07D4-4F15-9369-C5E371E72847}"/>
    <cellStyle name="Normal 2 2 5 3 2 4" xfId="5948" xr:uid="{7E671051-7CA9-4436-B501-677FA828FABA}"/>
    <cellStyle name="Normal 2 2 5 3 2 4 2" xfId="26736" xr:uid="{C8492F1F-2400-4772-9838-13D7264B6017}"/>
    <cellStyle name="Normal 2 2 5 3 2 4 3" xfId="15401" xr:uid="{D5CFDB2D-2905-41F1-94D5-6792A993CDA8}"/>
    <cellStyle name="Normal 2 2 5 3 2 5" xfId="7854" xr:uid="{B9528EED-444F-48CF-BC18-E898022C2355}"/>
    <cellStyle name="Normal 2 2 5 3 2 5 2" xfId="18234" xr:uid="{9F20B949-05E0-47E7-81D1-F51539E959E7}"/>
    <cellStyle name="Normal 2 2 5 3 2 6" xfId="10687" xr:uid="{20C5FB41-F9F2-459E-8B5B-C1772DFD6307}"/>
    <cellStyle name="Normal 2 2 5 3 2 6 2" xfId="21067" xr:uid="{9C5859D7-9238-4A3F-9AAC-FEE4E12811D1}"/>
    <cellStyle name="Normal 2 2 5 3 2 7" xfId="24993" xr:uid="{8804360D-1740-4126-BA92-E232EB43B6B3}"/>
    <cellStyle name="Normal 2 2 5 3 2 8" xfId="13164" xr:uid="{9A60082A-A36E-4BBF-AC03-54C96FDD41FC}"/>
    <cellStyle name="Normal 2 2 5 3 3" xfId="3181" xr:uid="{00000000-0005-0000-0000-000015040000}"/>
    <cellStyle name="Normal 2 2 5 3 3 2" xfId="4465" xr:uid="{48360EDB-E31A-4E4C-9125-017600EDB684}"/>
    <cellStyle name="Normal 2 2 5 3 3 2 2" xfId="9237" xr:uid="{9C0C4736-A865-4F40-88B2-84236B470E38}"/>
    <cellStyle name="Normal 2 2 5 3 3 2 2 2" xfId="29228" xr:uid="{00D117A8-9AB0-4313-8331-9C81385CE407}"/>
    <cellStyle name="Normal 2 2 5 3 3 2 2 3" xfId="19617" xr:uid="{910AD68C-77C9-4230-AF2B-6E7B524EACAF}"/>
    <cellStyle name="Normal 2 2 5 3 3 2 3" xfId="12070" xr:uid="{C4328F12-4599-410E-8A77-D36F4B619AB8}"/>
    <cellStyle name="Normal 2 2 5 3 3 2 3 2" xfId="22450" xr:uid="{5235CF13-B17C-4812-BE0D-878DB742EAEE}"/>
    <cellStyle name="Normal 2 2 5 3 3 2 4" xfId="25638" xr:uid="{E472F8F3-6451-4567-99E5-8E594F17347F}"/>
    <cellStyle name="Normal 2 2 5 3 3 2 5" xfId="16784" xr:uid="{50E1624C-D7AB-499D-8F02-19B458F092E0}"/>
    <cellStyle name="Normal 2 2 5 3 3 3" xfId="6239" xr:uid="{B1E78442-0E9C-48A1-AD39-4A87BFDDEB23}"/>
    <cellStyle name="Normal 2 2 5 3 3 3 2" xfId="26045" xr:uid="{9D62ACC6-3D89-4B37-A4D6-BCB14B26C743}"/>
    <cellStyle name="Normal 2 2 5 3 3 3 3" xfId="15808" xr:uid="{A75462E0-4BF7-40B1-B1EA-6ABB72912050}"/>
    <cellStyle name="Normal 2 2 5 3 3 4" xfId="8261" xr:uid="{D894F6F5-39DF-407E-A6FA-8A59032844B1}"/>
    <cellStyle name="Normal 2 2 5 3 3 4 2" xfId="18641" xr:uid="{E1574776-3B4A-4525-BDF2-D34701C8483C}"/>
    <cellStyle name="Normal 2 2 5 3 3 5" xfId="11094" xr:uid="{A5940AD3-DD33-4FCB-95F3-8114BB2A6E13}"/>
    <cellStyle name="Normal 2 2 5 3 3 5 2" xfId="21474" xr:uid="{71838B3F-DCFB-4A51-B536-617B63F5D4A6}"/>
    <cellStyle name="Normal 2 2 5 3 3 6" xfId="22679" xr:uid="{9FE6C028-320A-4758-9989-784CF0F7E6EE}"/>
    <cellStyle name="Normal 2 2 5 3 3 7" xfId="13721" xr:uid="{56555126-E6DA-43E6-8C14-699C3DF768D7}"/>
    <cellStyle name="Normal 2 2 5 3 4" xfId="3179" xr:uid="{00000000-0005-0000-0000-000016040000}"/>
    <cellStyle name="Normal 2 2 5 3 4 2" xfId="6237" xr:uid="{8B5ABF74-57FE-4540-AA36-409E8F3C9144}"/>
    <cellStyle name="Normal 2 2 5 3 4 2 2" xfId="27413" xr:uid="{6052559B-A1CD-461B-A294-F2CB39611FE1}"/>
    <cellStyle name="Normal 2 2 5 3 4 2 3" xfId="15806" xr:uid="{CC3804E1-D2A0-426F-94A6-CB82AD0BC555}"/>
    <cellStyle name="Normal 2 2 5 3 4 3" xfId="8259" xr:uid="{7842EA77-8563-4802-ABC0-662519A88A62}"/>
    <cellStyle name="Normal 2 2 5 3 4 3 2" xfId="18639" xr:uid="{6F1577AA-AA59-4970-9A36-A04A3D7A9682}"/>
    <cellStyle name="Normal 2 2 5 3 4 4" xfId="11092" xr:uid="{D0D32A41-2D50-46A3-AAB5-2582E55B6B1C}"/>
    <cellStyle name="Normal 2 2 5 3 4 4 2" xfId="21472" xr:uid="{8F4D5BCC-6BC0-46E3-BC18-5168F1C8DC9F}"/>
    <cellStyle name="Normal 2 2 5 3 4 5" xfId="23063" xr:uid="{324B6F1E-E111-4D26-A32C-7A93DD29F9D0}"/>
    <cellStyle name="Normal 2 2 5 3 4 6" xfId="13719" xr:uid="{5FCE5877-5A3E-4E51-9459-FD4AE3BDF133}"/>
    <cellStyle name="Normal 2 2 5 3 5" xfId="2584" xr:uid="{00000000-0005-0000-0000-000017040000}"/>
    <cellStyle name="Normal 2 2 5 3 5 2" xfId="5849" xr:uid="{D68FD721-F74C-48E2-88D7-F5695118B0F5}"/>
    <cellStyle name="Normal 2 2 5 3 5 2 2" xfId="25886" xr:uid="{9FC1A68A-E832-41FF-AA80-E4C7B7827E46}"/>
    <cellStyle name="Normal 2 2 5 3 5 2 3" xfId="15256" xr:uid="{637E43A1-21B7-4C71-9C1D-C3534A45FB3A}"/>
    <cellStyle name="Normal 2 2 5 3 5 3" xfId="7709" xr:uid="{0F5B11BE-E2EF-43C9-AA70-9A4C9F809519}"/>
    <cellStyle name="Normal 2 2 5 3 5 3 2" xfId="18089" xr:uid="{6156AA97-D391-4421-A893-BD8A70C4EAEB}"/>
    <cellStyle name="Normal 2 2 5 3 5 4" xfId="10542" xr:uid="{B8B5B2DE-A2D8-4990-9E77-1E27173B78AD}"/>
    <cellStyle name="Normal 2 2 5 3 5 4 2" xfId="20922" xr:uid="{F98BE8BC-826A-459C-97C2-9A46A0929D43}"/>
    <cellStyle name="Normal 2 2 5 3 5 5" xfId="25338" xr:uid="{0B085AAA-4493-420A-8209-AB304D7B5653}"/>
    <cellStyle name="Normal 2 2 5 3 5 6" xfId="12972" xr:uid="{1990347C-B4F0-405F-9412-D0ADB4536A11}"/>
    <cellStyle name="Normal 2 2 5 3 6" xfId="2327" xr:uid="{00000000-0005-0000-0000-000012040000}"/>
    <cellStyle name="Normal 2 2 5 3 6 2" xfId="7454" xr:uid="{355A4282-D669-44C1-88B9-47C0ABA07E59}"/>
    <cellStyle name="Normal 2 2 5 3 6 2 2" xfId="17834" xr:uid="{5730EDBC-00E3-4467-8ED7-7FE48586581A}"/>
    <cellStyle name="Normal 2 2 5 3 6 3" xfId="10287" xr:uid="{4B95A07D-90D6-49F9-A0DB-986EA1DD1001}"/>
    <cellStyle name="Normal 2 2 5 3 6 3 2" xfId="20667" xr:uid="{D368E7D5-52BA-49BF-B3EF-63151CDA95B8}"/>
    <cellStyle name="Normal 2 2 5 3 6 4" xfId="24178" xr:uid="{0A7E2AAE-7538-4048-AC32-7D9E71F9699C}"/>
    <cellStyle name="Normal 2 2 5 3 6 5" xfId="15001" xr:uid="{C196E802-6982-4FEE-A6DE-C08935646518}"/>
    <cellStyle name="Normal 2 2 5 3 7" xfId="3842" xr:uid="{768E63F6-D0FB-427E-8CB9-301DD97546F9}"/>
    <cellStyle name="Normal 2 2 5 3 7 2" xfId="8675" xr:uid="{167A86E3-850C-4FB7-B244-9DC88C162A53}"/>
    <cellStyle name="Normal 2 2 5 3 7 2 2" xfId="19055" xr:uid="{A67BD2E5-D873-4902-9428-AA80E9E8B7EC}"/>
    <cellStyle name="Normal 2 2 5 3 7 3" xfId="11508" xr:uid="{AEDB1F02-3940-466E-9B01-770FF4DEA4CB}"/>
    <cellStyle name="Normal 2 2 5 3 7 3 2" xfId="21888" xr:uid="{54D42C56-CAB3-4AB6-93D6-A2A2C01B576C}"/>
    <cellStyle name="Normal 2 2 5 3 7 4" xfId="16222" xr:uid="{E1E88A3A-BE1A-4FB9-9BF2-494092A3B254}"/>
    <cellStyle name="Normal 2 2 5 3 8" xfId="5114" xr:uid="{30AF1C54-D2CC-4BBB-8766-0A393ABB8F1E}"/>
    <cellStyle name="Normal 2 2 5 3 8 2" xfId="14411" xr:uid="{92177246-C24D-451E-B088-5CFB429D4F22}"/>
    <cellStyle name="Normal 2 2 5 3 9" xfId="6864" xr:uid="{36AD9A76-892B-4B2F-95EB-E6ED3902772F}"/>
    <cellStyle name="Normal 2 2 5 3 9 2" xfId="17244" xr:uid="{48B43599-86E4-4CC4-A5A6-23AB3A005D75}"/>
    <cellStyle name="Normal 2 2 5 4" xfId="762" xr:uid="{00000000-0005-0000-0000-0000A6040000}"/>
    <cellStyle name="Normal 2 2 5 4 2" xfId="3182" xr:uid="{00000000-0005-0000-0000-000019040000}"/>
    <cellStyle name="Normal 2 2 5 4 2 2" xfId="6240" xr:uid="{1951603C-8860-4B43-9F11-FA631F269DCB}"/>
    <cellStyle name="Normal 2 2 5 4 2 2 2" xfId="24822" xr:uid="{730ECCB9-507B-49DD-9658-F3160CBE68C3}"/>
    <cellStyle name="Normal 2 2 5 4 2 2 3" xfId="27803" xr:uid="{2A7317C0-643E-4B65-9A97-C61A8E4A2474}"/>
    <cellStyle name="Normal 2 2 5 4 2 2 4" xfId="15809" xr:uid="{8C99B084-32E9-4F72-BBAE-3EA79CC8675A}"/>
    <cellStyle name="Normal 2 2 5 4 2 3" xfId="8262" xr:uid="{40F4AC1B-381C-40DE-A5E8-9EB8A2D02592}"/>
    <cellStyle name="Normal 2 2 5 4 2 3 2" xfId="28880" xr:uid="{584F1855-DA4E-4BAA-A86E-1BA7CA7C6D36}"/>
    <cellStyle name="Normal 2 2 5 4 2 3 3" xfId="18642" xr:uid="{EBA367CA-932D-4C99-92B1-278D334A4118}"/>
    <cellStyle name="Normal 2 2 5 4 2 4" xfId="11095" xr:uid="{8E68B3E8-45EE-4C41-A096-EF05DFC2B3E7}"/>
    <cellStyle name="Normal 2 2 5 4 2 4 2" xfId="21475" xr:uid="{FE16556B-F3C3-4906-8FDB-D4F60EC5402C}"/>
    <cellStyle name="Normal 2 2 5 4 2 5" xfId="23817" xr:uid="{3D58558D-803C-48F1-BDF8-9829FCD01334}"/>
    <cellStyle name="Normal 2 2 5 4 2 6" xfId="13722" xr:uid="{8EF7EF2B-CED1-4007-921C-297E3E70F6A4}"/>
    <cellStyle name="Normal 2 2 5 4 3" xfId="2727" xr:uid="{00000000-0005-0000-0000-00001A040000}"/>
    <cellStyle name="Normal 2 2 5 4 3 2" xfId="5945" xr:uid="{194E08B5-DDC3-4709-A771-073277BF9EB7}"/>
    <cellStyle name="Normal 2 2 5 4 3 2 2" xfId="25849" xr:uid="{BFA93C3E-B576-4D4B-8F77-BA345C374600}"/>
    <cellStyle name="Normal 2 2 5 4 3 2 3" xfId="15398" xr:uid="{6419E0F1-5E07-422F-A27A-2F6D3E62703E}"/>
    <cellStyle name="Normal 2 2 5 4 3 3" xfId="7851" xr:uid="{B02F34D0-F82F-4006-BE55-77B22080AA39}"/>
    <cellStyle name="Normal 2 2 5 4 3 3 2" xfId="18231" xr:uid="{AE538EAD-83E0-4905-9C2F-9D9D0B4A8B1A}"/>
    <cellStyle name="Normal 2 2 5 4 3 4" xfId="10684" xr:uid="{151237DE-A10E-4667-B110-49113A11C1F7}"/>
    <cellStyle name="Normal 2 2 5 4 3 4 2" xfId="21064" xr:uid="{A6D2CB03-5FCD-4ED8-A370-172DFFE921C3}"/>
    <cellStyle name="Normal 2 2 5 4 3 5" xfId="24050" xr:uid="{7A09FDC2-7262-4111-8465-3F92D0BCCB11}"/>
    <cellStyle name="Normal 2 2 5 4 3 6" xfId="13161" xr:uid="{0C71C1B2-E423-4854-A243-169C4D025D96}"/>
    <cellStyle name="Normal 2 2 5 4 4" xfId="4161" xr:uid="{77133353-D78F-4905-AB0C-35331A391DAE}"/>
    <cellStyle name="Normal 2 2 5 4 4 2" xfId="8933" xr:uid="{700A96BE-64B7-46B2-B34F-A7D01E8A7D5B}"/>
    <cellStyle name="Normal 2 2 5 4 4 2 2" xfId="29030" xr:uid="{41102D16-4D18-4AA7-AFAE-8D8CD5422523}"/>
    <cellStyle name="Normal 2 2 5 4 4 2 3" xfId="19313" xr:uid="{410448E5-A392-466B-BC94-70B7C721290F}"/>
    <cellStyle name="Normal 2 2 5 4 4 3" xfId="11766" xr:uid="{1BCC2FB2-0DDF-4976-BEC7-654235EAADF4}"/>
    <cellStyle name="Normal 2 2 5 4 4 3 2" xfId="22146" xr:uid="{5E9C6438-4F90-47FB-9C1D-9C1AB1F57212}"/>
    <cellStyle name="Normal 2 2 5 4 4 4" xfId="24295" xr:uid="{40F6B065-C3AD-47BD-A6D9-B439B3223AE3}"/>
    <cellStyle name="Normal 2 2 5 4 4 5" xfId="16480" xr:uid="{E90B7D13-EAC6-403B-9F55-E502846BCB6F}"/>
    <cellStyle name="Normal 2 2 5 4 5" xfId="5115" xr:uid="{AEC81067-9A7A-4124-98E2-43D87D46AE9F}"/>
    <cellStyle name="Normal 2 2 5 4 5 2" xfId="26566" xr:uid="{F238678A-0463-4B49-A10A-95980D151155}"/>
    <cellStyle name="Normal 2 2 5 4 5 3" xfId="14412" xr:uid="{5D2AC5DD-A604-416C-BC6E-4E7C1A4EC5F6}"/>
    <cellStyle name="Normal 2 2 5 4 6" xfId="6865" xr:uid="{886AA42F-5700-42A5-BCEC-FFD1618DB977}"/>
    <cellStyle name="Normal 2 2 5 4 6 2" xfId="17245" xr:uid="{49C11A60-C1B1-49EA-A045-52DF8345965B}"/>
    <cellStyle name="Normal 2 2 5 4 7" xfId="9698" xr:uid="{F319566E-35AB-4788-8D03-EF4C36780B1C}"/>
    <cellStyle name="Normal 2 2 5 4 7 2" xfId="20078" xr:uid="{3C8B4D5D-2598-40AF-9298-2D95E104DC58}"/>
    <cellStyle name="Normal 2 2 5 4 8" xfId="22865" xr:uid="{4B2F798E-48E6-4376-A3B5-403E93C6E944}"/>
    <cellStyle name="Normal 2 2 5 4 9" xfId="12719" xr:uid="{20C2B9F8-FAA2-4D18-BA7C-7E931A4EA708}"/>
    <cellStyle name="Normal 2 2 5 5" xfId="763" xr:uid="{00000000-0005-0000-0000-0000A7040000}"/>
    <cellStyle name="Normal 2 2 5 5 2" xfId="4466" xr:uid="{6EF105C5-F98E-47DB-8906-F1ED9D61A476}"/>
    <cellStyle name="Normal 2 2 5 5 2 2" xfId="9238" xr:uid="{A33EEAB3-632D-4D41-97EE-2557CA7BAEEA}"/>
    <cellStyle name="Normal 2 2 5 5 2 2 2" xfId="29229" xr:uid="{FA08C50A-BDB3-4FD3-988D-B5459F856DE8}"/>
    <cellStyle name="Normal 2 2 5 5 2 2 3" xfId="19618" xr:uid="{8F9AB79D-D5A4-4FA3-B6DB-2A7DC7A269D1}"/>
    <cellStyle name="Normal 2 2 5 5 2 3" xfId="12071" xr:uid="{687B8F02-F39D-4E3D-BD9A-2BE9832D13B2}"/>
    <cellStyle name="Normal 2 2 5 5 2 3 2" xfId="22451" xr:uid="{0AA9CD85-3DD1-4BB8-93C5-465249CD6FE7}"/>
    <cellStyle name="Normal 2 2 5 5 2 4" xfId="25657" xr:uid="{34A26308-FF30-49D3-A190-491D65A62777}"/>
    <cellStyle name="Normal 2 2 5 5 2 5" xfId="16785" xr:uid="{1B7185B3-42A4-4084-B389-8624BE7E45D8}"/>
    <cellStyle name="Normal 2 2 5 5 3" xfId="5116" xr:uid="{5586B6F1-6EB7-4B54-B794-696523042EF4}"/>
    <cellStyle name="Normal 2 2 5 5 3 2" xfId="27006" xr:uid="{69CF3FCA-36C7-46CB-BE6F-FC7C88B21E84}"/>
    <cellStyle name="Normal 2 2 5 5 3 3" xfId="14413" xr:uid="{E15399E6-B3FA-4164-8340-785A6301940F}"/>
    <cellStyle name="Normal 2 2 5 5 4" xfId="6866" xr:uid="{BCBDC9C9-7B71-4675-BD67-499DCD957E6B}"/>
    <cellStyle name="Normal 2 2 5 5 4 2" xfId="17246" xr:uid="{5EB6FF69-AA65-4918-A829-595B3426E334}"/>
    <cellStyle name="Normal 2 2 5 5 5" xfId="9699" xr:uid="{E5DAA30A-0FD0-441C-AD84-E2333F9131EE}"/>
    <cellStyle name="Normal 2 2 5 5 5 2" xfId="20079" xr:uid="{A48991DE-F369-4251-93C9-87B4E86CD9E0}"/>
    <cellStyle name="Normal 2 2 5 5 6" xfId="22921" xr:uid="{69AA6929-94EE-4741-AD22-8466135E8D83}"/>
    <cellStyle name="Normal 2 2 5 5 7" xfId="13723" xr:uid="{33796E81-926B-4F0C-9B80-EEC6EC1A3FF2}"/>
    <cellStyle name="Normal 2 2 5 6" xfId="2902" xr:uid="{00000000-0005-0000-0000-00001C040000}"/>
    <cellStyle name="Normal 2 2 5 6 2" xfId="6088" xr:uid="{5EBF24F2-A5F7-415E-8EC7-4EF7815E1FF6}"/>
    <cellStyle name="Normal 2 2 5 6 2 2" xfId="23892" xr:uid="{47724E20-B1D8-4FF8-9A44-2977CC2ED5ED}"/>
    <cellStyle name="Normal 2 2 5 6 2 3" xfId="27545" xr:uid="{936ED42E-6F05-4888-ADC8-F1C177BD493A}"/>
    <cellStyle name="Normal 2 2 5 6 2 4" xfId="15566" xr:uid="{62DEA000-66AC-4EB3-B753-EA729D248FB4}"/>
    <cellStyle name="Normal 2 2 5 6 3" xfId="8019" xr:uid="{E7E24CD5-241B-43B1-9373-D1BEA0AD1624}"/>
    <cellStyle name="Normal 2 2 5 6 3 2" xfId="26163" xr:uid="{4039BB8E-FF83-4E7A-85E1-B650C0CDDBCB}"/>
    <cellStyle name="Normal 2 2 5 6 3 3" xfId="18399" xr:uid="{6B3710D7-32C9-4D74-8EFD-A1B74B09B9DC}"/>
    <cellStyle name="Normal 2 2 5 6 4" xfId="10852" xr:uid="{3C5902C3-3749-417F-A46F-5727D6DE332E}"/>
    <cellStyle name="Normal 2 2 5 6 4 2" xfId="21232" xr:uid="{14C21B63-49BB-49D3-BD82-B5814AAFD628}"/>
    <cellStyle name="Normal 2 2 5 6 5" xfId="23124" xr:uid="{34687A96-B813-4212-AD0D-48688AADA035}"/>
    <cellStyle name="Normal 2 2 5 6 6" xfId="13417" xr:uid="{2753E1A2-47B8-40BE-98AF-F0541F5C54CA}"/>
    <cellStyle name="Normal 2 2 5 7" xfId="2481" xr:uid="{00000000-0005-0000-0000-00001D040000}"/>
    <cellStyle name="Normal 2 2 5 7 2" xfId="5767" xr:uid="{4A390432-8884-423E-B9B8-DF3CF691D005}"/>
    <cellStyle name="Normal 2 2 5 7 2 2" xfId="28050" xr:uid="{17E6F790-6F59-4460-BF00-3CC8B8C84973}"/>
    <cellStyle name="Normal 2 2 5 7 2 3" xfId="15153" xr:uid="{745D3E67-3388-4477-A046-426F2E8DC4A5}"/>
    <cellStyle name="Normal 2 2 5 7 3" xfId="7606" xr:uid="{0DE4E01E-561D-41AE-8E2F-82443E2BA269}"/>
    <cellStyle name="Normal 2 2 5 7 3 2" xfId="17986" xr:uid="{CD67BFA3-8443-427E-A786-7416E437B4C1}"/>
    <cellStyle name="Normal 2 2 5 7 4" xfId="10439" xr:uid="{2A472E99-D46F-4FEF-BCB4-06BC1102DFB8}"/>
    <cellStyle name="Normal 2 2 5 7 4 2" xfId="20819" xr:uid="{84EF04DB-5612-47F1-8449-AB9707B7515D}"/>
    <cellStyle name="Normal 2 2 5 7 5" xfId="24297" xr:uid="{58332B38-93AE-40A3-800E-DF25E10ADFE2}"/>
    <cellStyle name="Normal 2 2 5 7 6" xfId="12869" xr:uid="{B252D23F-8BE9-4572-AC13-4923320155E8}"/>
    <cellStyle name="Normal 2 2 5 8" xfId="2175" xr:uid="{00000000-0005-0000-0000-000004040000}"/>
    <cellStyle name="Normal 2 2 5 8 2" xfId="7302" xr:uid="{E95D3F49-3715-4CC7-A760-1E140DD01628}"/>
    <cellStyle name="Normal 2 2 5 8 2 2" xfId="17682" xr:uid="{3DCD14CB-512D-4F5B-AB36-25B9A2B1A262}"/>
    <cellStyle name="Normal 2 2 5 8 3" xfId="10135" xr:uid="{34BE5327-55F5-41C8-A25C-E16241875A20}"/>
    <cellStyle name="Normal 2 2 5 8 3 2" xfId="20515" xr:uid="{D18D9AEB-696E-40E6-8BB4-B1F1C23B2141}"/>
    <cellStyle name="Normal 2 2 5 8 4" xfId="24765" xr:uid="{DA8323EF-60AF-49BB-88C6-1245D70DB90C}"/>
    <cellStyle name="Normal 2 2 5 8 5" xfId="14849" xr:uid="{C731C4D0-E9A2-419F-AD92-A0D07C4414C0}"/>
    <cellStyle name="Normal 2 2 5 9" xfId="3934" xr:uid="{0CB43D55-C908-4083-90A9-FF89559DAF34}"/>
    <cellStyle name="Normal 2 2 5 9 2" xfId="8766" xr:uid="{9F9FAC5D-37F6-40AA-9967-869F0D927DD2}"/>
    <cellStyle name="Normal 2 2 5 9 2 2" xfId="19146" xr:uid="{5514B669-E767-4499-AE3E-0C65A0D899B3}"/>
    <cellStyle name="Normal 2 2 5 9 3" xfId="11599" xr:uid="{011153CF-D809-4F59-B9C6-B301772D3432}"/>
    <cellStyle name="Normal 2 2 5 9 3 2" xfId="21979" xr:uid="{9D4DC90F-B09C-4CAA-B5EF-B0F3321B0EB2}"/>
    <cellStyle name="Normal 2 2 5 9 4" xfId="16313" xr:uid="{88DA3762-90A6-4CF1-B16D-09030B2DDF34}"/>
    <cellStyle name="Normal 2 2 6" xfId="764" xr:uid="{00000000-0005-0000-0000-0000A8040000}"/>
    <cellStyle name="Normal 2 2 6 10" xfId="5117" xr:uid="{963C3611-457B-4569-9F08-D8E8B6B58342}"/>
    <cellStyle name="Normal 2 2 6 10 2" xfId="14414" xr:uid="{A46C3E5A-5793-40F1-80F7-CEA82D001334}"/>
    <cellStyle name="Normal 2 2 6 11" xfId="6867" xr:uid="{5FEA02F8-0573-4DF3-B8C8-ECF91A657C05}"/>
    <cellStyle name="Normal 2 2 6 11 2" xfId="17247" xr:uid="{D37E6582-3CA9-4B8C-94C3-9E8894BC760E}"/>
    <cellStyle name="Normal 2 2 6 12" xfId="9700" xr:uid="{19674DD6-4C3E-4791-A002-9C3FE93F77E3}"/>
    <cellStyle name="Normal 2 2 6 12 2" xfId="20080" xr:uid="{6958F3CF-F388-4709-895B-4FB571CA5106}"/>
    <cellStyle name="Normal 2 2 6 13" xfId="25252" xr:uid="{D795BB32-094F-4C86-BC01-958FFB9C5DA9}"/>
    <cellStyle name="Normal 2 2 6 14" xfId="12413" xr:uid="{44E83FAC-7AE5-4706-93FB-4C37F2A24648}"/>
    <cellStyle name="Normal 2 2 6 2" xfId="765" xr:uid="{00000000-0005-0000-0000-0000A9040000}"/>
    <cellStyle name="Normal 2 2 6 2 10" xfId="6868" xr:uid="{3D25EB71-E123-4DA6-8867-E93C8C63A2E3}"/>
    <cellStyle name="Normal 2 2 6 2 10 2" xfId="17248" xr:uid="{E1E7A34D-89B4-4BAB-B149-E73C0ADA2435}"/>
    <cellStyle name="Normal 2 2 6 2 11" xfId="9701" xr:uid="{E4D72A88-F242-45A2-AF03-6E6DE242E170}"/>
    <cellStyle name="Normal 2 2 6 2 11 2" xfId="20081" xr:uid="{51D6941F-2BF5-47B5-BBA8-EE83DA7B171E}"/>
    <cellStyle name="Normal 2 2 6 2 12" xfId="23917" xr:uid="{A8E6C921-55CD-4646-A6F9-922F714D4063}"/>
    <cellStyle name="Normal 2 2 6 2 13" xfId="12473" xr:uid="{9151C67F-479C-4177-953B-C2BE45EDB23B}"/>
    <cellStyle name="Normal 2 2 6 2 2" xfId="766" xr:uid="{00000000-0005-0000-0000-0000AA040000}"/>
    <cellStyle name="Normal 2 2 6 2 2 10" xfId="13038" xr:uid="{C6C09AA8-2003-487A-87BA-B7B0FAA2F8B5}"/>
    <cellStyle name="Normal 2 2 6 2 2 2" xfId="2733" xr:uid="{00000000-0005-0000-0000-000021040000}"/>
    <cellStyle name="Normal 2 2 6 2 2 2 2" xfId="3185" xr:uid="{00000000-0005-0000-0000-000022040000}"/>
    <cellStyle name="Normal 2 2 6 2 2 2 2 2" xfId="6243" xr:uid="{AD0C4932-6D7D-45FF-85DF-AAE8C9EA23D8}"/>
    <cellStyle name="Normal 2 2 6 2 2 2 2 2 2" xfId="27149" xr:uid="{50074F00-B7A6-44B7-B7EE-7797041DF54E}"/>
    <cellStyle name="Normal 2 2 6 2 2 2 2 2 3" xfId="15812" xr:uid="{21D05B74-0F66-4913-B9C8-FE2ACC83066F}"/>
    <cellStyle name="Normal 2 2 6 2 2 2 2 3" xfId="8265" xr:uid="{EC5842AE-3220-4106-A5C5-E92115EC7152}"/>
    <cellStyle name="Normal 2 2 6 2 2 2 2 3 2" xfId="18645" xr:uid="{9B71C1FF-CEE3-46D2-9EC3-B4FC49711316}"/>
    <cellStyle name="Normal 2 2 6 2 2 2 2 4" xfId="11098" xr:uid="{FD0D516E-94FA-4926-BBCE-687265CCF63B}"/>
    <cellStyle name="Normal 2 2 6 2 2 2 2 4 2" xfId="21478" xr:uid="{58EA81BF-3C1A-4F49-A09F-A50F221FC2AA}"/>
    <cellStyle name="Normal 2 2 6 2 2 2 2 5" xfId="24991" xr:uid="{4D3465FE-A1E3-41C6-AF78-D9DD9050CBDE}"/>
    <cellStyle name="Normal 2 2 6 2 2 2 2 6" xfId="13726" xr:uid="{6054E1E5-3A1C-41B9-9D4F-531A4D34C959}"/>
    <cellStyle name="Normal 2 2 6 2 2 2 3" xfId="4297" xr:uid="{70482B53-70A1-4B5D-99B7-DD017FD52066}"/>
    <cellStyle name="Normal 2 2 6 2 2 2 3 2" xfId="9069" xr:uid="{E39B3821-DC4A-4CD8-BA22-FE8CF90F1E9B}"/>
    <cellStyle name="Normal 2 2 6 2 2 2 3 2 2" xfId="29112" xr:uid="{B630E78A-E8CD-4621-92F0-AFAA140F60BC}"/>
    <cellStyle name="Normal 2 2 6 2 2 2 3 2 3" xfId="19449" xr:uid="{49C90A69-C5F7-42DA-8D66-FC010CF0F29A}"/>
    <cellStyle name="Normal 2 2 6 2 2 2 3 3" xfId="11902" xr:uid="{FC8C8A4E-DEB0-47FC-A467-D5BB486E720F}"/>
    <cellStyle name="Normal 2 2 6 2 2 2 3 3 2" xfId="22282" xr:uid="{BF976083-E227-4568-B232-D920E2A986BA}"/>
    <cellStyle name="Normal 2 2 6 2 2 2 3 4" xfId="23769" xr:uid="{5E91C338-38B0-4726-BB70-68BE97A3DB18}"/>
    <cellStyle name="Normal 2 2 6 2 2 2 3 5" xfId="16616" xr:uid="{C6E80A27-4F98-4B01-92FF-ECD8A3A9D98D}"/>
    <cellStyle name="Normal 2 2 6 2 2 2 4" xfId="5951" xr:uid="{3052317B-4ACE-4D92-9E73-CC7F606D84E5}"/>
    <cellStyle name="Normal 2 2 6 2 2 2 4 2" xfId="27964" xr:uid="{D293BB91-55CD-455D-84B2-910305AD7982}"/>
    <cellStyle name="Normal 2 2 6 2 2 2 4 3" xfId="15404" xr:uid="{357E2879-E375-48F2-B18C-786A8BE0AC87}"/>
    <cellStyle name="Normal 2 2 6 2 2 2 5" xfId="7857" xr:uid="{75ADF92F-1C62-4755-B9F4-BA8CED2C6F9A}"/>
    <cellStyle name="Normal 2 2 6 2 2 2 5 2" xfId="18237" xr:uid="{560DB7D1-9160-404C-A82B-C71C75325B94}"/>
    <cellStyle name="Normal 2 2 6 2 2 2 6" xfId="10690" xr:uid="{3BF80FF2-EE14-4358-9740-D031390778AD}"/>
    <cellStyle name="Normal 2 2 6 2 2 2 6 2" xfId="21070" xr:uid="{CC051CC2-70E2-41D5-8D15-E09A1984C4CE}"/>
    <cellStyle name="Normal 2 2 6 2 2 2 7" xfId="23228" xr:uid="{A3F8BC61-0040-46E9-9D9A-71B8E0B6FC3E}"/>
    <cellStyle name="Normal 2 2 6 2 2 2 8" xfId="13167" xr:uid="{36D1DFF4-3C3E-45FF-A1FB-B26D221FADE5}"/>
    <cellStyle name="Normal 2 2 6 2 2 3" xfId="3186" xr:uid="{00000000-0005-0000-0000-000023040000}"/>
    <cellStyle name="Normal 2 2 6 2 2 3 2" xfId="4467" xr:uid="{9F706EB4-3E25-430F-B16D-860B5C446E2D}"/>
    <cellStyle name="Normal 2 2 6 2 2 3 2 2" xfId="9239" xr:uid="{626BCD8E-F62B-431A-92C2-B3036586811D}"/>
    <cellStyle name="Normal 2 2 6 2 2 3 2 2 2" xfId="19619" xr:uid="{4440CC75-0F12-4B17-A8B4-2E4262CF94A2}"/>
    <cellStyle name="Normal 2 2 6 2 2 3 2 3" xfId="12072" xr:uid="{6976AB79-28D1-4313-9D9D-EE3228E88690}"/>
    <cellStyle name="Normal 2 2 6 2 2 3 2 3 2" xfId="22452" xr:uid="{AFF673AF-9A91-475F-A847-FDD2B73391C5}"/>
    <cellStyle name="Normal 2 2 6 2 2 3 2 4" xfId="28387" xr:uid="{34CCB7B2-EF32-494A-A790-0975D246D964}"/>
    <cellStyle name="Normal 2 2 6 2 2 3 2 5" xfId="16786" xr:uid="{06D884E1-120A-4C5C-99F1-B742502A02A6}"/>
    <cellStyle name="Normal 2 2 6 2 2 3 3" xfId="6244" xr:uid="{588A55D6-FA85-40D2-BD6B-4D546EA36041}"/>
    <cellStyle name="Normal 2 2 6 2 2 3 3 2" xfId="15813" xr:uid="{DFA3218D-5260-4ABA-8FB3-9E54709A2A73}"/>
    <cellStyle name="Normal 2 2 6 2 2 3 4" xfId="8266" xr:uid="{7B04C46E-C949-4AAC-8114-16C9A0D5B1C2}"/>
    <cellStyle name="Normal 2 2 6 2 2 3 4 2" xfId="18646" xr:uid="{2BEABE8C-5B00-44AF-BC19-87A336C6C6F7}"/>
    <cellStyle name="Normal 2 2 6 2 2 3 5" xfId="11099" xr:uid="{634EC4EC-2AB5-4E9C-AFA6-557EAA7DB02E}"/>
    <cellStyle name="Normal 2 2 6 2 2 3 5 2" xfId="21479" xr:uid="{0F266ECA-43DD-4F95-BF92-0A9529C912E7}"/>
    <cellStyle name="Normal 2 2 6 2 2 3 6" xfId="24169" xr:uid="{F9F51225-FAF4-4573-9B50-F709384D7D8A}"/>
    <cellStyle name="Normal 2 2 6 2 2 3 7" xfId="13727" xr:uid="{77C1E2BD-82DE-453E-821D-CF20ABE192B7}"/>
    <cellStyle name="Normal 2 2 6 2 2 4" xfId="3184" xr:uid="{00000000-0005-0000-0000-000024040000}"/>
    <cellStyle name="Normal 2 2 6 2 2 4 2" xfId="6242" xr:uid="{2A8E5E90-9539-4B84-AD45-32A9701D3B66}"/>
    <cellStyle name="Normal 2 2 6 2 2 4 2 2" xfId="27300" xr:uid="{C9885A2D-4594-47B4-813F-010CB33AF84D}"/>
    <cellStyle name="Normal 2 2 6 2 2 4 2 3" xfId="15811" xr:uid="{CAFF16BF-785D-47CA-A25D-D4873D53C3D1}"/>
    <cellStyle name="Normal 2 2 6 2 2 4 3" xfId="8264" xr:uid="{CB5E47CD-F8C8-4093-B0AB-98AAE247F142}"/>
    <cellStyle name="Normal 2 2 6 2 2 4 3 2" xfId="18644" xr:uid="{D5E581C6-8383-438A-88CD-98AA4648A428}"/>
    <cellStyle name="Normal 2 2 6 2 2 4 4" xfId="11097" xr:uid="{04BE5186-75EA-4DD8-9595-CCB6BBA4325B}"/>
    <cellStyle name="Normal 2 2 6 2 2 4 4 2" xfId="21477" xr:uid="{1EDBFEEC-CF17-428D-A193-EEFD8FDBF989}"/>
    <cellStyle name="Normal 2 2 6 2 2 4 5" xfId="22655" xr:uid="{89EEE988-C7B4-44E2-B02C-0B26E4142BCE}"/>
    <cellStyle name="Normal 2 2 6 2 2 4 6" xfId="13725" xr:uid="{E33E1944-7C5B-43EA-A3F5-149F469C4A34}"/>
    <cellStyle name="Normal 2 2 6 2 2 5" xfId="4239" xr:uid="{C987F1B0-2E5B-42A7-A1CE-2CCB722445F0}"/>
    <cellStyle name="Normal 2 2 6 2 2 5 2" xfId="9011" xr:uid="{F1558F9D-14DE-4FD8-9F11-E719FFE7CEC9}"/>
    <cellStyle name="Normal 2 2 6 2 2 5 2 2" xfId="29082" xr:uid="{901F85F1-8FE2-4259-8CF1-6486B2548664}"/>
    <cellStyle name="Normal 2 2 6 2 2 5 2 3" xfId="19391" xr:uid="{1A6E6247-957C-4A52-9D3D-5ECE6DF29868}"/>
    <cellStyle name="Normal 2 2 6 2 2 5 3" xfId="11844" xr:uid="{24DB62B2-CCAF-42DD-A7C3-53BFACCEA2A6}"/>
    <cellStyle name="Normal 2 2 6 2 2 5 3 2" xfId="22224" xr:uid="{CFE1E20C-CAF7-4F2B-8993-86C72C759AE2}"/>
    <cellStyle name="Normal 2 2 6 2 2 5 4" xfId="22967" xr:uid="{F402148D-9F30-4898-9769-13A6AF983969}"/>
    <cellStyle name="Normal 2 2 6 2 2 5 5" xfId="16558" xr:uid="{9069D65B-E891-473A-93CF-206B85BD6F29}"/>
    <cellStyle name="Normal 2 2 6 2 2 6" xfId="5119" xr:uid="{2AB213AF-C036-44A2-AD92-ABE31F4DA537}"/>
    <cellStyle name="Normal 2 2 6 2 2 6 2" xfId="28673" xr:uid="{CA60F94B-B0F4-4238-BC1D-2BAB1101304D}"/>
    <cellStyle name="Normal 2 2 6 2 2 6 3" xfId="14416" xr:uid="{38FFA62B-DF00-4F78-B291-AF7FDEA7AFA5}"/>
    <cellStyle name="Normal 2 2 6 2 2 7" xfId="6869" xr:uid="{A845BEFA-03CC-4BB1-9EEF-DA2A2589E9AF}"/>
    <cellStyle name="Normal 2 2 6 2 2 7 2" xfId="17249" xr:uid="{82EB7736-7837-4160-8848-C257F564622C}"/>
    <cellStyle name="Normal 2 2 6 2 2 8" xfId="9702" xr:uid="{0139A402-3057-4F0C-A432-25E4414F7185}"/>
    <cellStyle name="Normal 2 2 6 2 2 8 2" xfId="20082" xr:uid="{499B1975-E5B7-4FFE-921C-B0F6B80AAF86}"/>
    <cellStyle name="Normal 2 2 6 2 2 9" xfId="23060" xr:uid="{00BA739F-A1B6-45AE-B77E-887C9215CE59}"/>
    <cellStyle name="Normal 2 2 6 2 3" xfId="2732" xr:uid="{00000000-0005-0000-0000-000025040000}"/>
    <cellStyle name="Normal 2 2 6 2 3 2" xfId="3187" xr:uid="{00000000-0005-0000-0000-000026040000}"/>
    <cellStyle name="Normal 2 2 6 2 3 2 2" xfId="6245" xr:uid="{6F054504-44BD-42C9-AA22-3BACA7580360}"/>
    <cellStyle name="Normal 2 2 6 2 3 2 2 2" xfId="27043" xr:uid="{B09CE0B7-9764-4C38-A97E-326DCABF4D55}"/>
    <cellStyle name="Normal 2 2 6 2 3 2 2 3" xfId="15814" xr:uid="{8E04F228-6530-4F9F-8C15-F0254E2E4C5B}"/>
    <cellStyle name="Normal 2 2 6 2 3 2 3" xfId="8267" xr:uid="{958EE414-6373-4CF0-BE5F-00C92EC1F8AE}"/>
    <cellStyle name="Normal 2 2 6 2 3 2 3 2" xfId="18647" xr:uid="{2197D954-3104-4564-940C-6D59F2A9951B}"/>
    <cellStyle name="Normal 2 2 6 2 3 2 4" xfId="11100" xr:uid="{2D6C8B97-62B4-4DA8-B626-48719476F097}"/>
    <cellStyle name="Normal 2 2 6 2 3 2 4 2" xfId="21480" xr:uid="{0F40F97C-771B-4BE9-B3DA-F94A78A64F4D}"/>
    <cellStyle name="Normal 2 2 6 2 3 2 5" xfId="24072" xr:uid="{2ADE2F64-E9FA-4AC1-A03B-726B30D3571D}"/>
    <cellStyle name="Normal 2 2 6 2 3 2 6" xfId="13728" xr:uid="{42E91BD0-98A8-4495-8410-CE6A9CCE515B}"/>
    <cellStyle name="Normal 2 2 6 2 3 3" xfId="4296" xr:uid="{971A6F7A-AFB2-436A-B1B4-F113D718A7CF}"/>
    <cellStyle name="Normal 2 2 6 2 3 3 2" xfId="9068" xr:uid="{664D73D2-B22A-4951-A932-61284E659329}"/>
    <cellStyle name="Normal 2 2 6 2 3 3 2 2" xfId="29111" xr:uid="{2EC97DC1-4E87-49EB-BA04-9DA8D87362C3}"/>
    <cellStyle name="Normal 2 2 6 2 3 3 2 3" xfId="19448" xr:uid="{F62BBE02-DD83-406E-8C47-EB15CFE84F51}"/>
    <cellStyle name="Normal 2 2 6 2 3 3 3" xfId="11901" xr:uid="{B4FD6724-96A8-4636-A3CF-3C2DB3575377}"/>
    <cellStyle name="Normal 2 2 6 2 3 3 3 2" xfId="22281" xr:uid="{C9F376C1-F2A5-4B82-B967-60AB0472EEBC}"/>
    <cellStyle name="Normal 2 2 6 2 3 3 4" xfId="25396" xr:uid="{C156F1EE-186D-4F4C-B11D-8B8C506CE98A}"/>
    <cellStyle name="Normal 2 2 6 2 3 3 5" xfId="16615" xr:uid="{0F5FF7D2-38FE-4AB6-A99B-644E84413363}"/>
    <cellStyle name="Normal 2 2 6 2 3 4" xfId="5950" xr:uid="{AC2A7418-B225-47BA-A828-664C24550EAE}"/>
    <cellStyle name="Normal 2 2 6 2 3 4 2" xfId="28501" xr:uid="{B7A50A0D-E2FE-433F-B8D8-BFA030882AE8}"/>
    <cellStyle name="Normal 2 2 6 2 3 4 3" xfId="15403" xr:uid="{715501F0-E530-4AC1-94F3-5862C988D81A}"/>
    <cellStyle name="Normal 2 2 6 2 3 5" xfId="7856" xr:uid="{B7136852-1C74-4FB9-9486-4B100A271B7C}"/>
    <cellStyle name="Normal 2 2 6 2 3 5 2" xfId="18236" xr:uid="{BCC193CB-6993-412F-8996-9DE28E9B55B3}"/>
    <cellStyle name="Normal 2 2 6 2 3 6" xfId="10689" xr:uid="{E319272E-D7B6-47E6-9583-74C368EB9E3C}"/>
    <cellStyle name="Normal 2 2 6 2 3 6 2" xfId="21069" xr:uid="{60857185-132A-4FC6-BB37-40FA88651047}"/>
    <cellStyle name="Normal 2 2 6 2 3 7" xfId="24193" xr:uid="{10413727-889B-4E73-82C4-8EF0C680A434}"/>
    <cellStyle name="Normal 2 2 6 2 3 8" xfId="13166" xr:uid="{AD3103CD-2764-44EF-A605-330EB883A61C}"/>
    <cellStyle name="Normal 2 2 6 2 4" xfId="3188" xr:uid="{00000000-0005-0000-0000-000027040000}"/>
    <cellStyle name="Normal 2 2 6 2 4 2" xfId="4468" xr:uid="{0FE318DA-088C-485A-9A1B-148B7C2FE78A}"/>
    <cellStyle name="Normal 2 2 6 2 4 2 2" xfId="9240" xr:uid="{1048AA4A-927C-4161-B8BB-3B6E9A954A52}"/>
    <cellStyle name="Normal 2 2 6 2 4 2 2 2" xfId="19620" xr:uid="{B32F671F-47F0-485A-AD34-1D9C1F20B811}"/>
    <cellStyle name="Normal 2 2 6 2 4 2 3" xfId="12073" xr:uid="{3D4A563A-E48D-426B-B3CF-A2C49C71920E}"/>
    <cellStyle name="Normal 2 2 6 2 4 2 3 2" xfId="22453" xr:uid="{FACF2DD8-440B-42CC-8206-6CB96D9402EF}"/>
    <cellStyle name="Normal 2 2 6 2 4 2 4" xfId="26098" xr:uid="{12BA8A78-EF3A-4DDE-A8F1-C8052A647E4C}"/>
    <cellStyle name="Normal 2 2 6 2 4 2 5" xfId="16787" xr:uid="{0D39DC32-5A39-4618-97E4-409303F50F70}"/>
    <cellStyle name="Normal 2 2 6 2 4 3" xfId="6246" xr:uid="{711A1386-EB02-4D5C-A20F-D17AE5B53DD3}"/>
    <cellStyle name="Normal 2 2 6 2 4 3 2" xfId="15815" xr:uid="{1C57A535-5B59-4BC1-BD8C-FB0C0791E824}"/>
    <cellStyle name="Normal 2 2 6 2 4 4" xfId="8268" xr:uid="{C032CA74-9A89-4596-905A-E92BDA9AA145}"/>
    <cellStyle name="Normal 2 2 6 2 4 4 2" xfId="18648" xr:uid="{6A0B5E13-E75A-4ABD-A2F5-0CF3D9E12D20}"/>
    <cellStyle name="Normal 2 2 6 2 4 5" xfId="11101" xr:uid="{AE521645-6376-4B68-9A18-6D97632553A1}"/>
    <cellStyle name="Normal 2 2 6 2 4 5 2" xfId="21481" xr:uid="{69CC3F87-EA81-43EF-A06E-E7DDC96303E6}"/>
    <cellStyle name="Normal 2 2 6 2 4 6" xfId="24586" xr:uid="{FF1DE5FA-250B-4680-A117-DD1976C4FB09}"/>
    <cellStyle name="Normal 2 2 6 2 4 7" xfId="13729" xr:uid="{6EDAE71B-7F2C-473D-8893-EC43F0AADD36}"/>
    <cellStyle name="Normal 2 2 6 2 5" xfId="3183" xr:uid="{00000000-0005-0000-0000-000028040000}"/>
    <cellStyle name="Normal 2 2 6 2 5 2" xfId="6241" xr:uid="{0A6AF36F-1FBE-4672-9497-A7A631B308EF}"/>
    <cellStyle name="Normal 2 2 6 2 5 2 2" xfId="28739" xr:uid="{5B69F3EA-6B7C-4570-96D6-F27E5C980BFA}"/>
    <cellStyle name="Normal 2 2 6 2 5 2 3" xfId="15810" xr:uid="{76BEACCF-5F5B-43F0-A5B2-36DD6C9A2D9E}"/>
    <cellStyle name="Normal 2 2 6 2 5 3" xfId="8263" xr:uid="{4773665C-A056-459D-95BA-07D0BBFBC73C}"/>
    <cellStyle name="Normal 2 2 6 2 5 3 2" xfId="18643" xr:uid="{62DA566B-022B-451E-8489-F37EF95BA9A5}"/>
    <cellStyle name="Normal 2 2 6 2 5 4" xfId="11096" xr:uid="{B74255FD-0D92-4281-B1B5-831CF4D94442}"/>
    <cellStyle name="Normal 2 2 6 2 5 4 2" xfId="21476" xr:uid="{A43FA36F-DA4D-490C-8866-7682DC51D2EF}"/>
    <cellStyle name="Normal 2 2 6 2 5 5" xfId="23156" xr:uid="{B356D2F5-AA29-4BBE-B9FC-DF53537515CA}"/>
    <cellStyle name="Normal 2 2 6 2 5 6" xfId="13724" xr:uid="{5F8A1828-3379-4FFE-B5D9-A6997C5EE36D}"/>
    <cellStyle name="Normal 2 2 6 2 6" xfId="2547" xr:uid="{00000000-0005-0000-0000-000029040000}"/>
    <cellStyle name="Normal 2 2 6 2 6 2" xfId="5819" xr:uid="{DD46955B-644F-4075-A62A-01E728825C72}"/>
    <cellStyle name="Normal 2 2 6 2 6 2 2" xfId="25835" xr:uid="{5E225070-8700-47AE-BB40-F61DFAA2BB7A}"/>
    <cellStyle name="Normal 2 2 6 2 6 2 3" xfId="15219" xr:uid="{8A69E008-98E6-4611-A97E-CA5A9C690D18}"/>
    <cellStyle name="Normal 2 2 6 2 6 3" xfId="7672" xr:uid="{B7E0288A-09BC-41C8-AB8F-012493240ADF}"/>
    <cellStyle name="Normal 2 2 6 2 6 3 2" xfId="18052" xr:uid="{95348DC5-EF32-4E6B-8E46-E8DE78003BA3}"/>
    <cellStyle name="Normal 2 2 6 2 6 4" xfId="10505" xr:uid="{FCB519E4-A7D2-4946-B317-76A86C0422BC}"/>
    <cellStyle name="Normal 2 2 6 2 6 4 2" xfId="20885" xr:uid="{5A289437-DBA2-47F5-9B82-C36081E33F26}"/>
    <cellStyle name="Normal 2 2 6 2 6 5" xfId="23898" xr:uid="{E133F193-E3D0-4080-B01F-FB88A4225A0F}"/>
    <cellStyle name="Normal 2 2 6 2 6 6" xfId="12935" xr:uid="{E970EBAC-FD52-4F8B-B9ED-263F3F3A9451}"/>
    <cellStyle name="Normal 2 2 6 2 7" xfId="2241" xr:uid="{00000000-0005-0000-0000-00001F040000}"/>
    <cellStyle name="Normal 2 2 6 2 7 2" xfId="7368" xr:uid="{E3315053-3F06-4B6B-8A15-8F56FD09B6D3}"/>
    <cellStyle name="Normal 2 2 6 2 7 2 2" xfId="17748" xr:uid="{59CE3CB4-48FF-436F-AB9F-5BDBA10A3A4A}"/>
    <cellStyle name="Normal 2 2 6 2 7 3" xfId="10201" xr:uid="{E237DC12-6969-46B9-BEB8-59BF47688AC7}"/>
    <cellStyle name="Normal 2 2 6 2 7 3 2" xfId="20581" xr:uid="{2AC17149-8D77-4C66-9B64-E74F2D180A93}"/>
    <cellStyle name="Normal 2 2 6 2 7 4" xfId="22831" xr:uid="{2180F4CE-54F4-4334-B8BC-350373340C0E}"/>
    <cellStyle name="Normal 2 2 6 2 7 5" xfId="14915" xr:uid="{6C7199FC-4A5B-4644-B73C-9FD92807338A}"/>
    <cellStyle name="Normal 2 2 6 2 8" xfId="3794" xr:uid="{3DC452E1-1CA4-495A-BBE7-BA28DD8D8CA8}"/>
    <cellStyle name="Normal 2 2 6 2 8 2" xfId="8630" xr:uid="{2359EFA7-1177-40B1-A540-89631581AC54}"/>
    <cellStyle name="Normal 2 2 6 2 8 2 2" xfId="19010" xr:uid="{97C046AA-3D85-4DA4-95CF-1E9F0374DAB0}"/>
    <cellStyle name="Normal 2 2 6 2 8 3" xfId="11463" xr:uid="{8D1E2DDE-0A46-49A1-97D1-BE99B96D3287}"/>
    <cellStyle name="Normal 2 2 6 2 8 3 2" xfId="21843" xr:uid="{87787337-F20C-4DAF-989E-CB84C0CCECAE}"/>
    <cellStyle name="Normal 2 2 6 2 8 4" xfId="16177" xr:uid="{956371C3-846B-4513-8438-90381C4675D2}"/>
    <cellStyle name="Normal 2 2 6 2 9" xfId="5118" xr:uid="{5C4ACD4B-02FD-4CEF-A3D2-4E04A9F0C611}"/>
    <cellStyle name="Normal 2 2 6 2 9 2" xfId="14415" xr:uid="{260E15F7-FF2D-46CF-8555-BA8822FC5CA2}"/>
    <cellStyle name="Normal 2 2 6 3" xfId="767" xr:uid="{00000000-0005-0000-0000-0000AB040000}"/>
    <cellStyle name="Normal 2 2 6 3 10" xfId="9703" xr:uid="{4C3E2F2B-56B2-4CF4-96E5-96EDB012DA49}"/>
    <cellStyle name="Normal 2 2 6 3 10 2" xfId="20083" xr:uid="{DC4C3F4A-9533-46A9-9E89-A4555E3086C2}"/>
    <cellStyle name="Normal 2 2 6 3 11" xfId="24855" xr:uid="{E3A76C8A-2F6D-4F8D-A4BA-E63D7B8AF419}"/>
    <cellStyle name="Normal 2 2 6 3 12" xfId="12563" xr:uid="{5FB5965A-D485-4ACE-BAD5-9CC525EDB1AF}"/>
    <cellStyle name="Normal 2 2 6 3 2" xfId="2734" xr:uid="{00000000-0005-0000-0000-00002B040000}"/>
    <cellStyle name="Normal 2 2 6 3 2 2" xfId="3190" xr:uid="{00000000-0005-0000-0000-00002C040000}"/>
    <cellStyle name="Normal 2 2 6 3 2 2 2" xfId="6248" xr:uid="{E44AA17E-05A2-47E2-8395-59B103ABE9B4}"/>
    <cellStyle name="Normal 2 2 6 3 2 2 2 2" xfId="27122" xr:uid="{B3EE830C-9737-40AC-B774-DC1C1CDA2AC3}"/>
    <cellStyle name="Normal 2 2 6 3 2 2 2 3" xfId="15817" xr:uid="{D41E5751-026D-427F-8873-2102B9A0E2DA}"/>
    <cellStyle name="Normal 2 2 6 3 2 2 3" xfId="8270" xr:uid="{4F15D839-68EC-4AFB-B95C-AD303D81C0F5}"/>
    <cellStyle name="Normal 2 2 6 3 2 2 3 2" xfId="18650" xr:uid="{0941D33B-37E7-4FB9-8BDD-31ECB15DD03C}"/>
    <cellStyle name="Normal 2 2 6 3 2 2 4" xfId="11103" xr:uid="{AA5D45D2-B615-4681-905D-0A0D4F4CF0A8}"/>
    <cellStyle name="Normal 2 2 6 3 2 2 4 2" xfId="21483" xr:uid="{45B34AA5-B78E-46EE-8B6C-B69CC14AE78D}"/>
    <cellStyle name="Normal 2 2 6 3 2 2 5" xfId="25434" xr:uid="{DB672273-560C-4F9C-A8CF-761B73D83566}"/>
    <cellStyle name="Normal 2 2 6 3 2 2 6" xfId="13731" xr:uid="{668FCC29-7C50-4312-9C41-BAC872544AC2}"/>
    <cellStyle name="Normal 2 2 6 3 2 3" xfId="4298" xr:uid="{AF36B563-FC36-4796-A3A6-E1993E821E9D}"/>
    <cellStyle name="Normal 2 2 6 3 2 3 2" xfId="9070" xr:uid="{F175B39D-0BCE-4077-B094-FBA606ACB714}"/>
    <cellStyle name="Normal 2 2 6 3 2 3 2 2" xfId="29113" xr:uid="{7ACC3B77-734A-4C91-A47F-8FFBABF3EF56}"/>
    <cellStyle name="Normal 2 2 6 3 2 3 2 3" xfId="19450" xr:uid="{90426A97-6901-4D73-ACFF-6E4D5F24FB00}"/>
    <cellStyle name="Normal 2 2 6 3 2 3 3" xfId="11903" xr:uid="{E90BF0AC-1250-4A66-9DE8-9F93A865D89A}"/>
    <cellStyle name="Normal 2 2 6 3 2 3 3 2" xfId="22283" xr:uid="{A409580F-2461-4D9C-BA00-8347009ECB9C}"/>
    <cellStyle name="Normal 2 2 6 3 2 3 4" xfId="23062" xr:uid="{2FD785B8-6281-4902-A97E-AF9F93D90BCC}"/>
    <cellStyle name="Normal 2 2 6 3 2 3 5" xfId="16617" xr:uid="{94FE5296-6D54-4088-A379-492CD391DFE4}"/>
    <cellStyle name="Normal 2 2 6 3 2 4" xfId="5952" xr:uid="{E3D1BA83-E110-4070-ABE3-31455F14EECF}"/>
    <cellStyle name="Normal 2 2 6 3 2 4 2" xfId="28714" xr:uid="{C9B51B7B-BA27-4989-9B77-BFB6FEEC3C11}"/>
    <cellStyle name="Normal 2 2 6 3 2 4 3" xfId="15405" xr:uid="{20CA3628-CCFE-4F2B-844E-8FBCEFF9B7DA}"/>
    <cellStyle name="Normal 2 2 6 3 2 5" xfId="7858" xr:uid="{8509A51E-F4D4-43AF-8124-F96AF6EAB54C}"/>
    <cellStyle name="Normal 2 2 6 3 2 5 2" xfId="18238" xr:uid="{58C2555D-2438-45B4-9B64-3CAF8320319B}"/>
    <cellStyle name="Normal 2 2 6 3 2 6" xfId="10691" xr:uid="{35248E13-1CF6-4D3F-A839-08077937F647}"/>
    <cellStyle name="Normal 2 2 6 3 2 6 2" xfId="21071" xr:uid="{83687619-3CB4-42C4-9E00-6EC79E49A7BF}"/>
    <cellStyle name="Normal 2 2 6 3 2 7" xfId="23505" xr:uid="{A01A4261-FC07-442C-8D9A-17FE25863308}"/>
    <cellStyle name="Normal 2 2 6 3 2 8" xfId="13168" xr:uid="{1EA23027-6384-4BE0-89B2-3EA296E8FFEE}"/>
    <cellStyle name="Normal 2 2 6 3 3" xfId="3191" xr:uid="{00000000-0005-0000-0000-00002D040000}"/>
    <cellStyle name="Normal 2 2 6 3 3 2" xfId="4469" xr:uid="{D03A52A9-8653-4C41-9A28-8E98E897D3ED}"/>
    <cellStyle name="Normal 2 2 6 3 3 2 2" xfId="9241" xr:uid="{20DDAF65-0E91-4C94-8A20-E9554F74EB6D}"/>
    <cellStyle name="Normal 2 2 6 3 3 2 2 2" xfId="29230" xr:uid="{6827C6F6-99D4-44ED-A2FB-5741B27C3E44}"/>
    <cellStyle name="Normal 2 2 6 3 3 2 2 3" xfId="19621" xr:uid="{044F6EE3-1478-4DF6-805A-DAC9A06E9FD7}"/>
    <cellStyle name="Normal 2 2 6 3 3 2 3" xfId="12074" xr:uid="{A80DECAF-5FF3-4A7E-97AD-DD68C5184EDE}"/>
    <cellStyle name="Normal 2 2 6 3 3 2 3 2" xfId="22454" xr:uid="{77B21F3D-69BA-4E03-BFD5-FF6767435652}"/>
    <cellStyle name="Normal 2 2 6 3 3 2 4" xfId="24359" xr:uid="{A627CFC4-18FF-4911-B5E0-F00CA2CA1BE1}"/>
    <cellStyle name="Normal 2 2 6 3 3 2 5" xfId="16788" xr:uid="{41E8D57E-0898-4600-8B45-5C361F73F80D}"/>
    <cellStyle name="Normal 2 2 6 3 3 3" xfId="6249" xr:uid="{D55A819E-7CBD-4C4C-87F6-1352BB2121FA}"/>
    <cellStyle name="Normal 2 2 6 3 3 3 2" xfId="28259" xr:uid="{F55449F2-2BBE-4515-BF06-BC399FBB39BE}"/>
    <cellStyle name="Normal 2 2 6 3 3 3 3" xfId="15818" xr:uid="{AB63E61B-DF1C-41AA-A088-D991A00C7282}"/>
    <cellStyle name="Normal 2 2 6 3 3 4" xfId="8271" xr:uid="{490ABBA9-728D-4597-A084-EF8D5F57061F}"/>
    <cellStyle name="Normal 2 2 6 3 3 4 2" xfId="18651" xr:uid="{9D3C7B97-38B1-4510-9996-047A2F781E5F}"/>
    <cellStyle name="Normal 2 2 6 3 3 5" xfId="11104" xr:uid="{9E3BF72C-580C-4D36-B16E-04B1671D9201}"/>
    <cellStyle name="Normal 2 2 6 3 3 5 2" xfId="21484" xr:uid="{48F4F805-4B92-4084-AFEF-8783EEF5369B}"/>
    <cellStyle name="Normal 2 2 6 3 3 6" xfId="23801" xr:uid="{279D83EF-BFFF-4CA7-B6C2-FA5BB1B9598E}"/>
    <cellStyle name="Normal 2 2 6 3 3 7" xfId="13732" xr:uid="{E82538C7-D5CF-4C2C-B896-96B5B1D6732F}"/>
    <cellStyle name="Normal 2 2 6 3 4" xfId="3189" xr:uid="{00000000-0005-0000-0000-00002E040000}"/>
    <cellStyle name="Normal 2 2 6 3 4 2" xfId="6247" xr:uid="{AB61BC95-E1D2-4C7F-9E27-637375B52DE8}"/>
    <cellStyle name="Normal 2 2 6 3 4 2 2" xfId="28728" xr:uid="{37F78F17-D5CE-43E3-80C0-38223208C2D4}"/>
    <cellStyle name="Normal 2 2 6 3 4 2 3" xfId="15816" xr:uid="{D3DFF2FF-54D9-4183-BB09-9EE6CDDCB508}"/>
    <cellStyle name="Normal 2 2 6 3 4 3" xfId="8269" xr:uid="{21262C5E-45DD-408B-AAE8-F32E1D09324A}"/>
    <cellStyle name="Normal 2 2 6 3 4 3 2" xfId="18649" xr:uid="{67090179-1D90-4D36-BA32-A0967397BC40}"/>
    <cellStyle name="Normal 2 2 6 3 4 4" xfId="11102" xr:uid="{CA746757-EAF7-45AB-9E4D-50A54017AE93}"/>
    <cellStyle name="Normal 2 2 6 3 4 4 2" xfId="21482" xr:uid="{49E2FBDE-AD09-44C4-B9E9-07E28E6BC8FD}"/>
    <cellStyle name="Normal 2 2 6 3 4 5" xfId="24354" xr:uid="{16052B0A-7BE2-4385-8D41-C9A5844DC355}"/>
    <cellStyle name="Normal 2 2 6 3 4 6" xfId="13730" xr:uid="{7DB53946-566B-4CAD-BF90-3B847D9555DD}"/>
    <cellStyle name="Normal 2 2 6 3 5" xfId="2590" xr:uid="{00000000-0005-0000-0000-00002F040000}"/>
    <cellStyle name="Normal 2 2 6 3 5 2" xfId="5855" xr:uid="{C883B5AF-18F5-4388-ABB4-D72C87122743}"/>
    <cellStyle name="Normal 2 2 6 3 5 2 2" xfId="26934" xr:uid="{5A40FB34-956B-4526-BCE3-9614D21C9E93}"/>
    <cellStyle name="Normal 2 2 6 3 5 2 3" xfId="15262" xr:uid="{E94B3B5B-1644-4E26-928B-15FF78687728}"/>
    <cellStyle name="Normal 2 2 6 3 5 3" xfId="7715" xr:uid="{E1C381A5-BA63-4B96-8942-177F60E6A9C6}"/>
    <cellStyle name="Normal 2 2 6 3 5 3 2" xfId="18095" xr:uid="{ABCB03D5-EC80-40AD-B995-D7EDB6E2CA7F}"/>
    <cellStyle name="Normal 2 2 6 3 5 4" xfId="10548" xr:uid="{C5BB12D6-85EA-467C-A043-96B8CCF861A7}"/>
    <cellStyle name="Normal 2 2 6 3 5 4 2" xfId="20928" xr:uid="{F794C766-F5A4-4669-BF82-894589530290}"/>
    <cellStyle name="Normal 2 2 6 3 5 5" xfId="23619" xr:uid="{42A9F908-E0A3-4303-88B6-2D24B095DFFE}"/>
    <cellStyle name="Normal 2 2 6 3 5 6" xfId="12978" xr:uid="{2880477B-ED04-43B6-A0F4-A0DD907F21D8}"/>
    <cellStyle name="Normal 2 2 6 3 6" xfId="2329" xr:uid="{00000000-0005-0000-0000-00002A040000}"/>
    <cellStyle name="Normal 2 2 6 3 6 2" xfId="7456" xr:uid="{B959A3A8-48A6-4881-A410-74E64567F69E}"/>
    <cellStyle name="Normal 2 2 6 3 6 2 2" xfId="17836" xr:uid="{D409532D-8BBE-435F-BEBD-A89EDF2C4362}"/>
    <cellStyle name="Normal 2 2 6 3 6 3" xfId="10289" xr:uid="{B3C768DC-DF0A-4FF1-8D0F-D49D5A9E1F17}"/>
    <cellStyle name="Normal 2 2 6 3 6 3 2" xfId="20669" xr:uid="{20424838-F57D-4E3F-934D-E62956DB1E35}"/>
    <cellStyle name="Normal 2 2 6 3 6 4" xfId="23147" xr:uid="{6C7DB46A-CB8E-4767-A221-43C87A93B7DF}"/>
    <cellStyle name="Normal 2 2 6 3 6 5" xfId="15003" xr:uid="{58137D8A-5F2E-412F-A65D-DD4557451A70}"/>
    <cellStyle name="Normal 2 2 6 3 7" xfId="3844" xr:uid="{712F6ECE-2FCF-40FF-BC3A-B8E57455C658}"/>
    <cellStyle name="Normal 2 2 6 3 7 2" xfId="8677" xr:uid="{8801AC38-17ED-48C4-B15A-5EC496CB1189}"/>
    <cellStyle name="Normal 2 2 6 3 7 2 2" xfId="19057" xr:uid="{01EAAE53-7179-4F99-8C05-CDBA10542186}"/>
    <cellStyle name="Normal 2 2 6 3 7 3" xfId="11510" xr:uid="{B40DA53C-3E90-4116-9976-35490BC4F598}"/>
    <cellStyle name="Normal 2 2 6 3 7 3 2" xfId="21890" xr:uid="{2F776532-C363-4EA1-BE90-F85AFF70E5B9}"/>
    <cellStyle name="Normal 2 2 6 3 7 4" xfId="16224" xr:uid="{7D736926-DE92-4BAD-BB26-D0719308E154}"/>
    <cellStyle name="Normal 2 2 6 3 8" xfId="5120" xr:uid="{0D41CC50-3C09-47D8-9D04-FF0749EBE539}"/>
    <cellStyle name="Normal 2 2 6 3 8 2" xfId="14417" xr:uid="{4C44EB3C-92B7-4DF4-94B3-CBB25821F1A6}"/>
    <cellStyle name="Normal 2 2 6 3 9" xfId="6870" xr:uid="{67EEB3CB-5943-4F2C-A717-EB1EB3467721}"/>
    <cellStyle name="Normal 2 2 6 3 9 2" xfId="17250" xr:uid="{B3C0259A-3C51-4FD8-AD74-DF0716C38BAD}"/>
    <cellStyle name="Normal 2 2 6 4" xfId="768" xr:uid="{00000000-0005-0000-0000-0000AC040000}"/>
    <cellStyle name="Normal 2 2 6 4 2" xfId="3192" xr:uid="{00000000-0005-0000-0000-000031040000}"/>
    <cellStyle name="Normal 2 2 6 4 2 2" xfId="6250" xr:uid="{CB439588-1D5F-4005-8532-AF188C452CFA}"/>
    <cellStyle name="Normal 2 2 6 4 2 2 2" xfId="26731" xr:uid="{A61F4418-B64B-495C-8A31-614827CC5054}"/>
    <cellStyle name="Normal 2 2 6 4 2 2 3" xfId="15819" xr:uid="{B27AE241-0DD4-43AF-8FE3-F64AA791483B}"/>
    <cellStyle name="Normal 2 2 6 4 2 3" xfId="8272" xr:uid="{38EFA85C-082D-4ECE-A0AC-E6CBB8D45E4E}"/>
    <cellStyle name="Normal 2 2 6 4 2 3 2" xfId="18652" xr:uid="{17081F4A-10E4-4BEB-A3DD-8714A69DC71B}"/>
    <cellStyle name="Normal 2 2 6 4 2 4" xfId="11105" xr:uid="{AB647E7E-1D38-436E-B315-9751ECB1C453}"/>
    <cellStyle name="Normal 2 2 6 4 2 4 2" xfId="21485" xr:uid="{96F0541B-B4A5-4A30-AA34-B3D1F76A4527}"/>
    <cellStyle name="Normal 2 2 6 4 2 5" xfId="22997" xr:uid="{19A55A42-EF4F-4980-94B4-D4D545CBB56D}"/>
    <cellStyle name="Normal 2 2 6 4 2 6" xfId="13733" xr:uid="{D9031275-8D50-4DD1-9158-5A6601AD56D2}"/>
    <cellStyle name="Normal 2 2 6 4 3" xfId="2731" xr:uid="{00000000-0005-0000-0000-000032040000}"/>
    <cellStyle name="Normal 2 2 6 4 3 2" xfId="5949" xr:uid="{11B2852D-EDF7-4948-8623-C6242D2A565C}"/>
    <cellStyle name="Normal 2 2 6 4 3 2 2" xfId="28520" xr:uid="{B8A26FFE-FD78-420C-9DA2-1CE49CD93A72}"/>
    <cellStyle name="Normal 2 2 6 4 3 2 3" xfId="15402" xr:uid="{C30637F1-3D60-4C29-B383-B0542E07093A}"/>
    <cellStyle name="Normal 2 2 6 4 3 3" xfId="7855" xr:uid="{F1F9433B-0784-4153-9E12-4A4B4BF106CD}"/>
    <cellStyle name="Normal 2 2 6 4 3 3 2" xfId="18235" xr:uid="{4173CB35-3A2E-47F1-AA16-7B0E91E0B47E}"/>
    <cellStyle name="Normal 2 2 6 4 3 4" xfId="10688" xr:uid="{DCB347E5-4172-4DB5-B7FF-960D1BEC6F5A}"/>
    <cellStyle name="Normal 2 2 6 4 3 4 2" xfId="21068" xr:uid="{7D6A8905-8AC6-472E-93F1-89521DC82887}"/>
    <cellStyle name="Normal 2 2 6 4 3 5" xfId="25426" xr:uid="{A3D8D863-91FE-4A5A-B3FF-AEAB0AD23AC7}"/>
    <cellStyle name="Normal 2 2 6 4 3 6" xfId="13165" xr:uid="{8F0C0AEF-395A-44BD-A2DE-C4B39BBA0447}"/>
    <cellStyle name="Normal 2 2 6 4 4" xfId="4163" xr:uid="{0955D02B-ABE6-43BB-A2F0-E7BD877C50A1}"/>
    <cellStyle name="Normal 2 2 6 4 4 2" xfId="8935" xr:uid="{0F7D7877-6C21-48D3-9F5B-B4BC947A6719}"/>
    <cellStyle name="Normal 2 2 6 4 4 2 2" xfId="19315" xr:uid="{90F97ABE-9CA5-4539-94EF-79C5B2370B11}"/>
    <cellStyle name="Normal 2 2 6 4 4 3" xfId="11768" xr:uid="{C6512C9C-1DCE-4B4F-8549-4756852FD341}"/>
    <cellStyle name="Normal 2 2 6 4 4 3 2" xfId="22148" xr:uid="{25AFC8E6-F1E4-4611-B59B-A4D8AD2EC480}"/>
    <cellStyle name="Normal 2 2 6 4 4 4" xfId="24133" xr:uid="{A11D0DC3-5B44-4E74-BA89-53B7C535938D}"/>
    <cellStyle name="Normal 2 2 6 4 4 5" xfId="16482" xr:uid="{67E362AA-8D03-493D-957E-C45DFBA2D8E0}"/>
    <cellStyle name="Normal 2 2 6 4 5" xfId="5121" xr:uid="{F054F7C7-62F7-4116-B376-3EC374D865E7}"/>
    <cellStyle name="Normal 2 2 6 4 5 2" xfId="14418" xr:uid="{1B9BB4CB-0A06-49DF-ABF3-0EDFCF0F66D2}"/>
    <cellStyle name="Normal 2 2 6 4 6" xfId="6871" xr:uid="{9D58F73D-007B-4442-B32E-FCA7DC647B7E}"/>
    <cellStyle name="Normal 2 2 6 4 6 2" xfId="17251" xr:uid="{2C27107F-B77C-49B4-9A60-9E75B92D05E4}"/>
    <cellStyle name="Normal 2 2 6 4 7" xfId="9704" xr:uid="{118CD2BE-CE2D-4E3F-9EC0-A270E7B58A2D}"/>
    <cellStyle name="Normal 2 2 6 4 7 2" xfId="20084" xr:uid="{515A166A-0811-46E5-BD81-5274C64ACC04}"/>
    <cellStyle name="Normal 2 2 6 4 8" xfId="25106" xr:uid="{662F58D9-B0B3-404D-B0BA-5EF31AF847BF}"/>
    <cellStyle name="Normal 2 2 6 4 9" xfId="12721" xr:uid="{579D2275-C61E-415B-8BC5-51251ECF05D9}"/>
    <cellStyle name="Normal 2 2 6 5" xfId="3193" xr:uid="{00000000-0005-0000-0000-000033040000}"/>
    <cellStyle name="Normal 2 2 6 5 2" xfId="4470" xr:uid="{CBD07B7A-1544-404E-99B7-7AD42747BAF4}"/>
    <cellStyle name="Normal 2 2 6 5 2 2" xfId="9242" xr:uid="{CA8839B8-562D-4FEB-B1E5-229693210434}"/>
    <cellStyle name="Normal 2 2 6 5 2 2 2" xfId="29231" xr:uid="{7008ECDD-72A8-4384-9DE2-80A96C4C0FE1}"/>
    <cellStyle name="Normal 2 2 6 5 2 2 3" xfId="19622" xr:uid="{E250A443-58A5-4F1E-8887-54B5054E386F}"/>
    <cellStyle name="Normal 2 2 6 5 2 3" xfId="12075" xr:uid="{A7439361-3315-47F8-8836-473F23E19C0C}"/>
    <cellStyle name="Normal 2 2 6 5 2 3 2" xfId="22455" xr:uid="{8DA188E4-7D8C-4664-B87F-A2AC6C5358B8}"/>
    <cellStyle name="Normal 2 2 6 5 2 4" xfId="24069" xr:uid="{646BF25D-7858-4818-8FFB-C90EE6BB55BE}"/>
    <cellStyle name="Normal 2 2 6 5 2 5" xfId="16789" xr:uid="{85F5C205-8DAA-44DB-87A6-464B58944ED8}"/>
    <cellStyle name="Normal 2 2 6 5 3" xfId="6251" xr:uid="{895B147F-601B-4065-8645-5AD015666B32}"/>
    <cellStyle name="Normal 2 2 6 5 3 2" xfId="27913" xr:uid="{C45325C8-0CFF-4DC3-A87E-160F529C2D2B}"/>
    <cellStyle name="Normal 2 2 6 5 3 3" xfId="15820" xr:uid="{E7C8CA88-9C26-485E-B413-3C25F41487E1}"/>
    <cellStyle name="Normal 2 2 6 5 4" xfId="8273" xr:uid="{63A4AD72-30FC-40F9-8FB2-C73EA5B302F1}"/>
    <cellStyle name="Normal 2 2 6 5 4 2" xfId="18653" xr:uid="{66B849C8-0EA1-4C13-AF88-FE7571754B86}"/>
    <cellStyle name="Normal 2 2 6 5 5" xfId="11106" xr:uid="{5986780A-0B59-44F2-8E1F-FECB6B30AD7D}"/>
    <cellStyle name="Normal 2 2 6 5 5 2" xfId="21486" xr:uid="{BA19BD5D-A4AF-42F1-B58E-71A2A59A390D}"/>
    <cellStyle name="Normal 2 2 6 5 6" xfId="25223" xr:uid="{CEC419A5-CA5A-4DBB-B3B6-4C8BF7921A29}"/>
    <cellStyle name="Normal 2 2 6 5 7" xfId="13734" xr:uid="{8447C74C-ED2E-40B8-B030-E3008A10DE80}"/>
    <cellStyle name="Normal 2 2 6 6" xfId="2904" xr:uid="{00000000-0005-0000-0000-000034040000}"/>
    <cellStyle name="Normal 2 2 6 6 2" xfId="6090" xr:uid="{16CCF25F-2BD3-4135-9602-703A2BCB5A3C}"/>
    <cellStyle name="Normal 2 2 6 6 2 2" xfId="27702" xr:uid="{E10C9B2E-92BC-4CE7-926E-3F7744D6AE09}"/>
    <cellStyle name="Normal 2 2 6 6 2 3" xfId="15568" xr:uid="{426A488E-3F6F-4736-ABBE-26DF1BF33C1D}"/>
    <cellStyle name="Normal 2 2 6 6 3" xfId="8021" xr:uid="{78D8298A-1551-45ED-92A9-35D92C38DAC8}"/>
    <cellStyle name="Normal 2 2 6 6 3 2" xfId="18401" xr:uid="{11096A96-338B-4C74-9D7E-5DD9EEFC39F6}"/>
    <cellStyle name="Normal 2 2 6 6 4" xfId="10854" xr:uid="{A64EA007-8B20-4236-A1E1-D7AD8F2E0402}"/>
    <cellStyle name="Normal 2 2 6 6 4 2" xfId="21234" xr:uid="{A568604F-B051-45B5-B2AE-184A6C336636}"/>
    <cellStyle name="Normal 2 2 6 6 5" xfId="25278" xr:uid="{43C848A0-2D16-45DD-9695-5240E1C8FA92}"/>
    <cellStyle name="Normal 2 2 6 6 6" xfId="13419" xr:uid="{A33F8664-23C1-415E-AF6C-867349EDD5A7}"/>
    <cellStyle name="Normal 2 2 6 7" xfId="2487" xr:uid="{00000000-0005-0000-0000-000035040000}"/>
    <cellStyle name="Normal 2 2 6 7 2" xfId="5772" xr:uid="{76CAC20D-489B-4B80-AD7E-D302E50A89E9}"/>
    <cellStyle name="Normal 2 2 6 7 2 2" xfId="26467" xr:uid="{D18F8181-AC54-42E7-B8E9-3673541D1599}"/>
    <cellStyle name="Normal 2 2 6 7 2 3" xfId="15159" xr:uid="{30643F72-C803-4F70-A78F-77234816673F}"/>
    <cellStyle name="Normal 2 2 6 7 3" xfId="7612" xr:uid="{EB608BF7-F122-4D70-BD0D-248C68CE590A}"/>
    <cellStyle name="Normal 2 2 6 7 3 2" xfId="17992" xr:uid="{9BC7CEE9-1CB8-4489-93FE-B18739EEFB5A}"/>
    <cellStyle name="Normal 2 2 6 7 4" xfId="10445" xr:uid="{F98CD522-C74E-4D1E-9884-1EBA819EBE4C}"/>
    <cellStyle name="Normal 2 2 6 7 4 2" xfId="20825" xr:uid="{1B78D906-7CBB-4C14-8AEE-11AAE0094DCB}"/>
    <cellStyle name="Normal 2 2 6 7 5" xfId="24942" xr:uid="{0BDC3D58-65E9-4A77-A03E-5C78897CB417}"/>
    <cellStyle name="Normal 2 2 6 7 6" xfId="12875" xr:uid="{A61C95EC-B2BA-4019-8830-F0EC110B5898}"/>
    <cellStyle name="Normal 2 2 6 8" xfId="2181" xr:uid="{00000000-0005-0000-0000-00001E040000}"/>
    <cellStyle name="Normal 2 2 6 8 2" xfId="7308" xr:uid="{6FC49187-1498-4000-B451-C8FB2596069A}"/>
    <cellStyle name="Normal 2 2 6 8 2 2" xfId="17688" xr:uid="{79745B4B-26CA-4AC5-AE20-0B3FB148D3D9}"/>
    <cellStyle name="Normal 2 2 6 8 3" xfId="10141" xr:uid="{C57AE7CB-C828-480E-A737-28460381E7A3}"/>
    <cellStyle name="Normal 2 2 6 8 3 2" xfId="20521" xr:uid="{E3DE3E9B-B822-4C8F-AD42-AEE9F96751B6}"/>
    <cellStyle name="Normal 2 2 6 8 4" xfId="24879" xr:uid="{C13717B4-B448-4C7A-AC0F-334D441DECE9}"/>
    <cellStyle name="Normal 2 2 6 8 5" xfId="14855" xr:uid="{B26FC4E8-4B10-4E19-A201-225B353C08D8}"/>
    <cellStyle name="Normal 2 2 6 9" xfId="3936" xr:uid="{4F71D83A-959D-475E-9D25-7D6B36415D87}"/>
    <cellStyle name="Normal 2 2 6 9 2" xfId="8768" xr:uid="{96233D5B-8A89-48F1-9A57-B9BB5A2D37F7}"/>
    <cellStyle name="Normal 2 2 6 9 2 2" xfId="19148" xr:uid="{C662E802-04A3-4507-9901-49DF157CDFAB}"/>
    <cellStyle name="Normal 2 2 6 9 3" xfId="11601" xr:uid="{37797751-1450-47F8-9DE4-6D15B02F0F8C}"/>
    <cellStyle name="Normal 2 2 6 9 3 2" xfId="21981" xr:uid="{A0CF1402-2736-4402-90DC-2EE07E6D4E1F}"/>
    <cellStyle name="Normal 2 2 6 9 4" xfId="16315" xr:uid="{D1D6B85D-8E12-4532-AB67-4098610E0955}"/>
    <cellStyle name="Normal 2 2 7" xfId="769" xr:uid="{00000000-0005-0000-0000-0000AD040000}"/>
    <cellStyle name="Normal 2 2 7 10" xfId="5122" xr:uid="{97DE0FAD-FD61-428C-B324-15458C6A0DE0}"/>
    <cellStyle name="Normal 2 2 7 10 2" xfId="14419" xr:uid="{5A552025-BB63-47C8-A716-65B49A2A9EB2}"/>
    <cellStyle name="Normal 2 2 7 11" xfId="6872" xr:uid="{1FBE5570-8EB9-4FA4-89F2-2A70BF75E24B}"/>
    <cellStyle name="Normal 2 2 7 11 2" xfId="17252" xr:uid="{8F1A0535-AADD-49A8-B8C7-E616384AD067}"/>
    <cellStyle name="Normal 2 2 7 12" xfId="9705" xr:uid="{32224345-8BBA-42D9-98F0-CE4FAE9AE546}"/>
    <cellStyle name="Normal 2 2 7 12 2" xfId="20085" xr:uid="{CD5807E9-F3EE-4241-B288-F1ADAD15438D}"/>
    <cellStyle name="Normal 2 2 7 13" xfId="23475" xr:uid="{415A84E5-3159-4712-8FD1-985112B084C9}"/>
    <cellStyle name="Normal 2 2 7 14" xfId="12447" xr:uid="{CCF5E73B-3EDA-4F88-A85B-AD221AFC95BD}"/>
    <cellStyle name="Normal 2 2 7 2" xfId="770" xr:uid="{00000000-0005-0000-0000-0000AE040000}"/>
    <cellStyle name="Normal 2 2 7 2 10" xfId="9706" xr:uid="{96B7BC76-69A9-41C1-9071-99C298FB4CFB}"/>
    <cellStyle name="Normal 2 2 7 2 10 2" xfId="20086" xr:uid="{94D6349B-CF0D-4CAC-BB03-F05F5F955F3C}"/>
    <cellStyle name="Normal 2 2 7 2 11" xfId="25196" xr:uid="{970A88EF-7558-4745-BAD3-842CFCCC2476}"/>
    <cellStyle name="Normal 2 2 7 2 12" xfId="12564" xr:uid="{14A48E73-5367-44A3-A89F-BE47A5943D14}"/>
    <cellStyle name="Normal 2 2 7 2 2" xfId="771" xr:uid="{00000000-0005-0000-0000-0000AF040000}"/>
    <cellStyle name="Normal 2 2 7 2 2 2" xfId="3195" xr:uid="{00000000-0005-0000-0000-000039040000}"/>
    <cellStyle name="Normal 2 2 7 2 2 2 2" xfId="6253" xr:uid="{8B11C461-0E06-45AB-BD28-47EC1E74397F}"/>
    <cellStyle name="Normal 2 2 7 2 2 2 2 2" xfId="27097" xr:uid="{A2CCF78B-5DD6-47A7-84C9-8DA8F0D392B4}"/>
    <cellStyle name="Normal 2 2 7 2 2 2 2 3" xfId="27664" xr:uid="{5120584F-076D-44DE-8E1C-FDF7DE413BEE}"/>
    <cellStyle name="Normal 2 2 7 2 2 2 2 4" xfId="15822" xr:uid="{88F2C3A9-307E-4134-B781-3A57D5248454}"/>
    <cellStyle name="Normal 2 2 7 2 2 2 3" xfId="8275" xr:uid="{7BE2E20E-F2EA-49A6-9ACC-66CECE11E9F9}"/>
    <cellStyle name="Normal 2 2 7 2 2 2 3 2" xfId="28881" xr:uid="{AEB2A2CB-9366-4AE7-8001-9CBCA404FA79}"/>
    <cellStyle name="Normal 2 2 7 2 2 2 3 3" xfId="18655" xr:uid="{73B34709-9830-4084-8A92-2F31CF5ACFC4}"/>
    <cellStyle name="Normal 2 2 7 2 2 2 4" xfId="11108" xr:uid="{F4CFA1E6-1823-474B-A36C-6B8D54B5BE31}"/>
    <cellStyle name="Normal 2 2 7 2 2 2 4 2" xfId="21488" xr:uid="{6046E642-0BB4-46AC-9CF4-488A10B6EBD7}"/>
    <cellStyle name="Normal 2 2 7 2 2 2 5" xfId="25172" xr:uid="{0C8150D5-790E-4464-88E3-73F177477228}"/>
    <cellStyle name="Normal 2 2 7 2 2 2 6" xfId="13736" xr:uid="{02216744-12C4-4C6E-A890-ECFFA8F6FE2F}"/>
    <cellStyle name="Normal 2 2 7 2 2 3" xfId="4300" xr:uid="{5BF1446D-7DBC-47F3-8E2E-3AC34E7B0E6E}"/>
    <cellStyle name="Normal 2 2 7 2 2 3 2" xfId="9072" xr:uid="{BE47E111-92AC-4C0C-8529-002B140A12F9}"/>
    <cellStyle name="Normal 2 2 7 2 2 3 2 2" xfId="29115" xr:uid="{43363453-912B-4F5E-851B-25802F134C88}"/>
    <cellStyle name="Normal 2 2 7 2 2 3 2 3" xfId="19452" xr:uid="{4D73426A-9A7A-4ACD-A503-0CEFB7FC3F61}"/>
    <cellStyle name="Normal 2 2 7 2 2 3 3" xfId="11905" xr:uid="{88B15B4F-B2C9-43F1-8EF5-28198862C72D}"/>
    <cellStyle name="Normal 2 2 7 2 2 3 3 2" xfId="22285" xr:uid="{6755AD40-28FB-4E7D-A94B-D136868330C0}"/>
    <cellStyle name="Normal 2 2 7 2 2 3 4" xfId="23311" xr:uid="{0D01CC80-EC2F-491C-8FB7-AC748902593B}"/>
    <cellStyle name="Normal 2 2 7 2 2 3 5" xfId="16619" xr:uid="{DAF76C26-DB75-47F7-8EBA-DF102241B8B3}"/>
    <cellStyle name="Normal 2 2 7 2 2 4" xfId="5124" xr:uid="{829582CC-8806-4FA3-A337-62363E98AB53}"/>
    <cellStyle name="Normal 2 2 7 2 2 4 2" xfId="25882" xr:uid="{A51740CD-DFD9-4F10-A675-5809E6580706}"/>
    <cellStyle name="Normal 2 2 7 2 2 4 3" xfId="14421" xr:uid="{22F09D4F-0AD0-4215-AD98-2BDBBCF02486}"/>
    <cellStyle name="Normal 2 2 7 2 2 5" xfId="6874" xr:uid="{29BDE919-A952-42B7-9861-EEE06193E0CD}"/>
    <cellStyle name="Normal 2 2 7 2 2 5 2" xfId="17254" xr:uid="{C8AB0511-E919-4E33-9EA1-139219EE4BA6}"/>
    <cellStyle name="Normal 2 2 7 2 2 6" xfId="9707" xr:uid="{4EA87817-1414-45A3-8CDC-010B98153A50}"/>
    <cellStyle name="Normal 2 2 7 2 2 6 2" xfId="20087" xr:uid="{140904F0-1D4A-4C7A-94F9-38C6FCBB4593}"/>
    <cellStyle name="Normal 2 2 7 2 2 7" xfId="23575" xr:uid="{75409168-E756-4EE6-92D5-D0BEB4372556}"/>
    <cellStyle name="Normal 2 2 7 2 2 8" xfId="13170" xr:uid="{8E17ED30-0202-45B1-AF39-E9ECBB348417}"/>
    <cellStyle name="Normal 2 2 7 2 3" xfId="3196" xr:uid="{00000000-0005-0000-0000-00003A040000}"/>
    <cellStyle name="Normal 2 2 7 2 3 2" xfId="4471" xr:uid="{D6D0C682-5969-4AC5-9296-5C9390C11DD7}"/>
    <cellStyle name="Normal 2 2 7 2 3 2 2" xfId="9243" xr:uid="{ED2845A6-9518-4346-9FDE-1F0839C90A5B}"/>
    <cellStyle name="Normal 2 2 7 2 3 2 2 2" xfId="29232" xr:uid="{045A4F97-EE36-42E4-AD16-B94B3C10FB01}"/>
    <cellStyle name="Normal 2 2 7 2 3 2 2 3" xfId="19623" xr:uid="{9FB96ECF-A0C4-42EF-8303-C99252B9D45F}"/>
    <cellStyle name="Normal 2 2 7 2 3 2 3" xfId="12076" xr:uid="{B344CE8A-4F10-4CDB-9883-E7ED2F225F10}"/>
    <cellStyle name="Normal 2 2 7 2 3 2 3 2" xfId="22456" xr:uid="{D9F654AB-3DCA-43C0-9942-68D3398C16E2}"/>
    <cellStyle name="Normal 2 2 7 2 3 2 4" xfId="23183" xr:uid="{9277E302-6DAB-407E-9C1D-A5D8F6A355C6}"/>
    <cellStyle name="Normal 2 2 7 2 3 2 5" xfId="16790" xr:uid="{71B25BC7-30E6-4D6A-AB81-F9522879AEA8}"/>
    <cellStyle name="Normal 2 2 7 2 3 3" xfId="6254" xr:uid="{CEDDA396-6283-461F-9196-E75D991EE142}"/>
    <cellStyle name="Normal 2 2 7 2 3 3 2" xfId="27032" xr:uid="{FAF40926-BBA6-40FB-A9B8-993BF85ACA13}"/>
    <cellStyle name="Normal 2 2 7 2 3 3 3" xfId="15823" xr:uid="{41B0010C-AC18-47D0-ABF8-05B957E3ACEA}"/>
    <cellStyle name="Normal 2 2 7 2 3 4" xfId="8276" xr:uid="{3A501C5D-B598-42DE-AA9C-2D0B185BE320}"/>
    <cellStyle name="Normal 2 2 7 2 3 4 2" xfId="18656" xr:uid="{98154A14-30EF-498C-BD93-16585A4C902D}"/>
    <cellStyle name="Normal 2 2 7 2 3 5" xfId="11109" xr:uid="{07C0A32C-C2F8-4C30-BA14-3A2352C2684B}"/>
    <cellStyle name="Normal 2 2 7 2 3 5 2" xfId="21489" xr:uid="{27D4A009-BAD5-4E39-9EB7-8502857800DF}"/>
    <cellStyle name="Normal 2 2 7 2 3 6" xfId="25135" xr:uid="{6DFABF6E-1F9B-4625-BDF1-C54002BA0E42}"/>
    <cellStyle name="Normal 2 2 7 2 3 7" xfId="13737" xr:uid="{44024F55-7CC3-4707-8DC4-26D77126A2E3}"/>
    <cellStyle name="Normal 2 2 7 2 4" xfId="3194" xr:uid="{00000000-0005-0000-0000-00003B040000}"/>
    <cellStyle name="Normal 2 2 7 2 4 2" xfId="6252" xr:uid="{A7A1CCB2-E3D0-43EA-8197-34A7C09AEF96}"/>
    <cellStyle name="Normal 2 2 7 2 4 2 2" xfId="27155" xr:uid="{3E2FF402-3FDD-43AC-8ABB-5AAA0B77C2CE}"/>
    <cellStyle name="Normal 2 2 7 2 4 2 3" xfId="15821" xr:uid="{1D5EA078-8212-4425-8345-5A255D9DAD6E}"/>
    <cellStyle name="Normal 2 2 7 2 4 3" xfId="8274" xr:uid="{C74BA113-14D3-4CB9-B20E-273E7EB6FD33}"/>
    <cellStyle name="Normal 2 2 7 2 4 3 2" xfId="18654" xr:uid="{E6C0D189-9183-442D-9D68-7E282810D9F1}"/>
    <cellStyle name="Normal 2 2 7 2 4 4" xfId="11107" xr:uid="{BA254123-1B17-4C76-85E0-9AB7220FD05C}"/>
    <cellStyle name="Normal 2 2 7 2 4 4 2" xfId="21487" xr:uid="{D47D7829-4F01-405F-9CD6-6DE623E2F170}"/>
    <cellStyle name="Normal 2 2 7 2 4 5" xfId="23441" xr:uid="{CF19129B-7CF2-4FAA-8889-965D44A5F84E}"/>
    <cellStyle name="Normal 2 2 7 2 4 6" xfId="13735" xr:uid="{A2FEC267-718D-44B3-A1DD-EB431AD8109B}"/>
    <cellStyle name="Normal 2 2 7 2 5" xfId="2521" xr:uid="{00000000-0005-0000-0000-00003C040000}"/>
    <cellStyle name="Normal 2 2 7 2 5 2" xfId="5798" xr:uid="{23A0BEF1-34F6-404A-814A-EEB3AB3D6CC9}"/>
    <cellStyle name="Normal 2 2 7 2 5 2 2" xfId="28745" xr:uid="{383549BB-5F0D-44D9-A695-FB8092A97676}"/>
    <cellStyle name="Normal 2 2 7 2 5 2 3" xfId="15193" xr:uid="{C9121AAE-BCE2-4E47-A76D-C5EFDF2C471C}"/>
    <cellStyle name="Normal 2 2 7 2 5 3" xfId="7646" xr:uid="{ADEA8325-5E94-48BA-B7EE-99860C3CA05E}"/>
    <cellStyle name="Normal 2 2 7 2 5 3 2" xfId="18026" xr:uid="{97FAF7B9-8F45-4792-B0F2-58B344511F34}"/>
    <cellStyle name="Normal 2 2 7 2 5 4" xfId="10479" xr:uid="{B1F3EEF4-88D2-4FD9-BBC4-8072DF524313}"/>
    <cellStyle name="Normal 2 2 7 2 5 4 2" xfId="20859" xr:uid="{F439DE09-43CA-43ED-A509-79F09AF9D346}"/>
    <cellStyle name="Normal 2 2 7 2 5 5" xfId="24865" xr:uid="{DFC9CDCE-CD34-4F68-AC8B-3E978F5E142E}"/>
    <cellStyle name="Normal 2 2 7 2 5 6" xfId="12909" xr:uid="{F0FAC557-219A-4CC5-87C5-59F8BD421481}"/>
    <cellStyle name="Normal 2 2 7 2 6" xfId="2330" xr:uid="{00000000-0005-0000-0000-000037040000}"/>
    <cellStyle name="Normal 2 2 7 2 6 2" xfId="7457" xr:uid="{AA518F21-B686-48E8-B898-EC04D5D2B410}"/>
    <cellStyle name="Normal 2 2 7 2 6 2 2" xfId="17837" xr:uid="{4F3935D6-4461-4126-B862-3FF94E3FD125}"/>
    <cellStyle name="Normal 2 2 7 2 6 3" xfId="10290" xr:uid="{11BC9346-AD29-4F36-90D3-7C872D157AFB}"/>
    <cellStyle name="Normal 2 2 7 2 6 3 2" xfId="20670" xr:uid="{9B00FE18-2CDF-413E-A2B7-1C59FA4D06DA}"/>
    <cellStyle name="Normal 2 2 7 2 6 4" xfId="23209" xr:uid="{A3C83875-F8A8-4E4D-9003-627B13C89284}"/>
    <cellStyle name="Normal 2 2 7 2 6 5" xfId="15004" xr:uid="{CA5708F2-7C54-4703-8E71-37C3A0A7BB5E}"/>
    <cellStyle name="Normal 2 2 7 2 7" xfId="3845" xr:uid="{D771F0E0-C0AC-4977-97D7-6CCA4D9AA339}"/>
    <cellStyle name="Normal 2 2 7 2 7 2" xfId="8678" xr:uid="{0C570D39-C3EB-435E-96B0-04A4C5B12501}"/>
    <cellStyle name="Normal 2 2 7 2 7 2 2" xfId="19058" xr:uid="{48824E7D-FEE0-4B8B-AE88-C8DEE2217EA4}"/>
    <cellStyle name="Normal 2 2 7 2 7 3" xfId="11511" xr:uid="{1299A268-0595-4B2F-A6DE-39BA0E2E8536}"/>
    <cellStyle name="Normal 2 2 7 2 7 3 2" xfId="21891" xr:uid="{887E6F02-517A-43A6-8954-2FC1E9DA644D}"/>
    <cellStyle name="Normal 2 2 7 2 7 4" xfId="16225" xr:uid="{94FED017-C12D-47E2-A831-420BF6B109B2}"/>
    <cellStyle name="Normal 2 2 7 2 8" xfId="5123" xr:uid="{ADAE79B2-4B97-4577-89B0-127316D79130}"/>
    <cellStyle name="Normal 2 2 7 2 8 2" xfId="14420" xr:uid="{CE00637D-9DCD-4172-9738-12F69E7ACD9A}"/>
    <cellStyle name="Normal 2 2 7 2 9" xfId="6873" xr:uid="{4FACCF4B-8810-4D34-B90E-8A139B2A6C5C}"/>
    <cellStyle name="Normal 2 2 7 2 9 2" xfId="17253" xr:uid="{FD74E31E-4DE3-469F-9005-4292C928A904}"/>
    <cellStyle name="Normal 2 2 7 3" xfId="772" xr:uid="{00000000-0005-0000-0000-0000B0040000}"/>
    <cellStyle name="Normal 2 2 7 3 10" xfId="23006" xr:uid="{F17254B3-5808-4371-AB5E-AFEDFD4B5483}"/>
    <cellStyle name="Normal 2 2 7 3 11" xfId="12722" xr:uid="{178C3338-824D-4C4A-8A4E-D25A680F0A44}"/>
    <cellStyle name="Normal 2 2 7 3 2" xfId="2735" xr:uid="{00000000-0005-0000-0000-00003E040000}"/>
    <cellStyle name="Normal 2 2 7 3 2 2" xfId="3198" xr:uid="{00000000-0005-0000-0000-00003F040000}"/>
    <cellStyle name="Normal 2 2 7 3 2 2 2" xfId="6256" xr:uid="{1A212D7B-5846-4C44-AAAC-EBFBC95895B4}"/>
    <cellStyle name="Normal 2 2 7 3 2 2 2 2" xfId="27548" xr:uid="{F3E218AA-116F-45C5-86B0-CAD0C1827EF6}"/>
    <cellStyle name="Normal 2 2 7 3 2 2 2 3" xfId="15825" xr:uid="{3C4B6901-F247-4586-BE1B-C5C9D4C80ACA}"/>
    <cellStyle name="Normal 2 2 7 3 2 2 3" xfId="8278" xr:uid="{CA3C5097-3312-4E1C-A313-E9DC851AE2C4}"/>
    <cellStyle name="Normal 2 2 7 3 2 2 3 2" xfId="18658" xr:uid="{4F701770-DC31-413F-9135-9FE178093DCF}"/>
    <cellStyle name="Normal 2 2 7 3 2 2 4" xfId="11111" xr:uid="{789F14F5-2087-4FE2-9F62-717D858521BC}"/>
    <cellStyle name="Normal 2 2 7 3 2 2 4 2" xfId="21491" xr:uid="{4904FFD4-0B5B-499F-A0DA-8C684E0A2E6D}"/>
    <cellStyle name="Normal 2 2 7 3 2 2 5" xfId="24138" xr:uid="{0E5E244E-A51D-4D1E-8426-6A6B11BCF3E7}"/>
    <cellStyle name="Normal 2 2 7 3 2 2 6" xfId="13739" xr:uid="{E87C28D9-8A87-48F5-93CB-BCB19802B7CE}"/>
    <cellStyle name="Normal 2 2 7 3 2 3" xfId="4301" xr:uid="{EAF366F8-D447-4075-81DF-515D051DD7C2}"/>
    <cellStyle name="Normal 2 2 7 3 2 3 2" xfId="9073" xr:uid="{556CF877-2043-4BA3-B28F-234F15C1AEEA}"/>
    <cellStyle name="Normal 2 2 7 3 2 3 2 2" xfId="29116" xr:uid="{021A0685-800E-4150-8DAD-FE739C4E024A}"/>
    <cellStyle name="Normal 2 2 7 3 2 3 2 3" xfId="19453" xr:uid="{DD452560-2B8B-49DC-826C-6448540E28C2}"/>
    <cellStyle name="Normal 2 2 7 3 2 3 3" xfId="11906" xr:uid="{E7745375-D0FA-4318-B53C-3CDB4467A48B}"/>
    <cellStyle name="Normal 2 2 7 3 2 3 3 2" xfId="22286" xr:uid="{9EA5C9C2-28B6-4309-AF57-177710D515A7}"/>
    <cellStyle name="Normal 2 2 7 3 2 3 4" xfId="23549" xr:uid="{6897237D-6A89-4CCD-9989-063E5488F7C7}"/>
    <cellStyle name="Normal 2 2 7 3 2 3 5" xfId="16620" xr:uid="{A0E2F83C-CEF0-46C9-B482-21FDD2B95E65}"/>
    <cellStyle name="Normal 2 2 7 3 2 4" xfId="5953" xr:uid="{DE040285-1C97-4EC5-981F-0884DD59A246}"/>
    <cellStyle name="Normal 2 2 7 3 2 4 2" xfId="27342" xr:uid="{C304F024-8373-44EF-8702-1365F2D427CD}"/>
    <cellStyle name="Normal 2 2 7 3 2 4 3" xfId="15406" xr:uid="{83F001C6-1E3E-4BEF-A578-6A98F78A5346}"/>
    <cellStyle name="Normal 2 2 7 3 2 5" xfId="7859" xr:uid="{2339EDD1-F2C1-42F8-A2DB-FAD34473DCFC}"/>
    <cellStyle name="Normal 2 2 7 3 2 5 2" xfId="18239" xr:uid="{C8AD0386-3040-46F1-B645-6655476B4E1C}"/>
    <cellStyle name="Normal 2 2 7 3 2 6" xfId="10692" xr:uid="{4E2A75C5-D6E1-4366-B646-1EA5470A1E7B}"/>
    <cellStyle name="Normal 2 2 7 3 2 6 2" xfId="21072" xr:uid="{9B0F25AF-5BD6-4B90-A454-D00D5EA39529}"/>
    <cellStyle name="Normal 2 2 7 3 2 7" xfId="25133" xr:uid="{E830B5F4-CEBC-4DFD-B7C5-8C2032ABC27D}"/>
    <cellStyle name="Normal 2 2 7 3 2 8" xfId="13171" xr:uid="{DAF114F1-DD70-4554-94B8-AEA3F3E71683}"/>
    <cellStyle name="Normal 2 2 7 3 3" xfId="3199" xr:uid="{00000000-0005-0000-0000-000040040000}"/>
    <cellStyle name="Normal 2 2 7 3 3 2" xfId="4472" xr:uid="{0428E46A-93CA-416A-8A3D-64F2AF294697}"/>
    <cellStyle name="Normal 2 2 7 3 3 2 2" xfId="9244" xr:uid="{7F6CBD5B-9D8F-4693-97C1-702733C70EEF}"/>
    <cellStyle name="Normal 2 2 7 3 3 2 2 2" xfId="29233" xr:uid="{4E15FF19-501D-4EF1-9C91-2E64E0E8506B}"/>
    <cellStyle name="Normal 2 2 7 3 3 2 2 3" xfId="19624" xr:uid="{73AA55D1-3CF8-4142-979A-740880D272DD}"/>
    <cellStyle name="Normal 2 2 7 3 3 2 3" xfId="12077" xr:uid="{DE2C7111-8310-472C-9C0D-BDF10E297E82}"/>
    <cellStyle name="Normal 2 2 7 3 3 2 3 2" xfId="22457" xr:uid="{27BD705E-F3E4-4F7C-996B-87B1BC251D6C}"/>
    <cellStyle name="Normal 2 2 7 3 3 2 4" xfId="24392" xr:uid="{58A0A0B9-BE64-483A-ABB4-854BC81CB446}"/>
    <cellStyle name="Normal 2 2 7 3 3 2 5" xfId="16791" xr:uid="{6C66086D-972D-42D1-8497-F58F520E4481}"/>
    <cellStyle name="Normal 2 2 7 3 3 3" xfId="6257" xr:uid="{D940372C-13D7-4285-9FDE-3B180C7240FF}"/>
    <cellStyle name="Normal 2 2 7 3 3 3 2" xfId="27756" xr:uid="{F28E13FF-310C-4A09-BC29-966A74D8A060}"/>
    <cellStyle name="Normal 2 2 7 3 3 3 3" xfId="15826" xr:uid="{7BCAF169-B59A-4731-AF05-776ADEDAE458}"/>
    <cellStyle name="Normal 2 2 7 3 3 4" xfId="8279" xr:uid="{C8B16FE4-4C61-4173-A19E-762D85240BFE}"/>
    <cellStyle name="Normal 2 2 7 3 3 4 2" xfId="18659" xr:uid="{347D0C6D-BD62-4E72-8C14-0AA1A467D708}"/>
    <cellStyle name="Normal 2 2 7 3 3 5" xfId="11112" xr:uid="{73022351-1C26-4939-AA38-289D77681BAD}"/>
    <cellStyle name="Normal 2 2 7 3 3 5 2" xfId="21492" xr:uid="{D838C5FD-0A15-4C6C-A084-82D9C901D236}"/>
    <cellStyle name="Normal 2 2 7 3 3 6" xfId="24000" xr:uid="{EDDCD52D-04C6-4A80-B038-2BF9C8415521}"/>
    <cellStyle name="Normal 2 2 7 3 3 7" xfId="13740" xr:uid="{7A73E4B7-EDEC-4FA0-8605-ADE538C01436}"/>
    <cellStyle name="Normal 2 2 7 3 4" xfId="3197" xr:uid="{00000000-0005-0000-0000-000041040000}"/>
    <cellStyle name="Normal 2 2 7 3 4 2" xfId="6255" xr:uid="{CF60C740-2E1F-4CDA-B4B6-BF87756449D4}"/>
    <cellStyle name="Normal 2 2 7 3 4 2 2" xfId="28392" xr:uid="{E8B8B9A0-5C61-4A77-A708-D915FD490F3B}"/>
    <cellStyle name="Normal 2 2 7 3 4 2 3" xfId="15824" xr:uid="{B7F0F487-D0C5-4F3F-9339-B478FB99E6AA}"/>
    <cellStyle name="Normal 2 2 7 3 4 3" xfId="8277" xr:uid="{2DBAAF1C-E8D3-4763-8820-5C030BFC6E29}"/>
    <cellStyle name="Normal 2 2 7 3 4 3 2" xfId="18657" xr:uid="{5AA4104F-80A6-4B4D-9D4D-25CF2EBC49CE}"/>
    <cellStyle name="Normal 2 2 7 3 4 4" xfId="11110" xr:uid="{A5022C64-CA5C-4256-9DC0-7C397D74943E}"/>
    <cellStyle name="Normal 2 2 7 3 4 4 2" xfId="21490" xr:uid="{6BDC3A3E-EE03-40BD-B52A-5ADF54128D69}"/>
    <cellStyle name="Normal 2 2 7 3 4 5" xfId="25562" xr:uid="{7B928967-CE5D-43D5-BB33-45736C0C119C}"/>
    <cellStyle name="Normal 2 2 7 3 4 6" xfId="13738" xr:uid="{394C640A-B5E2-4187-B7A5-490C8C461537}"/>
    <cellStyle name="Normal 2 2 7 3 5" xfId="2624" xr:uid="{00000000-0005-0000-0000-000042040000}"/>
    <cellStyle name="Normal 2 2 7 3 5 2" xfId="5886" xr:uid="{92CD74B9-44AB-49EB-BBE1-72D7E5630C7A}"/>
    <cellStyle name="Normal 2 2 7 3 5 2 2" xfId="26777" xr:uid="{0E0DCD71-F50E-424A-9F99-47DD45A2B674}"/>
    <cellStyle name="Normal 2 2 7 3 5 2 3" xfId="15296" xr:uid="{3F30FFEF-1A10-4243-A3EC-617D5088BDDA}"/>
    <cellStyle name="Normal 2 2 7 3 5 3" xfId="7749" xr:uid="{635E3C12-C886-44F6-9770-79ED6BFD1FC8}"/>
    <cellStyle name="Normal 2 2 7 3 5 3 2" xfId="18129" xr:uid="{F0ABDD48-8ABA-4593-94C5-CDB5D41E58DC}"/>
    <cellStyle name="Normal 2 2 7 3 5 4" xfId="10582" xr:uid="{17F5AA6E-126A-4164-9FEF-F05FAF4848F8}"/>
    <cellStyle name="Normal 2 2 7 3 5 4 2" xfId="20962" xr:uid="{199B1EF3-438D-427A-93F2-7478C7AA5889}"/>
    <cellStyle name="Normal 2 2 7 3 5 5" xfId="23744" xr:uid="{CC56BE07-5218-4782-8B3F-5BFD9E3B6494}"/>
    <cellStyle name="Normal 2 2 7 3 5 6" xfId="13012" xr:uid="{B4923DA2-90D7-4352-9E97-CED1C3F86706}"/>
    <cellStyle name="Normal 2 2 7 3 6" xfId="4164" xr:uid="{0EECCB69-E2A2-4D79-984C-AEA068311F16}"/>
    <cellStyle name="Normal 2 2 7 3 6 2" xfId="8936" xr:uid="{9C2642DB-2BEA-40C7-A32B-E7BCFF1109E9}"/>
    <cellStyle name="Normal 2 2 7 3 6 2 2" xfId="19316" xr:uid="{43F78813-33B4-4BF0-862C-D45B3E52C6CD}"/>
    <cellStyle name="Normal 2 2 7 3 6 3" xfId="11769" xr:uid="{7FB2A010-4F86-413B-A29B-80AFBA0C83FD}"/>
    <cellStyle name="Normal 2 2 7 3 6 3 2" xfId="22149" xr:uid="{33525C46-7CBE-4205-927F-564236BD8343}"/>
    <cellStyle name="Normal 2 2 7 3 6 4" xfId="23721" xr:uid="{9BC8BB49-D765-48C9-BE92-08F2EA7A9DBF}"/>
    <cellStyle name="Normal 2 2 7 3 6 5" xfId="16483" xr:uid="{82F6FC75-C16C-413E-B767-482378F3B21B}"/>
    <cellStyle name="Normal 2 2 7 3 7" xfId="5125" xr:uid="{5C452FFA-7910-4D62-A8A7-22BC1867080B}"/>
    <cellStyle name="Normal 2 2 7 3 7 2" xfId="14422" xr:uid="{71F07B88-DD81-4D19-B3F5-6CF54BC1094D}"/>
    <cellStyle name="Normal 2 2 7 3 8" xfId="6875" xr:uid="{90182203-014D-4FA0-B89A-F4D27942B154}"/>
    <cellStyle name="Normal 2 2 7 3 8 2" xfId="17255" xr:uid="{8238B354-BF9F-4916-9974-7AC3933B06CD}"/>
    <cellStyle name="Normal 2 2 7 3 9" xfId="9708" xr:uid="{B4C3058F-A649-4C9E-9CF8-5063027BD2D8}"/>
    <cellStyle name="Normal 2 2 7 3 9 2" xfId="20088" xr:uid="{4AFB8945-510C-491C-A8E1-1C9D343D4C3A}"/>
    <cellStyle name="Normal 2 2 7 4" xfId="773" xr:uid="{00000000-0005-0000-0000-0000B1040000}"/>
    <cellStyle name="Normal 2 2 7 4 2" xfId="3200" xr:uid="{00000000-0005-0000-0000-000044040000}"/>
    <cellStyle name="Normal 2 2 7 4 2 2" xfId="6258" xr:uid="{EA86242F-DE84-41B2-B4E2-49C3A6806F4C}"/>
    <cellStyle name="Normal 2 2 7 4 2 2 2" xfId="27954" xr:uid="{F130E72C-EF2A-4AE3-96A3-4BDBF9584015}"/>
    <cellStyle name="Normal 2 2 7 4 2 2 3" xfId="15827" xr:uid="{AB8DBCB1-FF55-4422-AE4F-23C7720312AB}"/>
    <cellStyle name="Normal 2 2 7 4 2 3" xfId="8280" xr:uid="{28C10E84-05C2-498D-82BA-F63707491383}"/>
    <cellStyle name="Normal 2 2 7 4 2 3 2" xfId="18660" xr:uid="{84627645-3648-4EA7-BD72-457DC4FED9D8}"/>
    <cellStyle name="Normal 2 2 7 4 2 4" xfId="11113" xr:uid="{D759EDC8-144E-4FCC-B7B5-6256B36E7E60}"/>
    <cellStyle name="Normal 2 2 7 4 2 4 2" xfId="21493" xr:uid="{F311C016-71CF-4462-93B6-AD713B647808}"/>
    <cellStyle name="Normal 2 2 7 4 2 5" xfId="24434" xr:uid="{16B3E47E-68E3-4CA5-A25D-F24AB1561C53}"/>
    <cellStyle name="Normal 2 2 7 4 2 6" xfId="13741" xr:uid="{F1B21C19-0682-443F-8D4E-BDB1C80126DC}"/>
    <cellStyle name="Normal 2 2 7 4 3" xfId="4299" xr:uid="{FB89EF37-5642-4DB4-9B87-78B865309E32}"/>
    <cellStyle name="Normal 2 2 7 4 3 2" xfId="9071" xr:uid="{58972D54-2C46-400B-B3FA-FDD33077E2A0}"/>
    <cellStyle name="Normal 2 2 7 4 3 2 2" xfId="29114" xr:uid="{3E47BE21-2C75-410C-A6C9-DD3FD87C6916}"/>
    <cellStyle name="Normal 2 2 7 4 3 2 3" xfId="19451" xr:uid="{8463DD5D-1757-4EA0-9D14-3534ED11B601}"/>
    <cellStyle name="Normal 2 2 7 4 3 3" xfId="11904" xr:uid="{099E216B-CFB5-4885-9F6B-81FA1976C52D}"/>
    <cellStyle name="Normal 2 2 7 4 3 3 2" xfId="22284" xr:uid="{FF8EC160-F987-4D10-98D0-422BEE8B6B95}"/>
    <cellStyle name="Normal 2 2 7 4 3 4" xfId="23424" xr:uid="{3AD3C7EB-4743-4B29-A5D0-0C459C1321C6}"/>
    <cellStyle name="Normal 2 2 7 4 3 5" xfId="16618" xr:uid="{4E8744E9-845E-436B-834F-356D56F91803}"/>
    <cellStyle name="Normal 2 2 7 4 4" xfId="5126" xr:uid="{BB82BBF1-892E-428D-B121-BE1B6A0F0770}"/>
    <cellStyle name="Normal 2 2 7 4 4 2" xfId="27314" xr:uid="{B6384FC8-584C-475B-A86A-E8E7D2A74AEB}"/>
    <cellStyle name="Normal 2 2 7 4 4 3" xfId="14423" xr:uid="{FA69E3F2-B838-4302-AE0D-B6EA475877A7}"/>
    <cellStyle name="Normal 2 2 7 4 5" xfId="6876" xr:uid="{DED2211D-BFE6-48E6-8FF2-55930132D76B}"/>
    <cellStyle name="Normal 2 2 7 4 5 2" xfId="17256" xr:uid="{470C8BE6-A3EE-4F87-A755-C79CAC7DCB94}"/>
    <cellStyle name="Normal 2 2 7 4 6" xfId="9709" xr:uid="{BCD325BF-24A9-435B-9AC8-82BF9A84298E}"/>
    <cellStyle name="Normal 2 2 7 4 6 2" xfId="20089" xr:uid="{5486DF0B-2ECE-43B1-AF13-431C9E6D04D1}"/>
    <cellStyle name="Normal 2 2 7 4 7" xfId="24457" xr:uid="{5D16B951-AF92-490D-9C68-F6E635E7BD61}"/>
    <cellStyle name="Normal 2 2 7 4 8" xfId="13169" xr:uid="{17041A68-1022-49C2-98E9-55807456AA15}"/>
    <cellStyle name="Normal 2 2 7 5" xfId="3201" xr:uid="{00000000-0005-0000-0000-000045040000}"/>
    <cellStyle name="Normal 2 2 7 5 2" xfId="4473" xr:uid="{F43CF885-6B3E-4233-B3EB-8EC307816EE0}"/>
    <cellStyle name="Normal 2 2 7 5 2 2" xfId="9245" xr:uid="{99C5D73E-8D59-42E6-9224-95D350907AA5}"/>
    <cellStyle name="Normal 2 2 7 5 2 2 2" xfId="29234" xr:uid="{D28169DF-F682-4D57-8E50-2BEBF72ADB7C}"/>
    <cellStyle name="Normal 2 2 7 5 2 2 3" xfId="19625" xr:uid="{911EB7F1-662E-467B-9B34-9D1B8475D22B}"/>
    <cellStyle name="Normal 2 2 7 5 2 3" xfId="12078" xr:uid="{36E12D49-82BF-46AF-871C-11FB898BFBEE}"/>
    <cellStyle name="Normal 2 2 7 5 2 3 2" xfId="22458" xr:uid="{C04B2735-E0AA-497B-8422-E367EF58C9F7}"/>
    <cellStyle name="Normal 2 2 7 5 2 4" xfId="25692" xr:uid="{2265BF51-5BC9-4777-B8E6-0889D80AE015}"/>
    <cellStyle name="Normal 2 2 7 5 2 5" xfId="16792" xr:uid="{36544D78-34B7-4DC8-990C-2DBB08710D08}"/>
    <cellStyle name="Normal 2 2 7 5 3" xfId="6259" xr:uid="{4D851889-4635-4508-8F66-E2721015AA19}"/>
    <cellStyle name="Normal 2 2 7 5 3 2" xfId="26238" xr:uid="{22637B2F-5841-439F-8B42-DC03C4B1CBE8}"/>
    <cellStyle name="Normal 2 2 7 5 3 3" xfId="15828" xr:uid="{6C442F8F-709D-41AD-83FC-99633E491AB7}"/>
    <cellStyle name="Normal 2 2 7 5 4" xfId="8281" xr:uid="{831A3850-70D5-4E84-A343-C00368EDD689}"/>
    <cellStyle name="Normal 2 2 7 5 4 2" xfId="18661" xr:uid="{C16F9157-9B3C-443E-9BDB-6FF37823E7B9}"/>
    <cellStyle name="Normal 2 2 7 5 5" xfId="11114" xr:uid="{5323322D-1828-4872-A0D0-B1C1DE137956}"/>
    <cellStyle name="Normal 2 2 7 5 5 2" xfId="21494" xr:uid="{7AFD68E4-4698-4CEB-AAD0-46CE8C566DB4}"/>
    <cellStyle name="Normal 2 2 7 5 6" xfId="24776" xr:uid="{19595CDC-3621-469D-8973-B52DF0990318}"/>
    <cellStyle name="Normal 2 2 7 5 7" xfId="13742" xr:uid="{8596851C-82E7-4787-9116-C2C662107F93}"/>
    <cellStyle name="Normal 2 2 7 6" xfId="2905" xr:uid="{00000000-0005-0000-0000-000046040000}"/>
    <cellStyle name="Normal 2 2 7 6 2" xfId="6091" xr:uid="{DA57989B-564A-4C1A-9D05-AE50DD18F86E}"/>
    <cellStyle name="Normal 2 2 7 6 2 2" xfId="27700" xr:uid="{F418126B-C980-4ECC-BE7C-18A8E2FADF60}"/>
    <cellStyle name="Normal 2 2 7 6 2 3" xfId="15569" xr:uid="{22B65360-BC90-4835-B939-315CDBC5A152}"/>
    <cellStyle name="Normal 2 2 7 6 3" xfId="8022" xr:uid="{CB3E4E3C-6CDC-4F35-9634-4C0B1E25404F}"/>
    <cellStyle name="Normal 2 2 7 6 3 2" xfId="18402" xr:uid="{2D552C60-2259-4C2D-A185-267CAB265DF4}"/>
    <cellStyle name="Normal 2 2 7 6 4" xfId="10855" xr:uid="{CF9A6020-EF53-46F0-9D9B-EC6F1A1DA70A}"/>
    <cellStyle name="Normal 2 2 7 6 4 2" xfId="21235" xr:uid="{FCBF4E9B-F8D3-4C41-B78E-2150FF51224B}"/>
    <cellStyle name="Normal 2 2 7 6 5" xfId="25339" xr:uid="{0441A294-413D-4AAF-BD16-AC300834E672}"/>
    <cellStyle name="Normal 2 2 7 6 6" xfId="13420" xr:uid="{F450886F-2E7C-48CC-A33D-E6A3B3C2BC1E}"/>
    <cellStyle name="Normal 2 2 7 7" xfId="2461" xr:uid="{00000000-0005-0000-0000-000047040000}"/>
    <cellStyle name="Normal 2 2 7 7 2" xfId="5752" xr:uid="{2E6284A3-7195-4AB7-A4FB-C092FA1EAF45}"/>
    <cellStyle name="Normal 2 2 7 7 2 2" xfId="26667" xr:uid="{15808563-0C2E-477A-AA67-BC75561D798B}"/>
    <cellStyle name="Normal 2 2 7 7 2 3" xfId="15133" xr:uid="{A4BAD895-AF33-4EF9-BD97-047C99E8F55E}"/>
    <cellStyle name="Normal 2 2 7 7 3" xfId="7586" xr:uid="{645F3ECB-47CB-43FD-93B1-D80F647453B9}"/>
    <cellStyle name="Normal 2 2 7 7 3 2" xfId="17966" xr:uid="{5276B6E8-F14B-47DA-9795-8A1D24063B5E}"/>
    <cellStyle name="Normal 2 2 7 7 4" xfId="10419" xr:uid="{32FB7C96-3693-4BBB-87D3-F468EA2058C6}"/>
    <cellStyle name="Normal 2 2 7 7 4 2" xfId="20799" xr:uid="{00B40404-8E65-48CD-AB16-729DDAF8B967}"/>
    <cellStyle name="Normal 2 2 7 7 5" xfId="22819" xr:uid="{F5302D9A-7717-43A3-9991-538FB9F931D8}"/>
    <cellStyle name="Normal 2 2 7 7 6" xfId="12849" xr:uid="{F4F92005-4B46-4882-86F0-AA33BE952BAB}"/>
    <cellStyle name="Normal 2 2 7 8" xfId="2215" xr:uid="{00000000-0005-0000-0000-000036040000}"/>
    <cellStyle name="Normal 2 2 7 8 2" xfId="7342" xr:uid="{119F46DF-C067-41EC-8126-38A40487FA8C}"/>
    <cellStyle name="Normal 2 2 7 8 2 2" xfId="17722" xr:uid="{ED305A55-2D9A-46DD-BA47-AF220451757E}"/>
    <cellStyle name="Normal 2 2 7 8 3" xfId="10175" xr:uid="{9D697A6F-542C-4ED6-AF67-5B61BA0FD18E}"/>
    <cellStyle name="Normal 2 2 7 8 3 2" xfId="20555" xr:uid="{9890D317-D2F7-49F4-9663-26A6115E9037}"/>
    <cellStyle name="Normal 2 2 7 8 4" xfId="23831" xr:uid="{DA775B2D-7C2D-4E4F-A457-253B653B3263}"/>
    <cellStyle name="Normal 2 2 7 8 5" xfId="14889" xr:uid="{6016B299-4532-427C-8DBF-F49EBF94FEEE}"/>
    <cellStyle name="Normal 2 2 7 9" xfId="3937" xr:uid="{730B2415-7D0E-4777-BD3F-FD5EA860EFA8}"/>
    <cellStyle name="Normal 2 2 7 9 2" xfId="8769" xr:uid="{DE422D28-9071-46E0-8C78-715B420E7E8C}"/>
    <cellStyle name="Normal 2 2 7 9 2 2" xfId="19149" xr:uid="{69C561B9-5447-412B-8367-27A315462274}"/>
    <cellStyle name="Normal 2 2 7 9 3" xfId="11602" xr:uid="{2B1B7C93-75A1-4EFE-A9FD-2E389EEAE17E}"/>
    <cellStyle name="Normal 2 2 7 9 3 2" xfId="21982" xr:uid="{647ECAF7-2087-4270-B0FC-26A8F245DCBA}"/>
    <cellStyle name="Normal 2 2 7 9 4" xfId="16316" xr:uid="{56E29E40-D477-49BB-A1DB-B1585FB89744}"/>
    <cellStyle name="Normal 2 2 8" xfId="774" xr:uid="{00000000-0005-0000-0000-0000B2040000}"/>
    <cellStyle name="Normal 2 2 8 10" xfId="6877" xr:uid="{628BD07A-D930-4CD2-A940-69AD564921B7}"/>
    <cellStyle name="Normal 2 2 8 10 2" xfId="17257" xr:uid="{D8B97DC8-7635-465A-856A-2FA87A0AFF44}"/>
    <cellStyle name="Normal 2 2 8 11" xfId="9710" xr:uid="{F14EE70F-160D-4DA3-A3D4-9BC7D49B5D6B}"/>
    <cellStyle name="Normal 2 2 8 11 2" xfId="20090" xr:uid="{67B869A9-2EAC-4101-B81E-0B6A04DB9C7A}"/>
    <cellStyle name="Normal 2 2 8 12" xfId="25319" xr:uid="{8BBC2563-7EB3-4F0B-B448-C24827850FBF}"/>
    <cellStyle name="Normal 2 2 8 13" xfId="12430" xr:uid="{F2398DB6-92A6-4E09-8CEA-7C4D685124A0}"/>
    <cellStyle name="Normal 2 2 8 2" xfId="775" xr:uid="{00000000-0005-0000-0000-0000B3040000}"/>
    <cellStyle name="Normal 2 2 8 2 10" xfId="9711" xr:uid="{2E8E1B31-05C3-4FE9-9EA3-A11E18571BCB}"/>
    <cellStyle name="Normal 2 2 8 2 10 2" xfId="20091" xr:uid="{65A4362D-0852-4578-B5E2-C59DB0DE1260}"/>
    <cellStyle name="Normal 2 2 8 2 11" xfId="22650" xr:uid="{EE2F466C-BF6B-4568-ACBB-F9CA7F522928}"/>
    <cellStyle name="Normal 2 2 8 2 12" xfId="12565" xr:uid="{32E0DBA3-74D1-4471-9210-559060BCEC89}"/>
    <cellStyle name="Normal 2 2 8 2 2" xfId="776" xr:uid="{00000000-0005-0000-0000-0000B4040000}"/>
    <cellStyle name="Normal 2 2 8 2 2 2" xfId="3203" xr:uid="{00000000-0005-0000-0000-00004B040000}"/>
    <cellStyle name="Normal 2 2 8 2 2 2 2" xfId="6261" xr:uid="{AD7F9C5A-5E3B-40DC-9854-FDA24E5AF8DB}"/>
    <cellStyle name="Normal 2 2 8 2 2 2 2 2" xfId="25877" xr:uid="{E730DD8D-3F10-49FC-A895-5577D56DF90B}"/>
    <cellStyle name="Normal 2 2 8 2 2 2 2 3" xfId="27615" xr:uid="{939AE3EF-EE41-49B2-BBEB-DDE8EBBE629B}"/>
    <cellStyle name="Normal 2 2 8 2 2 2 2 4" xfId="15830" xr:uid="{466C9F48-8078-4AB5-B0A3-09B931C02DB0}"/>
    <cellStyle name="Normal 2 2 8 2 2 2 3" xfId="8283" xr:uid="{01B25D7D-B9CB-4313-9A55-D93C96704B92}"/>
    <cellStyle name="Normal 2 2 8 2 2 2 3 2" xfId="28882" xr:uid="{ADA3744A-7B68-4CE9-B787-2C2419DFDC4A}"/>
    <cellStyle name="Normal 2 2 8 2 2 2 3 3" xfId="18663" xr:uid="{A25F16EE-717B-475B-A5B5-2AA233EEB4AE}"/>
    <cellStyle name="Normal 2 2 8 2 2 2 4" xfId="11116" xr:uid="{E96C8554-8CF2-4170-AA1D-C245115615EC}"/>
    <cellStyle name="Normal 2 2 8 2 2 2 4 2" xfId="21496" xr:uid="{563CFB1D-1936-44BB-BD04-BBB7C4F5B7B6}"/>
    <cellStyle name="Normal 2 2 8 2 2 2 5" xfId="24176" xr:uid="{C0032DE9-A102-4F49-B63C-0CC0E1C338C0}"/>
    <cellStyle name="Normal 2 2 8 2 2 2 6" xfId="13744" xr:uid="{53A835B4-D170-4264-B454-1536B8D45EE1}"/>
    <cellStyle name="Normal 2 2 8 2 2 3" xfId="4302" xr:uid="{1FFE8655-55F3-4269-83C8-334A040FEC77}"/>
    <cellStyle name="Normal 2 2 8 2 2 3 2" xfId="9074" xr:uid="{6AE2C6FE-F53C-447D-AC47-C1657D57F2A1}"/>
    <cellStyle name="Normal 2 2 8 2 2 3 2 2" xfId="29117" xr:uid="{E7C3450E-2F33-4EAF-BE7B-432C4B18638F}"/>
    <cellStyle name="Normal 2 2 8 2 2 3 2 3" xfId="19454" xr:uid="{AFF2C6CB-6ED1-4C43-B328-DCF262F4C661}"/>
    <cellStyle name="Normal 2 2 8 2 2 3 3" xfId="11907" xr:uid="{44D4E787-4053-4D74-9147-70403D1E4BE0}"/>
    <cellStyle name="Normal 2 2 8 2 2 3 3 2" xfId="22287" xr:uid="{71633322-84F1-43F9-A310-AA1C9C15F19D}"/>
    <cellStyle name="Normal 2 2 8 2 2 3 4" xfId="24901" xr:uid="{A33F61B1-B2E4-49D0-A3BA-19C1F03A202B}"/>
    <cellStyle name="Normal 2 2 8 2 2 3 5" xfId="16621" xr:uid="{53B62D12-7ADC-4437-99D4-4D8ADE7D2990}"/>
    <cellStyle name="Normal 2 2 8 2 2 4" xfId="5129" xr:uid="{EF44E616-FCEF-4B61-B126-F41F814B1672}"/>
    <cellStyle name="Normal 2 2 8 2 2 4 2" xfId="26240" xr:uid="{C764AC65-430F-4028-AAB3-796B0F36B950}"/>
    <cellStyle name="Normal 2 2 8 2 2 4 3" xfId="14426" xr:uid="{098E2349-6E86-4C89-BCF2-9C6B794781F3}"/>
    <cellStyle name="Normal 2 2 8 2 2 5" xfId="6879" xr:uid="{09AEA82C-8297-4AE8-829C-747CBFFFB293}"/>
    <cellStyle name="Normal 2 2 8 2 2 5 2" xfId="17259" xr:uid="{637648A9-C576-444E-B4B3-A55EBC3FB424}"/>
    <cellStyle name="Normal 2 2 8 2 2 6" xfId="9712" xr:uid="{D6A3D852-B06A-4D55-AEF5-09C7BBE20F04}"/>
    <cellStyle name="Normal 2 2 8 2 2 6 2" xfId="20092" xr:uid="{126B0F5F-33D7-4CFA-B3CB-3F540B22047E}"/>
    <cellStyle name="Normal 2 2 8 2 2 7" xfId="23534" xr:uid="{AC6CAC62-C341-4C3D-A142-6E1FA8DC2778}"/>
    <cellStyle name="Normal 2 2 8 2 2 8" xfId="13173" xr:uid="{89A8D227-72D1-4F88-9AB5-0EBC5A5B2745}"/>
    <cellStyle name="Normal 2 2 8 2 3" xfId="3204" xr:uid="{00000000-0005-0000-0000-00004C040000}"/>
    <cellStyle name="Normal 2 2 8 2 3 2" xfId="4474" xr:uid="{B79F63A2-A715-4B21-A3BE-9628464F7014}"/>
    <cellStyle name="Normal 2 2 8 2 3 2 2" xfId="9246" xr:uid="{6F952480-3FDB-414C-B6CA-44F4ED28A849}"/>
    <cellStyle name="Normal 2 2 8 2 3 2 2 2" xfId="29235" xr:uid="{B837C5AA-2511-403E-BF9C-3C00737E91DD}"/>
    <cellStyle name="Normal 2 2 8 2 3 2 2 3" xfId="19626" xr:uid="{4B56D94F-7580-45FB-AC07-B28A6D1E6754}"/>
    <cellStyle name="Normal 2 2 8 2 3 2 3" xfId="12079" xr:uid="{7EBB8DCB-5068-4C64-936B-792200931A9C}"/>
    <cellStyle name="Normal 2 2 8 2 3 2 3 2" xfId="22459" xr:uid="{3D3BD81C-C557-4D5D-A9A7-90DEC679FD60}"/>
    <cellStyle name="Normal 2 2 8 2 3 2 4" xfId="23836" xr:uid="{C1692201-4612-4F99-B5D7-7B62E1BBF460}"/>
    <cellStyle name="Normal 2 2 8 2 3 2 5" xfId="16793" xr:uid="{9E6B0EF0-1544-4F38-8798-56F7FADF95B7}"/>
    <cellStyle name="Normal 2 2 8 2 3 3" xfId="6262" xr:uid="{F103B7AA-0002-4F7D-B285-E2D5C6FB343A}"/>
    <cellStyle name="Normal 2 2 8 2 3 3 2" xfId="25938" xr:uid="{F2D9A890-7170-4A20-B246-CAF9D59A5391}"/>
    <cellStyle name="Normal 2 2 8 2 3 3 3" xfId="15831" xr:uid="{BF862549-28D1-4806-8608-B1D17D8BDCC7}"/>
    <cellStyle name="Normal 2 2 8 2 3 4" xfId="8284" xr:uid="{E5ACE763-E8C4-4486-B72A-9E4EA89C7A8D}"/>
    <cellStyle name="Normal 2 2 8 2 3 4 2" xfId="18664" xr:uid="{F07F7485-9F1A-47BA-B018-765D152C6523}"/>
    <cellStyle name="Normal 2 2 8 2 3 5" xfId="11117" xr:uid="{E8D85AC4-EA72-4E3C-BA1A-C7ADC1E0DD3C}"/>
    <cellStyle name="Normal 2 2 8 2 3 5 2" xfId="21497" xr:uid="{09C0A0EA-6124-4D58-945C-EBB99BB5FAC7}"/>
    <cellStyle name="Normal 2 2 8 2 3 6" xfId="24807" xr:uid="{C89F7E85-6CAF-4A73-B1CB-D0E28020C5ED}"/>
    <cellStyle name="Normal 2 2 8 2 3 7" xfId="13745" xr:uid="{E2CABDA1-9B3F-41E5-BED0-604309B159DF}"/>
    <cellStyle name="Normal 2 2 8 2 4" xfId="3202" xr:uid="{00000000-0005-0000-0000-00004D040000}"/>
    <cellStyle name="Normal 2 2 8 2 4 2" xfId="6260" xr:uid="{00BDF592-F8ED-4918-8803-E44F81D1262F}"/>
    <cellStyle name="Normal 2 2 8 2 4 2 2" xfId="25844" xr:uid="{DAE43E84-2D15-410B-AAC9-BEFD8622CCD5}"/>
    <cellStyle name="Normal 2 2 8 2 4 2 3" xfId="15829" xr:uid="{A867CFCC-A18F-4100-8B17-18C1AF35D78F}"/>
    <cellStyle name="Normal 2 2 8 2 4 3" xfId="8282" xr:uid="{B9C08851-865A-4B86-A777-1121A9A65835}"/>
    <cellStyle name="Normal 2 2 8 2 4 3 2" xfId="18662" xr:uid="{96E36747-C293-4AED-A379-63C7E2ED0EB0}"/>
    <cellStyle name="Normal 2 2 8 2 4 4" xfId="11115" xr:uid="{C12C189B-1E98-4A23-B57A-DBAEE45CEB38}"/>
    <cellStyle name="Normal 2 2 8 2 4 4 2" xfId="21495" xr:uid="{D35EE70B-DE62-448F-BC2A-483C0629E5A9}"/>
    <cellStyle name="Normal 2 2 8 2 4 5" xfId="23811" xr:uid="{BC432C4B-B5D4-45F1-A098-40E096DB7C08}"/>
    <cellStyle name="Normal 2 2 8 2 4 6" xfId="13743" xr:uid="{DCA3EA7E-3623-4E6F-9B7D-414E8CFE2DEB}"/>
    <cellStyle name="Normal 2 2 8 2 5" xfId="2607" xr:uid="{00000000-0005-0000-0000-00004E040000}"/>
    <cellStyle name="Normal 2 2 8 2 5 2" xfId="5871" xr:uid="{2158CB03-382E-4154-84CF-297635431937}"/>
    <cellStyle name="Normal 2 2 8 2 5 2 2" xfId="26863" xr:uid="{8D95AE1F-7280-46BC-910E-DCA5B1645248}"/>
    <cellStyle name="Normal 2 2 8 2 5 2 3" xfId="15279" xr:uid="{3939FE5E-D725-4F1D-9D71-725A3C5C4C3B}"/>
    <cellStyle name="Normal 2 2 8 2 5 3" xfId="7732" xr:uid="{F4FC430F-0F3A-4A14-9461-867A83D045E9}"/>
    <cellStyle name="Normal 2 2 8 2 5 3 2" xfId="18112" xr:uid="{94929340-B51F-48CD-AD23-3E649F9F02D2}"/>
    <cellStyle name="Normal 2 2 8 2 5 4" xfId="10565" xr:uid="{2D5F3208-AE2B-49D3-BBF3-28D50CE40CF4}"/>
    <cellStyle name="Normal 2 2 8 2 5 4 2" xfId="20945" xr:uid="{8E647BA0-58F9-44E3-8560-D7245A82E6F3}"/>
    <cellStyle name="Normal 2 2 8 2 5 5" xfId="22796" xr:uid="{AC31583B-A675-4131-AD03-A29CA722448A}"/>
    <cellStyle name="Normal 2 2 8 2 5 6" xfId="12995" xr:uid="{4C44059D-138B-42F6-A4E1-87AAD4C2938A}"/>
    <cellStyle name="Normal 2 2 8 2 6" xfId="2331" xr:uid="{00000000-0005-0000-0000-000049040000}"/>
    <cellStyle name="Normal 2 2 8 2 6 2" xfId="7458" xr:uid="{3AA901C1-0822-4B28-A516-503B037C2030}"/>
    <cellStyle name="Normal 2 2 8 2 6 2 2" xfId="17838" xr:uid="{F2220739-898B-4866-A055-C32C8E328486}"/>
    <cellStyle name="Normal 2 2 8 2 6 3" xfId="10291" xr:uid="{9D4856D8-5F64-40B9-A821-52A1A4F7F348}"/>
    <cellStyle name="Normal 2 2 8 2 6 3 2" xfId="20671" xr:uid="{3CD42492-4DA1-4141-8AC7-40E799C5F97D}"/>
    <cellStyle name="Normal 2 2 8 2 6 4" xfId="24020" xr:uid="{088F61CA-E37A-4075-BA0A-E940FF2C1253}"/>
    <cellStyle name="Normal 2 2 8 2 6 5" xfId="15005" xr:uid="{3F02CA74-B058-44D3-9E13-ECAE3FFA3E36}"/>
    <cellStyle name="Normal 2 2 8 2 7" xfId="3846" xr:uid="{6A49327A-3862-4542-9177-0AF47BCAA334}"/>
    <cellStyle name="Normal 2 2 8 2 7 2" xfId="8679" xr:uid="{BB11D339-3294-4E5E-93BC-363044C6AD61}"/>
    <cellStyle name="Normal 2 2 8 2 7 2 2" xfId="19059" xr:uid="{672ACB02-E131-4912-A65A-C985E34D56FB}"/>
    <cellStyle name="Normal 2 2 8 2 7 3" xfId="11512" xr:uid="{3433FEE8-69AE-4718-B7A5-DE65C3900C01}"/>
    <cellStyle name="Normal 2 2 8 2 7 3 2" xfId="21892" xr:uid="{688BBCCB-3380-47C5-B0BC-470EC18C4240}"/>
    <cellStyle name="Normal 2 2 8 2 7 4" xfId="16226" xr:uid="{AB074805-6BDA-41A1-B685-E4E896C027AC}"/>
    <cellStyle name="Normal 2 2 8 2 8" xfId="5128" xr:uid="{2EF62492-BFF2-4C41-ADBB-8135D3993D9D}"/>
    <cellStyle name="Normal 2 2 8 2 8 2" xfId="14425" xr:uid="{3544151C-8FE4-4BC6-A82E-019C0F7B9799}"/>
    <cellStyle name="Normal 2 2 8 2 9" xfId="6878" xr:uid="{5748C84E-41B0-4273-98C8-35E79BD84EF0}"/>
    <cellStyle name="Normal 2 2 8 2 9 2" xfId="17258" xr:uid="{14684CC9-A457-441B-B6A9-3F9C63964AC6}"/>
    <cellStyle name="Normal 2 2 8 3" xfId="777" xr:uid="{00000000-0005-0000-0000-0000B5040000}"/>
    <cellStyle name="Normal 2 2 8 3 2" xfId="3205" xr:uid="{00000000-0005-0000-0000-000050040000}"/>
    <cellStyle name="Normal 2 2 8 3 2 2" xfId="6263" xr:uid="{484994DE-EA3F-48CE-8C82-D9A34BD5D050}"/>
    <cellStyle name="Normal 2 2 8 3 2 2 2" xfId="25497" xr:uid="{9976E747-9C6D-4AA6-B81C-9C316A07E5F6}"/>
    <cellStyle name="Normal 2 2 8 3 2 2 3" xfId="26969" xr:uid="{F603F650-3DB7-4DA7-93A3-8D9FE2123AFF}"/>
    <cellStyle name="Normal 2 2 8 3 2 2 4" xfId="15832" xr:uid="{BFE0CFD8-BEAB-47DA-9195-84B09ED06AAE}"/>
    <cellStyle name="Normal 2 2 8 3 2 3" xfId="8285" xr:uid="{51A4D7D6-C0D2-43D5-85D4-EA446260D201}"/>
    <cellStyle name="Normal 2 2 8 3 2 3 2" xfId="28883" xr:uid="{4215C2A4-6596-45F2-BD61-68A9C65B0F2D}"/>
    <cellStyle name="Normal 2 2 8 3 2 3 3" xfId="18665" xr:uid="{A3A2E13C-311D-4FE2-A204-3EAFFDBE5612}"/>
    <cellStyle name="Normal 2 2 8 3 2 4" xfId="11118" xr:uid="{FFA795C0-AD39-4FE5-B0D8-5A19308E89B3}"/>
    <cellStyle name="Normal 2 2 8 3 2 4 2" xfId="21498" xr:uid="{F4A5942B-C24E-41C1-90FC-536AA55614DF}"/>
    <cellStyle name="Normal 2 2 8 3 2 5" xfId="24116" xr:uid="{E0E67E6E-E546-40B5-96DB-A817EB89A89D}"/>
    <cellStyle name="Normal 2 2 8 3 2 6" xfId="13746" xr:uid="{9D2CA8CC-2B5E-413C-ACCD-4099D1B875B7}"/>
    <cellStyle name="Normal 2 2 8 3 3" xfId="2736" xr:uid="{00000000-0005-0000-0000-000051040000}"/>
    <cellStyle name="Normal 2 2 8 3 3 2" xfId="5954" xr:uid="{630E4BC0-EF5B-4545-9D87-3B4644C75384}"/>
    <cellStyle name="Normal 2 2 8 3 3 2 2" xfId="28086" xr:uid="{3ED1D39F-0F11-4148-A98E-A4210E6D00B2}"/>
    <cellStyle name="Normal 2 2 8 3 3 2 3" xfId="15407" xr:uid="{3119C0F1-0AA0-4FE4-9F46-261DFD366530}"/>
    <cellStyle name="Normal 2 2 8 3 3 3" xfId="7860" xr:uid="{A467FD2F-47A1-4B7C-8683-284542929F18}"/>
    <cellStyle name="Normal 2 2 8 3 3 3 2" xfId="18240" xr:uid="{E44A229C-2533-411A-B532-D794FAC320EF}"/>
    <cellStyle name="Normal 2 2 8 3 3 4" xfId="10693" xr:uid="{63E92958-F63F-4843-AEE9-D7553DC9EA1E}"/>
    <cellStyle name="Normal 2 2 8 3 3 4 2" xfId="21073" xr:uid="{7F2A1A78-DFE7-441B-BBCE-B8B4C2514206}"/>
    <cellStyle name="Normal 2 2 8 3 3 5" xfId="22901" xr:uid="{2BEF5312-252E-4369-A6B3-169E222B0AFC}"/>
    <cellStyle name="Normal 2 2 8 3 3 6" xfId="13172" xr:uid="{2B192A59-C2D0-420D-A594-224E758F4C75}"/>
    <cellStyle name="Normal 2 2 8 3 4" xfId="4165" xr:uid="{5BEFE4C8-65F9-485E-B282-F87ACA3FCC55}"/>
    <cellStyle name="Normal 2 2 8 3 4 2" xfId="8937" xr:uid="{88DADD39-5568-426E-8F44-EA1914AAAE4C}"/>
    <cellStyle name="Normal 2 2 8 3 4 2 2" xfId="29032" xr:uid="{931954E9-0975-4F47-819C-F66340C1D0B8}"/>
    <cellStyle name="Normal 2 2 8 3 4 2 3" xfId="19317" xr:uid="{450B9D57-B6DD-4AE9-9E87-F372C2B4131E}"/>
    <cellStyle name="Normal 2 2 8 3 4 3" xfId="11770" xr:uid="{ACA7C7BB-0011-479E-9B26-D5F22ED0AB35}"/>
    <cellStyle name="Normal 2 2 8 3 4 3 2" xfId="22150" xr:uid="{E6618A83-CE86-4EB8-8D89-E3E1E39BD214}"/>
    <cellStyle name="Normal 2 2 8 3 4 4" xfId="25100" xr:uid="{97A2201C-2CB2-44A7-8D68-B368E0DE0280}"/>
    <cellStyle name="Normal 2 2 8 3 4 5" xfId="16484" xr:uid="{7A385FD1-0DF7-400E-B11A-8C7175A257A8}"/>
    <cellStyle name="Normal 2 2 8 3 5" xfId="5130" xr:uid="{DF114792-7895-4047-A09B-5C89DDFA98E8}"/>
    <cellStyle name="Normal 2 2 8 3 5 2" xfId="27899" xr:uid="{B9481CD4-049F-44F9-8FAD-4606DF390BA1}"/>
    <cellStyle name="Normal 2 2 8 3 5 3" xfId="14427" xr:uid="{4A0890B8-7A3F-4CBD-9460-A2FA5E09DC94}"/>
    <cellStyle name="Normal 2 2 8 3 6" xfId="6880" xr:uid="{006F0DA1-1F6A-4EB7-976E-B973796EA551}"/>
    <cellStyle name="Normal 2 2 8 3 6 2" xfId="17260" xr:uid="{B29809A2-92CE-42F6-AFC4-1DAEDBBB71C8}"/>
    <cellStyle name="Normal 2 2 8 3 7" xfId="9713" xr:uid="{523ADCC1-833D-4334-B19D-A371030594A8}"/>
    <cellStyle name="Normal 2 2 8 3 7 2" xfId="20093" xr:uid="{739A1ED2-858E-4703-9DBA-85B29C923FE6}"/>
    <cellStyle name="Normal 2 2 8 3 8" xfId="25340" xr:uid="{6817A934-B529-48A1-90A1-7FD175FC2BE1}"/>
    <cellStyle name="Normal 2 2 8 3 9" xfId="12723" xr:uid="{8FEAC656-B6C6-4CE5-9B2C-A216EF72EB2B}"/>
    <cellStyle name="Normal 2 2 8 4" xfId="778" xr:uid="{00000000-0005-0000-0000-0000B6040000}"/>
    <cellStyle name="Normal 2 2 8 4 2" xfId="4475" xr:uid="{23BDA9D2-ED53-4349-B69E-777DC5DF5162}"/>
    <cellStyle name="Normal 2 2 8 4 2 2" xfId="9247" xr:uid="{A430A709-9030-4D73-931E-6F1256FBFA5F}"/>
    <cellStyle name="Normal 2 2 8 4 2 2 2" xfId="29236" xr:uid="{FE0170C3-C567-4A19-90EC-BC3BF21B4053}"/>
    <cellStyle name="Normal 2 2 8 4 2 2 3" xfId="19627" xr:uid="{8A65A7C9-A81D-4D59-8579-1E0BE15BDC7F}"/>
    <cellStyle name="Normal 2 2 8 4 2 3" xfId="12080" xr:uid="{2C09DC46-EBCE-4EAD-9D05-A84B236A22BC}"/>
    <cellStyle name="Normal 2 2 8 4 2 3 2" xfId="22460" xr:uid="{BC6D3A13-4A3C-4C92-AD0E-D9041AFABFFD}"/>
    <cellStyle name="Normal 2 2 8 4 2 4" xfId="24008" xr:uid="{5BDC0F6B-7EC9-4C60-8E23-4C4B54326329}"/>
    <cellStyle name="Normal 2 2 8 4 2 5" xfId="16794" xr:uid="{DFCF66E1-A4F1-4112-81A5-CDB9EDB5CF76}"/>
    <cellStyle name="Normal 2 2 8 4 3" xfId="5131" xr:uid="{F3526898-48F3-4DF9-8404-73791E45C928}"/>
    <cellStyle name="Normal 2 2 8 4 3 2" xfId="27670" xr:uid="{EF851C49-3683-4A11-B429-91D97E1FFACD}"/>
    <cellStyle name="Normal 2 2 8 4 3 3" xfId="14428" xr:uid="{E4474A2B-0F25-46BF-A33D-99CF2CD4B427}"/>
    <cellStyle name="Normal 2 2 8 4 4" xfId="6881" xr:uid="{75BE2C8F-B81B-47B1-BDB3-D934D63BF284}"/>
    <cellStyle name="Normal 2 2 8 4 4 2" xfId="17261" xr:uid="{3FBF1AF6-C024-4907-9467-995093BCB152}"/>
    <cellStyle name="Normal 2 2 8 4 5" xfId="9714" xr:uid="{9CA60E50-95F0-457D-B2B2-90F19A50F42C}"/>
    <cellStyle name="Normal 2 2 8 4 5 2" xfId="20094" xr:uid="{B48ECCE5-EABA-47C4-9D81-1577B95F8B10}"/>
    <cellStyle name="Normal 2 2 8 4 6" xfId="25571" xr:uid="{C3C4FC47-04A1-486C-A819-560E0366EFFB}"/>
    <cellStyle name="Normal 2 2 8 4 7" xfId="13747" xr:uid="{214523F0-F79D-4E0E-AB98-B5BD239E6C92}"/>
    <cellStyle name="Normal 2 2 8 5" xfId="2906" xr:uid="{00000000-0005-0000-0000-000053040000}"/>
    <cellStyle name="Normal 2 2 8 5 2" xfId="6092" xr:uid="{952333CD-1997-451D-B5B4-0329D188E463}"/>
    <cellStyle name="Normal 2 2 8 5 2 2" xfId="25577" xr:uid="{9BCEEE65-749B-4CC7-B67C-E8F68C6566ED}"/>
    <cellStyle name="Normal 2 2 8 5 2 3" xfId="26448" xr:uid="{0798626E-CF20-4BC8-9D44-05437B812187}"/>
    <cellStyle name="Normal 2 2 8 5 2 4" xfId="15570" xr:uid="{18D8CE0C-EE8E-4AB8-9BCA-D61138A49C27}"/>
    <cellStyle name="Normal 2 2 8 5 3" xfId="8023" xr:uid="{4203C75B-DE85-46BC-86BC-235759C26623}"/>
    <cellStyle name="Normal 2 2 8 5 3 2" xfId="28285" xr:uid="{E662AAA6-F64B-4AC7-ABDC-FD3D8E15A290}"/>
    <cellStyle name="Normal 2 2 8 5 3 3" xfId="18403" xr:uid="{2FB01AE0-AB01-4030-A7AE-3E2E87BE285A}"/>
    <cellStyle name="Normal 2 2 8 5 4" xfId="10856" xr:uid="{5BB1F46D-F728-4577-802D-CD54DA757535}"/>
    <cellStyle name="Normal 2 2 8 5 4 2" xfId="21236" xr:uid="{384F825B-9BAD-4D46-95F0-B1EF9954096F}"/>
    <cellStyle name="Normal 2 2 8 5 5" xfId="24802" xr:uid="{F3F1FDEC-803E-48B4-B1BA-8CEF00F46516}"/>
    <cellStyle name="Normal 2 2 8 5 6" xfId="13421" xr:uid="{3BA5AAFB-C29D-4A8D-A6E7-757B717E2996}"/>
    <cellStyle name="Normal 2 2 8 6" xfId="2444" xr:uid="{00000000-0005-0000-0000-000054040000}"/>
    <cellStyle name="Normal 2 2 8 6 2" xfId="5738" xr:uid="{E9BCFC5C-B62C-4AF1-BF11-ABED759D9FD3}"/>
    <cellStyle name="Normal 2 2 8 6 2 2" xfId="27912" xr:uid="{0F7401AA-714A-4AD5-8BCE-9097A8986672}"/>
    <cellStyle name="Normal 2 2 8 6 2 3" xfId="15116" xr:uid="{F3005ED3-45F8-42C1-BA77-602BD6E137DB}"/>
    <cellStyle name="Normal 2 2 8 6 3" xfId="7569" xr:uid="{D5C48443-90AD-454C-B59E-E5B65C07939A}"/>
    <cellStyle name="Normal 2 2 8 6 3 2" xfId="17949" xr:uid="{BD90E231-7C68-4E37-843E-66F5CAB6AE18}"/>
    <cellStyle name="Normal 2 2 8 6 4" xfId="10402" xr:uid="{6EA69504-F204-479D-A39A-E6F34DF9241D}"/>
    <cellStyle name="Normal 2 2 8 6 4 2" xfId="20782" xr:uid="{A7F8F2AA-D002-4607-95BA-5E8299AA55D2}"/>
    <cellStyle name="Normal 2 2 8 6 5" xfId="25202" xr:uid="{D9E389A6-396A-4E3F-9DEA-7897E5272595}"/>
    <cellStyle name="Normal 2 2 8 6 6" xfId="12832" xr:uid="{FF9A46F1-35C8-42ED-A497-DE2EF276B3E4}"/>
    <cellStyle name="Normal 2 2 8 7" xfId="2198" xr:uid="{00000000-0005-0000-0000-000048040000}"/>
    <cellStyle name="Normal 2 2 8 7 2" xfId="7325" xr:uid="{D85EF949-3C70-47EF-B65A-4C5DBC4DD7B5}"/>
    <cellStyle name="Normal 2 2 8 7 2 2" xfId="17705" xr:uid="{75D37252-83E1-4A0D-A79C-E95D2B69B793}"/>
    <cellStyle name="Normal 2 2 8 7 3" xfId="10158" xr:uid="{F1735CAE-42FF-41C1-B3C3-126962AC2A07}"/>
    <cellStyle name="Normal 2 2 8 7 3 2" xfId="20538" xr:uid="{22960B3F-28FD-4363-971A-875522B02B42}"/>
    <cellStyle name="Normal 2 2 8 7 4" xfId="24598" xr:uid="{7B1E0F3F-CD25-4957-9A3B-FDE8916C9ABD}"/>
    <cellStyle name="Normal 2 2 8 7 5" xfId="14872" xr:uid="{A4A7B8B0-6650-46BF-B2CD-174DE0FD4DF1}"/>
    <cellStyle name="Normal 2 2 8 8" xfId="3938" xr:uid="{F0D2F1BA-6686-4BD2-8B00-9C5B4152FFF3}"/>
    <cellStyle name="Normal 2 2 8 8 2" xfId="8770" xr:uid="{E86560AA-205E-4CB0-83FA-BC5AE68807E1}"/>
    <cellStyle name="Normal 2 2 8 8 2 2" xfId="19150" xr:uid="{1BE94ADB-47AE-488A-963C-DC2CFC9A2D22}"/>
    <cellStyle name="Normal 2 2 8 8 3" xfId="11603" xr:uid="{0EE6E029-C429-4F97-9A60-6EA0B1E233F9}"/>
    <cellStyle name="Normal 2 2 8 8 3 2" xfId="21983" xr:uid="{3A61CA5C-FBEA-4117-8B05-A2BCEA84654F}"/>
    <cellStyle name="Normal 2 2 8 8 4" xfId="16317" xr:uid="{9B61399F-58E1-476A-8D09-F6DF2C240B97}"/>
    <cellStyle name="Normal 2 2 8 9" xfId="5127" xr:uid="{AFB99C95-C598-4EA2-9FB4-024508388830}"/>
    <cellStyle name="Normal 2 2 8 9 2" xfId="14424" xr:uid="{49926844-9CD6-4BD1-B4F1-0E389511F9FA}"/>
    <cellStyle name="Normal 2 2 9" xfId="779" xr:uid="{00000000-0005-0000-0000-0000B7040000}"/>
    <cellStyle name="Normal 2 2 9 10" xfId="6882" xr:uid="{9470EB72-2386-4B86-91E6-E05808CABDF5}"/>
    <cellStyle name="Normal 2 2 9 10 2" xfId="17262" xr:uid="{0406A4A9-3F21-4A6D-B4C2-EACED8BB6547}"/>
    <cellStyle name="Normal 2 2 9 11" xfId="9715" xr:uid="{061A5E10-5555-4F28-9AC9-94E834304F13}"/>
    <cellStyle name="Normal 2 2 9 11 2" xfId="20095" xr:uid="{A73D8FA9-A391-4E0A-9219-4562B915C3A6}"/>
    <cellStyle name="Normal 2 2 9 12" xfId="24268" xr:uid="{576E34F2-41CA-4EC4-9637-C7972AE06340}"/>
    <cellStyle name="Normal 2 2 9 13" xfId="12492" xr:uid="{BE251780-240B-47C4-856F-C93BB4A507BB}"/>
    <cellStyle name="Normal 2 2 9 2" xfId="780" xr:uid="{00000000-0005-0000-0000-0000B8040000}"/>
    <cellStyle name="Normal 2 2 9 2 10" xfId="9716" xr:uid="{9E681807-C68B-4FBE-99F0-064EE2656431}"/>
    <cellStyle name="Normal 2 2 9 2 10 2" xfId="20096" xr:uid="{95F5432A-DAC5-4D6B-8FC3-4F0600FFE167}"/>
    <cellStyle name="Normal 2 2 9 2 11" xfId="23805" xr:uid="{1D4A964E-C193-439C-B645-B41327DCAC5C}"/>
    <cellStyle name="Normal 2 2 9 2 12" xfId="12566" xr:uid="{5103DF43-BA24-449F-821F-DEA8A2E961E7}"/>
    <cellStyle name="Normal 2 2 9 2 2" xfId="781" xr:uid="{00000000-0005-0000-0000-0000B9040000}"/>
    <cellStyle name="Normal 2 2 9 2 2 2" xfId="3207" xr:uid="{00000000-0005-0000-0000-000058040000}"/>
    <cellStyle name="Normal 2 2 9 2 2 2 2" xfId="6265" xr:uid="{CF3152DB-770F-43EC-913C-9EB2F0E41063}"/>
    <cellStyle name="Normal 2 2 9 2 2 2 2 2" xfId="26403" xr:uid="{DF5D3DBE-5DE8-4296-A978-1DD56F3E6130}"/>
    <cellStyle name="Normal 2 2 9 2 2 2 2 3" xfId="27982" xr:uid="{82082B94-4B03-46CB-8C29-9DF3679ECD89}"/>
    <cellStyle name="Normal 2 2 9 2 2 2 2 4" xfId="15834" xr:uid="{C84AE5A3-2FF2-45BD-8FA8-B81035ADD3C3}"/>
    <cellStyle name="Normal 2 2 9 2 2 2 3" xfId="8287" xr:uid="{4E1BFC36-4777-4CFA-9000-5F493A9B9C32}"/>
    <cellStyle name="Normal 2 2 9 2 2 2 3 2" xfId="28884" xr:uid="{78D73DCD-3430-4D21-9750-4D4249182F9C}"/>
    <cellStyle name="Normal 2 2 9 2 2 2 3 3" xfId="18667" xr:uid="{AA1AC361-BE25-4307-81F7-8CFE1A04DE6D}"/>
    <cellStyle name="Normal 2 2 9 2 2 2 4" xfId="11120" xr:uid="{AEF4FE3B-C95F-42B9-8AD5-B6CBA088BC6C}"/>
    <cellStyle name="Normal 2 2 9 2 2 2 4 2" xfId="21500" xr:uid="{CDB27520-57CF-49F2-B491-C3AE991B0A83}"/>
    <cellStyle name="Normal 2 2 9 2 2 2 5" xfId="23838" xr:uid="{492BC03A-330C-4840-9954-8DC957DA99DF}"/>
    <cellStyle name="Normal 2 2 9 2 2 2 6" xfId="13749" xr:uid="{F8472CF7-1736-4327-BE85-EA0E191F5730}"/>
    <cellStyle name="Normal 2 2 9 2 2 3" xfId="4303" xr:uid="{9401B11B-BB1E-4CF5-AE56-1E44FA58A16C}"/>
    <cellStyle name="Normal 2 2 9 2 2 3 2" xfId="9075" xr:uid="{5C8F50C3-A43D-4C93-B8AF-61CEBCF4DB99}"/>
    <cellStyle name="Normal 2 2 9 2 2 3 2 2" xfId="29118" xr:uid="{C2DD29F2-66A8-4EC5-AB8A-16B99FA9B9ED}"/>
    <cellStyle name="Normal 2 2 9 2 2 3 2 3" xfId="19455" xr:uid="{79B7CCD1-7278-4A7A-8179-A8A045ADCAAB}"/>
    <cellStyle name="Normal 2 2 9 2 2 3 3" xfId="11908" xr:uid="{D0DF9D12-E17B-4F5A-BF29-D40A46057F9C}"/>
    <cellStyle name="Normal 2 2 9 2 2 3 3 2" xfId="22288" xr:uid="{CAA96B49-6C44-4F06-A5FE-8A23ADE9C980}"/>
    <cellStyle name="Normal 2 2 9 2 2 3 4" xfId="23633" xr:uid="{F3ABB695-C29C-4D78-A2D6-2DB57854EF8E}"/>
    <cellStyle name="Normal 2 2 9 2 2 3 5" xfId="16622" xr:uid="{E8E63A6F-3BAC-4660-B702-4D531F68A43E}"/>
    <cellStyle name="Normal 2 2 9 2 2 4" xfId="5134" xr:uid="{245F6AA6-DEC7-4A7D-84D7-8ABF8C2349C1}"/>
    <cellStyle name="Normal 2 2 9 2 2 4 2" xfId="27625" xr:uid="{FA3F526F-2E22-4801-B38D-2ED231AE2E20}"/>
    <cellStyle name="Normal 2 2 9 2 2 4 3" xfId="14431" xr:uid="{2F23C46D-A3CA-4D0F-800A-1226486D3253}"/>
    <cellStyle name="Normal 2 2 9 2 2 5" xfId="6884" xr:uid="{FD726A48-6A26-4D62-9404-44B64235AA13}"/>
    <cellStyle name="Normal 2 2 9 2 2 5 2" xfId="17264" xr:uid="{5368F018-9882-4B32-AE60-CE0BBB909D46}"/>
    <cellStyle name="Normal 2 2 9 2 2 6" xfId="9717" xr:uid="{076D8BDE-5640-4795-B9E1-DFFA6C399710}"/>
    <cellStyle name="Normal 2 2 9 2 2 6 2" xfId="20097" xr:uid="{1898430F-ED98-427B-A436-7A1B3FE55DCB}"/>
    <cellStyle name="Normal 2 2 9 2 2 7" xfId="24876" xr:uid="{ABAD304C-203D-480C-930A-2F320F0AE843}"/>
    <cellStyle name="Normal 2 2 9 2 2 8" xfId="13175" xr:uid="{47594634-4882-45D2-9BD7-3099E5F1DBEF}"/>
    <cellStyle name="Normal 2 2 9 2 3" xfId="3208" xr:uid="{00000000-0005-0000-0000-000059040000}"/>
    <cellStyle name="Normal 2 2 9 2 3 2" xfId="4476" xr:uid="{8313F3DA-C79F-47A8-BB2A-50CF42D7C8C4}"/>
    <cellStyle name="Normal 2 2 9 2 3 2 2" xfId="9248" xr:uid="{E80E53B4-F3BC-4E22-8BFF-E897CF71AE85}"/>
    <cellStyle name="Normal 2 2 9 2 3 2 2 2" xfId="29237" xr:uid="{A2775098-798B-4AF1-A49C-4B092072D779}"/>
    <cellStyle name="Normal 2 2 9 2 3 2 2 3" xfId="19628" xr:uid="{6284DB13-70E0-403F-91AB-03B380222EBE}"/>
    <cellStyle name="Normal 2 2 9 2 3 2 3" xfId="12081" xr:uid="{FBFDF926-98EA-4AB2-A005-7C70A517C4ED}"/>
    <cellStyle name="Normal 2 2 9 2 3 2 3 2" xfId="22461" xr:uid="{AA14FF73-9E8D-4075-8026-A6A75AC2FF57}"/>
    <cellStyle name="Normal 2 2 9 2 3 2 4" xfId="25607" xr:uid="{93448F87-B803-4E54-A303-8B16EC582DD4}"/>
    <cellStyle name="Normal 2 2 9 2 3 2 5" xfId="16795" xr:uid="{81148CBE-F74A-42AB-A8A2-C2F527673A7B}"/>
    <cellStyle name="Normal 2 2 9 2 3 3" xfId="6266" xr:uid="{CCF43E88-38B9-4FCB-8157-32E2C015215D}"/>
    <cellStyle name="Normal 2 2 9 2 3 3 2" xfId="28286" xr:uid="{AC69E698-AD42-41CF-A493-E1563D085FB5}"/>
    <cellStyle name="Normal 2 2 9 2 3 3 3" xfId="15835" xr:uid="{1E12F699-81BA-43F6-9706-99F09B5E50A5}"/>
    <cellStyle name="Normal 2 2 9 2 3 4" xfId="8288" xr:uid="{3FBBF1CE-6BB3-4F39-AA5A-E5404AB6B76F}"/>
    <cellStyle name="Normal 2 2 9 2 3 4 2" xfId="18668" xr:uid="{EDBE740C-B9E0-4BF7-9035-3A660E1C688E}"/>
    <cellStyle name="Normal 2 2 9 2 3 5" xfId="11121" xr:uid="{D763E040-5FB4-4BA3-B799-6E0881D4CF59}"/>
    <cellStyle name="Normal 2 2 9 2 3 5 2" xfId="21501" xr:uid="{F3FFCCF0-518B-4E63-AB60-2F210EB17F47}"/>
    <cellStyle name="Normal 2 2 9 2 3 6" xfId="25383" xr:uid="{D9145492-127B-4B29-9909-8A59F19CF7CC}"/>
    <cellStyle name="Normal 2 2 9 2 3 7" xfId="13750" xr:uid="{35DC49CF-F7A0-4AD2-8F17-4913E8F088D1}"/>
    <cellStyle name="Normal 2 2 9 2 4" xfId="3206" xr:uid="{00000000-0005-0000-0000-00005A040000}"/>
    <cellStyle name="Normal 2 2 9 2 4 2" xfId="6264" xr:uid="{B7B4F429-72CC-4B01-A5F8-0C529335D655}"/>
    <cellStyle name="Normal 2 2 9 2 4 2 2" xfId="26783" xr:uid="{93E16350-F3BF-4D34-89D7-B9D07719EDD8}"/>
    <cellStyle name="Normal 2 2 9 2 4 2 3" xfId="15833" xr:uid="{D9C9F4E9-2D24-44EB-8BF5-15AD6CFAD07C}"/>
    <cellStyle name="Normal 2 2 9 2 4 3" xfId="8286" xr:uid="{73AFDC4F-E0AB-47D1-B20B-42EEACB2E07F}"/>
    <cellStyle name="Normal 2 2 9 2 4 3 2" xfId="18666" xr:uid="{0C532E37-1A5A-4B9A-B1DB-D07EB8FE32FC}"/>
    <cellStyle name="Normal 2 2 9 2 4 4" xfId="11119" xr:uid="{0875B57E-E03B-40DF-BD59-83999B593E62}"/>
    <cellStyle name="Normal 2 2 9 2 4 4 2" xfId="21499" xr:uid="{D0B66FE5-F5AC-4D88-8ABE-A01FDD7357CE}"/>
    <cellStyle name="Normal 2 2 9 2 4 5" xfId="23669" xr:uid="{52BF81DB-1EBD-4F0A-8845-443421D17A5E}"/>
    <cellStyle name="Normal 2 2 9 2 4 6" xfId="13748" xr:uid="{C218FCF3-95CC-4C06-9930-9B7704114871}"/>
    <cellStyle name="Normal 2 2 9 2 5" xfId="2655" xr:uid="{00000000-0005-0000-0000-00005B040000}"/>
    <cellStyle name="Normal 2 2 9 2 5 2" xfId="5915" xr:uid="{066E98A4-22C7-47F3-8C73-5BDE60E6F5CC}"/>
    <cellStyle name="Normal 2 2 9 2 5 2 2" xfId="28736" xr:uid="{2E3A3116-6CEA-4E37-8B3C-9372A85B73FE}"/>
    <cellStyle name="Normal 2 2 9 2 5 2 3" xfId="15327" xr:uid="{41F1E94F-584B-401E-B971-FE84B3C2D3E5}"/>
    <cellStyle name="Normal 2 2 9 2 5 3" xfId="7780" xr:uid="{931D7A9D-DA69-409F-8D14-CCDF93E8054F}"/>
    <cellStyle name="Normal 2 2 9 2 5 3 2" xfId="18160" xr:uid="{B380321C-8933-4980-9F6A-632936970452}"/>
    <cellStyle name="Normal 2 2 9 2 5 4" xfId="10613" xr:uid="{1B722676-E96F-4773-9FA7-78CE58CC446D}"/>
    <cellStyle name="Normal 2 2 9 2 5 4 2" xfId="20993" xr:uid="{15F1E175-287D-4154-B9DD-670FCF6D7170}"/>
    <cellStyle name="Normal 2 2 9 2 5 5" xfId="25108" xr:uid="{8B2AB8DF-A85E-42E0-8C01-CFAA26ABAD33}"/>
    <cellStyle name="Normal 2 2 9 2 5 6" xfId="13057" xr:uid="{DECB8372-EBEB-47DE-B3E9-29BACCC4346E}"/>
    <cellStyle name="Normal 2 2 9 2 6" xfId="2332" xr:uid="{00000000-0005-0000-0000-000056040000}"/>
    <cellStyle name="Normal 2 2 9 2 6 2" xfId="7459" xr:uid="{095F9ACA-1967-40DC-B76C-2E3068C34CEB}"/>
    <cellStyle name="Normal 2 2 9 2 6 2 2" xfId="17839" xr:uid="{E3132ED5-29A5-48BD-B9B1-3AF52FF49E93}"/>
    <cellStyle name="Normal 2 2 9 2 6 3" xfId="10292" xr:uid="{87F02579-74E7-4385-9A4A-08874974ACC2}"/>
    <cellStyle name="Normal 2 2 9 2 6 3 2" xfId="20672" xr:uid="{CDC89989-730D-42AB-93F0-D15E3FC232FB}"/>
    <cellStyle name="Normal 2 2 9 2 6 4" xfId="25506" xr:uid="{5ACC0668-A923-448C-A5F6-663164FD47CA}"/>
    <cellStyle name="Normal 2 2 9 2 6 5" xfId="15006" xr:uid="{2180B468-4F25-4079-806A-377A4FC24D79}"/>
    <cellStyle name="Normal 2 2 9 2 7" xfId="3847" xr:uid="{0F918769-EAD0-4AAC-89D1-AFD5A0859225}"/>
    <cellStyle name="Normal 2 2 9 2 7 2" xfId="8680" xr:uid="{17702334-6F58-4D1D-8F76-392FB67189FE}"/>
    <cellStyle name="Normal 2 2 9 2 7 2 2" xfId="19060" xr:uid="{E83FBBA5-B865-4F29-AED3-4279815F43B1}"/>
    <cellStyle name="Normal 2 2 9 2 7 3" xfId="11513" xr:uid="{A06F4A4B-CFB1-4587-BC27-6B7C366A5C70}"/>
    <cellStyle name="Normal 2 2 9 2 7 3 2" xfId="21893" xr:uid="{4F8D077A-8920-4403-A492-65E04ABDEB8B}"/>
    <cellStyle name="Normal 2 2 9 2 7 4" xfId="16227" xr:uid="{915258C8-FFAE-4D71-A04E-FA609227AEAA}"/>
    <cellStyle name="Normal 2 2 9 2 8" xfId="5133" xr:uid="{CB51AE57-2149-4880-9609-D38187E012F9}"/>
    <cellStyle name="Normal 2 2 9 2 8 2" xfId="14430" xr:uid="{8A864F12-A3AA-4C15-83D8-8C9A59A52F33}"/>
    <cellStyle name="Normal 2 2 9 2 9" xfId="6883" xr:uid="{C467FDC2-4DB3-4A1D-9E21-AA019FB5FE93}"/>
    <cellStyle name="Normal 2 2 9 2 9 2" xfId="17263" xr:uid="{683B7DA7-1DCE-443A-B5D9-67FAD3561361}"/>
    <cellStyle name="Normal 2 2 9 3" xfId="782" xr:uid="{00000000-0005-0000-0000-0000BA040000}"/>
    <cellStyle name="Normal 2 2 9 3 2" xfId="3209" xr:uid="{00000000-0005-0000-0000-00005D040000}"/>
    <cellStyle name="Normal 2 2 9 3 2 2" xfId="6267" xr:uid="{2D39B0E6-DA01-474A-9F40-B5BCFAC53C15}"/>
    <cellStyle name="Normal 2 2 9 3 2 2 2" xfId="25384" xr:uid="{C4656239-B8BC-443D-853E-F056987458DC}"/>
    <cellStyle name="Normal 2 2 9 3 2 2 3" xfId="25859" xr:uid="{66097556-E49B-4F4C-8635-B96452D3A406}"/>
    <cellStyle name="Normal 2 2 9 3 2 2 4" xfId="15836" xr:uid="{5D12FDC6-4F4B-4742-80B9-35B01350A1F5}"/>
    <cellStyle name="Normal 2 2 9 3 2 3" xfId="8289" xr:uid="{C04C5994-F831-42BD-90BC-7748B06BE714}"/>
    <cellStyle name="Normal 2 2 9 3 2 3 2" xfId="28885" xr:uid="{B9B8D372-0877-44FD-830D-3BF7BDF9DD7F}"/>
    <cellStyle name="Normal 2 2 9 3 2 3 3" xfId="18669" xr:uid="{3DF00537-A76D-447F-855A-ED35DC09FE27}"/>
    <cellStyle name="Normal 2 2 9 3 2 4" xfId="11122" xr:uid="{71FCBC8A-BA68-40C6-AB05-C08B6BB06E3D}"/>
    <cellStyle name="Normal 2 2 9 3 2 4 2" xfId="21502" xr:uid="{07FAC4F6-9AA7-44B9-B5BC-E1D15A92E555}"/>
    <cellStyle name="Normal 2 2 9 3 2 5" xfId="24333" xr:uid="{D30AE943-4C2B-4A0A-B6D6-D40C34E2C1FC}"/>
    <cellStyle name="Normal 2 2 9 3 2 6" xfId="13751" xr:uid="{7F3501BC-CFB5-4D54-8025-838897D480A6}"/>
    <cellStyle name="Normal 2 2 9 3 3" xfId="2737" xr:uid="{00000000-0005-0000-0000-00005E040000}"/>
    <cellStyle name="Normal 2 2 9 3 3 2" xfId="5955" xr:uid="{CA157C0C-9946-47FB-8046-B4118CED5502}"/>
    <cellStyle name="Normal 2 2 9 3 3 2 2" xfId="27631" xr:uid="{0832856C-A4A1-46D5-A04B-C16C014805C7}"/>
    <cellStyle name="Normal 2 2 9 3 3 2 3" xfId="15408" xr:uid="{87F9BCF7-26E8-4CFE-AAE2-2AE359D46526}"/>
    <cellStyle name="Normal 2 2 9 3 3 3" xfId="7861" xr:uid="{6C8BC6E1-66F6-4088-9D06-12D6397B34CE}"/>
    <cellStyle name="Normal 2 2 9 3 3 3 2" xfId="18241" xr:uid="{C1AEDF79-5688-48D9-BB5F-4443F978B2D7}"/>
    <cellStyle name="Normal 2 2 9 3 3 4" xfId="10694" xr:uid="{1E554B85-7C58-4404-B8DA-DDFB13DA88CA}"/>
    <cellStyle name="Normal 2 2 9 3 3 4 2" xfId="21074" xr:uid="{398ED5F8-6BA0-4FA3-B54A-3D345AA9D874}"/>
    <cellStyle name="Normal 2 2 9 3 3 5" xfId="23532" xr:uid="{66FA9E7D-DB2A-42CB-9CC1-8544D5CCF801}"/>
    <cellStyle name="Normal 2 2 9 3 3 6" xfId="13174" xr:uid="{2F8F91B4-B11E-421A-A325-03EAD955C403}"/>
    <cellStyle name="Normal 2 2 9 3 4" xfId="4166" xr:uid="{FEB2FCC6-654F-434C-915F-516E367874F6}"/>
    <cellStyle name="Normal 2 2 9 3 4 2" xfId="8938" xr:uid="{A9821F10-8F72-4E8A-BDA2-3A2376E9360F}"/>
    <cellStyle name="Normal 2 2 9 3 4 2 2" xfId="29033" xr:uid="{1CB40375-5086-42D8-8885-66B42A40EFCF}"/>
    <cellStyle name="Normal 2 2 9 3 4 2 3" xfId="19318" xr:uid="{6D20E4E7-A0F4-465C-A2D5-52BB620504B2}"/>
    <cellStyle name="Normal 2 2 9 3 4 3" xfId="11771" xr:uid="{D87D4F8C-C2DF-4B10-BE47-9078CC604945}"/>
    <cellStyle name="Normal 2 2 9 3 4 3 2" xfId="22151" xr:uid="{11C94CFB-BF39-4075-9EA9-95DC12699D91}"/>
    <cellStyle name="Normal 2 2 9 3 4 4" xfId="24721" xr:uid="{0CAC1D0B-164D-4449-98BB-B0A088896CF1}"/>
    <cellStyle name="Normal 2 2 9 3 4 5" xfId="16485" xr:uid="{5EE6D20E-DD12-42B4-9D95-F43D84C6E645}"/>
    <cellStyle name="Normal 2 2 9 3 5" xfId="5135" xr:uid="{8F6503DE-4DD2-4276-8C13-F64470D91849}"/>
    <cellStyle name="Normal 2 2 9 3 5 2" xfId="27228" xr:uid="{1DB8C7D0-5465-403D-AA5E-C8B10D5727A7}"/>
    <cellStyle name="Normal 2 2 9 3 5 3" xfId="14432" xr:uid="{A5BEBA1A-0BAC-4895-BF49-67CD6C7D4BCE}"/>
    <cellStyle name="Normal 2 2 9 3 6" xfId="6885" xr:uid="{D51A0510-A5CA-4ACB-BD8C-0F4B9BC12523}"/>
    <cellStyle name="Normal 2 2 9 3 6 2" xfId="17265" xr:uid="{479A240C-41B7-436D-949C-CE5F0F19A676}"/>
    <cellStyle name="Normal 2 2 9 3 7" xfId="9718" xr:uid="{89CE7C24-6BF3-4902-ABB6-96B10B2FBB84}"/>
    <cellStyle name="Normal 2 2 9 3 7 2" xfId="20098" xr:uid="{11556F6B-9D61-475C-BEF8-37F48BB4F626}"/>
    <cellStyle name="Normal 2 2 9 3 8" xfId="22786" xr:uid="{9C66E7C5-1CD0-4DCF-A016-59965DFC2551}"/>
    <cellStyle name="Normal 2 2 9 3 9" xfId="12724" xr:uid="{FF18E998-1704-41C2-BBEA-6237A32D147E}"/>
    <cellStyle name="Normal 2 2 9 4" xfId="783" xr:uid="{00000000-0005-0000-0000-0000BB040000}"/>
    <cellStyle name="Normal 2 2 9 4 2" xfId="4477" xr:uid="{2362C482-E221-495B-A354-A7272537504C}"/>
    <cellStyle name="Normal 2 2 9 4 2 2" xfId="9249" xr:uid="{82B3185A-4D0E-48D1-B44F-6BC0DD3BAA10}"/>
    <cellStyle name="Normal 2 2 9 4 2 2 2" xfId="29238" xr:uid="{054C77C3-338F-4438-9C03-0948B3A815A7}"/>
    <cellStyle name="Normal 2 2 9 4 2 2 3" xfId="19629" xr:uid="{D973F2FA-31B8-4A99-9C9E-0B85E23657FB}"/>
    <cellStyle name="Normal 2 2 9 4 2 3" xfId="12082" xr:uid="{88842306-2D0F-47F7-A6B7-38FA18A8BE23}"/>
    <cellStyle name="Normal 2 2 9 4 2 3 2" xfId="22462" xr:uid="{617208F0-696B-428C-8DE5-F78444531BA4}"/>
    <cellStyle name="Normal 2 2 9 4 2 4" xfId="24533" xr:uid="{D0D79DD2-3E3D-4A7F-B862-6DF0B1F4B4DD}"/>
    <cellStyle name="Normal 2 2 9 4 2 5" xfId="16796" xr:uid="{DB8D4652-4D6D-4810-8B3D-5210F22E6A1C}"/>
    <cellStyle name="Normal 2 2 9 4 3" xfId="5136" xr:uid="{E9254D01-BFB0-402E-8D52-577A6300D105}"/>
    <cellStyle name="Normal 2 2 9 4 3 2" xfId="27865" xr:uid="{C90B883F-4BE4-4F2F-BC2A-CE93656741F3}"/>
    <cellStyle name="Normal 2 2 9 4 3 3" xfId="14433" xr:uid="{212F0685-2D21-4A1A-BFF9-C490BE9112DB}"/>
    <cellStyle name="Normal 2 2 9 4 4" xfId="6886" xr:uid="{D2E6984A-27CB-4F5F-926F-84B2AD048FF4}"/>
    <cellStyle name="Normal 2 2 9 4 4 2" xfId="17266" xr:uid="{9162E991-4889-41FF-BA25-F3773EA10E60}"/>
    <cellStyle name="Normal 2 2 9 4 5" xfId="9719" xr:uid="{7ADA9F6F-75BB-4559-B04B-0B2186D06BA4}"/>
    <cellStyle name="Normal 2 2 9 4 5 2" xfId="20099" xr:uid="{C6F61D03-9224-494C-9E9F-EA2D76108A8F}"/>
    <cellStyle name="Normal 2 2 9 4 6" xfId="23897" xr:uid="{6B65C735-A254-4FFA-81E7-3E81A6CB83CF}"/>
    <cellStyle name="Normal 2 2 9 4 7" xfId="13752" xr:uid="{CF41414D-EF66-49D0-89CA-717D1B7EFB5E}"/>
    <cellStyle name="Normal 2 2 9 5" xfId="2907" xr:uid="{00000000-0005-0000-0000-000060040000}"/>
    <cellStyle name="Normal 2 2 9 5 2" xfId="6093" xr:uid="{37308E7F-B354-4837-8AB8-6A00B87C44A8}"/>
    <cellStyle name="Normal 2 2 9 5 2 2" xfId="25631" xr:uid="{274D68A6-4AC9-4AE4-A5B5-F8EF1F0D5761}"/>
    <cellStyle name="Normal 2 2 9 5 2 3" xfId="26809" xr:uid="{0EF4F193-EFA2-4A8C-BE91-8711529663F0}"/>
    <cellStyle name="Normal 2 2 9 5 2 4" xfId="15571" xr:uid="{76171DE7-4B64-4499-B37F-8A00D8588858}"/>
    <cellStyle name="Normal 2 2 9 5 3" xfId="8024" xr:uid="{E5ABCE4A-2750-4DE7-8801-3C1797140E86}"/>
    <cellStyle name="Normal 2 2 9 5 3 2" xfId="26452" xr:uid="{B0CBD696-8FF6-45FA-BBB1-A52347B32FE1}"/>
    <cellStyle name="Normal 2 2 9 5 3 3" xfId="18404" xr:uid="{0B10E619-CD0B-4530-8AF2-0CFEF6F96613}"/>
    <cellStyle name="Normal 2 2 9 5 4" xfId="10857" xr:uid="{C4A97003-54B9-485F-9DC3-3A90E0E98911}"/>
    <cellStyle name="Normal 2 2 9 5 4 2" xfId="21237" xr:uid="{B2BD5171-07AB-4494-95AD-84D624E33E80}"/>
    <cellStyle name="Normal 2 2 9 5 5" xfId="24817" xr:uid="{351993E5-0C93-4305-A53D-BD7DF217C1D9}"/>
    <cellStyle name="Normal 2 2 9 5 6" xfId="13422" xr:uid="{90038945-AB67-4587-BCA3-8445C4049B75}"/>
    <cellStyle name="Normal 2 2 9 6" xfId="2504" xr:uid="{00000000-0005-0000-0000-000061040000}"/>
    <cellStyle name="Normal 2 2 9 6 2" xfId="5784" xr:uid="{99F00FA8-1C72-462C-986D-098929DDBBCD}"/>
    <cellStyle name="Normal 2 2 9 6 2 2" xfId="26275" xr:uid="{754D8D62-5814-4C0C-A531-1E296D13A397}"/>
    <cellStyle name="Normal 2 2 9 6 2 3" xfId="15176" xr:uid="{58736A76-0640-4F58-A9CC-0974276567D3}"/>
    <cellStyle name="Normal 2 2 9 6 3" xfId="7629" xr:uid="{66D056DA-CA68-4D77-A082-6CF8276E79B6}"/>
    <cellStyle name="Normal 2 2 9 6 3 2" xfId="18009" xr:uid="{C20690F7-80B9-4ED5-96CA-C224C49DD706}"/>
    <cellStyle name="Normal 2 2 9 6 4" xfId="10462" xr:uid="{5FA20005-EFBC-4345-AB55-D6B0B1C08945}"/>
    <cellStyle name="Normal 2 2 9 6 4 2" xfId="20842" xr:uid="{878CD430-7F17-4A9F-8EAB-2DBCEBCDB694}"/>
    <cellStyle name="Normal 2 2 9 6 5" xfId="23143" xr:uid="{23FE7488-E8F4-40A5-9259-94282E8DA33D}"/>
    <cellStyle name="Normal 2 2 9 6 6" xfId="12892" xr:uid="{FC830CD8-3471-4BDF-8C41-641F6B16E563}"/>
    <cellStyle name="Normal 2 2 9 7" xfId="2260" xr:uid="{00000000-0005-0000-0000-000055040000}"/>
    <cellStyle name="Normal 2 2 9 7 2" xfId="7387" xr:uid="{EE74E906-B95A-4AB1-9CE9-DBC558707711}"/>
    <cellStyle name="Normal 2 2 9 7 2 2" xfId="17767" xr:uid="{8269C437-07F7-4931-A0BD-24CABA577458}"/>
    <cellStyle name="Normal 2 2 9 7 3" xfId="10220" xr:uid="{BB514019-6FF5-4114-B8C4-6676DD5F8790}"/>
    <cellStyle name="Normal 2 2 9 7 3 2" xfId="20600" xr:uid="{A8F49CE9-37D1-4F8A-89E3-8039BE91ECDC}"/>
    <cellStyle name="Normal 2 2 9 7 4" xfId="22871" xr:uid="{D303FCCE-F40D-463A-A780-4CE811BD7827}"/>
    <cellStyle name="Normal 2 2 9 7 5" xfId="14934" xr:uid="{F86A18D8-C7DF-48AB-8EDA-F9A1BAF34F45}"/>
    <cellStyle name="Normal 2 2 9 8" xfId="3939" xr:uid="{96E0C2AE-9DCB-4C66-8281-C0A9CC7202B4}"/>
    <cellStyle name="Normal 2 2 9 8 2" xfId="8771" xr:uid="{6D375651-796F-482E-BEDF-D8B7B596C8E2}"/>
    <cellStyle name="Normal 2 2 9 8 2 2" xfId="19151" xr:uid="{256C7DC4-4D46-4D28-99C4-BD1827B0AC3E}"/>
    <cellStyle name="Normal 2 2 9 8 3" xfId="11604" xr:uid="{52340EEA-7A47-46AE-BFEA-789AAC2A9B97}"/>
    <cellStyle name="Normal 2 2 9 8 3 2" xfId="21984" xr:uid="{4ED2DC6C-96A3-4FDB-B281-60419CF414B7}"/>
    <cellStyle name="Normal 2 2 9 8 4" xfId="16318" xr:uid="{C4A7D629-C3DD-4EE4-8EEA-12322EF71CB7}"/>
    <cellStyle name="Normal 2 2 9 9" xfId="5132" xr:uid="{A06390DB-BBFA-486C-ADF2-9350D719BB3F}"/>
    <cellStyle name="Normal 2 2 9 9 2" xfId="14429" xr:uid="{2BA6E952-82D0-4EF4-B62B-56E2C51F8061}"/>
    <cellStyle name="Normal 2 20" xfId="25547" xr:uid="{8C07E1A6-A1CC-4080-84CB-6FD0AE66A6D9}"/>
    <cellStyle name="Normal 2 20 2" xfId="25745" xr:uid="{307D95C4-C3D3-4858-8958-4CE880C31BF9}"/>
    <cellStyle name="Normal 2 21" xfId="22711" xr:uid="{946996B7-D821-4E03-9730-38F8FCB07445}"/>
    <cellStyle name="Normal 2 22" xfId="23636" xr:uid="{A4E39459-462C-454A-A30C-B043BE56C80C}"/>
    <cellStyle name="Normal 2 23" xfId="12386" xr:uid="{E65DE861-3430-4CC0-B8E2-F1AE8E21C22C}"/>
    <cellStyle name="Normal 2 24" xfId="29563" xr:uid="{8B3042BB-E780-4116-ACB4-69BF5D526462}"/>
    <cellStyle name="Normal 2 25" xfId="30100" xr:uid="{5AB8A7DA-FFAA-4EB5-9950-87FFA7645D23}"/>
    <cellStyle name="Normal 2 3" xfId="784" xr:uid="{00000000-0005-0000-0000-0000BC040000}"/>
    <cellStyle name="Normal 2 3 2" xfId="29565" xr:uid="{F18019D2-0B1A-48F3-A5C5-3D5F4CA2DF1A}"/>
    <cellStyle name="Normal 2 3 2 2" xfId="29628" xr:uid="{656E65D2-23FD-4E43-B6BE-DB53AC61741A}"/>
    <cellStyle name="Normal 2 3 2 3" xfId="29594" xr:uid="{82C16487-6617-4685-AEC1-6C7043E9D731}"/>
    <cellStyle name="Normal 2 4" xfId="785" xr:uid="{00000000-0005-0000-0000-0000BD040000}"/>
    <cellStyle name="Normal 2 4 2" xfId="29567" xr:uid="{8285FB9B-A599-4592-A61F-F7A876DCE316}"/>
    <cellStyle name="Normal 2 4 3" xfId="29566" xr:uid="{11DD0961-B7F5-48F1-BEE3-E9918CE52AA0}"/>
    <cellStyle name="Normal 2 5" xfId="786" xr:uid="{00000000-0005-0000-0000-0000BE040000}"/>
    <cellStyle name="Normal 2 5 10" xfId="787" xr:uid="{00000000-0005-0000-0000-0000BF040000}"/>
    <cellStyle name="Normal 2 5 10 2" xfId="3210" xr:uid="{00000000-0005-0000-0000-000066040000}"/>
    <cellStyle name="Normal 2 5 10 2 2" xfId="6268" xr:uid="{BB570923-EB98-4E0A-A52E-B4A7D9FAB640}"/>
    <cellStyle name="Normal 2 5 10 2 2 2" xfId="28718" xr:uid="{5F5F8159-8F49-4161-AE72-F6F10E85D3B5}"/>
    <cellStyle name="Normal 2 5 10 2 2 3" xfId="15837" xr:uid="{4324C264-E210-4C34-B4F6-2998CC94C58C}"/>
    <cellStyle name="Normal 2 5 10 2 3" xfId="8290" xr:uid="{D24D90A7-DC6C-4EDA-9592-6191A6C11F6A}"/>
    <cellStyle name="Normal 2 5 10 2 3 2" xfId="18670" xr:uid="{EAC5383B-5809-41BD-8073-95280C01FF36}"/>
    <cellStyle name="Normal 2 5 10 2 4" xfId="11123" xr:uid="{C8439742-051E-4ABE-9CB3-AA49C50B305A}"/>
    <cellStyle name="Normal 2 5 10 2 4 2" xfId="21503" xr:uid="{C20AE42A-BAD0-41E5-B8AB-06260DFE89CD}"/>
    <cellStyle name="Normal 2 5 10 2 5" xfId="23830" xr:uid="{80B8D4F9-2934-4D7A-BC9A-BF723751EF12}"/>
    <cellStyle name="Normal 2 5 10 2 6" xfId="13753" xr:uid="{55EE152E-587A-4ED0-91D8-A91793FF282A}"/>
    <cellStyle name="Normal 2 5 10 3" xfId="4118" xr:uid="{DDB8ACD5-94B4-4458-86EE-644F5AE09792}"/>
    <cellStyle name="Normal 2 5 10 3 2" xfId="8890" xr:uid="{EF530358-A2BC-41AF-895D-3DE813854A26}"/>
    <cellStyle name="Normal 2 5 10 3 2 2" xfId="29004" xr:uid="{BAA8C525-3BA7-44D3-AFCB-1185746F267E}"/>
    <cellStyle name="Normal 2 5 10 3 2 3" xfId="19270" xr:uid="{04ACBD67-1562-4A9A-BCEC-7BA8F903CE24}"/>
    <cellStyle name="Normal 2 5 10 3 3" xfId="11723" xr:uid="{AFB8A9D2-2B05-4E6F-BF1B-033DE40C0E1D}"/>
    <cellStyle name="Normal 2 5 10 3 3 2" xfId="22103" xr:uid="{A5BA9508-4759-408B-A6BF-B9D8634B3BAD}"/>
    <cellStyle name="Normal 2 5 10 3 4" xfId="24190" xr:uid="{A9E07380-D1BA-4535-9303-56888FAC8040}"/>
    <cellStyle name="Normal 2 5 10 3 5" xfId="16437" xr:uid="{C1FDBDBD-D88E-44A0-87B5-4724356DA33F}"/>
    <cellStyle name="Normal 2 5 10 4" xfId="5138" xr:uid="{496D32EC-DDFF-4EDD-A308-A2AE93E9F8B1}"/>
    <cellStyle name="Normal 2 5 10 4 2" xfId="24078" xr:uid="{7ECB6E9A-F36D-494A-AB71-30687663ED72}"/>
    <cellStyle name="Normal 2 5 10 4 3" xfId="28013" xr:uid="{91CED4CF-F180-4B9C-83CD-484CBD483A1E}"/>
    <cellStyle name="Normal 2 5 10 4 4" xfId="14435" xr:uid="{37C093D4-CD1C-4EA5-92F8-E433DAF86FDD}"/>
    <cellStyle name="Normal 2 5 10 5" xfId="6888" xr:uid="{C63BBBE3-D939-40B3-9EF4-C31A308605D9}"/>
    <cellStyle name="Normal 2 5 10 5 2" xfId="26600" xr:uid="{93F8A69A-2E39-499E-BB48-B66C048A9AC1}"/>
    <cellStyle name="Normal 2 5 10 5 3" xfId="17268" xr:uid="{0AF9C638-D7BF-4047-AAB7-143EFC618AB0}"/>
    <cellStyle name="Normal 2 5 10 6" xfId="9721" xr:uid="{937EB46E-F31B-420F-AD2A-16F82EBE2377}"/>
    <cellStyle name="Normal 2 5 10 6 2" xfId="20101" xr:uid="{10C10AB9-61A9-4274-9022-41E9537602AB}"/>
    <cellStyle name="Normal 2 5 10 7" xfId="24246" xr:uid="{02D79B2E-D591-4F79-889B-EEEFA7048349}"/>
    <cellStyle name="Normal 2 5 10 8" xfId="12661" xr:uid="{C7BC99CF-0783-4E1F-BB67-EDD91842DE03}"/>
    <cellStyle name="Normal 2 5 11" xfId="788" xr:uid="{00000000-0005-0000-0000-0000C0040000}"/>
    <cellStyle name="Normal 2 5 11 2" xfId="5139" xr:uid="{F005D30F-FF67-45E9-A450-26698085BABC}"/>
    <cellStyle name="Normal 2 5 11 2 2" xfId="24818" xr:uid="{008FDD4D-49A9-4BAF-BBA3-0E6B47ABC6DA}"/>
    <cellStyle name="Normal 2 5 11 2 3" xfId="26797" xr:uid="{B705362F-4C68-48B1-8997-9814484B93F3}"/>
    <cellStyle name="Normal 2 5 11 2 4" xfId="14436" xr:uid="{7EE87423-A796-4F51-8DFD-52589EF113D6}"/>
    <cellStyle name="Normal 2 5 11 3" xfId="6889" xr:uid="{9342098C-48F1-4F2B-9DD6-F182EDB8FE95}"/>
    <cellStyle name="Normal 2 5 11 3 2" xfId="26999" xr:uid="{B3C9FD38-4A6F-4077-8BAB-0AD1D9A12233}"/>
    <cellStyle name="Normal 2 5 11 3 3" xfId="17269" xr:uid="{3279319A-C6BB-4F64-BC8B-351BF97426E6}"/>
    <cellStyle name="Normal 2 5 11 4" xfId="9722" xr:uid="{E53A3328-A7EF-467F-B730-4075A2473213}"/>
    <cellStyle name="Normal 2 5 11 4 2" xfId="20102" xr:uid="{FD5C7BF8-B5BD-4C7D-9F3B-7D99FCDC4075}"/>
    <cellStyle name="Normal 2 5 11 5" xfId="24244" xr:uid="{3788D9FA-66EB-47C5-9AEC-7332395FD6AF}"/>
    <cellStyle name="Normal 2 5 11 6" xfId="13359" xr:uid="{B01AB50D-938E-4718-A14C-7D42ECB88508}"/>
    <cellStyle name="Normal 2 5 12" xfId="2435" xr:uid="{00000000-0005-0000-0000-000068040000}"/>
    <cellStyle name="Normal 2 5 12 2" xfId="5730" xr:uid="{096EF621-B617-4627-98A1-6862B4F3B620}"/>
    <cellStyle name="Normal 2 5 12 2 2" xfId="26624" xr:uid="{DD4E1CB5-4B42-4295-A8A0-3B7AE1DAE113}"/>
    <cellStyle name="Normal 2 5 12 2 3" xfId="15107" xr:uid="{2C8232ED-F690-4082-926E-DB18085C5A02}"/>
    <cellStyle name="Normal 2 5 12 3" xfId="7560" xr:uid="{36C148BE-855D-4899-98EC-529E064364D5}"/>
    <cellStyle name="Normal 2 5 12 3 2" xfId="17940" xr:uid="{CEC03613-AB80-4C38-9B21-BDC899AC009A}"/>
    <cellStyle name="Normal 2 5 12 4" xfId="10393" xr:uid="{F0C15155-4B9D-4A0F-9507-2F92A24BFE07}"/>
    <cellStyle name="Normal 2 5 12 4 2" xfId="20773" xr:uid="{A49E76F3-A2AD-4C67-8430-BB24CD8F3F8C}"/>
    <cellStyle name="Normal 2 5 12 5" xfId="23766" xr:uid="{A1CE3D32-0046-48AD-B09B-D4083067B680}"/>
    <cellStyle name="Normal 2 5 12 6" xfId="12822" xr:uid="{86ACC9CC-F44C-4117-9AB4-6A9559F76DDC}"/>
    <cellStyle name="Normal 2 5 13" xfId="2162" xr:uid="{00000000-0005-0000-0000-000064040000}"/>
    <cellStyle name="Normal 2 5 13 2" xfId="7289" xr:uid="{ABEA086E-CEFA-489D-BD20-6B107CD1870B}"/>
    <cellStyle name="Normal 2 5 13 2 2" xfId="26578" xr:uid="{D260554D-4353-4EC1-B66F-311507496991}"/>
    <cellStyle name="Normal 2 5 13 2 3" xfId="17669" xr:uid="{8EBF220B-282E-41A7-AF41-C534F17701C9}"/>
    <cellStyle name="Normal 2 5 13 3" xfId="10122" xr:uid="{6A476768-D707-4ED5-BCB1-303E7DA4C769}"/>
    <cellStyle name="Normal 2 5 13 3 2" xfId="20502" xr:uid="{B3A61B77-C986-48B7-9343-6A8688595B2C}"/>
    <cellStyle name="Normal 2 5 13 4" xfId="22805" xr:uid="{6B0BA96D-35B7-49F7-830B-F9BFD253AA3E}"/>
    <cellStyle name="Normal 2 5 13 5" xfId="14836" xr:uid="{33123260-80D1-46FD-B871-43C333B6E120}"/>
    <cellStyle name="Normal 2 5 14" xfId="3942" xr:uid="{4DF58CCA-A726-4F51-8773-D10E59D234F1}"/>
    <cellStyle name="Normal 2 5 14 2" xfId="8774" xr:uid="{93949D46-D187-4026-9884-5EC9985C6C90}"/>
    <cellStyle name="Normal 2 5 14 2 2" xfId="19154" xr:uid="{AADD6B47-A051-4A52-B750-D6214780511B}"/>
    <cellStyle name="Normal 2 5 14 3" xfId="11607" xr:uid="{3030196D-AC29-4CC1-A4E3-429340782493}"/>
    <cellStyle name="Normal 2 5 14 3 2" xfId="21987" xr:uid="{B844FA76-9644-4BA7-AE11-FDA85DD4D7AB}"/>
    <cellStyle name="Normal 2 5 14 4" xfId="28132" xr:uid="{37A0DECA-5050-4AE6-BB44-4BBEC15BCA14}"/>
    <cellStyle name="Normal 2 5 14 5" xfId="16321" xr:uid="{9CBA3C09-DDE3-4A3A-B6FE-98AABDE829D0}"/>
    <cellStyle name="Normal 2 5 15" xfId="5137" xr:uid="{1552226D-8AD7-45BC-AC77-D1272FF83047}"/>
    <cellStyle name="Normal 2 5 15 2" xfId="14434" xr:uid="{8ABFF19D-954D-4F51-83EE-1B64AB4EC3AA}"/>
    <cellStyle name="Normal 2 5 16" xfId="6887" xr:uid="{E34B52DD-0D95-4E57-BBDB-84BDBA808D26}"/>
    <cellStyle name="Normal 2 5 16 2" xfId="17267" xr:uid="{FE68BB87-5ED9-416F-8B0B-1BBFB56CE6A4}"/>
    <cellStyle name="Normal 2 5 17" xfId="9720" xr:uid="{71B0E6CE-EC01-41D8-A4CF-0F31019EB11C}"/>
    <cellStyle name="Normal 2 5 17 2" xfId="20100" xr:uid="{A2897E3B-E47D-46A7-84AE-5CD93504EFEE}"/>
    <cellStyle name="Normal 2 5 18" xfId="24436" xr:uid="{282C5376-98C7-49DE-A520-F11DB1848102}"/>
    <cellStyle name="Normal 2 5 19" xfId="12394" xr:uid="{A5866C7D-4474-4E5B-A25F-02BFD262B28F}"/>
    <cellStyle name="Normal 2 5 2" xfId="789" xr:uid="{00000000-0005-0000-0000-0000C1040000}"/>
    <cellStyle name="Normal 2 5 2 10" xfId="5140" xr:uid="{5E4C7B78-933D-4945-8AEB-9937483272E2}"/>
    <cellStyle name="Normal 2 5 2 10 2" xfId="14437" xr:uid="{DFD9B2B3-2BCF-4C25-B678-8DFD6BBF2B8E}"/>
    <cellStyle name="Normal 2 5 2 11" xfId="6890" xr:uid="{D9368D94-A4FA-4857-9E07-D8B06B15D57E}"/>
    <cellStyle name="Normal 2 5 2 11 2" xfId="17270" xr:uid="{467655A8-F471-42A9-962E-68A05B36F8F6}"/>
    <cellStyle name="Normal 2 5 2 12" xfId="9723" xr:uid="{84496DC4-5C98-4F69-8436-A24D80912824}"/>
    <cellStyle name="Normal 2 5 2 12 2" xfId="20103" xr:uid="{D0C5DC80-66E8-42C1-AD5B-5C6E8F8A713F}"/>
    <cellStyle name="Normal 2 5 2 13" xfId="25178" xr:uid="{EC0F43C9-DBE0-4237-89D9-7AD8DC19F42E}"/>
    <cellStyle name="Normal 2 5 2 14" xfId="12420" xr:uid="{153135D3-00A7-45C2-8D52-0FCBDF0AC3C4}"/>
    <cellStyle name="Normal 2 5 2 2" xfId="790" xr:uid="{00000000-0005-0000-0000-0000C2040000}"/>
    <cellStyle name="Normal 2 5 2 2 10" xfId="6891" xr:uid="{E69D7650-486A-4491-800D-8F6D2504A896}"/>
    <cellStyle name="Normal 2 5 2 2 10 2" xfId="17271" xr:uid="{35F78DB7-03B7-43A3-895E-E46CB3E61D12}"/>
    <cellStyle name="Normal 2 5 2 2 11" xfId="9724" xr:uid="{A2374A83-C013-4CC2-A2DA-A768BC6DD1AF}"/>
    <cellStyle name="Normal 2 5 2 2 11 2" xfId="20104" xr:uid="{9CF102B4-BB9D-4FBF-A167-95DF46575A40}"/>
    <cellStyle name="Normal 2 5 2 2 12" xfId="23418" xr:uid="{AAF76358-571E-44F1-BBA4-5EEF5DABC461}"/>
    <cellStyle name="Normal 2 5 2 2 13" xfId="12480" xr:uid="{956D1D4A-D7F9-4B2D-BFE3-178543F91DF7}"/>
    <cellStyle name="Normal 2 5 2 2 2" xfId="791" xr:uid="{00000000-0005-0000-0000-0000C3040000}"/>
    <cellStyle name="Normal 2 5 2 2 2 10" xfId="13045" xr:uid="{C1BC4533-3E99-4779-BD5A-8281B4F68D49}"/>
    <cellStyle name="Normal 2 5 2 2 2 2" xfId="2741" xr:uid="{00000000-0005-0000-0000-00006C040000}"/>
    <cellStyle name="Normal 2 5 2 2 2 2 2" xfId="3213" xr:uid="{00000000-0005-0000-0000-00006D040000}"/>
    <cellStyle name="Normal 2 5 2 2 2 2 2 2" xfId="6271" xr:uid="{1F60F743-6634-4AA0-956C-50EA423C2DBB}"/>
    <cellStyle name="Normal 2 5 2 2 2 2 2 2 2" xfId="26707" xr:uid="{8E9EC44E-3D2B-402F-8E0F-730780C68AD0}"/>
    <cellStyle name="Normal 2 5 2 2 2 2 2 2 3" xfId="15840" xr:uid="{C7CCCB08-9E97-4003-A666-90BA8338079A}"/>
    <cellStyle name="Normal 2 5 2 2 2 2 2 3" xfId="8293" xr:uid="{746ED92A-4C36-47EA-B1E1-5D85EF50B979}"/>
    <cellStyle name="Normal 2 5 2 2 2 2 2 3 2" xfId="18673" xr:uid="{4F8F5E0A-42CF-4B14-8FC0-C80052C09717}"/>
    <cellStyle name="Normal 2 5 2 2 2 2 2 4" xfId="11126" xr:uid="{AB268A94-0A26-4D5B-9C10-AFABD460EAE7}"/>
    <cellStyle name="Normal 2 5 2 2 2 2 2 4 2" xfId="21506" xr:uid="{DD2C4C44-961D-43D9-96DD-698D8876E680}"/>
    <cellStyle name="Normal 2 5 2 2 2 2 2 5" xfId="24502" xr:uid="{B12373CE-A6D4-4B8B-8D2B-AE7DC049519C}"/>
    <cellStyle name="Normal 2 5 2 2 2 2 2 6" xfId="13756" xr:uid="{252D745E-372A-4110-9AA9-270F2D31A616}"/>
    <cellStyle name="Normal 2 5 2 2 2 2 3" xfId="4305" xr:uid="{8AEEB3DE-61B6-4FE7-AAE0-3DAE26A51726}"/>
    <cellStyle name="Normal 2 5 2 2 2 2 3 2" xfId="9077" xr:uid="{371B2CD9-BE12-46CB-B681-68BBCED36EC2}"/>
    <cellStyle name="Normal 2 5 2 2 2 2 3 2 2" xfId="29120" xr:uid="{B54BA6AD-664A-44A1-8BE5-620E3C67CD29}"/>
    <cellStyle name="Normal 2 5 2 2 2 2 3 2 3" xfId="19457" xr:uid="{08EA89A7-045C-4B3A-B081-E913B141AC40}"/>
    <cellStyle name="Normal 2 5 2 2 2 2 3 3" xfId="11910" xr:uid="{168DAC8F-2DA8-4EC2-B395-1396EA01EC77}"/>
    <cellStyle name="Normal 2 5 2 2 2 2 3 3 2" xfId="22290" xr:uid="{E1B7EF95-0888-4BAD-9712-ECB0A335DC93}"/>
    <cellStyle name="Normal 2 5 2 2 2 2 3 4" xfId="24850" xr:uid="{4D32A168-7AA7-4D6B-9397-C30D355B2B6A}"/>
    <cellStyle name="Normal 2 5 2 2 2 2 3 5" xfId="16624" xr:uid="{802E9D0C-24CF-4285-A4D4-FDCD9177C3AD}"/>
    <cellStyle name="Normal 2 5 2 2 2 2 4" xfId="5959" xr:uid="{3ED9C625-B21E-47E8-A34C-ADCFCCE51054}"/>
    <cellStyle name="Normal 2 5 2 2 2 2 4 2" xfId="26305" xr:uid="{39CA9F07-3D37-409F-9500-8112C39F74EA}"/>
    <cellStyle name="Normal 2 5 2 2 2 2 4 3" xfId="15412" xr:uid="{61405212-7891-41EA-896E-2CEFC2B3C91D}"/>
    <cellStyle name="Normal 2 5 2 2 2 2 5" xfId="7865" xr:uid="{6157CD86-5524-4E68-815E-14A2EDC57752}"/>
    <cellStyle name="Normal 2 5 2 2 2 2 5 2" xfId="18245" xr:uid="{5CF63585-ACE5-47AC-9BD4-224C128A839C}"/>
    <cellStyle name="Normal 2 5 2 2 2 2 6" xfId="10698" xr:uid="{83845B6A-E84F-4953-8868-036BFE90B244}"/>
    <cellStyle name="Normal 2 5 2 2 2 2 6 2" xfId="21078" xr:uid="{913A8362-ED8F-4942-9A55-8F5F9AF07E7C}"/>
    <cellStyle name="Normal 2 5 2 2 2 2 7" xfId="23019" xr:uid="{C96626A7-8A30-4A18-B351-B60F31361BBD}"/>
    <cellStyle name="Normal 2 5 2 2 2 2 8" xfId="13179" xr:uid="{891D6BE0-84F5-4991-A767-D7C48F75C934}"/>
    <cellStyle name="Normal 2 5 2 2 2 3" xfId="3214" xr:uid="{00000000-0005-0000-0000-00006E040000}"/>
    <cellStyle name="Normal 2 5 2 2 2 3 2" xfId="4478" xr:uid="{36BCBF59-3A2F-455A-91E4-3790C01DA354}"/>
    <cellStyle name="Normal 2 5 2 2 2 3 2 2" xfId="9250" xr:uid="{05652BB2-E29D-4C98-92EF-A8DDD59C9960}"/>
    <cellStyle name="Normal 2 5 2 2 2 3 2 2 2" xfId="19630" xr:uid="{E4DE5BF3-388A-4E0B-8922-811E7C8B7E95}"/>
    <cellStyle name="Normal 2 5 2 2 2 3 2 3" xfId="12083" xr:uid="{517B48F6-EBFD-4B47-85E1-E2002532C5F2}"/>
    <cellStyle name="Normal 2 5 2 2 2 3 2 3 2" xfId="22463" xr:uid="{A8B4C9C2-D85E-4D4E-BAEA-964415011FFD}"/>
    <cellStyle name="Normal 2 5 2 2 2 3 2 4" xfId="26010" xr:uid="{D767D733-1D9E-4A1B-B87C-48D72D4D16A6}"/>
    <cellStyle name="Normal 2 5 2 2 2 3 2 5" xfId="16797" xr:uid="{EDF6B23B-6D74-4B2F-8CF0-895567AF8D24}"/>
    <cellStyle name="Normal 2 5 2 2 2 3 3" xfId="6272" xr:uid="{E237BBFF-353E-4FF3-8F34-88D0CAFA6419}"/>
    <cellStyle name="Normal 2 5 2 2 2 3 3 2" xfId="15841" xr:uid="{21A2DB3F-C021-4DDF-9BCB-322B912BB2E6}"/>
    <cellStyle name="Normal 2 5 2 2 2 3 4" xfId="8294" xr:uid="{60218A56-EF6F-447B-A2DF-9964297231C1}"/>
    <cellStyle name="Normal 2 5 2 2 2 3 4 2" xfId="18674" xr:uid="{C8D3D6F3-F699-4739-8303-77921F1C33D5}"/>
    <cellStyle name="Normal 2 5 2 2 2 3 5" xfId="11127" xr:uid="{655DEBB3-451A-4310-A5ED-34F38583CCC7}"/>
    <cellStyle name="Normal 2 5 2 2 2 3 5 2" xfId="21507" xr:uid="{F09793CA-A50B-4AF8-B1E7-ECE6235C50DC}"/>
    <cellStyle name="Normal 2 5 2 2 2 3 6" xfId="23359" xr:uid="{6724D974-014A-4C1D-AFCF-15F0DAD3861B}"/>
    <cellStyle name="Normal 2 5 2 2 2 3 7" xfId="13757" xr:uid="{4550D860-A979-4584-9235-6FF3536883AB}"/>
    <cellStyle name="Normal 2 5 2 2 2 4" xfId="3212" xr:uid="{00000000-0005-0000-0000-00006F040000}"/>
    <cellStyle name="Normal 2 5 2 2 2 4 2" xfId="6270" xr:uid="{470586E9-20A5-4102-89F8-91C21CAF62B6}"/>
    <cellStyle name="Normal 2 5 2 2 2 4 2 2" xfId="27178" xr:uid="{76524590-BE25-4E90-9A12-CB4BABFB9FDE}"/>
    <cellStyle name="Normal 2 5 2 2 2 4 2 3" xfId="15839" xr:uid="{8468030D-1416-4FFD-A057-2D3BCFCE884E}"/>
    <cellStyle name="Normal 2 5 2 2 2 4 3" xfId="8292" xr:uid="{F94E1009-82AC-49F2-AFAA-D945FD059FB2}"/>
    <cellStyle name="Normal 2 5 2 2 2 4 3 2" xfId="18672" xr:uid="{3F375015-1CDB-494B-8980-F58059EB35D9}"/>
    <cellStyle name="Normal 2 5 2 2 2 4 4" xfId="11125" xr:uid="{DF4D42A6-4084-41D5-A4D8-2102E2D2B083}"/>
    <cellStyle name="Normal 2 5 2 2 2 4 4 2" xfId="21505" xr:uid="{100E25DA-9780-489B-ADB2-713629F41DAA}"/>
    <cellStyle name="Normal 2 5 2 2 2 4 5" xfId="22638" xr:uid="{ADDD103C-D91C-4D25-88C7-6C864115B982}"/>
    <cellStyle name="Normal 2 5 2 2 2 4 6" xfId="13755" xr:uid="{350B0D98-801D-41B9-B424-5D26F2704B71}"/>
    <cellStyle name="Normal 2 5 2 2 2 5" xfId="4244" xr:uid="{24E76430-8ACA-48F3-A78E-3C87E028080F}"/>
    <cellStyle name="Normal 2 5 2 2 2 5 2" xfId="9016" xr:uid="{940CCF05-FE4F-4221-95B5-FA400D2BE188}"/>
    <cellStyle name="Normal 2 5 2 2 2 5 2 2" xfId="29087" xr:uid="{CDE0CC06-AAAA-42B8-B54E-067A69769F33}"/>
    <cellStyle name="Normal 2 5 2 2 2 5 2 3" xfId="19396" xr:uid="{253F5665-A4C5-4FE6-B6BE-53C551428927}"/>
    <cellStyle name="Normal 2 5 2 2 2 5 3" xfId="11849" xr:uid="{90708FCE-840E-4C45-B1B5-79CF51B9DDDB}"/>
    <cellStyle name="Normal 2 5 2 2 2 5 3 2" xfId="22229" xr:uid="{65618ED9-2AE4-4168-8702-94242206482D}"/>
    <cellStyle name="Normal 2 5 2 2 2 5 4" xfId="23981" xr:uid="{F6874D78-530B-4FE8-8B44-AEA6932DCEEC}"/>
    <cellStyle name="Normal 2 5 2 2 2 5 5" xfId="16563" xr:uid="{565854D8-ADCC-4305-A1F4-C99591DB82BE}"/>
    <cellStyle name="Normal 2 5 2 2 2 6" xfId="5142" xr:uid="{26435337-A12E-4D95-98AB-E38E11DD752F}"/>
    <cellStyle name="Normal 2 5 2 2 2 6 2" xfId="28534" xr:uid="{03DCE3D8-53D6-433C-BE8F-3D8C50817AEB}"/>
    <cellStyle name="Normal 2 5 2 2 2 6 3" xfId="14439" xr:uid="{A6C71034-89B3-4B5C-8BE5-FF08CBE5277C}"/>
    <cellStyle name="Normal 2 5 2 2 2 7" xfId="6892" xr:uid="{0081EC98-3400-4E64-8DF1-938C9FDCD02D}"/>
    <cellStyle name="Normal 2 5 2 2 2 7 2" xfId="17272" xr:uid="{184AC13C-C047-4BF2-8489-DBA2F11BDC8E}"/>
    <cellStyle name="Normal 2 5 2 2 2 8" xfId="9725" xr:uid="{971CDE65-C117-4A08-A4DD-0AEC1378C835}"/>
    <cellStyle name="Normal 2 5 2 2 2 8 2" xfId="20105" xr:uid="{8CE5B0D4-4A3C-4CE9-A4A8-E0C5802DF3A5}"/>
    <cellStyle name="Normal 2 5 2 2 2 9" xfId="24177" xr:uid="{6618C867-3FA3-4D7B-8484-4741A6B6C9E4}"/>
    <cellStyle name="Normal 2 5 2 2 3" xfId="2740" xr:uid="{00000000-0005-0000-0000-000070040000}"/>
    <cellStyle name="Normal 2 5 2 2 3 2" xfId="3215" xr:uid="{00000000-0005-0000-0000-000071040000}"/>
    <cellStyle name="Normal 2 5 2 2 3 2 2" xfId="6273" xr:uid="{125526E2-1B68-4366-BC25-A88A855F197A}"/>
    <cellStyle name="Normal 2 5 2 2 3 2 2 2" xfId="27592" xr:uid="{49ACA487-4871-4BF4-8D6D-5E0878753C3F}"/>
    <cellStyle name="Normal 2 5 2 2 3 2 2 3" xfId="15842" xr:uid="{8760EBA9-5B3C-4871-B38E-FC4EAAB0B506}"/>
    <cellStyle name="Normal 2 5 2 2 3 2 3" xfId="8295" xr:uid="{047E0A3A-8119-44DD-A32E-978D1B8D470F}"/>
    <cellStyle name="Normal 2 5 2 2 3 2 3 2" xfId="18675" xr:uid="{91E8223E-5F4F-41A2-803B-12B570AE548B}"/>
    <cellStyle name="Normal 2 5 2 2 3 2 4" xfId="11128" xr:uid="{43966DBD-200E-4B8C-A4BF-B542AB3D9707}"/>
    <cellStyle name="Normal 2 5 2 2 3 2 4 2" xfId="21508" xr:uid="{12D8F5BF-15E9-42A9-AC8B-C14F93168DC3}"/>
    <cellStyle name="Normal 2 5 2 2 3 2 5" xfId="24620" xr:uid="{B6F4CE5C-2D10-44C3-87D3-1932D40F6231}"/>
    <cellStyle name="Normal 2 5 2 2 3 2 6" xfId="13758" xr:uid="{92FB54DC-6098-4D02-88D5-5E332F9EAF16}"/>
    <cellStyle name="Normal 2 5 2 2 3 3" xfId="4304" xr:uid="{213B3692-4C25-444C-BC01-9EEB2F1609AF}"/>
    <cellStyle name="Normal 2 5 2 2 3 3 2" xfId="9076" xr:uid="{23094562-15D6-4390-AC48-D99AC64F353F}"/>
    <cellStyle name="Normal 2 5 2 2 3 3 2 2" xfId="29119" xr:uid="{EAB57E5F-E699-4426-97B4-F4B7AE02A5C0}"/>
    <cellStyle name="Normal 2 5 2 2 3 3 2 3" xfId="19456" xr:uid="{868E6816-C0A7-4736-A4D9-D52FAAF98090}"/>
    <cellStyle name="Normal 2 5 2 2 3 3 3" xfId="11909" xr:uid="{208E8303-B51A-44B0-96FD-EBC47C97D28D}"/>
    <cellStyle name="Normal 2 5 2 2 3 3 3 2" xfId="22289" xr:uid="{ED6983D7-23B0-4DAB-9AFD-FBB55D688585}"/>
    <cellStyle name="Normal 2 5 2 2 3 3 4" xfId="24728" xr:uid="{144698A1-D602-4E2E-B2EB-596434FEF72C}"/>
    <cellStyle name="Normal 2 5 2 2 3 3 5" xfId="16623" xr:uid="{60893DA7-920E-432B-891E-C2AE7500FA73}"/>
    <cellStyle name="Normal 2 5 2 2 3 4" xfId="5958" xr:uid="{75E5890C-162B-446D-A6FF-7D7721D6D836}"/>
    <cellStyle name="Normal 2 5 2 2 3 4 2" xfId="25973" xr:uid="{0ACF9DCA-7666-484E-8883-6240D354069D}"/>
    <cellStyle name="Normal 2 5 2 2 3 4 3" xfId="15411" xr:uid="{E172702E-BDB1-4702-805E-4C1DCD1E5B32}"/>
    <cellStyle name="Normal 2 5 2 2 3 5" xfId="7864" xr:uid="{59A39C3A-389D-4DC2-92A0-02FC3B1FACB9}"/>
    <cellStyle name="Normal 2 5 2 2 3 5 2" xfId="18244" xr:uid="{113B81A0-4493-40B8-B212-0F69AC7550CE}"/>
    <cellStyle name="Normal 2 5 2 2 3 6" xfId="10697" xr:uid="{CF69B6F2-A989-48D6-A94B-0F7F4FD56EEE}"/>
    <cellStyle name="Normal 2 5 2 2 3 6 2" xfId="21077" xr:uid="{04A13D38-2234-4FD6-A2E3-F47286B10896}"/>
    <cellStyle name="Normal 2 5 2 2 3 7" xfId="23427" xr:uid="{70D0F8FF-967E-4511-B73D-49D36332934C}"/>
    <cellStyle name="Normal 2 5 2 2 3 8" xfId="13178" xr:uid="{8BDD633D-383C-4C98-9FC4-D321D6096FD2}"/>
    <cellStyle name="Normal 2 5 2 2 4" xfId="3216" xr:uid="{00000000-0005-0000-0000-000072040000}"/>
    <cellStyle name="Normal 2 5 2 2 4 2" xfId="4479" xr:uid="{3EB82FC1-B88A-40CB-8B41-892CF297600A}"/>
    <cellStyle name="Normal 2 5 2 2 4 2 2" xfId="9251" xr:uid="{AB393766-45FE-45E7-BEF7-E9C212E00415}"/>
    <cellStyle name="Normal 2 5 2 2 4 2 2 2" xfId="19631" xr:uid="{BDA5DE4C-A95E-47CB-8948-710A1806735B}"/>
    <cellStyle name="Normal 2 5 2 2 4 2 3" xfId="12084" xr:uid="{DE447C13-A5D0-4F50-926A-902D4B88F635}"/>
    <cellStyle name="Normal 2 5 2 2 4 2 3 2" xfId="22464" xr:uid="{C5128C15-52BF-4F32-BC14-73A902848545}"/>
    <cellStyle name="Normal 2 5 2 2 4 2 4" xfId="28300" xr:uid="{2BA84938-6D8B-4040-AC54-C200C5C16352}"/>
    <cellStyle name="Normal 2 5 2 2 4 2 5" xfId="16798" xr:uid="{4C17F181-C7EB-4246-B7FC-CFE4D8522DA3}"/>
    <cellStyle name="Normal 2 5 2 2 4 3" xfId="6274" xr:uid="{EBB1EE02-B42A-4E77-9B49-56D6E1FFFD4A}"/>
    <cellStyle name="Normal 2 5 2 2 4 3 2" xfId="15843" xr:uid="{850C2CBF-1712-4014-AF4B-81076ADA536E}"/>
    <cellStyle name="Normal 2 5 2 2 4 4" xfId="8296" xr:uid="{6E442549-9C68-43C3-9129-3B07F8B63376}"/>
    <cellStyle name="Normal 2 5 2 2 4 4 2" xfId="18676" xr:uid="{FEF55DD3-F186-4D2B-B89E-C73001FE7C5C}"/>
    <cellStyle name="Normal 2 5 2 2 4 5" xfId="11129" xr:uid="{3D4A8E3A-1147-4AB3-A43F-0856D74B5CD1}"/>
    <cellStyle name="Normal 2 5 2 2 4 5 2" xfId="21509" xr:uid="{A18CBA86-4193-4CE8-9494-FED6AB3ACEC4}"/>
    <cellStyle name="Normal 2 5 2 2 4 6" xfId="23803" xr:uid="{959BCB16-D8FF-4A2A-A7F6-1C42B383E0CB}"/>
    <cellStyle name="Normal 2 5 2 2 4 7" xfId="13759" xr:uid="{7FAA0FFF-905D-497A-8213-602202E02055}"/>
    <cellStyle name="Normal 2 5 2 2 5" xfId="3211" xr:uid="{00000000-0005-0000-0000-000073040000}"/>
    <cellStyle name="Normal 2 5 2 2 5 2" xfId="6269" xr:uid="{CD3B0AF8-2B88-4A79-A2DF-ABCE5E0EDF79}"/>
    <cellStyle name="Normal 2 5 2 2 5 2 2" xfId="27726" xr:uid="{5CB61858-C772-4C6A-B056-BF3189513D4D}"/>
    <cellStyle name="Normal 2 5 2 2 5 2 3" xfId="15838" xr:uid="{B1D79E71-55B0-4E3E-AFC9-50DB82A5E064}"/>
    <cellStyle name="Normal 2 5 2 2 5 3" xfId="8291" xr:uid="{A1986F02-78EF-49CB-8E39-1D7BB6EF8FE8}"/>
    <cellStyle name="Normal 2 5 2 2 5 3 2" xfId="18671" xr:uid="{E44D3349-AD8D-45AA-BA28-1E05F2043120}"/>
    <cellStyle name="Normal 2 5 2 2 5 4" xfId="11124" xr:uid="{A8B78940-A714-426F-95C6-F0F043E29AC7}"/>
    <cellStyle name="Normal 2 5 2 2 5 4 2" xfId="21504" xr:uid="{86A6F4A0-F698-4A00-A6C5-6641AC7BF20B}"/>
    <cellStyle name="Normal 2 5 2 2 5 5" xfId="24386" xr:uid="{4370B9C9-0A32-4408-A69F-24FE67FD33B1}"/>
    <cellStyle name="Normal 2 5 2 2 5 6" xfId="13754" xr:uid="{09B18C7C-625F-4F81-ADA0-84FD4BC75D0F}"/>
    <cellStyle name="Normal 2 5 2 2 6" xfId="2554" xr:uid="{00000000-0005-0000-0000-000074040000}"/>
    <cellStyle name="Normal 2 5 2 2 6 2" xfId="5824" xr:uid="{25A596B2-4983-4347-A690-43278B245CAC}"/>
    <cellStyle name="Normal 2 5 2 2 6 2 2" xfId="26561" xr:uid="{62A1FF07-A161-4AE6-9F6E-F3187B39ECEB}"/>
    <cellStyle name="Normal 2 5 2 2 6 2 3" xfId="15226" xr:uid="{5AB1F873-DCAA-4A9B-A682-F072D1FBC357}"/>
    <cellStyle name="Normal 2 5 2 2 6 3" xfId="7679" xr:uid="{0C0A9924-252A-42B0-BDDB-B5B69979F60C}"/>
    <cellStyle name="Normal 2 5 2 2 6 3 2" xfId="18059" xr:uid="{4DEFEA25-FE43-4D42-B1D0-51871E26E8EE}"/>
    <cellStyle name="Normal 2 5 2 2 6 4" xfId="10512" xr:uid="{933DF63A-C0DA-42F5-9816-F6E0F41558BF}"/>
    <cellStyle name="Normal 2 5 2 2 6 4 2" xfId="20892" xr:uid="{CD6C6E08-BA17-46EB-A495-C8ABABCD869E}"/>
    <cellStyle name="Normal 2 5 2 2 6 5" xfId="25030" xr:uid="{CAAD7571-4374-416C-A844-BBCDB30C7FAB}"/>
    <cellStyle name="Normal 2 5 2 2 6 6" xfId="12942" xr:uid="{BBE309FD-EDBF-4189-9F47-0F781820EC80}"/>
    <cellStyle name="Normal 2 5 2 2 7" xfId="2248" xr:uid="{00000000-0005-0000-0000-00006A040000}"/>
    <cellStyle name="Normal 2 5 2 2 7 2" xfId="7375" xr:uid="{8A0E426F-BD96-4854-BEE8-A381F0565431}"/>
    <cellStyle name="Normal 2 5 2 2 7 2 2" xfId="17755" xr:uid="{B33549B6-782C-45F9-8468-B96DDBD252ED}"/>
    <cellStyle name="Normal 2 5 2 2 7 3" xfId="10208" xr:uid="{9AAA16DB-2AD0-41E4-9AC8-EDB0BEB32C1F}"/>
    <cellStyle name="Normal 2 5 2 2 7 3 2" xfId="20588" xr:uid="{0627A3F8-427A-4A94-9241-143F14860458}"/>
    <cellStyle name="Normal 2 5 2 2 7 4" xfId="24581" xr:uid="{A184C3C5-F122-4C8E-AE7F-C541056A2995}"/>
    <cellStyle name="Normal 2 5 2 2 7 5" xfId="14922" xr:uid="{0492BAAF-A54E-4C53-A4CA-4A01C8374CC0}"/>
    <cellStyle name="Normal 2 5 2 2 8" xfId="3799" xr:uid="{F1877237-F3C3-480A-ACD6-54826A0E1805}"/>
    <cellStyle name="Normal 2 5 2 2 8 2" xfId="8635" xr:uid="{2291FA23-0A45-4B74-AAB2-583D1F5686DC}"/>
    <cellStyle name="Normal 2 5 2 2 8 2 2" xfId="19015" xr:uid="{A8C312C2-B2FF-4B22-9CE0-79791545C391}"/>
    <cellStyle name="Normal 2 5 2 2 8 3" xfId="11468" xr:uid="{DD4AA20B-8344-40EE-9939-7303F5E74F63}"/>
    <cellStyle name="Normal 2 5 2 2 8 3 2" xfId="21848" xr:uid="{193E3053-7BCB-4425-BC74-747EBCFF0BA6}"/>
    <cellStyle name="Normal 2 5 2 2 8 4" xfId="16182" xr:uid="{6EC87BB2-6594-44FF-B50E-BE165A843D5D}"/>
    <cellStyle name="Normal 2 5 2 2 9" xfId="5141" xr:uid="{FB36C901-C53D-4572-AAD4-AB23456790AB}"/>
    <cellStyle name="Normal 2 5 2 2 9 2" xfId="14438" xr:uid="{E0015A66-797F-4955-8A28-2011ECF45AD4}"/>
    <cellStyle name="Normal 2 5 2 3" xfId="792" xr:uid="{00000000-0005-0000-0000-0000C4040000}"/>
    <cellStyle name="Normal 2 5 2 3 10" xfId="9726" xr:uid="{029CE8BE-530F-475F-B07C-84FE1BD224D5}"/>
    <cellStyle name="Normal 2 5 2 3 10 2" xfId="20106" xr:uid="{227FDDB4-E945-4D7A-BFF9-673972C1A5A9}"/>
    <cellStyle name="Normal 2 5 2 3 11" xfId="24545" xr:uid="{E6EB4C6D-1B7C-4F2F-B0C3-F253D26CADD3}"/>
    <cellStyle name="Normal 2 5 2 3 12" xfId="12567" xr:uid="{FF76ED38-27B7-4009-A348-DED8E4FB6127}"/>
    <cellStyle name="Normal 2 5 2 3 2" xfId="2742" xr:uid="{00000000-0005-0000-0000-000076040000}"/>
    <cellStyle name="Normal 2 5 2 3 2 2" xfId="3218" xr:uid="{00000000-0005-0000-0000-000077040000}"/>
    <cellStyle name="Normal 2 5 2 3 2 2 2" xfId="6276" xr:uid="{87CA24AF-D326-41B1-BEB9-59A590033D7E}"/>
    <cellStyle name="Normal 2 5 2 3 2 2 2 2" xfId="26204" xr:uid="{13E15B1F-064C-4F1B-91DF-FDF8E941E0D8}"/>
    <cellStyle name="Normal 2 5 2 3 2 2 2 3" xfId="15845" xr:uid="{64CEC759-3E76-4255-BC35-68C1295D1A0D}"/>
    <cellStyle name="Normal 2 5 2 3 2 2 3" xfId="8298" xr:uid="{03B17314-33D4-4388-9F60-24F21A186C59}"/>
    <cellStyle name="Normal 2 5 2 3 2 2 3 2" xfId="18678" xr:uid="{5DB78E24-E019-4E71-8168-DC9A186C787E}"/>
    <cellStyle name="Normal 2 5 2 3 2 2 4" xfId="11131" xr:uid="{E7ABD13E-3F12-4E24-B708-1200CD919B5F}"/>
    <cellStyle name="Normal 2 5 2 3 2 2 4 2" xfId="21511" xr:uid="{EEF3DD65-6706-4152-A265-BA17749A068F}"/>
    <cellStyle name="Normal 2 5 2 3 2 2 5" xfId="24695" xr:uid="{848B1284-2455-4E63-8167-5F5BA0C50206}"/>
    <cellStyle name="Normal 2 5 2 3 2 2 6" xfId="13761" xr:uid="{FCD49A74-9347-4B00-B486-417D3D52E51A}"/>
    <cellStyle name="Normal 2 5 2 3 2 3" xfId="4306" xr:uid="{6411A7A5-5528-460F-89C7-299F9D1D5DAE}"/>
    <cellStyle name="Normal 2 5 2 3 2 3 2" xfId="9078" xr:uid="{18C614DB-215D-4A52-84F3-5E7CA58266A0}"/>
    <cellStyle name="Normal 2 5 2 3 2 3 2 2" xfId="29121" xr:uid="{7008841A-4354-4CE8-A78F-780DBC269B6A}"/>
    <cellStyle name="Normal 2 5 2 3 2 3 2 3" xfId="19458" xr:uid="{D37BDD27-B1E6-4871-8D8E-EE91AF61354E}"/>
    <cellStyle name="Normal 2 5 2 3 2 3 3" xfId="11911" xr:uid="{B840EF34-CC77-4681-97DA-172CBEC7162C}"/>
    <cellStyle name="Normal 2 5 2 3 2 3 3 2" xfId="22291" xr:uid="{6A72AABD-A8E1-4579-94D9-04D1508FCACA}"/>
    <cellStyle name="Normal 2 5 2 3 2 3 4" xfId="23322" xr:uid="{2C8C9217-83D7-42C9-A865-3FAB0F5B2521}"/>
    <cellStyle name="Normal 2 5 2 3 2 3 5" xfId="16625" xr:uid="{A878821D-7906-4FB0-BA82-3ECB642E23DA}"/>
    <cellStyle name="Normal 2 5 2 3 2 4" xfId="5960" xr:uid="{619B855B-733C-4135-AB31-940705AAA4BF}"/>
    <cellStyle name="Normal 2 5 2 3 2 4 2" xfId="26118" xr:uid="{CF1DDBE3-66A3-4A01-9B52-F15062DA060B}"/>
    <cellStyle name="Normal 2 5 2 3 2 4 3" xfId="15413" xr:uid="{92D48D94-1FE4-4232-853C-3A9176E88E41}"/>
    <cellStyle name="Normal 2 5 2 3 2 5" xfId="7866" xr:uid="{0F181675-17DB-4479-B20F-2450E7A23DE6}"/>
    <cellStyle name="Normal 2 5 2 3 2 5 2" xfId="18246" xr:uid="{CA0FF2B9-D524-4D77-BE3B-A1E3CA1E0A0B}"/>
    <cellStyle name="Normal 2 5 2 3 2 6" xfId="10699" xr:uid="{4123705F-7123-4EE3-A80A-6D8FCBE220CE}"/>
    <cellStyle name="Normal 2 5 2 3 2 6 2" xfId="21079" xr:uid="{EAC315FB-8969-47CD-8A28-D499AE1C02EA}"/>
    <cellStyle name="Normal 2 5 2 3 2 7" xfId="24805" xr:uid="{F0EA81D9-27CC-4047-8D40-89DAD5375548}"/>
    <cellStyle name="Normal 2 5 2 3 2 8" xfId="13180" xr:uid="{A6418468-8EC1-43B4-874F-6E1A6DE320F6}"/>
    <cellStyle name="Normal 2 5 2 3 3" xfId="3219" xr:uid="{00000000-0005-0000-0000-000078040000}"/>
    <cellStyle name="Normal 2 5 2 3 3 2" xfId="4480" xr:uid="{62550687-04CF-4DF5-89D5-F3C096152E91}"/>
    <cellStyle name="Normal 2 5 2 3 3 2 2" xfId="9252" xr:uid="{0DAAE6DE-98AA-4447-819B-9C901F645DC1}"/>
    <cellStyle name="Normal 2 5 2 3 3 2 2 2" xfId="29239" xr:uid="{1DDAA92C-45AD-4E21-B5A5-CBA7672AD962}"/>
    <cellStyle name="Normal 2 5 2 3 3 2 2 3" xfId="19632" xr:uid="{FA9809E8-4B7C-449B-97A2-E23E9066EA44}"/>
    <cellStyle name="Normal 2 5 2 3 3 2 3" xfId="12085" xr:uid="{7E6706F1-F3BC-4DE4-90C5-51754EF84A57}"/>
    <cellStyle name="Normal 2 5 2 3 3 2 3 2" xfId="22465" xr:uid="{B92C20CE-F04A-4C5F-8544-08FD1770A160}"/>
    <cellStyle name="Normal 2 5 2 3 3 2 4" xfId="24705" xr:uid="{F0CFE77C-8623-498D-A86F-1C84D94D2F02}"/>
    <cellStyle name="Normal 2 5 2 3 3 2 5" xfId="16799" xr:uid="{ED0D3814-8FBA-4ABE-BD44-FD369CE42E2D}"/>
    <cellStyle name="Normal 2 5 2 3 3 3" xfId="6277" xr:uid="{6B7E8AD6-2ED0-4DB0-B6B6-797418E549AD}"/>
    <cellStyle name="Normal 2 5 2 3 3 3 2" xfId="28667" xr:uid="{DBC7CC91-5ADA-4C37-BA92-BF3AFA28B1FF}"/>
    <cellStyle name="Normal 2 5 2 3 3 3 3" xfId="15846" xr:uid="{8AE53C57-9A0C-4A0E-B4B0-F8C4FDD3B24D}"/>
    <cellStyle name="Normal 2 5 2 3 3 4" xfId="8299" xr:uid="{A3E91B29-6F1C-4ACC-AFD8-E3F2F21FEC5F}"/>
    <cellStyle name="Normal 2 5 2 3 3 4 2" xfId="18679" xr:uid="{E8DC0184-69C1-46E8-B586-E9F1CCA48110}"/>
    <cellStyle name="Normal 2 5 2 3 3 5" xfId="11132" xr:uid="{BF792310-982E-4318-98E5-1DFAC5C18B15}"/>
    <cellStyle name="Normal 2 5 2 3 3 5 2" xfId="21512" xr:uid="{45E06DBE-6498-4D8D-9C18-15558C7DB73F}"/>
    <cellStyle name="Normal 2 5 2 3 3 6" xfId="24935" xr:uid="{71E6EFDE-88BC-4B59-8E98-465D5341ED21}"/>
    <cellStyle name="Normal 2 5 2 3 3 7" xfId="13762" xr:uid="{7A2E540D-36B5-476B-90B8-515E969C10D9}"/>
    <cellStyle name="Normal 2 5 2 3 4" xfId="3217" xr:uid="{00000000-0005-0000-0000-000079040000}"/>
    <cellStyle name="Normal 2 5 2 3 4 2" xfId="6275" xr:uid="{9AAF25EE-FB8E-4722-82FC-D8F8B86D1661}"/>
    <cellStyle name="Normal 2 5 2 3 4 2 2" xfId="27289" xr:uid="{30F52BE9-DC6B-4032-A086-8E83F0B26220}"/>
    <cellStyle name="Normal 2 5 2 3 4 2 3" xfId="15844" xr:uid="{41516B1E-32CC-4272-847E-3A420034FA18}"/>
    <cellStyle name="Normal 2 5 2 3 4 3" xfId="8297" xr:uid="{4C81EEC8-3539-4F8E-B7FA-09DA0A7684BA}"/>
    <cellStyle name="Normal 2 5 2 3 4 3 2" xfId="18677" xr:uid="{3D33B353-D445-4CDE-B1F8-FE5AF0ED8CFA}"/>
    <cellStyle name="Normal 2 5 2 3 4 4" xfId="11130" xr:uid="{DAD61EDE-170A-4B5A-BEE4-82688638A0E9}"/>
    <cellStyle name="Normal 2 5 2 3 4 4 2" xfId="21510" xr:uid="{E6D2FBAD-F889-4A7A-953F-88B854FD442B}"/>
    <cellStyle name="Normal 2 5 2 3 4 5" xfId="23579" xr:uid="{AC5BA273-55EE-4E9A-AEF3-E9321A648D82}"/>
    <cellStyle name="Normal 2 5 2 3 4 6" xfId="13760" xr:uid="{7A3046DE-830A-4E76-ADD2-33CBAD418714}"/>
    <cellStyle name="Normal 2 5 2 3 5" xfId="2597" xr:uid="{00000000-0005-0000-0000-00007A040000}"/>
    <cellStyle name="Normal 2 5 2 3 5 2" xfId="5862" xr:uid="{57F4218A-0856-4695-B7CD-070ED5C7857D}"/>
    <cellStyle name="Normal 2 5 2 3 5 2 2" xfId="25909" xr:uid="{C2C21EBE-0259-4024-8AB9-64DC316A0BE1}"/>
    <cellStyle name="Normal 2 5 2 3 5 2 3" xfId="15269" xr:uid="{82E013B2-446F-42DB-8AE4-05D8119EB650}"/>
    <cellStyle name="Normal 2 5 2 3 5 3" xfId="7722" xr:uid="{60E5F2DD-5A67-4A14-BCF3-1029110793D4}"/>
    <cellStyle name="Normal 2 5 2 3 5 3 2" xfId="18102" xr:uid="{903F867D-C52C-4F72-AAE6-EC9E6248ECF2}"/>
    <cellStyle name="Normal 2 5 2 3 5 4" xfId="10555" xr:uid="{C4AAA262-6DB3-4CCB-88CE-972140C6D5E1}"/>
    <cellStyle name="Normal 2 5 2 3 5 4 2" xfId="20935" xr:uid="{747C35FC-6408-44BA-9957-13386A0328E7}"/>
    <cellStyle name="Normal 2 5 2 3 5 5" xfId="23293" xr:uid="{9009F6E4-3888-457E-994B-1EF68210CA9B}"/>
    <cellStyle name="Normal 2 5 2 3 5 6" xfId="12985" xr:uid="{29E050E5-D4CF-4AAC-AD4D-658A6E1C7B05}"/>
    <cellStyle name="Normal 2 5 2 3 6" xfId="2333" xr:uid="{00000000-0005-0000-0000-000075040000}"/>
    <cellStyle name="Normal 2 5 2 3 6 2" xfId="7460" xr:uid="{1B6EE378-8B9C-47A7-8630-A6509BBE6949}"/>
    <cellStyle name="Normal 2 5 2 3 6 2 2" xfId="17840" xr:uid="{301CDB61-47D3-4DAF-9842-7871A055B12C}"/>
    <cellStyle name="Normal 2 5 2 3 6 3" xfId="10293" xr:uid="{01A84E7F-9D18-4484-A545-BCD477F02EDF}"/>
    <cellStyle name="Normal 2 5 2 3 6 3 2" xfId="20673" xr:uid="{6B9433DB-F847-48D5-9CA9-CD8CC6E91926}"/>
    <cellStyle name="Normal 2 5 2 3 6 4" xfId="23234" xr:uid="{5616085E-D1E4-475B-A134-244E040A0C3D}"/>
    <cellStyle name="Normal 2 5 2 3 6 5" xfId="15007" xr:uid="{2D52D98F-3300-4312-9DD2-A94489204E4A}"/>
    <cellStyle name="Normal 2 5 2 3 7" xfId="3848" xr:uid="{A0F0B495-44E9-4D87-8427-3065703ED31C}"/>
    <cellStyle name="Normal 2 5 2 3 7 2" xfId="8681" xr:uid="{5D0464CC-7BC2-46E4-9041-1B0CCFD048BC}"/>
    <cellStyle name="Normal 2 5 2 3 7 2 2" xfId="19061" xr:uid="{361A3BFB-7FB5-4E28-8E2A-327D80847DC1}"/>
    <cellStyle name="Normal 2 5 2 3 7 3" xfId="11514" xr:uid="{A0D666EA-7758-4A4D-B4CB-2775BEE55150}"/>
    <cellStyle name="Normal 2 5 2 3 7 3 2" xfId="21894" xr:uid="{B56248C6-390B-4CE6-98BE-BB02274D79ED}"/>
    <cellStyle name="Normal 2 5 2 3 7 4" xfId="16228" xr:uid="{014D6D88-15A7-412F-A1C0-B935C19E723F}"/>
    <cellStyle name="Normal 2 5 2 3 8" xfId="5143" xr:uid="{C637A8BE-D4E8-4CE6-9D9E-F7288871D17B}"/>
    <cellStyle name="Normal 2 5 2 3 8 2" xfId="14440" xr:uid="{1D8CC06A-14D7-4DFC-A85B-FB987D7EE3D5}"/>
    <cellStyle name="Normal 2 5 2 3 9" xfId="6893" xr:uid="{07C53E2F-55E7-4BCB-8812-7540EAE03A26}"/>
    <cellStyle name="Normal 2 5 2 3 9 2" xfId="17273" xr:uid="{38593FD1-BB1E-45AE-9E3B-057816A29D8E}"/>
    <cellStyle name="Normal 2 5 2 4" xfId="793" xr:uid="{00000000-0005-0000-0000-0000C5040000}"/>
    <cellStyle name="Normal 2 5 2 4 2" xfId="3220" xr:uid="{00000000-0005-0000-0000-00007C040000}"/>
    <cellStyle name="Normal 2 5 2 4 2 2" xfId="6278" xr:uid="{EEE2FE17-6B4C-4262-AD6A-9E5C22B87798}"/>
    <cellStyle name="Normal 2 5 2 4 2 2 2" xfId="27248" xr:uid="{07931A6B-F462-4D91-A266-D5022F75A9A7}"/>
    <cellStyle name="Normal 2 5 2 4 2 2 3" xfId="15847" xr:uid="{924739E1-A68B-41D2-A43F-1E9BB4A11579}"/>
    <cellStyle name="Normal 2 5 2 4 2 3" xfId="8300" xr:uid="{EB08D9D3-BE2B-4CEF-A0C6-C5955D24C885}"/>
    <cellStyle name="Normal 2 5 2 4 2 3 2" xfId="18680" xr:uid="{7719174E-AC06-4249-9BD7-55832E3EEC96}"/>
    <cellStyle name="Normal 2 5 2 4 2 4" xfId="11133" xr:uid="{EA91745C-2588-4CA4-82DF-04F4FFA8A36F}"/>
    <cellStyle name="Normal 2 5 2 4 2 4 2" xfId="21513" xr:uid="{78D5C279-A6F1-47C0-8CD0-C11C1DCE2BBF}"/>
    <cellStyle name="Normal 2 5 2 4 2 5" xfId="23369" xr:uid="{B1BAF2F6-6D8A-49A9-8A3A-39B752EAD3B7}"/>
    <cellStyle name="Normal 2 5 2 4 2 6" xfId="13763" xr:uid="{B34DFB72-EFBC-4647-BE4D-D840EECFE28B}"/>
    <cellStyle name="Normal 2 5 2 4 3" xfId="2739" xr:uid="{00000000-0005-0000-0000-00007D040000}"/>
    <cellStyle name="Normal 2 5 2 4 3 2" xfId="5957" xr:uid="{53D474A8-250B-4A0F-8833-5E811D83AD08}"/>
    <cellStyle name="Normal 2 5 2 4 3 2 2" xfId="26913" xr:uid="{4340A015-65D2-4715-B542-0AC3E1D1E874}"/>
    <cellStyle name="Normal 2 5 2 4 3 2 3" xfId="15410" xr:uid="{276446FA-B627-4DF3-976C-DD125ACCEF3A}"/>
    <cellStyle name="Normal 2 5 2 4 3 3" xfId="7863" xr:uid="{6BE22A1D-E582-4B42-AE90-314B96AA8A12}"/>
    <cellStyle name="Normal 2 5 2 4 3 3 2" xfId="18243" xr:uid="{3A9A18D3-B09B-4626-B506-04C2417F3A37}"/>
    <cellStyle name="Normal 2 5 2 4 3 4" xfId="10696" xr:uid="{7A96F4B5-A1CB-4D78-A0F0-587B367F80E0}"/>
    <cellStyle name="Normal 2 5 2 4 3 4 2" xfId="21076" xr:uid="{A4DCC127-A254-4CAB-A7B5-E42B9749139B}"/>
    <cellStyle name="Normal 2 5 2 4 3 5" xfId="23632" xr:uid="{3A0FDDF7-4CE5-4B2A-9275-84693E3FB79F}"/>
    <cellStyle name="Normal 2 5 2 4 3 6" xfId="13177" xr:uid="{4E10FE9B-F5DC-4BAC-804A-1B5E1352899A}"/>
    <cellStyle name="Normal 2 5 2 4 4" xfId="4167" xr:uid="{7D1ECE65-F0EB-4D6B-9500-CD08F41C9471}"/>
    <cellStyle name="Normal 2 5 2 4 4 2" xfId="8939" xr:uid="{2191E214-9052-48F1-9E96-A5E7810872BE}"/>
    <cellStyle name="Normal 2 5 2 4 4 2 2" xfId="19319" xr:uid="{F696EB39-AB37-4F5B-A1AE-CA4687B12113}"/>
    <cellStyle name="Normal 2 5 2 4 4 3" xfId="11772" xr:uid="{23EE8783-8212-4F57-8ECA-907796240104}"/>
    <cellStyle name="Normal 2 5 2 4 4 3 2" xfId="22152" xr:uid="{44BC714E-3EDF-4140-9297-8A37DBC943B9}"/>
    <cellStyle name="Normal 2 5 2 4 4 4" xfId="24947" xr:uid="{62D22C87-835B-403A-BC26-3CE93B532349}"/>
    <cellStyle name="Normal 2 5 2 4 4 5" xfId="16486" xr:uid="{E25BE7C9-BBB6-4D0A-B4EA-AB9EE862FB7D}"/>
    <cellStyle name="Normal 2 5 2 4 5" xfId="5144" xr:uid="{3C165FBA-6E04-463F-B297-973456C4E0A4}"/>
    <cellStyle name="Normal 2 5 2 4 5 2" xfId="14441" xr:uid="{4A1F2327-41D2-4272-8C23-A4BBA842D591}"/>
    <cellStyle name="Normal 2 5 2 4 6" xfId="6894" xr:uid="{32EC5D67-A489-4F87-BD0D-F04465B790FF}"/>
    <cellStyle name="Normal 2 5 2 4 6 2" xfId="17274" xr:uid="{79068C78-A9CE-4467-B711-613DF7980DC2}"/>
    <cellStyle name="Normal 2 5 2 4 7" xfId="9727" xr:uid="{05D479F6-8F2C-4987-B2C3-DA60C8369E04}"/>
    <cellStyle name="Normal 2 5 2 4 7 2" xfId="20107" xr:uid="{A8ECB67A-08CF-4B7A-A91A-162C5E733165}"/>
    <cellStyle name="Normal 2 5 2 4 8" xfId="24388" xr:uid="{F7A1A015-43C1-4E8B-A582-B9A54135F709}"/>
    <cellStyle name="Normal 2 5 2 4 9" xfId="12725" xr:uid="{3ED7CF03-90FB-4FFF-BC10-D1A1704AED85}"/>
    <cellStyle name="Normal 2 5 2 5" xfId="3221" xr:uid="{00000000-0005-0000-0000-00007E040000}"/>
    <cellStyle name="Normal 2 5 2 5 2" xfId="4481" xr:uid="{2CAEE3DB-359D-4F75-9894-D842204D562F}"/>
    <cellStyle name="Normal 2 5 2 5 2 2" xfId="9253" xr:uid="{07B8D04F-B436-468D-9D97-42EB2CDFEF8F}"/>
    <cellStyle name="Normal 2 5 2 5 2 2 2" xfId="29240" xr:uid="{AF5E4DEC-AED1-4352-9943-A57F31C0AA81}"/>
    <cellStyle name="Normal 2 5 2 5 2 2 3" xfId="19633" xr:uid="{4670DBA2-7760-4C78-9338-A289E30EBC5D}"/>
    <cellStyle name="Normal 2 5 2 5 2 3" xfId="12086" xr:uid="{787B96BF-C9E5-4EEA-9822-B7E04675F556}"/>
    <cellStyle name="Normal 2 5 2 5 2 3 2" xfId="22466" xr:uid="{D2107782-31B3-4BE5-B217-4EA741ED8E28}"/>
    <cellStyle name="Normal 2 5 2 5 2 4" xfId="25395" xr:uid="{F5C46202-F9BB-4824-8BE1-70E7454FDCDF}"/>
    <cellStyle name="Normal 2 5 2 5 2 5" xfId="16800" xr:uid="{89E11442-5DB0-4A0D-A1CA-DA7D312BC72D}"/>
    <cellStyle name="Normal 2 5 2 5 3" xfId="6279" xr:uid="{C22E0A54-0B0C-4FE3-A4DA-E7022E5BAE84}"/>
    <cellStyle name="Normal 2 5 2 5 3 2" xfId="26020" xr:uid="{83A952E5-3095-48EF-9E3B-9223594174E6}"/>
    <cellStyle name="Normal 2 5 2 5 3 3" xfId="15848" xr:uid="{9C3CFDC7-32E2-4113-A882-B18D0017921F}"/>
    <cellStyle name="Normal 2 5 2 5 4" xfId="8301" xr:uid="{2B5EC5B1-C9A6-49E7-BD0B-28F511F0FFFB}"/>
    <cellStyle name="Normal 2 5 2 5 4 2" xfId="18681" xr:uid="{65C2A20F-DFD8-4188-8956-A9FE2E941A8F}"/>
    <cellStyle name="Normal 2 5 2 5 5" xfId="11134" xr:uid="{AAEA1FD6-DC9D-4654-A0BA-EABC1796A96C}"/>
    <cellStyle name="Normal 2 5 2 5 5 2" xfId="21514" xr:uid="{7628DB45-4251-4BB8-AD09-352D02079EE8}"/>
    <cellStyle name="Normal 2 5 2 5 6" xfId="24711" xr:uid="{6F1D76E4-752F-4FFD-A731-1018C2BBD8E2}"/>
    <cellStyle name="Normal 2 5 2 5 7" xfId="13764" xr:uid="{653BB0C4-0C1C-4302-847F-B5E6308AF81B}"/>
    <cellStyle name="Normal 2 5 2 6" xfId="2908" xr:uid="{00000000-0005-0000-0000-00007F040000}"/>
    <cellStyle name="Normal 2 5 2 6 2" xfId="6094" xr:uid="{EF4B9E71-D2F2-4C8B-972D-177687E96515}"/>
    <cellStyle name="Normal 2 5 2 6 2 2" xfId="28195" xr:uid="{6A69E23C-421A-42A8-8575-D382A19C7F04}"/>
    <cellStyle name="Normal 2 5 2 6 2 3" xfId="15572" xr:uid="{859D1AE7-FB27-4187-B74D-CA98BB8D3202}"/>
    <cellStyle name="Normal 2 5 2 6 3" xfId="8025" xr:uid="{7579173E-DC72-4874-A64B-3673CCDE9864}"/>
    <cellStyle name="Normal 2 5 2 6 3 2" xfId="18405" xr:uid="{A2396188-FDDA-4696-B50E-EB2B6277FC67}"/>
    <cellStyle name="Normal 2 5 2 6 4" xfId="10858" xr:uid="{7B742B51-E818-4C84-9D60-F461B34C1576}"/>
    <cellStyle name="Normal 2 5 2 6 4 2" xfId="21238" xr:uid="{D4838F46-E9C8-47DA-AFE6-6C25E5582D21}"/>
    <cellStyle name="Normal 2 5 2 6 5" xfId="22698" xr:uid="{35487D1D-41C9-45EC-8536-378C0F4EEFB4}"/>
    <cellStyle name="Normal 2 5 2 6 6" xfId="13423" xr:uid="{91921D68-67D7-4B68-94FD-1F4FA3148177}"/>
    <cellStyle name="Normal 2 5 2 7" xfId="2494" xr:uid="{00000000-0005-0000-0000-000080040000}"/>
    <cellStyle name="Normal 2 5 2 7 2" xfId="5777" xr:uid="{99C2BA53-1365-4EB4-AB06-F7F7498A9696}"/>
    <cellStyle name="Normal 2 5 2 7 2 2" xfId="26061" xr:uid="{3C304D84-09DF-4795-9F57-2880C2D1D8FA}"/>
    <cellStyle name="Normal 2 5 2 7 2 3" xfId="15166" xr:uid="{919C06B2-919F-49E0-A5F5-3D16976D0918}"/>
    <cellStyle name="Normal 2 5 2 7 3" xfId="7619" xr:uid="{EE146622-CF2C-47FA-B51E-37A16AAF08E8}"/>
    <cellStyle name="Normal 2 5 2 7 3 2" xfId="17999" xr:uid="{4750487A-B7D3-4B35-8742-0AB55BA36BFA}"/>
    <cellStyle name="Normal 2 5 2 7 4" xfId="10452" xr:uid="{666CCBBF-6F67-4FD1-8753-3BBEBC1E9EC4}"/>
    <cellStyle name="Normal 2 5 2 7 4 2" xfId="20832" xr:uid="{DC00A23E-136E-459B-B5FD-DB187E2FE1F8}"/>
    <cellStyle name="Normal 2 5 2 7 5" xfId="25035" xr:uid="{A0702F01-6B20-415F-98D1-8AB87128CE06}"/>
    <cellStyle name="Normal 2 5 2 7 6" xfId="12882" xr:uid="{43C74731-0EAF-437F-B70C-459112110876}"/>
    <cellStyle name="Normal 2 5 2 8" xfId="2188" xr:uid="{00000000-0005-0000-0000-000069040000}"/>
    <cellStyle name="Normal 2 5 2 8 2" xfId="7315" xr:uid="{76F9C6E1-98BB-4CD5-9663-E35BB481387B}"/>
    <cellStyle name="Normal 2 5 2 8 2 2" xfId="17695" xr:uid="{78F6CB6F-EF45-4BA8-8861-8C2770619ABB}"/>
    <cellStyle name="Normal 2 5 2 8 3" xfId="10148" xr:uid="{66AB0743-5217-4D1A-ACDB-6DB31C0DC1FE}"/>
    <cellStyle name="Normal 2 5 2 8 3 2" xfId="20528" xr:uid="{03EE2923-0E90-4239-BE48-7DB4A2874218}"/>
    <cellStyle name="Normal 2 5 2 8 4" xfId="22639" xr:uid="{1929FE0D-2A66-4D62-AD03-D14638CF9BC1}"/>
    <cellStyle name="Normal 2 5 2 8 5" xfId="14862" xr:uid="{AF8078E8-36A5-4D2A-9238-FE17E1C01874}"/>
    <cellStyle name="Normal 2 5 2 9" xfId="3943" xr:uid="{08C0ECA0-D38B-41F7-AAD3-FF6FD8BC8E27}"/>
    <cellStyle name="Normal 2 5 2 9 2" xfId="8775" xr:uid="{F443E9E3-BF33-46DC-8E48-C86F6F9F61B2}"/>
    <cellStyle name="Normal 2 5 2 9 2 2" xfId="19155" xr:uid="{DA98C03B-4C78-4F2B-9725-F2F70D48E311}"/>
    <cellStyle name="Normal 2 5 2 9 3" xfId="11608" xr:uid="{E395D239-6ADD-4534-9D49-6EEA98B8A25F}"/>
    <cellStyle name="Normal 2 5 2 9 3 2" xfId="21988" xr:uid="{B165DF3C-AB91-4A18-A236-17AE971F1CB4}"/>
    <cellStyle name="Normal 2 5 2 9 4" xfId="16322" xr:uid="{4815F7E9-B950-4B34-90DA-2E75FE8DB948}"/>
    <cellStyle name="Normal 2 5 3" xfId="794" xr:uid="{00000000-0005-0000-0000-0000C6040000}"/>
    <cellStyle name="Normal 2 5 3 10" xfId="5145" xr:uid="{B901A708-D7E7-411F-A167-479150D6CF2A}"/>
    <cellStyle name="Normal 2 5 3 10 2" xfId="14442" xr:uid="{0105A7C3-D629-467C-B6CF-C7BABA0C9123}"/>
    <cellStyle name="Normal 2 5 3 11" xfId="6895" xr:uid="{5BE858C3-0F6A-4DB6-AD8F-B07F86E6E3FD}"/>
    <cellStyle name="Normal 2 5 3 11 2" xfId="17275" xr:uid="{313C113C-5C9F-40CE-A47E-8390E2C182D4}"/>
    <cellStyle name="Normal 2 5 3 12" xfId="9728" xr:uid="{D01B6235-68CA-4951-94F9-623B5B813D32}"/>
    <cellStyle name="Normal 2 5 3 12 2" xfId="20108" xr:uid="{74E602F9-776A-4F97-ADAF-01E963B1E38E}"/>
    <cellStyle name="Normal 2 5 3 13" xfId="23118" xr:uid="{34070B2D-BA9C-4441-AD3D-F887D0876F3A}"/>
    <cellStyle name="Normal 2 5 3 14" xfId="12454" xr:uid="{31EE617D-D551-439D-A1A3-02848639B573}"/>
    <cellStyle name="Normal 2 5 3 2" xfId="795" xr:uid="{00000000-0005-0000-0000-0000C7040000}"/>
    <cellStyle name="Normal 2 5 3 2 10" xfId="9729" xr:uid="{A17B91C3-1F56-4A4D-AF3E-AC7567B499B9}"/>
    <cellStyle name="Normal 2 5 3 2 10 2" xfId="20109" xr:uid="{8D32B545-DD11-49E7-9C36-403AB34BACC2}"/>
    <cellStyle name="Normal 2 5 3 2 11" xfId="23347" xr:uid="{03FECB21-470C-4A29-B147-7F0CAAF93F1C}"/>
    <cellStyle name="Normal 2 5 3 2 12" xfId="12568" xr:uid="{0CC7BC41-9A3A-413B-BA31-66A3CBC60725}"/>
    <cellStyle name="Normal 2 5 3 2 2" xfId="796" xr:uid="{00000000-0005-0000-0000-0000C8040000}"/>
    <cellStyle name="Normal 2 5 3 2 2 2" xfId="3223" xr:uid="{00000000-0005-0000-0000-000084040000}"/>
    <cellStyle name="Normal 2 5 3 2 2 2 2" xfId="6281" xr:uid="{AE06F968-3F82-490F-AD4C-E515EAC7C341}"/>
    <cellStyle name="Normal 2 5 3 2 2 2 2 2" xfId="26766" xr:uid="{963993A2-0774-4C0A-B203-58A1F09FDA20}"/>
    <cellStyle name="Normal 2 5 3 2 2 2 2 3" xfId="26117" xr:uid="{382095A3-94FE-451A-9763-D22227E7BA23}"/>
    <cellStyle name="Normal 2 5 3 2 2 2 2 4" xfId="15850" xr:uid="{F29EC348-A204-49F9-9C0B-8A7935371C81}"/>
    <cellStyle name="Normal 2 5 3 2 2 2 3" xfId="8303" xr:uid="{E305045C-647C-4253-B434-20A78C68A955}"/>
    <cellStyle name="Normal 2 5 3 2 2 2 3 2" xfId="28886" xr:uid="{20061D78-E085-449C-9839-E4A15376BA84}"/>
    <cellStyle name="Normal 2 5 3 2 2 2 3 3" xfId="18683" xr:uid="{F0D2C55F-846C-4A52-A4AD-F035A82C4E1C}"/>
    <cellStyle name="Normal 2 5 3 2 2 2 4" xfId="11136" xr:uid="{E4CB2C56-B398-45F3-93A2-52F64E8B4FCD}"/>
    <cellStyle name="Normal 2 5 3 2 2 2 4 2" xfId="21516" xr:uid="{2DAB53EB-DE63-46E2-B876-ED521E9991D1}"/>
    <cellStyle name="Normal 2 5 3 2 2 2 5" xfId="25073" xr:uid="{FCDC08AB-856B-4995-8B0C-50A17A951D0B}"/>
    <cellStyle name="Normal 2 5 3 2 2 2 6" xfId="13766" xr:uid="{E4C19338-8437-4B6F-85D2-7915BF2A8C43}"/>
    <cellStyle name="Normal 2 5 3 2 2 3" xfId="4308" xr:uid="{33CF12BE-4E15-4766-966E-D53F693A0B27}"/>
    <cellStyle name="Normal 2 5 3 2 2 3 2" xfId="9080" xr:uid="{C23A6B08-EE5B-4BE4-95C9-3351C454EDAE}"/>
    <cellStyle name="Normal 2 5 3 2 2 3 2 2" xfId="29123" xr:uid="{3A7666C7-A758-457F-8359-865586FD1FF3}"/>
    <cellStyle name="Normal 2 5 3 2 2 3 2 3" xfId="19460" xr:uid="{2BD31331-0623-4781-940B-7F530BD394EB}"/>
    <cellStyle name="Normal 2 5 3 2 2 3 3" xfId="11913" xr:uid="{8E817C7C-DF18-4E16-90F9-1F79D4240CD2}"/>
    <cellStyle name="Normal 2 5 3 2 2 3 3 2" xfId="22293" xr:uid="{A644BADA-4A7E-4705-BCE0-EA0AB7E48073}"/>
    <cellStyle name="Normal 2 5 3 2 2 3 4" xfId="24973" xr:uid="{F0163A7A-099C-4C94-A83D-65AF42BF9F57}"/>
    <cellStyle name="Normal 2 5 3 2 2 3 5" xfId="16627" xr:uid="{49A5CFFB-A459-42F3-B5BE-D78081F8FE19}"/>
    <cellStyle name="Normal 2 5 3 2 2 4" xfId="5147" xr:uid="{7CAF6CA8-B2D7-4ECB-85F2-7B29C7DE4354}"/>
    <cellStyle name="Normal 2 5 3 2 2 4 2" xfId="26945" xr:uid="{98549FEC-8556-468E-8063-23A0CEDA2D5A}"/>
    <cellStyle name="Normal 2 5 3 2 2 4 3" xfId="14444" xr:uid="{D57A7FE4-0A42-4484-9FAF-9EB466F5E4AC}"/>
    <cellStyle name="Normal 2 5 3 2 2 5" xfId="6897" xr:uid="{61B74B72-EE99-4F1C-807F-27989FC8E96E}"/>
    <cellStyle name="Normal 2 5 3 2 2 5 2" xfId="17277" xr:uid="{E73A2E4F-DE00-443A-8D3B-7B4D3860D75A}"/>
    <cellStyle name="Normal 2 5 3 2 2 6" xfId="9730" xr:uid="{9768CB4E-2714-4103-8E6E-910ACBC0179F}"/>
    <cellStyle name="Normal 2 5 3 2 2 6 2" xfId="20110" xr:uid="{A5754DFA-E505-4F9F-90A1-15537FC8F736}"/>
    <cellStyle name="Normal 2 5 3 2 2 7" xfId="23823" xr:uid="{1173EBCD-5665-49E6-AD5C-B2304B17161D}"/>
    <cellStyle name="Normal 2 5 3 2 2 8" xfId="13182" xr:uid="{80A92B38-ED87-4C56-BADD-16D35D522DD5}"/>
    <cellStyle name="Normal 2 5 3 2 3" xfId="3224" xr:uid="{00000000-0005-0000-0000-000085040000}"/>
    <cellStyle name="Normal 2 5 3 2 3 2" xfId="4482" xr:uid="{F84F9602-F0AE-4DC7-951D-91646602D2D6}"/>
    <cellStyle name="Normal 2 5 3 2 3 2 2" xfId="9254" xr:uid="{1FC5633E-CCE7-43C7-B1F4-4E2766DB1D61}"/>
    <cellStyle name="Normal 2 5 3 2 3 2 2 2" xfId="29241" xr:uid="{75E8350C-2217-4421-B096-6919CE67F2BD}"/>
    <cellStyle name="Normal 2 5 3 2 3 2 2 3" xfId="19634" xr:uid="{91447355-DCF7-4612-82E6-E8E17892F62D}"/>
    <cellStyle name="Normal 2 5 3 2 3 2 3" xfId="12087" xr:uid="{2C0ECAF3-4B2A-42C9-A3FF-16A3C46C8632}"/>
    <cellStyle name="Normal 2 5 3 2 3 2 3 2" xfId="22467" xr:uid="{F6199A07-8DCE-4968-A554-A033795ABB04}"/>
    <cellStyle name="Normal 2 5 3 2 3 2 4" xfId="22823" xr:uid="{CC24F134-ED75-48E1-BAB9-646D79CDE47F}"/>
    <cellStyle name="Normal 2 5 3 2 3 2 5" xfId="16801" xr:uid="{0EA075A4-7FF1-4EA2-9CF8-6CD4F1B6190C}"/>
    <cellStyle name="Normal 2 5 3 2 3 3" xfId="6282" xr:uid="{88C70F18-104D-4686-AE35-9A30C0FC5F3D}"/>
    <cellStyle name="Normal 2 5 3 2 3 3 2" xfId="28643" xr:uid="{F7A23F4E-268A-44DC-B3F7-D0F11D7E5095}"/>
    <cellStyle name="Normal 2 5 3 2 3 3 3" xfId="15851" xr:uid="{3F0CE3FA-F544-4381-B5C8-629B153FCFB3}"/>
    <cellStyle name="Normal 2 5 3 2 3 4" xfId="8304" xr:uid="{4AB34DBE-B719-405E-B495-A072AFC84F6D}"/>
    <cellStyle name="Normal 2 5 3 2 3 4 2" xfId="18684" xr:uid="{B90C945C-9FE6-4044-9571-4E2F08A49A16}"/>
    <cellStyle name="Normal 2 5 3 2 3 5" xfId="11137" xr:uid="{6F74A375-9431-4E90-97C0-BF826892E75E}"/>
    <cellStyle name="Normal 2 5 3 2 3 5 2" xfId="21517" xr:uid="{D3ADF032-A154-427E-AA45-97FB78A2C7A7}"/>
    <cellStyle name="Normal 2 5 3 2 3 6" xfId="24288" xr:uid="{C41AD594-8344-40FC-9BAB-4F9F300DC813}"/>
    <cellStyle name="Normal 2 5 3 2 3 7" xfId="13767" xr:uid="{361459F8-1D19-4B25-A48A-253C871852DA}"/>
    <cellStyle name="Normal 2 5 3 2 4" xfId="3222" xr:uid="{00000000-0005-0000-0000-000086040000}"/>
    <cellStyle name="Normal 2 5 3 2 4 2" xfId="6280" xr:uid="{BECEE6F2-A32E-4134-BA46-9763589BE9F2}"/>
    <cellStyle name="Normal 2 5 3 2 4 2 2" xfId="28707" xr:uid="{308930B8-2630-49A9-8636-EFF6988358E2}"/>
    <cellStyle name="Normal 2 5 3 2 4 2 3" xfId="15849" xr:uid="{0291A228-6AF3-4CBE-ACFB-E6F988A6A73A}"/>
    <cellStyle name="Normal 2 5 3 2 4 3" xfId="8302" xr:uid="{D80F0271-FBD8-4581-B581-CCC4DEAB2087}"/>
    <cellStyle name="Normal 2 5 3 2 4 3 2" xfId="18682" xr:uid="{9A2F5522-6710-48DA-93DF-AB57C204EE03}"/>
    <cellStyle name="Normal 2 5 3 2 4 4" xfId="11135" xr:uid="{66F5DD36-C143-4AFD-849D-8A1F27B73A18}"/>
    <cellStyle name="Normal 2 5 3 2 4 4 2" xfId="21515" xr:uid="{11A4F742-1E4F-443A-B812-6848ECD0CE9D}"/>
    <cellStyle name="Normal 2 5 3 2 4 5" xfId="24536" xr:uid="{26D90045-E0DA-4C17-A2DE-D05875D7DD77}"/>
    <cellStyle name="Normal 2 5 3 2 4 6" xfId="13765" xr:uid="{98C3BC26-DF6F-4124-B423-9B4CF26C537F}"/>
    <cellStyle name="Normal 2 5 3 2 5" xfId="2528" xr:uid="{00000000-0005-0000-0000-000087040000}"/>
    <cellStyle name="Normal 2 5 3 2 5 2" xfId="5804" xr:uid="{55D655E9-1F84-43FE-9320-62BF5B1C22F6}"/>
    <cellStyle name="Normal 2 5 3 2 5 2 2" xfId="26176" xr:uid="{50A77953-1BD7-4337-84BF-5813ED2F0752}"/>
    <cellStyle name="Normal 2 5 3 2 5 2 3" xfId="15200" xr:uid="{D22DC361-ACE5-49EE-B767-6EDC2400BE2C}"/>
    <cellStyle name="Normal 2 5 3 2 5 3" xfId="7653" xr:uid="{816ADA4C-2F33-426F-A37D-37AC2E6755CF}"/>
    <cellStyle name="Normal 2 5 3 2 5 3 2" xfId="18033" xr:uid="{D4504AA2-E25B-4DDE-BF21-0B20F0EB7EC1}"/>
    <cellStyle name="Normal 2 5 3 2 5 4" xfId="10486" xr:uid="{67D4F33F-8D42-447C-8A88-E27F61469A3C}"/>
    <cellStyle name="Normal 2 5 3 2 5 4 2" xfId="20866" xr:uid="{D91E4D89-AFFC-4684-9FD4-E8CA9AE82100}"/>
    <cellStyle name="Normal 2 5 3 2 5 5" xfId="23161" xr:uid="{E913EA84-6AD1-41E2-A6F2-988DCA44C904}"/>
    <cellStyle name="Normal 2 5 3 2 5 6" xfId="12916" xr:uid="{EBEFE572-9B04-49F8-9FA4-0183C7B8D7B7}"/>
    <cellStyle name="Normal 2 5 3 2 6" xfId="2334" xr:uid="{00000000-0005-0000-0000-000082040000}"/>
    <cellStyle name="Normal 2 5 3 2 6 2" xfId="7461" xr:uid="{8B280B00-8611-4835-8C2E-276957C20C28}"/>
    <cellStyle name="Normal 2 5 3 2 6 2 2" xfId="17841" xr:uid="{BF30448F-133B-415C-8778-53B63BAE02CB}"/>
    <cellStyle name="Normal 2 5 3 2 6 3" xfId="10294" xr:uid="{1992D4DC-B5AC-442B-A473-26CECB6553B9}"/>
    <cellStyle name="Normal 2 5 3 2 6 3 2" xfId="20674" xr:uid="{E0B28474-8A8E-4DD0-8EB0-A817622FB2F0}"/>
    <cellStyle name="Normal 2 5 3 2 6 4" xfId="25588" xr:uid="{68796DDE-58EE-4733-89EA-044952437EFA}"/>
    <cellStyle name="Normal 2 5 3 2 6 5" xfId="15008" xr:uid="{E209A7A4-6938-4DFD-A8BB-6B2ADF3713F4}"/>
    <cellStyle name="Normal 2 5 3 2 7" xfId="3849" xr:uid="{68EF5F68-1856-41ED-95F2-A0A18534450F}"/>
    <cellStyle name="Normal 2 5 3 2 7 2" xfId="8682" xr:uid="{6468FD96-C1EC-4926-9F24-4FB5A8D3D5E1}"/>
    <cellStyle name="Normal 2 5 3 2 7 2 2" xfId="19062" xr:uid="{E77C4959-A932-418D-B36C-E48F813800E6}"/>
    <cellStyle name="Normal 2 5 3 2 7 3" xfId="11515" xr:uid="{DB5AA5FF-FE6A-4E50-A827-E675B7C4F86F}"/>
    <cellStyle name="Normal 2 5 3 2 7 3 2" xfId="21895" xr:uid="{790401EC-BDE4-4FF2-ADB2-C7F7D34CF1E5}"/>
    <cellStyle name="Normal 2 5 3 2 7 4" xfId="16229" xr:uid="{B5229A24-93F2-4693-851B-06CC506A0C55}"/>
    <cellStyle name="Normal 2 5 3 2 8" xfId="5146" xr:uid="{71DFB732-21F4-419B-9955-A0214C926B6F}"/>
    <cellStyle name="Normal 2 5 3 2 8 2" xfId="14443" xr:uid="{8F70C548-A3C3-44C7-81EA-CBE29DAAE6C3}"/>
    <cellStyle name="Normal 2 5 3 2 9" xfId="6896" xr:uid="{A26A1334-8781-4C7F-832A-3113608D2B6B}"/>
    <cellStyle name="Normal 2 5 3 2 9 2" xfId="17276" xr:uid="{2F1103A3-D415-4772-9783-7DF3E96E5209}"/>
    <cellStyle name="Normal 2 5 3 3" xfId="797" xr:uid="{00000000-0005-0000-0000-0000C9040000}"/>
    <cellStyle name="Normal 2 5 3 3 10" xfId="23043" xr:uid="{031C11DD-FCFB-47AB-BA52-672EED5BF159}"/>
    <cellStyle name="Normal 2 5 3 3 11" xfId="12726" xr:uid="{959C6AC3-1A67-4C63-924F-C3073593B867}"/>
    <cellStyle name="Normal 2 5 3 3 2" xfId="2743" xr:uid="{00000000-0005-0000-0000-000089040000}"/>
    <cellStyle name="Normal 2 5 3 3 2 2" xfId="3226" xr:uid="{00000000-0005-0000-0000-00008A040000}"/>
    <cellStyle name="Normal 2 5 3 3 2 2 2" xfId="6284" xr:uid="{25804369-44D9-459B-AAF0-86CD4FE0C9F3}"/>
    <cellStyle name="Normal 2 5 3 3 2 2 2 2" xfId="28325" xr:uid="{13FB1E69-19B8-4F39-9B11-E56FDBFFE513}"/>
    <cellStyle name="Normal 2 5 3 3 2 2 2 3" xfId="15853" xr:uid="{CC4942FC-D8CD-4C14-A7DC-2C9F5FF6D062}"/>
    <cellStyle name="Normal 2 5 3 3 2 2 3" xfId="8306" xr:uid="{E1C95000-BFF6-4817-896D-FF8602CB33AA}"/>
    <cellStyle name="Normal 2 5 3 3 2 2 3 2" xfId="18686" xr:uid="{328EACC2-91C4-43B4-B8B1-A5B08CCE66FD}"/>
    <cellStyle name="Normal 2 5 3 3 2 2 4" xfId="11139" xr:uid="{C200ADDC-0253-4A5C-9380-03155673285D}"/>
    <cellStyle name="Normal 2 5 3 3 2 2 4 2" xfId="21519" xr:uid="{132883E7-FD5A-400D-A783-82E777FBEF89}"/>
    <cellStyle name="Normal 2 5 3 3 2 2 5" xfId="22931" xr:uid="{FD21EA28-58D8-4640-BCD8-436C2B747B36}"/>
    <cellStyle name="Normal 2 5 3 3 2 2 6" xfId="13769" xr:uid="{17D29EFB-3707-404C-85EF-176B86D713D6}"/>
    <cellStyle name="Normal 2 5 3 3 2 3" xfId="4309" xr:uid="{1107B74B-FE16-45DD-897B-F3FED8FBA035}"/>
    <cellStyle name="Normal 2 5 3 3 2 3 2" xfId="9081" xr:uid="{9A2F5A9A-DBFE-43CB-B7F4-1B81C1AC1F57}"/>
    <cellStyle name="Normal 2 5 3 3 2 3 2 2" xfId="29124" xr:uid="{C18B8F15-42E5-4CD1-B362-08EB4981DFEC}"/>
    <cellStyle name="Normal 2 5 3 3 2 3 2 3" xfId="19461" xr:uid="{9DA8E725-F94A-4428-B5C6-AF45C02AA7BE}"/>
    <cellStyle name="Normal 2 5 3 3 2 3 3" xfId="11914" xr:uid="{543B574E-E8BD-4E81-97A3-8F4AB0D957C5}"/>
    <cellStyle name="Normal 2 5 3 3 2 3 3 2" xfId="22294" xr:uid="{63B6EB05-9EB6-4DDA-92D3-E5C84ABB373C}"/>
    <cellStyle name="Normal 2 5 3 3 2 3 4" xfId="23577" xr:uid="{B183ABB5-AEAC-4324-B67A-883A055856E7}"/>
    <cellStyle name="Normal 2 5 3 3 2 3 5" xfId="16628" xr:uid="{AFF0AFBE-A036-4A2F-B7EC-418A4D0FA1E1}"/>
    <cellStyle name="Normal 2 5 3 3 2 4" xfId="5961" xr:uid="{7ABC2878-0CFB-4341-823C-590E345E96EA}"/>
    <cellStyle name="Normal 2 5 3 3 2 4 2" xfId="28131" xr:uid="{143786A4-9DA3-443C-89EF-AD66CA6AEBA1}"/>
    <cellStyle name="Normal 2 5 3 3 2 4 3" xfId="15414" xr:uid="{355A02C9-1378-4F95-9738-7D3BF406B401}"/>
    <cellStyle name="Normal 2 5 3 3 2 5" xfId="7867" xr:uid="{035FE164-C485-4BB7-9E30-1ED086CED099}"/>
    <cellStyle name="Normal 2 5 3 3 2 5 2" xfId="18247" xr:uid="{CEF946DA-5181-44CA-A469-BDDE98BFD9CD}"/>
    <cellStyle name="Normal 2 5 3 3 2 6" xfId="10700" xr:uid="{4DF713A1-28E6-4743-8E80-6C8DE2DFE72B}"/>
    <cellStyle name="Normal 2 5 3 3 2 6 2" xfId="21080" xr:uid="{57BA23C6-7D59-4F2B-9E49-34433176D4A4}"/>
    <cellStyle name="Normal 2 5 3 3 2 7" xfId="25224" xr:uid="{99AA99E4-312F-4C28-B193-CBEADDBB85D0}"/>
    <cellStyle name="Normal 2 5 3 3 2 8" xfId="13183" xr:uid="{3EA2A6FB-FCFB-4DCB-AA36-A0B7FFC6C9D6}"/>
    <cellStyle name="Normal 2 5 3 3 3" xfId="3227" xr:uid="{00000000-0005-0000-0000-00008B040000}"/>
    <cellStyle name="Normal 2 5 3 3 3 2" xfId="4483" xr:uid="{951FAC34-D5FB-48AC-B36C-45BCE8EFE642}"/>
    <cellStyle name="Normal 2 5 3 3 3 2 2" xfId="9255" xr:uid="{545DCAC0-08C9-4B07-BBF3-506B166FD2F6}"/>
    <cellStyle name="Normal 2 5 3 3 3 2 2 2" xfId="29242" xr:uid="{EF85B97C-056C-4973-A746-58F159A92BF8}"/>
    <cellStyle name="Normal 2 5 3 3 3 2 2 3" xfId="19635" xr:uid="{4B0A08D7-8B3A-4832-B9C7-BA2320660323}"/>
    <cellStyle name="Normal 2 5 3 3 3 2 3" xfId="12088" xr:uid="{408152FC-D79D-445C-8162-5DA9B3B886FA}"/>
    <cellStyle name="Normal 2 5 3 3 3 2 3 2" xfId="22468" xr:uid="{88B369D0-AC3C-442D-A3E2-DF14A0BE12CB}"/>
    <cellStyle name="Normal 2 5 3 3 3 2 4" xfId="25589" xr:uid="{7B11F276-EFB1-4CE5-AAAF-C81351D04808}"/>
    <cellStyle name="Normal 2 5 3 3 3 2 5" xfId="16802" xr:uid="{ED702B6E-C0C9-4D8B-9646-FCD99BC5123F}"/>
    <cellStyle name="Normal 2 5 3 3 3 3" xfId="6285" xr:uid="{49E23FAE-86D7-4637-91B5-D4535F3EEE3C}"/>
    <cellStyle name="Normal 2 5 3 3 3 3 2" xfId="25887" xr:uid="{985224D8-D2DF-4B30-BBC4-0C734A65E8E8}"/>
    <cellStyle name="Normal 2 5 3 3 3 3 3" xfId="15854" xr:uid="{86784FBA-6E6F-4752-B168-C9D11180137E}"/>
    <cellStyle name="Normal 2 5 3 3 3 4" xfId="8307" xr:uid="{A33E524C-83A4-40D8-82B9-596C924968C8}"/>
    <cellStyle name="Normal 2 5 3 3 3 4 2" xfId="18687" xr:uid="{6CD46AB8-ED21-465B-BC4C-415C8155090A}"/>
    <cellStyle name="Normal 2 5 3 3 3 5" xfId="11140" xr:uid="{864771EB-E8B7-4442-AE35-32F1E104751C}"/>
    <cellStyle name="Normal 2 5 3 3 3 5 2" xfId="21520" xr:uid="{790328D7-A0B3-499C-A593-89CAAC845012}"/>
    <cellStyle name="Normal 2 5 3 3 3 6" xfId="23127" xr:uid="{1C7FF4AA-F112-4817-AFA7-337311AE8D92}"/>
    <cellStyle name="Normal 2 5 3 3 3 7" xfId="13770" xr:uid="{6D3BB943-701D-4A19-A4C9-AC850DE15A54}"/>
    <cellStyle name="Normal 2 5 3 3 4" xfId="3225" xr:uid="{00000000-0005-0000-0000-00008C040000}"/>
    <cellStyle name="Normal 2 5 3 3 4 2" xfId="6283" xr:uid="{0C3BD62F-F8AC-44D4-B5FF-7BFACC6D07D5}"/>
    <cellStyle name="Normal 2 5 3 3 4 2 2" xfId="26473" xr:uid="{8CD69CCA-B0FD-4E9A-8CEB-542155F751F2}"/>
    <cellStyle name="Normal 2 5 3 3 4 2 3" xfId="15852" xr:uid="{F2D39404-8D23-4B87-A925-2E52341FF785}"/>
    <cellStyle name="Normal 2 5 3 3 4 3" xfId="8305" xr:uid="{9527BE1E-DE74-4998-8553-7E5E26C1EFA2}"/>
    <cellStyle name="Normal 2 5 3 3 4 3 2" xfId="18685" xr:uid="{8647DFEC-5795-4E25-89C9-3F75FA989953}"/>
    <cellStyle name="Normal 2 5 3 3 4 4" xfId="11138" xr:uid="{BF522B7D-4624-4E56-92C8-332BB22C2467}"/>
    <cellStyle name="Normal 2 5 3 3 4 4 2" xfId="21518" xr:uid="{AD49A652-9991-4344-BEAB-0B78CFBD538D}"/>
    <cellStyle name="Normal 2 5 3 3 4 5" xfId="25368" xr:uid="{1A593429-A8C9-479E-AE78-CA9217A38F3D}"/>
    <cellStyle name="Normal 2 5 3 3 4 6" xfId="13768" xr:uid="{AC368816-52E5-4934-81B9-98172E0CCDC2}"/>
    <cellStyle name="Normal 2 5 3 3 5" xfId="2631" xr:uid="{00000000-0005-0000-0000-00008D040000}"/>
    <cellStyle name="Normal 2 5 3 3 5 2" xfId="5893" xr:uid="{E2E090D2-3735-478B-9685-CCDCF79CED39}"/>
    <cellStyle name="Normal 2 5 3 3 5 2 2" xfId="27103" xr:uid="{333B7E22-A868-4CDD-A946-650B7FE6FE6C}"/>
    <cellStyle name="Normal 2 5 3 3 5 2 3" xfId="15303" xr:uid="{3BD07DCA-A157-45A3-9D9D-4CE33245103F}"/>
    <cellStyle name="Normal 2 5 3 3 5 3" xfId="7756" xr:uid="{44037371-D29E-4521-A158-ED7938454E68}"/>
    <cellStyle name="Normal 2 5 3 3 5 3 2" xfId="18136" xr:uid="{7B599C7F-7535-42B4-89BD-95E9A2D3F07C}"/>
    <cellStyle name="Normal 2 5 3 3 5 4" xfId="10589" xr:uid="{E91E3381-5744-4EBC-9023-F0BB8787BB8D}"/>
    <cellStyle name="Normal 2 5 3 3 5 4 2" xfId="20969" xr:uid="{7903732C-1E4A-4DC7-B982-0AEDE4E5D11B}"/>
    <cellStyle name="Normal 2 5 3 3 5 5" xfId="23998" xr:uid="{4039D8F0-F054-40B7-A0E4-A4EEF489507E}"/>
    <cellStyle name="Normal 2 5 3 3 5 6" xfId="13019" xr:uid="{319D4F10-0955-4B1D-89ED-2AA232155015}"/>
    <cellStyle name="Normal 2 5 3 3 6" xfId="4168" xr:uid="{35C1B1DB-A382-4B39-99E3-95C074285C85}"/>
    <cellStyle name="Normal 2 5 3 3 6 2" xfId="8940" xr:uid="{197E43BB-D3CA-4368-8652-4F2402FD33CF}"/>
    <cellStyle name="Normal 2 5 3 3 6 2 2" xfId="19320" xr:uid="{C20EE58D-61B1-4AC0-9ECC-59C8ABA034D1}"/>
    <cellStyle name="Normal 2 5 3 3 6 3" xfId="11773" xr:uid="{6912843E-C807-46F5-A8E0-BFBD90824D89}"/>
    <cellStyle name="Normal 2 5 3 3 6 3 2" xfId="22153" xr:uid="{F9645213-A636-4326-A20E-01F43408CF55}"/>
    <cellStyle name="Normal 2 5 3 3 6 4" xfId="23253" xr:uid="{BFC4F051-9596-4F76-8BB4-0E786E3321A9}"/>
    <cellStyle name="Normal 2 5 3 3 6 5" xfId="16487" xr:uid="{FC561C2F-9FA6-44E0-9C95-BE24AEDE5EFF}"/>
    <cellStyle name="Normal 2 5 3 3 7" xfId="5148" xr:uid="{4D4DAB8C-6541-4D40-B66B-25E93FFC5312}"/>
    <cellStyle name="Normal 2 5 3 3 7 2" xfId="14445" xr:uid="{247654F7-094F-4AFD-A419-E1CB39ADDB4F}"/>
    <cellStyle name="Normal 2 5 3 3 8" xfId="6898" xr:uid="{59698C3A-0669-4F1E-A984-FF5FCC3E5BB2}"/>
    <cellStyle name="Normal 2 5 3 3 8 2" xfId="17278" xr:uid="{764DED76-B7F8-4062-9FCB-E9395AA4FBDE}"/>
    <cellStyle name="Normal 2 5 3 3 9" xfId="9731" xr:uid="{DDC34514-64B4-4F84-98A4-2EFE22B6C6E5}"/>
    <cellStyle name="Normal 2 5 3 3 9 2" xfId="20111" xr:uid="{F025BD27-34F3-48F0-B228-4A8C03A77A11}"/>
    <cellStyle name="Normal 2 5 3 4" xfId="798" xr:uid="{00000000-0005-0000-0000-0000CA040000}"/>
    <cellStyle name="Normal 2 5 3 4 2" xfId="3228" xr:uid="{00000000-0005-0000-0000-00008F040000}"/>
    <cellStyle name="Normal 2 5 3 4 2 2" xfId="6286" xr:uid="{939D3226-FF87-4B90-8B78-7DCCABB05372}"/>
    <cellStyle name="Normal 2 5 3 4 2 2 2" xfId="28351" xr:uid="{BDDB8FB3-B852-4AC3-909E-8381C8EE5F07}"/>
    <cellStyle name="Normal 2 5 3 4 2 2 3" xfId="15855" xr:uid="{67F8E193-0006-4149-A486-5372E80E5353}"/>
    <cellStyle name="Normal 2 5 3 4 2 3" xfId="8308" xr:uid="{97661A0C-02BE-4843-B20A-0599541327DA}"/>
    <cellStyle name="Normal 2 5 3 4 2 3 2" xfId="18688" xr:uid="{E3B21853-34F4-4D63-B8A5-6F26848BF5E6}"/>
    <cellStyle name="Normal 2 5 3 4 2 4" xfId="11141" xr:uid="{20CEBD95-A24D-4833-AA7C-61ABA764AF01}"/>
    <cellStyle name="Normal 2 5 3 4 2 4 2" xfId="21521" xr:uid="{EE6BB99F-8026-4268-A515-EB4C8CF86425}"/>
    <cellStyle name="Normal 2 5 3 4 2 5" xfId="22748" xr:uid="{21AC6561-6D20-4301-9BD5-28C92FA245FB}"/>
    <cellStyle name="Normal 2 5 3 4 2 6" xfId="13771" xr:uid="{09592D99-3FF8-4948-8C83-7C4357ADCF7D}"/>
    <cellStyle name="Normal 2 5 3 4 3" xfId="4307" xr:uid="{8785D825-AD3B-422C-B285-0ED6DFADF3AA}"/>
    <cellStyle name="Normal 2 5 3 4 3 2" xfId="9079" xr:uid="{1AEF477D-B7CC-4B72-839F-C3FEFE9A4BAD}"/>
    <cellStyle name="Normal 2 5 3 4 3 2 2" xfId="29122" xr:uid="{7D56A3C7-B510-4AF6-A7C9-2AFE343805E0}"/>
    <cellStyle name="Normal 2 5 3 4 3 2 3" xfId="19459" xr:uid="{68CC6781-067F-410D-9D7C-53706A48857F}"/>
    <cellStyle name="Normal 2 5 3 4 3 3" xfId="11912" xr:uid="{48D8519C-8B33-4196-A3C8-2457043A9426}"/>
    <cellStyle name="Normal 2 5 3 4 3 3 2" xfId="22292" xr:uid="{BEFA8E93-EC49-4FFB-B041-79172E4D6AF5}"/>
    <cellStyle name="Normal 2 5 3 4 3 4" xfId="23298" xr:uid="{36DA8047-9FFD-408A-BD6B-41D321FDAFDA}"/>
    <cellStyle name="Normal 2 5 3 4 3 5" xfId="16626" xr:uid="{2B3C2E63-D44C-493B-B335-CDDA83344D56}"/>
    <cellStyle name="Normal 2 5 3 4 4" xfId="5149" xr:uid="{1EBB81B8-9642-443C-94EC-CAA1770A8AEE}"/>
    <cellStyle name="Normal 2 5 3 4 4 2" xfId="27532" xr:uid="{DCB1CF7B-C50A-41FA-BA0E-FF1F7397F6F1}"/>
    <cellStyle name="Normal 2 5 3 4 4 3" xfId="14446" xr:uid="{6BD61CC2-EDD3-4400-959C-EFD03CC473F5}"/>
    <cellStyle name="Normal 2 5 3 4 5" xfId="6899" xr:uid="{119BD438-A9F8-4395-8923-C1F3953BFF58}"/>
    <cellStyle name="Normal 2 5 3 4 5 2" xfId="17279" xr:uid="{17D9B5A9-2EA1-48FA-8482-A29367EFE490}"/>
    <cellStyle name="Normal 2 5 3 4 6" xfId="9732" xr:uid="{A2428498-4586-460F-8F4A-BCF95294D36C}"/>
    <cellStyle name="Normal 2 5 3 4 6 2" xfId="20112" xr:uid="{3B2726D7-2DEB-4F18-9DB3-4E9F9D6183D9}"/>
    <cellStyle name="Normal 2 5 3 4 7" xfId="22889" xr:uid="{75F175D2-DA8D-44A4-B513-2FF835520016}"/>
    <cellStyle name="Normal 2 5 3 4 8" xfId="13181" xr:uid="{9C962EB9-99D8-44F6-AF18-7961AAE03E43}"/>
    <cellStyle name="Normal 2 5 3 5" xfId="3229" xr:uid="{00000000-0005-0000-0000-000090040000}"/>
    <cellStyle name="Normal 2 5 3 5 2" xfId="4484" xr:uid="{0BEB3A3D-C3D5-4EF2-8C83-3DFDED1B22B5}"/>
    <cellStyle name="Normal 2 5 3 5 2 2" xfId="9256" xr:uid="{2334310F-F348-438D-9405-FA364CD2B800}"/>
    <cellStyle name="Normal 2 5 3 5 2 2 2" xfId="29243" xr:uid="{6449A4A3-0FAB-4007-B0A2-B93EB0EB0140}"/>
    <cellStyle name="Normal 2 5 3 5 2 2 3" xfId="19636" xr:uid="{81B52144-2BFB-48B6-8A11-7CE4262E25DB}"/>
    <cellStyle name="Normal 2 5 3 5 2 3" xfId="12089" xr:uid="{A11F0EBF-9EB0-432B-A975-C574975B3A88}"/>
    <cellStyle name="Normal 2 5 3 5 2 3 2" xfId="22469" xr:uid="{791D0D36-F9CD-407E-8DCB-DB6164200372}"/>
    <cellStyle name="Normal 2 5 3 5 2 4" xfId="25074" xr:uid="{4A45569A-ABAA-4AA9-86E4-7D83925BB77D}"/>
    <cellStyle name="Normal 2 5 3 5 2 5" xfId="16803" xr:uid="{159A6CA8-3B65-4566-BDE1-8560AA86B86A}"/>
    <cellStyle name="Normal 2 5 3 5 3" xfId="6287" xr:uid="{1E0D802E-7B4A-4613-998F-F3E8DC8B81D2}"/>
    <cellStyle name="Normal 2 5 3 5 3 2" xfId="26825" xr:uid="{2E287158-7645-4617-8F5E-3637269961B0}"/>
    <cellStyle name="Normal 2 5 3 5 3 3" xfId="15856" xr:uid="{97635189-8BE7-436A-9583-42A16340DD0C}"/>
    <cellStyle name="Normal 2 5 3 5 4" xfId="8309" xr:uid="{A6997152-AC19-4A7E-A648-37891E593E8D}"/>
    <cellStyle name="Normal 2 5 3 5 4 2" xfId="18689" xr:uid="{30137378-1DE8-4737-B755-36460CF52729}"/>
    <cellStyle name="Normal 2 5 3 5 5" xfId="11142" xr:uid="{5A8FDB6A-5572-465A-8380-F41460F1A1DD}"/>
    <cellStyle name="Normal 2 5 3 5 5 2" xfId="21522" xr:uid="{70535393-DBC4-4BFC-9C91-EB6899198642}"/>
    <cellStyle name="Normal 2 5 3 5 6" xfId="23839" xr:uid="{49743946-3652-472F-9C52-EEEE5544C403}"/>
    <cellStyle name="Normal 2 5 3 5 7" xfId="13772" xr:uid="{D2F7F6C9-BFCC-4D3B-8892-9645E9B61F3C}"/>
    <cellStyle name="Normal 2 5 3 6" xfId="2909" xr:uid="{00000000-0005-0000-0000-000091040000}"/>
    <cellStyle name="Normal 2 5 3 6 2" xfId="6095" xr:uid="{B73878D2-5259-4990-81CF-080BA4EF1E5D}"/>
    <cellStyle name="Normal 2 5 3 6 2 2" xfId="28698" xr:uid="{EEF64A54-E212-4C60-BD41-D668E418A9DB}"/>
    <cellStyle name="Normal 2 5 3 6 2 3" xfId="15573" xr:uid="{0CB61A38-7EF3-43D6-948B-ECC541C781F9}"/>
    <cellStyle name="Normal 2 5 3 6 3" xfId="8026" xr:uid="{CE48BB44-792E-4F21-902E-4BB97AEF7655}"/>
    <cellStyle name="Normal 2 5 3 6 3 2" xfId="18406" xr:uid="{B62B2F41-6AB8-4DD0-AA31-E28A19E9F9D8}"/>
    <cellStyle name="Normal 2 5 3 6 4" xfId="10859" xr:uid="{C24DB934-6084-4D07-9EF6-4CE5B68AFF5C}"/>
    <cellStyle name="Normal 2 5 3 6 4 2" xfId="21239" xr:uid="{D38D8EEE-5F99-45F1-B30F-54336C143397}"/>
    <cellStyle name="Normal 2 5 3 6 5" xfId="25235" xr:uid="{A43D021D-1A55-47BA-A9F1-5348C5A3DDE9}"/>
    <cellStyle name="Normal 2 5 3 6 6" xfId="13424" xr:uid="{C1A7CE82-9259-47E3-BDAE-73A09C85EBF4}"/>
    <cellStyle name="Normal 2 5 3 7" xfId="2468" xr:uid="{00000000-0005-0000-0000-000092040000}"/>
    <cellStyle name="Normal 2 5 3 7 2" xfId="5758" xr:uid="{B168AF0A-31FE-458F-BE87-E8C90E776266}"/>
    <cellStyle name="Normal 2 5 3 7 2 2" xfId="28481" xr:uid="{F70FBECB-9D83-407D-84C4-17ADF63D7726}"/>
    <cellStyle name="Normal 2 5 3 7 2 3" xfId="15140" xr:uid="{6FE660AB-0937-442F-801C-F3C087699BEE}"/>
    <cellStyle name="Normal 2 5 3 7 3" xfId="7593" xr:uid="{58A42B35-60C8-41F2-AB70-65F4EF71C1DB}"/>
    <cellStyle name="Normal 2 5 3 7 3 2" xfId="17973" xr:uid="{DE52DCE9-40C2-452D-8456-5FF6AE9695A2}"/>
    <cellStyle name="Normal 2 5 3 7 4" xfId="10426" xr:uid="{910D1454-1412-4868-8BB6-9C605C88F5FF}"/>
    <cellStyle name="Normal 2 5 3 7 4 2" xfId="20806" xr:uid="{432812E6-7CDF-4C1E-BE4E-1CA4F7330669}"/>
    <cellStyle name="Normal 2 5 3 7 5" xfId="24120" xr:uid="{5C2766B1-ADA5-410F-A742-1CD7F4FC1B84}"/>
    <cellStyle name="Normal 2 5 3 7 6" xfId="12856" xr:uid="{7BA044FC-A76D-402C-8E1A-800974FD98C4}"/>
    <cellStyle name="Normal 2 5 3 8" xfId="2222" xr:uid="{00000000-0005-0000-0000-000081040000}"/>
    <cellStyle name="Normal 2 5 3 8 2" xfId="7349" xr:uid="{D2E4E38C-8D19-4275-8CE0-B7119B823696}"/>
    <cellStyle name="Normal 2 5 3 8 2 2" xfId="17729" xr:uid="{70C14F63-2795-48D7-A7DB-4101B9D794A7}"/>
    <cellStyle name="Normal 2 5 3 8 3" xfId="10182" xr:uid="{2F070E58-C7D0-4A47-8D76-D4BA544C705D}"/>
    <cellStyle name="Normal 2 5 3 8 3 2" xfId="20562" xr:uid="{AD63F703-5A02-4C99-8AFF-7D536F35CDF4}"/>
    <cellStyle name="Normal 2 5 3 8 4" xfId="24187" xr:uid="{0FB55210-A2F4-4E4D-A13B-45A04BF0A794}"/>
    <cellStyle name="Normal 2 5 3 8 5" xfId="14896" xr:uid="{C54113B0-249C-46BC-B11D-F443BD6799E6}"/>
    <cellStyle name="Normal 2 5 3 9" xfId="3944" xr:uid="{C0CC3FD7-CAC4-47BD-B3E9-E4DC609FB2A0}"/>
    <cellStyle name="Normal 2 5 3 9 2" xfId="8776" xr:uid="{0FA45915-D319-4183-BC2E-0054D365287E}"/>
    <cellStyle name="Normal 2 5 3 9 2 2" xfId="19156" xr:uid="{40D9AE69-1328-49C7-B694-85C243E1431D}"/>
    <cellStyle name="Normal 2 5 3 9 3" xfId="11609" xr:uid="{92587BA5-D326-4636-B8B0-18FE1AF758F5}"/>
    <cellStyle name="Normal 2 5 3 9 3 2" xfId="21989" xr:uid="{28E55DE2-C0C0-4102-854E-8884C587AD00}"/>
    <cellStyle name="Normal 2 5 3 9 4" xfId="16323" xr:uid="{93415755-5E1E-453E-9415-6BDBF66ECB00}"/>
    <cellStyle name="Normal 2 5 4" xfId="799" xr:uid="{00000000-0005-0000-0000-0000CB040000}"/>
    <cellStyle name="Normal 2 5 4 10" xfId="6900" xr:uid="{CB047E49-D53E-46AE-A873-27ABC9EECBD9}"/>
    <cellStyle name="Normal 2 5 4 10 2" xfId="17280" xr:uid="{B519EA17-B023-4DF0-876F-5671CF66B8AC}"/>
    <cellStyle name="Normal 2 5 4 11" xfId="9733" xr:uid="{9BB6EF12-CDE5-4744-8831-F0761B12D963}"/>
    <cellStyle name="Normal 2 5 4 11 2" xfId="20113" xr:uid="{170C48B2-6AEB-488F-BA8F-E698B6827046}"/>
    <cellStyle name="Normal 2 5 4 12" xfId="24914" xr:uid="{5B9F2A8E-0104-4D27-A837-7C63A45FF2A2}"/>
    <cellStyle name="Normal 2 5 4 13" xfId="12437" xr:uid="{F32A1A22-7BBF-4368-843F-7792A7197D73}"/>
    <cellStyle name="Normal 2 5 4 2" xfId="800" xr:uid="{00000000-0005-0000-0000-0000CC040000}"/>
    <cellStyle name="Normal 2 5 4 2 10" xfId="9734" xr:uid="{EB95C9A1-1894-4AD2-A17A-AC8E7ADD68F2}"/>
    <cellStyle name="Normal 2 5 4 2 10 2" xfId="20114" xr:uid="{2A98D9B5-85DE-413A-BB07-64EB77C01AF5}"/>
    <cellStyle name="Normal 2 5 4 2 11" xfId="23463" xr:uid="{27BC0A7A-B2F6-4886-A2DF-E73BCA1ECB62}"/>
    <cellStyle name="Normal 2 5 4 2 12" xfId="12569" xr:uid="{1CBDEFBE-2FCD-4FCB-A936-03F1F88C37C1}"/>
    <cellStyle name="Normal 2 5 4 2 2" xfId="801" xr:uid="{00000000-0005-0000-0000-0000CD040000}"/>
    <cellStyle name="Normal 2 5 4 2 2 2" xfId="3231" xr:uid="{00000000-0005-0000-0000-000096040000}"/>
    <cellStyle name="Normal 2 5 4 2 2 2 2" xfId="6289" xr:uid="{8892750F-7025-4C9C-96FB-CD8CFED5DCC5}"/>
    <cellStyle name="Normal 2 5 4 2 2 2 2 2" xfId="25962" xr:uid="{94FE1B15-B6FD-4918-B240-16B296DF0B2E}"/>
    <cellStyle name="Normal 2 5 4 2 2 2 2 3" xfId="26644" xr:uid="{7860B85E-A5C5-4E53-A052-92B8E69EEA39}"/>
    <cellStyle name="Normal 2 5 4 2 2 2 2 4" xfId="15858" xr:uid="{4E977405-66D9-42F9-A3FE-75344B532578}"/>
    <cellStyle name="Normal 2 5 4 2 2 2 3" xfId="8311" xr:uid="{FF599439-A5F8-4927-9DEE-E1B4DD50819A}"/>
    <cellStyle name="Normal 2 5 4 2 2 2 3 2" xfId="28887" xr:uid="{AA552203-6951-4942-B5F2-AC43969F3824}"/>
    <cellStyle name="Normal 2 5 4 2 2 2 3 3" xfId="18691" xr:uid="{06BB6B0A-50C3-4A17-B81D-AF2B71346F71}"/>
    <cellStyle name="Normal 2 5 4 2 2 2 4" xfId="11144" xr:uid="{65CD692F-6D05-4FC2-A4EB-56577F60FDE2}"/>
    <cellStyle name="Normal 2 5 4 2 2 2 4 2" xfId="21524" xr:uid="{6C0FFF33-281F-48A1-BC00-C6A7D8863B2C}"/>
    <cellStyle name="Normal 2 5 4 2 2 2 5" xfId="24945" xr:uid="{F48912EC-9A15-480E-92DD-56E3E099D83C}"/>
    <cellStyle name="Normal 2 5 4 2 2 2 6" xfId="13774" xr:uid="{3D655155-08D8-4600-B855-F8E49E61D9CD}"/>
    <cellStyle name="Normal 2 5 4 2 2 3" xfId="4310" xr:uid="{7FBF59B4-F836-44E7-BC8A-67A9782E935E}"/>
    <cellStyle name="Normal 2 5 4 2 2 3 2" xfId="9082" xr:uid="{6B304CD8-61FF-4486-AB86-0AA2692CB6CA}"/>
    <cellStyle name="Normal 2 5 4 2 2 3 2 2" xfId="29125" xr:uid="{8ADA81D0-515D-4FB2-B6C9-B393393B47A9}"/>
    <cellStyle name="Normal 2 5 4 2 2 3 2 3" xfId="19462" xr:uid="{B7804AE3-567D-4EC7-B458-518B57E6F949}"/>
    <cellStyle name="Normal 2 5 4 2 2 3 3" xfId="11915" xr:uid="{3CB8E62F-7E18-47BB-ACB0-0813D775BCC8}"/>
    <cellStyle name="Normal 2 5 4 2 2 3 3 2" xfId="22295" xr:uid="{54CFFEC8-9A5F-41D0-B3D3-81D04AAFAC3A}"/>
    <cellStyle name="Normal 2 5 4 2 2 3 4" xfId="23385" xr:uid="{DDC27A66-FC4B-4B00-AD6B-5CC898FB1855}"/>
    <cellStyle name="Normal 2 5 4 2 2 3 5" xfId="16629" xr:uid="{5CF0219C-D170-41C4-B12D-DE085AAAB22B}"/>
    <cellStyle name="Normal 2 5 4 2 2 4" xfId="5152" xr:uid="{0778C214-8051-49D9-A6EC-36AB2F8093BD}"/>
    <cellStyle name="Normal 2 5 4 2 2 4 2" xfId="28584" xr:uid="{7F0573E1-36D3-46C8-A8FD-9C4773A8E12C}"/>
    <cellStyle name="Normal 2 5 4 2 2 4 3" xfId="14449" xr:uid="{0CCCFEA0-645C-4913-A729-F698F8D2CE21}"/>
    <cellStyle name="Normal 2 5 4 2 2 5" xfId="6902" xr:uid="{48F2EDB2-782A-4B9C-BBD5-2644FB43DB10}"/>
    <cellStyle name="Normal 2 5 4 2 2 5 2" xfId="17282" xr:uid="{40A490A8-A648-4202-820A-452251C7EA31}"/>
    <cellStyle name="Normal 2 5 4 2 2 6" xfId="9735" xr:uid="{62E04ED5-DBA4-49DE-BE42-8EC1B0449D0A}"/>
    <cellStyle name="Normal 2 5 4 2 2 6 2" xfId="20115" xr:uid="{3CC93754-9412-4E1B-BF1C-75BB4310CF7D}"/>
    <cellStyle name="Normal 2 5 4 2 2 7" xfId="25552" xr:uid="{379DBCBE-3014-4986-A692-82ABB0DF1F03}"/>
    <cellStyle name="Normal 2 5 4 2 2 8" xfId="13185" xr:uid="{F21C79F2-99B4-471A-8405-E298CB8D5B4B}"/>
    <cellStyle name="Normal 2 5 4 2 3" xfId="3232" xr:uid="{00000000-0005-0000-0000-000097040000}"/>
    <cellStyle name="Normal 2 5 4 2 3 2" xfId="4485" xr:uid="{5DC40255-4AB9-41D9-AA22-7F46584C7977}"/>
    <cellStyle name="Normal 2 5 4 2 3 2 2" xfId="9257" xr:uid="{A6CD52E1-8F01-4B11-8E41-3640A9E23CA8}"/>
    <cellStyle name="Normal 2 5 4 2 3 2 2 2" xfId="29244" xr:uid="{E5527572-4523-48F2-8335-40563C2D2BD9}"/>
    <cellStyle name="Normal 2 5 4 2 3 2 2 3" xfId="19637" xr:uid="{3D618317-D045-49C1-B479-ECBF6F101EA3}"/>
    <cellStyle name="Normal 2 5 4 2 3 2 3" xfId="12090" xr:uid="{8623B10A-97D4-44F2-AB73-D17D6B7CA6D2}"/>
    <cellStyle name="Normal 2 5 4 2 3 2 3 2" xfId="22470" xr:uid="{E2BD33F1-B295-44CF-AC3B-B63D13292E28}"/>
    <cellStyle name="Normal 2 5 4 2 3 2 4" xfId="23219" xr:uid="{DEC4DE71-6A92-4A94-9895-3CE20C6033CC}"/>
    <cellStyle name="Normal 2 5 4 2 3 2 5" xfId="16804" xr:uid="{03831A9E-3093-4AD7-B572-9DA03DEBA0A9}"/>
    <cellStyle name="Normal 2 5 4 2 3 3" xfId="6290" xr:uid="{E6D74EAA-6FE7-442E-A52E-B57B18C5E209}"/>
    <cellStyle name="Normal 2 5 4 2 3 3 2" xfId="27321" xr:uid="{CF77D49A-D9CD-44D2-AA9F-B29A6E780FC6}"/>
    <cellStyle name="Normal 2 5 4 2 3 3 3" xfId="15859" xr:uid="{ABFFC3E6-8148-47F1-8C67-E614D71AE630}"/>
    <cellStyle name="Normal 2 5 4 2 3 4" xfId="8312" xr:uid="{29BCBE05-055A-4AA4-A916-C30589B88393}"/>
    <cellStyle name="Normal 2 5 4 2 3 4 2" xfId="18692" xr:uid="{3D1BD514-A17F-42EF-9782-850874232843}"/>
    <cellStyle name="Normal 2 5 4 2 3 5" xfId="11145" xr:uid="{E430120C-1198-478F-9570-5613C973472C}"/>
    <cellStyle name="Normal 2 5 4 2 3 5 2" xfId="21525" xr:uid="{EE98C3E7-679E-436B-84BB-40510BAA4D7E}"/>
    <cellStyle name="Normal 2 5 4 2 3 6" xfId="23011" xr:uid="{B630333F-32C6-44E8-B1BA-4EB5CB71210F}"/>
    <cellStyle name="Normal 2 5 4 2 3 7" xfId="13775" xr:uid="{CABF6DF4-D203-40E7-8580-375F9E0B5520}"/>
    <cellStyle name="Normal 2 5 4 2 4" xfId="3230" xr:uid="{00000000-0005-0000-0000-000098040000}"/>
    <cellStyle name="Normal 2 5 4 2 4 2" xfId="6288" xr:uid="{DB80DA47-D9AB-4FA4-8155-F6D6F7D36B71}"/>
    <cellStyle name="Normal 2 5 4 2 4 2 2" xfId="26739" xr:uid="{9107CABB-44EF-46AF-A11E-13BEE7C4AC89}"/>
    <cellStyle name="Normal 2 5 4 2 4 2 3" xfId="15857" xr:uid="{82395B0F-9FBC-4A63-BA5B-789770D2B473}"/>
    <cellStyle name="Normal 2 5 4 2 4 3" xfId="8310" xr:uid="{F16C64E1-BB72-42DE-86F4-36E661E71648}"/>
    <cellStyle name="Normal 2 5 4 2 4 3 2" xfId="18690" xr:uid="{F772F717-D7F6-4290-A6E4-0AF6BC7B9D9A}"/>
    <cellStyle name="Normal 2 5 4 2 4 4" xfId="11143" xr:uid="{4A04CFD3-6C2A-4A0B-B0CB-853EE8160755}"/>
    <cellStyle name="Normal 2 5 4 2 4 4 2" xfId="21523" xr:uid="{170C47F2-7A01-4395-9C80-6B5D4B0F0975}"/>
    <cellStyle name="Normal 2 5 4 2 4 5" xfId="22895" xr:uid="{1848D2BC-0BF3-48A3-B42C-9E19ACF9A27C}"/>
    <cellStyle name="Normal 2 5 4 2 4 6" xfId="13773" xr:uid="{DF0108D8-7A87-4479-8691-E338607AEFDA}"/>
    <cellStyle name="Normal 2 5 4 2 5" xfId="2614" xr:uid="{00000000-0005-0000-0000-000099040000}"/>
    <cellStyle name="Normal 2 5 4 2 5 2" xfId="5876" xr:uid="{C6ED515C-823D-465B-8FA8-CE37855AFDFD}"/>
    <cellStyle name="Normal 2 5 4 2 5 2 2" xfId="27069" xr:uid="{788B9FD6-1B42-42DE-B104-07F1F18FCFA8}"/>
    <cellStyle name="Normal 2 5 4 2 5 2 3" xfId="15286" xr:uid="{D877FED5-C8D1-4A35-B433-3E952F9E622C}"/>
    <cellStyle name="Normal 2 5 4 2 5 3" xfId="7739" xr:uid="{D7217A46-636B-4E62-8C1D-44E495DC81DF}"/>
    <cellStyle name="Normal 2 5 4 2 5 3 2" xfId="18119" xr:uid="{137CCD0F-8E52-4BBD-A882-F23F6AA0A4A2}"/>
    <cellStyle name="Normal 2 5 4 2 5 4" xfId="10572" xr:uid="{AC736895-F3E6-437E-899E-AD19F45FFECD}"/>
    <cellStyle name="Normal 2 5 4 2 5 4 2" xfId="20952" xr:uid="{C2AA678F-17E9-4DB7-9978-72037C745C82}"/>
    <cellStyle name="Normal 2 5 4 2 5 5" xfId="25063" xr:uid="{DED9F27F-1D36-4A74-9781-40DFB816567F}"/>
    <cellStyle name="Normal 2 5 4 2 5 6" xfId="13002" xr:uid="{76BA3568-8444-479A-ACBE-F14C4BAD7BE8}"/>
    <cellStyle name="Normal 2 5 4 2 6" xfId="2335" xr:uid="{00000000-0005-0000-0000-000094040000}"/>
    <cellStyle name="Normal 2 5 4 2 6 2" xfId="7462" xr:uid="{25409F02-F46E-4D75-88A6-DDC0D0A166E8}"/>
    <cellStyle name="Normal 2 5 4 2 6 2 2" xfId="17842" xr:uid="{0643C825-0F1C-4F25-8705-92A30E6D91AB}"/>
    <cellStyle name="Normal 2 5 4 2 6 3" xfId="10295" xr:uid="{CD562E2F-C260-4F18-BEB9-19724D5EF427}"/>
    <cellStyle name="Normal 2 5 4 2 6 3 2" xfId="20675" xr:uid="{14277278-988F-4838-B827-6AAFBE72922E}"/>
    <cellStyle name="Normal 2 5 4 2 6 4" xfId="23528" xr:uid="{62257298-F20E-40FE-A285-25EB21138115}"/>
    <cellStyle name="Normal 2 5 4 2 6 5" xfId="15009" xr:uid="{39738CDA-B811-40FE-BB3C-B0CCEF5195E5}"/>
    <cellStyle name="Normal 2 5 4 2 7" xfId="3850" xr:uid="{162D58BF-87B5-4024-9A43-A5B2C04A0161}"/>
    <cellStyle name="Normal 2 5 4 2 7 2" xfId="8683" xr:uid="{65B605F4-4609-4305-8D28-2EE553D95677}"/>
    <cellStyle name="Normal 2 5 4 2 7 2 2" xfId="19063" xr:uid="{A5D90364-D8A4-4F97-B71B-2126BE45F25C}"/>
    <cellStyle name="Normal 2 5 4 2 7 3" xfId="11516" xr:uid="{700EFDCE-B801-4804-99CD-8A45C4D03B2C}"/>
    <cellStyle name="Normal 2 5 4 2 7 3 2" xfId="21896" xr:uid="{3D215DEC-F09D-4E9E-8183-935E0541AAAE}"/>
    <cellStyle name="Normal 2 5 4 2 7 4" xfId="16230" xr:uid="{3762B984-E117-4881-8D1B-7C3DE39B9EDD}"/>
    <cellStyle name="Normal 2 5 4 2 8" xfId="5151" xr:uid="{341430D9-980A-4F5D-B039-7FC0AD728E13}"/>
    <cellStyle name="Normal 2 5 4 2 8 2" xfId="14448" xr:uid="{785D2A81-823E-486F-BA6E-029A4B9F26F2}"/>
    <cellStyle name="Normal 2 5 4 2 9" xfId="6901" xr:uid="{7DBA4338-0581-447F-8ED7-CC1DDC537A18}"/>
    <cellStyle name="Normal 2 5 4 2 9 2" xfId="17281" xr:uid="{C4C678DC-DD02-4458-A5EA-3D98E50F3F9A}"/>
    <cellStyle name="Normal 2 5 4 3" xfId="802" xr:uid="{00000000-0005-0000-0000-0000CE040000}"/>
    <cellStyle name="Normal 2 5 4 3 2" xfId="3233" xr:uid="{00000000-0005-0000-0000-00009B040000}"/>
    <cellStyle name="Normal 2 5 4 3 2 2" xfId="6291" xr:uid="{50B50866-DA33-4B3F-8008-086AF650AE48}"/>
    <cellStyle name="Normal 2 5 4 3 2 2 2" xfId="25755" xr:uid="{1C0872C6-FFD3-4987-A6E5-5ED601C8D81E}"/>
    <cellStyle name="Normal 2 5 4 3 2 2 3" xfId="26334" xr:uid="{4B84C1BB-C313-4CFC-9FA0-D99D406DB19D}"/>
    <cellStyle name="Normal 2 5 4 3 2 2 4" xfId="15860" xr:uid="{DDB198C1-AB0F-41D9-B1B6-8437B7591C65}"/>
    <cellStyle name="Normal 2 5 4 3 2 3" xfId="8313" xr:uid="{1E8B7BDA-BCFF-4187-8D93-94A7A0F3C02E}"/>
    <cellStyle name="Normal 2 5 4 3 2 3 2" xfId="28888" xr:uid="{633CD293-4B43-4169-A162-738BB7F75997}"/>
    <cellStyle name="Normal 2 5 4 3 2 3 3" xfId="18693" xr:uid="{D0EA3727-7953-4F37-975F-2E8BDC4A612A}"/>
    <cellStyle name="Normal 2 5 4 3 2 4" xfId="11146" xr:uid="{6CD7079C-C4CF-491D-8DF4-9F094A829A7A}"/>
    <cellStyle name="Normal 2 5 4 3 2 4 2" xfId="21526" xr:uid="{AD540BEF-2E78-4785-A94F-B2AEF5F157C4}"/>
    <cellStyle name="Normal 2 5 4 3 2 5" xfId="24497" xr:uid="{CDB605C4-6B54-4A38-AAF7-EF67EA92A5A8}"/>
    <cellStyle name="Normal 2 5 4 3 2 6" xfId="13776" xr:uid="{659849B3-E706-44C8-A5BB-7B76C0F6DE21}"/>
    <cellStyle name="Normal 2 5 4 3 3" xfId="2744" xr:uid="{00000000-0005-0000-0000-00009C040000}"/>
    <cellStyle name="Normal 2 5 4 3 3 2" xfId="5962" xr:uid="{479FE92E-C60D-4791-AA5D-06281A84CF93}"/>
    <cellStyle name="Normal 2 5 4 3 3 2 2" xfId="27014" xr:uid="{007A9210-C9B0-4830-B436-4DEEA162BB27}"/>
    <cellStyle name="Normal 2 5 4 3 3 2 3" xfId="15415" xr:uid="{58905F66-01AB-4E82-90BC-B3BA69878392}"/>
    <cellStyle name="Normal 2 5 4 3 3 3" xfId="7868" xr:uid="{E680DD54-98F0-451A-8320-193E0CA21586}"/>
    <cellStyle name="Normal 2 5 4 3 3 3 2" xfId="18248" xr:uid="{7B1E9CA3-28C2-4984-95A2-EA840AEA72D8}"/>
    <cellStyle name="Normal 2 5 4 3 3 4" xfId="10701" xr:uid="{772511E3-642B-4AE0-A070-393A8F866D2F}"/>
    <cellStyle name="Normal 2 5 4 3 3 4 2" xfId="21081" xr:uid="{9524AED9-478F-4837-BFD2-BB4C654ADB2C}"/>
    <cellStyle name="Normal 2 5 4 3 3 5" xfId="25123" xr:uid="{056D29C0-6E4A-449F-82BA-019D4A853108}"/>
    <cellStyle name="Normal 2 5 4 3 3 6" xfId="13184" xr:uid="{99A645E2-323D-45E7-B252-D6C9B1CE15A1}"/>
    <cellStyle name="Normal 2 5 4 3 4" xfId="4169" xr:uid="{C18E6F66-FC48-49F9-94ED-CD9928116EBF}"/>
    <cellStyle name="Normal 2 5 4 3 4 2" xfId="8941" xr:uid="{3179B175-76D2-4BCE-AC32-159A0E477C5D}"/>
    <cellStyle name="Normal 2 5 4 3 4 2 2" xfId="29034" xr:uid="{17BA5E51-32A3-4C19-BB28-A18B680D8648}"/>
    <cellStyle name="Normal 2 5 4 3 4 2 3" xfId="19321" xr:uid="{40E053A9-3D90-44F5-AC11-D6D8C5BEA08D}"/>
    <cellStyle name="Normal 2 5 4 3 4 3" xfId="11774" xr:uid="{B5616F0F-C1A1-4239-A9D4-0050D295F49E}"/>
    <cellStyle name="Normal 2 5 4 3 4 3 2" xfId="22154" xr:uid="{17C9D815-38BA-46F8-A4D9-8C27A342056E}"/>
    <cellStyle name="Normal 2 5 4 3 4 4" xfId="22775" xr:uid="{BE1605A0-33D5-4801-B0B1-0E1562485F13}"/>
    <cellStyle name="Normal 2 5 4 3 4 5" xfId="16488" xr:uid="{CC38903E-021A-4601-B2EE-565691E281E2}"/>
    <cellStyle name="Normal 2 5 4 3 5" xfId="5153" xr:uid="{C952C535-5D53-4DD0-ABCF-C3136F3BE241}"/>
    <cellStyle name="Normal 2 5 4 3 5 2" xfId="26062" xr:uid="{B4B54ED6-BB80-4607-99C0-3ADC5434626C}"/>
    <cellStyle name="Normal 2 5 4 3 5 3" xfId="14450" xr:uid="{F3560938-C0A9-4375-BD62-149F4CD9E68C}"/>
    <cellStyle name="Normal 2 5 4 3 6" xfId="6903" xr:uid="{999E3F87-A5E8-423B-BA0B-DBFB7ED339E7}"/>
    <cellStyle name="Normal 2 5 4 3 6 2" xfId="17283" xr:uid="{0D1258FF-8C1B-44EA-AC66-98F18429218A}"/>
    <cellStyle name="Normal 2 5 4 3 7" xfId="9736" xr:uid="{66E8417C-927D-43DC-B500-0F097AF38B13}"/>
    <cellStyle name="Normal 2 5 4 3 7 2" xfId="20116" xr:uid="{86413260-1DE6-41C4-B186-ADF7C2E1CD7B}"/>
    <cellStyle name="Normal 2 5 4 3 8" xfId="23504" xr:uid="{5D740C48-E90D-42E6-BCDE-0B4EA2C97E76}"/>
    <cellStyle name="Normal 2 5 4 3 9" xfId="12727" xr:uid="{4FA03352-1107-47C3-A077-A9C56727C82B}"/>
    <cellStyle name="Normal 2 5 4 4" xfId="803" xr:uid="{00000000-0005-0000-0000-0000CF040000}"/>
    <cellStyle name="Normal 2 5 4 4 2" xfId="4486" xr:uid="{D6978C43-CA09-4E04-9AE2-D0E1B87F7F35}"/>
    <cellStyle name="Normal 2 5 4 4 2 2" xfId="9258" xr:uid="{62B451D0-F95D-4505-85F8-E7252DA4D7AE}"/>
    <cellStyle name="Normal 2 5 4 4 2 2 2" xfId="29245" xr:uid="{DDF38908-85C6-44E3-94B7-62BF0D524807}"/>
    <cellStyle name="Normal 2 5 4 4 2 2 3" xfId="19638" xr:uid="{DFB0C713-B0F3-4C72-815E-F5A1BEB135E1}"/>
    <cellStyle name="Normal 2 5 4 4 2 3" xfId="12091" xr:uid="{832CE881-65AD-44F1-9428-BA88AA1B34FD}"/>
    <cellStyle name="Normal 2 5 4 4 2 3 2" xfId="22471" xr:uid="{B0F12F65-F66F-43F3-8DEC-28564B5E735F}"/>
    <cellStyle name="Normal 2 5 4 4 2 4" xfId="25256" xr:uid="{BA0120A3-6D5F-4DAF-A9FF-0F7F3816C122}"/>
    <cellStyle name="Normal 2 5 4 4 2 5" xfId="16805" xr:uid="{5C630BA1-81F8-474C-9DAE-3EEB55F3D215}"/>
    <cellStyle name="Normal 2 5 4 4 3" xfId="5154" xr:uid="{21F11453-0AEC-4C46-90D3-7FD45CBC21B2}"/>
    <cellStyle name="Normal 2 5 4 4 3 2" xfId="27382" xr:uid="{FC498850-FDAB-404A-9CB3-FC604ED9283B}"/>
    <cellStyle name="Normal 2 5 4 4 3 3" xfId="14451" xr:uid="{29479F74-D8CA-4820-9FD5-9DA190167237}"/>
    <cellStyle name="Normal 2 5 4 4 4" xfId="6904" xr:uid="{E97DD30D-E566-40B7-968C-42988E13AD67}"/>
    <cellStyle name="Normal 2 5 4 4 4 2" xfId="17284" xr:uid="{2F07B4BE-3BBD-4DD8-AFDB-7528BE40E92D}"/>
    <cellStyle name="Normal 2 5 4 4 5" xfId="9737" xr:uid="{E5FED9C7-A660-41B8-80AB-7D3A5B9CB8E1}"/>
    <cellStyle name="Normal 2 5 4 4 5 2" xfId="20117" xr:uid="{27CB0F03-6C83-46FE-84F0-3FDF60330C1F}"/>
    <cellStyle name="Normal 2 5 4 4 6" xfId="25314" xr:uid="{9D63DE6D-DEDE-48E2-B56F-918C29F19298}"/>
    <cellStyle name="Normal 2 5 4 4 7" xfId="13777" xr:uid="{F66F2F40-AACE-4F6A-A14D-072FE1923A67}"/>
    <cellStyle name="Normal 2 5 4 5" xfId="2910" xr:uid="{00000000-0005-0000-0000-00009E040000}"/>
    <cellStyle name="Normal 2 5 4 5 2" xfId="6096" xr:uid="{82F3BA4F-E207-4B9A-9910-359101949C60}"/>
    <cellStyle name="Normal 2 5 4 5 2 2" xfId="25716" xr:uid="{ED5540AF-927E-4978-A626-22773E44B889}"/>
    <cellStyle name="Normal 2 5 4 5 2 3" xfId="28151" xr:uid="{B947B300-9284-4F02-B8DE-8739518CABA9}"/>
    <cellStyle name="Normal 2 5 4 5 2 4" xfId="15574" xr:uid="{F83BDE56-1621-49B9-95C9-8E09BCA53E9A}"/>
    <cellStyle name="Normal 2 5 4 5 3" xfId="8027" xr:uid="{58964821-1480-4CFF-BC1E-DEE28ABAA3A4}"/>
    <cellStyle name="Normal 2 5 4 5 3 2" xfId="27573" xr:uid="{3FCD6158-F55C-4A99-AFE8-AC0AD8F1C5FC}"/>
    <cellStyle name="Normal 2 5 4 5 3 3" xfId="18407" xr:uid="{2B12AB97-715F-4CA4-8118-7E048D4818B9}"/>
    <cellStyle name="Normal 2 5 4 5 4" xfId="10860" xr:uid="{322344A4-6370-448D-9A19-9FFF0A0EBB87}"/>
    <cellStyle name="Normal 2 5 4 5 4 2" xfId="21240" xr:uid="{BD3D013F-FB52-4781-ACDA-6CB9E0DFDAC2}"/>
    <cellStyle name="Normal 2 5 4 5 5" xfId="25008" xr:uid="{DBB906A4-FF99-44A3-B072-54C59F3AC677}"/>
    <cellStyle name="Normal 2 5 4 5 6" xfId="13425" xr:uid="{89C3CDA7-AD13-48C2-A787-E7820AD12A83}"/>
    <cellStyle name="Normal 2 5 4 6" xfId="2451" xr:uid="{00000000-0005-0000-0000-00009F040000}"/>
    <cellStyle name="Normal 2 5 4 6 2" xfId="5743" xr:uid="{01AA28DA-82FD-467D-B845-688DE3C577C9}"/>
    <cellStyle name="Normal 2 5 4 6 2 2" xfId="26720" xr:uid="{1F1772C2-D89B-42CA-99EC-EE93D20588DC}"/>
    <cellStyle name="Normal 2 5 4 6 2 3" xfId="15123" xr:uid="{4A88CE08-1C4A-461C-B06A-DAB10521AF1D}"/>
    <cellStyle name="Normal 2 5 4 6 3" xfId="7576" xr:uid="{85BF8BDC-C508-491C-B3C6-0293DB61FF09}"/>
    <cellStyle name="Normal 2 5 4 6 3 2" xfId="17956" xr:uid="{5B1A1E34-F1F5-40B8-8182-566002DFEC83}"/>
    <cellStyle name="Normal 2 5 4 6 4" xfId="10409" xr:uid="{A231B469-232B-4AC3-9BA9-13557F9698A4}"/>
    <cellStyle name="Normal 2 5 4 6 4 2" xfId="20789" xr:uid="{581BFFB7-F2DC-42A1-9FD8-3017C7ACE419}"/>
    <cellStyle name="Normal 2 5 4 6 5" xfId="22958" xr:uid="{08418D1B-1606-4AFE-A702-B20050467076}"/>
    <cellStyle name="Normal 2 5 4 6 6" xfId="12839" xr:uid="{F02D17FD-1E6F-458B-A1C6-7D0836E4FA05}"/>
    <cellStyle name="Normal 2 5 4 7" xfId="2205" xr:uid="{00000000-0005-0000-0000-000093040000}"/>
    <cellStyle name="Normal 2 5 4 7 2" xfId="7332" xr:uid="{76FB4F97-C557-4187-A6A1-DD18FD9DC2BC}"/>
    <cellStyle name="Normal 2 5 4 7 2 2" xfId="17712" xr:uid="{5DBBF08A-9324-4334-B237-F04D6D5C5324}"/>
    <cellStyle name="Normal 2 5 4 7 3" xfId="10165" xr:uid="{6CA286A1-3D3E-4B88-A600-03E8AA933411}"/>
    <cellStyle name="Normal 2 5 4 7 3 2" xfId="20545" xr:uid="{FC2443B2-1DCD-4E48-80DF-F9D548EFC27B}"/>
    <cellStyle name="Normal 2 5 4 7 4" xfId="23565" xr:uid="{E0153EB8-F150-4EB2-9768-23A91346042C}"/>
    <cellStyle name="Normal 2 5 4 7 5" xfId="14879" xr:uid="{33E111B5-39AB-47F9-AD6C-B963E736D7C1}"/>
    <cellStyle name="Normal 2 5 4 8" xfId="3945" xr:uid="{FCE84AC3-A42E-44D6-ACFD-6746D094449F}"/>
    <cellStyle name="Normal 2 5 4 8 2" xfId="8777" xr:uid="{689D8527-76D0-44A6-A103-A5584523EA58}"/>
    <cellStyle name="Normal 2 5 4 8 2 2" xfId="19157" xr:uid="{865D3EDE-D9F8-4849-8638-DF9B7FE9C26B}"/>
    <cellStyle name="Normal 2 5 4 8 3" xfId="11610" xr:uid="{BECE0860-AF21-493B-A6D3-4385EFE92B85}"/>
    <cellStyle name="Normal 2 5 4 8 3 2" xfId="21990" xr:uid="{F5092BC2-FB1C-4116-99C2-328FF80CD80C}"/>
    <cellStyle name="Normal 2 5 4 8 4" xfId="16324" xr:uid="{FDE69E20-2578-4DAD-82A7-9D3AF28CFA02}"/>
    <cellStyle name="Normal 2 5 4 9" xfId="5150" xr:uid="{69E00AE9-3840-4742-BD70-C16F595F6463}"/>
    <cellStyle name="Normal 2 5 4 9 2" xfId="14447" xr:uid="{666B43F1-6AEA-475C-9BCA-812F21795D68}"/>
    <cellStyle name="Normal 2 5 5" xfId="804" xr:uid="{00000000-0005-0000-0000-0000D0040000}"/>
    <cellStyle name="Normal 2 5 5 10" xfId="9738" xr:uid="{25B12A57-E01A-4D69-B103-01944B1F5B60}"/>
    <cellStyle name="Normal 2 5 5 10 2" xfId="20118" xr:uid="{3D2F8A98-9310-40FF-A621-67EB1D26F989}"/>
    <cellStyle name="Normal 2 5 5 11" xfId="23690" xr:uid="{FFC1CC40-2164-4803-8DCB-63637F628ECC}"/>
    <cellStyle name="Normal 2 5 5 12" xfId="12570" xr:uid="{8D9806FB-F064-4F62-A65F-BCB332ACA626}"/>
    <cellStyle name="Normal 2 5 5 2" xfId="805" xr:uid="{00000000-0005-0000-0000-0000D1040000}"/>
    <cellStyle name="Normal 2 5 5 2 2" xfId="806" xr:uid="{00000000-0005-0000-0000-0000D2040000}"/>
    <cellStyle name="Normal 2 5 5 2 2 2" xfId="5157" xr:uid="{E4B2A9DC-582B-4F55-9A01-4E2F555AEC5F}"/>
    <cellStyle name="Normal 2 5 5 2 2 2 2" xfId="25675" xr:uid="{05F2C159-3DE3-4AE9-834D-4BEE22F5B177}"/>
    <cellStyle name="Normal 2 5 5 2 2 2 3" xfId="27075" xr:uid="{E0F32341-9C91-4C31-9C59-F218A4623226}"/>
    <cellStyle name="Normal 2 5 5 2 2 2 4" xfId="14454" xr:uid="{39357364-8AC4-4EE6-9889-F524869D438A}"/>
    <cellStyle name="Normal 2 5 5 2 2 3" xfId="6907" xr:uid="{0F15B9DC-FF63-4B34-BBEA-DB66AB1B5CA0}"/>
    <cellStyle name="Normal 2 5 5 2 2 3 2" xfId="27599" xr:uid="{BB063906-2095-4817-B9F7-5DC408AE9E4F}"/>
    <cellStyle name="Normal 2 5 5 2 2 3 3" xfId="28635" xr:uid="{2BA02F08-B258-425A-A010-B1546EEBA161}"/>
    <cellStyle name="Normal 2 5 5 2 2 3 4" xfId="17287" xr:uid="{5E8AC5CE-5089-4B39-9FAC-DFBDA6E02A98}"/>
    <cellStyle name="Normal 2 5 5 2 2 4" xfId="9740" xr:uid="{5A2F8EB4-5643-4570-9FE1-F0F031665C2A}"/>
    <cellStyle name="Normal 2 5 5 2 2 4 2" xfId="29398" xr:uid="{00692C25-6D45-4B77-A7AB-87FA4AF12D4B}"/>
    <cellStyle name="Normal 2 5 5 2 2 4 3" xfId="20120" xr:uid="{A704B41A-EB47-4AD2-BD7C-903D2864E934}"/>
    <cellStyle name="Normal 2 5 5 2 2 5" xfId="24774" xr:uid="{28DEBFA8-394C-4FF4-933C-F9077E12D851}"/>
    <cellStyle name="Normal 2 5 5 2 2 6" xfId="13778" xr:uid="{8BAC12EE-1A3B-44CF-A790-EFBF3FE73BC5}"/>
    <cellStyle name="Normal 2 5 5 2 3" xfId="2745" xr:uid="{00000000-0005-0000-0000-0000A3040000}"/>
    <cellStyle name="Normal 2 5 5 2 3 2" xfId="5963" xr:uid="{56366823-1D59-4259-945F-8F38B6326D03}"/>
    <cellStyle name="Normal 2 5 5 2 3 2 2" xfId="27949" xr:uid="{DA4AE47D-0BBD-4E15-BE53-1FB7D61FC10B}"/>
    <cellStyle name="Normal 2 5 5 2 3 2 3" xfId="15416" xr:uid="{7FEBD8A0-FE79-4BA7-A602-B1D99217517A}"/>
    <cellStyle name="Normal 2 5 5 2 3 3" xfId="7869" xr:uid="{2D3488C1-607B-4B74-A36B-4651CFF59756}"/>
    <cellStyle name="Normal 2 5 5 2 3 3 2" xfId="18249" xr:uid="{7D4E7861-73EC-46ED-95BA-5C4ADD31208D}"/>
    <cellStyle name="Normal 2 5 5 2 3 4" xfId="10702" xr:uid="{886ADC12-704C-4686-A78B-6A81205343BF}"/>
    <cellStyle name="Normal 2 5 5 2 3 4 2" xfId="21082" xr:uid="{55EFF2CD-C8E8-44C9-B4DD-BAD7B5E54D2C}"/>
    <cellStyle name="Normal 2 5 5 2 3 5" xfId="24917" xr:uid="{3AB73BA5-C584-4DFE-9B25-CF46E0D80100}"/>
    <cellStyle name="Normal 2 5 5 2 3 6" xfId="13186" xr:uid="{F9627F31-EA33-46EE-90D0-B661B3464917}"/>
    <cellStyle name="Normal 2 5 5 2 4" xfId="4170" xr:uid="{01146833-4B57-4ED5-BB9C-C716F4DA5178}"/>
    <cellStyle name="Normal 2 5 5 2 4 2" xfId="8942" xr:uid="{987E1115-D183-47A1-A5EF-D2BC195641EB}"/>
    <cellStyle name="Normal 2 5 5 2 4 2 2" xfId="29035" xr:uid="{253D3476-2FDD-4EF7-8CEB-E4E65439E1EB}"/>
    <cellStyle name="Normal 2 5 5 2 4 2 3" xfId="19322" xr:uid="{E6D2F63C-E15D-4754-81ED-31F6A6C18E83}"/>
    <cellStyle name="Normal 2 5 5 2 4 3" xfId="11775" xr:uid="{238DB489-BBA8-427C-B1ED-753DEA94FCC0}"/>
    <cellStyle name="Normal 2 5 5 2 4 3 2" xfId="22155" xr:uid="{86432B90-59F4-43FF-8900-0658A11B8AD1}"/>
    <cellStyle name="Normal 2 5 5 2 4 4" xfId="24331" xr:uid="{A134472F-4F0C-4B36-89AC-E882025ED22F}"/>
    <cellStyle name="Normal 2 5 5 2 4 5" xfId="16489" xr:uid="{BC840C62-7931-4908-B05E-8878F6D5BE02}"/>
    <cellStyle name="Normal 2 5 5 2 5" xfId="5156" xr:uid="{8D8DB419-A577-4C87-85B3-8E77FEA28754}"/>
    <cellStyle name="Normal 2 5 5 2 5 2" xfId="26220" xr:uid="{0B4E32D5-20C8-4ABE-9578-A416367360DB}"/>
    <cellStyle name="Normal 2 5 5 2 5 3" xfId="14453" xr:uid="{CB357D9E-C48B-4566-9649-283D305F8546}"/>
    <cellStyle name="Normal 2 5 5 2 6" xfId="6906" xr:uid="{FD52F4DB-C700-4971-8543-2462E176B89D}"/>
    <cellStyle name="Normal 2 5 5 2 6 2" xfId="17286" xr:uid="{CB4915F8-72F2-4AAF-BD9C-0336461E94C6}"/>
    <cellStyle name="Normal 2 5 5 2 7" xfId="9739" xr:uid="{87680FF5-81D1-4C2C-A4D7-75E52405DD48}"/>
    <cellStyle name="Normal 2 5 5 2 7 2" xfId="20119" xr:uid="{8ED05A9E-B87A-4474-B4E5-92C8203103D6}"/>
    <cellStyle name="Normal 2 5 5 2 8" xfId="23256" xr:uid="{6F526BDC-8D93-4CA2-BE0C-F2116A473742}"/>
    <cellStyle name="Normal 2 5 5 2 9" xfId="12728" xr:uid="{4393172E-B977-4BFD-9CBB-45548A785D2D}"/>
    <cellStyle name="Normal 2 5 5 3" xfId="807" xr:uid="{00000000-0005-0000-0000-0000D3040000}"/>
    <cellStyle name="Normal 2 5 5 3 2" xfId="4487" xr:uid="{191D5304-2252-407A-9F2F-C5169E3303B7}"/>
    <cellStyle name="Normal 2 5 5 3 2 2" xfId="9259" xr:uid="{3374D08B-9E7E-417E-85CE-960300A98FF7}"/>
    <cellStyle name="Normal 2 5 5 3 2 2 2" xfId="29246" xr:uid="{67EF28EC-1281-48F9-9714-DA45D7F343B0}"/>
    <cellStyle name="Normal 2 5 5 3 2 2 3" xfId="19639" xr:uid="{1AE8119A-1E32-495A-9E96-17F3F3C26B7E}"/>
    <cellStyle name="Normal 2 5 5 3 2 3" xfId="12092" xr:uid="{FD263DEC-19CA-42C9-B0CF-1372320E17FC}"/>
    <cellStyle name="Normal 2 5 5 3 2 3 2" xfId="22472" xr:uid="{A734C87D-1856-47B5-82DB-A492D3B3CA73}"/>
    <cellStyle name="Normal 2 5 5 3 2 4" xfId="25656" xr:uid="{5CC917C6-B20D-4A15-98EC-39307646EEC9}"/>
    <cellStyle name="Normal 2 5 5 3 2 5" xfId="16806" xr:uid="{EE13CA3C-0AC0-45AB-A3D7-00B192BA0EAC}"/>
    <cellStyle name="Normal 2 5 5 3 3" xfId="5158" xr:uid="{2FD359F9-0260-41C0-8B6C-193FE44FC7F7}"/>
    <cellStyle name="Normal 2 5 5 3 3 2" xfId="24143" xr:uid="{8243E976-362A-490C-ADBF-9D69A88FDAE2}"/>
    <cellStyle name="Normal 2 5 5 3 3 3" xfId="28703" xr:uid="{BB72FBDB-62A7-4935-A335-B18AB8140F0B}"/>
    <cellStyle name="Normal 2 5 5 3 3 4" xfId="14455" xr:uid="{6774E968-FF01-46F8-818E-5F6444BCD5F2}"/>
    <cellStyle name="Normal 2 5 5 3 4" xfId="6908" xr:uid="{03100050-60A7-436A-A4B1-C230ED560312}"/>
    <cellStyle name="Normal 2 5 5 3 4 2" xfId="24591" xr:uid="{72BADDE7-E342-49AD-B407-03B19458F00D}"/>
    <cellStyle name="Normal 2 5 5 3 4 3" xfId="26088" xr:uid="{21D00A71-A155-4754-B813-A137C4A7D1A9}"/>
    <cellStyle name="Normal 2 5 5 3 4 4" xfId="17288" xr:uid="{3D5887B5-0C78-4532-938D-B6883292D212}"/>
    <cellStyle name="Normal 2 5 5 3 5" xfId="9741" xr:uid="{C8D474EF-47D4-4C9B-A8F0-5822422A0989}"/>
    <cellStyle name="Normal 2 5 5 3 5 2" xfId="29399" xr:uid="{F33B7BCD-EEF5-4CFD-8501-64A2C3D7626C}"/>
    <cellStyle name="Normal 2 5 5 3 5 3" xfId="20121" xr:uid="{F5561920-D92C-46DE-805C-D1A4400C9246}"/>
    <cellStyle name="Normal 2 5 5 3 6" xfId="24113" xr:uid="{1558BF14-0991-45EB-A8A0-A54A9F7B67CF}"/>
    <cellStyle name="Normal 2 5 5 3 7" xfId="13779" xr:uid="{F77CD249-A86A-49E5-A77C-E453DCCBE8B6}"/>
    <cellStyle name="Normal 2 5 5 4" xfId="808" xr:uid="{00000000-0005-0000-0000-0000D4040000}"/>
    <cellStyle name="Normal 2 5 5 4 2" xfId="5159" xr:uid="{6D1D414A-CE50-456F-8C49-760601DA2E06}"/>
    <cellStyle name="Normal 2 5 5 4 2 2" xfId="22860" xr:uid="{3C224F4A-0DB5-40E6-86B3-5ED639DBC91A}"/>
    <cellStyle name="Normal 2 5 5 4 2 3" xfId="28647" xr:uid="{57A2BC08-CDBC-4928-A843-E101DB341CB4}"/>
    <cellStyle name="Normal 2 5 5 4 2 4" xfId="14456" xr:uid="{31AD36F2-4296-49C8-98D7-7E079A6919C8}"/>
    <cellStyle name="Normal 2 5 5 4 3" xfId="6909" xr:uid="{B7E5FDCD-8734-465C-B37F-2240D2E10103}"/>
    <cellStyle name="Normal 2 5 5 4 3 2" xfId="27491" xr:uid="{09496E9D-914A-4116-A437-9A8141488D37}"/>
    <cellStyle name="Normal 2 5 5 4 3 3" xfId="17289" xr:uid="{1C70BFF1-E58F-487A-8E99-F0B5233B39AF}"/>
    <cellStyle name="Normal 2 5 5 4 4" xfId="9742" xr:uid="{E85922E4-1D79-42A8-88AF-B706E9AE9261}"/>
    <cellStyle name="Normal 2 5 5 4 4 2" xfId="20122" xr:uid="{49AB2CEE-D5CD-4CE6-B735-18026E5AB2BD}"/>
    <cellStyle name="Normal 2 5 5 4 5" xfId="24670" xr:uid="{096666E4-7CB5-40BE-BFB0-6575E6AC2A48}"/>
    <cellStyle name="Normal 2 5 5 4 6" xfId="13426" xr:uid="{A99E2888-EADF-45AF-9B36-96131DB17096}"/>
    <cellStyle name="Normal 2 5 5 5" xfId="2511" xr:uid="{00000000-0005-0000-0000-0000A6040000}"/>
    <cellStyle name="Normal 2 5 5 5 2" xfId="5789" xr:uid="{FFF60220-2786-411A-9B50-E225FE6F36F5}"/>
    <cellStyle name="Normal 2 5 5 5 2 2" xfId="27130" xr:uid="{049A9345-1A3E-4FB5-9036-C28462255F0D}"/>
    <cellStyle name="Normal 2 5 5 5 2 3" xfId="15183" xr:uid="{6ED711E2-CAF3-4922-B860-D26E76152B0F}"/>
    <cellStyle name="Normal 2 5 5 5 3" xfId="7636" xr:uid="{8C412F03-3421-40A2-8714-A3D8920E6471}"/>
    <cellStyle name="Normal 2 5 5 5 3 2" xfId="18016" xr:uid="{2F416906-81F2-40D7-8B7B-7E893B5AE1D9}"/>
    <cellStyle name="Normal 2 5 5 5 4" xfId="10469" xr:uid="{B8EC647C-D67B-4C93-953A-43AEBF4EE549}"/>
    <cellStyle name="Normal 2 5 5 5 4 2" xfId="20849" xr:uid="{5911B648-2C07-4037-BB52-5BDD180633B0}"/>
    <cellStyle name="Normal 2 5 5 5 5" xfId="25007" xr:uid="{922CF97B-09FC-43DA-A5EF-FB3E7E9160B0}"/>
    <cellStyle name="Normal 2 5 5 5 6" xfId="12899" xr:uid="{3658C039-508D-4EC0-99B4-84299BFEA525}"/>
    <cellStyle name="Normal 2 5 5 6" xfId="2336" xr:uid="{00000000-0005-0000-0000-0000A0040000}"/>
    <cellStyle name="Normal 2 5 5 6 2" xfId="7463" xr:uid="{57926AC5-6E4B-43A3-8C65-7B2C057D4C82}"/>
    <cellStyle name="Normal 2 5 5 6 2 2" xfId="28669" xr:uid="{60F91A4A-E8B1-41DE-95B0-919E0B327C4E}"/>
    <cellStyle name="Normal 2 5 5 6 2 3" xfId="17843" xr:uid="{69D2B5F7-D825-4AA8-B391-E5230B93471C}"/>
    <cellStyle name="Normal 2 5 5 6 3" xfId="10296" xr:uid="{C2179902-CDB0-4A1A-B237-4EB459DC62C0}"/>
    <cellStyle name="Normal 2 5 5 6 3 2" xfId="20676" xr:uid="{95765E09-A067-4D27-B847-7163FBAD6A66}"/>
    <cellStyle name="Normal 2 5 5 6 4" xfId="23535" xr:uid="{96D6EEA7-A537-4F4A-832E-D68AB5BF6E5F}"/>
    <cellStyle name="Normal 2 5 5 6 5" xfId="15010" xr:uid="{5A2B3A4D-2CE3-450A-9DCC-3A4FF764A548}"/>
    <cellStyle name="Normal 2 5 5 7" xfId="3946" xr:uid="{EF085D8D-28F0-466A-BBF2-EED4A39AFFD2}"/>
    <cellStyle name="Normal 2 5 5 7 2" xfId="8778" xr:uid="{CA52A4E3-0621-44FD-909F-CC18099E41F4}"/>
    <cellStyle name="Normal 2 5 5 7 2 2" xfId="19158" xr:uid="{970252EB-210E-4296-AFBB-D75F9CCCAEFF}"/>
    <cellStyle name="Normal 2 5 5 7 3" xfId="11611" xr:uid="{2A1D49EC-593F-4AC0-B416-5873F09EB11C}"/>
    <cellStyle name="Normal 2 5 5 7 3 2" xfId="21991" xr:uid="{630AA5E5-BD14-4C57-85F7-AE3482E3B782}"/>
    <cellStyle name="Normal 2 5 5 7 4" xfId="27656" xr:uid="{53950138-3F82-479C-8C91-FE240C438FE1}"/>
    <cellStyle name="Normal 2 5 5 7 5" xfId="16325" xr:uid="{18281AEF-7046-46C3-B4A5-18EF338E06BB}"/>
    <cellStyle name="Normal 2 5 5 8" xfId="5155" xr:uid="{7DBACFB2-6346-48C9-85E2-8C057E240FB7}"/>
    <cellStyle name="Normal 2 5 5 8 2" xfId="14452" xr:uid="{DEB9018E-24E2-4ABC-85A9-9D75899727C0}"/>
    <cellStyle name="Normal 2 5 5 9" xfId="6905" xr:uid="{3EE8168B-B675-4A9E-B2BF-348E84C5F0D0}"/>
    <cellStyle name="Normal 2 5 5 9 2" xfId="17285" xr:uid="{60885E3C-2268-4B3E-82B4-199A69B7F15A}"/>
    <cellStyle name="Normal 2 5 6" xfId="809" xr:uid="{00000000-0005-0000-0000-0000D5040000}"/>
    <cellStyle name="Normal 2 5 6 10" xfId="9743" xr:uid="{E647F6A0-AA55-4642-8B1A-5907D03C6043}"/>
    <cellStyle name="Normal 2 5 6 10 2" xfId="20123" xr:uid="{799EE20D-967E-48D8-A554-5FF94DA07D60}"/>
    <cellStyle name="Normal 2 5 6 11" xfId="24496" xr:uid="{08F54CFD-D446-4130-8002-ACBDE1C687DE}"/>
    <cellStyle name="Normal 2 5 6 12" xfId="12571" xr:uid="{D006A9F5-CDF7-4863-BAFB-18C352EC2AAE}"/>
    <cellStyle name="Normal 2 5 6 2" xfId="810" xr:uid="{00000000-0005-0000-0000-0000D6040000}"/>
    <cellStyle name="Normal 2 5 6 2 2" xfId="811" xr:uid="{00000000-0005-0000-0000-0000D7040000}"/>
    <cellStyle name="Normal 2 5 6 2 2 2" xfId="5162" xr:uid="{F7783696-BA91-4035-9991-FCD5ED4764BA}"/>
    <cellStyle name="Normal 2 5 6 2 2 2 2" xfId="23133" xr:uid="{39AD109F-AA1C-4B13-8D11-D0204ACF839D}"/>
    <cellStyle name="Normal 2 5 6 2 2 2 3" xfId="26668" xr:uid="{189EA8B2-EE50-405F-803B-5E12B1EEE24C}"/>
    <cellStyle name="Normal 2 5 6 2 2 2 4" xfId="14459" xr:uid="{71149186-853F-411A-9B4D-9C718DE28DA4}"/>
    <cellStyle name="Normal 2 5 6 2 2 3" xfId="6912" xr:uid="{E522E7DC-73F8-4F04-B758-6934AC101907}"/>
    <cellStyle name="Normal 2 5 6 2 2 3 2" xfId="27600" xr:uid="{51B1B0F4-C357-417D-BD02-C5091349C45B}"/>
    <cellStyle name="Normal 2 5 6 2 2 3 3" xfId="27082" xr:uid="{499384BA-6A41-4563-9C34-49C32AA8493F}"/>
    <cellStyle name="Normal 2 5 6 2 2 3 4" xfId="17292" xr:uid="{13735354-3337-4563-8786-AD14C0D03D21}"/>
    <cellStyle name="Normal 2 5 6 2 2 4" xfId="9745" xr:uid="{C7FD1E7E-7AA2-4F79-8594-D7727377F753}"/>
    <cellStyle name="Normal 2 5 6 2 2 4 2" xfId="29400" xr:uid="{FD78A985-A23C-40CD-AA3B-B6AB1C7B6782}"/>
    <cellStyle name="Normal 2 5 6 2 2 4 3" xfId="20125" xr:uid="{E59AC640-1BFA-478A-BE11-676A567264EF}"/>
    <cellStyle name="Normal 2 5 6 2 2 5" xfId="23772" xr:uid="{AA0452BB-4774-42F6-B9FC-DCBA94F93C4D}"/>
    <cellStyle name="Normal 2 5 6 2 2 6" xfId="13780" xr:uid="{8E6833F2-7012-4919-8CB0-1B8040C9A082}"/>
    <cellStyle name="Normal 2 5 6 2 3" xfId="2746" xr:uid="{00000000-0005-0000-0000-0000AA040000}"/>
    <cellStyle name="Normal 2 5 6 2 3 2" xfId="5964" xr:uid="{5AD3EB0F-55A0-4193-B99F-0A4B83A6B386}"/>
    <cellStyle name="Normal 2 5 6 2 3 2 2" xfId="26047" xr:uid="{F3FAAF56-BD20-4265-ACC7-D113767692D9}"/>
    <cellStyle name="Normal 2 5 6 2 3 2 3" xfId="15417" xr:uid="{593A3771-F3F3-4C2F-BD05-965E5D230ECC}"/>
    <cellStyle name="Normal 2 5 6 2 3 3" xfId="7870" xr:uid="{CE435B7E-3D91-4800-B01D-30190F28995D}"/>
    <cellStyle name="Normal 2 5 6 2 3 3 2" xfId="18250" xr:uid="{0057DEFD-DF6F-493C-908D-19F4665E2493}"/>
    <cellStyle name="Normal 2 5 6 2 3 4" xfId="10703" xr:uid="{FBD18F8E-9092-4773-9FEB-17153209D404}"/>
    <cellStyle name="Normal 2 5 6 2 3 4 2" xfId="21083" xr:uid="{28A1C5C3-337F-4AB4-A40F-B8D98E69D42B}"/>
    <cellStyle name="Normal 2 5 6 2 3 5" xfId="24525" xr:uid="{69E51C89-7C9B-40BB-8265-ED1106437471}"/>
    <cellStyle name="Normal 2 5 6 2 3 6" xfId="13187" xr:uid="{69B771A7-1FE4-47C6-8EE8-0468B2EBCFF7}"/>
    <cellStyle name="Normal 2 5 6 2 4" xfId="4171" xr:uid="{468F8C98-F069-4C30-B20D-4EDDD61853C6}"/>
    <cellStyle name="Normal 2 5 6 2 4 2" xfId="8943" xr:uid="{3C07AE65-6C1E-469D-A796-B29C4E8F435D}"/>
    <cellStyle name="Normal 2 5 6 2 4 2 2" xfId="29036" xr:uid="{8B50EBCC-5682-4DCB-AF84-E9874895EDF6}"/>
    <cellStyle name="Normal 2 5 6 2 4 2 3" xfId="19323" xr:uid="{340F7BEB-2B03-40A0-92EA-8B24E7B2B530}"/>
    <cellStyle name="Normal 2 5 6 2 4 3" xfId="11776" xr:uid="{5C06D9C0-A551-4428-83CA-225306F6804B}"/>
    <cellStyle name="Normal 2 5 6 2 4 3 2" xfId="22156" xr:uid="{7FCBB29D-E41D-4560-8452-0F80E9FA145E}"/>
    <cellStyle name="Normal 2 5 6 2 4 4" xfId="24144" xr:uid="{80A6AC0C-C184-4AEB-AD7E-74DD7E264942}"/>
    <cellStyle name="Normal 2 5 6 2 4 5" xfId="16490" xr:uid="{C654EA87-A17D-43CD-94B0-BD5410B86DCE}"/>
    <cellStyle name="Normal 2 5 6 2 5" xfId="5161" xr:uid="{BCD21F37-0CA3-4ACD-BE2D-9BE2F599701D}"/>
    <cellStyle name="Normal 2 5 6 2 5 2" xfId="27231" xr:uid="{A0A5AC45-5E2B-4A9C-A967-7707BCCE0E9B}"/>
    <cellStyle name="Normal 2 5 6 2 5 3" xfId="14458" xr:uid="{7634AFDC-A55D-43CC-AEA8-12EAF20DD7FC}"/>
    <cellStyle name="Normal 2 5 6 2 6" xfId="6911" xr:uid="{2938A14E-2CE9-495D-A995-8C7367A244A7}"/>
    <cellStyle name="Normal 2 5 6 2 6 2" xfId="17291" xr:uid="{C8B9F7F4-07FA-4E6B-B487-F46767231431}"/>
    <cellStyle name="Normal 2 5 6 2 7" xfId="9744" xr:uid="{F7F33E34-2320-49C4-B316-3989FF3DBBD8}"/>
    <cellStyle name="Normal 2 5 6 2 7 2" xfId="20124" xr:uid="{D4BA64FD-61F6-4CAD-9E81-2F675D968DDC}"/>
    <cellStyle name="Normal 2 5 6 2 8" xfId="25537" xr:uid="{23799D15-3FD3-459D-BF5E-823E455FBD63}"/>
    <cellStyle name="Normal 2 5 6 2 9" xfId="12729" xr:uid="{8B129022-E842-4CF5-8F81-35C448F71090}"/>
    <cellStyle name="Normal 2 5 6 3" xfId="812" xr:uid="{00000000-0005-0000-0000-0000D8040000}"/>
    <cellStyle name="Normal 2 5 6 3 2" xfId="4488" xr:uid="{B3A1ADE1-A789-4D80-9D7F-9CD90D1970AB}"/>
    <cellStyle name="Normal 2 5 6 3 2 2" xfId="9260" xr:uid="{BB1F39FD-4F88-4726-B049-48262EE4DBFD}"/>
    <cellStyle name="Normal 2 5 6 3 2 2 2" xfId="29247" xr:uid="{DC146D67-3B6C-49EF-AF17-0007CF7B2B3C}"/>
    <cellStyle name="Normal 2 5 6 3 2 2 3" xfId="19640" xr:uid="{41906DF1-2A53-4B39-9CF6-7E7FC938F6C6}"/>
    <cellStyle name="Normal 2 5 6 3 2 3" xfId="12093" xr:uid="{CFAA8862-E2E2-47CB-A863-B4E1751A9859}"/>
    <cellStyle name="Normal 2 5 6 3 2 3 2" xfId="22473" xr:uid="{32594672-1082-4272-819E-D4957F3EB5E0}"/>
    <cellStyle name="Normal 2 5 6 3 2 4" xfId="25120" xr:uid="{6B086E71-DC77-4112-A649-22379E72209C}"/>
    <cellStyle name="Normal 2 5 6 3 2 5" xfId="16807" xr:uid="{4139A793-79BB-4B2A-91A6-5EBDAC9E072C}"/>
    <cellStyle name="Normal 2 5 6 3 3" xfId="5163" xr:uid="{B6ED6CCB-18F6-4DD2-8BC3-B96CD4195331}"/>
    <cellStyle name="Normal 2 5 6 3 3 2" xfId="26800" xr:uid="{E675E9C9-E5B5-49C1-BAA0-383CE5F0681E}"/>
    <cellStyle name="Normal 2 5 6 3 3 3" xfId="27749" xr:uid="{0B1514A7-1C4A-4D2C-968E-E610E2AF131E}"/>
    <cellStyle name="Normal 2 5 6 3 3 4" xfId="14460" xr:uid="{398E7279-C1DA-4365-94B9-89CFE882DA92}"/>
    <cellStyle name="Normal 2 5 6 3 4" xfId="6913" xr:uid="{9CF2DFCB-0B7C-45DA-A00E-F11E5A07CA4C}"/>
    <cellStyle name="Normal 2 5 6 3 4 2" xfId="27898" xr:uid="{6C8EF23C-23C8-4098-91DE-7E4C48FC6EE1}"/>
    <cellStyle name="Normal 2 5 6 3 4 3" xfId="28575" xr:uid="{4A7D326D-8E84-4E02-BFAE-50977B647D39}"/>
    <cellStyle name="Normal 2 5 6 3 4 4" xfId="17293" xr:uid="{4CFCBA14-C4E9-4D8D-BF04-23FA1F0C23D1}"/>
    <cellStyle name="Normal 2 5 6 3 5" xfId="9746" xr:uid="{EC6F99EB-EA78-44D8-8450-FF21D4492BB7}"/>
    <cellStyle name="Normal 2 5 6 3 5 2" xfId="29401" xr:uid="{0DDD90E9-666E-4C0F-B6FD-D1F25453D04F}"/>
    <cellStyle name="Normal 2 5 6 3 5 3" xfId="20126" xr:uid="{E33FA4E8-75AA-404D-88E5-2C6C0F487917}"/>
    <cellStyle name="Normal 2 5 6 3 6" xfId="24433" xr:uid="{BAFCFC8E-A3FC-44C5-A554-810DD9E1181C}"/>
    <cellStyle name="Normal 2 5 6 3 7" xfId="13781" xr:uid="{AABED0DE-DA74-4CF5-AD07-5B8A0CAAF3D1}"/>
    <cellStyle name="Normal 2 5 6 4" xfId="813" xr:uid="{00000000-0005-0000-0000-0000D9040000}"/>
    <cellStyle name="Normal 2 5 6 4 2" xfId="5164" xr:uid="{2EED1908-67AF-4BF9-A22D-A02BFAA9EA49}"/>
    <cellStyle name="Normal 2 5 6 4 2 2" xfId="25635" xr:uid="{DE70DFCE-68B9-4548-82C4-81426A2E52B2}"/>
    <cellStyle name="Normal 2 5 6 4 2 3" xfId="27753" xr:uid="{875D9C06-8A7A-4F2B-8200-1E6500CBF0D8}"/>
    <cellStyle name="Normal 2 5 6 4 2 4" xfId="14461" xr:uid="{5589403F-483E-4AA1-95BD-131F1D9D0150}"/>
    <cellStyle name="Normal 2 5 6 4 3" xfId="6914" xr:uid="{E374B837-8176-423D-8660-6D02A228E049}"/>
    <cellStyle name="Normal 2 5 6 4 3 2" xfId="27810" xr:uid="{58AC779F-8147-46B5-B25C-A348491B40EB}"/>
    <cellStyle name="Normal 2 5 6 4 3 3" xfId="17294" xr:uid="{B9A0940A-3AD4-463D-9C85-1D43B8C761E2}"/>
    <cellStyle name="Normal 2 5 6 4 4" xfId="9747" xr:uid="{AE3BCF6D-F51F-419E-93B4-AC61634FEE93}"/>
    <cellStyle name="Normal 2 5 6 4 4 2" xfId="20127" xr:uid="{E8C2213E-0914-43AA-88BE-E77305A7B81B}"/>
    <cellStyle name="Normal 2 5 6 4 5" xfId="24656" xr:uid="{653AE55E-4F69-4F74-A475-C25B2410ABC3}"/>
    <cellStyle name="Normal 2 5 6 4 6" xfId="13427" xr:uid="{41BBA974-C802-4600-8ADC-6D323B2F6DFE}"/>
    <cellStyle name="Normal 2 5 6 5" xfId="2571" xr:uid="{00000000-0005-0000-0000-0000AD040000}"/>
    <cellStyle name="Normal 2 5 6 5 2" xfId="5838" xr:uid="{396B18D2-0248-4D0C-94CE-1E15E30FAB3E}"/>
    <cellStyle name="Normal 2 5 6 5 2 2" xfId="26424" xr:uid="{D6A82BEC-47F7-4D35-95A1-5F0E6BBE6154}"/>
    <cellStyle name="Normal 2 5 6 5 2 3" xfId="15243" xr:uid="{C235AA02-DAD8-42A6-996B-6D0C224E6E36}"/>
    <cellStyle name="Normal 2 5 6 5 3" xfId="7696" xr:uid="{6D751735-06AC-497B-96C2-5BAE0FA91DA6}"/>
    <cellStyle name="Normal 2 5 6 5 3 2" xfId="18076" xr:uid="{F488D38A-3567-482A-B0DC-5032FCE973D8}"/>
    <cellStyle name="Normal 2 5 6 5 4" xfId="10529" xr:uid="{69BA77E9-E489-4BDE-9BFA-BE463FD6F086}"/>
    <cellStyle name="Normal 2 5 6 5 4 2" xfId="20909" xr:uid="{DB8D6011-850E-4248-997E-D64ACC70B29C}"/>
    <cellStyle name="Normal 2 5 6 5 5" xfId="25372" xr:uid="{2428CB0A-2075-47FA-BD75-893BD251E405}"/>
    <cellStyle name="Normal 2 5 6 5 6" xfId="12959" xr:uid="{B3E79A95-7E45-4BBE-8139-AC5A8949078F}"/>
    <cellStyle name="Normal 2 5 6 6" xfId="2337" xr:uid="{00000000-0005-0000-0000-0000A7040000}"/>
    <cellStyle name="Normal 2 5 6 6 2" xfId="7464" xr:uid="{912A32E9-CAE1-4A74-9950-D92D57BAA7F7}"/>
    <cellStyle name="Normal 2 5 6 6 2 2" xfId="27150" xr:uid="{61860902-6BF2-44FA-A1C5-18D58D3C9CB0}"/>
    <cellStyle name="Normal 2 5 6 6 2 3" xfId="17844" xr:uid="{FB58D4AB-0201-4134-8F4A-163E54CF01DF}"/>
    <cellStyle name="Normal 2 5 6 6 3" xfId="10297" xr:uid="{F0E657DE-362D-40FB-A717-6D816FFC4AE1}"/>
    <cellStyle name="Normal 2 5 6 6 3 2" xfId="20677" xr:uid="{64293C1C-F1B0-4679-8401-3242F5DDFBEE}"/>
    <cellStyle name="Normal 2 5 6 6 4" xfId="23848" xr:uid="{C48EFEF4-1061-4E23-AE99-7D9B018C553D}"/>
    <cellStyle name="Normal 2 5 6 6 5" xfId="15011" xr:uid="{DE256D3C-40E2-49AB-BE7F-6E86B468C0E8}"/>
    <cellStyle name="Normal 2 5 6 7" xfId="3947" xr:uid="{76E8A881-6AE3-4488-8195-9627BF6D6727}"/>
    <cellStyle name="Normal 2 5 6 7 2" xfId="8779" xr:uid="{0DDF7CD2-90B2-4262-B5F3-451CF99BF985}"/>
    <cellStyle name="Normal 2 5 6 7 2 2" xfId="19159" xr:uid="{DFE5D1F1-7C54-415F-A686-E43CB4A0485C}"/>
    <cellStyle name="Normal 2 5 6 7 3" xfId="11612" xr:uid="{6B5AA8E9-538B-4A51-BC76-F982EC52FBB0}"/>
    <cellStyle name="Normal 2 5 6 7 3 2" xfId="21992" xr:uid="{B70954B3-F3DC-497B-9441-0B59DE8A693C}"/>
    <cellStyle name="Normal 2 5 6 7 4" xfId="26656" xr:uid="{2BD1EBAE-EBE5-4B32-81CA-ABE0E74369EB}"/>
    <cellStyle name="Normal 2 5 6 7 5" xfId="16326" xr:uid="{E3733107-DC77-4706-912A-66E85484C16D}"/>
    <cellStyle name="Normal 2 5 6 8" xfId="5160" xr:uid="{7D9E3B92-ACB1-4AE4-93E5-41599DD599B5}"/>
    <cellStyle name="Normal 2 5 6 8 2" xfId="14457" xr:uid="{912C215C-59AE-4B8A-A919-6955DA060220}"/>
    <cellStyle name="Normal 2 5 6 9" xfId="6910" xr:uid="{46BB68E6-E300-46CF-AD37-06A0015EF9F5}"/>
    <cellStyle name="Normal 2 5 6 9 2" xfId="17290" xr:uid="{599356A6-6502-4CFB-BAAA-3BB618513075}"/>
    <cellStyle name="Normal 2 5 7" xfId="814" xr:uid="{00000000-0005-0000-0000-0000DA040000}"/>
    <cellStyle name="Normal 2 5 7 10" xfId="12572" xr:uid="{3872BEEC-669F-4021-BAFE-C9CEED91AE29}"/>
    <cellStyle name="Normal 2 5 7 2" xfId="815" xr:uid="{00000000-0005-0000-0000-0000DB040000}"/>
    <cellStyle name="Normal 2 5 7 2 2" xfId="2911" xr:uid="{00000000-0005-0000-0000-0000B0040000}"/>
    <cellStyle name="Normal 2 5 7 2 2 2" xfId="6097" xr:uid="{FA80A102-18ED-414D-B27C-9353D338448C}"/>
    <cellStyle name="Normal 2 5 7 2 2 2 2" xfId="27820" xr:uid="{550BE74C-98F0-458B-84B6-F9AA5353B803}"/>
    <cellStyle name="Normal 2 5 7 2 2 2 3" xfId="27512" xr:uid="{66B8E7A9-047F-4D10-823B-1F07C00CEE0D}"/>
    <cellStyle name="Normal 2 5 7 2 2 2 4" xfId="15575" xr:uid="{94FE082E-9F2B-40D6-A7B0-165E6B8592BE}"/>
    <cellStyle name="Normal 2 5 7 2 2 3" xfId="8028" xr:uid="{D09942F2-BB55-43B0-85BF-29DB837C7E71}"/>
    <cellStyle name="Normal 2 5 7 2 2 3 2" xfId="26133" xr:uid="{5887ABB2-282D-44E7-BC2D-B437A529A992}"/>
    <cellStyle name="Normal 2 5 7 2 2 3 3" xfId="18408" xr:uid="{B05DDA15-E438-45B1-ADD1-CDF70D65F000}"/>
    <cellStyle name="Normal 2 5 7 2 2 4" xfId="10861" xr:uid="{196E06A0-F0CA-4CD2-91AD-74766821AB63}"/>
    <cellStyle name="Normal 2 5 7 2 2 4 2" xfId="21241" xr:uid="{FF51A9F4-D23A-4542-9A76-B0366AD8B7EA}"/>
    <cellStyle name="Normal 2 5 7 2 2 5" xfId="23491" xr:uid="{50433F46-47FE-48C4-B929-F6EA81E9341E}"/>
    <cellStyle name="Normal 2 5 7 2 2 6" xfId="13428" xr:uid="{CD5796A2-B85E-4A30-B3CB-AE07BC20B7CF}"/>
    <cellStyle name="Normal 2 5 7 2 3" xfId="5166" xr:uid="{9060EB0F-8873-4CCC-B47E-BC20FB1A55D0}"/>
    <cellStyle name="Normal 2 5 7 2 3 2" xfId="24092" xr:uid="{8140658E-2120-4103-BA3F-0B6F38DE81A8}"/>
    <cellStyle name="Normal 2 5 7 2 3 3" xfId="27976" xr:uid="{B7581A10-14FA-4070-A47F-E97B46EFFB92}"/>
    <cellStyle name="Normal 2 5 7 2 3 4" xfId="14463" xr:uid="{84722115-5823-45CE-99AC-0AA48348108E}"/>
    <cellStyle name="Normal 2 5 7 2 4" xfId="6916" xr:uid="{ABB8204F-5F68-4D3B-B5C0-E0FF351739A0}"/>
    <cellStyle name="Normal 2 5 7 2 4 2" xfId="27127" xr:uid="{E67F10F3-25A2-4D8F-AAD2-6E4DC1594DB6}"/>
    <cellStyle name="Normal 2 5 7 2 4 3" xfId="26304" xr:uid="{AA7E1F22-0A92-4FF1-9E88-23950B6FEDE6}"/>
    <cellStyle name="Normal 2 5 7 2 4 4" xfId="17296" xr:uid="{9BC63DFC-F0CE-452A-AE87-5CCA8FC53B19}"/>
    <cellStyle name="Normal 2 5 7 2 5" xfId="9749" xr:uid="{E7264DE5-52B1-4692-906E-9DD0289F153E}"/>
    <cellStyle name="Normal 2 5 7 2 5 2" xfId="29402" xr:uid="{9EDE6359-4F37-4234-BA23-058B76396C1B}"/>
    <cellStyle name="Normal 2 5 7 2 5 3" xfId="20129" xr:uid="{9BE466F4-CD27-4903-8CB2-393F7022D916}"/>
    <cellStyle name="Normal 2 5 7 2 6" xfId="24811" xr:uid="{221AF4D8-96BB-42CC-8398-1FBD5CD439A6}"/>
    <cellStyle name="Normal 2 5 7 2 7" xfId="12730" xr:uid="{9FB605A8-A7B1-4FA1-8B2B-AF26473C4371}"/>
    <cellStyle name="Normal 2 5 7 3" xfId="816" xr:uid="{00000000-0005-0000-0000-0000DC040000}"/>
    <cellStyle name="Normal 2 5 7 3 2" xfId="5167" xr:uid="{3E770E89-C976-4B49-A69D-01A42A1046BA}"/>
    <cellStyle name="Normal 2 5 7 3 2 2" xfId="27541" xr:uid="{82D41DC6-34D2-4BCF-A349-458CC7899135}"/>
    <cellStyle name="Normal 2 5 7 3 2 3" xfId="26702" xr:uid="{2EED25AF-C542-4CE4-BFA0-889806031BEA}"/>
    <cellStyle name="Normal 2 5 7 3 2 4" xfId="14464" xr:uid="{5045C102-0344-4C68-8D27-1021B6E1EFC7}"/>
    <cellStyle name="Normal 2 5 7 3 3" xfId="6917" xr:uid="{7C138758-DA1F-4FFF-B085-5A736F7CF706}"/>
    <cellStyle name="Normal 2 5 7 3 3 2" xfId="27911" xr:uid="{AF28E1D1-20A5-4401-ACD6-C4098AD1A24F}"/>
    <cellStyle name="Normal 2 5 7 3 3 3" xfId="27952" xr:uid="{EFC5B746-C63B-4E1A-88C8-DAE3639D4DC3}"/>
    <cellStyle name="Normal 2 5 7 3 3 4" xfId="17297" xr:uid="{FD2A42AA-958D-4A50-8385-C90282911FCA}"/>
    <cellStyle name="Normal 2 5 7 3 4" xfId="9750" xr:uid="{E467DB8B-20BB-49F3-9ECC-7BC2417E7147}"/>
    <cellStyle name="Normal 2 5 7 3 4 2" xfId="29403" xr:uid="{B7564529-64FE-4224-AC93-757CC3458D65}"/>
    <cellStyle name="Normal 2 5 7 3 4 3" xfId="20130" xr:uid="{6E2830BE-5DB1-439A-BF6A-50C05FC302E1}"/>
    <cellStyle name="Normal 2 5 7 3 5" xfId="24736" xr:uid="{F24850FC-B74F-4829-BAB6-7ACC661A5532}"/>
    <cellStyle name="Normal 2 5 7 3 6" xfId="13188" xr:uid="{2C439F39-210C-4C9B-977B-ACBACC47B0B5}"/>
    <cellStyle name="Normal 2 5 7 4" xfId="2338" xr:uid="{00000000-0005-0000-0000-0000AE040000}"/>
    <cellStyle name="Normal 2 5 7 4 2" xfId="7465" xr:uid="{1B362344-0BD6-4D0E-B242-4B50F9728465}"/>
    <cellStyle name="Normal 2 5 7 4 2 2" xfId="28743" xr:uid="{0CC125D7-E415-4BB3-AC0D-4C2EC7949BF1}"/>
    <cellStyle name="Normal 2 5 7 4 2 3" xfId="17845" xr:uid="{5C924F8C-930F-4882-837A-8D0C7343138F}"/>
    <cellStyle name="Normal 2 5 7 4 3" xfId="10298" xr:uid="{F73DC2D7-62D0-47B9-B1D3-79A626A70695}"/>
    <cellStyle name="Normal 2 5 7 4 3 2" xfId="20678" xr:uid="{C9CCF917-99CD-4A73-8291-13AECA5F2EDE}"/>
    <cellStyle name="Normal 2 5 7 4 4" xfId="23086" xr:uid="{F54C2A25-969A-4A8D-8DFA-442B18095805}"/>
    <cellStyle name="Normal 2 5 7 4 5" xfId="15012" xr:uid="{134E550A-C5DE-43AB-91F1-6867B117659D}"/>
    <cellStyle name="Normal 2 5 7 5" xfId="3948" xr:uid="{D8CFC14B-49E3-4A3A-963B-90B9A5D33F02}"/>
    <cellStyle name="Normal 2 5 7 5 2" xfId="8780" xr:uid="{314531B3-1E98-409B-9C90-1A861A73CA31}"/>
    <cellStyle name="Normal 2 5 7 5 2 2" xfId="28980" xr:uid="{79EA32D8-57DD-47A4-888F-9B1212D9E371}"/>
    <cellStyle name="Normal 2 5 7 5 2 3" xfId="19160" xr:uid="{0AE8848D-4986-4FDF-B055-D4A1AED243F2}"/>
    <cellStyle name="Normal 2 5 7 5 3" xfId="11613" xr:uid="{431B8C18-6889-4ABF-93B8-ABC29AE6C23E}"/>
    <cellStyle name="Normal 2 5 7 5 3 2" xfId="21993" xr:uid="{24AA5B20-D95F-456D-B6F9-5B75307D321E}"/>
    <cellStyle name="Normal 2 5 7 5 4" xfId="23047" xr:uid="{BF2A2A7B-A4B2-43E3-B56E-508819FD4D2A}"/>
    <cellStyle name="Normal 2 5 7 5 5" xfId="16327" xr:uid="{15B13AD9-8B90-4437-869A-47F17607C98F}"/>
    <cellStyle name="Normal 2 5 7 6" xfId="5165" xr:uid="{DB16687C-D6BD-4F8D-A886-DB6B61A4308F}"/>
    <cellStyle name="Normal 2 5 7 6 2" xfId="27595" xr:uid="{1A8FEE94-0E9A-47A1-A9DE-9D6EB49014AF}"/>
    <cellStyle name="Normal 2 5 7 6 3" xfId="26892" xr:uid="{3BAFF762-766C-46A0-A1D9-0DE77A03937F}"/>
    <cellStyle name="Normal 2 5 7 6 4" xfId="14462" xr:uid="{9E383EA8-AEC5-407D-85C5-6B8725A9BF50}"/>
    <cellStyle name="Normal 2 5 7 7" xfId="6915" xr:uid="{A11ADF15-8B6E-4FC0-A364-3F9F18D1C6E6}"/>
    <cellStyle name="Normal 2 5 7 7 2" xfId="27963" xr:uid="{BBDB033E-635E-41E9-9BF4-DE49DFE942E7}"/>
    <cellStyle name="Normal 2 5 7 7 3" xfId="17295" xr:uid="{C3ADC7B6-AC92-472A-91BA-C182249D2A74}"/>
    <cellStyle name="Normal 2 5 7 8" xfId="9748" xr:uid="{5592F4F2-A5E1-4C80-AD93-9BB633DB9C87}"/>
    <cellStyle name="Normal 2 5 7 8 2" xfId="20128" xr:uid="{14272C20-86E2-472E-A4E8-4C9B7D12F764}"/>
    <cellStyle name="Normal 2 5 7 9" xfId="23815" xr:uid="{8B9DB549-646C-43BD-980D-D4E511D283D9}"/>
    <cellStyle name="Normal 2 5 8" xfId="817" xr:uid="{00000000-0005-0000-0000-0000DD040000}"/>
    <cellStyle name="Normal 2 5 8 10" xfId="12573" xr:uid="{E38ED17A-C2CC-4BFA-B9D8-85D20747573E}"/>
    <cellStyle name="Normal 2 5 8 2" xfId="818" xr:uid="{00000000-0005-0000-0000-0000DE040000}"/>
    <cellStyle name="Normal 2 5 8 2 2" xfId="2912" xr:uid="{00000000-0005-0000-0000-0000B4040000}"/>
    <cellStyle name="Normal 2 5 8 2 2 2" xfId="6098" xr:uid="{87FC9D8D-AB43-40ED-8F7B-7E2E37B886AF}"/>
    <cellStyle name="Normal 2 5 8 2 2 2 2" xfId="26607" xr:uid="{0E2C8697-FF4A-48A1-B35C-E3A2591FB366}"/>
    <cellStyle name="Normal 2 5 8 2 2 2 3" xfId="27187" xr:uid="{CBE24E46-5E11-443A-A77B-8103F7EA457E}"/>
    <cellStyle name="Normal 2 5 8 2 2 2 4" xfId="15576" xr:uid="{CCEFA5DC-81A5-4731-AF20-D945D234E6F8}"/>
    <cellStyle name="Normal 2 5 8 2 2 3" xfId="8029" xr:uid="{99F426A8-2204-4F37-9D08-DD9295900529}"/>
    <cellStyle name="Normal 2 5 8 2 2 3 2" xfId="28076" xr:uid="{7F706CB7-6FAB-4374-B652-FA22570053F5}"/>
    <cellStyle name="Normal 2 5 8 2 2 3 3" xfId="18409" xr:uid="{E8C1E560-62B3-4C7D-BB20-AED4AB04D940}"/>
    <cellStyle name="Normal 2 5 8 2 2 4" xfId="10862" xr:uid="{C2627F29-8680-4140-B7A5-469789BA4CFD}"/>
    <cellStyle name="Normal 2 5 8 2 2 4 2" xfId="21242" xr:uid="{8A4C4B47-274E-4315-9F51-FC9BCCD9C1EA}"/>
    <cellStyle name="Normal 2 5 8 2 2 5" xfId="25093" xr:uid="{FC916E75-829D-4648-ABC5-97E3678CCF1A}"/>
    <cellStyle name="Normal 2 5 8 2 2 6" xfId="13429" xr:uid="{C0121E78-6DD1-47EB-8E62-5227476F87EE}"/>
    <cellStyle name="Normal 2 5 8 2 3" xfId="5169" xr:uid="{2D1402A6-9415-4653-86D7-D557C147098C}"/>
    <cellStyle name="Normal 2 5 8 2 3 2" xfId="22951" xr:uid="{388FF915-190B-4954-B4E7-FC639DFDE943}"/>
    <cellStyle name="Normal 2 5 8 2 3 3" xfId="28191" xr:uid="{68F1D276-B697-45DD-AC32-13F466365F86}"/>
    <cellStyle name="Normal 2 5 8 2 3 4" xfId="14466" xr:uid="{0FF6EBD6-B970-4B44-BA59-1FDA5254A209}"/>
    <cellStyle name="Normal 2 5 8 2 4" xfId="6919" xr:uid="{0E4C1027-7728-4935-9EA7-C7B74EE744D2}"/>
    <cellStyle name="Normal 2 5 8 2 4 2" xfId="28641" xr:uid="{459B1FF4-BA87-4BB3-8F04-5A33DD60A1CC}"/>
    <cellStyle name="Normal 2 5 8 2 4 3" xfId="26084" xr:uid="{8F91E1C7-6E17-4EC2-8DEA-849DDF060DEA}"/>
    <cellStyle name="Normal 2 5 8 2 4 4" xfId="17299" xr:uid="{C0BBF1FD-7C5D-4DAB-A0F0-C8E5DEDEF76E}"/>
    <cellStyle name="Normal 2 5 8 2 5" xfId="9752" xr:uid="{76768B74-70FA-4465-B1AA-713D127A7702}"/>
    <cellStyle name="Normal 2 5 8 2 5 2" xfId="29404" xr:uid="{DF98DF7B-1E00-43BC-983A-B4CC22D34525}"/>
    <cellStyle name="Normal 2 5 8 2 5 3" xfId="20132" xr:uid="{C594FEF9-4D23-4971-B868-D67002B33B47}"/>
    <cellStyle name="Normal 2 5 8 2 6" xfId="23827" xr:uid="{C8386A60-128C-499F-AFCE-4DD10DBA963E}"/>
    <cellStyle name="Normal 2 5 8 2 7" xfId="12731" xr:uid="{F643D582-96B8-4CC8-AC8C-FCCC2DB6AF69}"/>
    <cellStyle name="Normal 2 5 8 3" xfId="819" xr:uid="{00000000-0005-0000-0000-0000DF040000}"/>
    <cellStyle name="Normal 2 5 8 3 2" xfId="5170" xr:uid="{7EA0FB52-D0FE-464E-B1A8-416EB7CAF6C7}"/>
    <cellStyle name="Normal 2 5 8 3 2 2" xfId="27761" xr:uid="{1B3D8A2B-1258-4528-9408-85F43A031E64}"/>
    <cellStyle name="Normal 2 5 8 3 2 3" xfId="26289" xr:uid="{AA918E9E-EA3E-4349-9744-D71435009A3C}"/>
    <cellStyle name="Normal 2 5 8 3 2 4" xfId="14467" xr:uid="{3E6F9440-77F5-4A99-B3EB-8BA589A02EDF}"/>
    <cellStyle name="Normal 2 5 8 3 3" xfId="6920" xr:uid="{B0B08595-060E-494E-8110-148EF87A2DA8}"/>
    <cellStyle name="Normal 2 5 8 3 3 2" xfId="28637" xr:uid="{032D4AEB-EE59-4E85-8CEB-A25B80BB18B6}"/>
    <cellStyle name="Normal 2 5 8 3 3 3" xfId="27845" xr:uid="{9B0AC6F4-3E72-4516-847F-2AA6AC759CEA}"/>
    <cellStyle name="Normal 2 5 8 3 3 4" xfId="17300" xr:uid="{9CAE0CA5-192E-4FCA-A94D-8A5B4F1AA151}"/>
    <cellStyle name="Normal 2 5 8 3 4" xfId="9753" xr:uid="{9846A3BF-14CF-479A-A442-5CF3BBFAE313}"/>
    <cellStyle name="Normal 2 5 8 3 4 2" xfId="29405" xr:uid="{2D856DE2-86A0-419D-96E1-34CA2644A20C}"/>
    <cellStyle name="Normal 2 5 8 3 4 3" xfId="20133" xr:uid="{53B8728A-7373-4BC2-B56D-E24262BF362B}"/>
    <cellStyle name="Normal 2 5 8 3 5" xfId="23850" xr:uid="{46453A9E-A67F-494D-87B3-15B3F5DFAF52}"/>
    <cellStyle name="Normal 2 5 8 3 6" xfId="13189" xr:uid="{496E3A89-8730-4E6C-828A-8D05C85E2345}"/>
    <cellStyle name="Normal 2 5 8 4" xfId="2339" xr:uid="{00000000-0005-0000-0000-0000B2040000}"/>
    <cellStyle name="Normal 2 5 8 4 2" xfId="7466" xr:uid="{C16FBEFE-52AB-4441-A1C9-E8B5687AE242}"/>
    <cellStyle name="Normal 2 5 8 4 2 2" xfId="27847" xr:uid="{0E4396B1-BC75-464D-B164-CF432F57B523}"/>
    <cellStyle name="Normal 2 5 8 4 2 3" xfId="17846" xr:uid="{FDB08684-D268-4DCA-B262-1B3506CE5912}"/>
    <cellStyle name="Normal 2 5 8 4 3" xfId="10299" xr:uid="{E5AA1FD1-ED76-4FAD-8CA9-11EB7236145B}"/>
    <cellStyle name="Normal 2 5 8 4 3 2" xfId="20679" xr:uid="{C78468E8-4D30-4A55-9AA2-6B20AC0D4496}"/>
    <cellStyle name="Normal 2 5 8 4 4" xfId="25084" xr:uid="{47ACB428-AD37-40AD-87E4-7E37E5606D87}"/>
    <cellStyle name="Normal 2 5 8 4 5" xfId="15013" xr:uid="{A3C273AF-593E-476B-B230-8D7E402C6145}"/>
    <cellStyle name="Normal 2 5 8 5" xfId="3949" xr:uid="{BF81343B-B83B-43B8-9BC5-CB12006B854C}"/>
    <cellStyle name="Normal 2 5 8 5 2" xfId="8781" xr:uid="{CECA1BCB-AD76-4537-8025-497C5AD21B3F}"/>
    <cellStyle name="Normal 2 5 8 5 2 2" xfId="28981" xr:uid="{94C765E6-BB12-4335-80EF-AF4F156CCF00}"/>
    <cellStyle name="Normal 2 5 8 5 2 3" xfId="19161" xr:uid="{0C1C02B2-740E-4BCE-B144-84642897C345}"/>
    <cellStyle name="Normal 2 5 8 5 3" xfId="11614" xr:uid="{0C944F9B-713E-4AE8-BB46-119FFF8D1704}"/>
    <cellStyle name="Normal 2 5 8 5 3 2" xfId="21994" xr:uid="{1EAB1D14-CBDA-43A1-9717-0CB745344DC4}"/>
    <cellStyle name="Normal 2 5 8 5 4" xfId="24534" xr:uid="{6ECCF8D9-9A14-4CC9-AD83-CFF583C82AC6}"/>
    <cellStyle name="Normal 2 5 8 5 5" xfId="16328" xr:uid="{B341DFBB-E567-480A-809E-A7B726B6E9CA}"/>
    <cellStyle name="Normal 2 5 8 6" xfId="5168" xr:uid="{AF740421-A9D7-4981-B0DD-024B66F1145B}"/>
    <cellStyle name="Normal 2 5 8 6 2" xfId="27675" xr:uid="{7DEE681E-4F61-4398-91D7-57107E8AAA8D}"/>
    <cellStyle name="Normal 2 5 8 6 3" xfId="27478" xr:uid="{59820533-D3B5-4D7A-A35D-04C989DD83D8}"/>
    <cellStyle name="Normal 2 5 8 6 4" xfId="14465" xr:uid="{8C96E933-25D4-4073-B797-84AB31DEAECA}"/>
    <cellStyle name="Normal 2 5 8 7" xfId="6918" xr:uid="{239F98C7-8727-4BE7-81D5-EE9277AB63F6}"/>
    <cellStyle name="Normal 2 5 8 7 2" xfId="27061" xr:uid="{96429B7D-6E41-4E3C-89DE-72DA8AA46504}"/>
    <cellStyle name="Normal 2 5 8 7 3" xfId="17298" xr:uid="{D7886A59-2199-41D7-AE3A-FD9033BD4BD3}"/>
    <cellStyle name="Normal 2 5 8 8" xfId="9751" xr:uid="{CB9AC7CF-C7D8-4DCC-A2E0-F4127C7C6F31}"/>
    <cellStyle name="Normal 2 5 8 8 2" xfId="20131" xr:uid="{BB9A25AA-4245-4628-BC06-51E1DB837678}"/>
    <cellStyle name="Normal 2 5 8 9" xfId="24423" xr:uid="{328A836E-32EB-4DD2-AFBA-D794BE946D62}"/>
    <cellStyle name="Normal 2 5 9" xfId="820" xr:uid="{00000000-0005-0000-0000-0000E0040000}"/>
    <cellStyle name="Normal 2 5 9 10" xfId="12503" xr:uid="{7FCA7729-F1C3-43C7-A3F8-4974BBD8AE7A}"/>
    <cellStyle name="Normal 2 5 9 2" xfId="3234" xr:uid="{00000000-0005-0000-0000-0000B7040000}"/>
    <cellStyle name="Normal 2 5 9 2 2" xfId="6292" xr:uid="{0B91A8BA-076C-481F-ADFB-A7856F4F3E46}"/>
    <cellStyle name="Normal 2 5 9 2 2 2" xfId="25630" xr:uid="{6C3EDB00-8CAF-4CFC-9DE8-3599F9EB5F26}"/>
    <cellStyle name="Normal 2 5 9 2 2 3" xfId="27967" xr:uid="{B970ACEE-F553-41DC-8DCB-FA030DEE0490}"/>
    <cellStyle name="Normal 2 5 9 2 2 4" xfId="15861" xr:uid="{0F440309-72D3-4934-AF8C-1DB3325F7EF9}"/>
    <cellStyle name="Normal 2 5 9 2 3" xfId="8314" xr:uid="{F4394632-4CB4-4401-8E21-5AB05E129132}"/>
    <cellStyle name="Normal 2 5 9 2 3 2" xfId="27351" xr:uid="{61014B98-6863-4EE2-9C3B-0C7310C8CF1B}"/>
    <cellStyle name="Normal 2 5 9 2 3 3" xfId="28889" xr:uid="{BEEE6F3E-1FED-40DD-9227-5E2282FE853D}"/>
    <cellStyle name="Normal 2 5 9 2 3 4" xfId="18694" xr:uid="{A2154F9B-A893-4B53-A8A7-192A73DEF509}"/>
    <cellStyle name="Normal 2 5 9 2 4" xfId="11147" xr:uid="{80A17659-A99E-4BA9-9359-3C23DD1BD919}"/>
    <cellStyle name="Normal 2 5 9 2 4 2" xfId="29477" xr:uid="{EFABE57B-B8CC-4BD2-9E3D-CF65BBFFD636}"/>
    <cellStyle name="Normal 2 5 9 2 4 3" xfId="21527" xr:uid="{B509A441-B731-49A6-96BB-4F34A6F2F384}"/>
    <cellStyle name="Normal 2 5 9 2 5" xfId="24245" xr:uid="{F9B116E2-9B39-4305-ABEF-403951DA8795}"/>
    <cellStyle name="Normal 2 5 9 2 6" xfId="13782" xr:uid="{B7F3693F-EB02-4589-9952-0D16020DDF4E}"/>
    <cellStyle name="Normal 2 5 9 3" xfId="2738" xr:uid="{00000000-0005-0000-0000-0000B8040000}"/>
    <cellStyle name="Normal 2 5 9 3 2" xfId="5956" xr:uid="{1C106CF1-7AAC-412B-81B1-54ED467F200B}"/>
    <cellStyle name="Normal 2 5 9 3 2 2" xfId="27465" xr:uid="{CC4B03BE-8BC6-4C64-AF77-07528B0A7D4A}"/>
    <cellStyle name="Normal 2 5 9 3 2 3" xfId="15409" xr:uid="{E570EFB2-99EA-4234-A4D2-5ABF913393A2}"/>
    <cellStyle name="Normal 2 5 9 3 3" xfId="7862" xr:uid="{302C5420-7804-42BA-B297-E308AAEF5BCE}"/>
    <cellStyle name="Normal 2 5 9 3 3 2" xfId="18242" xr:uid="{A9579B9F-64EE-43F8-9A70-559D79FF8E1D}"/>
    <cellStyle name="Normal 2 5 9 3 4" xfId="10695" xr:uid="{25CD7F1D-4955-4FCA-B4B5-67C0756C0511}"/>
    <cellStyle name="Normal 2 5 9 3 4 2" xfId="21075" xr:uid="{35D0D869-E1F7-4435-8529-8D9C63936AF1}"/>
    <cellStyle name="Normal 2 5 9 3 5" xfId="23939" xr:uid="{70708FAF-6117-43BC-A4C3-2588E56CBF5B}"/>
    <cellStyle name="Normal 2 5 9 3 6" xfId="13176" xr:uid="{5C716C2B-4908-4FE3-92D6-4A1D28A4DF2A}"/>
    <cellStyle name="Normal 2 5 9 4" xfId="2271" xr:uid="{00000000-0005-0000-0000-0000B6040000}"/>
    <cellStyle name="Normal 2 5 9 4 2" xfId="7398" xr:uid="{44CC9008-625D-48A4-A3F4-6A660BC2991B}"/>
    <cellStyle name="Normal 2 5 9 4 2 2" xfId="27953" xr:uid="{1ACE6644-AF73-4258-8A74-DFFE087E6897}"/>
    <cellStyle name="Normal 2 5 9 4 2 3" xfId="17778" xr:uid="{9971C4D6-2A38-4BFF-B60A-B3EEDC94716F}"/>
    <cellStyle name="Normal 2 5 9 4 3" xfId="10231" xr:uid="{5F9F0C4C-2D85-4646-960C-56A8C3B1C93E}"/>
    <cellStyle name="Normal 2 5 9 4 3 2" xfId="20611" xr:uid="{81686D14-218A-4EB9-97EF-B8C9AF73EDE0}"/>
    <cellStyle name="Normal 2 5 9 4 4" xfId="23687" xr:uid="{49D8E19A-075C-4E34-A4CE-79C0FF224597}"/>
    <cellStyle name="Normal 2 5 9 4 5" xfId="14945" xr:uid="{7A1B2A35-2331-4EF4-A6EF-5E897BBCE437}"/>
    <cellStyle name="Normal 2 5 9 5" xfId="3809" xr:uid="{C36B1377-C1A8-4750-9E28-3ABDD05BE518}"/>
    <cellStyle name="Normal 2 5 9 5 2" xfId="8644" xr:uid="{154617DC-6663-42CD-931D-5622CEA77ECE}"/>
    <cellStyle name="Normal 2 5 9 5 2 2" xfId="19024" xr:uid="{CE4701C2-C8C4-4A37-B1F3-6C21AEDEA06A}"/>
    <cellStyle name="Normal 2 5 9 5 3" xfId="11477" xr:uid="{6063A356-5B28-4C34-8859-1EBC8C85D199}"/>
    <cellStyle name="Normal 2 5 9 5 3 2" xfId="21857" xr:uid="{4EE30D17-D780-4166-84BD-EC2FB143CCEC}"/>
    <cellStyle name="Normal 2 5 9 5 4" xfId="28103" xr:uid="{BE95F47A-4672-426F-99A6-ACA33F274C2D}"/>
    <cellStyle name="Normal 2 5 9 5 5" xfId="16191" xr:uid="{0865A172-1CAC-4A74-979F-330CE434C959}"/>
    <cellStyle name="Normal 2 5 9 6" xfId="5171" xr:uid="{B31D40FC-3EBC-4519-B7B0-43B86423AE7E}"/>
    <cellStyle name="Normal 2 5 9 6 2" xfId="14468" xr:uid="{4FBA8EC1-5C39-4D2C-BA4F-5F800D6F3DB5}"/>
    <cellStyle name="Normal 2 5 9 7" xfId="6921" xr:uid="{9AAF25E7-CC15-41BD-B93C-BEB25785AB29}"/>
    <cellStyle name="Normal 2 5 9 7 2" xfId="17301" xr:uid="{EB8FE4D3-0522-4388-8A17-14FEAD0B5AC4}"/>
    <cellStyle name="Normal 2 5 9 8" xfId="9754" xr:uid="{27576975-041A-453B-BB10-E93A0FD07564}"/>
    <cellStyle name="Normal 2 5 9 8 2" xfId="20134" xr:uid="{C871B22F-AA4C-4F56-9BB6-586D7328BD16}"/>
    <cellStyle name="Normal 2 5 9 9" xfId="25520" xr:uid="{D68B2B4B-CB3F-46E5-9B54-D643C1350598}"/>
    <cellStyle name="Normal 2 6" xfId="821" xr:uid="{00000000-0005-0000-0000-0000E1040000}"/>
    <cellStyle name="Normal 2 6 10" xfId="5172" xr:uid="{DD478F15-A083-4817-8175-D763E388BB84}"/>
    <cellStyle name="Normal 2 6 10 2" xfId="14469" xr:uid="{E5309782-CB5A-4A22-A5E7-5A4F7C7A20E6}"/>
    <cellStyle name="Normal 2 6 11" xfId="6922" xr:uid="{B39136A8-D95F-4470-8743-FEB656977D2A}"/>
    <cellStyle name="Normal 2 6 11 2" xfId="17302" xr:uid="{A69F4FF9-21AA-4E7B-93DC-CCCD3D07233C}"/>
    <cellStyle name="Normal 2 6 12" xfId="9755" xr:uid="{2EB3993A-F026-4EED-9A24-7B90B3DD425E}"/>
    <cellStyle name="Normal 2 6 12 2" xfId="20135" xr:uid="{DDDB0523-0818-4E09-A63F-A4F629557835}"/>
    <cellStyle name="Normal 2 6 13" xfId="22824" xr:uid="{49B58377-FBC9-4605-89B7-B6DD49E3E0BC}"/>
    <cellStyle name="Normal 2 6 14" xfId="12397" xr:uid="{6FCA1971-0E11-4060-AEE0-39888A0B4FEC}"/>
    <cellStyle name="Normal 2 6 15" xfId="29568" xr:uid="{D20AE30D-0FA9-4A88-B2A2-8B4705DD5E43}"/>
    <cellStyle name="Normal 2 6 2" xfId="822" xr:uid="{00000000-0005-0000-0000-0000E2040000}"/>
    <cellStyle name="Normal 2 6 2 10" xfId="6923" xr:uid="{6B452C7E-FE71-41C6-AEB2-1CEFD1267B3F}"/>
    <cellStyle name="Normal 2 6 2 10 2" xfId="17303" xr:uid="{C1B45B50-B0BF-4C5A-9E26-73DFBCF43E54}"/>
    <cellStyle name="Normal 2 6 2 11" xfId="9756" xr:uid="{70EE3BED-9444-4771-B0E0-B22D2D681A56}"/>
    <cellStyle name="Normal 2 6 2 11 2" xfId="20136" xr:uid="{B8848E42-84F5-402A-8F44-DF4E26C14C9C}"/>
    <cellStyle name="Normal 2 6 2 12" xfId="24770" xr:uid="{35CF3DA4-DC61-44EA-9462-885C50B93914}"/>
    <cellStyle name="Normal 2 6 2 13" xfId="12457" xr:uid="{560212F9-0533-4461-9920-F70CFBCCFBC5}"/>
    <cellStyle name="Normal 2 6 2 2" xfId="823" xr:uid="{00000000-0005-0000-0000-0000E3040000}"/>
    <cellStyle name="Normal 2 6 2 2 10" xfId="13022" xr:uid="{0D4BBAF6-D8A0-465E-8BC7-1533A0227D43}"/>
    <cellStyle name="Normal 2 6 2 2 2" xfId="2749" xr:uid="{00000000-0005-0000-0000-0000BC040000}"/>
    <cellStyle name="Normal 2 6 2 2 2 2" xfId="3237" xr:uid="{00000000-0005-0000-0000-0000BD040000}"/>
    <cellStyle name="Normal 2 6 2 2 2 2 2" xfId="6295" xr:uid="{0B07470C-85B1-4C6C-8ECD-495CD613F7F9}"/>
    <cellStyle name="Normal 2 6 2 2 2 2 2 2" xfId="25984" xr:uid="{15AEB110-49CC-43EA-914F-C7B5BA29E022}"/>
    <cellStyle name="Normal 2 6 2 2 2 2 2 3" xfId="15864" xr:uid="{6299CCA4-F531-4401-9A04-6E9291B145E1}"/>
    <cellStyle name="Normal 2 6 2 2 2 2 3" xfId="8317" xr:uid="{7D00746B-09DC-4BE8-9F40-2E48AA9B3F4E}"/>
    <cellStyle name="Normal 2 6 2 2 2 2 3 2" xfId="18697" xr:uid="{92375DE8-DFE2-4284-ADB8-E6088B04237C}"/>
    <cellStyle name="Normal 2 6 2 2 2 2 4" xfId="11150" xr:uid="{45876200-9A30-4704-87EC-D9A1EE244809}"/>
    <cellStyle name="Normal 2 6 2 2 2 2 4 2" xfId="21530" xr:uid="{19313E0A-2184-42AB-A62F-564856D82415}"/>
    <cellStyle name="Normal 2 6 2 2 2 2 5" xfId="24864" xr:uid="{22919932-BE07-4BEC-A9C1-1F5690CBF9E8}"/>
    <cellStyle name="Normal 2 6 2 2 2 2 6" xfId="13785" xr:uid="{D92ABE24-15D8-42BF-BA33-29B764548151}"/>
    <cellStyle name="Normal 2 6 2 2 2 3" xfId="4312" xr:uid="{451EFECD-E6FF-49A0-931F-814EEFFD5A8F}"/>
    <cellStyle name="Normal 2 6 2 2 2 3 2" xfId="9084" xr:uid="{3595DF81-ADC3-45A8-9BCF-7689DB946DF4}"/>
    <cellStyle name="Normal 2 6 2 2 2 3 2 2" xfId="29127" xr:uid="{3478CBB0-2BB3-4BBC-BDF5-74924D9D1697}"/>
    <cellStyle name="Normal 2 6 2 2 2 3 2 3" xfId="19464" xr:uid="{53207F61-895A-499D-A277-FF244C663D60}"/>
    <cellStyle name="Normal 2 6 2 2 2 3 3" xfId="11917" xr:uid="{48D8DEA2-984C-4B9D-A7AA-ED5779C04D14}"/>
    <cellStyle name="Normal 2 6 2 2 2 3 3 2" xfId="22297" xr:uid="{7CA70C4C-A7DF-4680-9001-4AC840974DE7}"/>
    <cellStyle name="Normal 2 6 2 2 2 3 4" xfId="23343" xr:uid="{D534D1FF-ED6B-4AFA-A78B-91BFD6963392}"/>
    <cellStyle name="Normal 2 6 2 2 2 3 5" xfId="16631" xr:uid="{D5A661F6-AA69-4A0F-BEEE-49C104A2C658}"/>
    <cellStyle name="Normal 2 6 2 2 2 4" xfId="5967" xr:uid="{298A3100-0F0E-4143-A5EA-0E61FD9A4AB6}"/>
    <cellStyle name="Normal 2 6 2 2 2 4 2" xfId="26479" xr:uid="{11AECB0D-6D22-4FB1-BDEF-36BD0B668DF2}"/>
    <cellStyle name="Normal 2 6 2 2 2 4 3" xfId="15420" xr:uid="{06CF890A-500B-4804-8C18-A9A6100DD4F0}"/>
    <cellStyle name="Normal 2 6 2 2 2 5" xfId="7873" xr:uid="{13D454F1-D94D-4985-B799-7A9EE008A9DD}"/>
    <cellStyle name="Normal 2 6 2 2 2 5 2" xfId="18253" xr:uid="{49C3328D-2308-4F91-B477-7FDE2DDB1AD1}"/>
    <cellStyle name="Normal 2 6 2 2 2 6" xfId="10706" xr:uid="{67F0920D-71CE-4035-957B-64609EFCF7FB}"/>
    <cellStyle name="Normal 2 6 2 2 2 6 2" xfId="21086" xr:uid="{B4910B9D-7FD4-4ABB-8821-B0753D2BA9C3}"/>
    <cellStyle name="Normal 2 6 2 2 2 7" xfId="24554" xr:uid="{A6371983-7A9E-40B5-882F-16BA02B0D5BB}"/>
    <cellStyle name="Normal 2 6 2 2 2 8" xfId="13192" xr:uid="{E94E252D-CEC7-44E3-AE45-EF7C918145D9}"/>
    <cellStyle name="Normal 2 6 2 2 3" xfId="3238" xr:uid="{00000000-0005-0000-0000-0000BE040000}"/>
    <cellStyle name="Normal 2 6 2 2 3 2" xfId="4489" xr:uid="{55CEC6C5-0DF6-4B0F-924A-77BA3BC616DD}"/>
    <cellStyle name="Normal 2 6 2 2 3 2 2" xfId="9261" xr:uid="{06250DE4-EF61-49D8-88D3-8EC22069837C}"/>
    <cellStyle name="Normal 2 6 2 2 3 2 2 2" xfId="19641" xr:uid="{66BB9C65-E528-4C7D-B9E6-BE7C48E04D21}"/>
    <cellStyle name="Normal 2 6 2 2 3 2 3" xfId="12094" xr:uid="{668CB0BD-5154-4E9D-9950-737CB28749D1}"/>
    <cellStyle name="Normal 2 6 2 2 3 2 3 2" xfId="22474" xr:uid="{0927B242-5633-413B-9366-D0BF18B6BEF8}"/>
    <cellStyle name="Normal 2 6 2 2 3 2 4" xfId="27214" xr:uid="{86708BAA-E17F-49EC-854A-0A84CF6C76C2}"/>
    <cellStyle name="Normal 2 6 2 2 3 2 5" xfId="16808" xr:uid="{599B188C-F56C-4FC6-A997-E2906A024AF1}"/>
    <cellStyle name="Normal 2 6 2 2 3 3" xfId="6296" xr:uid="{B79DBA51-6000-4D82-80A8-804A3E8AE8B8}"/>
    <cellStyle name="Normal 2 6 2 2 3 3 2" xfId="15865" xr:uid="{7DC4A406-DF69-4EC5-A326-85572F0B978F}"/>
    <cellStyle name="Normal 2 6 2 2 3 4" xfId="8318" xr:uid="{45F53046-B812-4B00-AF6C-5C1BE3C220C6}"/>
    <cellStyle name="Normal 2 6 2 2 3 4 2" xfId="18698" xr:uid="{4FA5C0D2-5A8F-4244-BA51-715E53E0E9C9}"/>
    <cellStyle name="Normal 2 6 2 2 3 5" xfId="11151" xr:uid="{8FB676D1-A2A5-4791-81A5-AA86212AE9BB}"/>
    <cellStyle name="Normal 2 6 2 2 3 5 2" xfId="21531" xr:uid="{1B7321DF-74C0-4FE4-90B0-A4A4BC518DD0}"/>
    <cellStyle name="Normal 2 6 2 2 3 6" xfId="25444" xr:uid="{63EE90C9-352C-4A42-BCBF-967139EC8398}"/>
    <cellStyle name="Normal 2 6 2 2 3 7" xfId="13786" xr:uid="{003465C1-845E-4AA6-AAC9-38E55E50C248}"/>
    <cellStyle name="Normal 2 6 2 2 4" xfId="3236" xr:uid="{00000000-0005-0000-0000-0000BF040000}"/>
    <cellStyle name="Normal 2 6 2 2 4 2" xfId="6294" xr:uid="{8A71D997-902F-4EC5-BD04-EFA816DE2D95}"/>
    <cellStyle name="Normal 2 6 2 2 4 2 2" xfId="26119" xr:uid="{6C41D414-276B-4750-99C0-84744654015A}"/>
    <cellStyle name="Normal 2 6 2 2 4 2 3" xfId="15863" xr:uid="{58E19D04-F987-48EA-AD62-D757F9DC9301}"/>
    <cellStyle name="Normal 2 6 2 2 4 3" xfId="8316" xr:uid="{D7CD78DF-D605-471F-83D2-64D69091FA77}"/>
    <cellStyle name="Normal 2 6 2 2 4 3 2" xfId="18696" xr:uid="{8ADBC21C-45A3-48A1-89F6-3A2356F32654}"/>
    <cellStyle name="Normal 2 6 2 2 4 4" xfId="11149" xr:uid="{14AD40EB-66C8-45BC-83A2-CCA9B1A5ABF3}"/>
    <cellStyle name="Normal 2 6 2 2 4 4 2" xfId="21529" xr:uid="{214F76B3-3270-4655-8C6B-6FFC20D4F682}"/>
    <cellStyle name="Normal 2 6 2 2 4 5" xfId="24351" xr:uid="{781D88E8-E12F-46EC-82D2-751C026D45CE}"/>
    <cellStyle name="Normal 2 6 2 2 4 6" xfId="13784" xr:uid="{91AAE636-ACAC-4080-91F2-DFC72904F990}"/>
    <cellStyle name="Normal 2 6 2 2 5" xfId="4236" xr:uid="{6213120F-9F90-4BE0-92B7-346DAD0055F1}"/>
    <cellStyle name="Normal 2 6 2 2 5 2" xfId="9008" xr:uid="{B23A0D37-DA54-4EDA-BE34-71A567E5C728}"/>
    <cellStyle name="Normal 2 6 2 2 5 2 2" xfId="29079" xr:uid="{5B35F843-65AE-46F3-BBE9-BA3D0813C538}"/>
    <cellStyle name="Normal 2 6 2 2 5 2 3" xfId="19388" xr:uid="{6714A023-88B7-4F17-BD6B-5FA4ACE1AAC2}"/>
    <cellStyle name="Normal 2 6 2 2 5 3" xfId="11841" xr:uid="{C70035A5-E15B-4D76-88E0-5C3F7C131519}"/>
    <cellStyle name="Normal 2 6 2 2 5 3 2" xfId="22221" xr:uid="{E83365C6-6F43-4F18-8F82-0431B69ED16A}"/>
    <cellStyle name="Normal 2 6 2 2 5 4" xfId="23576" xr:uid="{BBCF9256-3B95-44EB-92C0-669EE74927F6}"/>
    <cellStyle name="Normal 2 6 2 2 5 5" xfId="16555" xr:uid="{2525C136-B1B0-4DFD-A134-1912100B16CB}"/>
    <cellStyle name="Normal 2 6 2 2 6" xfId="5174" xr:uid="{EFD3024B-EF2D-42ED-A19F-E2212A050465}"/>
    <cellStyle name="Normal 2 6 2 2 6 2" xfId="28650" xr:uid="{E51DA777-0808-4589-A231-F6DEACAEA0DC}"/>
    <cellStyle name="Normal 2 6 2 2 6 3" xfId="14471" xr:uid="{CC01BC16-52DB-4F97-85D1-813E789606D7}"/>
    <cellStyle name="Normal 2 6 2 2 7" xfId="6924" xr:uid="{8FEB73BD-73B7-40EC-81B9-13739C227541}"/>
    <cellStyle name="Normal 2 6 2 2 7 2" xfId="17304" xr:uid="{8E9BBD76-FCD0-4DA6-9DE2-B44004DEE9FF}"/>
    <cellStyle name="Normal 2 6 2 2 8" xfId="9757" xr:uid="{E500A65A-BD52-41D2-BA8F-127DE68A173E}"/>
    <cellStyle name="Normal 2 6 2 2 8 2" xfId="20137" xr:uid="{6EAF28EB-AB73-4A7D-8ACB-0F87A24CD8B4}"/>
    <cellStyle name="Normal 2 6 2 2 9" xfId="24335" xr:uid="{550195B9-69B1-41FF-8556-424F9227CAEB}"/>
    <cellStyle name="Normal 2 6 2 3" xfId="2748" xr:uid="{00000000-0005-0000-0000-0000C0040000}"/>
    <cellStyle name="Normal 2 6 2 3 2" xfId="3239" xr:uid="{00000000-0005-0000-0000-0000C1040000}"/>
    <cellStyle name="Normal 2 6 2 3 2 2" xfId="6297" xr:uid="{909EF239-56EC-436B-B207-0C2058E4371C}"/>
    <cellStyle name="Normal 2 6 2 3 2 2 2" xfId="27530" xr:uid="{6A3159D9-295F-4279-B03A-E3C845D77425}"/>
    <cellStyle name="Normal 2 6 2 3 2 2 3" xfId="15866" xr:uid="{2C7CBD9F-6D00-4DFD-8C61-0A5C8FFCB40E}"/>
    <cellStyle name="Normal 2 6 2 3 2 3" xfId="8319" xr:uid="{E8956212-19DA-46E6-AE5B-B477D98F4FC0}"/>
    <cellStyle name="Normal 2 6 2 3 2 3 2" xfId="18699" xr:uid="{63AAA577-4A6D-42C1-AEF3-F0691CE300E7}"/>
    <cellStyle name="Normal 2 6 2 3 2 4" xfId="11152" xr:uid="{3183E437-A385-4F27-8C65-8E24BC3C2386}"/>
    <cellStyle name="Normal 2 6 2 3 2 4 2" xfId="21532" xr:uid="{CCA787AD-396D-48F7-939C-67EA61F5EAFF}"/>
    <cellStyle name="Normal 2 6 2 3 2 5" xfId="22795" xr:uid="{35DE97A9-B50F-44E7-8469-98B46AE21DDC}"/>
    <cellStyle name="Normal 2 6 2 3 2 6" xfId="13787" xr:uid="{DBCCB06C-77FF-48D3-B46A-C7ED0160E78B}"/>
    <cellStyle name="Normal 2 6 2 3 3" xfId="4311" xr:uid="{05338117-EB87-4B41-8F3F-9D96A8C69F48}"/>
    <cellStyle name="Normal 2 6 2 3 3 2" xfId="9083" xr:uid="{06B64086-F2FA-4554-A66A-7DCD7A828594}"/>
    <cellStyle name="Normal 2 6 2 3 3 2 2" xfId="29126" xr:uid="{CD74FA9E-399D-4ABF-9104-22E50EC80906}"/>
    <cellStyle name="Normal 2 6 2 3 3 2 3" xfId="19463" xr:uid="{374CA1CC-12B2-48B1-9D67-A7B3DEEE4CBF}"/>
    <cellStyle name="Normal 2 6 2 3 3 3" xfId="11916" xr:uid="{1DD8F1BF-BCEA-465E-A31C-07F49838B74E}"/>
    <cellStyle name="Normal 2 6 2 3 3 3 2" xfId="22296" xr:uid="{9E6596BA-0FCB-417E-82E2-1524BC5841F5}"/>
    <cellStyle name="Normal 2 6 2 3 3 4" xfId="25348" xr:uid="{42660836-C392-4A95-AB7D-2B10EB886405}"/>
    <cellStyle name="Normal 2 6 2 3 3 5" xfId="16630" xr:uid="{563033DD-F564-4805-B714-6325541D0051}"/>
    <cellStyle name="Normal 2 6 2 3 4" xfId="5966" xr:uid="{E65F83FC-A1C3-4EA4-9529-1202F48F8094}"/>
    <cellStyle name="Normal 2 6 2 3 4 2" xfId="27922" xr:uid="{1E851278-57D4-4AA3-A532-7F287997802C}"/>
    <cellStyle name="Normal 2 6 2 3 4 3" xfId="15419" xr:uid="{69C05F2B-C137-4BB6-8704-13070549C81C}"/>
    <cellStyle name="Normal 2 6 2 3 5" xfId="7872" xr:uid="{621F3C51-E706-4289-808D-3600D7DE2E8D}"/>
    <cellStyle name="Normal 2 6 2 3 5 2" xfId="18252" xr:uid="{2C1E3A01-E7C2-4B75-9362-E23996E4157F}"/>
    <cellStyle name="Normal 2 6 2 3 6" xfId="10705" xr:uid="{0942D83E-6785-4069-93ED-E1FEF867500E}"/>
    <cellStyle name="Normal 2 6 2 3 6 2" xfId="21085" xr:uid="{D0426F11-DBC5-4AD7-A855-E1C40AE9F6EE}"/>
    <cellStyle name="Normal 2 6 2 3 7" xfId="24595" xr:uid="{70CCA74D-0F9E-4C26-BE30-EDEF40B34700}"/>
    <cellStyle name="Normal 2 6 2 3 8" xfId="13191" xr:uid="{082743DC-5C06-434B-9280-28C08901C2E8}"/>
    <cellStyle name="Normal 2 6 2 4" xfId="3240" xr:uid="{00000000-0005-0000-0000-0000C2040000}"/>
    <cellStyle name="Normal 2 6 2 4 2" xfId="4490" xr:uid="{99D999CC-6FD5-486B-8B59-AACF02421660}"/>
    <cellStyle name="Normal 2 6 2 4 2 2" xfId="9262" xr:uid="{693B2310-F2CC-4B51-8DCA-6C985B7E01F6}"/>
    <cellStyle name="Normal 2 6 2 4 2 2 2" xfId="19642" xr:uid="{60CE9961-B196-4E53-9106-4D821DF88F34}"/>
    <cellStyle name="Normal 2 6 2 4 2 3" xfId="12095" xr:uid="{F27E296C-2BF5-4C55-A4BC-C01B2BB3001C}"/>
    <cellStyle name="Normal 2 6 2 4 2 3 2" xfId="22475" xr:uid="{6890BA32-74A1-468A-8E1D-EE5DDA9E01A7}"/>
    <cellStyle name="Normal 2 6 2 4 2 4" xfId="26155" xr:uid="{8E1693E9-A028-4C58-88A3-DCB985228DC4}"/>
    <cellStyle name="Normal 2 6 2 4 2 5" xfId="16809" xr:uid="{C18685EF-A719-4116-BA1B-3BA5E1AA00FD}"/>
    <cellStyle name="Normal 2 6 2 4 3" xfId="6298" xr:uid="{492F9173-ED6E-4509-86DB-B2EA5DF6D7F6}"/>
    <cellStyle name="Normal 2 6 2 4 3 2" xfId="15867" xr:uid="{BA1625F8-53AF-4C89-82AA-C0EB3332B7FA}"/>
    <cellStyle name="Normal 2 6 2 4 4" xfId="8320" xr:uid="{C1DB41E0-32DE-4948-9DB1-AAC9D0DB7206}"/>
    <cellStyle name="Normal 2 6 2 4 4 2" xfId="18700" xr:uid="{875847CA-7CEF-469C-BA9D-AF3CD931B7D7}"/>
    <cellStyle name="Normal 2 6 2 4 5" xfId="11153" xr:uid="{A35979AB-4BBF-40BE-BD16-A63862B7E890}"/>
    <cellStyle name="Normal 2 6 2 4 5 2" xfId="21533" xr:uid="{290E8148-7224-483E-8FEB-44D1A8EBA1D7}"/>
    <cellStyle name="Normal 2 6 2 4 6" xfId="23652" xr:uid="{2E0F261C-8B52-49F0-8467-4A7022122960}"/>
    <cellStyle name="Normal 2 6 2 4 7" xfId="13788" xr:uid="{C67B1CEB-659F-49D7-AF42-A53E6118D022}"/>
    <cellStyle name="Normal 2 6 2 5" xfId="3235" xr:uid="{00000000-0005-0000-0000-0000C3040000}"/>
    <cellStyle name="Normal 2 6 2 5 2" xfId="6293" xr:uid="{864BD532-2191-49D7-A5D9-FF59CCEEAFD4}"/>
    <cellStyle name="Normal 2 6 2 5 2 2" xfId="27654" xr:uid="{A64C6447-BC8F-4094-9873-7775BF9AA8CD}"/>
    <cellStyle name="Normal 2 6 2 5 2 3" xfId="15862" xr:uid="{8CEFF8B3-DBEE-4DA2-9982-4C778CE2B6D8}"/>
    <cellStyle name="Normal 2 6 2 5 3" xfId="8315" xr:uid="{5AEDA475-210E-48A9-ACEE-9CB4F1AEDF16}"/>
    <cellStyle name="Normal 2 6 2 5 3 2" xfId="18695" xr:uid="{8CFC2B20-D82C-4836-8B85-B2DDA40B52F2}"/>
    <cellStyle name="Normal 2 6 2 5 4" xfId="11148" xr:uid="{56BF3207-64C4-44E3-AFF4-0474BABB18FC}"/>
    <cellStyle name="Normal 2 6 2 5 4 2" xfId="21528" xr:uid="{80DEABAB-AAEF-44BF-954B-37CF1AB5F697}"/>
    <cellStyle name="Normal 2 6 2 5 5" xfId="24341" xr:uid="{E7546074-5B21-4067-9EB9-A2806E9B7A0C}"/>
    <cellStyle name="Normal 2 6 2 5 6" xfId="13783" xr:uid="{89D4FEE3-FC36-40D1-A84B-A3B2E206D0DA}"/>
    <cellStyle name="Normal 2 6 2 6" xfId="2531" xr:uid="{00000000-0005-0000-0000-0000C4040000}"/>
    <cellStyle name="Normal 2 6 2 6 2" xfId="5805" xr:uid="{10762A9A-7272-485A-943C-B474B929DFA1}"/>
    <cellStyle name="Normal 2 6 2 6 2 2" xfId="28330" xr:uid="{91C42B10-F180-458D-AFC1-107E53C0EC40}"/>
    <cellStyle name="Normal 2 6 2 6 2 3" xfId="15203" xr:uid="{C481E85C-B006-44B4-B153-234F7CD519A4}"/>
    <cellStyle name="Normal 2 6 2 6 3" xfId="7656" xr:uid="{802B6534-EC9E-4BAF-9ED1-E58A0B5A1B3C}"/>
    <cellStyle name="Normal 2 6 2 6 3 2" xfId="18036" xr:uid="{0C59ABBA-3D43-4EB6-8CC4-6FDE3F98A84D}"/>
    <cellStyle name="Normal 2 6 2 6 4" xfId="10489" xr:uid="{1FCE637C-45EC-4DB5-B22E-0EB0BA1F730F}"/>
    <cellStyle name="Normal 2 6 2 6 4 2" xfId="20869" xr:uid="{3DB16BC8-7567-4D71-BE88-6964F1429595}"/>
    <cellStyle name="Normal 2 6 2 6 5" xfId="23452" xr:uid="{3467CB81-E993-4155-9658-380959AE2084}"/>
    <cellStyle name="Normal 2 6 2 6 6" xfId="12919" xr:uid="{12AC7268-F7FD-4FC4-9DD5-F0A75605BD3E}"/>
    <cellStyle name="Normal 2 6 2 7" xfId="2225" xr:uid="{00000000-0005-0000-0000-0000BA040000}"/>
    <cellStyle name="Normal 2 6 2 7 2" xfId="7352" xr:uid="{D530F37D-DEF4-4170-A7A3-CB1060AA827D}"/>
    <cellStyle name="Normal 2 6 2 7 2 2" xfId="17732" xr:uid="{1AC286B0-EC57-4FEF-9592-7305F7F714D3}"/>
    <cellStyle name="Normal 2 6 2 7 3" xfId="10185" xr:uid="{917FF294-FA44-4D45-86B4-360CE91273CB}"/>
    <cellStyle name="Normal 2 6 2 7 3 2" xfId="20565" xr:uid="{80CC7CE1-1E69-417B-BC19-550A0933C939}"/>
    <cellStyle name="Normal 2 6 2 7 4" xfId="24403" xr:uid="{1502BF02-3285-4572-A39D-B74C8D53DD14}"/>
    <cellStyle name="Normal 2 6 2 7 5" xfId="14899" xr:uid="{1CA6A51E-82D5-4C77-BCEB-1851F5CDC9B4}"/>
    <cellStyle name="Normal 2 6 2 8" xfId="3791" xr:uid="{EA396F53-A8E3-4AAD-AEFE-BE244E793E8F}"/>
    <cellStyle name="Normal 2 6 2 8 2" xfId="8627" xr:uid="{ED8914F2-C102-4167-8F91-AA93ECEF9C27}"/>
    <cellStyle name="Normal 2 6 2 8 2 2" xfId="19007" xr:uid="{70494654-2281-49E4-99E3-8834C809E729}"/>
    <cellStyle name="Normal 2 6 2 8 3" xfId="11460" xr:uid="{56BA38B1-DC32-4B80-B62D-8B1022DA2726}"/>
    <cellStyle name="Normal 2 6 2 8 3 2" xfId="21840" xr:uid="{278BD44B-3A17-484E-ABAC-932535BD4874}"/>
    <cellStyle name="Normal 2 6 2 8 4" xfId="16174" xr:uid="{E09CC765-129B-4103-A5F1-3F1553452D84}"/>
    <cellStyle name="Normal 2 6 2 9" xfId="5173" xr:uid="{C8D33ABA-A6DE-4D30-A213-75A149B1FA83}"/>
    <cellStyle name="Normal 2 6 2 9 2" xfId="14470" xr:uid="{974A2E2F-85FD-42D4-9E21-8199EEBB5EB3}"/>
    <cellStyle name="Normal 2 6 3" xfId="824" xr:uid="{00000000-0005-0000-0000-0000E4040000}"/>
    <cellStyle name="Normal 2 6 3 10" xfId="9758" xr:uid="{A4D62B8B-D218-4840-B61C-71340FE99392}"/>
    <cellStyle name="Normal 2 6 3 10 2" xfId="20138" xr:uid="{FC4D10FB-3755-4F39-A082-152E804D35F2}"/>
    <cellStyle name="Normal 2 6 3 11" xfId="25000" xr:uid="{B09E0DFE-CB49-4293-9A76-68CE4C4AFD3E}"/>
    <cellStyle name="Normal 2 6 3 12" xfId="12574" xr:uid="{6DF2FDF8-BF05-4326-8CED-AF04FE39C9F4}"/>
    <cellStyle name="Normal 2 6 3 2" xfId="2750" xr:uid="{00000000-0005-0000-0000-0000C6040000}"/>
    <cellStyle name="Normal 2 6 3 2 2" xfId="3242" xr:uid="{00000000-0005-0000-0000-0000C7040000}"/>
    <cellStyle name="Normal 2 6 3 2 2 2" xfId="6300" xr:uid="{7304B549-7725-4E18-B383-08AC32602764}"/>
    <cellStyle name="Normal 2 6 3 2 2 2 2" xfId="28081" xr:uid="{92E698A4-443E-4E9F-912D-3316C8057977}"/>
    <cellStyle name="Normal 2 6 3 2 2 2 3" xfId="15869" xr:uid="{E2BEE138-2676-4D8C-9875-BCFE68E134F5}"/>
    <cellStyle name="Normal 2 6 3 2 2 3" xfId="8322" xr:uid="{E291EB98-CB64-4225-A299-2FBB6958D1D8}"/>
    <cellStyle name="Normal 2 6 3 2 2 3 2" xfId="18702" xr:uid="{767B6D43-7AD9-4B29-821F-6A35E2A9C3B4}"/>
    <cellStyle name="Normal 2 6 3 2 2 4" xfId="11155" xr:uid="{748016B8-AB50-4139-A5F0-56CB27A68A9F}"/>
    <cellStyle name="Normal 2 6 3 2 2 4 2" xfId="21535" xr:uid="{95D20107-076A-48EF-AB96-F7E20554289D}"/>
    <cellStyle name="Normal 2 6 3 2 2 5" xfId="23900" xr:uid="{0FBF2B24-DE81-4443-8299-141FA0D649DA}"/>
    <cellStyle name="Normal 2 6 3 2 2 6" xfId="13790" xr:uid="{F9D0B80D-AC75-439E-A28A-B9DE7A394B05}"/>
    <cellStyle name="Normal 2 6 3 2 3" xfId="4313" xr:uid="{FDB00B43-EDE2-439A-8599-5EB1BA9F4CE7}"/>
    <cellStyle name="Normal 2 6 3 2 3 2" xfId="9085" xr:uid="{16808E95-2586-46E7-BE40-B97AEE2CFFB2}"/>
    <cellStyle name="Normal 2 6 3 2 3 2 2" xfId="29128" xr:uid="{7F4B2F7D-F1C0-4A26-B6B2-BD2773891107}"/>
    <cellStyle name="Normal 2 6 3 2 3 2 3" xfId="19465" xr:uid="{8D3D01C1-5F5A-488C-9B61-70485AA27C9D}"/>
    <cellStyle name="Normal 2 6 3 2 3 3" xfId="11918" xr:uid="{3CB88BFF-7034-4492-AA0A-14017708B94E}"/>
    <cellStyle name="Normal 2 6 3 2 3 3 2" xfId="22298" xr:uid="{A14D9E91-F974-4C75-97D6-B6D0E1D8D640}"/>
    <cellStyle name="Normal 2 6 3 2 3 4" xfId="24336" xr:uid="{01B9F8C2-15BC-4CE9-BC27-617DA3FAF2A3}"/>
    <cellStyle name="Normal 2 6 3 2 3 5" xfId="16632" xr:uid="{566336C9-D4DB-4A32-91F6-86EAD6606C09}"/>
    <cellStyle name="Normal 2 6 3 2 4" xfId="5968" xr:uid="{B0225D42-3F43-429F-96D2-B3C4FFF017AF}"/>
    <cellStyle name="Normal 2 6 3 2 4 2" xfId="28154" xr:uid="{5C369DB8-5E78-41E0-9489-A73C67F62EB5}"/>
    <cellStyle name="Normal 2 6 3 2 4 3" xfId="15421" xr:uid="{6AC99C5E-64F7-4525-A5AB-A0680637904B}"/>
    <cellStyle name="Normal 2 6 3 2 5" xfId="7874" xr:uid="{187C8DAC-2EBE-40DA-A2BA-B16800DDFA06}"/>
    <cellStyle name="Normal 2 6 3 2 5 2" xfId="18254" xr:uid="{0AB7271F-C4AF-40EE-8F0E-C9A3C9E23C6A}"/>
    <cellStyle name="Normal 2 6 3 2 6" xfId="10707" xr:uid="{68C15709-F04C-47D1-B067-E8BE43F77BD4}"/>
    <cellStyle name="Normal 2 6 3 2 6 2" xfId="21087" xr:uid="{F447D534-E314-47F2-9E88-C461FD47A87B}"/>
    <cellStyle name="Normal 2 6 3 2 7" xfId="24628" xr:uid="{0EB4ABFD-ACE5-4ABD-B332-42F09D2BA598}"/>
    <cellStyle name="Normal 2 6 3 2 8" xfId="13193" xr:uid="{564E1D4A-1A87-4C0D-840E-13FA45AB478F}"/>
    <cellStyle name="Normal 2 6 3 3" xfId="3243" xr:uid="{00000000-0005-0000-0000-0000C8040000}"/>
    <cellStyle name="Normal 2 6 3 3 2" xfId="4491" xr:uid="{87207243-8C53-4DE5-B92B-7719F293434A}"/>
    <cellStyle name="Normal 2 6 3 3 2 2" xfId="9263" xr:uid="{C3B3E6F4-D12B-40A9-849B-D88600E4EA46}"/>
    <cellStyle name="Normal 2 6 3 3 2 2 2" xfId="29248" xr:uid="{B14741FC-784C-4ADB-98D1-04F07AD5543C}"/>
    <cellStyle name="Normal 2 6 3 3 2 2 3" xfId="19643" xr:uid="{B4928044-04CD-4CFA-B67F-F481551FE4B0}"/>
    <cellStyle name="Normal 2 6 3 3 2 3" xfId="12096" xr:uid="{5214C419-B95F-42D2-BB6F-9BE7C79034EF}"/>
    <cellStyle name="Normal 2 6 3 3 2 3 2" xfId="22476" xr:uid="{9EAB2E54-3029-4DFB-A3CA-3ED052C1C342}"/>
    <cellStyle name="Normal 2 6 3 3 2 4" xfId="22867" xr:uid="{CAD82A59-8985-4FFB-91FB-1C6232C10769}"/>
    <cellStyle name="Normal 2 6 3 3 2 5" xfId="16810" xr:uid="{B62F27E4-1ED2-4F69-B12F-EC7A9B613844}"/>
    <cellStyle name="Normal 2 6 3 3 3" xfId="6301" xr:uid="{A3DE6E02-6E83-4DF7-A1B7-959133430995}"/>
    <cellStyle name="Normal 2 6 3 3 3 2" xfId="26212" xr:uid="{EE394A47-E38F-4441-AE45-E5E0C939CDE8}"/>
    <cellStyle name="Normal 2 6 3 3 3 3" xfId="15870" xr:uid="{EFF3A563-4A4D-4BA2-B5BE-55B10045C84D}"/>
    <cellStyle name="Normal 2 6 3 3 4" xfId="8323" xr:uid="{10A2EFD6-4550-41B9-9D2C-0C6CA4889477}"/>
    <cellStyle name="Normal 2 6 3 3 4 2" xfId="18703" xr:uid="{3F5120F2-2B31-45F7-AB64-C295BD28981B}"/>
    <cellStyle name="Normal 2 6 3 3 5" xfId="11156" xr:uid="{BB8F6FE3-F7F8-415E-B8E6-30E494857739}"/>
    <cellStyle name="Normal 2 6 3 3 5 2" xfId="21536" xr:uid="{74ADF930-A0CD-47CC-9983-8F504FF6F67F}"/>
    <cellStyle name="Normal 2 6 3 3 6" xfId="24479" xr:uid="{38F64182-7581-4BB8-91EB-F95C8B7C6FD9}"/>
    <cellStyle name="Normal 2 6 3 3 7" xfId="13791" xr:uid="{B07449D2-9759-4D4B-84D2-842A75D20F86}"/>
    <cellStyle name="Normal 2 6 3 4" xfId="3241" xr:uid="{00000000-0005-0000-0000-0000C9040000}"/>
    <cellStyle name="Normal 2 6 3 4 2" xfId="6299" xr:uid="{76E59889-A8B4-4D0D-A5C6-DA7E60392EA5}"/>
    <cellStyle name="Normal 2 6 3 4 2 2" xfId="26030" xr:uid="{D7ED80EF-2C71-4AFF-BD14-B827B1696D1D}"/>
    <cellStyle name="Normal 2 6 3 4 2 3" xfId="15868" xr:uid="{D1417E44-7FC8-4EED-B6AB-389147BE2DAC}"/>
    <cellStyle name="Normal 2 6 3 4 3" xfId="8321" xr:uid="{E57003F0-69DC-4BDB-87A5-D5970FC7987A}"/>
    <cellStyle name="Normal 2 6 3 4 3 2" xfId="18701" xr:uid="{5BE996CC-BDE8-4271-939A-B58DE1544666}"/>
    <cellStyle name="Normal 2 6 3 4 4" xfId="11154" xr:uid="{BDB2A5CA-124E-4DB8-8FB4-2F10C553E449}"/>
    <cellStyle name="Normal 2 6 3 4 4 2" xfId="21534" xr:uid="{80215D5B-DD7D-485F-939B-771F38FEBCDD}"/>
    <cellStyle name="Normal 2 6 3 4 5" xfId="25545" xr:uid="{4B134884-26C9-4669-87A5-D352E80BAD43}"/>
    <cellStyle name="Normal 2 6 3 4 6" xfId="13789" xr:uid="{B05C497A-8A05-41D1-96AA-F3A7AB582F5C}"/>
    <cellStyle name="Normal 2 6 3 5" xfId="2574" xr:uid="{00000000-0005-0000-0000-0000CA040000}"/>
    <cellStyle name="Normal 2 6 3 5 2" xfId="5839" xr:uid="{DF0E3358-E753-47A6-BED4-29A4340CC710}"/>
    <cellStyle name="Normal 2 6 3 5 2 2" xfId="26225" xr:uid="{8CBC7597-9E25-4985-AB21-CABF7A1CC924}"/>
    <cellStyle name="Normal 2 6 3 5 2 3" xfId="15246" xr:uid="{F9F030D3-C608-4F08-9C1C-0B51A7D277A5}"/>
    <cellStyle name="Normal 2 6 3 5 3" xfId="7699" xr:uid="{C45C4104-5723-49BB-8658-8B71663BE1F3}"/>
    <cellStyle name="Normal 2 6 3 5 3 2" xfId="18079" xr:uid="{4805201E-4483-45A6-80B7-2FACFD456AAC}"/>
    <cellStyle name="Normal 2 6 3 5 4" xfId="10532" xr:uid="{F588443A-6DD1-4DCF-9335-0C05F6C0E82B}"/>
    <cellStyle name="Normal 2 6 3 5 4 2" xfId="20912" xr:uid="{44532367-E5EB-47CF-A810-C3244C6410ED}"/>
    <cellStyle name="Normal 2 6 3 5 5" xfId="23804" xr:uid="{B831D932-89A5-497D-97E7-E8EFC916E333}"/>
    <cellStyle name="Normal 2 6 3 5 6" xfId="12962" xr:uid="{74DE7D1D-E440-4BEA-806A-E5800002F8B0}"/>
    <cellStyle name="Normal 2 6 3 6" xfId="2340" xr:uid="{00000000-0005-0000-0000-0000C5040000}"/>
    <cellStyle name="Normal 2 6 3 6 2" xfId="7467" xr:uid="{3A60FAA7-236C-4287-AADF-56E2DF722CB0}"/>
    <cellStyle name="Normal 2 6 3 6 2 2" xfId="17847" xr:uid="{791B2BBF-96B1-477D-BD65-FE70725DA7C6}"/>
    <cellStyle name="Normal 2 6 3 6 3" xfId="10300" xr:uid="{A010738C-6954-46F7-B0D6-5D8E10447902}"/>
    <cellStyle name="Normal 2 6 3 6 3 2" xfId="20680" xr:uid="{5CFF61F0-0CCD-4BE0-BA9F-5E49FCC5A30F}"/>
    <cellStyle name="Normal 2 6 3 6 4" xfId="24778" xr:uid="{5866C81F-BCDD-41B4-8389-503ADA704CF2}"/>
    <cellStyle name="Normal 2 6 3 6 5" xfId="15014" xr:uid="{B537DB6D-4B8B-4F24-A17E-59B8AA53E2D2}"/>
    <cellStyle name="Normal 2 6 3 7" xfId="3851" xr:uid="{2F0129F9-6EAF-4AAF-9CE7-DA34D158108D}"/>
    <cellStyle name="Normal 2 6 3 7 2" xfId="8684" xr:uid="{C55A7311-DEFF-40BB-AD48-3EC8C83781BC}"/>
    <cellStyle name="Normal 2 6 3 7 2 2" xfId="19064" xr:uid="{6D1693A2-58F9-4467-9713-1AAD0D03E2A2}"/>
    <cellStyle name="Normal 2 6 3 7 3" xfId="11517" xr:uid="{243DA632-E680-4E69-8C95-E06E0EAF6D1D}"/>
    <cellStyle name="Normal 2 6 3 7 3 2" xfId="21897" xr:uid="{864F57A7-5DC2-4353-9E34-85C3714B0248}"/>
    <cellStyle name="Normal 2 6 3 7 4" xfId="16231" xr:uid="{7A31CD01-4889-4F8B-B42B-1EC4E2C4D6B1}"/>
    <cellStyle name="Normal 2 6 3 8" xfId="5175" xr:uid="{8AE79431-F88A-4C41-B95B-4BA664C147B4}"/>
    <cellStyle name="Normal 2 6 3 8 2" xfId="14472" xr:uid="{40FFDD92-F8D1-4A22-A3DF-4E5C0A8744A6}"/>
    <cellStyle name="Normal 2 6 3 9" xfId="6925" xr:uid="{20101572-6AD5-4DB0-B4EC-D86429EB91A3}"/>
    <cellStyle name="Normal 2 6 3 9 2" xfId="17305" xr:uid="{83D1B01E-C56A-4CBA-A0AC-28D7157D2623}"/>
    <cellStyle name="Normal 2 6 4" xfId="825" xr:uid="{00000000-0005-0000-0000-0000E5040000}"/>
    <cellStyle name="Normal 2 6 4 2" xfId="3244" xr:uid="{00000000-0005-0000-0000-0000CC040000}"/>
    <cellStyle name="Normal 2 6 4 2 2" xfId="6302" xr:uid="{26AA86EE-97E0-48FA-85E2-64D1D01642DB}"/>
    <cellStyle name="Normal 2 6 4 2 2 2" xfId="27737" xr:uid="{62530CFF-EAD0-4DCC-8A0F-51132B070C03}"/>
    <cellStyle name="Normal 2 6 4 2 2 3" xfId="15871" xr:uid="{38DC05D0-1BDA-437F-9A6F-0B1EB9623D15}"/>
    <cellStyle name="Normal 2 6 4 2 3" xfId="8324" xr:uid="{66BF30D8-781F-4445-9403-8B1239B99C01}"/>
    <cellStyle name="Normal 2 6 4 2 3 2" xfId="18704" xr:uid="{696D15CB-68D5-4E6B-AC4E-F2E170C0BE1A}"/>
    <cellStyle name="Normal 2 6 4 2 4" xfId="11157" xr:uid="{9AADA220-B9CE-4749-AE31-CBC01B68FA08}"/>
    <cellStyle name="Normal 2 6 4 2 4 2" xfId="21537" xr:uid="{544947B8-8889-427F-98F8-7DB4E71898AA}"/>
    <cellStyle name="Normal 2 6 4 2 5" xfId="23671" xr:uid="{40D936BC-B2FB-444D-BA06-05C16CD95B47}"/>
    <cellStyle name="Normal 2 6 4 2 6" xfId="13792" xr:uid="{CD9279EA-FE4F-45C0-B021-898B07933199}"/>
    <cellStyle name="Normal 2 6 4 3" xfId="2747" xr:uid="{00000000-0005-0000-0000-0000CD040000}"/>
    <cellStyle name="Normal 2 6 4 3 2" xfId="5965" xr:uid="{3AC6F347-C68D-4FB4-8BD8-2118D9E8EF4B}"/>
    <cellStyle name="Normal 2 6 4 3 2 2" xfId="26000" xr:uid="{6407EC0A-CA09-4F54-A5DC-8C2C028A5521}"/>
    <cellStyle name="Normal 2 6 4 3 2 3" xfId="15418" xr:uid="{C193E26C-D856-4793-947D-EF2429FBC763}"/>
    <cellStyle name="Normal 2 6 4 3 3" xfId="7871" xr:uid="{1E3CF3CE-B1BC-4F2D-A7C8-61E4A10A365D}"/>
    <cellStyle name="Normal 2 6 4 3 3 2" xfId="18251" xr:uid="{8BD55EF0-2C46-4F9F-BF52-2E5AC363DFD0}"/>
    <cellStyle name="Normal 2 6 4 3 4" xfId="10704" xr:uid="{DF3A9D90-F1F1-4774-A6A8-BFA0FB02DDAB}"/>
    <cellStyle name="Normal 2 6 4 3 4 2" xfId="21084" xr:uid="{AECC2B9B-F637-458C-95D4-B8705547F79B}"/>
    <cellStyle name="Normal 2 6 4 3 5" xfId="25085" xr:uid="{F7D65038-43B7-4600-B665-FE61C3DC1D05}"/>
    <cellStyle name="Normal 2 6 4 3 6" xfId="13190" xr:uid="{9FF62838-0196-4BF7-8043-8AD349460ECA}"/>
    <cellStyle name="Normal 2 6 4 4" xfId="4172" xr:uid="{FAAE8149-8145-432C-B91A-EC872542167A}"/>
    <cellStyle name="Normal 2 6 4 4 2" xfId="8944" xr:uid="{A898C8CD-3D30-4C1C-ABD9-8656076B5A81}"/>
    <cellStyle name="Normal 2 6 4 4 2 2" xfId="19324" xr:uid="{1A9ED637-57DF-4EC7-8488-4C7592B288CF}"/>
    <cellStyle name="Normal 2 6 4 4 3" xfId="11777" xr:uid="{3183CE16-5648-42F3-904D-5A8528B42A9C}"/>
    <cellStyle name="Normal 2 6 4 4 3 2" xfId="22157" xr:uid="{D292C677-4EC5-461E-B23B-11316430DFAC}"/>
    <cellStyle name="Normal 2 6 4 4 4" xfId="24114" xr:uid="{4B28783D-BCF0-40D5-BA39-A0BD1889A410}"/>
    <cellStyle name="Normal 2 6 4 4 5" xfId="16491" xr:uid="{FCD70FC5-0B68-4997-9C12-BBFBD166F7A2}"/>
    <cellStyle name="Normal 2 6 4 5" xfId="5176" xr:uid="{7A080356-2637-46E2-A77E-82C5ACAE8493}"/>
    <cellStyle name="Normal 2 6 4 5 2" xfId="14473" xr:uid="{87F5C9D8-9A57-40FE-BC24-29C7BD440DC2}"/>
    <cellStyle name="Normal 2 6 4 6" xfId="6926" xr:uid="{1EB19ED3-15F7-414F-9F66-975C06046ACB}"/>
    <cellStyle name="Normal 2 6 4 6 2" xfId="17306" xr:uid="{E908B670-6EEE-4B27-A219-E53B7B9A3CCF}"/>
    <cellStyle name="Normal 2 6 4 7" xfId="9759" xr:uid="{BBF121FB-D7DF-4229-888D-58897BA66988}"/>
    <cellStyle name="Normal 2 6 4 7 2" xfId="20139" xr:uid="{A447422D-86A8-4D49-B623-57D91E1AC329}"/>
    <cellStyle name="Normal 2 6 4 8" xfId="23438" xr:uid="{2467AEF3-5330-47FD-87A4-229510FDA7FD}"/>
    <cellStyle name="Normal 2 6 4 9" xfId="12732" xr:uid="{4D9A41E0-523B-4A63-AEF3-98D8B656F6EC}"/>
    <cellStyle name="Normal 2 6 5" xfId="3245" xr:uid="{00000000-0005-0000-0000-0000CE040000}"/>
    <cellStyle name="Normal 2 6 5 2" xfId="4492" xr:uid="{A3DD9300-DFB9-4CFD-9A54-92274E601C4B}"/>
    <cellStyle name="Normal 2 6 5 2 2" xfId="9264" xr:uid="{DD784A69-7E3E-4F1A-AC82-8F6F1BD52311}"/>
    <cellStyle name="Normal 2 6 5 2 2 2" xfId="29249" xr:uid="{0D00306C-6116-4176-B54A-03C0D3AA4551}"/>
    <cellStyle name="Normal 2 6 5 2 2 3" xfId="19644" xr:uid="{F2CB09A6-383C-48D6-8D03-D7E890852381}"/>
    <cellStyle name="Normal 2 6 5 2 3" xfId="12097" xr:uid="{6A87C19B-A104-452B-9739-483A28C9AE79}"/>
    <cellStyle name="Normal 2 6 5 2 3 2" xfId="22477" xr:uid="{35392DE0-6C17-4AAF-B1BA-5476F364C1F7}"/>
    <cellStyle name="Normal 2 6 5 2 4" xfId="22644" xr:uid="{1DAD417C-CEC3-4A47-A424-5DFB07AF424F}"/>
    <cellStyle name="Normal 2 6 5 2 5" xfId="16811" xr:uid="{CDCBDCFE-1C6A-46F9-8B05-D7FB38E609D1}"/>
    <cellStyle name="Normal 2 6 5 3" xfId="6303" xr:uid="{D9E241B8-02A4-427F-8AE0-EEAB32CD3011}"/>
    <cellStyle name="Normal 2 6 5 3 2" xfId="28142" xr:uid="{5AE0B9C7-05E0-42CD-9E29-BCFC29DBD4C5}"/>
    <cellStyle name="Normal 2 6 5 3 3" xfId="15872" xr:uid="{F4E50B5F-0237-4929-B47F-EF36A19EE155}"/>
    <cellStyle name="Normal 2 6 5 4" xfId="8325" xr:uid="{EFFF14CB-F067-4F81-B899-6C534B5B4390}"/>
    <cellStyle name="Normal 2 6 5 4 2" xfId="18705" xr:uid="{13BEAD3E-CAD8-4E9A-8C8D-73BA059008A1}"/>
    <cellStyle name="Normal 2 6 5 5" xfId="11158" xr:uid="{8260038C-40B8-4B48-B86B-150E1BB7C91B}"/>
    <cellStyle name="Normal 2 6 5 5 2" xfId="21538" xr:uid="{5E4EEA9D-1019-4434-BE7E-77F65C173361}"/>
    <cellStyle name="Normal 2 6 5 6" xfId="25303" xr:uid="{C39A1771-4B7B-4FA5-A546-E3F549907874}"/>
    <cellStyle name="Normal 2 6 5 7" xfId="13793" xr:uid="{62094DEE-5D6A-4587-B5C3-6B51F53AC0CC}"/>
    <cellStyle name="Normal 2 6 6" xfId="2913" xr:uid="{00000000-0005-0000-0000-0000CF040000}"/>
    <cellStyle name="Normal 2 6 6 2" xfId="6099" xr:uid="{3F07CF2B-E2C3-4A94-86F5-C526D5A30387}"/>
    <cellStyle name="Normal 2 6 6 2 2" xfId="25845" xr:uid="{89030345-8F55-454A-84BA-BF49A031CD02}"/>
    <cellStyle name="Normal 2 6 6 2 3" xfId="15577" xr:uid="{ACA6E232-F876-4D2C-B3F8-1D3F6BDA8948}"/>
    <cellStyle name="Normal 2 6 6 3" xfId="8030" xr:uid="{42120A84-98C8-41ED-A11F-EB419CC9F1E1}"/>
    <cellStyle name="Normal 2 6 6 3 2" xfId="18410" xr:uid="{F02AD8A5-2195-4EF0-9E9F-3259ECBE80B4}"/>
    <cellStyle name="Normal 2 6 6 4" xfId="10863" xr:uid="{67350C24-62FC-42C2-9B15-1073360F93E2}"/>
    <cellStyle name="Normal 2 6 6 4 2" xfId="21243" xr:uid="{7586ABD7-1A9A-4747-83A4-C02958ED7CA3}"/>
    <cellStyle name="Normal 2 6 6 5" xfId="22687" xr:uid="{50EB29A5-FE3E-4EE9-8F15-737CE4DD97F0}"/>
    <cellStyle name="Normal 2 6 6 6" xfId="13430" xr:uid="{FB8F4C21-A5D5-4C65-A7E8-2622D69B734E}"/>
    <cellStyle name="Normal 2 6 7" xfId="2471" xr:uid="{00000000-0005-0000-0000-0000D0040000}"/>
    <cellStyle name="Normal 2 6 7 2" xfId="5759" xr:uid="{D2868D63-22F0-4956-A066-B914852ABDEE}"/>
    <cellStyle name="Normal 2 6 7 2 2" xfId="26262" xr:uid="{70223284-C886-43CC-B95C-40E37BC2C671}"/>
    <cellStyle name="Normal 2 6 7 2 3" xfId="15143" xr:uid="{34CDAF7D-28FF-4D89-9CFB-E0BDDA502805}"/>
    <cellStyle name="Normal 2 6 7 3" xfId="7596" xr:uid="{5893C7BC-E3C2-4EF6-8D7B-A10380A32821}"/>
    <cellStyle name="Normal 2 6 7 3 2" xfId="17976" xr:uid="{3F055587-DB80-4D3B-9368-A460981ED099}"/>
    <cellStyle name="Normal 2 6 7 4" xfId="10429" xr:uid="{B6AAA150-C551-43E3-8964-7E03F1AE4B5A}"/>
    <cellStyle name="Normal 2 6 7 4 2" xfId="20809" xr:uid="{E0EF6062-5071-41CB-889C-987F9B3E8377}"/>
    <cellStyle name="Normal 2 6 7 5" xfId="24537" xr:uid="{ABF28A36-FD7D-46E5-B605-AA7A948D3FC4}"/>
    <cellStyle name="Normal 2 6 7 6" xfId="12859" xr:uid="{A6F2CC7B-F5FD-4ACD-BBD6-115C96CC06F1}"/>
    <cellStyle name="Normal 2 6 8" xfId="2165" xr:uid="{00000000-0005-0000-0000-0000B9040000}"/>
    <cellStyle name="Normal 2 6 8 2" xfId="7292" xr:uid="{0EB573FA-EEF6-439E-A56B-BDBDAE879304}"/>
    <cellStyle name="Normal 2 6 8 2 2" xfId="17672" xr:uid="{4DC08CDF-9F03-44B1-AFD4-F6F5E2B029B7}"/>
    <cellStyle name="Normal 2 6 8 3" xfId="10125" xr:uid="{F5839759-13CE-4805-BB77-B640C64967FE}"/>
    <cellStyle name="Normal 2 6 8 3 2" xfId="20505" xr:uid="{578F8F1F-D0D9-4E82-AEDC-2E3008B84CE1}"/>
    <cellStyle name="Normal 2 6 8 4" xfId="22946" xr:uid="{3E25F616-C5F5-426E-A79E-6C9D09D93F12}"/>
    <cellStyle name="Normal 2 6 8 5" xfId="14839" xr:uid="{6735C330-4283-4D90-AC95-85E796A9B56E}"/>
    <cellStyle name="Normal 2 6 9" xfId="3950" xr:uid="{768BD1A0-E9FC-4057-8CB2-EEB941EB5E31}"/>
    <cellStyle name="Normal 2 6 9 2" xfId="8782" xr:uid="{E40725E7-E25B-4B86-978A-F410327532ED}"/>
    <cellStyle name="Normal 2 6 9 2 2" xfId="19162" xr:uid="{AABAA0C8-6D30-44E6-AFFD-FD33B4ACC440}"/>
    <cellStyle name="Normal 2 6 9 3" xfId="11615" xr:uid="{6C6BEF3B-A7BE-4192-8AFB-AC48CF963000}"/>
    <cellStyle name="Normal 2 6 9 3 2" xfId="21995" xr:uid="{BE8C2767-4BA7-4EEE-903C-B8C4D963EC10}"/>
    <cellStyle name="Normal 2 6 9 4" xfId="16329" xr:uid="{0B82CE58-B896-42FB-B2C2-EBDE2E302BD6}"/>
    <cellStyle name="Normal 2 7" xfId="826" xr:uid="{00000000-0005-0000-0000-0000E6040000}"/>
    <cellStyle name="Normal 2 7 10" xfId="5177" xr:uid="{9CD5321E-0D32-4E21-8C53-766D143E0BA3}"/>
    <cellStyle name="Normal 2 7 10 2" xfId="14474" xr:uid="{599DCDD7-1C0F-49D3-AEAE-1B75E1AE40C9}"/>
    <cellStyle name="Normal 2 7 11" xfId="6927" xr:uid="{80BB76AE-DDE6-4543-A159-C3E3623D1485}"/>
    <cellStyle name="Normal 2 7 11 2" xfId="17307" xr:uid="{AE83A673-8891-44DF-A0F1-AEE7ECD49F20}"/>
    <cellStyle name="Normal 2 7 12" xfId="9760" xr:uid="{6278D750-9C21-4CA5-B2B3-E9BDB0803732}"/>
    <cellStyle name="Normal 2 7 12 2" xfId="20140" xr:uid="{CE1E7404-7B0B-4E6D-92D2-BFBF115EE3DB}"/>
    <cellStyle name="Normal 2 7 13" xfId="25464" xr:uid="{DF6CD18B-2F2D-4207-8C69-DD24C3320652}"/>
    <cellStyle name="Normal 2 7 14" xfId="12412" xr:uid="{BD85830B-CE9E-45F5-AE23-751D67618F47}"/>
    <cellStyle name="Normal 2 7 15" xfId="29569" xr:uid="{F2A4C11B-61FF-44DA-8BB6-067397F32AA5}"/>
    <cellStyle name="Normal 2 7 2" xfId="827" xr:uid="{00000000-0005-0000-0000-0000E7040000}"/>
    <cellStyle name="Normal 2 7 2 10" xfId="6928" xr:uid="{4B2C54F7-1C4B-49F1-AF42-2B99EB4FF8AB}"/>
    <cellStyle name="Normal 2 7 2 10 2" xfId="17308" xr:uid="{E7C730BD-8187-4087-84C7-9A21F8D763A7}"/>
    <cellStyle name="Normal 2 7 2 11" xfId="9761" xr:uid="{30B3C8EE-236F-4D31-A8E1-C6229247C9D4}"/>
    <cellStyle name="Normal 2 7 2 11 2" xfId="20141" xr:uid="{8D265F91-367B-4C32-A21A-6320554103E3}"/>
    <cellStyle name="Normal 2 7 2 12" xfId="22857" xr:uid="{92EF549A-DD3C-46B0-BED7-0C9A1986C83C}"/>
    <cellStyle name="Normal 2 7 2 13" xfId="12472" xr:uid="{6962162F-A72E-489A-AFA8-D860B3AC8C11}"/>
    <cellStyle name="Normal 2 7 2 2" xfId="828" xr:uid="{00000000-0005-0000-0000-0000E8040000}"/>
    <cellStyle name="Normal 2 7 2 2 10" xfId="13037" xr:uid="{0AA01A78-69EF-4114-B2BB-B3045BE91DCA}"/>
    <cellStyle name="Normal 2 7 2 2 2" xfId="2753" xr:uid="{00000000-0005-0000-0000-0000D4040000}"/>
    <cellStyle name="Normal 2 7 2 2 2 2" xfId="3248" xr:uid="{00000000-0005-0000-0000-0000D5040000}"/>
    <cellStyle name="Normal 2 7 2 2 2 2 2" xfId="6306" xr:uid="{3F37FFE1-9605-425C-A216-C5C3766D8891}"/>
    <cellStyle name="Normal 2 7 2 2 2 2 2 2" xfId="27928" xr:uid="{71267D9A-AAD4-4888-BB0F-A6752B1171B8}"/>
    <cellStyle name="Normal 2 7 2 2 2 2 2 3" xfId="15875" xr:uid="{78DF3D38-9F73-439E-A287-89CE869E1EE0}"/>
    <cellStyle name="Normal 2 7 2 2 2 2 3" xfId="8328" xr:uid="{041AEE86-5E87-4121-BE6D-95B8ED5DBD23}"/>
    <cellStyle name="Normal 2 7 2 2 2 2 3 2" xfId="18708" xr:uid="{4FBD9496-DACD-4EED-A203-DAA1B518EB17}"/>
    <cellStyle name="Normal 2 7 2 2 2 2 4" xfId="11161" xr:uid="{D9DB168F-7EE2-4C16-A285-F74B1B4773A6}"/>
    <cellStyle name="Normal 2 7 2 2 2 2 4 2" xfId="21541" xr:uid="{B5176D5B-292B-41E6-931B-ABF05B42C01C}"/>
    <cellStyle name="Normal 2 7 2 2 2 2 5" xfId="23025" xr:uid="{3537CE86-360E-4CCD-8DF9-151C226AFF84}"/>
    <cellStyle name="Normal 2 7 2 2 2 2 6" xfId="13796" xr:uid="{C57A5B3F-A737-4DF9-8FE1-263A28DC07EB}"/>
    <cellStyle name="Normal 2 7 2 2 2 3" xfId="4315" xr:uid="{FFC00805-99EC-4945-BAD6-33C2B8920012}"/>
    <cellStyle name="Normal 2 7 2 2 2 3 2" xfId="9087" xr:uid="{2FF21747-EFA1-424C-8717-55E3A30DD691}"/>
    <cellStyle name="Normal 2 7 2 2 2 3 2 2" xfId="29130" xr:uid="{C3EF06AF-415D-4422-AF34-D98D777D4C72}"/>
    <cellStyle name="Normal 2 7 2 2 2 3 2 3" xfId="19467" xr:uid="{7C746684-E314-4401-AC36-5BD913A672F2}"/>
    <cellStyle name="Normal 2 7 2 2 2 3 3" xfId="11920" xr:uid="{BEA25E24-2834-4578-8A5A-5CCC0A8E9A15}"/>
    <cellStyle name="Normal 2 7 2 2 2 3 3 2" xfId="22300" xr:uid="{421306C6-8FF7-4983-9458-E7E6600E8567}"/>
    <cellStyle name="Normal 2 7 2 2 2 3 4" xfId="23092" xr:uid="{EA2CFD82-7F75-467D-A582-25A18A0DA923}"/>
    <cellStyle name="Normal 2 7 2 2 2 3 5" xfId="16634" xr:uid="{B3808F8F-BD78-4371-BDCC-E034C7C8F9E3}"/>
    <cellStyle name="Normal 2 7 2 2 2 4" xfId="5971" xr:uid="{FB91A383-B100-4FF6-986D-91A9D5125407}"/>
    <cellStyle name="Normal 2 7 2 2 2 4 2" xfId="28519" xr:uid="{F53A6796-1339-411E-9581-FBD442974032}"/>
    <cellStyle name="Normal 2 7 2 2 2 4 3" xfId="15424" xr:uid="{6136F13A-FDEC-48F1-B23C-C2ABD1E7BA13}"/>
    <cellStyle name="Normal 2 7 2 2 2 5" xfId="7877" xr:uid="{80A07288-7984-4F94-9DF1-0D50A1274AD2}"/>
    <cellStyle name="Normal 2 7 2 2 2 5 2" xfId="18257" xr:uid="{47E2FEC9-8946-4F38-8291-63337E373D72}"/>
    <cellStyle name="Normal 2 7 2 2 2 6" xfId="10710" xr:uid="{193B0A73-1D11-422A-941F-0024136F0454}"/>
    <cellStyle name="Normal 2 7 2 2 2 6 2" xfId="21090" xr:uid="{9EEF06D9-0239-4678-AAAE-3FE145793384}"/>
    <cellStyle name="Normal 2 7 2 2 2 7" xfId="23587" xr:uid="{85AD88BB-6EEB-4A4F-906C-9069C5A0D512}"/>
    <cellStyle name="Normal 2 7 2 2 2 8" xfId="13196" xr:uid="{05AAC9C7-D092-4CBE-9B97-DCB68CB9F745}"/>
    <cellStyle name="Normal 2 7 2 2 3" xfId="3249" xr:uid="{00000000-0005-0000-0000-0000D6040000}"/>
    <cellStyle name="Normal 2 7 2 2 3 2" xfId="4493" xr:uid="{7BD627DC-9A61-453D-ACA5-190C16C8BA58}"/>
    <cellStyle name="Normal 2 7 2 2 3 2 2" xfId="9265" xr:uid="{337D26E3-2CFF-44DF-8059-821F7436A063}"/>
    <cellStyle name="Normal 2 7 2 2 3 2 2 2" xfId="19645" xr:uid="{A8BF7C60-23AA-4BAD-856E-100679624A23}"/>
    <cellStyle name="Normal 2 7 2 2 3 2 3" xfId="12098" xr:uid="{45F0224D-3863-4BC9-B20B-7DA4569172ED}"/>
    <cellStyle name="Normal 2 7 2 2 3 2 3 2" xfId="22478" xr:uid="{9D8DCE35-9750-4647-8802-B78CB69B4E1A}"/>
    <cellStyle name="Normal 2 7 2 2 3 2 4" xfId="26916" xr:uid="{0E00F23F-E8BD-40B8-A638-5598DB5B40CE}"/>
    <cellStyle name="Normal 2 7 2 2 3 2 5" xfId="16812" xr:uid="{AEDEBC93-6A37-4253-BD9E-035FB4B64FFC}"/>
    <cellStyle name="Normal 2 7 2 2 3 3" xfId="6307" xr:uid="{1B540ABE-382E-4EC7-BA5C-B9B9D969EABB}"/>
    <cellStyle name="Normal 2 7 2 2 3 3 2" xfId="15876" xr:uid="{56368EE5-3F6A-4213-83FF-06A2867DD031}"/>
    <cellStyle name="Normal 2 7 2 2 3 4" xfId="8329" xr:uid="{FABF5BA2-20C0-4727-BF91-3E08B5C6729F}"/>
    <cellStyle name="Normal 2 7 2 2 3 4 2" xfId="18709" xr:uid="{34211832-17F7-48EC-9752-871DB117CE2D}"/>
    <cellStyle name="Normal 2 7 2 2 3 5" xfId="11162" xr:uid="{EB7CAB05-576E-4098-AF42-5091183ECBA8}"/>
    <cellStyle name="Normal 2 7 2 2 3 5 2" xfId="21542" xr:uid="{EEB8D7AF-A6F3-4E05-B5E4-4D7673A558B2}"/>
    <cellStyle name="Normal 2 7 2 2 3 6" xfId="25414" xr:uid="{F687B384-AE79-4E40-ACF7-96DD38E01573}"/>
    <cellStyle name="Normal 2 7 2 2 3 7" xfId="13797" xr:uid="{B8205858-621C-4A89-A6D0-6CD4FF70F5F2}"/>
    <cellStyle name="Normal 2 7 2 2 4" xfId="3247" xr:uid="{00000000-0005-0000-0000-0000D7040000}"/>
    <cellStyle name="Normal 2 7 2 2 4 2" xfId="6305" xr:uid="{F44F7A92-EB00-4577-AB9B-6F205BD23F40}"/>
    <cellStyle name="Normal 2 7 2 2 4 2 2" xfId="27917" xr:uid="{1DBC5BAF-9CEC-491A-B6F4-2B1B977C86E3}"/>
    <cellStyle name="Normal 2 7 2 2 4 2 3" xfId="15874" xr:uid="{2A5D3804-4633-46A2-805D-B7A2DB7B2E49}"/>
    <cellStyle name="Normal 2 7 2 2 4 3" xfId="8327" xr:uid="{54307EDA-67F1-427A-BB24-0EB4451AAEB4}"/>
    <cellStyle name="Normal 2 7 2 2 4 3 2" xfId="18707" xr:uid="{22B3AAA6-B0CB-4404-BE3B-6A68FA312A1E}"/>
    <cellStyle name="Normal 2 7 2 2 4 4" xfId="11160" xr:uid="{08ACD65D-F031-45DD-B78B-E46A9FAC5C6B}"/>
    <cellStyle name="Normal 2 7 2 2 4 4 2" xfId="21540" xr:uid="{E0164970-C186-4A02-A515-0B39605712D6}"/>
    <cellStyle name="Normal 2 7 2 2 4 5" xfId="24485" xr:uid="{FA6B8D25-7A74-4642-B974-C9AD3830C5D9}"/>
    <cellStyle name="Normal 2 7 2 2 4 6" xfId="13795" xr:uid="{D5B324C0-74E6-4D36-9245-B0A521637CD9}"/>
    <cellStyle name="Normal 2 7 2 2 5" xfId="4238" xr:uid="{95A930D3-0D9E-422E-8A05-F1CFFCAE1F41}"/>
    <cellStyle name="Normal 2 7 2 2 5 2" xfId="9010" xr:uid="{12507572-78BE-42B2-88EE-70516A173534}"/>
    <cellStyle name="Normal 2 7 2 2 5 2 2" xfId="29081" xr:uid="{34B9C282-239A-45F8-9330-F0CA98B202F8}"/>
    <cellStyle name="Normal 2 7 2 2 5 2 3" xfId="19390" xr:uid="{FC5FD584-7541-40A6-B047-72B200AA1381}"/>
    <cellStyle name="Normal 2 7 2 2 5 3" xfId="11843" xr:uid="{444A3CEB-84C5-4874-AB48-B6FDAADF5002}"/>
    <cellStyle name="Normal 2 7 2 2 5 3 2" xfId="22223" xr:uid="{D21C198F-4140-4E5F-89CB-3C60825A4E6B}"/>
    <cellStyle name="Normal 2 7 2 2 5 4" xfId="25376" xr:uid="{BA4ED903-B1AF-4D72-8482-B72971F1F96F}"/>
    <cellStyle name="Normal 2 7 2 2 5 5" xfId="16557" xr:uid="{1096B93B-F377-462B-910C-13E14BDBDE1B}"/>
    <cellStyle name="Normal 2 7 2 2 6" xfId="5179" xr:uid="{F43B598E-1922-42AA-B411-7F29ECE41F77}"/>
    <cellStyle name="Normal 2 7 2 2 6 2" xfId="25960" xr:uid="{4374242D-03D9-45EE-A426-050C499E5392}"/>
    <cellStyle name="Normal 2 7 2 2 6 3" xfId="14476" xr:uid="{E61BB159-C497-4CE4-9208-B4A7D076527F}"/>
    <cellStyle name="Normal 2 7 2 2 7" xfId="6929" xr:uid="{C5FC017B-1281-49EE-A7FE-AD0A58A8ADC7}"/>
    <cellStyle name="Normal 2 7 2 2 7 2" xfId="17309" xr:uid="{88D02D7B-FE1C-4365-A58C-6768F4BF4007}"/>
    <cellStyle name="Normal 2 7 2 2 8" xfId="9762" xr:uid="{B11F3A08-AE12-46CF-8956-93A3125E2059}"/>
    <cellStyle name="Normal 2 7 2 2 8 2" xfId="20142" xr:uid="{BECCE343-5413-41D5-832D-CC080D7D00BE}"/>
    <cellStyle name="Normal 2 7 2 2 9" xfId="24631" xr:uid="{F4A5E673-8448-497C-B47D-E193868297B6}"/>
    <cellStyle name="Normal 2 7 2 3" xfId="2752" xr:uid="{00000000-0005-0000-0000-0000D8040000}"/>
    <cellStyle name="Normal 2 7 2 3 2" xfId="3250" xr:uid="{00000000-0005-0000-0000-0000D9040000}"/>
    <cellStyle name="Normal 2 7 2 3 2 2" xfId="6308" xr:uid="{D7846180-0CE6-4D52-B0E8-C521F952BF80}"/>
    <cellStyle name="Normal 2 7 2 3 2 2 2" xfId="27135" xr:uid="{FD1AB626-FCD5-48E7-BF15-EA8B511346D6}"/>
    <cellStyle name="Normal 2 7 2 3 2 2 3" xfId="15877" xr:uid="{203FD30F-F50A-41A5-9390-74BDCEC03D87}"/>
    <cellStyle name="Normal 2 7 2 3 2 3" xfId="8330" xr:uid="{696E6586-97FD-41C9-9E2B-C0E6F980457E}"/>
    <cellStyle name="Normal 2 7 2 3 2 3 2" xfId="18710" xr:uid="{ECEB8EBD-9FFD-4FEB-9786-17316E7B1B69}"/>
    <cellStyle name="Normal 2 7 2 3 2 4" xfId="11163" xr:uid="{94B6BCF9-4A27-4BB5-A178-28D7027893A5}"/>
    <cellStyle name="Normal 2 7 2 3 2 4 2" xfId="21543" xr:uid="{49640450-8BF2-4513-87FD-CA86A1692F55}"/>
    <cellStyle name="Normal 2 7 2 3 2 5" xfId="22721" xr:uid="{DBF382B6-0D5E-447A-A53A-9AAA10F94EDE}"/>
    <cellStyle name="Normal 2 7 2 3 2 6" xfId="13798" xr:uid="{724F37EB-F72B-4E5A-8AA9-08FDC7AB0EDD}"/>
    <cellStyle name="Normal 2 7 2 3 3" xfId="4314" xr:uid="{958B0FC2-126E-4AE2-8755-60955BB885A8}"/>
    <cellStyle name="Normal 2 7 2 3 3 2" xfId="9086" xr:uid="{07750667-D396-40F9-9E90-590CA6AE19BA}"/>
    <cellStyle name="Normal 2 7 2 3 3 2 2" xfId="29129" xr:uid="{64D184F3-8750-4779-AD7E-3C2670C8C1F9}"/>
    <cellStyle name="Normal 2 7 2 3 3 2 3" xfId="19466" xr:uid="{C55BEBA8-7FED-4FA1-8824-1417E579C19D}"/>
    <cellStyle name="Normal 2 7 2 3 3 3" xfId="11919" xr:uid="{19790472-FDBF-4343-A908-D5227F327227}"/>
    <cellStyle name="Normal 2 7 2 3 3 3 2" xfId="22299" xr:uid="{D32F6789-4B33-4ACE-90BB-18E7DA31FC34}"/>
    <cellStyle name="Normal 2 7 2 3 3 4" xfId="24858" xr:uid="{A4FBD7FA-FBEE-4842-A1E8-43055A965CF0}"/>
    <cellStyle name="Normal 2 7 2 3 3 5" xfId="16633" xr:uid="{43E97128-EC23-4A9B-82E7-5DB4C68F61A8}"/>
    <cellStyle name="Normal 2 7 2 3 4" xfId="5970" xr:uid="{E37172F9-AF05-4B50-BE74-DDE24FC1ECFA}"/>
    <cellStyle name="Normal 2 7 2 3 4 2" xfId="28163" xr:uid="{FB7D729F-D05C-4CFB-AECB-578A7A0E111E}"/>
    <cellStyle name="Normal 2 7 2 3 4 3" xfId="15423" xr:uid="{4BC28C4B-2E55-4758-BFE3-FD794385D915}"/>
    <cellStyle name="Normal 2 7 2 3 5" xfId="7876" xr:uid="{CBC480B9-250E-4752-8C7E-FEECAD33E184}"/>
    <cellStyle name="Normal 2 7 2 3 5 2" xfId="18256" xr:uid="{02A38621-5D51-489E-A9C4-C0034C3E1E4F}"/>
    <cellStyle name="Normal 2 7 2 3 6" xfId="10709" xr:uid="{763846FE-D254-4051-A7F8-A6D9B0A23171}"/>
    <cellStyle name="Normal 2 7 2 3 6 2" xfId="21089" xr:uid="{DDE05959-F911-4E96-A639-A3E9431B0F94}"/>
    <cellStyle name="Normal 2 7 2 3 7" xfId="23814" xr:uid="{38386524-8898-4D1D-8213-35251C1FA35C}"/>
    <cellStyle name="Normal 2 7 2 3 8" xfId="13195" xr:uid="{E7CF5003-47AF-4ED3-860D-20AAD7A72CF2}"/>
    <cellStyle name="Normal 2 7 2 4" xfId="3251" xr:uid="{00000000-0005-0000-0000-0000DA040000}"/>
    <cellStyle name="Normal 2 7 2 4 2" xfId="4494" xr:uid="{2B5F4C4D-2964-42B1-AD6E-6EA6156723F7}"/>
    <cellStyle name="Normal 2 7 2 4 2 2" xfId="9266" xr:uid="{D616D958-AABB-4055-9283-BC0981066AD6}"/>
    <cellStyle name="Normal 2 7 2 4 2 2 2" xfId="19646" xr:uid="{B9F8553E-9544-4AB5-ACE8-E5AB115AB242}"/>
    <cellStyle name="Normal 2 7 2 4 2 3" xfId="12099" xr:uid="{7F8B9777-0E7F-483F-8DD2-A23E5BAAEF5C}"/>
    <cellStyle name="Normal 2 7 2 4 2 3 2" xfId="22479" xr:uid="{93CB87D0-516F-4877-83AC-812AAB80E25D}"/>
    <cellStyle name="Normal 2 7 2 4 2 4" xfId="27887" xr:uid="{0107E775-C3CD-4FC3-96E8-6B1CB5C16DB4}"/>
    <cellStyle name="Normal 2 7 2 4 2 5" xfId="16813" xr:uid="{BE278253-1BF1-4981-AE60-1A8A9A90622F}"/>
    <cellStyle name="Normal 2 7 2 4 3" xfId="6309" xr:uid="{C0BB7D75-75B0-4B27-983C-0A8D2EBD4C74}"/>
    <cellStyle name="Normal 2 7 2 4 3 2" xfId="15878" xr:uid="{DFDD26D1-8C76-4C15-A3F7-1E64C55A1AF7}"/>
    <cellStyle name="Normal 2 7 2 4 4" xfId="8331" xr:uid="{4C3E300F-EE99-4C21-84B3-C4E34C2CA8A5}"/>
    <cellStyle name="Normal 2 7 2 4 4 2" xfId="18711" xr:uid="{C7A34A52-4BA3-42AD-A9E5-0E328121B25C}"/>
    <cellStyle name="Normal 2 7 2 4 5" xfId="11164" xr:uid="{C46616C6-3F24-4C03-9C25-9968C2027064}"/>
    <cellStyle name="Normal 2 7 2 4 5 2" xfId="21544" xr:uid="{52474DD4-4027-48EB-9671-E06736DE8582}"/>
    <cellStyle name="Normal 2 7 2 4 6" xfId="25505" xr:uid="{8A7046FA-FA5B-4560-9DE0-3EDEFA402F35}"/>
    <cellStyle name="Normal 2 7 2 4 7" xfId="13799" xr:uid="{D460E849-04E3-45D2-A14A-FB0901FFCC33}"/>
    <cellStyle name="Normal 2 7 2 5" xfId="3246" xr:uid="{00000000-0005-0000-0000-0000DB040000}"/>
    <cellStyle name="Normal 2 7 2 5 2" xfId="6304" xr:uid="{BE4333F0-C05D-4B14-A1A1-E590D6EDBAD9}"/>
    <cellStyle name="Normal 2 7 2 5 2 2" xfId="28390" xr:uid="{0320A238-0342-4A14-AE2A-497B3DFF82F3}"/>
    <cellStyle name="Normal 2 7 2 5 2 3" xfId="15873" xr:uid="{9A287CA8-8C41-4746-9F51-AB1F2306AE2A}"/>
    <cellStyle name="Normal 2 7 2 5 3" xfId="8326" xr:uid="{272CD5A3-1B0C-4262-A382-8AF74FE454EA}"/>
    <cellStyle name="Normal 2 7 2 5 3 2" xfId="18706" xr:uid="{E38479BA-F997-4544-85B0-C83524F2BDFC}"/>
    <cellStyle name="Normal 2 7 2 5 4" xfId="11159" xr:uid="{C4428E8F-46A5-42B0-84F9-39E1F2CA2692}"/>
    <cellStyle name="Normal 2 7 2 5 4 2" xfId="21539" xr:uid="{497F2DA9-598E-44D7-B61B-D0ADA112B81D}"/>
    <cellStyle name="Normal 2 7 2 5 5" xfId="24352" xr:uid="{0A460A1E-0C6C-4332-9151-D6E996923AC3}"/>
    <cellStyle name="Normal 2 7 2 5 6" xfId="13794" xr:uid="{81B3E93F-8D5A-4A1F-A421-B8426C67CC60}"/>
    <cellStyle name="Normal 2 7 2 6" xfId="2546" xr:uid="{00000000-0005-0000-0000-0000DC040000}"/>
    <cellStyle name="Normal 2 7 2 6 2" xfId="5818" xr:uid="{1D674A74-CA68-4F14-86A3-852BD78DBF62}"/>
    <cellStyle name="Normal 2 7 2 6 2 2" xfId="26112" xr:uid="{3916A2C1-F727-448F-9949-3BC53CBA4AF7}"/>
    <cellStyle name="Normal 2 7 2 6 2 3" xfId="15218" xr:uid="{475B378D-4802-46C9-8541-141DE8D7A611}"/>
    <cellStyle name="Normal 2 7 2 6 3" xfId="7671" xr:uid="{27D543AE-D1E2-4C6C-896C-88156F2BB6EC}"/>
    <cellStyle name="Normal 2 7 2 6 3 2" xfId="18051" xr:uid="{CB20DE0A-CCB4-4FEF-838F-66D5180AC852}"/>
    <cellStyle name="Normal 2 7 2 6 4" xfId="10504" xr:uid="{D2745FDC-32DE-435B-A069-D6CA0C79EB48}"/>
    <cellStyle name="Normal 2 7 2 6 4 2" xfId="20884" xr:uid="{9D7CF0B2-9F8D-42D6-8A93-0AA390D6A34A}"/>
    <cellStyle name="Normal 2 7 2 6 5" xfId="24541" xr:uid="{2F47A91F-BD5F-49D3-8DAE-B69289587EBE}"/>
    <cellStyle name="Normal 2 7 2 6 6" xfId="12934" xr:uid="{000E4F26-F5E8-4094-B174-BBE61AFB4D3B}"/>
    <cellStyle name="Normal 2 7 2 7" xfId="2240" xr:uid="{00000000-0005-0000-0000-0000D2040000}"/>
    <cellStyle name="Normal 2 7 2 7 2" xfId="7367" xr:uid="{5119E13D-4E0E-4D76-8686-5B4526C0C1C7}"/>
    <cellStyle name="Normal 2 7 2 7 2 2" xfId="17747" xr:uid="{FCBA4D9A-FBF7-413B-9350-E19F6DCDCF95}"/>
    <cellStyle name="Normal 2 7 2 7 3" xfId="10200" xr:uid="{29268BB4-8542-4ACA-8912-943E50217DC3}"/>
    <cellStyle name="Normal 2 7 2 7 3 2" xfId="20580" xr:uid="{EF86BB97-B758-4ECF-97B9-1B9AB3D18A92}"/>
    <cellStyle name="Normal 2 7 2 7 4" xfId="24474" xr:uid="{2995AD3E-C9A3-4DBC-B784-99DCCD2CE1FF}"/>
    <cellStyle name="Normal 2 7 2 7 5" xfId="14914" xr:uid="{E726648D-85AB-46CF-86E5-5E3FFD70D0FC}"/>
    <cellStyle name="Normal 2 7 2 8" xfId="3793" xr:uid="{CF4F2132-8A0C-43A3-AB68-C933D526D158}"/>
    <cellStyle name="Normal 2 7 2 8 2" xfId="8629" xr:uid="{5B1BB51F-279A-4AF4-B10A-FFDCE55D05F7}"/>
    <cellStyle name="Normal 2 7 2 8 2 2" xfId="19009" xr:uid="{8D5C05B3-37CC-436B-981B-569D3B6C4AFF}"/>
    <cellStyle name="Normal 2 7 2 8 3" xfId="11462" xr:uid="{A4089863-9C82-4C13-BBA9-39443F4DBAC3}"/>
    <cellStyle name="Normal 2 7 2 8 3 2" xfId="21842" xr:uid="{3FBA34BC-2463-474C-8466-B15DFC67BEB4}"/>
    <cellStyle name="Normal 2 7 2 8 4" xfId="16176" xr:uid="{A4FEF638-BB73-444C-A4F9-7A2B01095EAC}"/>
    <cellStyle name="Normal 2 7 2 9" xfId="5178" xr:uid="{E5D43967-6CEF-4691-8C42-561CDAC6057C}"/>
    <cellStyle name="Normal 2 7 2 9 2" xfId="14475" xr:uid="{99C5F3F4-F27D-484C-98C2-80557E391747}"/>
    <cellStyle name="Normal 2 7 3" xfId="829" xr:uid="{00000000-0005-0000-0000-0000E9040000}"/>
    <cellStyle name="Normal 2 7 3 10" xfId="9763" xr:uid="{B80564E9-6480-4D14-BCE7-7C080664B2B4}"/>
    <cellStyle name="Normal 2 7 3 10 2" xfId="20143" xr:uid="{556952A2-9939-4C12-B86B-39B9853E10B0}"/>
    <cellStyle name="Normal 2 7 3 11" xfId="25523" xr:uid="{234A48C0-02A8-44E1-B3E7-3323B0C7D3D2}"/>
    <cellStyle name="Normal 2 7 3 12" xfId="12575" xr:uid="{00020838-BBC7-41F8-BCA5-E57A9E4B56FE}"/>
    <cellStyle name="Normal 2 7 3 2" xfId="2754" xr:uid="{00000000-0005-0000-0000-0000DE040000}"/>
    <cellStyle name="Normal 2 7 3 2 2" xfId="3253" xr:uid="{00000000-0005-0000-0000-0000DF040000}"/>
    <cellStyle name="Normal 2 7 3 2 2 2" xfId="6311" xr:uid="{51EB6BFC-00E1-4ED8-B0FF-AB5DAADD7864}"/>
    <cellStyle name="Normal 2 7 3 2 2 2 2" xfId="28631" xr:uid="{7D93899E-8F71-4234-AB8C-7C54CC5863CC}"/>
    <cellStyle name="Normal 2 7 3 2 2 2 3" xfId="15880" xr:uid="{6E851EF1-83F0-43C0-8E48-F0C74D9CA53E}"/>
    <cellStyle name="Normal 2 7 3 2 2 3" xfId="8333" xr:uid="{0F84327D-3644-4CD7-BEDF-5CD88CF5F3C7}"/>
    <cellStyle name="Normal 2 7 3 2 2 3 2" xfId="18713" xr:uid="{3CEFA913-4086-4620-8FAE-29374E0926BB}"/>
    <cellStyle name="Normal 2 7 3 2 2 4" xfId="11166" xr:uid="{5DD1EFA7-030D-4944-B43B-A633D59FF435}"/>
    <cellStyle name="Normal 2 7 3 2 2 4 2" xfId="21546" xr:uid="{C0EFD3DF-1AD3-44C5-A3C0-412CBDBD60D2}"/>
    <cellStyle name="Normal 2 7 3 2 2 5" xfId="23551" xr:uid="{CE5A8228-E08C-48A3-9221-6D39D333AAE2}"/>
    <cellStyle name="Normal 2 7 3 2 2 6" xfId="13801" xr:uid="{8F3BFDAD-E95B-439F-AF44-3DD15009B399}"/>
    <cellStyle name="Normal 2 7 3 2 3" xfId="4316" xr:uid="{F0FA149B-8459-42D0-8CB6-1F65390FA2E6}"/>
    <cellStyle name="Normal 2 7 3 2 3 2" xfId="9088" xr:uid="{13EE7781-CB1A-48FF-8B60-CAD4EAC598A7}"/>
    <cellStyle name="Normal 2 7 3 2 3 2 2" xfId="29131" xr:uid="{68BB0749-92B9-49EC-89BD-AA5009509809}"/>
    <cellStyle name="Normal 2 7 3 2 3 2 3" xfId="19468" xr:uid="{6B2CA347-D3CE-4655-9B76-DF7270573970}"/>
    <cellStyle name="Normal 2 7 3 2 3 3" xfId="11921" xr:uid="{0AE48217-5F93-410B-827C-64764A3D87CE}"/>
    <cellStyle name="Normal 2 7 3 2 3 3 2" xfId="22301" xr:uid="{264AD89D-73AB-4AAD-874F-8B4282D5C1CF}"/>
    <cellStyle name="Normal 2 7 3 2 3 4" xfId="25533" xr:uid="{3DC2F328-4B81-425C-ABF4-704C59C8F081}"/>
    <cellStyle name="Normal 2 7 3 2 3 5" xfId="16635" xr:uid="{5BA5B6DA-B259-4A1D-A4F2-1E8888B6843A}"/>
    <cellStyle name="Normal 2 7 3 2 4" xfId="5972" xr:uid="{449DB9B6-AF5A-4D70-90FE-048BB77B6718}"/>
    <cellStyle name="Normal 2 7 3 2 4 2" xfId="27621" xr:uid="{511F04B6-3E27-4407-A4D8-8D70F34EFFF4}"/>
    <cellStyle name="Normal 2 7 3 2 4 3" xfId="15425" xr:uid="{6102C36C-5A29-4F8C-AB06-1B403F2FD649}"/>
    <cellStyle name="Normal 2 7 3 2 5" xfId="7878" xr:uid="{A229218C-02A5-47B0-AA7C-571FC337C148}"/>
    <cellStyle name="Normal 2 7 3 2 5 2" xfId="18258" xr:uid="{B84E5EFA-F2D4-4E1C-BD6A-A7951DD11C32}"/>
    <cellStyle name="Normal 2 7 3 2 6" xfId="10711" xr:uid="{E8EC6D97-24ED-43E3-8522-4A0D809F1DB6}"/>
    <cellStyle name="Normal 2 7 3 2 6 2" xfId="21091" xr:uid="{22073319-E475-4888-823F-028CED0905C3}"/>
    <cellStyle name="Normal 2 7 3 2 7" xfId="23711" xr:uid="{8BCE977C-02D7-4091-AC63-AB94B7E90B71}"/>
    <cellStyle name="Normal 2 7 3 2 8" xfId="13197" xr:uid="{F715D9B3-3B00-4753-ADC4-EEA5AFCB12BF}"/>
    <cellStyle name="Normal 2 7 3 3" xfId="3254" xr:uid="{00000000-0005-0000-0000-0000E0040000}"/>
    <cellStyle name="Normal 2 7 3 3 2" xfId="4495" xr:uid="{E44E24F4-11E3-4C63-B085-E40DE17F6EF7}"/>
    <cellStyle name="Normal 2 7 3 3 2 2" xfId="9267" xr:uid="{F607B122-C1DC-445F-8A88-5E4BE4912255}"/>
    <cellStyle name="Normal 2 7 3 3 2 2 2" xfId="29250" xr:uid="{50F3BC27-435C-4D98-8E31-8F9014CC22C4}"/>
    <cellStyle name="Normal 2 7 3 3 2 2 3" xfId="19647" xr:uid="{DFF9221F-6C54-433A-8154-CDBBD1F490E1}"/>
    <cellStyle name="Normal 2 7 3 3 2 3" xfId="12100" xr:uid="{2C3F255D-9EF4-41F8-B486-1B90CA5CE5DC}"/>
    <cellStyle name="Normal 2 7 3 3 2 3 2" xfId="22480" xr:uid="{6B6B44B1-77DA-4CC4-85E4-7343FE41ED86}"/>
    <cellStyle name="Normal 2 7 3 3 2 4" xfId="25585" xr:uid="{0618D42F-60BE-4BC9-A9C5-E2DD27C26C4E}"/>
    <cellStyle name="Normal 2 7 3 3 2 5" xfId="16814" xr:uid="{FD6B4A63-97D0-4A7C-9618-E0F47BC35482}"/>
    <cellStyle name="Normal 2 7 3 3 3" xfId="6312" xr:uid="{F7B8C740-69D5-45D4-B54F-8FF7F200BF30}"/>
    <cellStyle name="Normal 2 7 3 3 3 2" xfId="27028" xr:uid="{CF63DFF2-DF2D-42A9-9CB0-6897F9DAEC31}"/>
    <cellStyle name="Normal 2 7 3 3 3 3" xfId="15881" xr:uid="{8F12AE2C-93C4-4022-9E00-C55DC14BC030}"/>
    <cellStyle name="Normal 2 7 3 3 4" xfId="8334" xr:uid="{29056D99-3D36-4375-A602-B939E0A4C136}"/>
    <cellStyle name="Normal 2 7 3 3 4 2" xfId="18714" xr:uid="{37A61D48-0330-4E70-966F-C37E4E2BC657}"/>
    <cellStyle name="Normal 2 7 3 3 5" xfId="11167" xr:uid="{83932395-17B4-46E8-945E-51CB87C17AAA}"/>
    <cellStyle name="Normal 2 7 3 3 5 2" xfId="21547" xr:uid="{DDB4E08E-1B10-476A-8A94-73E0C7AA389E}"/>
    <cellStyle name="Normal 2 7 3 3 6" xfId="22992" xr:uid="{AA3E6471-6B09-49D6-A1FA-316B52C2DC9E}"/>
    <cellStyle name="Normal 2 7 3 3 7" xfId="13802" xr:uid="{9BA4A25F-A6CF-4C2A-834C-A66F837A42E3}"/>
    <cellStyle name="Normal 2 7 3 4" xfId="3252" xr:uid="{00000000-0005-0000-0000-0000E1040000}"/>
    <cellStyle name="Normal 2 7 3 4 2" xfId="6310" xr:uid="{952B3B49-6784-4F40-88F5-B4F972EA4693}"/>
    <cellStyle name="Normal 2 7 3 4 2 2" xfId="27914" xr:uid="{45FB4DDF-06EC-4EA8-A9DA-793E40797DBA}"/>
    <cellStyle name="Normal 2 7 3 4 2 3" xfId="15879" xr:uid="{EDEC2EC9-F75A-46B8-BD61-C2A06F311FD2}"/>
    <cellStyle name="Normal 2 7 3 4 3" xfId="8332" xr:uid="{F64895AA-6DC0-474D-BB42-ADCFC5A3F235}"/>
    <cellStyle name="Normal 2 7 3 4 3 2" xfId="18712" xr:uid="{C5D09A53-FC8F-4CBB-B471-31D3C50B273E}"/>
    <cellStyle name="Normal 2 7 3 4 4" xfId="11165" xr:uid="{13B95295-4270-4165-818B-1F05CFA39F6C}"/>
    <cellStyle name="Normal 2 7 3 4 4 2" xfId="21545" xr:uid="{DC6DCDA5-83C2-47D6-B40F-B441C545DE85}"/>
    <cellStyle name="Normal 2 7 3 4 5" xfId="25474" xr:uid="{628DC834-128B-46BA-AE94-946C6D07CD2C}"/>
    <cellStyle name="Normal 2 7 3 4 6" xfId="13800" xr:uid="{6D95D2C3-CFCA-4A68-848A-C0045636431B}"/>
    <cellStyle name="Normal 2 7 3 5" xfId="2589" xr:uid="{00000000-0005-0000-0000-0000E2040000}"/>
    <cellStyle name="Normal 2 7 3 5 2" xfId="5854" xr:uid="{6E5D7FC6-BC25-4F64-AB3B-18F95C472E62}"/>
    <cellStyle name="Normal 2 7 3 5 2 2" xfId="26540" xr:uid="{E929C846-2174-423E-BB86-4AA789DAD5AC}"/>
    <cellStyle name="Normal 2 7 3 5 2 3" xfId="15261" xr:uid="{E40C3F2D-C75D-4D37-AC44-D064C4E43DA4}"/>
    <cellStyle name="Normal 2 7 3 5 3" xfId="7714" xr:uid="{28919E85-E930-481E-A738-005C65D7CD08}"/>
    <cellStyle name="Normal 2 7 3 5 3 2" xfId="18094" xr:uid="{5EE22060-DB55-4D74-A870-5D7A5BC55274}"/>
    <cellStyle name="Normal 2 7 3 5 4" xfId="10547" xr:uid="{659A77B6-F830-4D39-A48E-6409F1F0594B}"/>
    <cellStyle name="Normal 2 7 3 5 4 2" xfId="20927" xr:uid="{5D7F621F-D49F-498F-9F7F-7378F1476F5E}"/>
    <cellStyle name="Normal 2 7 3 5 5" xfId="24547" xr:uid="{A5313C3F-96EE-4060-8783-66ECE116BCDA}"/>
    <cellStyle name="Normal 2 7 3 5 6" xfId="12977" xr:uid="{D7BC3DB9-57B9-4FA4-BDE3-AB038564B4B9}"/>
    <cellStyle name="Normal 2 7 3 6" xfId="2341" xr:uid="{00000000-0005-0000-0000-0000DD040000}"/>
    <cellStyle name="Normal 2 7 3 6 2" xfId="7468" xr:uid="{EB054676-16DD-4F99-B06F-880B10F30D6E}"/>
    <cellStyle name="Normal 2 7 3 6 2 2" xfId="17848" xr:uid="{5A3B8AB1-C0FD-4381-B1C0-759725456496}"/>
    <cellStyle name="Normal 2 7 3 6 3" xfId="10301" xr:uid="{59752E6B-2F9C-422B-A5CF-BF244108AB63}"/>
    <cellStyle name="Normal 2 7 3 6 3 2" xfId="20681" xr:uid="{EFC3C9AC-DD31-49D7-A76B-6630B741ADB7}"/>
    <cellStyle name="Normal 2 7 3 6 4" xfId="24342" xr:uid="{6C2B060D-7F3F-43EA-90DF-811375E8A8DA}"/>
    <cellStyle name="Normal 2 7 3 6 5" xfId="15015" xr:uid="{52151680-D1F4-47E0-B0B6-AC16A955DE7D}"/>
    <cellStyle name="Normal 2 7 3 7" xfId="3852" xr:uid="{59876A13-9C9B-4479-82D9-3B4487A30E85}"/>
    <cellStyle name="Normal 2 7 3 7 2" xfId="8685" xr:uid="{DAEF771C-46E2-4656-9534-C313BFDCC933}"/>
    <cellStyle name="Normal 2 7 3 7 2 2" xfId="19065" xr:uid="{A9F8AFBB-20CF-4D39-A663-20579B9E6A4C}"/>
    <cellStyle name="Normal 2 7 3 7 3" xfId="11518" xr:uid="{E53E25F0-554F-4C03-B995-6B4032C65344}"/>
    <cellStyle name="Normal 2 7 3 7 3 2" xfId="21898" xr:uid="{F2F52DF5-D904-4A85-8BA8-3EEEF873E7E4}"/>
    <cellStyle name="Normal 2 7 3 7 4" xfId="16232" xr:uid="{010B7F2A-24A7-459F-B56F-250D84FB8E56}"/>
    <cellStyle name="Normal 2 7 3 8" xfId="5180" xr:uid="{22912720-0D4C-46AF-8639-04244B5F8F4E}"/>
    <cellStyle name="Normal 2 7 3 8 2" xfId="14477" xr:uid="{448BDAA4-27CE-4B7A-8C21-14DB037BD217}"/>
    <cellStyle name="Normal 2 7 3 9" xfId="6930" xr:uid="{AACDEF32-BE4B-4B88-8424-71DD3D415B58}"/>
    <cellStyle name="Normal 2 7 3 9 2" xfId="17310" xr:uid="{060F623E-363F-4BD7-A35D-5DC56C34B0B3}"/>
    <cellStyle name="Normal 2 7 4" xfId="830" xr:uid="{00000000-0005-0000-0000-0000EA040000}"/>
    <cellStyle name="Normal 2 7 4 2" xfId="3255" xr:uid="{00000000-0005-0000-0000-0000E4040000}"/>
    <cellStyle name="Normal 2 7 4 2 2" xfId="6313" xr:uid="{71CEE823-4AD0-4944-A0A5-A0BF88293776}"/>
    <cellStyle name="Normal 2 7 4 2 2 2" xfId="27389" xr:uid="{CEE0CC8A-EEE2-4444-A522-E668DFDF64DE}"/>
    <cellStyle name="Normal 2 7 4 2 2 3" xfId="15882" xr:uid="{8ADAA1E4-6B32-495F-A7DE-CD304107210B}"/>
    <cellStyle name="Normal 2 7 4 2 3" xfId="8335" xr:uid="{8FC6695D-EC43-4BDE-93D5-305C82CFB52A}"/>
    <cellStyle name="Normal 2 7 4 2 3 2" xfId="18715" xr:uid="{95E66D1D-0F3B-4CC6-A376-6951F4876EF2}"/>
    <cellStyle name="Normal 2 7 4 2 4" xfId="11168" xr:uid="{5DF6F997-CD37-4F51-964E-33446D081265}"/>
    <cellStyle name="Normal 2 7 4 2 4 2" xfId="21548" xr:uid="{59983315-2332-4F8C-8208-D6E0014BC384}"/>
    <cellStyle name="Normal 2 7 4 2 5" xfId="25428" xr:uid="{D0E63B7D-5BC9-4688-B9CF-6746F6EEBEEF}"/>
    <cellStyle name="Normal 2 7 4 2 6" xfId="13803" xr:uid="{CD06FEB9-D84B-4249-912F-F1263917FFA9}"/>
    <cellStyle name="Normal 2 7 4 3" xfId="2751" xr:uid="{00000000-0005-0000-0000-0000E5040000}"/>
    <cellStyle name="Normal 2 7 4 3 2" xfId="5969" xr:uid="{145B2AC7-E138-4228-AF58-40C3AD233F72}"/>
    <cellStyle name="Normal 2 7 4 3 2 2" xfId="26516" xr:uid="{2A85577B-91D0-4CCF-98A7-397E250A4C3F}"/>
    <cellStyle name="Normal 2 7 4 3 2 3" xfId="15422" xr:uid="{848982D3-A451-47CB-8014-C2530F0784D8}"/>
    <cellStyle name="Normal 2 7 4 3 3" xfId="7875" xr:uid="{B71A9E4B-A303-4E37-BFF9-85C5EC5891C9}"/>
    <cellStyle name="Normal 2 7 4 3 3 2" xfId="18255" xr:uid="{228DDBD2-EFCA-4FF2-A944-A65244689CC1}"/>
    <cellStyle name="Normal 2 7 4 3 4" xfId="10708" xr:uid="{50A21E25-123A-4EC3-B4DC-ABCE8859B544}"/>
    <cellStyle name="Normal 2 7 4 3 4 2" xfId="21088" xr:uid="{8ED9BA2A-D7B1-4CF3-AFD0-84C83C86077C}"/>
    <cellStyle name="Normal 2 7 4 3 5" xfId="23977" xr:uid="{8EB8C2B8-786A-42D6-9143-5D4DFD9BFC73}"/>
    <cellStyle name="Normal 2 7 4 3 6" xfId="13194" xr:uid="{515F9088-1B79-40D4-8535-FE257CE33DE7}"/>
    <cellStyle name="Normal 2 7 4 4" xfId="4173" xr:uid="{8AC50F76-D3E6-41CF-9C06-029A048ABCE8}"/>
    <cellStyle name="Normal 2 7 4 4 2" xfId="8945" xr:uid="{772C9F48-4D58-4B83-A954-095A564A0D15}"/>
    <cellStyle name="Normal 2 7 4 4 2 2" xfId="19325" xr:uid="{F71795C8-7D43-4499-B687-6A053FA1DE38}"/>
    <cellStyle name="Normal 2 7 4 4 3" xfId="11778" xr:uid="{1638D4BF-F1C5-4F51-B1FC-B5BD54ABF90A}"/>
    <cellStyle name="Normal 2 7 4 4 3 2" xfId="22158" xr:uid="{AF0389C7-E3B2-4F45-870B-8DC1F1EEA5B3}"/>
    <cellStyle name="Normal 2 7 4 4 4" xfId="25048" xr:uid="{7CC9B72E-3642-44F3-AF24-C6D0606626FF}"/>
    <cellStyle name="Normal 2 7 4 4 5" xfId="16492" xr:uid="{8F2EC2B8-9FE6-40E7-A228-62ED530AC17F}"/>
    <cellStyle name="Normal 2 7 4 5" xfId="5181" xr:uid="{717DE2C8-2F2E-4098-81A0-E0FA74614B37}"/>
    <cellStyle name="Normal 2 7 4 5 2" xfId="14478" xr:uid="{E74B6E9E-DE02-443A-B853-CFDBE2F2BB9D}"/>
    <cellStyle name="Normal 2 7 4 6" xfId="6931" xr:uid="{3B77EAA3-7C6C-4770-9571-6AC26DFBFF32}"/>
    <cellStyle name="Normal 2 7 4 6 2" xfId="17311" xr:uid="{F461C47C-701C-47D3-BA57-45790E5533C4}"/>
    <cellStyle name="Normal 2 7 4 7" xfId="9764" xr:uid="{FB8127CE-A3A1-4439-98A8-ECC6B82A8295}"/>
    <cellStyle name="Normal 2 7 4 7 2" xfId="20144" xr:uid="{5AF0005F-F0E6-4D89-9C47-D2C9BB2CD303}"/>
    <cellStyle name="Normal 2 7 4 8" xfId="22993" xr:uid="{562F3934-A9DB-4292-8085-6013FA723BAD}"/>
    <cellStyle name="Normal 2 7 4 9" xfId="12733" xr:uid="{3125FADE-A930-44DF-8690-A3014C853D23}"/>
    <cellStyle name="Normal 2 7 5" xfId="3256" xr:uid="{00000000-0005-0000-0000-0000E6040000}"/>
    <cellStyle name="Normal 2 7 5 2" xfId="4496" xr:uid="{6B1E980C-131C-4198-B764-D6BE5D211DA5}"/>
    <cellStyle name="Normal 2 7 5 2 2" xfId="9268" xr:uid="{B7AAB0C6-24BF-4D46-9AA8-24A20F188FDA}"/>
    <cellStyle name="Normal 2 7 5 2 2 2" xfId="29251" xr:uid="{E4734FF7-FCA2-4419-9732-777445AC6B10}"/>
    <cellStyle name="Normal 2 7 5 2 2 3" xfId="19648" xr:uid="{AE84BA61-752F-4654-AE01-737BED40B691}"/>
    <cellStyle name="Normal 2 7 5 2 3" xfId="12101" xr:uid="{DB0328AF-7516-46F1-91E1-E91A6AB86926}"/>
    <cellStyle name="Normal 2 7 5 2 3 2" xfId="22481" xr:uid="{DFB245FF-558E-4727-AEC3-34DB84043612}"/>
    <cellStyle name="Normal 2 7 5 2 4" xfId="25418" xr:uid="{749BA87B-9475-4996-BE56-534F2E8B02B8}"/>
    <cellStyle name="Normal 2 7 5 2 5" xfId="16815" xr:uid="{C9A14064-E63B-40C9-A73D-AFE5C51F8BEF}"/>
    <cellStyle name="Normal 2 7 5 3" xfId="6314" xr:uid="{016DB043-5EF2-4057-AF73-300D6DBDEF75}"/>
    <cellStyle name="Normal 2 7 5 3 2" xfId="26475" xr:uid="{13D0BCA5-0E56-4BC8-9755-AC8E6E21A552}"/>
    <cellStyle name="Normal 2 7 5 3 3" xfId="15883" xr:uid="{B0344709-8316-48B7-9700-1B797A8C7642}"/>
    <cellStyle name="Normal 2 7 5 4" xfId="8336" xr:uid="{4DA050E3-2232-4805-BC13-40346E73E54B}"/>
    <cellStyle name="Normal 2 7 5 4 2" xfId="18716" xr:uid="{A976D288-5856-4ED8-804A-4ECF8534B765}"/>
    <cellStyle name="Normal 2 7 5 5" xfId="11169" xr:uid="{DA5D3750-153B-426B-9D39-B81E3AAF7F63}"/>
    <cellStyle name="Normal 2 7 5 5 2" xfId="21549" xr:uid="{0C6072E1-0399-40E2-BDF9-50D23FE32DFC}"/>
    <cellStyle name="Normal 2 7 5 6" xfId="24231" xr:uid="{8C853527-3A85-4D80-A47F-7032AA059977}"/>
    <cellStyle name="Normal 2 7 5 7" xfId="13804" xr:uid="{0838E1E9-5B0D-41A5-A8FD-58D14A45CBB8}"/>
    <cellStyle name="Normal 2 7 6" xfId="2914" xr:uid="{00000000-0005-0000-0000-0000E7040000}"/>
    <cellStyle name="Normal 2 7 6 2" xfId="6100" xr:uid="{A72DA3E3-628A-466B-B484-2AD061942FF4}"/>
    <cellStyle name="Normal 2 7 6 2 2" xfId="26187" xr:uid="{E3525FCE-0E8B-4363-86AA-5DB0CA30EAC7}"/>
    <cellStyle name="Normal 2 7 6 2 3" xfId="15578" xr:uid="{AD7A8575-854D-44EA-B785-2F1001A2A045}"/>
    <cellStyle name="Normal 2 7 6 3" xfId="8031" xr:uid="{8C399678-619D-4551-9E61-7E718BD25A05}"/>
    <cellStyle name="Normal 2 7 6 3 2" xfId="18411" xr:uid="{B105745C-B71D-49AF-A6E4-9531ED33804E}"/>
    <cellStyle name="Normal 2 7 6 4" xfId="10864" xr:uid="{A3744CBC-45DE-4DAA-BA85-096F6E9261F1}"/>
    <cellStyle name="Normal 2 7 6 4 2" xfId="21244" xr:uid="{E6A6B3B1-E09F-4A41-954C-56180BE9BB5F}"/>
    <cellStyle name="Normal 2 7 6 5" xfId="23487" xr:uid="{ED24D4F5-7011-4B51-BC0D-6F22A62E844E}"/>
    <cellStyle name="Normal 2 7 6 6" xfId="13431" xr:uid="{F9DC699A-8F1C-4AE1-9057-A1937D783382}"/>
    <cellStyle name="Normal 2 7 7" xfId="2486" xr:uid="{00000000-0005-0000-0000-0000E8040000}"/>
    <cellStyle name="Normal 2 7 7 2" xfId="5771" xr:uid="{AC1B6218-AD1E-4FB2-B01B-3690B7A69759}"/>
    <cellStyle name="Normal 2 7 7 2 2" xfId="28750" xr:uid="{00B60B50-D380-4FF6-9C2A-D02F7AC372E8}"/>
    <cellStyle name="Normal 2 7 7 2 3" xfId="15158" xr:uid="{397FE296-624B-4C47-90C5-13988B62CA4A}"/>
    <cellStyle name="Normal 2 7 7 3" xfId="7611" xr:uid="{B75D5F0E-2123-44E6-AED0-AF402A568DD1}"/>
    <cellStyle name="Normal 2 7 7 3 2" xfId="17991" xr:uid="{562B3F72-ACAA-49FA-986D-18354E0EAC7E}"/>
    <cellStyle name="Normal 2 7 7 4" xfId="10444" xr:uid="{44FF3E11-BB54-432F-9989-F88AFDD01007}"/>
    <cellStyle name="Normal 2 7 7 4 2" xfId="20824" xr:uid="{DEBB59F7-4C48-408A-BD45-419079E7F30B}"/>
    <cellStyle name="Normal 2 7 7 5" xfId="23356" xr:uid="{09A29A52-3B42-4616-92F6-5CBC0EA39103}"/>
    <cellStyle name="Normal 2 7 7 6" xfId="12874" xr:uid="{CA745FC1-03D0-438C-BF2F-B04F366ACD19}"/>
    <cellStyle name="Normal 2 7 8" xfId="2180" xr:uid="{00000000-0005-0000-0000-0000D1040000}"/>
    <cellStyle name="Normal 2 7 8 2" xfId="7307" xr:uid="{0830F5DD-6D21-49F4-A9B3-604959D8120F}"/>
    <cellStyle name="Normal 2 7 8 2 2" xfId="17687" xr:uid="{29EDD52C-37AD-477B-AFB3-3D788AE07F90}"/>
    <cellStyle name="Normal 2 7 8 3" xfId="10140" xr:uid="{DB91861C-0F9C-4892-A88B-7DBA1139476D}"/>
    <cellStyle name="Normal 2 7 8 3 2" xfId="20520" xr:uid="{00B74FED-9925-4107-AD01-E9A8F8C22E98}"/>
    <cellStyle name="Normal 2 7 8 4" xfId="24851" xr:uid="{9F222FCF-80AD-4A76-8591-13E84C4F1B1E}"/>
    <cellStyle name="Normal 2 7 8 5" xfId="14854" xr:uid="{55F52EA5-B516-4C11-A49F-8421E51557FF}"/>
    <cellStyle name="Normal 2 7 9" xfId="3951" xr:uid="{A6386ADA-3287-4373-839E-4D0FB01F6C53}"/>
    <cellStyle name="Normal 2 7 9 2" xfId="8783" xr:uid="{99D06A28-198A-451C-9CC5-BBFF21DD87E2}"/>
    <cellStyle name="Normal 2 7 9 2 2" xfId="19163" xr:uid="{3775A87A-2918-4CCC-82B1-39DC7F69925D}"/>
    <cellStyle name="Normal 2 7 9 3" xfId="11616" xr:uid="{C785F9A9-9F97-4EFB-9C31-10DEE8DC4130}"/>
    <cellStyle name="Normal 2 7 9 3 2" xfId="21996" xr:uid="{C92B6D30-0CB7-48C0-AFA2-0393924E08D1}"/>
    <cellStyle name="Normal 2 7 9 4" xfId="16330" xr:uid="{20C1B482-BFD0-465A-8590-E53314C7EF9A}"/>
    <cellStyle name="Normal 2 8" xfId="831" xr:uid="{00000000-0005-0000-0000-0000EB040000}"/>
    <cellStyle name="Normal 2 8 10" xfId="5182" xr:uid="{40380ED7-DDE8-4CE3-82C0-99469D30D652}"/>
    <cellStyle name="Normal 2 8 10 2" xfId="14479" xr:uid="{E1EB6AAD-E630-4183-B6FD-218D1F36B279}"/>
    <cellStyle name="Normal 2 8 11" xfId="6932" xr:uid="{4E51C6D5-27D3-44AA-BAF2-C86DDDAF7446}"/>
    <cellStyle name="Normal 2 8 11 2" xfId="17312" xr:uid="{837D9E52-6906-4D0D-8672-AB683F7730B4}"/>
    <cellStyle name="Normal 2 8 12" xfId="9765" xr:uid="{A749656F-3C03-463C-BB9D-2A573B397E89}"/>
    <cellStyle name="Normal 2 8 12 2" xfId="20145" xr:uid="{C8F920DA-218B-44F4-8186-69E8299B7674}"/>
    <cellStyle name="Normal 2 8 13" xfId="24145" xr:uid="{0963CDEC-E371-42BB-9422-ACE52BBA0CF3}"/>
    <cellStyle name="Normal 2 8 14" xfId="12446" xr:uid="{A31E1099-78CC-4B71-A141-F56A2524A61E}"/>
    <cellStyle name="Normal 2 8 2" xfId="832" xr:uid="{00000000-0005-0000-0000-0000EC040000}"/>
    <cellStyle name="Normal 2 8 2 10" xfId="9766" xr:uid="{4D9DFE05-B631-403C-BCF3-EF6C419A7C37}"/>
    <cellStyle name="Normal 2 8 2 10 2" xfId="20146" xr:uid="{0277E97B-E62E-427C-BF5C-3E79B155C3BF}"/>
    <cellStyle name="Normal 2 8 2 11" xfId="22934" xr:uid="{A9E5B6A5-7BA3-4B67-B5F4-6B9016B71202}"/>
    <cellStyle name="Normal 2 8 2 12" xfId="12576" xr:uid="{9AA20E7D-A7C9-4928-BD7B-329E347E1DF8}"/>
    <cellStyle name="Normal 2 8 2 2" xfId="833" xr:uid="{00000000-0005-0000-0000-0000ED040000}"/>
    <cellStyle name="Normal 2 8 2 2 2" xfId="3258" xr:uid="{00000000-0005-0000-0000-0000EC040000}"/>
    <cellStyle name="Normal 2 8 2 2 2 2" xfId="6316" xr:uid="{E8CEFCD8-20B3-4E94-9B5B-50A8F801EC89}"/>
    <cellStyle name="Normal 2 8 2 2 2 2 2" xfId="28451" xr:uid="{9B2527F5-BBB3-4B72-A313-3D4FC3D3FC8C}"/>
    <cellStyle name="Normal 2 8 2 2 2 2 3" xfId="28091" xr:uid="{550DFAE7-40CC-4013-9279-7A91D3B432AF}"/>
    <cellStyle name="Normal 2 8 2 2 2 2 4" xfId="15885" xr:uid="{A5BAF042-E853-4939-BD0A-B23D58C90756}"/>
    <cellStyle name="Normal 2 8 2 2 2 3" xfId="8338" xr:uid="{E29A79B0-B795-4C94-814D-9A47992D2E01}"/>
    <cellStyle name="Normal 2 8 2 2 2 3 2" xfId="28890" xr:uid="{90C5D1D6-906A-4005-92B0-64FAE9DF8EF7}"/>
    <cellStyle name="Normal 2 8 2 2 2 3 3" xfId="18718" xr:uid="{C0CF3DCE-97A0-498E-B04F-FBE73C34FEA1}"/>
    <cellStyle name="Normal 2 8 2 2 2 4" xfId="11171" xr:uid="{C6533BE9-E499-41F1-BEC4-3AA5F4A737A6}"/>
    <cellStyle name="Normal 2 8 2 2 2 4 2" xfId="21551" xr:uid="{979617F4-9BC4-4068-AF89-9D803C9B722D}"/>
    <cellStyle name="Normal 2 8 2 2 2 5" xfId="23677" xr:uid="{F7A09A72-CE90-45E7-A8FB-448103B44903}"/>
    <cellStyle name="Normal 2 8 2 2 2 6" xfId="13806" xr:uid="{9A71CDC9-C58C-47F5-8EB7-FCF081FA00A5}"/>
    <cellStyle name="Normal 2 8 2 2 3" xfId="4318" xr:uid="{00641515-B8EE-4462-A5E1-92E8AD68B412}"/>
    <cellStyle name="Normal 2 8 2 2 3 2" xfId="9090" xr:uid="{E5787134-1742-4497-B391-2B38C5521001}"/>
    <cellStyle name="Normal 2 8 2 2 3 2 2" xfId="29133" xr:uid="{60591CF2-D428-4AF2-BB3D-111D24C78CB3}"/>
    <cellStyle name="Normal 2 8 2 2 3 2 3" xfId="19470" xr:uid="{D12FADAD-F941-49B0-A161-CFAB573B85AA}"/>
    <cellStyle name="Normal 2 8 2 2 3 3" xfId="11923" xr:uid="{E4C4019B-05FA-4C55-A2FF-B1FA27230812}"/>
    <cellStyle name="Normal 2 8 2 2 3 3 2" xfId="22303" xr:uid="{AA4D6692-15F2-4F6C-B9B3-B232C24BA114}"/>
    <cellStyle name="Normal 2 8 2 2 3 4" xfId="24489" xr:uid="{31D545F0-70D4-4D94-9FC6-A6B195271AF7}"/>
    <cellStyle name="Normal 2 8 2 2 3 5" xfId="16637" xr:uid="{59F603B3-032B-46B7-BB26-026DED68F117}"/>
    <cellStyle name="Normal 2 8 2 2 4" xfId="5184" xr:uid="{3CFE1E7C-2C46-4B24-A72F-B89B6CD06028}"/>
    <cellStyle name="Normal 2 8 2 2 4 2" xfId="28349" xr:uid="{60632920-281C-46EA-AC97-42678D7DB885}"/>
    <cellStyle name="Normal 2 8 2 2 4 3" xfId="14481" xr:uid="{51350F7B-30E1-4F4E-891E-CAB00AFBC1F8}"/>
    <cellStyle name="Normal 2 8 2 2 5" xfId="6934" xr:uid="{35DC256B-D160-4416-83A4-3BD5F907605A}"/>
    <cellStyle name="Normal 2 8 2 2 5 2" xfId="17314" xr:uid="{125BA631-0382-4A16-9B52-79AC361B8BE7}"/>
    <cellStyle name="Normal 2 8 2 2 6" xfId="9767" xr:uid="{6F07800B-1F18-4E12-8ADD-86321C659FBE}"/>
    <cellStyle name="Normal 2 8 2 2 6 2" xfId="20147" xr:uid="{74537F53-6B31-44FB-ABF9-7042343A8374}"/>
    <cellStyle name="Normal 2 8 2 2 7" xfId="24600" xr:uid="{4354B5C0-2B0E-4A08-A5F4-F2F6E931B73C}"/>
    <cellStyle name="Normal 2 8 2 2 8" xfId="13199" xr:uid="{0A02F550-76AE-4963-938D-99C871307A70}"/>
    <cellStyle name="Normal 2 8 2 3" xfId="3259" xr:uid="{00000000-0005-0000-0000-0000ED040000}"/>
    <cellStyle name="Normal 2 8 2 3 2" xfId="4497" xr:uid="{0BBF4EAF-2EEB-4640-BA38-DBDFC058B749}"/>
    <cellStyle name="Normal 2 8 2 3 2 2" xfId="9269" xr:uid="{48BFEDD3-7392-4C4A-B002-66AD38724562}"/>
    <cellStyle name="Normal 2 8 2 3 2 2 2" xfId="29252" xr:uid="{238C0550-505F-490B-9C2D-23264E218DA0}"/>
    <cellStyle name="Normal 2 8 2 3 2 2 3" xfId="19649" xr:uid="{9EA528C0-22A5-49DE-8E75-D6F59A2F526C}"/>
    <cellStyle name="Normal 2 8 2 3 2 3" xfId="12102" xr:uid="{1F1673D3-C7B3-4070-944F-11A3F491560D}"/>
    <cellStyle name="Normal 2 8 2 3 2 3 2" xfId="22482" xr:uid="{4EC5530C-B788-49D1-B8AD-24172D3E9448}"/>
    <cellStyle name="Normal 2 8 2 3 2 4" xfId="25715" xr:uid="{23044FBC-8E1B-4EE7-B299-D46361B75083}"/>
    <cellStyle name="Normal 2 8 2 3 2 5" xfId="16816" xr:uid="{F64422A4-F1AB-4878-BBE9-CCF2850EC9DB}"/>
    <cellStyle name="Normal 2 8 2 3 3" xfId="6317" xr:uid="{70319F9C-8C6C-4280-B5A7-FA70D7D4E8EC}"/>
    <cellStyle name="Normal 2 8 2 3 3 2" xfId="27175" xr:uid="{944CDA04-5C80-4EA1-80A7-A40B22BF04C9}"/>
    <cellStyle name="Normal 2 8 2 3 3 3" xfId="15886" xr:uid="{2E65C6E6-7705-4581-B6DB-48A3329BC3F3}"/>
    <cellStyle name="Normal 2 8 2 3 4" xfId="8339" xr:uid="{89F6381F-D0A9-48DA-84B5-04BBD4FA5670}"/>
    <cellStyle name="Normal 2 8 2 3 4 2" xfId="18719" xr:uid="{8F0AFD53-0182-4B64-897F-CD52C1FD9A88}"/>
    <cellStyle name="Normal 2 8 2 3 5" xfId="11172" xr:uid="{E4AD119B-BB10-43C1-AED6-D358178586EF}"/>
    <cellStyle name="Normal 2 8 2 3 5 2" xfId="21552" xr:uid="{7A6F2011-0DC7-41B4-858C-64B84CC192DA}"/>
    <cellStyle name="Normal 2 8 2 3 6" xfId="22833" xr:uid="{8923D2E7-2DA7-4CCF-A63E-0536F14CB31F}"/>
    <cellStyle name="Normal 2 8 2 3 7" xfId="13807" xr:uid="{B28A44E3-FA3B-4166-B3F5-6786840ACCA1}"/>
    <cellStyle name="Normal 2 8 2 4" xfId="3257" xr:uid="{00000000-0005-0000-0000-0000EE040000}"/>
    <cellStyle name="Normal 2 8 2 4 2" xfId="6315" xr:uid="{968A0815-396A-4C1F-ACF4-0899CC97A8BE}"/>
    <cellStyle name="Normal 2 8 2 4 2 2" xfId="27078" xr:uid="{169A6153-9C29-40DB-B39A-F4DDE627EFA0}"/>
    <cellStyle name="Normal 2 8 2 4 2 3" xfId="15884" xr:uid="{2870D56E-C8E3-4B29-9892-B687B606CDEA}"/>
    <cellStyle name="Normal 2 8 2 4 3" xfId="8337" xr:uid="{2F49353E-3D79-4C99-AD1D-F70CD5D1E16D}"/>
    <cellStyle name="Normal 2 8 2 4 3 2" xfId="18717" xr:uid="{CC2B2CAA-02A0-48A3-92AE-8DBF048D4E88}"/>
    <cellStyle name="Normal 2 8 2 4 4" xfId="11170" xr:uid="{FC40FFB0-4FEC-4115-AB03-33E0128807DE}"/>
    <cellStyle name="Normal 2 8 2 4 4 2" xfId="21550" xr:uid="{5A6FD68D-ABDC-4917-A965-2A7AF6BA2198}"/>
    <cellStyle name="Normal 2 8 2 4 5" xfId="24520" xr:uid="{147CC830-D3CD-4478-90B8-BCC4D363D848}"/>
    <cellStyle name="Normal 2 8 2 4 6" xfId="13805" xr:uid="{D4E5B640-704A-427D-86D2-AE67A1DDF6F9}"/>
    <cellStyle name="Normal 2 8 2 5" xfId="2520" xr:uid="{00000000-0005-0000-0000-0000EF040000}"/>
    <cellStyle name="Normal 2 8 2 5 2" xfId="5797" xr:uid="{47DCC92F-54E9-4911-AC1D-47F2B7FB5C2F}"/>
    <cellStyle name="Normal 2 8 2 5 2 2" xfId="26991" xr:uid="{4D34E770-5F98-4A6F-9C61-581E4CC543E3}"/>
    <cellStyle name="Normal 2 8 2 5 2 3" xfId="15192" xr:uid="{FDD16847-3A23-4F2B-93C4-65D91B7D4AE2}"/>
    <cellStyle name="Normal 2 8 2 5 3" xfId="7645" xr:uid="{1EF7B022-A18D-4AB6-A3C4-D739248B73E8}"/>
    <cellStyle name="Normal 2 8 2 5 3 2" xfId="18025" xr:uid="{3E320686-9FFB-4CD3-BCAA-76D0D9A5627A}"/>
    <cellStyle name="Normal 2 8 2 5 4" xfId="10478" xr:uid="{AFB5CAA6-E1B0-4B42-960C-3E43FD85A6FF}"/>
    <cellStyle name="Normal 2 8 2 5 4 2" xfId="20858" xr:uid="{BA75980F-6F1F-4861-85F6-25FEDA469C6F}"/>
    <cellStyle name="Normal 2 8 2 5 5" xfId="22803" xr:uid="{8C5AB9D4-325C-4C09-8367-86F84CBEDFC1}"/>
    <cellStyle name="Normal 2 8 2 5 6" xfId="12908" xr:uid="{F3AC945C-F83D-4E22-AA51-69CA9A117B98}"/>
    <cellStyle name="Normal 2 8 2 6" xfId="2342" xr:uid="{00000000-0005-0000-0000-0000EA040000}"/>
    <cellStyle name="Normal 2 8 2 6 2" xfId="7469" xr:uid="{F25297D3-D501-42A1-AA59-8886F1FEEAF3}"/>
    <cellStyle name="Normal 2 8 2 6 2 2" xfId="17849" xr:uid="{D677E904-4008-48A5-A7F7-B9A14DAA6580}"/>
    <cellStyle name="Normal 2 8 2 6 3" xfId="10302" xr:uid="{DC3DB0BA-F8F6-4476-B45D-AD550463A2F8}"/>
    <cellStyle name="Normal 2 8 2 6 3 2" xfId="20682" xr:uid="{F69C4960-EE6C-4465-B5B3-0F5FFFD2313C}"/>
    <cellStyle name="Normal 2 8 2 6 4" xfId="23142" xr:uid="{2E10A497-7F6A-4EC1-9EF8-2439084B8E12}"/>
    <cellStyle name="Normal 2 8 2 6 5" xfId="15016" xr:uid="{8B4776D4-7302-426E-94DD-26E671A43624}"/>
    <cellStyle name="Normal 2 8 2 7" xfId="3853" xr:uid="{B99E1F2C-77D1-436B-A020-A22F5F81BD72}"/>
    <cellStyle name="Normal 2 8 2 7 2" xfId="8686" xr:uid="{362A60B7-29E5-4E02-8394-414C56F97128}"/>
    <cellStyle name="Normal 2 8 2 7 2 2" xfId="19066" xr:uid="{A296323F-529D-4171-83EA-E9E750DE7ADD}"/>
    <cellStyle name="Normal 2 8 2 7 3" xfId="11519" xr:uid="{13CF40C2-23CF-4CF9-80AF-FEDE8F52F4E6}"/>
    <cellStyle name="Normal 2 8 2 7 3 2" xfId="21899" xr:uid="{EED8F838-167F-4C79-89E3-CA02AA7F75C9}"/>
    <cellStyle name="Normal 2 8 2 7 4" xfId="16233" xr:uid="{9B383E1C-F202-4249-AA30-5F4039972BD6}"/>
    <cellStyle name="Normal 2 8 2 8" xfId="5183" xr:uid="{9A79AB6A-5F15-47BD-854C-4704EA6A1DF5}"/>
    <cellStyle name="Normal 2 8 2 8 2" xfId="14480" xr:uid="{9EC2CC00-3494-48C2-A9A9-E28A61A3C528}"/>
    <cellStyle name="Normal 2 8 2 9" xfId="6933" xr:uid="{64F0A1D1-B9AC-43C0-A9B9-60617BD5F23A}"/>
    <cellStyle name="Normal 2 8 2 9 2" xfId="17313" xr:uid="{1BB0B183-2132-4C6F-B5A4-5DB449444F25}"/>
    <cellStyle name="Normal 2 8 3" xfId="834" xr:uid="{00000000-0005-0000-0000-0000EE040000}"/>
    <cellStyle name="Normal 2 8 3 10" xfId="25380" xr:uid="{17E62A56-8EBA-4252-82CC-1F7F66844708}"/>
    <cellStyle name="Normal 2 8 3 11" xfId="12734" xr:uid="{7AC5C086-4CD1-43AF-AB6F-2B1CB78A380D}"/>
    <cellStyle name="Normal 2 8 3 2" xfId="2755" xr:uid="{00000000-0005-0000-0000-0000F1040000}"/>
    <cellStyle name="Normal 2 8 3 2 2" xfId="3261" xr:uid="{00000000-0005-0000-0000-0000F2040000}"/>
    <cellStyle name="Normal 2 8 3 2 2 2" xfId="6319" xr:uid="{BD9D0536-3699-40B6-98E2-EBDCDE845069}"/>
    <cellStyle name="Normal 2 8 3 2 2 2 2" xfId="28183" xr:uid="{3D61B14B-CE7E-4248-A4BA-EDB3E926A8F3}"/>
    <cellStyle name="Normal 2 8 3 2 2 2 3" xfId="15888" xr:uid="{D474407B-F78D-432C-9CED-E3E72F989BBC}"/>
    <cellStyle name="Normal 2 8 3 2 2 3" xfId="8341" xr:uid="{E09CD465-5962-475E-9310-F67B4BA857B8}"/>
    <cellStyle name="Normal 2 8 3 2 2 3 2" xfId="18721" xr:uid="{33F267E9-C350-475A-A4EB-1FC086DF9A10}"/>
    <cellStyle name="Normal 2 8 3 2 2 4" xfId="11174" xr:uid="{30F924E3-F7AF-46C5-A6F8-FC91ED43DBF6}"/>
    <cellStyle name="Normal 2 8 3 2 2 4 2" xfId="21554" xr:uid="{5D81271B-7FBC-40B0-AFF4-8821475572AF}"/>
    <cellStyle name="Normal 2 8 3 2 2 5" xfId="24308" xr:uid="{71376A80-8FAD-4364-968E-982EA9EED0E1}"/>
    <cellStyle name="Normal 2 8 3 2 2 6" xfId="13809" xr:uid="{E05E4D94-3931-46D8-8FC2-EA60D07A61D9}"/>
    <cellStyle name="Normal 2 8 3 2 3" xfId="4319" xr:uid="{D25E4437-4EA4-45F0-9EE5-3638C42BF349}"/>
    <cellStyle name="Normal 2 8 3 2 3 2" xfId="9091" xr:uid="{D69750B2-0EEE-483F-8EF6-9527410F7451}"/>
    <cellStyle name="Normal 2 8 3 2 3 2 2" xfId="29134" xr:uid="{F0AEA303-C52B-4222-8F9D-1F49270C7021}"/>
    <cellStyle name="Normal 2 8 3 2 3 2 3" xfId="19471" xr:uid="{83DD875B-4FE6-4C30-9638-308A9D584DA6}"/>
    <cellStyle name="Normal 2 8 3 2 3 3" xfId="11924" xr:uid="{D6C02531-49AF-4900-8FE3-26F387CE2252}"/>
    <cellStyle name="Normal 2 8 3 2 3 3 2" xfId="22304" xr:uid="{10370E83-08B0-4273-B3A8-E4754264DC3C}"/>
    <cellStyle name="Normal 2 8 3 2 3 4" xfId="23089" xr:uid="{9440B033-98C1-4D25-BC1D-B1882C4FF38B}"/>
    <cellStyle name="Normal 2 8 3 2 3 5" xfId="16638" xr:uid="{B8AB671E-A73C-4504-A03D-D60071FC3531}"/>
    <cellStyle name="Normal 2 8 3 2 4" xfId="5973" xr:uid="{3BB15D85-FDB9-45F7-9409-52962EA45647}"/>
    <cellStyle name="Normal 2 8 3 2 4 2" xfId="27166" xr:uid="{5303FDA9-5ADF-4827-A7AF-96E24920E174}"/>
    <cellStyle name="Normal 2 8 3 2 4 3" xfId="15426" xr:uid="{41CF9545-43B1-47D9-A01C-B25CC5567E38}"/>
    <cellStyle name="Normal 2 8 3 2 5" xfId="7879" xr:uid="{EABEFE2C-BFCA-49C6-A627-85CFB20F1B17}"/>
    <cellStyle name="Normal 2 8 3 2 5 2" xfId="18259" xr:uid="{ED132D4B-2A6F-489F-AFA3-258F5D08FE52}"/>
    <cellStyle name="Normal 2 8 3 2 6" xfId="10712" xr:uid="{4F852A99-764E-45D0-9E91-B7C10AB77553}"/>
    <cellStyle name="Normal 2 8 3 2 6 2" xfId="21092" xr:uid="{BB8E2CBC-5234-4425-B63F-C0213B1BFD16}"/>
    <cellStyle name="Normal 2 8 3 2 7" xfId="22792" xr:uid="{59CB398D-CA33-4225-9761-66A39892865A}"/>
    <cellStyle name="Normal 2 8 3 2 8" xfId="13200" xr:uid="{159B5130-3221-4602-A1C2-C3A0E6216CA5}"/>
    <cellStyle name="Normal 2 8 3 3" xfId="3262" xr:uid="{00000000-0005-0000-0000-0000F3040000}"/>
    <cellStyle name="Normal 2 8 3 3 2" xfId="4498" xr:uid="{3EA06542-8B36-463A-8E1E-CC73CF39FB59}"/>
    <cellStyle name="Normal 2 8 3 3 2 2" xfId="9270" xr:uid="{CC554882-7403-4872-B9D3-30DD53E78D1A}"/>
    <cellStyle name="Normal 2 8 3 3 2 2 2" xfId="29253" xr:uid="{84DF408D-0CED-42F5-962F-7651692141DE}"/>
    <cellStyle name="Normal 2 8 3 3 2 2 3" xfId="19650" xr:uid="{31758A29-DC95-462A-B632-3B363553A416}"/>
    <cellStyle name="Normal 2 8 3 3 2 3" xfId="12103" xr:uid="{9E3EE59A-0169-4C8D-9C7D-BD05A70F4E78}"/>
    <cellStyle name="Normal 2 8 3 3 2 3 2" xfId="22483" xr:uid="{6B4E2281-DEF4-4690-A99A-075310AB67A0}"/>
    <cellStyle name="Normal 2 8 3 3 2 4" xfId="23942" xr:uid="{A24C8BCD-CA8C-4BDF-B9CD-D0461D22C827}"/>
    <cellStyle name="Normal 2 8 3 3 2 5" xfId="16817" xr:uid="{74422C01-685B-4355-AAEA-AF1C6B3E7D79}"/>
    <cellStyle name="Normal 2 8 3 3 3" xfId="6320" xr:uid="{279D0E37-90D2-4222-9285-6030E28A6DF6}"/>
    <cellStyle name="Normal 2 8 3 3 3 2" xfId="27666" xr:uid="{6FB621B3-9AD1-4BB6-8F80-C57F0EE981D3}"/>
    <cellStyle name="Normal 2 8 3 3 3 3" xfId="15889" xr:uid="{CB285C85-0806-410C-B223-4962D476FEC6}"/>
    <cellStyle name="Normal 2 8 3 3 4" xfId="8342" xr:uid="{3FD44BF7-A114-4295-8619-ECA18BD88F96}"/>
    <cellStyle name="Normal 2 8 3 3 4 2" xfId="18722" xr:uid="{7D706125-C714-41D5-8B57-9266C8E5E41D}"/>
    <cellStyle name="Normal 2 8 3 3 5" xfId="11175" xr:uid="{3FCC255D-4B84-44AD-9636-A3A2B72B6B99}"/>
    <cellStyle name="Normal 2 8 3 3 5 2" xfId="21555" xr:uid="{572DC6E6-8985-4FD9-AC2A-016B7FFE0041}"/>
    <cellStyle name="Normal 2 8 3 3 6" xfId="22845" xr:uid="{2BB0CEB5-1638-407D-92A5-AF6A231A7822}"/>
    <cellStyle name="Normal 2 8 3 3 7" xfId="13810" xr:uid="{9296A94C-12A0-42CC-BB7A-168FD37B53E6}"/>
    <cellStyle name="Normal 2 8 3 4" xfId="3260" xr:uid="{00000000-0005-0000-0000-0000F4040000}"/>
    <cellStyle name="Normal 2 8 3 4 2" xfId="6318" xr:uid="{14919506-F606-461B-B41D-72C7D86A95BD}"/>
    <cellStyle name="Normal 2 8 3 4 2 2" xfId="27071" xr:uid="{76F5C591-49A1-4806-9F92-9DB76AB64083}"/>
    <cellStyle name="Normal 2 8 3 4 2 3" xfId="15887" xr:uid="{016EB0A9-4FE7-4904-93A8-9D4FD346A065}"/>
    <cellStyle name="Normal 2 8 3 4 3" xfId="8340" xr:uid="{84E0DE4A-7166-4129-84FC-03A751374921}"/>
    <cellStyle name="Normal 2 8 3 4 3 2" xfId="18720" xr:uid="{1BFCEABB-CA3D-43AE-9144-A7C7BBD81D2A}"/>
    <cellStyle name="Normal 2 8 3 4 4" xfId="11173" xr:uid="{FDCB34B3-A7C8-410F-8351-51348C246EC1}"/>
    <cellStyle name="Normal 2 8 3 4 4 2" xfId="21553" xr:uid="{42CFB193-07F8-4960-A351-EE292CD41811}"/>
    <cellStyle name="Normal 2 8 3 4 5" xfId="25200" xr:uid="{48EE267E-D509-48D9-8E1E-EB7D4D2017E6}"/>
    <cellStyle name="Normal 2 8 3 4 6" xfId="13808" xr:uid="{05B8532D-B56A-489B-98BE-3669A7F17100}"/>
    <cellStyle name="Normal 2 8 3 5" xfId="2623" xr:uid="{00000000-0005-0000-0000-0000F5040000}"/>
    <cellStyle name="Normal 2 8 3 5 2" xfId="5885" xr:uid="{9A8A9323-7AE6-40BB-B754-36EC30028BE6}"/>
    <cellStyle name="Normal 2 8 3 5 2 2" xfId="26156" xr:uid="{A20DC687-5F32-4034-8A17-2601DBC372EB}"/>
    <cellStyle name="Normal 2 8 3 5 2 3" xfId="15295" xr:uid="{990C1D93-C515-4F0D-8131-322B43F7B8CC}"/>
    <cellStyle name="Normal 2 8 3 5 3" xfId="7748" xr:uid="{454114AE-7AEB-49B9-B36B-768C7BCF914E}"/>
    <cellStyle name="Normal 2 8 3 5 3 2" xfId="18128" xr:uid="{71E1F9B9-4024-488D-A226-945B9AB0FA01}"/>
    <cellStyle name="Normal 2 8 3 5 4" xfId="10581" xr:uid="{2B3C5ECB-70C4-4606-9DDC-843CAAA98B1F}"/>
    <cellStyle name="Normal 2 8 3 5 4 2" xfId="20961" xr:uid="{3697A04A-1C78-41C6-8177-74F6DB38E2E7}"/>
    <cellStyle name="Normal 2 8 3 5 5" xfId="23262" xr:uid="{86FB51D7-8590-48B1-BFEC-304D10C56C6C}"/>
    <cellStyle name="Normal 2 8 3 5 6" xfId="13011" xr:uid="{CB326828-C6BC-4D99-8C3E-6149D0EE0BC5}"/>
    <cellStyle name="Normal 2 8 3 6" xfId="4174" xr:uid="{2BF2C53F-CF90-4E79-B6F1-AA1C6B49B262}"/>
    <cellStyle name="Normal 2 8 3 6 2" xfId="8946" xr:uid="{CC1D5B72-12BC-49AE-8051-9F414A0754E5}"/>
    <cellStyle name="Normal 2 8 3 6 2 2" xfId="19326" xr:uid="{11F599AC-CEF8-443B-94B9-0D10200E6597}"/>
    <cellStyle name="Normal 2 8 3 6 3" xfId="11779" xr:uid="{2F3FEE01-A477-4489-9A49-9BC60CBB444B}"/>
    <cellStyle name="Normal 2 8 3 6 3 2" xfId="22159" xr:uid="{394D04A4-DDA6-4BA4-8CC4-CA26E692393C}"/>
    <cellStyle name="Normal 2 8 3 6 4" xfId="24464" xr:uid="{700999BE-0B15-4696-B088-844B62FC8475}"/>
    <cellStyle name="Normal 2 8 3 6 5" xfId="16493" xr:uid="{3D12A16F-E536-4B3A-9019-F138C7D11A92}"/>
    <cellStyle name="Normal 2 8 3 7" xfId="5185" xr:uid="{14A31ADD-2E6B-46C3-9E3A-E7C64FECAC27}"/>
    <cellStyle name="Normal 2 8 3 7 2" xfId="14482" xr:uid="{8061915E-3A6A-482D-9422-9284FF76093D}"/>
    <cellStyle name="Normal 2 8 3 8" xfId="6935" xr:uid="{0467EFA4-6627-44FD-AEEB-166630D9B8BE}"/>
    <cellStyle name="Normal 2 8 3 8 2" xfId="17315" xr:uid="{922BED87-D10C-464F-98AB-8EA4B34D6DFA}"/>
    <cellStyle name="Normal 2 8 3 9" xfId="9768" xr:uid="{9C875BDA-2981-48B8-ADBB-377E072090EF}"/>
    <cellStyle name="Normal 2 8 3 9 2" xfId="20148" xr:uid="{9CDE13C9-8692-47A0-88B9-85608CF777E8}"/>
    <cellStyle name="Normal 2 8 4" xfId="835" xr:uid="{00000000-0005-0000-0000-0000EF040000}"/>
    <cellStyle name="Normal 2 8 4 2" xfId="3263" xr:uid="{00000000-0005-0000-0000-0000F7040000}"/>
    <cellStyle name="Normal 2 8 4 2 2" xfId="6321" xr:uid="{85D5D0ED-3998-423F-85D6-D7F2C7EEB6F6}"/>
    <cellStyle name="Normal 2 8 4 2 2 2" xfId="28413" xr:uid="{7B6C017D-A110-4B25-AC70-1FFF71EBB8FF}"/>
    <cellStyle name="Normal 2 8 4 2 2 3" xfId="15890" xr:uid="{3289FA99-5F4F-4107-ABB3-6495CC572AC2}"/>
    <cellStyle name="Normal 2 8 4 2 3" xfId="8343" xr:uid="{FB0342AB-9DF9-4F40-B43B-8979CBC51628}"/>
    <cellStyle name="Normal 2 8 4 2 3 2" xfId="18723" xr:uid="{60975CA2-8649-4683-82BB-53D1F33969FB}"/>
    <cellStyle name="Normal 2 8 4 2 4" xfId="11176" xr:uid="{6E433FE9-9821-49C9-A393-B052723ADD27}"/>
    <cellStyle name="Normal 2 8 4 2 4 2" xfId="21556" xr:uid="{A28635D2-C8A0-4D50-A0B5-FDCFD80FECBE}"/>
    <cellStyle name="Normal 2 8 4 2 5" xfId="24880" xr:uid="{245BB831-80AE-44B3-9E10-6B402E97DCF8}"/>
    <cellStyle name="Normal 2 8 4 2 6" xfId="13811" xr:uid="{98B15CF9-1ED3-43C2-98D6-29F7FB5E7FEA}"/>
    <cellStyle name="Normal 2 8 4 3" xfId="4317" xr:uid="{BCB18D81-EA89-4B82-A56D-4F6ABD77718E}"/>
    <cellStyle name="Normal 2 8 4 3 2" xfId="9089" xr:uid="{13DC86AC-6F69-4A59-BBCE-A4FAF1E15F90}"/>
    <cellStyle name="Normal 2 8 4 3 2 2" xfId="29132" xr:uid="{2E1D8AC7-D2E8-4AAA-BCDD-339074F81B81}"/>
    <cellStyle name="Normal 2 8 4 3 2 3" xfId="19469" xr:uid="{5E32389D-45B0-4C64-A0EF-2DF86E2B2567}"/>
    <cellStyle name="Normal 2 8 4 3 3" xfId="11922" xr:uid="{CEA9BC84-DAEB-42D8-ABF9-A3962AED31E7}"/>
    <cellStyle name="Normal 2 8 4 3 3 2" xfId="22302" xr:uid="{1028DFFD-EC58-472D-8554-DFF6C3768473}"/>
    <cellStyle name="Normal 2 8 4 3 4" xfId="23310" xr:uid="{C6C77F9D-6399-41CE-A380-A99D83F12098}"/>
    <cellStyle name="Normal 2 8 4 3 5" xfId="16636" xr:uid="{A416AFA9-6AFC-4011-A3D2-91C0AFB8D4D9}"/>
    <cellStyle name="Normal 2 8 4 4" xfId="5186" xr:uid="{A2219C34-4BD7-46B2-82F1-573F84CAEB23}"/>
    <cellStyle name="Normal 2 8 4 4 2" xfId="25857" xr:uid="{944FF65E-C124-4482-8EE6-206DFE1DEC94}"/>
    <cellStyle name="Normal 2 8 4 4 3" xfId="14483" xr:uid="{AC7FFCC3-39B8-483B-9053-711A7D4DBA6C}"/>
    <cellStyle name="Normal 2 8 4 5" xfId="6936" xr:uid="{C93BB016-41FA-4908-B435-B37956C8DA8F}"/>
    <cellStyle name="Normal 2 8 4 5 2" xfId="17316" xr:uid="{58DECF45-AB2C-4597-9E9F-91FC270AA1C6}"/>
    <cellStyle name="Normal 2 8 4 6" xfId="9769" xr:uid="{627620D3-F821-46A0-A7BF-2BFCC84DC435}"/>
    <cellStyle name="Normal 2 8 4 6 2" xfId="20149" xr:uid="{FF9D7BA1-BAA8-4E88-AA3F-9136D759C909}"/>
    <cellStyle name="Normal 2 8 4 7" xfId="23266" xr:uid="{1DAD77E2-B79D-4ED5-9EF7-A316C3DB968D}"/>
    <cellStyle name="Normal 2 8 4 8" xfId="13198" xr:uid="{9A496A9C-CBD9-4D16-8FC2-C445D0CD8337}"/>
    <cellStyle name="Normal 2 8 5" xfId="3264" xr:uid="{00000000-0005-0000-0000-0000F8040000}"/>
    <cellStyle name="Normal 2 8 5 2" xfId="4499" xr:uid="{95CE7CBC-1CDF-4046-832D-591E97A7B94B}"/>
    <cellStyle name="Normal 2 8 5 2 2" xfId="9271" xr:uid="{B4C87EE0-318C-4084-A168-600F15E93567}"/>
    <cellStyle name="Normal 2 8 5 2 2 2" xfId="29254" xr:uid="{A2446C45-DFF1-4140-9BA8-BB45DEE21411}"/>
    <cellStyle name="Normal 2 8 5 2 2 3" xfId="19651" xr:uid="{2BE5E4A7-BA9E-4FE9-B23C-9E3986D4913F}"/>
    <cellStyle name="Normal 2 8 5 2 3" xfId="12104" xr:uid="{B0D6BD58-A5C7-490B-A536-78A00116E9D9}"/>
    <cellStyle name="Normal 2 8 5 2 3 2" xfId="22484" xr:uid="{FFF32534-C8EF-4D49-8E8D-5F47F097BC80}"/>
    <cellStyle name="Normal 2 8 5 2 4" xfId="22637" xr:uid="{2A814E38-8C81-4220-A0FB-6ADE38D1F438}"/>
    <cellStyle name="Normal 2 8 5 2 5" xfId="16818" xr:uid="{DAD025AD-137B-4154-BB4B-4383D25FB0B6}"/>
    <cellStyle name="Normal 2 8 5 3" xfId="6322" xr:uid="{854B9F0F-FE80-4F2A-8D9A-6A844AFA80D8}"/>
    <cellStyle name="Normal 2 8 5 3 2" xfId="27936" xr:uid="{E44DBAFE-CE90-40B9-857B-8F4493FB6303}"/>
    <cellStyle name="Normal 2 8 5 3 3" xfId="15891" xr:uid="{78CAEF5E-B984-4B48-9CA2-5761637A23FA}"/>
    <cellStyle name="Normal 2 8 5 4" xfId="8344" xr:uid="{5CD86AA9-79AF-4DDE-B39C-B50CD8EE6E85}"/>
    <cellStyle name="Normal 2 8 5 4 2" xfId="18724" xr:uid="{63D7B1FD-84E9-4095-B076-B2D617BEDCAC}"/>
    <cellStyle name="Normal 2 8 5 5" xfId="11177" xr:uid="{4069BDF2-1CD4-482D-AA9D-B13EFEC32A9B}"/>
    <cellStyle name="Normal 2 8 5 5 2" xfId="21557" xr:uid="{6DB0EF5D-EFB5-482F-9AAF-268EF1369D1A}"/>
    <cellStyle name="Normal 2 8 5 6" xfId="23606" xr:uid="{DFE117AC-76B4-4D0E-AA1A-E74940FB7B57}"/>
    <cellStyle name="Normal 2 8 5 7" xfId="13812" xr:uid="{6728430F-0CB2-4D6D-BAB9-8F1200CD5761}"/>
    <cellStyle name="Normal 2 8 6" xfId="2915" xr:uid="{00000000-0005-0000-0000-0000F9040000}"/>
    <cellStyle name="Normal 2 8 6 2" xfId="6101" xr:uid="{3693C27C-9C82-4C65-9591-784D8D626FCB}"/>
    <cellStyle name="Normal 2 8 6 2 2" xfId="27481" xr:uid="{6BBD19E0-688D-42C3-8C43-1C1960668AC1}"/>
    <cellStyle name="Normal 2 8 6 2 3" xfId="15579" xr:uid="{D0A58AE8-0DB1-4F0C-8D4C-F1DD7F8F4680}"/>
    <cellStyle name="Normal 2 8 6 3" xfId="8032" xr:uid="{096BBCC9-9439-4C9F-9334-39835D0032F4}"/>
    <cellStyle name="Normal 2 8 6 3 2" xfId="18412" xr:uid="{B649D071-9CDD-4A73-8D53-4EAA7CF837BE}"/>
    <cellStyle name="Normal 2 8 6 4" xfId="10865" xr:uid="{14ACB2B7-C1CE-4C26-824D-067072A7B1AD}"/>
    <cellStyle name="Normal 2 8 6 4 2" xfId="21245" xr:uid="{774D63A6-A79C-4CEB-9E63-2073C231EAAD}"/>
    <cellStyle name="Normal 2 8 6 5" xfId="24170" xr:uid="{231ED169-C61C-42F7-BA8F-F4012A3181B1}"/>
    <cellStyle name="Normal 2 8 6 6" xfId="13432" xr:uid="{659CBC7B-9ABB-4AB1-8F3D-357496DEED41}"/>
    <cellStyle name="Normal 2 8 7" xfId="2460" xr:uid="{00000000-0005-0000-0000-0000FA040000}"/>
    <cellStyle name="Normal 2 8 7 2" xfId="5751" xr:uid="{420CE77F-EE6E-4112-8B6D-3CFBF78B7730}"/>
    <cellStyle name="Normal 2 8 7 2 2" xfId="27990" xr:uid="{20103475-62D2-4261-B302-1B01631AE386}"/>
    <cellStyle name="Normal 2 8 7 2 3" xfId="15132" xr:uid="{2A5CAF93-C37E-4FC4-8D37-9AA66B390343}"/>
    <cellStyle name="Normal 2 8 7 3" xfId="7585" xr:uid="{E1369DA1-6936-445E-9776-756E8BC8A4CB}"/>
    <cellStyle name="Normal 2 8 7 3 2" xfId="17965" xr:uid="{3C4D9E62-5CFD-4054-BAD8-1A521F76900D}"/>
    <cellStyle name="Normal 2 8 7 4" xfId="10418" xr:uid="{E79E2D67-6E66-4D1F-A14C-80F69888CADF}"/>
    <cellStyle name="Normal 2 8 7 4 2" xfId="20798" xr:uid="{77C04EC2-1CB6-4C6B-A6F3-CC7D2DFEDD82}"/>
    <cellStyle name="Normal 2 8 7 5" xfId="25410" xr:uid="{25ECFBBE-39EF-4C18-A5C1-1F5517440866}"/>
    <cellStyle name="Normal 2 8 7 6" xfId="12848" xr:uid="{79B52061-FC86-493E-A650-BAAF17EF6A1E}"/>
    <cellStyle name="Normal 2 8 8" xfId="2214" xr:uid="{00000000-0005-0000-0000-0000E9040000}"/>
    <cellStyle name="Normal 2 8 8 2" xfId="7341" xr:uid="{CA5977A6-D876-44D7-9FEE-2357535D8C47}"/>
    <cellStyle name="Normal 2 8 8 2 2" xfId="17721" xr:uid="{091F2F03-EE83-4D67-BD98-6A61487DE4CE}"/>
    <cellStyle name="Normal 2 8 8 3" xfId="10174" xr:uid="{35FD768A-F8BE-4139-B45B-9B79276C13A7}"/>
    <cellStyle name="Normal 2 8 8 3 2" xfId="20554" xr:uid="{B4DDFE62-1DA1-4DB4-8C1A-EF71AA2CC2BA}"/>
    <cellStyle name="Normal 2 8 8 4" xfId="23035" xr:uid="{21C5D77E-84B8-432F-BAC9-2B1CD3BC24D3}"/>
    <cellStyle name="Normal 2 8 8 5" xfId="14888" xr:uid="{F67F2C44-1844-4646-8932-02499AB1508C}"/>
    <cellStyle name="Normal 2 8 9" xfId="3952" xr:uid="{7F9AEA47-05A2-4632-BE95-7A005B713566}"/>
    <cellStyle name="Normal 2 8 9 2" xfId="8784" xr:uid="{05CB76DB-E328-4BB1-8299-DD519B85DB30}"/>
    <cellStyle name="Normal 2 8 9 2 2" xfId="19164" xr:uid="{E1EBE4D3-4C7E-4FCC-A577-72C43EB1B830}"/>
    <cellStyle name="Normal 2 8 9 3" xfId="11617" xr:uid="{93958A23-51FE-4E74-9ED4-25D8F1D51CAC}"/>
    <cellStyle name="Normal 2 8 9 3 2" xfId="21997" xr:uid="{D0DD4502-6BC4-4349-9F52-3C6FADA4652B}"/>
    <cellStyle name="Normal 2 8 9 4" xfId="16331" xr:uid="{DB231EA8-1B2B-4EB4-8D41-C5FF5053E382}"/>
    <cellStyle name="Normal 2 9" xfId="836" xr:uid="{00000000-0005-0000-0000-0000F0040000}"/>
    <cellStyle name="Normal 2 9 10" xfId="6937" xr:uid="{AE91DB65-462D-4B5C-AB78-BB7A9C4C1098}"/>
    <cellStyle name="Normal 2 9 10 2" xfId="17317" xr:uid="{81D91532-F291-45F6-BE73-94B8507E2777}"/>
    <cellStyle name="Normal 2 9 11" xfId="9770" xr:uid="{813114C5-7C81-4734-A594-0734672162FA}"/>
    <cellStyle name="Normal 2 9 11 2" xfId="20150" xr:uid="{C6CAD91E-5E0F-404D-8669-680F55BB61FD}"/>
    <cellStyle name="Normal 2 9 12" xfId="23146" xr:uid="{E3BC9E6D-5A75-453D-B04D-76D55DE24A17}"/>
    <cellStyle name="Normal 2 9 13" xfId="12429" xr:uid="{1372F135-4AD4-4119-8683-E26CA330B9F6}"/>
    <cellStyle name="Normal 2 9 2" xfId="837" xr:uid="{00000000-0005-0000-0000-0000F1040000}"/>
    <cellStyle name="Normal 2 9 2 10" xfId="9771" xr:uid="{E01CF497-B008-4467-9C31-E0F563EBE783}"/>
    <cellStyle name="Normal 2 9 2 10 2" xfId="20151" xr:uid="{FFB455CC-C063-4331-9150-ACA5B7A096E8}"/>
    <cellStyle name="Normal 2 9 2 11" xfId="23144" xr:uid="{648A3B76-8A1F-41BA-98A6-3039BE86B862}"/>
    <cellStyle name="Normal 2 9 2 12" xfId="12577" xr:uid="{3FAE6098-EF46-4075-BFD7-F975FAE69D97}"/>
    <cellStyle name="Normal 2 9 2 2" xfId="838" xr:uid="{00000000-0005-0000-0000-0000F2040000}"/>
    <cellStyle name="Normal 2 9 2 2 2" xfId="3266" xr:uid="{00000000-0005-0000-0000-0000FE040000}"/>
    <cellStyle name="Normal 2 9 2 2 2 2" xfId="6324" xr:uid="{BC3E04BF-06A6-49DA-9BDD-1001E2153D9B}"/>
    <cellStyle name="Normal 2 9 2 2 2 2 2" xfId="27093" xr:uid="{78DB5D1E-2581-4FDD-9855-9E9066146A65}"/>
    <cellStyle name="Normal 2 9 2 2 2 2 3" xfId="26345" xr:uid="{6070CD22-E1E7-4A24-8700-D6D38B259B17}"/>
    <cellStyle name="Normal 2 9 2 2 2 2 4" xfId="15893" xr:uid="{98AE0B87-97FF-4087-9D55-923819B6276F}"/>
    <cellStyle name="Normal 2 9 2 2 2 3" xfId="8346" xr:uid="{6F69A483-05D6-408C-AF66-3801C6D82C5C}"/>
    <cellStyle name="Normal 2 9 2 2 2 3 2" xfId="28891" xr:uid="{3B3DF95B-9710-43C0-B4FE-D32747372805}"/>
    <cellStyle name="Normal 2 9 2 2 2 3 3" xfId="18726" xr:uid="{72F0DD08-55BA-45C8-A9B6-53726D6507C9}"/>
    <cellStyle name="Normal 2 9 2 2 2 4" xfId="11179" xr:uid="{690270E6-BDEE-4DE1-A5C9-6CEE194A944E}"/>
    <cellStyle name="Normal 2 9 2 2 2 4 2" xfId="21559" xr:uid="{D892CF92-4C9A-47C2-8E76-BB7A8D5320C3}"/>
    <cellStyle name="Normal 2 9 2 2 2 5" xfId="23612" xr:uid="{2FED118A-E829-41D7-9C40-71245A77AE30}"/>
    <cellStyle name="Normal 2 9 2 2 2 6" xfId="13814" xr:uid="{E0E0AAB3-5DFC-4FF3-A25B-55EECC2EF0BA}"/>
    <cellStyle name="Normal 2 9 2 2 3" xfId="4320" xr:uid="{86E8F31E-C380-4499-BDA0-8BBA65CBE9AE}"/>
    <cellStyle name="Normal 2 9 2 2 3 2" xfId="9092" xr:uid="{7EA7BE6E-5CC5-489E-AD09-83AD5DA976D9}"/>
    <cellStyle name="Normal 2 9 2 2 3 2 2" xfId="29135" xr:uid="{A895FE8F-DEDD-44A2-B9B0-6C5C1919C77C}"/>
    <cellStyle name="Normal 2 9 2 2 3 2 3" xfId="19472" xr:uid="{ED575612-F87A-4071-99D9-7B625270E99B}"/>
    <cellStyle name="Normal 2 9 2 2 3 3" xfId="11925" xr:uid="{CBAC65B9-B5DF-4B11-B8DE-4F388D902F23}"/>
    <cellStyle name="Normal 2 9 2 2 3 3 2" xfId="22305" xr:uid="{887A88F4-A0F8-49E7-A3A3-F8D97084DF81}"/>
    <cellStyle name="Normal 2 9 2 2 3 4" xfId="25365" xr:uid="{57475732-5FC8-4A50-92D6-7ED3409C951A}"/>
    <cellStyle name="Normal 2 9 2 2 3 5" xfId="16639" xr:uid="{EEF5B393-3F27-4FEC-892E-4D904216A071}"/>
    <cellStyle name="Normal 2 9 2 2 4" xfId="5189" xr:uid="{4F8F5739-9B5B-4D25-9AF3-72DBD73FC352}"/>
    <cellStyle name="Normal 2 9 2 2 4 2" xfId="26716" xr:uid="{872ABD52-BCA1-46B8-B6B1-EB5CC24308E9}"/>
    <cellStyle name="Normal 2 9 2 2 4 3" xfId="14486" xr:uid="{EB7AA30A-1930-4DCB-8EDC-424353899242}"/>
    <cellStyle name="Normal 2 9 2 2 5" xfId="6939" xr:uid="{2471E609-4543-4A59-B2B1-EA297D8EF1B6}"/>
    <cellStyle name="Normal 2 9 2 2 5 2" xfId="17319" xr:uid="{63BDBE83-3696-4219-82B8-38C6485A4DFE}"/>
    <cellStyle name="Normal 2 9 2 2 6" xfId="9772" xr:uid="{1EE7E42D-EEEC-44DC-973F-C2C11F9E4AC9}"/>
    <cellStyle name="Normal 2 9 2 2 6 2" xfId="20152" xr:uid="{47C76B62-FBA5-4520-951D-E4DD4C60C5DC}"/>
    <cellStyle name="Normal 2 9 2 2 7" xfId="25092" xr:uid="{CE6BC1E3-520B-4A77-81D9-6F6DFA50E449}"/>
    <cellStyle name="Normal 2 9 2 2 8" xfId="13202" xr:uid="{636C9AE1-F46B-4B02-A568-66AC5BFA40F3}"/>
    <cellStyle name="Normal 2 9 2 3" xfId="3267" xr:uid="{00000000-0005-0000-0000-0000FF040000}"/>
    <cellStyle name="Normal 2 9 2 3 2" xfId="4500" xr:uid="{62C96393-4FE8-40F3-8D74-4345E5A07775}"/>
    <cellStyle name="Normal 2 9 2 3 2 2" xfId="9272" xr:uid="{6DAC3865-A2FF-4794-A46C-C8C5852D9D7A}"/>
    <cellStyle name="Normal 2 9 2 3 2 2 2" xfId="29255" xr:uid="{ECC46C3C-044D-4249-93BF-3BB0FE3D99F0}"/>
    <cellStyle name="Normal 2 9 2 3 2 2 3" xfId="19652" xr:uid="{D72677FB-ABC5-4536-8A88-A3721A9427DB}"/>
    <cellStyle name="Normal 2 9 2 3 2 3" xfId="12105" xr:uid="{304DFD41-DA44-4610-9E54-C9515243D7AC}"/>
    <cellStyle name="Normal 2 9 2 3 2 3 2" xfId="22485" xr:uid="{080EB41A-5EF9-4DB2-81D4-3991C5B50D46}"/>
    <cellStyle name="Normal 2 9 2 3 2 4" xfId="25655" xr:uid="{2C35C3F0-D685-4F1A-8870-5100053CE3DE}"/>
    <cellStyle name="Normal 2 9 2 3 2 5" xfId="16819" xr:uid="{93A1B342-A329-436E-A67A-CDFEF105EA9D}"/>
    <cellStyle name="Normal 2 9 2 3 3" xfId="6325" xr:uid="{36B46BEF-5272-4DEB-B8C9-D309A4C0D01A}"/>
    <cellStyle name="Normal 2 9 2 3 3 2" xfId="26622" xr:uid="{7EF5CCC7-1661-41C8-8F51-91A82D582E05}"/>
    <cellStyle name="Normal 2 9 2 3 3 3" xfId="15894" xr:uid="{D62A693F-7E62-461C-B2AC-771054239156}"/>
    <cellStyle name="Normal 2 9 2 3 4" xfId="8347" xr:uid="{9106625A-06CF-4249-9194-B32D172824AA}"/>
    <cellStyle name="Normal 2 9 2 3 4 2" xfId="18727" xr:uid="{72B4B531-7683-420D-9534-E54473519D07}"/>
    <cellStyle name="Normal 2 9 2 3 5" xfId="11180" xr:uid="{0446E31B-373D-4B61-B842-661ED9BFB34F}"/>
    <cellStyle name="Normal 2 9 2 3 5 2" xfId="21560" xr:uid="{3239258A-CB82-4477-BD4D-A18CEEAECFE0}"/>
    <cellStyle name="Normal 2 9 2 3 6" xfId="24405" xr:uid="{9CA6F528-E4B1-4655-9801-A946FB4A526B}"/>
    <cellStyle name="Normal 2 9 2 3 7" xfId="13815" xr:uid="{631B24A0-C0BB-4E46-BF30-FA5F4E08494F}"/>
    <cellStyle name="Normal 2 9 2 4" xfId="3265" xr:uid="{00000000-0005-0000-0000-000000050000}"/>
    <cellStyle name="Normal 2 9 2 4 2" xfId="6323" xr:uid="{1E3C4857-9BEB-4C7B-81E4-DDF53B409D91}"/>
    <cellStyle name="Normal 2 9 2 4 2 2" xfId="27398" xr:uid="{81A83845-D759-42FC-8F40-AB74B0C376FD}"/>
    <cellStyle name="Normal 2 9 2 4 2 3" xfId="15892" xr:uid="{179A5118-F3DE-4E11-97A8-DC1769150E8D}"/>
    <cellStyle name="Normal 2 9 2 4 3" xfId="8345" xr:uid="{07B7AB1B-27C9-410F-BFC3-7D3954BAF0D9}"/>
    <cellStyle name="Normal 2 9 2 4 3 2" xfId="18725" xr:uid="{CFBC9074-8994-40B4-8FD5-98190E218E58}"/>
    <cellStyle name="Normal 2 9 2 4 4" xfId="11178" xr:uid="{9F426A67-9181-4D6B-8518-FBC4828F7967}"/>
    <cellStyle name="Normal 2 9 2 4 4 2" xfId="21558" xr:uid="{0E2FDCDC-F11E-40FE-9010-9B189C24F7B1}"/>
    <cellStyle name="Normal 2 9 2 4 5" xfId="23275" xr:uid="{B32EF0C1-0295-401D-AFC5-5D8711CCD00E}"/>
    <cellStyle name="Normal 2 9 2 4 6" xfId="13813" xr:uid="{B76AD3A9-160A-4598-9630-B593C0FBDB5D}"/>
    <cellStyle name="Normal 2 9 2 5" xfId="2606" xr:uid="{00000000-0005-0000-0000-000001050000}"/>
    <cellStyle name="Normal 2 9 2 5 2" xfId="5870" xr:uid="{DD5BE773-1AF6-446D-B356-77AF6C8C18AF}"/>
    <cellStyle name="Normal 2 9 2 5 2 2" xfId="26929" xr:uid="{992A6211-84BA-489B-8549-5EDC5C8CB2CE}"/>
    <cellStyle name="Normal 2 9 2 5 2 3" xfId="15278" xr:uid="{BDAD92F1-CA7C-4B52-8C8B-8172C043EA4A}"/>
    <cellStyle name="Normal 2 9 2 5 3" xfId="7731" xr:uid="{828B97EE-A4FA-44E2-9289-EC087A9630A6}"/>
    <cellStyle name="Normal 2 9 2 5 3 2" xfId="18111" xr:uid="{84C3E0AD-267D-4531-9F14-16BA000856FE}"/>
    <cellStyle name="Normal 2 9 2 5 4" xfId="10564" xr:uid="{2D48B757-10C2-44D5-9D13-D6630200FCA6}"/>
    <cellStyle name="Normal 2 9 2 5 4 2" xfId="20944" xr:uid="{9E5DC150-175A-49E1-95A0-D9C2E168F842}"/>
    <cellStyle name="Normal 2 9 2 5 5" xfId="23617" xr:uid="{235E0E35-E516-4C73-8F56-488438A8219B}"/>
    <cellStyle name="Normal 2 9 2 5 6" xfId="12994" xr:uid="{EBFF9979-BDAF-4056-9939-7C4F71623F59}"/>
    <cellStyle name="Normal 2 9 2 6" xfId="2343" xr:uid="{00000000-0005-0000-0000-0000FC040000}"/>
    <cellStyle name="Normal 2 9 2 6 2" xfId="7470" xr:uid="{A3825031-8A35-4751-8319-16D4250773A9}"/>
    <cellStyle name="Normal 2 9 2 6 2 2" xfId="17850" xr:uid="{6A6D7382-3B15-4E63-A0C5-35AE511A4D28}"/>
    <cellStyle name="Normal 2 9 2 6 3" xfId="10303" xr:uid="{6C9F06F4-90AC-4A47-8BE9-19945091BC32}"/>
    <cellStyle name="Normal 2 9 2 6 3 2" xfId="20683" xr:uid="{752FD9A0-BE7C-48C3-B6D8-DE200E7B8317}"/>
    <cellStyle name="Normal 2 9 2 6 4" xfId="23979" xr:uid="{882BB1E2-213A-40B5-801C-F92C8B2F8CAB}"/>
    <cellStyle name="Normal 2 9 2 6 5" xfId="15017" xr:uid="{454A5831-CC45-4159-9566-0B45C4292BCE}"/>
    <cellStyle name="Normal 2 9 2 7" xfId="3855" xr:uid="{84458B14-819A-4001-A5E2-AA7DE137479C}"/>
    <cellStyle name="Normal 2 9 2 7 2" xfId="8687" xr:uid="{7C231452-00D8-44C5-850F-2F5CF8904CAD}"/>
    <cellStyle name="Normal 2 9 2 7 2 2" xfId="19067" xr:uid="{57B9845F-62D3-4CBC-BB13-8F55090DAEFE}"/>
    <cellStyle name="Normal 2 9 2 7 3" xfId="11520" xr:uid="{099BBE67-BED5-46EE-A703-C1CC2A10DAD7}"/>
    <cellStyle name="Normal 2 9 2 7 3 2" xfId="21900" xr:uid="{CCEB56CF-F371-4221-BA1B-97CB9CFBBB55}"/>
    <cellStyle name="Normal 2 9 2 7 4" xfId="16234" xr:uid="{7988E97A-6A84-4E79-ACD1-EF42CE5806AC}"/>
    <cellStyle name="Normal 2 9 2 8" xfId="5188" xr:uid="{07B9A2AF-5381-4C50-BB18-E66CF69E1F35}"/>
    <cellStyle name="Normal 2 9 2 8 2" xfId="14485" xr:uid="{594BB21B-5250-4B9D-BCAA-F58B21B491EC}"/>
    <cellStyle name="Normal 2 9 2 9" xfId="6938" xr:uid="{10380160-24E4-4287-B345-BB123C557CF3}"/>
    <cellStyle name="Normal 2 9 2 9 2" xfId="17318" xr:uid="{6910957C-21B0-45DC-86B8-B601CB266F32}"/>
    <cellStyle name="Normal 2 9 3" xfId="839" xr:uid="{00000000-0005-0000-0000-0000F3040000}"/>
    <cellStyle name="Normal 2 9 3 2" xfId="3268" xr:uid="{00000000-0005-0000-0000-000003050000}"/>
    <cellStyle name="Normal 2 9 3 2 2" xfId="6326" xr:uid="{BBC012F7-9A7D-49DD-8FF5-40D30FC91CF8}"/>
    <cellStyle name="Normal 2 9 3 2 2 2" xfId="23645" xr:uid="{1C18D9CE-FF64-4E6C-9490-310C9DBD14D3}"/>
    <cellStyle name="Normal 2 9 3 2 2 3" xfId="25863" xr:uid="{E38453D7-3CA2-4BCD-A759-A27ED0D7C85F}"/>
    <cellStyle name="Normal 2 9 3 2 2 4" xfId="15895" xr:uid="{5D0B3E18-45EC-4A34-999C-A38B5D11956C}"/>
    <cellStyle name="Normal 2 9 3 2 3" xfId="8348" xr:uid="{6FE1859B-1F4B-4AE5-B006-253E9A85D689}"/>
    <cellStyle name="Normal 2 9 3 2 3 2" xfId="28892" xr:uid="{DB4F1271-2971-47BB-9434-EBC1A9A77D51}"/>
    <cellStyle name="Normal 2 9 3 2 3 3" xfId="18728" xr:uid="{A08FB64C-FD02-4DE1-98B2-CC76AD59860A}"/>
    <cellStyle name="Normal 2 9 3 2 4" xfId="11181" xr:uid="{D1F60B17-0A0A-48B6-B3F6-A364C2E8A65E}"/>
    <cellStyle name="Normal 2 9 3 2 4 2" xfId="21561" xr:uid="{F691DC2F-37A1-4850-B6B6-294ABF216EC7}"/>
    <cellStyle name="Normal 2 9 3 2 5" xfId="23449" xr:uid="{A902EA6F-8779-467F-A0AB-F89FA1D314DA}"/>
    <cellStyle name="Normal 2 9 3 2 6" xfId="13816" xr:uid="{2EF0206B-D1E4-49DF-A0B2-624BAFABC794}"/>
    <cellStyle name="Normal 2 9 3 3" xfId="2756" xr:uid="{00000000-0005-0000-0000-000004050000}"/>
    <cellStyle name="Normal 2 9 3 3 2" xfId="5974" xr:uid="{EE14B9B9-556B-4E73-97A6-A602B420A67B}"/>
    <cellStyle name="Normal 2 9 3 3 2 2" xfId="26396" xr:uid="{8A300D6B-CBD2-4CC9-A53A-F97F14E934C1}"/>
    <cellStyle name="Normal 2 9 3 3 2 3" xfId="15427" xr:uid="{1FAAA7AB-A683-47F0-8721-44B50F7F608B}"/>
    <cellStyle name="Normal 2 9 3 3 3" xfId="7880" xr:uid="{9D10ADB1-B487-465E-8521-091EAA3B6159}"/>
    <cellStyle name="Normal 2 9 3 3 3 2" xfId="18260" xr:uid="{7A07D050-F54B-44A6-B0AA-F357C660692E}"/>
    <cellStyle name="Normal 2 9 3 3 4" xfId="10713" xr:uid="{A57E7F78-0E3F-45A7-BA96-B8F956BEFD7B}"/>
    <cellStyle name="Normal 2 9 3 3 4 2" xfId="21093" xr:uid="{6F769498-F9B3-4DF4-830D-1FAC4D3441B0}"/>
    <cellStyle name="Normal 2 9 3 3 5" xfId="24393" xr:uid="{9C2732CD-0C98-47E4-8332-7F5C415C6F25}"/>
    <cellStyle name="Normal 2 9 3 3 6" xfId="13201" xr:uid="{382F7612-55F2-48F9-B04C-497CD00DF9FE}"/>
    <cellStyle name="Normal 2 9 3 4" xfId="4175" xr:uid="{6C57CACD-054E-48B2-A048-29786C24F379}"/>
    <cellStyle name="Normal 2 9 3 4 2" xfId="8947" xr:uid="{F8F2A1C3-DE61-448C-88ED-75D178793C21}"/>
    <cellStyle name="Normal 2 9 3 4 2 2" xfId="29037" xr:uid="{9B6DF6C0-F95C-461C-A3E5-633655C6CFFA}"/>
    <cellStyle name="Normal 2 9 3 4 2 3" xfId="19327" xr:uid="{108B8A07-2F86-434C-8E61-03419833586D}"/>
    <cellStyle name="Normal 2 9 3 4 3" xfId="11780" xr:uid="{BF76D129-6B8D-483E-AB44-23C8CC66B708}"/>
    <cellStyle name="Normal 2 9 3 4 3 2" xfId="22160" xr:uid="{4F7FD296-5668-47CF-84E4-4F6E07AA5347}"/>
    <cellStyle name="Normal 2 9 3 4 4" xfId="23023" xr:uid="{2720F342-B677-4933-B845-E4A73983D0D3}"/>
    <cellStyle name="Normal 2 9 3 4 5" xfId="16494" xr:uid="{1A872D12-5750-4868-B7D1-42CBA1351032}"/>
    <cellStyle name="Normal 2 9 3 5" xfId="5190" xr:uid="{5339BEE7-49BF-4EED-8093-076FF44C11A1}"/>
    <cellStyle name="Normal 2 9 3 5 2" xfId="28359" xr:uid="{18FB857A-43C8-481D-8EDE-42C5616E6A78}"/>
    <cellStyle name="Normal 2 9 3 5 3" xfId="14487" xr:uid="{BB94EF29-4372-4B52-A3B4-CAF5219F54BF}"/>
    <cellStyle name="Normal 2 9 3 6" xfId="6940" xr:uid="{6706ADBA-47C3-45D1-98BA-070E553BC50D}"/>
    <cellStyle name="Normal 2 9 3 6 2" xfId="17320" xr:uid="{16BC5282-6013-4F36-A49D-EF1DCD57E844}"/>
    <cellStyle name="Normal 2 9 3 7" xfId="9773" xr:uid="{765AB162-B962-473F-8533-4F365D25A101}"/>
    <cellStyle name="Normal 2 9 3 7 2" xfId="20153" xr:uid="{FA141201-5DC3-40D7-B45E-56E5963C75AA}"/>
    <cellStyle name="Normal 2 9 3 8" xfId="23561" xr:uid="{98595726-F428-4B11-B725-2105F6E0049B}"/>
    <cellStyle name="Normal 2 9 3 9" xfId="12735" xr:uid="{9693C5B5-154F-4ECD-B366-CF4444A44404}"/>
    <cellStyle name="Normal 2 9 4" xfId="840" xr:uid="{00000000-0005-0000-0000-0000F4040000}"/>
    <cellStyle name="Normal 2 9 4 2" xfId="4501" xr:uid="{F552828F-4638-433C-95A0-F70F96FF42C6}"/>
    <cellStyle name="Normal 2 9 4 2 2" xfId="9273" xr:uid="{8B5882C0-34B7-4018-B8AF-8A9666E84A30}"/>
    <cellStyle name="Normal 2 9 4 2 2 2" xfId="29256" xr:uid="{3A41186D-EB5D-4BF6-BAF2-DC3012D4F2F9}"/>
    <cellStyle name="Normal 2 9 4 2 2 3" xfId="19653" xr:uid="{2EEE7974-63E8-4333-B47E-0810051F19DB}"/>
    <cellStyle name="Normal 2 9 4 2 3" xfId="12106" xr:uid="{77FFCCCE-B339-49A3-AF57-6C591B460D33}"/>
    <cellStyle name="Normal 2 9 4 2 3 2" xfId="22486" xr:uid="{02ECC56F-030A-45B7-B5A5-4889A9B0C6DF}"/>
    <cellStyle name="Normal 2 9 4 2 4" xfId="23150" xr:uid="{1B612711-E694-403C-8DA7-3C97E3C646DC}"/>
    <cellStyle name="Normal 2 9 4 2 5" xfId="16820" xr:uid="{B78AA123-AC1B-44A7-8A77-2E25735F9C80}"/>
    <cellStyle name="Normal 2 9 4 3" xfId="5191" xr:uid="{72D4440E-BC3A-4554-9FB6-A1D858FC9D2E}"/>
    <cellStyle name="Normal 2 9 4 3 2" xfId="26203" xr:uid="{0A911DBC-6518-4F42-A5C9-14C7CC68276A}"/>
    <cellStyle name="Normal 2 9 4 3 3" xfId="14488" xr:uid="{FC52A404-F2D5-4898-B6ED-8CCCAF81E21C}"/>
    <cellStyle name="Normal 2 9 4 4" xfId="6941" xr:uid="{D4EB3F78-59DE-47CB-9C01-1E493E674689}"/>
    <cellStyle name="Normal 2 9 4 4 2" xfId="17321" xr:uid="{B116099D-E97C-496D-A06A-32D374CD2B84}"/>
    <cellStyle name="Normal 2 9 4 5" xfId="9774" xr:uid="{A72709CB-35E5-428D-AD5E-8448C8835858}"/>
    <cellStyle name="Normal 2 9 4 5 2" xfId="20154" xr:uid="{BD1FFA4C-667D-4073-82BA-12518B20D366}"/>
    <cellStyle name="Normal 2 9 4 6" xfId="23129" xr:uid="{9C2BDFD0-30EE-4EBC-A625-26ACF55129C4}"/>
    <cellStyle name="Normal 2 9 4 7" xfId="13817" xr:uid="{B2A2F5FB-83D0-425A-87BB-6FAD4739F9A2}"/>
    <cellStyle name="Normal 2 9 5" xfId="2916" xr:uid="{00000000-0005-0000-0000-000006050000}"/>
    <cellStyle name="Normal 2 9 5 2" xfId="6102" xr:uid="{58528CC1-6AD2-4279-88B3-36D6609DF850}"/>
    <cellStyle name="Normal 2 9 5 2 2" xfId="24074" xr:uid="{C2C5EE96-9995-440E-9BAB-6728372E79CC}"/>
    <cellStyle name="Normal 2 9 5 2 3" xfId="26763" xr:uid="{B71227A7-8E15-40FE-AB6C-C312F130A5E3}"/>
    <cellStyle name="Normal 2 9 5 2 4" xfId="15580" xr:uid="{BC502C78-C287-4AAA-B2B4-855DDE2775FC}"/>
    <cellStyle name="Normal 2 9 5 3" xfId="8033" xr:uid="{5BDB75E0-42B9-47B7-BC4F-32339D7EE5F4}"/>
    <cellStyle name="Normal 2 9 5 3 2" xfId="27594" xr:uid="{4DE08653-E695-4105-8FAF-2EC4861B3D14}"/>
    <cellStyle name="Normal 2 9 5 3 3" xfId="18413" xr:uid="{4E72B610-0225-4948-95A6-B8293541BCC2}"/>
    <cellStyle name="Normal 2 9 5 4" xfId="10866" xr:uid="{32AA6B69-933E-4213-BBD8-E8160E16B6D4}"/>
    <cellStyle name="Normal 2 9 5 4 2" xfId="21246" xr:uid="{F35A2EDB-01FD-4EF0-997D-CE0011391BF6}"/>
    <cellStyle name="Normal 2 9 5 5" xfId="22952" xr:uid="{98F40136-10FD-4A5D-954E-95D1BD6B1790}"/>
    <cellStyle name="Normal 2 9 5 6" xfId="13433" xr:uid="{6FF45A3C-E951-49D1-9CC8-9EC9CB2C2C99}"/>
    <cellStyle name="Normal 2 9 6" xfId="2443" xr:uid="{00000000-0005-0000-0000-000007050000}"/>
    <cellStyle name="Normal 2 9 6 2" xfId="5737" xr:uid="{C0BED993-F139-4C6B-A792-E132324F2C14}"/>
    <cellStyle name="Normal 2 9 6 2 2" xfId="26272" xr:uid="{E224AED6-5478-4071-AAE4-531DAAE09ED8}"/>
    <cellStyle name="Normal 2 9 6 2 3" xfId="15115" xr:uid="{C4B322CF-7FF4-46FB-9710-2B9CF49427F9}"/>
    <cellStyle name="Normal 2 9 6 3" xfId="7568" xr:uid="{6E09B0F8-1818-40FD-B0B9-2BE03937EBA0}"/>
    <cellStyle name="Normal 2 9 6 3 2" xfId="17948" xr:uid="{A2D2891C-9A94-42CD-AE40-9576749EACD4}"/>
    <cellStyle name="Normal 2 9 6 4" xfId="10401" xr:uid="{FAF89A14-3615-4B8B-9728-F0D7110BDD46}"/>
    <cellStyle name="Normal 2 9 6 4 2" xfId="20781" xr:uid="{BF8F50E0-AEAA-451D-B4EA-D6C5391055A7}"/>
    <cellStyle name="Normal 2 9 6 5" xfId="23770" xr:uid="{E27B1D7E-8871-4391-9BAF-DCBA9D83669B}"/>
    <cellStyle name="Normal 2 9 6 6" xfId="12831" xr:uid="{06E2C9D0-79AB-4E4D-B154-4572A5AC5714}"/>
    <cellStyle name="Normal 2 9 7" xfId="2197" xr:uid="{00000000-0005-0000-0000-0000FB040000}"/>
    <cellStyle name="Normal 2 9 7 2" xfId="7324" xr:uid="{EA8C2445-2A00-4AF1-8B3A-62B72269B8D5}"/>
    <cellStyle name="Normal 2 9 7 2 2" xfId="17704" xr:uid="{575865A4-C903-444A-BEFF-E672E9F80B26}"/>
    <cellStyle name="Normal 2 9 7 3" xfId="10157" xr:uid="{F12035F6-C739-489C-9EFC-F90E08ECF96A}"/>
    <cellStyle name="Normal 2 9 7 3 2" xfId="20537" xr:uid="{2453241E-7F61-4AE6-844D-52675AF13A67}"/>
    <cellStyle name="Normal 2 9 7 4" xfId="23372" xr:uid="{9E8031DF-A2E9-4D45-BFC8-2E12170B31A2}"/>
    <cellStyle name="Normal 2 9 7 5" xfId="14871" xr:uid="{E01FAD09-3F53-4B7B-A156-7DBA1FBB85AD}"/>
    <cellStyle name="Normal 2 9 8" xfId="3953" xr:uid="{CED8D824-48D3-4AEF-8F7F-55717388E9E6}"/>
    <cellStyle name="Normal 2 9 8 2" xfId="8785" xr:uid="{C9D54B9E-2B71-467B-A443-019A549ED388}"/>
    <cellStyle name="Normal 2 9 8 2 2" xfId="19165" xr:uid="{AF764DA1-8EEC-4F37-BAFF-823F4512B564}"/>
    <cellStyle name="Normal 2 9 8 3" xfId="11618" xr:uid="{4D51BDD7-64D1-4472-9612-C42DAC1C76C4}"/>
    <cellStyle name="Normal 2 9 8 3 2" xfId="21998" xr:uid="{DF92F74E-7642-42AD-AA75-8CBC2EDD46C4}"/>
    <cellStyle name="Normal 2 9 8 4" xfId="16332" xr:uid="{DEB08D9E-3D2C-4A32-A794-F6E6A1CE67C3}"/>
    <cellStyle name="Normal 2 9 9" xfId="5187" xr:uid="{FC4BB2AD-7E18-4984-98C0-6FFD72EC7400}"/>
    <cellStyle name="Normal 2 9 9 2" xfId="14484" xr:uid="{FD71FD44-744A-47E9-9921-B8D7F3880453}"/>
    <cellStyle name="Normal 20" xfId="12252" xr:uid="{27372840-47D8-489B-95A7-2CD989EBD34B}"/>
    <cellStyle name="Normal 20 2" xfId="22632" xr:uid="{40D62CA8-3A96-48B0-BE9D-F7CE8F4D3E78}"/>
    <cellStyle name="Normal 21" xfId="12383" xr:uid="{FF094764-875A-4C99-A567-5596200E8909}"/>
    <cellStyle name="Normal 22" xfId="12382" xr:uid="{8C915B8E-2FA3-4DC4-BD95-7A870649C7C0}"/>
    <cellStyle name="Normal 23" xfId="30098" xr:uid="{C20B993B-01C2-4C51-8F98-6A9CBB8E2F4D}"/>
    <cellStyle name="Normal 23 2" xfId="30395" xr:uid="{287CA121-5416-4078-9572-C7B4DE184957}"/>
    <cellStyle name="Normal 23 3" xfId="31721" xr:uid="{23061F0C-4409-4E5F-A960-26EABC21E703}"/>
    <cellStyle name="Normal 24" xfId="31723" xr:uid="{4AD80940-F9FE-4312-92C2-BB9034C34D3B}"/>
    <cellStyle name="Normal 25" xfId="30097" xr:uid="{07506169-A6FD-44A0-8C52-1A1EF451F172}"/>
    <cellStyle name="Normal 26" xfId="30102" xr:uid="{7027CCDA-B9FD-43DE-A40A-182DF76F28F4}"/>
    <cellStyle name="Normal 27" xfId="31722" xr:uid="{4196B5BA-5EA7-4D8D-9D66-857889BD5159}"/>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2" xr:uid="{08D264DB-FBA0-4E76-A0A6-DD15CBF7F5DA}"/>
    <cellStyle name="Normal 3 2 2 4" xfId="847" xr:uid="{00000000-0005-0000-0000-0000FB040000}"/>
    <cellStyle name="Normal 3 2 2 4 2" xfId="848" xr:uid="{00000000-0005-0000-0000-0000FC040000}"/>
    <cellStyle name="Normal 3 2 2 4 3" xfId="3710" xr:uid="{00000000-0005-0000-0000-000069040000}"/>
    <cellStyle name="Normal 3 2 2 4 3 2" xfId="4803" xr:uid="{7E0E1DE2-FFD9-4B6C-A96E-E7DA851E3AAB}"/>
    <cellStyle name="Normal 3 2 2 4 3 3" xfId="30235" xr:uid="{B775CA85-A94A-4FA2-B016-4DD4E6773E9E}"/>
    <cellStyle name="Normal 3 2 2 4 3 3 2" xfId="31378" xr:uid="{FE22CF11-4570-4966-8D0D-C6F52D65F8E8}"/>
    <cellStyle name="Normal 3 2 2 4 3 4" xfId="31575" xr:uid="{D3F1F72C-C507-475E-BFC1-88BFEC9AABA6}"/>
    <cellStyle name="Normal 3 2 2 5" xfId="31262"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19" xr:uid="{032D5C75-76E2-40CA-A12D-BA86BF6B3032}"/>
    <cellStyle name="Normal 3 2 3 3 2 3 2 2 3" xfId="25323" xr:uid="{42CBD767-BF5C-42DC-AAFD-E88B7DD8534B}"/>
    <cellStyle name="Normal 3 2 3 3 2 3 2 3" xfId="857" xr:uid="{00000000-0005-0000-0000-000005050000}"/>
    <cellStyle name="Normal 3 2 3 3 2 3 2 3 2" xfId="1987" xr:uid="{00000000-0005-0000-0000-000006050000}"/>
    <cellStyle name="Normal 3 2 3 3 2 3 2 3 3" xfId="3711" xr:uid="{00000000-0005-0000-0000-000073040000}"/>
    <cellStyle name="Normal 3 2 3 3 2 3 2 3 3 2" xfId="4698" xr:uid="{51E09282-E913-4ED6-8E0D-C413A5D4A1F2}"/>
    <cellStyle name="Normal 3 2 3 3 2 3 2 3 3 3" xfId="30236" xr:uid="{B4011CD2-DE1E-4B51-8A66-B3C8C7A5D421}"/>
    <cellStyle name="Normal 3 2 3 3 2 3 2 3 3 3 2" xfId="31379" xr:uid="{BE93AEFA-7DA3-4658-9FC8-146A8E24F6DB}"/>
    <cellStyle name="Normal 3 2 3 3 2 3 2 3 3 4" xfId="31576" xr:uid="{9B4EC05B-CF70-4662-9DB5-17BD8DAB0B95}"/>
    <cellStyle name="Normal 3 2 3 3 2 3 2 4" xfId="25758" xr:uid="{5EC9D443-D6FF-49B3-87CB-0CAAE76577FA}"/>
    <cellStyle name="Normal 3 2 3 3 2 3 3" xfId="858" xr:uid="{00000000-0005-0000-0000-000007050000}"/>
    <cellStyle name="Normal 3 2 3 3 2 3 4" xfId="2918" xr:uid="{00000000-0005-0000-0000-000014050000}"/>
    <cellStyle name="Normal 3 2 3 3 2 3 4 2" xfId="31291" xr:uid="{EB8BC9D9-A033-4C6E-8AEF-B73E94BB5D44}"/>
    <cellStyle name="Normal 3 2 3 3 2 3 5" xfId="2093" xr:uid="{00000000-0005-0000-0000-000008020000}"/>
    <cellStyle name="Normal 3 2 3 3 2 3 5 2" xfId="4648" xr:uid="{F5C0EA0D-9822-4FF4-BD48-55FE3EF7782D}"/>
    <cellStyle name="Normal 3 2 3 3 2 3 5 3" xfId="30174" xr:uid="{EFD41364-146C-4C8A-A23B-7D13531E8C1D}"/>
    <cellStyle name="Normal 3 2 3 3 2 3 5 3 2" xfId="31318" xr:uid="{B91B5B5F-A506-42B7-A20E-383BCA9FFAF5}"/>
    <cellStyle name="Normal 3 2 3 3 2 3 5 4" xfId="31514" xr:uid="{6D671EEF-9106-4A0F-AE0E-B3AC82C22655}"/>
    <cellStyle name="Normal 3 2 3 3 2 3 6" xfId="3956" xr:uid="{0E1DF840-3114-4679-8527-B4509133BFD3}"/>
    <cellStyle name="Normal 3 2 3 3 2 3 6 2" xfId="4702" xr:uid="{EBED180B-3325-462A-919B-62911980F3E3}"/>
    <cellStyle name="Normal 3 2 3 3 2 3 6 3" xfId="30296" xr:uid="{E136CEC1-43EF-4959-B635-DE56F5F46204}"/>
    <cellStyle name="Normal 3 2 3 3 2 3 6 3 2" xfId="31439" xr:uid="{56DB6537-5079-42DC-8C0E-B9EB0AF26203}"/>
    <cellStyle name="Normal 3 2 3 3 2 3 6 4" xfId="31636" xr:uid="{D8E5B5D1-0B28-44DE-9618-995E05721A23}"/>
    <cellStyle name="Normal 3 2 3 3 2 3 7" xfId="30117" xr:uid="{3A8EA0EB-6553-4DE0-BA6D-E554B6EEBC52}"/>
    <cellStyle name="Normal 3 2 3 3 2 3 7 2" xfId="30478" xr:uid="{12261BA5-6EBE-49C8-858C-4433B97E2B8F}"/>
    <cellStyle name="Normal 3 2 3 3 2 4" xfId="859" xr:uid="{00000000-0005-0000-0000-000008050000}"/>
    <cellStyle name="Normal 3 2 3 3 2 4 2" xfId="2917" xr:uid="{00000000-0005-0000-0000-000015050000}"/>
    <cellStyle name="Normal 3 2 3 3 2 4 3" xfId="23492" xr:uid="{8625022A-D38B-4880-84F6-02FA13E60E21}"/>
    <cellStyle name="Normal 3 2 3 3 2 4 3 2" xfId="29618" xr:uid="{0FEE1F9F-C76F-4B8E-A83F-EAD315906FD7}"/>
    <cellStyle name="Normal 3 2 3 3 2 4 3 3" xfId="29597" xr:uid="{ED318358-FA7F-4BE8-8DAF-D6F7186FE3D7}"/>
    <cellStyle name="Normal 3 2 3 3 2 4 3 3 2" xfId="29641" xr:uid="{6DF48563-C650-48F9-9DC2-55B9B6148D77}"/>
    <cellStyle name="Normal 3 2 3 3 2 4 3 3 3" xfId="30383" xr:uid="{BAC9BCB8-EF57-4DA4-B9C1-3F2B8C7FC657}"/>
    <cellStyle name="Normal 3 2 3 3 2 4 3 3 4" xfId="30370" xr:uid="{34267B84-BB81-4C12-8C46-473BBA220C20}"/>
    <cellStyle name="Normal 3 2 3 3 2 4 3 3 4 2" xfId="31709" xr:uid="{592A1166-586C-44C0-A573-38C22F19E4A2}"/>
    <cellStyle name="Normal 3 2 3 3 2 4 3 4" xfId="30353" xr:uid="{93657840-58F4-4379-9A8A-0046F497FB51}"/>
    <cellStyle name="Normal 3 2 3 3 2 4 3 4 2" xfId="31695" xr:uid="{A40DE0E8-AD45-4E9B-94C0-51490D3093FE}"/>
    <cellStyle name="Normal 3 2 3 3 2 5" xfId="2092" xr:uid="{00000000-0005-0000-0000-000006020000}"/>
    <cellStyle name="Normal 3 2 3 3 2 5 2" xfId="4665" xr:uid="{1B4AA995-6D1E-409F-BFE5-CBE6CD7AB94F}"/>
    <cellStyle name="Normal 3 2 3 3 2 5 3" xfId="30173" xr:uid="{5165A243-F4B8-4207-B6E2-4C6179B2331B}"/>
    <cellStyle name="Normal 3 2 3 3 2 5 3 2" xfId="31317" xr:uid="{FE81CBED-C272-45C6-9FD4-ED32FBB04F14}"/>
    <cellStyle name="Normal 3 2 3 3 2 5 4" xfId="31513" xr:uid="{00EFE9D6-E228-47B1-B203-283A8667D08C}"/>
    <cellStyle name="Normal 3 2 3 3 2 6" xfId="3955" xr:uid="{F8E8F1E1-BBD4-4256-B483-D824BDAE78F4}"/>
    <cellStyle name="Normal 3 2 3 3 2 6 2" xfId="4763" xr:uid="{9F42B403-8D69-4B35-A1B8-4F04141A4544}"/>
    <cellStyle name="Normal 3 2 3 3 2 6 3" xfId="30295" xr:uid="{C496E6E4-1282-47C2-B1C7-9961AE8A150D}"/>
    <cellStyle name="Normal 3 2 3 3 2 6 3 2" xfId="31438" xr:uid="{5A0EDD58-F48D-4E4E-BD06-54CD1EEB56F7}"/>
    <cellStyle name="Normal 3 2 3 3 2 6 4" xfId="31635" xr:uid="{C5452A9F-2C0C-47BC-AC38-CC8ACD830D2A}"/>
    <cellStyle name="Normal 3 2 3 3 2 7" xfId="30116" xr:uid="{019B4B8F-7996-40B8-8487-A11E7446390C}"/>
    <cellStyle name="Normal 3 2 3 3 2 7 2" xfId="30477"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8" xr:uid="{00000000-0005-0000-0000-00000E050000}"/>
    <cellStyle name="Normal 3 2 3 3 4 2 2 2 2 2" xfId="30085" xr:uid="{89E53FE7-94C9-4D91-BBC4-6F94CBF85A44}"/>
    <cellStyle name="Normal 3 2 3 3 4 2 2 2 3" xfId="3712" xr:uid="{00000000-0005-0000-0000-00007A040000}"/>
    <cellStyle name="Normal 3 2 3 3 4 2 2 2 3 2" xfId="4774" xr:uid="{3EE6A992-6E14-412B-A546-1161B9E0D3AE}"/>
    <cellStyle name="Normal 3 2 3 3 4 2 2 2 3 3" xfId="30237" xr:uid="{86BCA4BE-8FF9-4E7A-B9DD-185C56EFBE75}"/>
    <cellStyle name="Normal 3 2 3 3 4 2 2 2 3 3 2" xfId="31380" xr:uid="{1A51DAD1-F532-4907-8058-33633595C8CE}"/>
    <cellStyle name="Normal 3 2 3 3 4 2 2 2 3 4" xfId="31577" xr:uid="{E311BA82-333E-46A3-AD01-6013A34DAC67}"/>
    <cellStyle name="Normal 3 2 3 3 4 2 2 2 4" xfId="24731" xr:uid="{08713468-6514-49F8-B4E6-F61F3C4FDA44}"/>
    <cellStyle name="Normal 3 2 3 3 4 2 2 3" xfId="1989" xr:uid="{00000000-0005-0000-0000-00000F050000}"/>
    <cellStyle name="Normal 3 2 3 3 4 2 2 4" xfId="22852" xr:uid="{FAB5457A-0A0A-428D-8F1B-DAFEE4F83219}"/>
    <cellStyle name="Normal 3 2 3 3 4 2 3" xfId="865" xr:uid="{00000000-0005-0000-0000-000010050000}"/>
    <cellStyle name="Normal 3 2 3 3 4 2 3 2" xfId="866" xr:uid="{00000000-0005-0000-0000-000011050000}"/>
    <cellStyle name="Normal 3 2 3 3 4 2 3 2 2" xfId="24503" xr:uid="{EE8B293B-87C8-42E1-AF32-679531BFDE2A}"/>
    <cellStyle name="Normal 3 2 3 3 4 2 3 2 3" xfId="25815" xr:uid="{7C09AC0D-5F28-421E-9E99-2079FC6A8637}"/>
    <cellStyle name="Normal 3 2 3 3 4 2 3 3" xfId="867" xr:uid="{00000000-0005-0000-0000-000012050000}"/>
    <cellStyle name="Normal 3 2 3 3 4 2 3 3 2" xfId="24081" xr:uid="{5907E1A0-6497-4B7D-B2B6-A65DF4324FD1}"/>
    <cellStyle name="Normal 3 2 3 3 4 2 3 3 3" xfId="24458" xr:uid="{1AA0180D-7B02-4838-9AC9-29190EA47CF7}"/>
    <cellStyle name="Normal 3 2 3 3 4 2 3 4" xfId="2095" xr:uid="{00000000-0005-0000-0000-00000E020000}"/>
    <cellStyle name="Normal 3 2 3 3 4 2 3 4 2" xfId="4715" xr:uid="{84F79AEF-86F1-430E-9A02-46E9B0EA2D4B}"/>
    <cellStyle name="Normal 3 2 3 3 4 2 3 4 3" xfId="30176" xr:uid="{DE26479C-16AF-4053-ADA2-2366C14A6988}"/>
    <cellStyle name="Normal 3 2 3 3 4 2 3 4 3 2" xfId="31320" xr:uid="{98ADDAB9-7E5D-4B1A-B857-1BF8F72E74B4}"/>
    <cellStyle name="Normal 3 2 3 3 4 2 3 4 4" xfId="31516" xr:uid="{C975A579-45FB-4F57-850C-66AA6B19B7DF}"/>
    <cellStyle name="Normal 3 2 3 3 4 2 3 5" xfId="25608" xr:uid="{AE0E7AAC-A35C-4739-83F7-24B2349D3A43}"/>
    <cellStyle name="Normal 3 2 3 3 4 2 3 6" xfId="30535" xr:uid="{5DF49D80-F591-4B6B-AC8D-0AA109DB5F47}"/>
    <cellStyle name="Normal 3 2 3 3 4 2 4" xfId="23281" xr:uid="{607B55E2-785A-4475-A5AF-715CB366B607}"/>
    <cellStyle name="Normal 3 2 3 3 4 3" xfId="868" xr:uid="{00000000-0005-0000-0000-000013050000}"/>
    <cellStyle name="Normal 3 2 3 3 4 4" xfId="2919" xr:uid="{00000000-0005-0000-0000-00001D050000}"/>
    <cellStyle name="Normal 3 2 3 3 4 4 2" xfId="31295" xr:uid="{324C98B1-8E30-4CDB-8616-21FD670B2E3A}"/>
    <cellStyle name="Normal 3 2 3 3 4 5" xfId="2094" xr:uid="{00000000-0005-0000-0000-00000B020000}"/>
    <cellStyle name="Normal 3 2 3 3 4 5 2" xfId="3807" xr:uid="{88D4B6F8-D038-4FA2-9B5E-8BA2B2639DFB}"/>
    <cellStyle name="Normal 3 2 3 3 4 5 3" xfId="30175" xr:uid="{CB02CBFB-77EE-4C98-92E6-6936F3E8C9D8}"/>
    <cellStyle name="Normal 3 2 3 3 4 5 3 2" xfId="31319" xr:uid="{F2C34778-01E7-4E78-BC6F-88ABEE2BEE7D}"/>
    <cellStyle name="Normal 3 2 3 3 4 5 4" xfId="31515" xr:uid="{A79C0C5A-7EDD-4B02-A14A-86F26A0520E9}"/>
    <cellStyle name="Normal 3 2 3 3 4 6" xfId="3957" xr:uid="{5C36214B-B9A0-42AD-97C5-679BC9758736}"/>
    <cellStyle name="Normal 3 2 3 3 4 6 2" xfId="4775" xr:uid="{C6EA1D90-BF83-4CD0-B22B-769466A8D247}"/>
    <cellStyle name="Normal 3 2 3 3 4 6 3" xfId="30297" xr:uid="{9F6F5CBA-D16F-48D0-91E5-EA178C3A599A}"/>
    <cellStyle name="Normal 3 2 3 3 4 6 3 2" xfId="31440" xr:uid="{A0375E49-2C8F-471E-911A-A63C71DA3145}"/>
    <cellStyle name="Normal 3 2 3 3 4 6 4" xfId="31637" xr:uid="{849E470A-FB03-4831-8FE0-135351CE5670}"/>
    <cellStyle name="Normal 3 2 3 3 4 7" xfId="30118" xr:uid="{21708935-4338-4B04-A5B4-2B12A5C766F5}"/>
    <cellStyle name="Normal 3 2 3 3 4 7 2" xfId="30479" xr:uid="{F378E57F-2EEC-4F55-AB97-A5FA15FB5A75}"/>
    <cellStyle name="Normal 3 2 3 3 5" xfId="869" xr:uid="{00000000-0005-0000-0000-000014050000}"/>
    <cellStyle name="Normal 3 2 3 3 5 2" xfId="870" xr:uid="{00000000-0005-0000-0000-000015050000}"/>
    <cellStyle name="Normal 3 2 3 3 5 3" xfId="3713" xr:uid="{00000000-0005-0000-0000-000081040000}"/>
    <cellStyle name="Normal 3 2 3 3 5 3 2" xfId="4788" xr:uid="{345DF071-92C4-4D83-A3A4-5CDB82EFF459}"/>
    <cellStyle name="Normal 3 2 3 3 5 3 2 2" xfId="27325" xr:uid="{36392154-9601-4751-B21A-9FC0AC69F7FB}"/>
    <cellStyle name="Normal 3 2 3 3 5 3 3" xfId="25726" xr:uid="{5EC24068-D279-40A6-85E3-7D41DE988994}"/>
    <cellStyle name="Normal 3 2 3 3 5 3 4" xfId="30238" xr:uid="{57A3C330-EEF1-4F13-A663-4A6AAFC7B558}"/>
    <cellStyle name="Normal 3 2 3 3 5 3 4 2" xfId="31381" xr:uid="{BFC026E1-24FA-40A5-A536-7FBCD1AA6124}"/>
    <cellStyle name="Normal 3 2 3 3 5 3 5" xfId="31578" xr:uid="{78178B15-934C-461A-998B-6869636634B9}"/>
    <cellStyle name="Normal 3 2 3 3 5 4" xfId="25711"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6" xr:uid="{CF3F732A-3464-44B7-ACAC-54207065C4A1}"/>
    <cellStyle name="Normal 3 2 3 4 3 2 2 3" xfId="24090" xr:uid="{464BB80B-BDC8-41C8-913C-E7E41BB7A4DF}"/>
    <cellStyle name="Normal 3 2 3 4 3 2 3" xfId="876" xr:uid="{00000000-0005-0000-0000-00001B050000}"/>
    <cellStyle name="Normal 3 2 3 4 3 2 3 2" xfId="1990" xr:uid="{00000000-0005-0000-0000-00001C050000}"/>
    <cellStyle name="Normal 3 2 3 4 3 2 3 3" xfId="3714" xr:uid="{00000000-0005-0000-0000-000088040000}"/>
    <cellStyle name="Normal 3 2 3 4 3 2 3 3 2" xfId="4770" xr:uid="{3F5C8904-0CB7-4A62-A566-1B839756158A}"/>
    <cellStyle name="Normal 3 2 3 4 3 2 3 3 3" xfId="30239" xr:uid="{09A3577F-9760-4766-9C2F-D9019747DF4A}"/>
    <cellStyle name="Normal 3 2 3 4 3 2 3 3 3 2" xfId="31382" xr:uid="{A4473E79-1F75-4888-8BBE-EA2C63CD76A1}"/>
    <cellStyle name="Normal 3 2 3 4 3 2 3 3 4" xfId="31579" xr:uid="{4CCDC4C7-EF66-4862-AB6F-4192F6078FC6}"/>
    <cellStyle name="Normal 3 2 3 4 3 2 4" xfId="25824" xr:uid="{1A6B0C1D-1919-427D-8E6B-3883E899BAEA}"/>
    <cellStyle name="Normal 3 2 3 4 3 3" xfId="877" xr:uid="{00000000-0005-0000-0000-00001D050000}"/>
    <cellStyle name="Normal 3 2 3 4 3 4" xfId="2920" xr:uid="{00000000-0005-0000-0000-000023050000}"/>
    <cellStyle name="Normal 3 2 3 4 3 4 2" xfId="31284" xr:uid="{8B70590F-73CC-44E1-B466-2B324B3DBBCB}"/>
    <cellStyle name="Normal 3 2 3 4 3 5" xfId="2097" xr:uid="{00000000-0005-0000-0000-000012020000}"/>
    <cellStyle name="Normal 3 2 3 4 3 5 2" xfId="4670" xr:uid="{C7488697-347C-4027-9144-3C9AC3B4D98F}"/>
    <cellStyle name="Normal 3 2 3 4 3 5 3" xfId="30178" xr:uid="{72FD9D08-8B3A-4237-9D8B-137B965D383B}"/>
    <cellStyle name="Normal 3 2 3 4 3 5 3 2" xfId="31322" xr:uid="{45EA9506-8E31-4B6C-9642-21F6D94811EA}"/>
    <cellStyle name="Normal 3 2 3 4 3 5 4" xfId="31518" xr:uid="{57B4B3E7-6D59-438C-A24A-74EBC3100FE4}"/>
    <cellStyle name="Normal 3 2 3 4 3 6" xfId="3959" xr:uid="{D1FAA155-8172-43EB-ACF9-9A7AA25E3D6E}"/>
    <cellStyle name="Normal 3 2 3 4 3 6 2" xfId="4783" xr:uid="{8A9EA233-ABD3-42E4-B860-F2A4E0132FC1}"/>
    <cellStyle name="Normal 3 2 3 4 3 6 3" xfId="30299" xr:uid="{81B67AB2-71E6-4678-8CF3-9987E9088F9B}"/>
    <cellStyle name="Normal 3 2 3 4 3 6 3 2" xfId="31442" xr:uid="{A98CF9BE-AAE6-4825-8E47-7EAA17C2BBF3}"/>
    <cellStyle name="Normal 3 2 3 4 3 6 4" xfId="31639" xr:uid="{AAEDCB10-67E7-4420-AA2F-0DDA1928FE65}"/>
    <cellStyle name="Normal 3 2 3 4 3 7" xfId="30120" xr:uid="{B13A17FC-0920-42D9-BFD0-704A408A0A4C}"/>
    <cellStyle name="Normal 3 2 3 4 3 7 2" xfId="30481" xr:uid="{10C38449-8AAA-4472-A41E-21A90DBA3EF1}"/>
    <cellStyle name="Normal 3 2 3 4 4" xfId="878" xr:uid="{00000000-0005-0000-0000-00001E050000}"/>
    <cellStyle name="Normal 3 2 3 4 4 2" xfId="1991" xr:uid="{00000000-0005-0000-0000-00001F050000}"/>
    <cellStyle name="Normal 3 2 3 4 4 3" xfId="3715" xr:uid="{00000000-0005-0000-0000-00008B040000}"/>
    <cellStyle name="Normal 3 2 3 4 4 3 2" xfId="4730" xr:uid="{6712E95B-D981-4590-85C2-AC9FC672C3C9}"/>
    <cellStyle name="Normal 3 2 3 4 4 3 3" xfId="30240" xr:uid="{4F7F6943-EDBD-49B8-92F4-C7F6E5EFC9D8}"/>
    <cellStyle name="Normal 3 2 3 4 4 3 3 2" xfId="31383" xr:uid="{7D216875-FD6D-42D1-B93A-66F40255D01A}"/>
    <cellStyle name="Normal 3 2 3 4 4 3 4" xfId="31580" xr:uid="{E9786FEF-20D7-44D2-9C67-93A7FB8E137B}"/>
    <cellStyle name="Normal 3 2 3 4 5" xfId="2096" xr:uid="{00000000-0005-0000-0000-000010020000}"/>
    <cellStyle name="Normal 3 2 3 4 5 2" xfId="3777" xr:uid="{8B0DC8D1-7DE9-4171-A63D-3B65DE7CC539}"/>
    <cellStyle name="Normal 3 2 3 4 5 3" xfId="30177" xr:uid="{92251D01-4C43-436B-89CC-A84B9DD25DD4}"/>
    <cellStyle name="Normal 3 2 3 4 5 3 2" xfId="31321" xr:uid="{FCE2C500-F43A-4375-A00C-E81F083CEF3F}"/>
    <cellStyle name="Normal 3 2 3 4 5 4" xfId="31517" xr:uid="{EB794679-BCC2-4055-AC27-37AACFDD1FB4}"/>
    <cellStyle name="Normal 3 2 3 4 6" xfId="3958" xr:uid="{C6836599-ECCD-4EBB-AA38-ABF0279C67FA}"/>
    <cellStyle name="Normal 3 2 3 4 6 2" xfId="4748" xr:uid="{E32033F8-C2D4-4D9A-8197-D59BB0805FFB}"/>
    <cellStyle name="Normal 3 2 3 4 6 3" xfId="30298" xr:uid="{D8F87D88-0F19-481C-A1CC-3146338754DB}"/>
    <cellStyle name="Normal 3 2 3 4 6 3 2" xfId="31441" xr:uid="{B4A69638-323B-49E7-90F5-90FE0D97664A}"/>
    <cellStyle name="Normal 3 2 3 4 6 4" xfId="31638" xr:uid="{7FD9D19C-1E53-40EA-BF81-22379F781951}"/>
    <cellStyle name="Normal 3 2 3 4 7" xfId="30119" xr:uid="{2902EA16-525C-4490-96D7-08F0557F0425}"/>
    <cellStyle name="Normal 3 2 3 4 7 2" xfId="30480" xr:uid="{DF6E23B2-6945-41B0-8306-2F702DBA91A9}"/>
    <cellStyle name="Normal 3 2 3 5" xfId="2065" xr:uid="{00000000-0005-0000-0000-000003020000}"/>
    <cellStyle name="Normal 3 2 3 5 2" xfId="4737" xr:uid="{1DEEA62F-24B4-4396-B677-5B3167946642}"/>
    <cellStyle name="Normal 3 2 3 5 3" xfId="30165" xr:uid="{75BDF039-D1D0-4720-91AF-54BBB162394D}"/>
    <cellStyle name="Normal 3 2 3 5 3 2" xfId="30482" xr:uid="{7C8CED2E-CFB8-4B18-9B98-486CBBF1CEE6}"/>
    <cellStyle name="Normal 3 2 3 5 4" xfId="31505" xr:uid="{D2C494B6-B581-4571-B629-4078CCA1DF19}"/>
    <cellStyle name="Normal 3 2 3 6" xfId="30111" xr:uid="{2DA27080-57C7-488E-9E66-228C66F3BB6F}"/>
    <cellStyle name="Normal 3 2 3 6 2" xfId="30470"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7" xr:uid="{3EF99F25-A57D-4DC0-97CB-91B0DD3F630F}"/>
    <cellStyle name="Normal 3 2 4 3 2 2 3" xfId="25694" xr:uid="{19CA29BA-DCD1-4906-9A5C-D706283E436C}"/>
    <cellStyle name="Normal 3 2 4 3 2 3" xfId="884" xr:uid="{00000000-0005-0000-0000-000025050000}"/>
    <cellStyle name="Normal 3 2 4 3 2 3 2" xfId="1992" xr:uid="{00000000-0005-0000-0000-000026050000}"/>
    <cellStyle name="Normal 3 2 4 3 2 3 3" xfId="3716" xr:uid="{00000000-0005-0000-0000-000092040000}"/>
    <cellStyle name="Normal 3 2 4 3 2 3 3 2" xfId="4700" xr:uid="{E7124F84-1902-4C52-813A-2AD87B201F7F}"/>
    <cellStyle name="Normal 3 2 4 3 2 3 3 3" xfId="30241" xr:uid="{FB3B0704-45A1-4B1D-8FF2-DBF25C1101E3}"/>
    <cellStyle name="Normal 3 2 4 3 2 3 3 3 2" xfId="31384" xr:uid="{C389EE42-3048-406A-ACE1-5B5798D31786}"/>
    <cellStyle name="Normal 3 2 4 3 2 3 3 4" xfId="31581" xr:uid="{E69F89CA-AEBA-4937-8B6F-1B0F7B1F1450}"/>
    <cellStyle name="Normal 3 2 4 3 2 4" xfId="23426" xr:uid="{F5F16304-98F9-4382-9EBD-05DA6A2307A4}"/>
    <cellStyle name="Normal 3 2 4 3 3" xfId="885" xr:uid="{00000000-0005-0000-0000-000027050000}"/>
    <cellStyle name="Normal 3 2 4 3 4" xfId="2922" xr:uid="{00000000-0005-0000-0000-00002A050000}"/>
    <cellStyle name="Normal 3 2 4 3 4 2" xfId="31286" xr:uid="{C5493F1B-7833-429B-A3F9-F86186048626}"/>
    <cellStyle name="Normal 3 2 4 3 5" xfId="2099" xr:uid="{00000000-0005-0000-0000-000016020000}"/>
    <cellStyle name="Normal 3 2 4 3 5 2" xfId="4685" xr:uid="{06BFEBE3-1397-400F-9E69-D60195609A34}"/>
    <cellStyle name="Normal 3 2 4 3 5 3" xfId="30180" xr:uid="{CAF84CE8-A6AE-4653-8439-E2C2CC100971}"/>
    <cellStyle name="Normal 3 2 4 3 5 3 2" xfId="31324" xr:uid="{CD2BA927-620B-4490-8DBC-65DFEFB5E7E2}"/>
    <cellStyle name="Normal 3 2 4 3 5 4" xfId="31520" xr:uid="{F7EE645A-A73D-47E9-8833-528052C962F3}"/>
    <cellStyle name="Normal 3 2 4 3 6" xfId="3962" xr:uid="{C9BE7447-0E91-41CB-9714-02F1C566D84A}"/>
    <cellStyle name="Normal 3 2 4 3 6 2" xfId="4787" xr:uid="{0C195683-FC3A-4228-8CFA-81C976438B43}"/>
    <cellStyle name="Normal 3 2 4 3 6 3" xfId="30301" xr:uid="{5B46428E-4B5D-4956-93B7-0F396B73A2B2}"/>
    <cellStyle name="Normal 3 2 4 3 6 3 2" xfId="31444" xr:uid="{5A6B4B77-3513-4B99-8042-BE10B0FA72A0}"/>
    <cellStyle name="Normal 3 2 4 3 6 4" xfId="31641" xr:uid="{B3547189-4D1A-4E73-AD27-78C5227CE173}"/>
    <cellStyle name="Normal 3 2 4 3 7" xfId="30122" xr:uid="{2FC8C8CB-77C8-4CE3-9500-8BBF0E8D3D67}"/>
    <cellStyle name="Normal 3 2 4 3 7 2" xfId="30484" xr:uid="{FF9CD143-3DC5-4E78-9669-CDD5E69991DD}"/>
    <cellStyle name="Normal 3 2 4 4" xfId="2921" xr:uid="{00000000-0005-0000-0000-00002B050000}"/>
    <cellStyle name="Normal 3 2 4 4 2" xfId="25746" xr:uid="{F4A474D2-41DD-4D0C-B5D7-FFDAF17C5566}"/>
    <cellStyle name="Normal 3 2 4 4 2 2" xfId="29625" xr:uid="{0DCF3C32-0EA3-482C-941C-B4A52CDFF34B}"/>
    <cellStyle name="Normal 3 2 4 4 2 3" xfId="29598" xr:uid="{193FC249-A10F-445C-95C0-0B33E7ED076A}"/>
    <cellStyle name="Normal 3 2 4 4 2 3 2" xfId="29642" xr:uid="{150E5878-774A-4368-848F-E3C08FDFC92C}"/>
    <cellStyle name="Normal 3 2 4 4 2 3 3" xfId="30384" xr:uid="{EAB09D60-EC65-4583-A401-605E05C9795F}"/>
    <cellStyle name="Normal 3 2 4 4 2 3 4" xfId="30371" xr:uid="{EC861FD9-BC0C-408C-9531-DE32A58E2953}"/>
    <cellStyle name="Normal 3 2 4 4 2 3 4 2" xfId="31710" xr:uid="{3FB41312-390E-4923-8C3C-F8147726A4F3}"/>
    <cellStyle name="Normal 3 2 4 4 2 4" xfId="30354" xr:uid="{C34059E2-DD63-4FD3-8EEB-54B190A38F45}"/>
    <cellStyle name="Normal 3 2 4 4 2 4 2" xfId="31696" xr:uid="{6DCD7FB8-B5FD-4C77-BBC6-EAED650E4CF3}"/>
    <cellStyle name="Normal 3 2 4 4 3" xfId="24727" xr:uid="{154F7FD8-B3F3-4487-878D-5A0175DAC264}"/>
    <cellStyle name="Normal 3 2 4 5" xfId="2098" xr:uid="{00000000-0005-0000-0000-000014020000}"/>
    <cellStyle name="Normal 3 2 4 5 2" xfId="4644" xr:uid="{3EC2113D-E49B-4038-9F23-778F9B5DB2AD}"/>
    <cellStyle name="Normal 3 2 4 5 3" xfId="30179" xr:uid="{8EA82334-E7EE-4E69-990C-4DEAF38099AA}"/>
    <cellStyle name="Normal 3 2 4 5 3 2" xfId="31323" xr:uid="{E9CBBCA5-54AD-468F-B466-AB0737888486}"/>
    <cellStyle name="Normal 3 2 4 5 4" xfId="31519" xr:uid="{B5FE814E-E042-40D9-B41A-A129B9C70AF7}"/>
    <cellStyle name="Normal 3 2 4 6" xfId="3961" xr:uid="{7B02E248-334A-4390-803D-03A9529B2562}"/>
    <cellStyle name="Normal 3 2 4 6 2" xfId="4816" xr:uid="{2DE6B781-6A0F-4C4A-A762-5BA32CF9F8AB}"/>
    <cellStyle name="Normal 3 2 4 6 3" xfId="30300" xr:uid="{DD7F06BC-48FB-45F1-B5D9-2F7DC116529F}"/>
    <cellStyle name="Normal 3 2 4 6 3 2" xfId="31443" xr:uid="{F10D9DC9-263D-4EE8-996D-1DD37EFF76EA}"/>
    <cellStyle name="Normal 3 2 4 6 4" xfId="31640" xr:uid="{BCC20E6B-1DD8-47F1-B716-180F52FE094F}"/>
    <cellStyle name="Normal 3 2 4 7" xfId="30121" xr:uid="{2CF31ED3-BF8A-4420-A35A-63A9374EE9CB}"/>
    <cellStyle name="Normal 3 2 4 7 2" xfId="30483" xr:uid="{E8D1DD0B-859F-4702-9615-4F14D8E78C95}"/>
    <cellStyle name="Normal 3 2 5" xfId="29570" xr:uid="{750150B5-C7CA-4EA6-BA0D-6C0AEF29E2A9}"/>
    <cellStyle name="Normal 3 2 5 2" xfId="29629" xr:uid="{FC40ABBD-3EDE-4371-9FF9-A208F204AC39}"/>
    <cellStyle name="Normal 3 2 5 2 2" xfId="31249" xr:uid="{F12AF8C4-3DE1-4158-AA8E-7806F3A8EF51}"/>
    <cellStyle name="Normal 3 2 5 2 3" xfId="30466" xr:uid="{A19572E5-C2FE-4995-B8C9-236F90541CCE}"/>
    <cellStyle name="Normal 3 2 5 3" xfId="29599" xr:uid="{4BE0FB2A-CFA3-46C2-A6F3-5BD4CCDE876F}"/>
    <cellStyle name="Normal 3 2 5 3 2" xfId="29643" xr:uid="{012C5423-63EC-45C8-AB0D-9143CDABBBAF}"/>
    <cellStyle name="Normal 3 2 5 3 3" xfId="30385" xr:uid="{61D53CD0-CA5E-4F77-91D4-46F773F8DF85}"/>
    <cellStyle name="Normal 3 2 5 3 4" xfId="30372" xr:uid="{901B8119-F76A-44E0-936C-BA78095F8F22}"/>
    <cellStyle name="Normal 3 2 5 3 4 2" xfId="31711" xr:uid="{48E12EBD-4D36-46FA-BCC1-A806C8B17EDF}"/>
    <cellStyle name="Normal 3 2 5 4" xfId="29633" xr:uid="{B70E0C93-0F24-4A65-9A4C-6AA94B1973D9}"/>
    <cellStyle name="Normal 3 2 5 5" xfId="30355" xr:uid="{8D54E739-13BE-4332-8917-3C2D88CE836D}"/>
    <cellStyle name="Normal 3 2 5 5 2" xfId="31243" xr:uid="{93394BE0-19B6-4E50-8418-A98C9A434D03}"/>
    <cellStyle name="Normal 3 2 5 5 3" xfId="31697" xr:uid="{59429AA2-65FA-427B-BCCC-AF076B796573}"/>
    <cellStyle name="Normal 3 2 6" xfId="30108" xr:uid="{E75C1CB2-D09F-4E20-9707-91B0AD896C89}"/>
    <cellStyle name="Normal 3 2 6 2" xfId="31494" xr:uid="{75618FDA-0DC1-449E-A37B-B4C7EE151DBA}"/>
    <cellStyle name="Normal 3 3" xfId="886" xr:uid="{00000000-0005-0000-0000-000028050000}"/>
    <cellStyle name="Normal 3 3 2" xfId="29571" xr:uid="{255EAE38-A587-454A-A10E-047DE88AEFA0}"/>
    <cellStyle name="Normal 3 4" xfId="29572" xr:uid="{2F3070F6-1C88-4374-9425-21AEE0A4DFFB}"/>
    <cellStyle name="Normal 3 4 2" xfId="29630" xr:uid="{56437A54-78A7-4336-835A-B2D545FA46F6}"/>
    <cellStyle name="Normal 3 4 3" xfId="29591" xr:uid="{8EA9A8F3-AE43-4EF4-960D-AD7C26FB738D}"/>
    <cellStyle name="Normal 4" xfId="887" xr:uid="{00000000-0005-0000-0000-000029050000}"/>
    <cellStyle name="Normal 4 10" xfId="888" xr:uid="{00000000-0005-0000-0000-00002A050000}"/>
    <cellStyle name="Normal 4 10 10" xfId="9776" xr:uid="{124714D4-58FE-4A1A-95C3-0A3FC13E102A}"/>
    <cellStyle name="Normal 4 10 10 2" xfId="20156" xr:uid="{75151CA6-0830-4718-974F-DA1C711EC993}"/>
    <cellStyle name="Normal 4 10 11" xfId="22799" xr:uid="{DF8820E2-133B-4E33-BD57-2890C0DB6BE3}"/>
    <cellStyle name="Normal 4 10 12" xfId="12578" xr:uid="{A0231339-5278-4006-B10A-D98724736073}"/>
    <cellStyle name="Normal 4 10 2" xfId="889" xr:uid="{00000000-0005-0000-0000-00002B050000}"/>
    <cellStyle name="Normal 4 10 2 2" xfId="890" xr:uid="{00000000-0005-0000-0000-00002C050000}"/>
    <cellStyle name="Normal 4 10 2 2 2" xfId="5195" xr:uid="{2F990ED6-C403-433B-9416-DF936D9A58B9}"/>
    <cellStyle name="Normal 4 10 2 2 2 2" xfId="25732" xr:uid="{8EAC1899-FCAE-42AF-B292-F3C46DB240FD}"/>
    <cellStyle name="Normal 4 10 2 2 2 3" xfId="27274" xr:uid="{A64401EC-5285-4578-B7C7-D6B097D78689}"/>
    <cellStyle name="Normal 4 10 2 2 2 4" xfId="14492" xr:uid="{E7C4EC7E-9AAD-49FD-B157-0C8E5BCC24FC}"/>
    <cellStyle name="Normal 4 10 2 2 3" xfId="6945" xr:uid="{52EE871B-7087-409F-9C4F-E922AA7F83F3}"/>
    <cellStyle name="Normal 4 10 2 2 3 2" xfId="27606" xr:uid="{EDB7409E-4EFD-4903-9940-6903E7494269}"/>
    <cellStyle name="Normal 4 10 2 2 3 3" xfId="26626" xr:uid="{BAC96558-61F5-4DE7-BDC4-B43C1B7A7531}"/>
    <cellStyle name="Normal 4 10 2 2 3 4" xfId="17325" xr:uid="{76CC529E-0A0D-42AD-81FA-974DF2153082}"/>
    <cellStyle name="Normal 4 10 2 2 4" xfId="9778" xr:uid="{DBBF66FF-173D-4216-935C-22F75CD999F5}"/>
    <cellStyle name="Normal 4 10 2 2 4 2" xfId="29406" xr:uid="{89B580D3-DD76-45DF-8750-08C22EC08327}"/>
    <cellStyle name="Normal 4 10 2 2 4 3" xfId="20158" xr:uid="{4ECA2B16-6E25-4D5B-AFA6-B30E1F70021C}"/>
    <cellStyle name="Normal 4 10 2 2 5" xfId="23920" xr:uid="{104E3D88-6CBC-44D8-B9F2-BEAC9DD3083B}"/>
    <cellStyle name="Normal 4 10 2 2 6" xfId="13818" xr:uid="{9E4BF900-B394-4381-A3AD-81D1670F5184}"/>
    <cellStyle name="Normal 4 10 2 3" xfId="2758" xr:uid="{00000000-0005-0000-0000-000031050000}"/>
    <cellStyle name="Normal 4 10 2 3 2" xfId="5976" xr:uid="{CD34A8B9-3B58-4C5E-9CD2-ACBBE4EE33D3}"/>
    <cellStyle name="Normal 4 10 2 3 2 2" xfId="27607" xr:uid="{57EC37BA-FA62-4027-8554-F8D55147A022}"/>
    <cellStyle name="Normal 4 10 2 3 2 3" xfId="15429" xr:uid="{AD4EA0E3-BDF6-4138-BDE3-11682B8BF146}"/>
    <cellStyle name="Normal 4 10 2 3 3" xfId="7882" xr:uid="{A88F4761-7BB3-4048-BEB8-B05CE1392E24}"/>
    <cellStyle name="Normal 4 10 2 3 3 2" xfId="18262" xr:uid="{4F2930A9-615B-4D19-A7D8-75C546950B3C}"/>
    <cellStyle name="Normal 4 10 2 3 4" xfId="10715" xr:uid="{1A351FCC-9811-46B5-BF3B-5BB71B02F51D}"/>
    <cellStyle name="Normal 4 10 2 3 4 2" xfId="21095" xr:uid="{003F525A-3718-4585-88D3-595F3991A7B1}"/>
    <cellStyle name="Normal 4 10 2 3 5" xfId="23268" xr:uid="{F222276F-E2A3-49D9-8473-5AB2636BB857}"/>
    <cellStyle name="Normal 4 10 2 3 6" xfId="13204" xr:uid="{F353F1D6-BE84-4FA7-99E5-62DCA8E8199A}"/>
    <cellStyle name="Normal 4 10 2 4" xfId="4176" xr:uid="{64D4522C-9833-489C-A11E-8967B3AE04DC}"/>
    <cellStyle name="Normal 4 10 2 4 2" xfId="8948" xr:uid="{4A4CF90D-1119-4D6F-9E60-40792F233AB2}"/>
    <cellStyle name="Normal 4 10 2 4 2 2" xfId="29038" xr:uid="{C6649890-FA54-4194-AFE2-7FB2A9751A0E}"/>
    <cellStyle name="Normal 4 10 2 4 2 3" xfId="19328" xr:uid="{E43D67DB-6AFB-4D7F-A589-3770049FB9B0}"/>
    <cellStyle name="Normal 4 10 2 4 3" xfId="11781" xr:uid="{4A9C5750-FFB1-49CA-96CA-C07EBA6AC803}"/>
    <cellStyle name="Normal 4 10 2 4 3 2" xfId="22161" xr:uid="{2468264E-ABFB-4540-9DD4-0F7D7AD581B4}"/>
    <cellStyle name="Normal 4 10 2 4 4" xfId="23560" xr:uid="{B21780F6-0BF4-45CE-A462-C823F73BF55B}"/>
    <cellStyle name="Normal 4 10 2 4 5" xfId="16495" xr:uid="{DAFC14F9-0A12-427D-99CD-D54784F738DB}"/>
    <cellStyle name="Normal 4 10 2 5" xfId="5194" xr:uid="{4C483B6D-F99C-4B05-A1C7-57FA01DAB4FE}"/>
    <cellStyle name="Normal 4 10 2 5 2" xfId="28294" xr:uid="{FEBE1B3F-2BA5-47F7-BDDB-4A373A169525}"/>
    <cellStyle name="Normal 4 10 2 5 3" xfId="14491" xr:uid="{47A2088D-36D2-43B9-BB01-2CE873797F06}"/>
    <cellStyle name="Normal 4 10 2 6" xfId="6944" xr:uid="{1812DBF2-AC43-42C8-BB06-3A4BCCF931A4}"/>
    <cellStyle name="Normal 4 10 2 6 2" xfId="17324" xr:uid="{BD41452F-9AA6-46CE-9258-469684009A0E}"/>
    <cellStyle name="Normal 4 10 2 7" xfId="9777" xr:uid="{38551E4C-25A5-4760-BDFD-02D162B85D0F}"/>
    <cellStyle name="Normal 4 10 2 7 2" xfId="20157" xr:uid="{FCFD3159-8091-4CAA-9037-3A42E64BE277}"/>
    <cellStyle name="Normal 4 10 2 8" xfId="23610" xr:uid="{7F941E2A-5B00-435A-803E-7194FC9FD7CA}"/>
    <cellStyle name="Normal 4 10 2 9" xfId="12736" xr:uid="{9CDAF916-CA42-4BCB-898B-C40C959CFE87}"/>
    <cellStyle name="Normal 4 10 3" xfId="891" xr:uid="{00000000-0005-0000-0000-00002D050000}"/>
    <cellStyle name="Normal 4 10 3 2" xfId="4502" xr:uid="{6D16362C-AFEA-486B-8920-367F7420926C}"/>
    <cellStyle name="Normal 4 10 3 2 2" xfId="9274" xr:uid="{99780004-FDCD-4A0B-8152-2B60D64E3786}"/>
    <cellStyle name="Normal 4 10 3 2 2 2" xfId="29257" xr:uid="{2F30D234-DB78-4265-8658-4B0C0ACB0F03}"/>
    <cellStyle name="Normal 4 10 3 2 2 3" xfId="19654" xr:uid="{B1679AD5-1DD9-4259-88D7-6A9BEE476E54}"/>
    <cellStyle name="Normal 4 10 3 2 3" xfId="12107" xr:uid="{50409475-3339-438E-80D2-61FED637081C}"/>
    <cellStyle name="Normal 4 10 3 2 3 2" xfId="22487" xr:uid="{F584AAFA-DE45-43FC-AAB2-E438922775AE}"/>
    <cellStyle name="Normal 4 10 3 2 4" xfId="22875" xr:uid="{997B49FD-8D98-4B16-80E4-A50EDD2F2198}"/>
    <cellStyle name="Normal 4 10 3 2 5" xfId="16821" xr:uid="{ABF2F5DB-F94C-4116-9E2C-9D552532713D}"/>
    <cellStyle name="Normal 4 10 3 3" xfId="5196" xr:uid="{B1CC3607-94B5-4810-A1F3-7395FF18D1D6}"/>
    <cellStyle name="Normal 4 10 3 3 2" xfId="26812" xr:uid="{DF47A49C-0534-4116-AF38-6B71D8670BF1}"/>
    <cellStyle name="Normal 4 10 3 3 3" xfId="28468" xr:uid="{444FA6A7-6F81-48B9-A252-972A6C01D4C5}"/>
    <cellStyle name="Normal 4 10 3 3 4" xfId="14493" xr:uid="{0A2C7E0F-5ACA-417E-80A8-ECD75776F153}"/>
    <cellStyle name="Normal 4 10 3 4" xfId="6946" xr:uid="{4CF10D0D-797B-4C01-A8B0-EA55739C4E27}"/>
    <cellStyle name="Normal 4 10 3 4 2" xfId="25987" xr:uid="{D21D2495-EC4E-44BB-94AE-D83A4A64BA0B}"/>
    <cellStyle name="Normal 4 10 3 4 3" xfId="27105" xr:uid="{D70869A4-D7A0-4CD3-B673-5D493D3B83D5}"/>
    <cellStyle name="Normal 4 10 3 4 4" xfId="17326" xr:uid="{9BAD3453-D6AB-4662-8C5A-2F959146F325}"/>
    <cellStyle name="Normal 4 10 3 5" xfId="9779" xr:uid="{31153C1E-094A-4FAD-A2C8-AED2E6C459AA}"/>
    <cellStyle name="Normal 4 10 3 5 2" xfId="29407" xr:uid="{4DE15F0B-35BB-4D38-A351-1ACED23A656C}"/>
    <cellStyle name="Normal 4 10 3 5 3" xfId="20159" xr:uid="{FD4E44EC-FD3D-4838-A3BF-0409A06AAEAC}"/>
    <cellStyle name="Normal 4 10 3 6" xfId="22989" xr:uid="{909C1C0E-4459-460F-951C-D2504AD3D7ED}"/>
    <cellStyle name="Normal 4 10 3 7" xfId="13819" xr:uid="{78C8ED3A-E916-42F1-9E5C-77BEA5976622}"/>
    <cellStyle name="Normal 4 10 4" xfId="892" xr:uid="{00000000-0005-0000-0000-00002E050000}"/>
    <cellStyle name="Normal 4 10 4 2" xfId="5197" xr:uid="{29225B61-10D6-49E4-B689-7DA29A6BC097}"/>
    <cellStyle name="Normal 4 10 4 2 2" xfId="24955" xr:uid="{AEE2E6C1-3E49-4E6D-88C0-09DAAF73B352}"/>
    <cellStyle name="Normal 4 10 4 2 3" xfId="26658" xr:uid="{A8DEA6AF-CFB8-44D7-88A6-3CE79EA9FEB1}"/>
    <cellStyle name="Normal 4 10 4 2 4" xfId="14494" xr:uid="{67D78960-714B-470E-9828-13225757EC63}"/>
    <cellStyle name="Normal 4 10 4 3" xfId="6947" xr:uid="{3512A52E-2E69-4AEB-A4C3-1CFB7C727ABA}"/>
    <cellStyle name="Normal 4 10 4 3 2" xfId="26557" xr:uid="{BDC09E19-A8DC-4F8A-839B-81911E093972}"/>
    <cellStyle name="Normal 4 10 4 3 3" xfId="17327" xr:uid="{65139410-F264-46EF-B0CB-80BB4D5CA6DD}"/>
    <cellStyle name="Normal 4 10 4 4" xfId="9780" xr:uid="{9A037222-1BFE-4570-BCCA-F6B2B6A7F055}"/>
    <cellStyle name="Normal 4 10 4 4 2" xfId="20160" xr:uid="{6F7FF800-D959-46B1-8723-FBFEA0A67264}"/>
    <cellStyle name="Normal 4 10 4 5" xfId="25037" xr:uid="{23F471A2-23CF-485A-9470-EB8A1B60AB72}"/>
    <cellStyle name="Normal 4 10 4 6" xfId="13434" xr:uid="{CF48DE48-ED86-4D90-A8D2-8D05C52D06FF}"/>
    <cellStyle name="Normal 4 10 5" xfId="2565" xr:uid="{00000000-0005-0000-0000-000034050000}"/>
    <cellStyle name="Normal 4 10 5 2" xfId="5834" xr:uid="{C063FE69-F0E2-4D45-A560-F5030001885F}"/>
    <cellStyle name="Normal 4 10 5 2 2" xfId="27253" xr:uid="{D2E07114-4D43-403F-A8D1-6F81A59FAB76}"/>
    <cellStyle name="Normal 4 10 5 2 3" xfId="15237" xr:uid="{D834FF16-A543-4408-8F3B-37AD9D7D2200}"/>
    <cellStyle name="Normal 4 10 5 3" xfId="7690" xr:uid="{2C1D8F17-BEC3-43B3-8BDF-5F14666295EC}"/>
    <cellStyle name="Normal 4 10 5 3 2" xfId="18070" xr:uid="{2B470397-D95B-4E23-BB26-A2E974794C44}"/>
    <cellStyle name="Normal 4 10 5 4" xfId="10523" xr:uid="{067679B1-BCB4-410A-8AA3-E3D744CAAEFF}"/>
    <cellStyle name="Normal 4 10 5 4 2" xfId="20903" xr:uid="{10588034-D425-43C5-89B9-4325837A8516}"/>
    <cellStyle name="Normal 4 10 5 5" xfId="23393" xr:uid="{2F2F2D2C-FA05-499B-AC2D-4792A25519FF}"/>
    <cellStyle name="Normal 4 10 5 6" xfId="12953" xr:uid="{229E4CD9-6EB7-4CD6-A1B1-887CC1AE238F}"/>
    <cellStyle name="Normal 4 10 6" xfId="2344" xr:uid="{00000000-0005-0000-0000-00002E050000}"/>
    <cellStyle name="Normal 4 10 6 2" xfId="7471" xr:uid="{4C75DB08-23F8-4CAF-ABBC-50AD2AC7055B}"/>
    <cellStyle name="Normal 4 10 6 2 2" xfId="28666" xr:uid="{3A3895A9-3B5F-45D0-A0E2-D3A24D46753B}"/>
    <cellStyle name="Normal 4 10 6 2 3" xfId="17851" xr:uid="{1B249912-E446-4B58-99F3-1998A4168EE2}"/>
    <cellStyle name="Normal 4 10 6 3" xfId="10304" xr:uid="{019AA4D4-5DAF-44D6-AC54-157997CAA51B}"/>
    <cellStyle name="Normal 4 10 6 3 2" xfId="20684" xr:uid="{BFE40670-4102-4F76-B79E-BD0D3BEDD483}"/>
    <cellStyle name="Normal 4 10 6 4" xfId="23918" xr:uid="{AFB31ABC-E8BD-41CA-A82D-D9A333DD9C47}"/>
    <cellStyle name="Normal 4 10 6 5" xfId="15018" xr:uid="{BEB35555-2A89-47A1-9F06-ED7C9DB51EF0}"/>
    <cellStyle name="Normal 4 10 7" xfId="3964" xr:uid="{B398D8AF-AF4D-4953-A867-252CD87A368E}"/>
    <cellStyle name="Normal 4 10 7 2" xfId="8788" xr:uid="{8009325E-848F-44CF-8CE7-93567544C7F0}"/>
    <cellStyle name="Normal 4 10 7 2 2" xfId="19168" xr:uid="{F9015C3A-97F9-40AC-AB6E-36EC3FAA1859}"/>
    <cellStyle name="Normal 4 10 7 3" xfId="11621" xr:uid="{3B9E4398-FE99-49EB-BEBD-84478FB70F66}"/>
    <cellStyle name="Normal 4 10 7 3 2" xfId="22001" xr:uid="{F1D371AA-EE04-4AC1-936E-CABB6B6751A1}"/>
    <cellStyle name="Normal 4 10 7 4" xfId="26387" xr:uid="{8DF31F90-53E0-4729-BD5F-E35C09717A45}"/>
    <cellStyle name="Normal 4 10 7 5" xfId="16335" xr:uid="{A15950AC-AE0A-4B55-ABE7-98852093A5BE}"/>
    <cellStyle name="Normal 4 10 8" xfId="5193" xr:uid="{28570514-D5C4-4905-B43B-63E1E8E56905}"/>
    <cellStyle name="Normal 4 10 8 2" xfId="14490" xr:uid="{50DA1219-777D-49E6-9D7E-F5CD8917938C}"/>
    <cellStyle name="Normal 4 10 9" xfId="6943" xr:uid="{5E75A7EC-434D-4DBD-819F-AAC90135CA2A}"/>
    <cellStyle name="Normal 4 10 9 2" xfId="17323" xr:uid="{3784540D-38F1-4BA6-9FE3-DFA0FD8CD5D0}"/>
    <cellStyle name="Normal 4 11" xfId="893" xr:uid="{00000000-0005-0000-0000-00002F050000}"/>
    <cellStyle name="Normal 4 11 10" xfId="23937" xr:uid="{A29A5C35-9497-4456-94B7-96B69D98276A}"/>
    <cellStyle name="Normal 4 11 11" xfId="12579" xr:uid="{6D83FB98-F686-4977-84D3-7788A74DA022}"/>
    <cellStyle name="Normal 4 11 2" xfId="894" xr:uid="{00000000-0005-0000-0000-000030050000}"/>
    <cellStyle name="Normal 4 11 2 2" xfId="3269" xr:uid="{00000000-0005-0000-0000-000037050000}"/>
    <cellStyle name="Normal 4 11 2 2 2" xfId="6327" xr:uid="{422257B6-64B6-4FD2-9169-C308AC37E45B}"/>
    <cellStyle name="Normal 4 11 2 2 2 2" xfId="27124" xr:uid="{F46424DB-376F-4411-A9D8-5605D89B692E}"/>
    <cellStyle name="Normal 4 11 2 2 2 3" xfId="26632" xr:uid="{DD024171-1188-40BE-8A31-1FE665EDBEA7}"/>
    <cellStyle name="Normal 4 11 2 2 2 4" xfId="15896" xr:uid="{97A83557-1579-438A-BFE1-094E8A17055E}"/>
    <cellStyle name="Normal 4 11 2 2 3" xfId="8349" xr:uid="{4569C23E-23A8-48A1-9133-B6C5EA369EA8}"/>
    <cellStyle name="Normal 4 11 2 2 3 2" xfId="28893" xr:uid="{BCF56927-59AB-4D53-A564-B32C950163A7}"/>
    <cellStyle name="Normal 4 11 2 2 3 3" xfId="18729" xr:uid="{C19E651D-1BFC-49D5-9552-22C808F0466F}"/>
    <cellStyle name="Normal 4 11 2 2 4" xfId="11182" xr:uid="{CC767DF2-F9B1-4098-924A-07048EBA91A7}"/>
    <cellStyle name="Normal 4 11 2 2 4 2" xfId="21562" xr:uid="{2CD66983-92E9-4B98-85FC-BBC62957B6BE}"/>
    <cellStyle name="Normal 4 11 2 2 5" xfId="24394" xr:uid="{AC710497-B596-40CF-B1B6-07673D4BCB8A}"/>
    <cellStyle name="Normal 4 11 2 2 6" xfId="13820" xr:uid="{9D6D4C85-F89E-4BAD-909D-3CEEAEE3060E}"/>
    <cellStyle name="Normal 4 11 2 3" xfId="4177" xr:uid="{A3D9FC9E-C884-4182-99A1-15D851A03328}"/>
    <cellStyle name="Normal 4 11 2 3 2" xfId="8949" xr:uid="{C7D67904-A6B5-4E58-A37E-C61881918787}"/>
    <cellStyle name="Normal 4 11 2 3 2 2" xfId="29039" xr:uid="{11405609-5EB2-410C-B25F-19EA09DFA030}"/>
    <cellStyle name="Normal 4 11 2 3 2 3" xfId="19329" xr:uid="{6AE5F748-CAC3-448E-B693-7E762FA3B88C}"/>
    <cellStyle name="Normal 4 11 2 3 3" xfId="11782" xr:uid="{7656FD9F-4FAD-40CE-A345-FB3061CF248B}"/>
    <cellStyle name="Normal 4 11 2 3 3 2" xfId="22162" xr:uid="{A54CC9F8-27FF-48D5-9D56-9F66588D7148}"/>
    <cellStyle name="Normal 4 11 2 3 4" xfId="25440" xr:uid="{BE5BA760-5708-4590-9737-59AD92AAA8C0}"/>
    <cellStyle name="Normal 4 11 2 3 5" xfId="16496" xr:uid="{EDA214D0-3AC0-41E4-B616-F2DF26D4EADC}"/>
    <cellStyle name="Normal 4 11 2 4" xfId="5199" xr:uid="{EF58BE6A-9D74-4955-A514-6CA8700A9761}"/>
    <cellStyle name="Normal 4 11 2 4 2" xfId="27747" xr:uid="{69DE0498-5475-4844-A90A-D921B160EFC8}"/>
    <cellStyle name="Normal 4 11 2 4 3" xfId="26360" xr:uid="{E6DE96F4-08A3-4961-9CB4-43EBCB6DE24A}"/>
    <cellStyle name="Normal 4 11 2 4 4" xfId="14496" xr:uid="{C972E08F-E1D7-4653-AD82-C092706F6C00}"/>
    <cellStyle name="Normal 4 11 2 5" xfId="6949" xr:uid="{007FB6E7-99CC-45B7-ACD4-30A70BB9F5BC}"/>
    <cellStyle name="Normal 4 11 2 5 2" xfId="28219" xr:uid="{FB989381-3645-4DDC-9DE2-E0E023733860}"/>
    <cellStyle name="Normal 4 11 2 5 3" xfId="17329" xr:uid="{471B6248-D563-42FC-A1C8-9DB1B363A447}"/>
    <cellStyle name="Normal 4 11 2 6" xfId="9782" xr:uid="{98266657-D830-4610-8642-E34883EA72F7}"/>
    <cellStyle name="Normal 4 11 2 6 2" xfId="20162" xr:uid="{49BA9DDC-07D8-4507-AF2B-3F39882F6F56}"/>
    <cellStyle name="Normal 4 11 2 7" xfId="25480" xr:uid="{ECF008C8-FC1C-4156-9A22-45B511EE75F9}"/>
    <cellStyle name="Normal 4 11 2 8" xfId="12737" xr:uid="{CE750F0B-A59A-4848-8DA5-C2DA04F39545}"/>
    <cellStyle name="Normal 4 11 3" xfId="895" xr:uid="{00000000-0005-0000-0000-000031050000}"/>
    <cellStyle name="Normal 4 11 3 2" xfId="5200" xr:uid="{2E1820E0-DE5F-4951-BE40-AF1BF1A5D85C}"/>
    <cellStyle name="Normal 4 11 3 2 2" xfId="24247" xr:uid="{C3DCA927-B467-4C00-A75E-43B6B016A296}"/>
    <cellStyle name="Normal 4 11 3 2 3" xfId="27241" xr:uid="{6E42BF50-B2C1-4048-8C98-9746AA620B1F}"/>
    <cellStyle name="Normal 4 11 3 2 4" xfId="14497" xr:uid="{663F1602-3A8D-4050-9CB9-361C7838F1F8}"/>
    <cellStyle name="Normal 4 11 3 3" xfId="6950" xr:uid="{973B1C10-A9BC-4745-B24D-13C25E42E6D2}"/>
    <cellStyle name="Normal 4 11 3 3 2" xfId="26570" xr:uid="{1DAFE79A-FE64-4642-B880-E98401DB157E}"/>
    <cellStyle name="Normal 4 11 3 3 3" xfId="28710" xr:uid="{75F174E4-2B25-4693-A6D5-871A4C36939D}"/>
    <cellStyle name="Normal 4 11 3 3 4" xfId="17330" xr:uid="{FEC46F4D-76FF-4B41-8C9D-7F4B291D7522}"/>
    <cellStyle name="Normal 4 11 3 4" xfId="9783" xr:uid="{EC7D2FDD-2E66-42A9-AC23-21C61A1E8C9A}"/>
    <cellStyle name="Normal 4 11 3 4 2" xfId="27751" xr:uid="{F3C55A00-23B5-4E74-9342-14BB92757CAF}"/>
    <cellStyle name="Normal 4 11 3 4 3" xfId="29408" xr:uid="{23CECA96-2D78-4419-AADB-1FA77B4D92E3}"/>
    <cellStyle name="Normal 4 11 3 4 4" xfId="20163" xr:uid="{FF34C308-F182-4723-B386-56478E6A88EF}"/>
    <cellStyle name="Normal 4 11 3 5" xfId="24592" xr:uid="{DF4D5370-9363-4815-A144-5ED2EF678EC5}"/>
    <cellStyle name="Normal 4 11 3 6" xfId="27720" xr:uid="{237FAA27-9CA0-450E-9D6F-0C0AB50910A1}"/>
    <cellStyle name="Normal 4 11 3 7" xfId="13435" xr:uid="{A0E6ECE3-32F4-42B3-A9FE-51B01B004F69}"/>
    <cellStyle name="Normal 4 11 4" xfId="2759" xr:uid="{00000000-0005-0000-0000-000039050000}"/>
    <cellStyle name="Normal 4 11 4 2" xfId="5977" xr:uid="{87A430AB-7C63-4393-8C18-8DE595F89E92}"/>
    <cellStyle name="Normal 4 11 4 2 2" xfId="28307" xr:uid="{31479A3D-AA0F-433C-B726-845ECA7A4BC0}"/>
    <cellStyle name="Normal 4 11 4 2 3" xfId="15430" xr:uid="{75316486-30EA-4BAD-8A8A-4DB3E06AE648}"/>
    <cellStyle name="Normal 4 11 4 3" xfId="7883" xr:uid="{59D3A377-8E3F-490C-AFC1-D62BE1481183}"/>
    <cellStyle name="Normal 4 11 4 3 2" xfId="18263" xr:uid="{7674B51C-0A1C-4E03-ABDF-45DA282D52AB}"/>
    <cellStyle name="Normal 4 11 4 4" xfId="10716" xr:uid="{C782FBDC-F705-474F-8D14-AA325DD20226}"/>
    <cellStyle name="Normal 4 11 4 4 2" xfId="21096" xr:uid="{600158EB-E64C-439A-929E-ACD4D2F9D856}"/>
    <cellStyle name="Normal 4 11 4 5" xfId="24949" xr:uid="{7FF11B45-EE3F-4E2E-9A33-BF5853286B4F}"/>
    <cellStyle name="Normal 4 11 4 6" xfId="13205" xr:uid="{460D5277-D7C3-45F0-8C8B-3F5DBB214757}"/>
    <cellStyle name="Normal 4 11 5" xfId="2345" xr:uid="{00000000-0005-0000-0000-000035050000}"/>
    <cellStyle name="Normal 4 11 5 2" xfId="7472" xr:uid="{A7C97C58-31CC-48D5-BFB5-342305988F1C}"/>
    <cellStyle name="Normal 4 11 5 2 2" xfId="26210" xr:uid="{A2A640B7-60A5-49CF-BE18-57135DF6ECC8}"/>
    <cellStyle name="Normal 4 11 5 2 3" xfId="17852" xr:uid="{DEF1BADF-27BA-40D9-9927-23D01BD0883B}"/>
    <cellStyle name="Normal 4 11 5 3" xfId="10305" xr:uid="{9E9C59F0-0F99-4144-8617-DC0696ED2F12}"/>
    <cellStyle name="Normal 4 11 5 3 2" xfId="20685" xr:uid="{0C5B0B88-29E2-46B6-9CA2-37732EDBCBE4}"/>
    <cellStyle name="Normal 4 11 5 4" xfId="25362" xr:uid="{81C3F1E4-9E0A-4E0A-A47A-CBC1B9184618}"/>
    <cellStyle name="Normal 4 11 5 5" xfId="15019" xr:uid="{DB74DC40-0A53-4821-AE60-5974F9179CC8}"/>
    <cellStyle name="Normal 4 11 6" xfId="3965" xr:uid="{D703879A-933B-41A7-9664-DAA4B46FCA44}"/>
    <cellStyle name="Normal 4 11 6 2" xfId="8789" xr:uid="{0149D366-A63E-4BD8-B369-D310338AE810}"/>
    <cellStyle name="Normal 4 11 6 2 2" xfId="28982" xr:uid="{62A53759-9DD3-459A-AB38-1EF4A4B0B2DA}"/>
    <cellStyle name="Normal 4 11 6 2 3" xfId="19169" xr:uid="{C3D1823F-54EF-4F86-84D8-24599B1B7392}"/>
    <cellStyle name="Normal 4 11 6 3" xfId="11622" xr:uid="{9C84C254-5ADB-4981-A58D-3707101C53F7}"/>
    <cellStyle name="Normal 4 11 6 3 2" xfId="22002" xr:uid="{C6B4FB51-3192-4CB1-83D5-9EA7767ED264}"/>
    <cellStyle name="Normal 4 11 6 4" xfId="26955" xr:uid="{ACEEAE4C-42A7-46E1-8B88-C05C490ABBA1}"/>
    <cellStyle name="Normal 4 11 6 5" xfId="16336" xr:uid="{6C119AF7-4A86-4498-8290-777197E2AC60}"/>
    <cellStyle name="Normal 4 11 7" xfId="5198" xr:uid="{FD4783AB-79C3-462C-A7FF-FAEA4D5C2554}"/>
    <cellStyle name="Normal 4 11 7 2" xfId="28178" xr:uid="{1653654F-B952-43C3-8408-1156CECA0D2A}"/>
    <cellStyle name="Normal 4 11 7 3" xfId="14495" xr:uid="{2C7E8C08-4106-4B1D-86AC-6D30513B53E4}"/>
    <cellStyle name="Normal 4 11 8" xfId="6948" xr:uid="{2D3ADE6F-1842-4DCA-B659-5658EE21816A}"/>
    <cellStyle name="Normal 4 11 8 2" xfId="17328" xr:uid="{09F1D264-CA33-4FD5-8177-CD4AC8AC82D8}"/>
    <cellStyle name="Normal 4 11 9" xfId="9781" xr:uid="{5CC4D5CD-5FF7-4908-8DE7-35F60A6F9315}"/>
    <cellStyle name="Normal 4 11 9 2" xfId="20161" xr:uid="{E34969DE-2D7D-4AB6-A25A-9CB7EBA817FC}"/>
    <cellStyle name="Normal 4 12" xfId="896" xr:uid="{00000000-0005-0000-0000-000032050000}"/>
    <cellStyle name="Normal 4 12 10" xfId="12580" xr:uid="{DCABE360-45B6-4EA3-B5F4-36017D22F2CC}"/>
    <cellStyle name="Normal 4 12 2" xfId="897" xr:uid="{00000000-0005-0000-0000-000033050000}"/>
    <cellStyle name="Normal 4 12 2 2" xfId="2923" xr:uid="{00000000-0005-0000-0000-00003C050000}"/>
    <cellStyle name="Normal 4 12 2 2 2" xfId="6103" xr:uid="{634A1D84-B3FF-4062-B730-9391367CEA8B}"/>
    <cellStyle name="Normal 4 12 2 2 2 2" xfId="27167" xr:uid="{6CEFEC1B-9FDD-49AE-9D25-3A2253BCED70}"/>
    <cellStyle name="Normal 4 12 2 2 2 3" xfId="28746" xr:uid="{1D2F5DE6-BEA4-4A5C-B0C7-7D184973EF21}"/>
    <cellStyle name="Normal 4 12 2 2 2 4" xfId="15581" xr:uid="{27B295EA-F7A8-45B4-AB68-556507B428EA}"/>
    <cellStyle name="Normal 4 12 2 2 3" xfId="8034" xr:uid="{616C26B3-947A-49FA-BD36-3B2A420356CF}"/>
    <cellStyle name="Normal 4 12 2 2 3 2" xfId="28458" xr:uid="{05AA4C15-B790-495B-8255-79ED4BFB713F}"/>
    <cellStyle name="Normal 4 12 2 2 3 3" xfId="18414" xr:uid="{7403AFF8-7A6D-4366-8E7B-04CB4DA435BF}"/>
    <cellStyle name="Normal 4 12 2 2 4" xfId="10867" xr:uid="{0B66BEA1-2DA0-4971-AF66-14DA741A6ABA}"/>
    <cellStyle name="Normal 4 12 2 2 4 2" xfId="21247" xr:uid="{9A9A3C3E-A45C-4BB5-AD82-E772F9CC6453}"/>
    <cellStyle name="Normal 4 12 2 2 5" xfId="24514" xr:uid="{04AB7646-A1EF-4009-8334-09BD6D6CBC7F}"/>
    <cellStyle name="Normal 4 12 2 2 6" xfId="13436" xr:uid="{625EDEB5-736B-4FA7-9D86-01E759B994F5}"/>
    <cellStyle name="Normal 4 12 2 3" xfId="5202" xr:uid="{B217F201-1C7B-45FA-A90D-4F20461B5B19}"/>
    <cellStyle name="Normal 4 12 2 3 2" xfId="25721" xr:uid="{AA7395DA-514E-4EC9-B956-A8C021B2863E}"/>
    <cellStyle name="Normal 4 12 2 3 3" xfId="28388" xr:uid="{64F7476D-DA2B-4C85-830C-601C77AECF00}"/>
    <cellStyle name="Normal 4 12 2 3 4" xfId="14499" xr:uid="{26027C43-C40B-400B-AE4D-8C8B51EBBF56}"/>
    <cellStyle name="Normal 4 12 2 4" xfId="6952" xr:uid="{2DF026E7-287B-46D0-B40E-31BC81BB5547}"/>
    <cellStyle name="Normal 4 12 2 4 2" xfId="26893" xr:uid="{285CBFB0-56D2-43FA-9CDA-49B0387CB8AB}"/>
    <cellStyle name="Normal 4 12 2 4 3" xfId="26339" xr:uid="{F75AB44A-7251-4C39-8A84-FF4B43878775}"/>
    <cellStyle name="Normal 4 12 2 4 4" xfId="17332" xr:uid="{ADE3DD7F-7755-4823-9BD2-920113558A47}"/>
    <cellStyle name="Normal 4 12 2 5" xfId="9785" xr:uid="{9F0D8B6E-82C2-41E7-B057-8D66EF34F6CA}"/>
    <cellStyle name="Normal 4 12 2 5 2" xfId="29409" xr:uid="{183E9DC0-EE97-4D29-A17B-EFFA4F49DFB9}"/>
    <cellStyle name="Normal 4 12 2 5 3" xfId="20165" xr:uid="{5592E532-6E39-4B49-BE7D-5AD8AD3151C4}"/>
    <cellStyle name="Normal 4 12 2 6" xfId="23952" xr:uid="{EE0AA853-C38D-4770-A55C-847C9BC23139}"/>
    <cellStyle name="Normal 4 12 2 7" xfId="12738" xr:uid="{98562FE7-8A01-4979-A47E-9D928F196E2D}"/>
    <cellStyle name="Normal 4 12 3" xfId="898" xr:uid="{00000000-0005-0000-0000-000034050000}"/>
    <cellStyle name="Normal 4 12 3 2" xfId="5203" xr:uid="{CD64FA4D-5C8C-4AAF-9645-E09F3284E44B}"/>
    <cellStyle name="Normal 4 12 3 2 2" xfId="26740" xr:uid="{E5D20643-BFEE-45D2-B711-C150E749A21F}"/>
    <cellStyle name="Normal 4 12 3 2 3" xfId="26209" xr:uid="{3D2A3F0B-3F2B-4DA2-BD81-0958B9476F82}"/>
    <cellStyle name="Normal 4 12 3 2 4" xfId="14500" xr:uid="{267076F1-174C-4F9E-91BC-8AC70DB875E3}"/>
    <cellStyle name="Normal 4 12 3 3" xfId="6953" xr:uid="{CCF2BDA1-E7FE-4016-B600-01C32C5F9F63}"/>
    <cellStyle name="Normal 4 12 3 3 2" xfId="28626" xr:uid="{016B5C70-6D14-4500-B488-0CBAA4F7952F}"/>
    <cellStyle name="Normal 4 12 3 3 3" xfId="27123" xr:uid="{8695EB15-05C1-4107-80DB-8ABED91F2CFA}"/>
    <cellStyle name="Normal 4 12 3 3 4" xfId="17333" xr:uid="{46A2F113-93FC-4F7A-85D5-26AF1CF23737}"/>
    <cellStyle name="Normal 4 12 3 4" xfId="9786" xr:uid="{DE57C4DF-BE71-4218-B83D-48C5AFE60B98}"/>
    <cellStyle name="Normal 4 12 3 4 2" xfId="29410" xr:uid="{45DDAEE3-5E62-49C3-95DD-4C3223D521A4}"/>
    <cellStyle name="Normal 4 12 3 4 3" xfId="20166" xr:uid="{85DC60C8-A7EE-48C4-9507-C530C54A7198}"/>
    <cellStyle name="Normal 4 12 3 5" xfId="25020" xr:uid="{CEE429F4-2DEE-4700-A91D-D56E10462C09}"/>
    <cellStyle name="Normal 4 12 3 6" xfId="13206" xr:uid="{72AB36CC-13CA-44A9-8D88-F8D15F095357}"/>
    <cellStyle name="Normal 4 12 4" xfId="2346" xr:uid="{00000000-0005-0000-0000-00003A050000}"/>
    <cellStyle name="Normal 4 12 4 2" xfId="7473" xr:uid="{7C3BF43B-8669-497C-BFB5-14A2ECFB945C}"/>
    <cellStyle name="Normal 4 12 4 2 2" xfId="27276" xr:uid="{1A352666-929F-4969-ACBD-A3F9BE3A52DC}"/>
    <cellStyle name="Normal 4 12 4 2 3" xfId="17853" xr:uid="{70C770E9-C532-4702-8143-601419A1FBB6}"/>
    <cellStyle name="Normal 4 12 4 3" xfId="10306" xr:uid="{1769F406-21D2-4352-B632-41BA7F254E85}"/>
    <cellStyle name="Normal 4 12 4 3 2" xfId="20686" xr:uid="{C3EC5278-2AEB-4E7D-AE2A-7D13C0631397}"/>
    <cellStyle name="Normal 4 12 4 4" xfId="24204" xr:uid="{7EA7E858-9348-4727-8A46-7F661803DF3D}"/>
    <cellStyle name="Normal 4 12 4 5" xfId="15020" xr:uid="{18E7A2D1-2F0E-4D38-9A05-EF980972580D}"/>
    <cellStyle name="Normal 4 12 5" xfId="3966" xr:uid="{E45DB84D-C2E0-41C1-9817-A5A46BDFB000}"/>
    <cellStyle name="Normal 4 12 5 2" xfId="8790" xr:uid="{F2BE4F5B-71C8-4D96-ABD8-802C9C633C70}"/>
    <cellStyle name="Normal 4 12 5 2 2" xfId="28983" xr:uid="{92BDFB93-1FD9-434E-8573-AF9736FCD7A7}"/>
    <cellStyle name="Normal 4 12 5 2 3" xfId="19170" xr:uid="{BD863C3A-8279-4A1E-B14C-0410FBE9F500}"/>
    <cellStyle name="Normal 4 12 5 3" xfId="11623" xr:uid="{BBCEF7F9-6A49-4FB3-86B4-02ADBA6CD554}"/>
    <cellStyle name="Normal 4 12 5 3 2" xfId="22003" xr:uid="{07DBF146-159A-4C15-B659-0C96044AC077}"/>
    <cellStyle name="Normal 4 12 5 4" xfId="25643" xr:uid="{A5F3C60B-AED3-4A29-9B95-F4A30F1DF929}"/>
    <cellStyle name="Normal 4 12 5 5" xfId="16337" xr:uid="{A77CB27A-ACC2-4C79-AB61-710C18F409EB}"/>
    <cellStyle name="Normal 4 12 6" xfId="5201" xr:uid="{EC53401F-CAAA-4867-B8ED-56C47D0610B5}"/>
    <cellStyle name="Normal 4 12 6 2" xfId="26058" xr:uid="{C281C420-68F2-4658-9DF6-CB6D0F13247C}"/>
    <cellStyle name="Normal 4 12 6 3" xfId="28421" xr:uid="{53F68093-9E82-42A7-A119-0A0FDA27C4BD}"/>
    <cellStyle name="Normal 4 12 6 4" xfId="14498" xr:uid="{9CE49185-622B-4EE6-BA94-468245DBE3FA}"/>
    <cellStyle name="Normal 4 12 7" xfId="6951" xr:uid="{AB12BA99-8CB8-4001-822E-D3382C3B3961}"/>
    <cellStyle name="Normal 4 12 7 2" xfId="27257" xr:uid="{FE51C0DF-1F95-404A-8CDD-AEC36234FE02}"/>
    <cellStyle name="Normal 4 12 7 3" xfId="17331" xr:uid="{C06A5309-1141-4736-99C1-5A24C3FBE809}"/>
    <cellStyle name="Normal 4 12 8" xfId="9784" xr:uid="{3B503EFA-B53C-4520-AACE-13B0CFC6C78C}"/>
    <cellStyle name="Normal 4 12 8 2" xfId="20164" xr:uid="{F415702A-119B-45E9-A42F-CF6408FB0FCA}"/>
    <cellStyle name="Normal 4 12 9" xfId="23518" xr:uid="{51DA6533-86E2-4A52-81E2-09E783706291}"/>
    <cellStyle name="Normal 4 13" xfId="899" xr:uid="{00000000-0005-0000-0000-000035050000}"/>
    <cellStyle name="Normal 4 13 10" xfId="12499" xr:uid="{6B604244-E829-40F9-98FE-4ACF87DC7CC1}"/>
    <cellStyle name="Normal 4 13 2" xfId="3270" xr:uid="{00000000-0005-0000-0000-00003F050000}"/>
    <cellStyle name="Normal 4 13 2 2" xfId="6328" xr:uid="{87E1E428-F807-4D64-81F2-955CE5B9B15F}"/>
    <cellStyle name="Normal 4 13 2 2 2" xfId="23791" xr:uid="{D59CB827-DA22-4C9A-A52B-E8F689D31C7B}"/>
    <cellStyle name="Normal 4 13 2 2 3" xfId="27010" xr:uid="{EDEDC26E-BB3C-4921-9AD1-63E35B5FC1BD}"/>
    <cellStyle name="Normal 4 13 2 2 4" xfId="15897" xr:uid="{5EC8B708-034C-491D-8D80-3CB801241982}"/>
    <cellStyle name="Normal 4 13 2 3" xfId="8350" xr:uid="{A5932099-57E5-46AA-ADFF-147C9F815D1D}"/>
    <cellStyle name="Normal 4 13 2 3 2" xfId="26723" xr:uid="{D5472A88-48DB-4A92-AE76-CA0D4820680B}"/>
    <cellStyle name="Normal 4 13 2 3 3" xfId="28894" xr:uid="{68A91AF3-5B81-42F6-B542-E4A668378359}"/>
    <cellStyle name="Normal 4 13 2 3 4" xfId="18730" xr:uid="{2A7B73D7-2DA6-467E-B0F7-59DB2FDA1F45}"/>
    <cellStyle name="Normal 4 13 2 4" xfId="11183" xr:uid="{E6522B3F-B534-46BD-B1F8-E54B81978DEC}"/>
    <cellStyle name="Normal 4 13 2 4 2" xfId="29478" xr:uid="{C1EB1113-6F91-497D-8098-6077F7CA659F}"/>
    <cellStyle name="Normal 4 13 2 4 3" xfId="21563" xr:uid="{FFF1C304-F737-4899-85FF-4F64A82DC472}"/>
    <cellStyle name="Normal 4 13 2 5" xfId="25425" xr:uid="{5491DF8B-C668-47D9-9220-D57FC8C467BC}"/>
    <cellStyle name="Normal 4 13 2 6" xfId="13821" xr:uid="{19879D26-6E15-4A92-9AB5-6B1E4BA4702D}"/>
    <cellStyle name="Normal 4 13 3" xfId="2757" xr:uid="{00000000-0005-0000-0000-000040050000}"/>
    <cellStyle name="Normal 4 13 3 2" xfId="5975" xr:uid="{C5EBFA5E-4319-4D3B-9BA4-DA655EC302A5}"/>
    <cellStyle name="Normal 4 13 3 2 2" xfId="28295" xr:uid="{61B746F0-A0A8-49EA-A38A-D7E02619383E}"/>
    <cellStyle name="Normal 4 13 3 2 3" xfId="15428" xr:uid="{49E07FAD-520C-461D-BF81-97ACCA028A04}"/>
    <cellStyle name="Normal 4 13 3 3" xfId="7881" xr:uid="{F15A2016-2E3F-4981-9D85-2509551721D6}"/>
    <cellStyle name="Normal 4 13 3 3 2" xfId="18261" xr:uid="{59689636-9CA9-4DD4-AF26-D903B88C20A7}"/>
    <cellStyle name="Normal 4 13 3 4" xfId="10714" xr:uid="{87267858-A412-47D6-B81C-F9291A8BD5CE}"/>
    <cellStyle name="Normal 4 13 3 4 2" xfId="21094" xr:uid="{E59208FE-AB0D-4A91-8D81-DB6EC642A5C0}"/>
    <cellStyle name="Normal 4 13 3 5" xfId="24495" xr:uid="{292F3C2C-45F5-41AC-9A63-9806C86405F1}"/>
    <cellStyle name="Normal 4 13 3 6" xfId="13203" xr:uid="{CBDD1BC2-019F-46E0-922C-A5BAA6699982}"/>
    <cellStyle name="Normal 4 13 4" xfId="2267" xr:uid="{00000000-0005-0000-0000-00003E050000}"/>
    <cellStyle name="Normal 4 13 4 2" xfId="7394" xr:uid="{CC8487F6-CCB4-41CE-835A-BEEA09CABA5E}"/>
    <cellStyle name="Normal 4 13 4 2 2" xfId="27475" xr:uid="{9F4BE9A4-3425-45F5-8DAE-7C5BF41D0AEB}"/>
    <cellStyle name="Normal 4 13 4 2 3" xfId="17774" xr:uid="{FF1AF18A-B797-44D2-B284-F8888F5A911F}"/>
    <cellStyle name="Normal 4 13 4 3" xfId="10227" xr:uid="{2C42D95E-B991-44DF-9601-FDADFC4CABDB}"/>
    <cellStyle name="Normal 4 13 4 3 2" xfId="20607" xr:uid="{974A8033-DFF9-459A-9D5D-8EF269D2436D}"/>
    <cellStyle name="Normal 4 13 4 4" xfId="23137" xr:uid="{2FD6C9DA-8D5F-4F13-B981-BAEBE4081DE2}"/>
    <cellStyle name="Normal 4 13 4 5" xfId="14941" xr:uid="{53A7D4DD-540F-4215-BED1-BF79C1505C0B}"/>
    <cellStyle name="Normal 4 13 5" xfId="3963" xr:uid="{D16F06B3-A21C-479B-BEAB-1C1F90798DCF}"/>
    <cellStyle name="Normal 4 13 5 2" xfId="8787" xr:uid="{7D2EC6B6-27CF-415C-877B-93F017867EA0}"/>
    <cellStyle name="Normal 4 13 5 2 2" xfId="19167" xr:uid="{3403774A-C847-42DD-A15B-97CBD1BB539B}"/>
    <cellStyle name="Normal 4 13 5 3" xfId="11620" xr:uid="{4A67412A-AE8F-47B8-86EC-E986A2B0F1AB}"/>
    <cellStyle name="Normal 4 13 5 3 2" xfId="22000" xr:uid="{4AA1970C-3286-43D8-BE64-B700185DED2E}"/>
    <cellStyle name="Normal 4 13 5 4" xfId="27540" xr:uid="{5495F43B-CA44-4C8E-A854-BBEA35C4B19E}"/>
    <cellStyle name="Normal 4 13 5 5" xfId="16334" xr:uid="{06ECD207-B95A-4CFB-B99F-29EF69CE1FE3}"/>
    <cellStyle name="Normal 4 13 6" xfId="5204" xr:uid="{C458F4C8-14E2-4929-AFBF-06E395360C9E}"/>
    <cellStyle name="Normal 4 13 6 2" xfId="14501" xr:uid="{98CBFEFC-BE88-4A48-A09D-64FA5D3C9D98}"/>
    <cellStyle name="Normal 4 13 7" xfId="6954" xr:uid="{6171A00A-3FDF-4AC1-A965-8F0260EEC5A4}"/>
    <cellStyle name="Normal 4 13 7 2" xfId="17334" xr:uid="{6013EC13-8117-47F8-92F3-8A0922204AA6}"/>
    <cellStyle name="Normal 4 13 8" xfId="9787" xr:uid="{7A79EDC7-8CDC-4DA3-B8F3-F5218C551A8A}"/>
    <cellStyle name="Normal 4 13 8 2" xfId="20167" xr:uid="{2977E316-911C-4135-90C7-F85F921695AA}"/>
    <cellStyle name="Normal 4 13 9" xfId="23187" xr:uid="{0049094B-652F-4256-9DD1-5AC18D12FCB3}"/>
    <cellStyle name="Normal 4 14" xfId="900" xr:uid="{00000000-0005-0000-0000-000036050000}"/>
    <cellStyle name="Normal 4 14 2" xfId="3271" xr:uid="{00000000-0005-0000-0000-000042050000}"/>
    <cellStyle name="Normal 4 14 2 2" xfId="6329" xr:uid="{EBF0C4C7-22BC-4678-943F-7A8954364E8B}"/>
    <cellStyle name="Normal 4 14 2 2 2" xfId="25708" xr:uid="{24A5C626-BB17-41A5-8763-466C638DF9F5}"/>
    <cellStyle name="Normal 4 14 2 2 3" xfId="25944" xr:uid="{031FE5C5-FD31-45B2-B65F-D7A409591BBF}"/>
    <cellStyle name="Normal 4 14 2 2 4" xfId="15898" xr:uid="{C4139796-D729-47B9-A9EE-0C56577F82F1}"/>
    <cellStyle name="Normal 4 14 2 3" xfId="8351" xr:uid="{D18C4476-9EE3-4274-8EC9-41510C85EED9}"/>
    <cellStyle name="Normal 4 14 2 3 2" xfId="28895" xr:uid="{31EDBDC0-1C01-448C-80A3-0C1102463E42}"/>
    <cellStyle name="Normal 4 14 2 3 3" xfId="18731" xr:uid="{116CE884-36E6-458B-8EBF-0CF878CCB78D}"/>
    <cellStyle name="Normal 4 14 2 4" xfId="11184" xr:uid="{FF23DBB9-B391-4C40-8E22-DDB496BA0E70}"/>
    <cellStyle name="Normal 4 14 2 4 2" xfId="21564" xr:uid="{1D06F5B9-AC29-459C-8496-1E6985E6C505}"/>
    <cellStyle name="Normal 4 14 2 5" xfId="23442" xr:uid="{03ADCF2E-14D6-4252-BF04-660ECEFE52F0}"/>
    <cellStyle name="Normal 4 14 2 6" xfId="13822" xr:uid="{C9B8FDAE-C790-45AE-AF63-31AFDC27CD8A}"/>
    <cellStyle name="Normal 4 14 3" xfId="2866" xr:uid="{00000000-0005-0000-0000-000043050000}"/>
    <cellStyle name="Normal 4 14 3 2" xfId="6074" xr:uid="{2B80869F-2692-405E-B16B-761108533BDA}"/>
    <cellStyle name="Normal 4 14 3 2 2" xfId="28589" xr:uid="{2E8A635F-9F23-4FFE-A72D-8675581E8DF5}"/>
    <cellStyle name="Normal 4 14 3 2 3" xfId="15530" xr:uid="{66BD48B7-5DAA-4A82-8221-6527E8424D69}"/>
    <cellStyle name="Normal 4 14 3 3" xfId="7983" xr:uid="{446A1E6B-8CE3-4D2B-BFE0-178AE7CA6D15}"/>
    <cellStyle name="Normal 4 14 3 3 2" xfId="18363" xr:uid="{4E2B77D4-8D83-4DF2-90FA-F834308F4915}"/>
    <cellStyle name="Normal 4 14 3 4" xfId="10816" xr:uid="{BD86AA57-322F-4C1B-B018-62F6EACC4910}"/>
    <cellStyle name="Normal 4 14 3 4 2" xfId="21196" xr:uid="{0504E1B0-AD3F-4389-9F56-F5429C40419E}"/>
    <cellStyle name="Normal 4 14 3 5" xfId="24735" xr:uid="{AC9459C8-51C0-4A5B-A344-3EC32A48C7BC}"/>
    <cellStyle name="Normal 4 14 3 6" xfId="13351" xr:uid="{65544E5E-2E80-4374-94E1-E4633750314F}"/>
    <cellStyle name="Normal 4 14 4" xfId="4114" xr:uid="{614CDF0E-3883-47E3-B9E2-FC75AA6846B9}"/>
    <cellStyle name="Normal 4 14 4 2" xfId="8886" xr:uid="{CE0D2979-3CC2-4E16-99A1-E495EE2BF7BB}"/>
    <cellStyle name="Normal 4 14 4 2 2" xfId="29001" xr:uid="{02DC788F-D4EF-4769-90C2-42EE0E81F1C9}"/>
    <cellStyle name="Normal 4 14 4 2 3" xfId="19266" xr:uid="{34D3EBDB-64A3-49E2-8A69-EBE888B3B041}"/>
    <cellStyle name="Normal 4 14 4 3" xfId="11719" xr:uid="{CEC56EE9-02B4-4DAB-892F-AB3794B969BF}"/>
    <cellStyle name="Normal 4 14 4 3 2" xfId="22099" xr:uid="{2554EE88-C67C-4BCF-8418-02565EE91145}"/>
    <cellStyle name="Normal 4 14 4 4" xfId="23380" xr:uid="{0077080F-BFF5-424B-B2CB-B34D7942044F}"/>
    <cellStyle name="Normal 4 14 4 5" xfId="16433" xr:uid="{3A6C3A53-5140-4FDC-A0C3-5329963CFD37}"/>
    <cellStyle name="Normal 4 14 5" xfId="5205" xr:uid="{A457423E-1DF2-41DC-A4B5-DBB724771767}"/>
    <cellStyle name="Normal 4 14 5 2" xfId="26350" xr:uid="{B9924351-25AD-4A91-AF05-C171052E973F}"/>
    <cellStyle name="Normal 4 14 5 3" xfId="14502" xr:uid="{6FEBAEFD-D88F-4EB7-B72C-78789019A780}"/>
    <cellStyle name="Normal 4 14 6" xfId="6955" xr:uid="{CF72D73A-0632-421B-BDE2-E5D27A6E7A5A}"/>
    <cellStyle name="Normal 4 14 6 2" xfId="17335" xr:uid="{B4D81D25-1620-47CB-B9AF-15F441DD38DC}"/>
    <cellStyle name="Normal 4 14 7" xfId="9788" xr:uid="{BEDF55D9-9FFB-448B-833B-BBF689AE81E0}"/>
    <cellStyle name="Normal 4 14 7 2" xfId="20168" xr:uid="{4D3BEF02-6CB7-43D0-AB6B-141BC70CEAA7}"/>
    <cellStyle name="Normal 4 14 8" xfId="24096" xr:uid="{A6114E6A-4694-4940-BCA7-3B1717FB1401}"/>
    <cellStyle name="Normal 4 14 9" xfId="12657" xr:uid="{4B4642A6-DBBF-4669-8C69-8BCA481779DA}"/>
    <cellStyle name="Normal 4 15" xfId="901" xr:uid="{00000000-0005-0000-0000-000037050000}"/>
    <cellStyle name="Normal 4 15 2" xfId="5206" xr:uid="{2152EC8C-061D-420B-9D6B-B58F12C90A49}"/>
    <cellStyle name="Normal 4 15 2 2" xfId="24362" xr:uid="{4DDE4A4D-5F2B-4F7F-A5BA-15ADDE58C8FC}"/>
    <cellStyle name="Normal 4 15 2 3" xfId="27477" xr:uid="{32D9C258-AB46-44AB-8C29-2E03E7D079E8}"/>
    <cellStyle name="Normal 4 15 2 4" xfId="14503" xr:uid="{0D8F390E-A323-4C57-A1F7-8CBC2BB21E12}"/>
    <cellStyle name="Normal 4 15 2 5" xfId="30032" xr:uid="{69245435-96EF-48AD-A85F-F3C086021E6B}"/>
    <cellStyle name="Normal 4 15 3" xfId="6956" xr:uid="{6F949056-3DA3-4A4D-905A-8E552E3BD423}"/>
    <cellStyle name="Normal 4 15 3 2" xfId="25309" xr:uid="{D3F1DA03-AAD8-427C-9A93-A07E7808BF9D}"/>
    <cellStyle name="Normal 4 15 3 3" xfId="28384" xr:uid="{FA57FE5A-D7CC-482F-93E0-9A985B1546BB}"/>
    <cellStyle name="Normal 4 15 3 4" xfId="17336" xr:uid="{B2F5535D-F7D8-46A1-9426-87745292EA13}"/>
    <cellStyle name="Normal 4 15 4" xfId="9789" xr:uid="{7EFFA494-332C-4FF7-A18A-C4360C8277FD}"/>
    <cellStyle name="Normal 4 15 4 2" xfId="23555" xr:uid="{F8920579-D83A-4A1C-ACCE-0CFDA508B5D8}"/>
    <cellStyle name="Normal 4 15 4 3" xfId="20169" xr:uid="{A1DA45D1-08B2-44C7-B81E-B11857218F7E}"/>
    <cellStyle name="Normal 4 15 5" xfId="23965" xr:uid="{8CE3825A-C4F9-42C0-9621-05B76667C1F6}"/>
    <cellStyle name="Normal 4 15 6" xfId="13355" xr:uid="{A4669137-42CE-4AC9-95A3-3115BD22BB14}"/>
    <cellStyle name="Normal 4 16" xfId="902" xr:uid="{00000000-0005-0000-0000-000038050000}"/>
    <cellStyle name="Normal 4 16 2" xfId="5207" xr:uid="{FED3D8FC-DAFF-40C4-8DD7-BDE8EFB0E59C}"/>
    <cellStyle name="Normal 4 16 2 2" xfId="25768" xr:uid="{A75464D4-4AA7-42A5-BE86-C487126C1AC8}"/>
    <cellStyle name="Normal 4 16 2 3" xfId="14504" xr:uid="{6F1450C7-6852-41A6-99A6-860D40DDC944}"/>
    <cellStyle name="Normal 4 16 3" xfId="6957" xr:uid="{32BD0D16-5F5E-4167-A5E7-3E9B6E5A12B2}"/>
    <cellStyle name="Normal 4 16 3 2" xfId="25720" xr:uid="{BE9FDC77-A0F5-49B4-ACAB-A6AC91492FDD}"/>
    <cellStyle name="Normal 4 16 3 3" xfId="17337" xr:uid="{5FFB2571-FC61-46DC-AED1-B16F7DBA081F}"/>
    <cellStyle name="Normal 4 16 4" xfId="9790" xr:uid="{5607ABC0-E2B7-46E2-BB78-C9823B632A67}"/>
    <cellStyle name="Normal 4 16 4 2" xfId="20170" xr:uid="{AD2B9DBC-1BBE-452C-B586-31C906581171}"/>
    <cellStyle name="Normal 4 16 5" xfId="25147" xr:uid="{AE767CAC-5D02-4A93-A7AF-0BCE2601708A}"/>
    <cellStyle name="Normal 4 16 6" xfId="12816" xr:uid="{30E9AB7D-7F47-4B82-9C96-E2CA60C87215}"/>
    <cellStyle name="Normal 4 17" xfId="903" xr:uid="{00000000-0005-0000-0000-000039050000}"/>
    <cellStyle name="Normal 4 17 2" xfId="6958" xr:uid="{4A5672F2-61BE-4A26-A933-6069F299B438}"/>
    <cellStyle name="Normal 4 17 2 2" xfId="22969" xr:uid="{47BAEC2D-A30D-47E4-9F65-430C047338C1}"/>
    <cellStyle name="Normal 4 17 2 3" xfId="17338" xr:uid="{CB82390D-6283-4C29-B770-C95BE2A9E212}"/>
    <cellStyle name="Normal 4 17 3" xfId="9791" xr:uid="{F63229C1-550B-4ECA-9EA5-A392957143B7}"/>
    <cellStyle name="Normal 4 17 3 2" xfId="25670" xr:uid="{89A62B8C-B8B9-4918-BC48-D0A81FD726B1}"/>
    <cellStyle name="Normal 4 17 3 3" xfId="20171" xr:uid="{0E4FEF04-9206-48B5-B5BC-5E74285A7EC7}"/>
    <cellStyle name="Normal 4 17 4" xfId="25171" xr:uid="{401EA57A-55C0-47C2-8C89-5D0F48CD4901}"/>
    <cellStyle name="Normal 4 17 5" xfId="14505" xr:uid="{E46752DF-F9B2-4E78-B3A7-2D1EDDB35A8C}"/>
    <cellStyle name="Normal 4 18" xfId="3780" xr:uid="{498D3F45-FE58-4FFC-9753-731FB0ECD3C7}"/>
    <cellStyle name="Normal 4 18 2" xfId="8620" xr:uid="{2A84A90A-6745-4823-8323-8E280FE19B84}"/>
    <cellStyle name="Normal 4 18 2 2" xfId="25798" xr:uid="{DF47F90B-F627-44A8-A898-BE5751EC10DE}"/>
    <cellStyle name="Normal 4 18 2 3" xfId="19000" xr:uid="{F6671693-CA65-4EF4-9FDC-1C434716A144}"/>
    <cellStyle name="Normal 4 18 3" xfId="11453" xr:uid="{3D4288CC-D7A0-4E04-8090-27E9F64B29C3}"/>
    <cellStyle name="Normal 4 18 3 2" xfId="25819" xr:uid="{D49A171E-BC4A-4F1F-B755-F85082362E30}"/>
    <cellStyle name="Normal 4 18 3 3" xfId="21833" xr:uid="{EFC46C14-B2D6-475A-BCEA-D6DA30959BBB}"/>
    <cellStyle name="Normal 4 18 4" xfId="25741" xr:uid="{F7DD7180-DF6E-4610-8D3D-C1A548134F19}"/>
    <cellStyle name="Normal 4 18 5" xfId="16167" xr:uid="{E12B28AA-2ED9-4B37-A7BA-87C97A253640}"/>
    <cellStyle name="Normal 4 19" xfId="5192" xr:uid="{A7BC2BA0-0079-4964-AC4B-AEA350E58462}"/>
    <cellStyle name="Normal 4 19 2" xfId="25674" xr:uid="{DBF43541-1C55-4BB7-AD13-4C9F15C3B47E}"/>
    <cellStyle name="Normal 4 19 3" xfId="24781" xr:uid="{903C44A5-017A-4D5E-A0BB-942EB7E8D36D}"/>
    <cellStyle name="Normal 4 19 4" xfId="23922" xr:uid="{3B4CD16E-8E3C-430D-A3D8-3B182181D5ED}"/>
    <cellStyle name="Normal 4 19 5" xfId="14489" xr:uid="{13D57E3E-453D-45DA-956B-A9DC2EB73F7A}"/>
    <cellStyle name="Normal 4 2" xfId="904" xr:uid="{00000000-0005-0000-0000-00003A050000}"/>
    <cellStyle name="Normal 4 2 10" xfId="905" xr:uid="{00000000-0005-0000-0000-00003B050000}"/>
    <cellStyle name="Normal 4 2 10 10" xfId="12581" xr:uid="{1C1F3AF7-3FC1-4AF5-9260-175B9A0608D1}"/>
    <cellStyle name="Normal 4 2 10 2" xfId="906" xr:uid="{00000000-0005-0000-0000-00003C050000}"/>
    <cellStyle name="Normal 4 2 10 2 2" xfId="2924" xr:uid="{00000000-0005-0000-0000-000049050000}"/>
    <cellStyle name="Normal 4 2 10 2 2 2" xfId="6104" xr:uid="{2CD4AF38-1293-44D3-82FD-381A4547F7B7}"/>
    <cellStyle name="Normal 4 2 10 2 2 2 2" xfId="27609" xr:uid="{887708D4-A3AB-480B-98B7-F11C45DA195B}"/>
    <cellStyle name="Normal 4 2 10 2 2 2 3" xfId="27033" xr:uid="{F192572E-FA3E-4598-99B0-F88A932A5295}"/>
    <cellStyle name="Normal 4 2 10 2 2 2 4" xfId="15582" xr:uid="{15A7E389-7689-4BDC-A601-961369D4FD92}"/>
    <cellStyle name="Normal 4 2 10 2 2 3" xfId="8035" xr:uid="{828286EA-7AA6-42BA-9E2D-104102B86FF6}"/>
    <cellStyle name="Normal 4 2 10 2 2 3 2" xfId="26873" xr:uid="{381EB044-756A-4CF6-B112-722C8D9A299C}"/>
    <cellStyle name="Normal 4 2 10 2 2 3 3" xfId="18415" xr:uid="{E1C40F26-5762-414A-B56B-8AC5973DA0ED}"/>
    <cellStyle name="Normal 4 2 10 2 2 4" xfId="10868" xr:uid="{7A892757-E0BA-4BDD-8C0A-11B8DA7F1D97}"/>
    <cellStyle name="Normal 4 2 10 2 2 4 2" xfId="21248" xr:uid="{AE99E40C-C079-43E4-972C-D74167BF3429}"/>
    <cellStyle name="Normal 4 2 10 2 2 5" xfId="23953" xr:uid="{F2243CEE-2965-4A24-872D-A2AF7333F309}"/>
    <cellStyle name="Normal 4 2 10 2 2 6" xfId="13437" xr:uid="{3E22C284-E8F9-4AA6-8BAE-4DC6B7F62D90}"/>
    <cellStyle name="Normal 4 2 10 2 3" xfId="5210" xr:uid="{9E65A668-589A-46F2-A32A-A1C562E8551F}"/>
    <cellStyle name="Normal 4 2 10 2 3 2" xfId="23899" xr:uid="{E5C68282-A426-45FB-9A48-C863A41A3E5A}"/>
    <cellStyle name="Normal 4 2 10 2 3 3" xfId="28527" xr:uid="{37344D2D-FCB4-48A5-8B55-4E29C951C58C}"/>
    <cellStyle name="Normal 4 2 10 2 3 4" xfId="14508" xr:uid="{89F5FE66-9B28-4ECC-91DC-9E14D076BA8C}"/>
    <cellStyle name="Normal 4 2 10 2 4" xfId="6961" xr:uid="{F52CCE02-B732-4BA3-8AFE-DE0AF264F111}"/>
    <cellStyle name="Normal 4 2 10 2 4 2" xfId="28209" xr:uid="{FE22950C-8E64-4B3B-A5F8-003256BBE512}"/>
    <cellStyle name="Normal 4 2 10 2 4 3" xfId="26122" xr:uid="{43697AA5-C880-44F1-B32B-03B95CC3DF49}"/>
    <cellStyle name="Normal 4 2 10 2 4 4" xfId="17341" xr:uid="{43B24351-9F6E-4914-ACB2-477734EB2CCA}"/>
    <cellStyle name="Normal 4 2 10 2 5" xfId="9794" xr:uid="{28AC10B2-7BB0-4F20-825B-41B1E2AE93C8}"/>
    <cellStyle name="Normal 4 2 10 2 5 2" xfId="29411" xr:uid="{C8A3F48B-174F-4CDF-BF57-C3C2F558B252}"/>
    <cellStyle name="Normal 4 2 10 2 5 3" xfId="20174" xr:uid="{77BBB3EB-0C3C-4801-A6E3-6DFD2E77628F}"/>
    <cellStyle name="Normal 4 2 10 2 6" xfId="22801" xr:uid="{123F473C-911A-4770-95C8-FE7C33678C1B}"/>
    <cellStyle name="Normal 4 2 10 2 7" xfId="12739" xr:uid="{71B1A28C-A5A6-420E-82C3-2A2CD5871B5B}"/>
    <cellStyle name="Normal 4 2 10 3" xfId="907" xr:uid="{00000000-0005-0000-0000-00003D050000}"/>
    <cellStyle name="Normal 4 2 10 3 2" xfId="5211" xr:uid="{8975F72F-D0D1-4725-B25D-9618BD91B371}"/>
    <cellStyle name="Normal 4 2 10 3 2 2" xfId="26362" xr:uid="{4D41C7EA-7484-4536-8C34-C5C9B4859874}"/>
    <cellStyle name="Normal 4 2 10 3 2 3" xfId="26898" xr:uid="{86E894B8-780C-4340-8693-ADE2E5899790}"/>
    <cellStyle name="Normal 4 2 10 3 2 4" xfId="14509" xr:uid="{533CA289-1D73-4347-84A1-0DFBDDD3F8FB}"/>
    <cellStyle name="Normal 4 2 10 3 3" xfId="6962" xr:uid="{B3CA0F27-F4B7-4C63-B850-5C2CE75B6DA8}"/>
    <cellStyle name="Normal 4 2 10 3 3 2" xfId="27322" xr:uid="{1A707BEF-7010-4AE4-A4BB-FA2D06D6AA2E}"/>
    <cellStyle name="Normal 4 2 10 3 3 3" xfId="26896" xr:uid="{2AAD49CE-880D-499C-ACF2-026ED1631D1F}"/>
    <cellStyle name="Normal 4 2 10 3 3 4" xfId="17342" xr:uid="{E52061AB-851B-4536-A0F8-0B5AEE32FF85}"/>
    <cellStyle name="Normal 4 2 10 3 4" xfId="9795" xr:uid="{523F02B9-2BA8-4A3A-9530-DCCDB5AA4B06}"/>
    <cellStyle name="Normal 4 2 10 3 4 2" xfId="29412" xr:uid="{60897F67-55EC-4F07-9C22-3EA69EF53A89}"/>
    <cellStyle name="Normal 4 2 10 3 4 3" xfId="20175" xr:uid="{E526AFD1-0256-43FD-B196-BED2BF3B44C9}"/>
    <cellStyle name="Normal 4 2 10 3 5" xfId="23864" xr:uid="{D093FDC0-6426-4978-A82E-0CB54027E4C6}"/>
    <cellStyle name="Normal 4 2 10 3 6" xfId="13208" xr:uid="{C6392642-0716-4D14-82FD-0E3646BAFCE1}"/>
    <cellStyle name="Normal 4 2 10 4" xfId="2347" xr:uid="{00000000-0005-0000-0000-000047050000}"/>
    <cellStyle name="Normal 4 2 10 4 2" xfId="7474" xr:uid="{5328430A-944E-49B1-AEF6-B5C2F374381D}"/>
    <cellStyle name="Normal 4 2 10 4 2 2" xfId="26224" xr:uid="{8AD8243A-60C9-4B97-B713-D73A48CC2E83}"/>
    <cellStyle name="Normal 4 2 10 4 2 3" xfId="17854" xr:uid="{F611490C-610C-4B2B-99F6-21ED2EC5EB60}"/>
    <cellStyle name="Normal 4 2 10 4 3" xfId="10307" xr:uid="{39F63380-B06A-4B83-9287-B5BD44FC19A7}"/>
    <cellStyle name="Normal 4 2 10 4 3 2" xfId="20687" xr:uid="{9E0A6208-1AD8-4912-8171-8B69711FF9BF}"/>
    <cellStyle name="Normal 4 2 10 4 4" xfId="25312" xr:uid="{CDF812E3-72A6-4230-8038-5F24CF006DAC}"/>
    <cellStyle name="Normal 4 2 10 4 5" xfId="15021" xr:uid="{4C791D4B-FE7D-489A-8C76-E4CB6E277DEF}"/>
    <cellStyle name="Normal 4 2 10 5" xfId="3968" xr:uid="{5996B1B9-A7BD-475C-AA9E-7A83E249082B}"/>
    <cellStyle name="Normal 4 2 10 5 2" xfId="8792" xr:uid="{8F0B5B0A-F029-436A-BBAD-0CFE62AF8BD5}"/>
    <cellStyle name="Normal 4 2 10 5 2 2" xfId="28984" xr:uid="{650C1DE3-5727-426D-989E-C20D2CF3A5AA}"/>
    <cellStyle name="Normal 4 2 10 5 2 3" xfId="19172" xr:uid="{A2D633B8-973E-41F1-AA16-B3AB165CF25B}"/>
    <cellStyle name="Normal 4 2 10 5 3" xfId="11625" xr:uid="{2015F5DE-56CF-436F-AB5E-A7A6158128AB}"/>
    <cellStyle name="Normal 4 2 10 5 3 2" xfId="22005" xr:uid="{30C73229-9442-4B78-8A30-595244F9DEAD}"/>
    <cellStyle name="Normal 4 2 10 5 4" xfId="22907" xr:uid="{2583863C-D271-4D90-9F52-F208277C096D}"/>
    <cellStyle name="Normal 4 2 10 5 5" xfId="16339" xr:uid="{2C97BFC6-BB76-40E9-AD18-3C85D14907A3}"/>
    <cellStyle name="Normal 4 2 10 6" xfId="5209" xr:uid="{7459E4B8-8B62-4EAA-A827-940BFBA6FF6A}"/>
    <cellStyle name="Normal 4 2 10 6 2" xfId="27439" xr:uid="{BA04A4F7-4B2A-4328-A73E-5676854BE081}"/>
    <cellStyle name="Normal 4 2 10 6 3" xfId="26794" xr:uid="{AF87D0D5-F953-41E6-B3A6-2192A80CB766}"/>
    <cellStyle name="Normal 4 2 10 6 4" xfId="14507" xr:uid="{B695B458-2531-4728-B4B1-DCE341083A59}"/>
    <cellStyle name="Normal 4 2 10 7" xfId="6960" xr:uid="{D82B3822-C6A6-4197-9644-17BB0260DAC1}"/>
    <cellStyle name="Normal 4 2 10 7 2" xfId="27339" xr:uid="{1E33A25E-5900-4252-8E58-DED04262F6E4}"/>
    <cellStyle name="Normal 4 2 10 7 3" xfId="17340" xr:uid="{F60F3B04-A426-4F69-BD42-D9B3A45E81F0}"/>
    <cellStyle name="Normal 4 2 10 8" xfId="9793" xr:uid="{42CAC7D8-8534-4BAB-A687-1326501055A5}"/>
    <cellStyle name="Normal 4 2 10 8 2" xfId="20173" xr:uid="{1DE78D67-20A2-4EFB-8D84-458E5AAFFB0D}"/>
    <cellStyle name="Normal 4 2 10 9" xfId="24418" xr:uid="{4AB66C56-8C99-443A-99F7-92D80BCF7025}"/>
    <cellStyle name="Normal 4 2 11" xfId="908" xr:uid="{00000000-0005-0000-0000-00003E050000}"/>
    <cellStyle name="Normal 4 2 11 10" xfId="12500" xr:uid="{82FE4754-DCE8-4B64-A21E-29A06E00D4CD}"/>
    <cellStyle name="Normal 4 2 11 2" xfId="3272" xr:uid="{00000000-0005-0000-0000-00004C050000}"/>
    <cellStyle name="Normal 4 2 11 2 2" xfId="6330" xr:uid="{3C203743-DF6E-4A04-8565-9755DB1F4CA6}"/>
    <cellStyle name="Normal 4 2 11 2 2 2" xfId="23685" xr:uid="{C92B1744-22AD-4EA7-AE28-431EAA341AC6}"/>
    <cellStyle name="Normal 4 2 11 2 2 3" xfId="27084" xr:uid="{35868BFB-4865-4F17-83C6-445B51E8AC96}"/>
    <cellStyle name="Normal 4 2 11 2 2 4" xfId="15899" xr:uid="{51505143-F4E8-43E3-8E67-616BEB8A118A}"/>
    <cellStyle name="Normal 4 2 11 2 3" xfId="8352" xr:uid="{B9119ACF-DBF3-42DA-9795-7AF14DD2F561}"/>
    <cellStyle name="Normal 4 2 11 2 3 2" xfId="27972" xr:uid="{F8019C84-1CFE-4052-A5AC-1E5A131E1BB1}"/>
    <cellStyle name="Normal 4 2 11 2 3 3" xfId="28896" xr:uid="{C4FAB93F-9F72-4D0D-88BF-E4D59DA23AAF}"/>
    <cellStyle name="Normal 4 2 11 2 3 4" xfId="18732" xr:uid="{E1545138-1DF5-4929-BC30-0193935CBD6F}"/>
    <cellStyle name="Normal 4 2 11 2 4" xfId="11185" xr:uid="{B52E1FAC-3E81-4BAB-AB24-976BD2396174}"/>
    <cellStyle name="Normal 4 2 11 2 4 2" xfId="29479" xr:uid="{D6314228-13D1-48DA-9E27-0F30B8D9A2F6}"/>
    <cellStyle name="Normal 4 2 11 2 4 3" xfId="21565" xr:uid="{2451CC2A-117C-430E-9DFD-DE02DE6C3D00}"/>
    <cellStyle name="Normal 4 2 11 2 5" xfId="22873" xr:uid="{3F4E4A5F-4B50-4CDE-8F3E-536A49BDAFDD}"/>
    <cellStyle name="Normal 4 2 11 2 6" xfId="13823" xr:uid="{08AD87F2-2F3B-462B-81D3-DDD4297D05CF}"/>
    <cellStyle name="Normal 4 2 11 3" xfId="2760" xr:uid="{00000000-0005-0000-0000-00004D050000}"/>
    <cellStyle name="Normal 4 2 11 3 2" xfId="5978" xr:uid="{E778F592-8C4F-4F05-B7F8-FE05CFA5DD84}"/>
    <cellStyle name="Normal 4 2 11 3 2 2" xfId="28096" xr:uid="{E6A28BE8-67A0-436F-9730-C21C920A2F19}"/>
    <cellStyle name="Normal 4 2 11 3 2 3" xfId="15431" xr:uid="{DC4F2176-65E5-4192-BD37-E5EDE12B869B}"/>
    <cellStyle name="Normal 4 2 11 3 3" xfId="7884" xr:uid="{48A8E4B2-9E08-4646-95CF-2B2AC6C4BE97}"/>
    <cellStyle name="Normal 4 2 11 3 3 2" xfId="18264" xr:uid="{4AEFFEEF-80E6-4E04-9208-5928F5FA860F}"/>
    <cellStyle name="Normal 4 2 11 3 4" xfId="10717" xr:uid="{4A3E78A9-DA38-479D-9560-2A56A42EDE2E}"/>
    <cellStyle name="Normal 4 2 11 3 4 2" xfId="21097" xr:uid="{167E9FCA-9FBC-4FAD-9C38-9F2A59DE88BF}"/>
    <cellStyle name="Normal 4 2 11 3 5" xfId="22669" xr:uid="{A876EBD5-B8C4-4845-BA45-27AAAD52BC06}"/>
    <cellStyle name="Normal 4 2 11 3 6" xfId="13207" xr:uid="{C072739A-7930-4220-816B-56D8B9F019DF}"/>
    <cellStyle name="Normal 4 2 11 4" xfId="2268" xr:uid="{00000000-0005-0000-0000-00004B050000}"/>
    <cellStyle name="Normal 4 2 11 4 2" xfId="7395" xr:uid="{D3EBD313-E8E6-498E-9C69-81C7C91B4EF9}"/>
    <cellStyle name="Normal 4 2 11 4 2 2" xfId="26957" xr:uid="{24706F7D-8E66-4631-9E2D-73CE0996E932}"/>
    <cellStyle name="Normal 4 2 11 4 2 3" xfId="17775" xr:uid="{44BEC249-2C26-4D7D-8A7B-6EA093550D06}"/>
    <cellStyle name="Normal 4 2 11 4 3" xfId="10228" xr:uid="{37145A3E-5207-4822-9371-1701F1171EAC}"/>
    <cellStyle name="Normal 4 2 11 4 3 2" xfId="20608" xr:uid="{2648A42C-AFC5-4B2A-A487-921917475C33}"/>
    <cellStyle name="Normal 4 2 11 4 4" xfId="22719" xr:uid="{04B88765-A487-4E4C-9901-A4AFCC2BEA9D}"/>
    <cellStyle name="Normal 4 2 11 4 5" xfId="14942" xr:uid="{54722A99-E9CD-42FD-ADE5-3002164BBFB0}"/>
    <cellStyle name="Normal 4 2 11 5" xfId="3967" xr:uid="{40437C33-ED0F-4C4F-A451-25B473F93DC5}"/>
    <cellStyle name="Normal 4 2 11 5 2" xfId="8791" xr:uid="{F601A150-0B31-41E0-8DA0-B0CA702CE233}"/>
    <cellStyle name="Normal 4 2 11 5 2 2" xfId="19171" xr:uid="{C055CD5A-EEA0-4E2F-9C4C-0FFA1884F164}"/>
    <cellStyle name="Normal 4 2 11 5 3" xfId="11624" xr:uid="{18C1F18F-8736-4F0E-9183-DAE598D48C29}"/>
    <cellStyle name="Normal 4 2 11 5 3 2" xfId="22004" xr:uid="{5BD16FAA-15E3-4F97-BD1F-6159CFC80DB3}"/>
    <cellStyle name="Normal 4 2 11 5 4" xfId="28477" xr:uid="{107AD78C-92F9-4F1E-8FBC-B882481E552A}"/>
    <cellStyle name="Normal 4 2 11 5 5" xfId="16338" xr:uid="{FCFE0DAB-F5F6-45F3-A5B5-EC52EB7A7B1C}"/>
    <cellStyle name="Normal 4 2 11 6" xfId="5212" xr:uid="{B46CAF38-B055-486A-8BE3-EDDA147D0CE2}"/>
    <cellStyle name="Normal 4 2 11 6 2" xfId="14510" xr:uid="{9979028E-74D2-48FA-8DDB-B0FB662A7327}"/>
    <cellStyle name="Normal 4 2 11 7" xfId="6963" xr:uid="{2103BA03-C730-48E1-8A8E-3EA6EBE0DC67}"/>
    <cellStyle name="Normal 4 2 11 7 2" xfId="17343" xr:uid="{44ED385A-2AE5-488B-9AF7-EC162777E131}"/>
    <cellStyle name="Normal 4 2 11 8" xfId="9796" xr:uid="{3D1A39C1-0F2B-4485-8F3B-282F54907637}"/>
    <cellStyle name="Normal 4 2 11 8 2" xfId="20176" xr:uid="{1462CF82-5627-415F-A5F1-5446D590116B}"/>
    <cellStyle name="Normal 4 2 11 9" xfId="25481" xr:uid="{0AACD3D2-46F8-4DA4-BBF8-728F9B0062DF}"/>
    <cellStyle name="Normal 4 2 12" xfId="909" xr:uid="{00000000-0005-0000-0000-00003F050000}"/>
    <cellStyle name="Normal 4 2 12 2" xfId="3273" xr:uid="{00000000-0005-0000-0000-00004F050000}"/>
    <cellStyle name="Normal 4 2 12 2 2" xfId="6331" xr:uid="{57243C19-697E-473A-B248-624327C4602A}"/>
    <cellStyle name="Normal 4 2 12 2 2 2" xfId="28199" xr:uid="{7AE55AE3-FE7A-4884-B9D0-FF83A0F217D0}"/>
    <cellStyle name="Normal 4 2 12 2 2 3" xfId="15900" xr:uid="{3FE29F57-3DFD-4507-B092-AE152A169DD6}"/>
    <cellStyle name="Normal 4 2 12 2 3" xfId="8353" xr:uid="{5AD9B8F9-11BB-42FD-9C0F-B2ACEF54F25E}"/>
    <cellStyle name="Normal 4 2 12 2 3 2" xfId="18733" xr:uid="{F2D6770D-4D1C-4B5F-B4AE-F933182345A3}"/>
    <cellStyle name="Normal 4 2 12 2 4" xfId="11186" xr:uid="{22DEECCE-A0CD-40ED-AACB-44B8A1591DC2}"/>
    <cellStyle name="Normal 4 2 12 2 4 2" xfId="21566" xr:uid="{057485CF-B3AB-4D7F-A7B1-06107B4DC1A2}"/>
    <cellStyle name="Normal 4 2 12 2 5" xfId="24212" xr:uid="{A62A4FA9-8C7C-48B5-9FD5-D9DBE6429A79}"/>
    <cellStyle name="Normal 4 2 12 2 6" xfId="13824" xr:uid="{6B44576E-1ADF-4AAB-8E8F-03C03CF5113B}"/>
    <cellStyle name="Normal 4 2 12 3" xfId="4115" xr:uid="{C0E2A95B-A1C1-45B5-ABD0-12419E732CDB}"/>
    <cellStyle name="Normal 4 2 12 3 2" xfId="8887" xr:uid="{64CAA0F6-7251-41FA-B955-52C98B1D866C}"/>
    <cellStyle name="Normal 4 2 12 3 2 2" xfId="29002" xr:uid="{EAA76D94-DAD4-411C-9672-FB8590B35F01}"/>
    <cellStyle name="Normal 4 2 12 3 2 3" xfId="19267" xr:uid="{8DDE7DFE-B407-4EC4-9B14-CFB8194E7F6F}"/>
    <cellStyle name="Normal 4 2 12 3 3" xfId="11720" xr:uid="{3123DE6C-788F-444D-AB15-34EE5957B888}"/>
    <cellStyle name="Normal 4 2 12 3 3 2" xfId="22100" xr:uid="{F9A360FE-0F2C-4A6A-8E01-733B824AA1D3}"/>
    <cellStyle name="Normal 4 2 12 3 4" xfId="24659" xr:uid="{05599161-2CD7-4A59-BB2B-EC7793B7AAD8}"/>
    <cellStyle name="Normal 4 2 12 3 5" xfId="16434" xr:uid="{59BD7CDC-1EE6-43DC-846C-DEB35DC39991}"/>
    <cellStyle name="Normal 4 2 12 4" xfId="5213" xr:uid="{663F3992-2E3B-4876-9DF9-D8F9D70D6972}"/>
    <cellStyle name="Normal 4 2 12 4 2" xfId="24937" xr:uid="{545761CC-FC14-4597-9478-9D21E16AE88C}"/>
    <cellStyle name="Normal 4 2 12 4 3" xfId="26148" xr:uid="{2F7F0F47-228E-4280-8856-CE0E3D9B355A}"/>
    <cellStyle name="Normal 4 2 12 4 4" xfId="14511" xr:uid="{B29831FF-22CC-4496-B741-AED3B23604FD}"/>
    <cellStyle name="Normal 4 2 12 5" xfId="6964" xr:uid="{F9954EFB-9273-41C8-9A78-25F5E8F1288A}"/>
    <cellStyle name="Normal 4 2 12 5 2" xfId="26582" xr:uid="{03D41094-D075-4F1C-BF8B-A5362ED5EBAA}"/>
    <cellStyle name="Normal 4 2 12 5 3" xfId="17344" xr:uid="{C3F3474C-C1A6-41B5-979F-298D44083AF5}"/>
    <cellStyle name="Normal 4 2 12 6" xfId="9797" xr:uid="{76B95C7D-0586-474F-B8AF-B0CCFF19C26A}"/>
    <cellStyle name="Normal 4 2 12 6 2" xfId="20177" xr:uid="{7AEFD330-56B6-4B26-B329-F828984E1315}"/>
    <cellStyle name="Normal 4 2 12 7" xfId="24445" xr:uid="{58AE3336-1CE4-4012-A7DE-217525D1A1BC}"/>
    <cellStyle name="Normal 4 2 12 8" xfId="12658" xr:uid="{7F5BCED3-8E97-496B-A83E-ED562CA0D877}"/>
    <cellStyle name="Normal 4 2 13" xfId="910" xr:uid="{00000000-0005-0000-0000-000040050000}"/>
    <cellStyle name="Normal 4 2 13 2" xfId="5214" xr:uid="{B9CFA165-2251-4903-B5AF-7F91BE12455C}"/>
    <cellStyle name="Normal 4 2 13 2 2" xfId="25276" xr:uid="{683E918D-C673-4735-B0F8-FAC7A5B01144}"/>
    <cellStyle name="Normal 4 2 13 2 3" xfId="28338" xr:uid="{6051871C-D20C-4522-BEFE-D4EBAA8EA9F8}"/>
    <cellStyle name="Normal 4 2 13 2 4" xfId="14512" xr:uid="{D6AFA65F-6472-4E8B-91C1-FBAD54B3CD4F}"/>
    <cellStyle name="Normal 4 2 13 3" xfId="6965" xr:uid="{8C09D563-2893-4843-BCD4-CC10B1168477}"/>
    <cellStyle name="Normal 4 2 13 3 2" xfId="22911" xr:uid="{DCFAB4E1-ADFB-4B54-91B7-297FFF170CCE}"/>
    <cellStyle name="Normal 4 2 13 3 3" xfId="17345" xr:uid="{81640F5B-6D16-441B-9AE6-A663077F7A59}"/>
    <cellStyle name="Normal 4 2 13 4" xfId="9798" xr:uid="{9489FE99-E323-4CE2-AB84-C2870FBC4082}"/>
    <cellStyle name="Normal 4 2 13 4 2" xfId="20178" xr:uid="{EB5230F9-A7EA-4766-9CC0-A005FECC8416}"/>
    <cellStyle name="Normal 4 2 13 5" xfId="23198" xr:uid="{1F99CF31-EECD-4601-A448-FBD0619A42A1}"/>
    <cellStyle name="Normal 4 2 13 6" xfId="13356" xr:uid="{F6163DAC-A749-4C4C-BF5B-FBD5FE08AB67}"/>
    <cellStyle name="Normal 4 2 14" xfId="2430" xr:uid="{00000000-0005-0000-0000-000051050000}"/>
    <cellStyle name="Normal 4 2 14 2" xfId="5727" xr:uid="{1944C359-D1BC-4C47-8FAE-38DD4B5810C8}"/>
    <cellStyle name="Normal 4 2 14 2 2" xfId="28567" xr:uid="{ABE07BF4-324A-46E7-A17D-09E199107C54}"/>
    <cellStyle name="Normal 4 2 14 2 3" xfId="15102" xr:uid="{C59EDB31-B160-4473-BBB4-631B98FC424F}"/>
    <cellStyle name="Normal 4 2 14 3" xfId="7555" xr:uid="{0F980473-09F3-48ED-AC29-9374C6927889}"/>
    <cellStyle name="Normal 4 2 14 3 2" xfId="17935" xr:uid="{C350FC9B-C3ED-4025-BA32-18A6180B4119}"/>
    <cellStyle name="Normal 4 2 14 4" xfId="10388" xr:uid="{34FC9352-DF33-4BA8-8F66-F791B7E33A15}"/>
    <cellStyle name="Normal 4 2 14 4 2" xfId="20768" xr:uid="{6F721377-F3A7-491A-A3F2-EB95C437E24B}"/>
    <cellStyle name="Normal 4 2 14 5" xfId="23754" xr:uid="{EA0D995E-5FF6-4F57-868E-149D4A60FA02}"/>
    <cellStyle name="Normal 4 2 14 6" xfId="12817" xr:uid="{3DCF1676-21AA-4089-A749-0BE68428EC7A}"/>
    <cellStyle name="Normal 4 2 15" xfId="2157" xr:uid="{00000000-0005-0000-0000-000046050000}"/>
    <cellStyle name="Normal 4 2 15 2" xfId="7284" xr:uid="{68D389C6-B65B-4B57-8695-00107252F18A}"/>
    <cellStyle name="Normal 4 2 15 2 2" xfId="27148" xr:uid="{17A309DB-A644-477D-9B0D-A0536F0E8417}"/>
    <cellStyle name="Normal 4 2 15 2 3" xfId="17664" xr:uid="{7C4FD314-CB10-403B-83A5-8290EBEAC479}"/>
    <cellStyle name="Normal 4 2 15 3" xfId="10117" xr:uid="{CFC204A1-6795-48DE-89AF-D3D874DAFB26}"/>
    <cellStyle name="Normal 4 2 15 3 2" xfId="20497" xr:uid="{069D1D85-8652-419E-9121-EA4F3A6D8CD0}"/>
    <cellStyle name="Normal 4 2 15 4" xfId="23114" xr:uid="{0700854F-4580-478D-B6AB-331935D9045D}"/>
    <cellStyle name="Normal 4 2 15 5" xfId="14831" xr:uid="{9E532901-D255-4CD4-A05C-2D4608C4EE1A}"/>
    <cellStyle name="Normal 4 2 16" xfId="3781" xr:uid="{27CC7272-F4E2-4520-8C54-59A332157E49}"/>
    <cellStyle name="Normal 4 2 16 2" xfId="8621" xr:uid="{4EAA9704-FCEC-48C5-8844-C9B8227FEA16}"/>
    <cellStyle name="Normal 4 2 16 2 2" xfId="19001" xr:uid="{E0F32574-3B85-4CF3-BDB9-E03BC42D58A4}"/>
    <cellStyle name="Normal 4 2 16 3" xfId="11454" xr:uid="{E9BA206A-0C6C-4F83-914B-9E2E07F02FA7}"/>
    <cellStyle name="Normal 4 2 16 3 2" xfId="21834" xr:uid="{59BB904D-D1F2-4354-B67B-DE0EA2C8F00A}"/>
    <cellStyle name="Normal 4 2 16 4" xfId="25790" xr:uid="{35B12276-71AF-461C-AE9A-427A350131B5}"/>
    <cellStyle name="Normal 4 2 16 5" xfId="16168" xr:uid="{1545F333-97CF-46AF-850C-51D5368240A3}"/>
    <cellStyle name="Normal 4 2 17" xfId="5208" xr:uid="{40A45B17-08A7-429D-8BD0-7720AD32C752}"/>
    <cellStyle name="Normal 4 2 17 2" xfId="14506" xr:uid="{5B1A016E-2D09-4B3B-98B7-731CCA32B5ED}"/>
    <cellStyle name="Normal 4 2 18" xfId="6959" xr:uid="{1F9797DC-AAF9-450A-834E-2C1BBEA5DA7A}"/>
    <cellStyle name="Normal 4 2 18 2" xfId="17339" xr:uid="{30EFEE0E-5220-4048-9358-20DAC758A838}"/>
    <cellStyle name="Normal 4 2 19" xfId="9792" xr:uid="{9B414E89-376D-43A7-AFAD-BF33BE972A2C}"/>
    <cellStyle name="Normal 4 2 19 2" xfId="20172" xr:uid="{FB5A6142-9B43-46BF-9D60-43609F1B4AAD}"/>
    <cellStyle name="Normal 4 2 2" xfId="911" xr:uid="{00000000-0005-0000-0000-000041050000}"/>
    <cellStyle name="Normal 4 2 2 10" xfId="912" xr:uid="{00000000-0005-0000-0000-000042050000}"/>
    <cellStyle name="Normal 4 2 2 10 2" xfId="3274" xr:uid="{00000000-0005-0000-0000-000054050000}"/>
    <cellStyle name="Normal 4 2 2 10 2 2" xfId="6332" xr:uid="{185D5FB2-85C2-4416-AC75-4FDE5AC6B1DF}"/>
    <cellStyle name="Normal 4 2 2 10 2 2 2" xfId="26579" xr:uid="{B42086E8-B959-4099-801F-672DEC2E0025}"/>
    <cellStyle name="Normal 4 2 2 10 2 2 3" xfId="15901" xr:uid="{452F1F5D-5074-4FD2-95C9-D04823D47F33}"/>
    <cellStyle name="Normal 4 2 2 10 2 3" xfId="8354" xr:uid="{153892A2-F93F-4E14-B3F3-08E2EA9DECD7}"/>
    <cellStyle name="Normal 4 2 2 10 2 3 2" xfId="18734" xr:uid="{E97DF94D-DCCB-4B23-B8B5-E2072511C9D1}"/>
    <cellStyle name="Normal 4 2 2 10 2 4" xfId="11187" xr:uid="{132DB61E-A0F6-40EA-8A14-D18FC83EE2CE}"/>
    <cellStyle name="Normal 4 2 2 10 2 4 2" xfId="21567" xr:uid="{B16012CC-04A6-4971-91F8-10D17303B46B}"/>
    <cellStyle name="Normal 4 2 2 10 2 5" xfId="24011" xr:uid="{77E7BDF6-8B7A-4EB6-B150-4D77A6C11D38}"/>
    <cellStyle name="Normal 4 2 2 10 2 6" xfId="13825" xr:uid="{DA35EE25-1A4B-4F9B-B2C0-C383A2CD0766}"/>
    <cellStyle name="Normal 4 2 2 10 3" xfId="4178" xr:uid="{E8F62DEC-F5C8-42CD-A259-9BE651747801}"/>
    <cellStyle name="Normal 4 2 2 10 3 2" xfId="8950" xr:uid="{75BCDBA2-0158-4D5A-9CD1-5F782654B6F2}"/>
    <cellStyle name="Normal 4 2 2 10 3 2 2" xfId="29040" xr:uid="{BC5579B2-43A0-4EA1-A35A-04487637E72F}"/>
    <cellStyle name="Normal 4 2 2 10 3 2 3" xfId="19330" xr:uid="{5F984210-6810-47A9-B5F3-B59C911EC90B}"/>
    <cellStyle name="Normal 4 2 2 10 3 3" xfId="11783" xr:uid="{3339DDCC-70EA-478E-A9F8-32DBB8D883B2}"/>
    <cellStyle name="Normal 4 2 2 10 3 3 2" xfId="22163" xr:uid="{54E497B8-380D-4ACC-8784-CD20EE42FE48}"/>
    <cellStyle name="Normal 4 2 2 10 3 4" xfId="23607" xr:uid="{2C8585E0-C069-4507-BAC1-CCDE8C3D2477}"/>
    <cellStyle name="Normal 4 2 2 10 3 5" xfId="16497" xr:uid="{000A0721-BE3F-4DE6-A670-AAE937D1F561}"/>
    <cellStyle name="Normal 4 2 2 10 4" xfId="5216" xr:uid="{4EB3040A-9666-465A-9EBA-F4CF9D32B3C0}"/>
    <cellStyle name="Normal 4 2 2 10 4 2" xfId="25597" xr:uid="{203D3871-DD7E-4628-82BB-2C2F31A1BC76}"/>
    <cellStyle name="Normal 4 2 2 10 4 3" xfId="26290" xr:uid="{43B93DD7-EA6B-4238-A94D-730A91ED13F8}"/>
    <cellStyle name="Normal 4 2 2 10 4 4" xfId="14514" xr:uid="{87915702-98F2-4892-B3E9-B71660CD3F1A}"/>
    <cellStyle name="Normal 4 2 2 10 5" xfId="6967" xr:uid="{A464D24B-E40E-4838-AB46-D234D06B716F}"/>
    <cellStyle name="Normal 4 2 2 10 5 2" xfId="26300" xr:uid="{C027921C-8B3B-430A-9639-5218B95214C9}"/>
    <cellStyle name="Normal 4 2 2 10 5 3" xfId="17347" xr:uid="{B035E0E2-CAB1-4239-95B7-D4414DE2A23A}"/>
    <cellStyle name="Normal 4 2 2 10 6" xfId="9800" xr:uid="{CDFC3378-980C-472A-910D-BFCC669BD829}"/>
    <cellStyle name="Normal 4 2 2 10 6 2" xfId="20180" xr:uid="{940DF854-35D4-4CBB-9499-CA473C6DE8FA}"/>
    <cellStyle name="Normal 4 2 2 10 7" xfId="23008" xr:uid="{959DFF94-1B52-45F5-ADCF-7A6870F80A28}"/>
    <cellStyle name="Normal 4 2 2 10 8" xfId="12740" xr:uid="{C95538CA-7F08-4DE8-9100-45949CACB198}"/>
    <cellStyle name="Normal 4 2 2 11" xfId="913" xr:uid="{00000000-0005-0000-0000-000043050000}"/>
    <cellStyle name="Normal 4 2 2 11 2" xfId="5217" xr:uid="{27E7D2F7-8A58-4417-81DC-C797F66B222E}"/>
    <cellStyle name="Normal 4 2 2 11 2 2" xfId="22939" xr:uid="{E4853C26-B6A5-4022-B8BA-094D7181B69D}"/>
    <cellStyle name="Normal 4 2 2 11 2 3" xfId="28121" xr:uid="{803779A3-B52D-4DB8-9BA3-E064CEDB4EDF}"/>
    <cellStyle name="Normal 4 2 2 11 2 4" xfId="14515" xr:uid="{607B8411-1C42-495F-A5F9-E4A8C274DF3A}"/>
    <cellStyle name="Normal 4 2 2 11 3" xfId="6968" xr:uid="{5A4AC2D8-0476-44F7-850F-EBE5B9E95294}"/>
    <cellStyle name="Normal 4 2 2 11 3 2" xfId="27037" xr:uid="{EE41EE3F-7DAB-4326-8B66-E1F148D3036C}"/>
    <cellStyle name="Normal 4 2 2 11 3 3" xfId="17348" xr:uid="{E6278A32-D60F-4D6F-BA08-E494E08F2CBE}"/>
    <cellStyle name="Normal 4 2 2 11 4" xfId="9801" xr:uid="{071AFB65-363D-4AEF-8405-D54E4F6B7A51}"/>
    <cellStyle name="Normal 4 2 2 11 4 2" xfId="20181" xr:uid="{F96BCF8A-523F-4905-8DC7-50E08DFF478B}"/>
    <cellStyle name="Normal 4 2 2 11 5" xfId="23708" xr:uid="{DC3F3100-3942-4219-BF9A-89EFA33F2CAA}"/>
    <cellStyle name="Normal 4 2 2 11 6" xfId="13438" xr:uid="{25A1D4A9-1F40-41D7-995E-CD0254D7F015}"/>
    <cellStyle name="Normal 4 2 2 12" xfId="2438" xr:uid="{00000000-0005-0000-0000-000056050000}"/>
    <cellStyle name="Normal 4 2 2 12 2" xfId="5733" xr:uid="{8547517B-8782-4609-B33A-3D63C44BF131}"/>
    <cellStyle name="Normal 4 2 2 12 2 2" xfId="26014" xr:uid="{1CB25410-FC96-496C-8EB8-798C5784FD28}"/>
    <cellStyle name="Normal 4 2 2 12 2 3" xfId="15110" xr:uid="{0FE9A20C-C962-4A7A-AD94-954A69DDA6A6}"/>
    <cellStyle name="Normal 4 2 2 12 3" xfId="7563" xr:uid="{64007956-3482-47D2-9868-CCC187CEB834}"/>
    <cellStyle name="Normal 4 2 2 12 3 2" xfId="17943" xr:uid="{5606201E-E1C2-4C8B-828E-E5CB02270946}"/>
    <cellStyle name="Normal 4 2 2 12 4" xfId="10396" xr:uid="{86A3DC0E-5108-4020-8B99-37CB5341841F}"/>
    <cellStyle name="Normal 4 2 2 12 4 2" xfId="20776" xr:uid="{696A862E-EDD7-4007-BD2B-226DF2627FFB}"/>
    <cellStyle name="Normal 4 2 2 12 5" xfId="23020" xr:uid="{BAF468B8-ED33-44EA-A05D-FDAF302D77CB}"/>
    <cellStyle name="Normal 4 2 2 12 6" xfId="12825" xr:uid="{C759DABA-98F7-4310-A754-1D0D20A4DE9F}"/>
    <cellStyle name="Normal 4 2 2 13" xfId="2168" xr:uid="{00000000-0005-0000-0000-000052050000}"/>
    <cellStyle name="Normal 4 2 2 13 2" xfId="7295" xr:uid="{6FB8E346-A4FC-4EC0-B955-F22EE28F903C}"/>
    <cellStyle name="Normal 4 2 2 13 2 2" xfId="25880" xr:uid="{89DE9C29-9D64-4A61-9946-9E17F5F858CE}"/>
    <cellStyle name="Normal 4 2 2 13 2 3" xfId="17675" xr:uid="{317C0F3D-5A95-46DC-A00F-A42DFA954F0A}"/>
    <cellStyle name="Normal 4 2 2 13 3" xfId="10128" xr:uid="{008BE103-F31A-4EE0-9CE8-279CC533AB21}"/>
    <cellStyle name="Normal 4 2 2 13 3 2" xfId="20508" xr:uid="{6B6C2BA2-CE92-4379-BE26-7E3DB75D7A30}"/>
    <cellStyle name="Normal 4 2 2 13 4" xfId="25002" xr:uid="{51999392-4F95-43AF-A5E4-7A589442CCCB}"/>
    <cellStyle name="Normal 4 2 2 13 5" xfId="14842" xr:uid="{50A31E45-B226-41F3-96D7-F7AE06317ADE}"/>
    <cellStyle name="Normal 4 2 2 14" xfId="3969" xr:uid="{506337B6-E5FF-4C3A-AC3F-7F5EB249ADE2}"/>
    <cellStyle name="Normal 4 2 2 14 2" xfId="8793" xr:uid="{6816267C-CA97-4402-BD8A-30BAE9FFD2EB}"/>
    <cellStyle name="Normal 4 2 2 14 2 2" xfId="19173" xr:uid="{FEE2672A-26C4-496E-8CCD-E2CD8439F4EE}"/>
    <cellStyle name="Normal 4 2 2 14 3" xfId="11626" xr:uid="{0412BC77-676E-48C0-B280-5E17E1F24B54}"/>
    <cellStyle name="Normal 4 2 2 14 3 2" xfId="22006" xr:uid="{C47AF24F-E0E2-4DB5-8006-6E21B6128F61}"/>
    <cellStyle name="Normal 4 2 2 14 4" xfId="28254" xr:uid="{B55D04E7-6FDE-47CC-B0E4-A2E698104F39}"/>
    <cellStyle name="Normal 4 2 2 14 5" xfId="16340" xr:uid="{6FC29E5D-3ECF-4292-BEC7-408E86683948}"/>
    <cellStyle name="Normal 4 2 2 15" xfId="5215" xr:uid="{F75B133F-711A-4428-B6C2-C87F953FE4CB}"/>
    <cellStyle name="Normal 4 2 2 15 2" xfId="14513" xr:uid="{8D7CE6F0-F1F5-4E29-A5FE-BEC7F61EA2C6}"/>
    <cellStyle name="Normal 4 2 2 16" xfId="6966" xr:uid="{227B8A98-21E7-4B31-8E84-EB7743178BF0}"/>
    <cellStyle name="Normal 4 2 2 16 2" xfId="17346" xr:uid="{059F3E2E-C8A1-4492-8C20-7D394D910061}"/>
    <cellStyle name="Normal 4 2 2 17" xfId="9799" xr:uid="{A4C1941F-E307-4CEB-983A-FA32E492783F}"/>
    <cellStyle name="Normal 4 2 2 17 2" xfId="20179" xr:uid="{DB2017BF-18F0-4687-AD41-27960EC6A76F}"/>
    <cellStyle name="Normal 4 2 2 18" xfId="23649" xr:uid="{0A8A455A-A8EF-430F-92FD-55612F61147B}"/>
    <cellStyle name="Normal 4 2 2 19" xfId="12400" xr:uid="{7232607F-40C2-428E-83EC-64C6242A32AC}"/>
    <cellStyle name="Normal 4 2 2 2" xfId="914" xr:uid="{00000000-0005-0000-0000-000044050000}"/>
    <cellStyle name="Normal 4 2 2 2 10" xfId="5218" xr:uid="{364E115F-8F58-470F-8CA2-708DF92C7DC9}"/>
    <cellStyle name="Normal 4 2 2 2 10 2" xfId="14516" xr:uid="{7160F19E-8775-4FA0-900D-158F6A3203ED}"/>
    <cellStyle name="Normal 4 2 2 2 11" xfId="6969" xr:uid="{DCD49193-39B7-416C-B686-ADE5E64F7630}"/>
    <cellStyle name="Normal 4 2 2 2 11 2" xfId="17349" xr:uid="{1056EB77-8C93-489F-A457-7C6479E8980D}"/>
    <cellStyle name="Normal 4 2 2 2 12" xfId="9802" xr:uid="{0B953A81-D92E-44F0-A54A-527F8DE97B99}"/>
    <cellStyle name="Normal 4 2 2 2 12 2" xfId="20182" xr:uid="{09116E36-69EE-4EE1-AB7C-6ED61FACEDB4}"/>
    <cellStyle name="Normal 4 2 2 2 13" xfId="24788" xr:uid="{B823D996-2878-4B0A-BD9F-8035BEA5F8C9}"/>
    <cellStyle name="Normal 4 2 2 2 14" xfId="12423" xr:uid="{EF2096D0-6203-4F9D-8317-B60DD2079030}"/>
    <cellStyle name="Normal 4 2 2 2 2" xfId="915" xr:uid="{00000000-0005-0000-0000-000045050000}"/>
    <cellStyle name="Normal 4 2 2 2 2 10" xfId="6970" xr:uid="{FBFD471C-F7A4-4045-9E45-7FC9C20E281F}"/>
    <cellStyle name="Normal 4 2 2 2 2 10 2" xfId="17350" xr:uid="{81BE71D8-3FB8-45C2-9262-D46F9334548D}"/>
    <cellStyle name="Normal 4 2 2 2 2 11" xfId="9803" xr:uid="{6B2B4B35-2608-4CF9-9808-23B644968073}"/>
    <cellStyle name="Normal 4 2 2 2 2 11 2" xfId="20183" xr:uid="{4BD94397-7859-4669-8DE7-21131FC76711}"/>
    <cellStyle name="Normal 4 2 2 2 2 12" xfId="24466" xr:uid="{2675B592-A58D-4B77-8B94-8676EAB45A3C}"/>
    <cellStyle name="Normal 4 2 2 2 2 13" xfId="12483" xr:uid="{0078570A-5EDE-4ACF-8733-E2FB68784F0C}"/>
    <cellStyle name="Normal 4 2 2 2 2 2" xfId="916" xr:uid="{00000000-0005-0000-0000-000046050000}"/>
    <cellStyle name="Normal 4 2 2 2 2 2 10" xfId="13048" xr:uid="{381C7113-683D-43E6-BCCA-0D1F2EB08DFC}"/>
    <cellStyle name="Normal 4 2 2 2 2 2 2" xfId="2764" xr:uid="{00000000-0005-0000-0000-00005A050000}"/>
    <cellStyle name="Normal 4 2 2 2 2 2 2 2" xfId="3277" xr:uid="{00000000-0005-0000-0000-00005B050000}"/>
    <cellStyle name="Normal 4 2 2 2 2 2 2 2 2" xfId="6335" xr:uid="{B8ACEB30-0CE2-4173-B279-A6A7C4B74632}"/>
    <cellStyle name="Normal 4 2 2 2 2 2 2 2 2 2" xfId="27885" xr:uid="{7BD79C04-A0A8-4BF9-BA89-7647764278B8}"/>
    <cellStyle name="Normal 4 2 2 2 2 2 2 2 2 3" xfId="15904" xr:uid="{056C4EB1-52EB-49F9-8A39-8E3104E2BD69}"/>
    <cellStyle name="Normal 4 2 2 2 2 2 2 2 3" xfId="8357" xr:uid="{09D49612-BF5E-42A4-81E7-8D0CF8A45DFB}"/>
    <cellStyle name="Normal 4 2 2 2 2 2 2 2 3 2" xfId="18737" xr:uid="{A3F72BED-15B3-4F0D-B23D-DDE223D168C3}"/>
    <cellStyle name="Normal 4 2 2 2 2 2 2 2 4" xfId="11190" xr:uid="{4F15445F-E254-4744-AFD8-98DD5955A3F6}"/>
    <cellStyle name="Normal 4 2 2 2 2 2 2 2 4 2" xfId="21570" xr:uid="{5720F82A-957C-469D-B4DE-DEA634CA4FF5}"/>
    <cellStyle name="Normal 4 2 2 2 2 2 2 2 5" xfId="25447" xr:uid="{104A3E42-31B4-4435-A191-36A34B559480}"/>
    <cellStyle name="Normal 4 2 2 2 2 2 2 2 6" xfId="13828" xr:uid="{4CB194F4-5771-4E79-8CC9-8C1142B493C0}"/>
    <cellStyle name="Normal 4 2 2 2 2 2 2 3" xfId="4322" xr:uid="{F0596E22-3024-46AE-9601-D6EC0250F4CC}"/>
    <cellStyle name="Normal 4 2 2 2 2 2 2 3 2" xfId="9094" xr:uid="{BA6C2552-E7CD-45EC-8D65-1D81C7C490FD}"/>
    <cellStyle name="Normal 4 2 2 2 2 2 2 3 2 2" xfId="29137" xr:uid="{2ED4F116-AE48-4DD7-B2DC-0FA0ED7D4D2F}"/>
    <cellStyle name="Normal 4 2 2 2 2 2 2 3 2 3" xfId="19474" xr:uid="{E2B1A06E-BC42-48EB-A399-5AD1CF4AFF9A}"/>
    <cellStyle name="Normal 4 2 2 2 2 2 2 3 3" xfId="11927" xr:uid="{7B61F769-7681-4E74-8261-76194DC96EA4}"/>
    <cellStyle name="Normal 4 2 2 2 2 2 2 3 3 2" xfId="22307" xr:uid="{4B15C1DE-14C7-47ED-B545-930AF3BE57FD}"/>
    <cellStyle name="Normal 4 2 2 2 2 2 2 3 4" xfId="23970" xr:uid="{E14D23FD-4C6E-4A17-BDB4-4BC1E4323E26}"/>
    <cellStyle name="Normal 4 2 2 2 2 2 2 3 5" xfId="16641" xr:uid="{55064A3D-6723-44F9-BCAC-D31647776C51}"/>
    <cellStyle name="Normal 4 2 2 2 2 2 2 4" xfId="5982" xr:uid="{2D391F71-8852-498E-919B-1BC4D82E05D1}"/>
    <cellStyle name="Normal 4 2 2 2 2 2 2 4 2" xfId="28158" xr:uid="{47AFD2F5-31E0-4592-8088-089B9256271A}"/>
    <cellStyle name="Normal 4 2 2 2 2 2 2 4 3" xfId="15435" xr:uid="{85ED1564-DEA1-4D4E-86E0-9F3C30586B03}"/>
    <cellStyle name="Normal 4 2 2 2 2 2 2 5" xfId="7888" xr:uid="{3BEDB544-4F3A-460B-8604-4A7F80F80213}"/>
    <cellStyle name="Normal 4 2 2 2 2 2 2 5 2" xfId="18268" xr:uid="{7403030F-0C12-4503-9663-025B88F1465A}"/>
    <cellStyle name="Normal 4 2 2 2 2 2 2 6" xfId="10721" xr:uid="{D4E14310-DBD6-45F8-8432-B1F4E22B2EE9}"/>
    <cellStyle name="Normal 4 2 2 2 2 2 2 6 2" xfId="21101" xr:uid="{863C0D28-CD95-4B89-AD02-44CE4C7F79C9}"/>
    <cellStyle name="Normal 4 2 2 2 2 2 2 7" xfId="24428" xr:uid="{51103B87-10AF-43AF-9352-1EA17A854C2C}"/>
    <cellStyle name="Normal 4 2 2 2 2 2 2 8" xfId="13212" xr:uid="{8F923523-AF98-4C51-8FCF-0A238C899859}"/>
    <cellStyle name="Normal 4 2 2 2 2 2 3" xfId="3278" xr:uid="{00000000-0005-0000-0000-00005C050000}"/>
    <cellStyle name="Normal 4 2 2 2 2 2 3 2" xfId="4503" xr:uid="{C4960D59-ABB2-4263-B98F-3ADF28BD29AD}"/>
    <cellStyle name="Normal 4 2 2 2 2 2 3 2 2" xfId="9275" xr:uid="{5E2E79B0-1FA2-4ACF-9126-695F56DFD9EE}"/>
    <cellStyle name="Normal 4 2 2 2 2 2 3 2 2 2" xfId="19655" xr:uid="{FEECDFFA-5CAD-446C-B6DB-9EC0ACAF8C97}"/>
    <cellStyle name="Normal 4 2 2 2 2 2 3 2 3" xfId="12108" xr:uid="{C4879C75-18E5-4C23-8AF2-EA7F4561FCE3}"/>
    <cellStyle name="Normal 4 2 2 2 2 2 3 2 3 2" xfId="22488" xr:uid="{B343FD7E-829C-402E-B665-34829A6EF2A0}"/>
    <cellStyle name="Normal 4 2 2 2 2 2 3 2 4" xfId="26757" xr:uid="{D8DF39DE-DEBC-4B6D-BF97-3D569CC19CCF}"/>
    <cellStyle name="Normal 4 2 2 2 2 2 3 2 5" xfId="16822" xr:uid="{8D6CD8B5-B9D3-4D1A-932C-4FDA296EAACE}"/>
    <cellStyle name="Normal 4 2 2 2 2 2 3 3" xfId="6336" xr:uid="{3D22DF39-A235-4A42-AC45-2DFC73B9B481}"/>
    <cellStyle name="Normal 4 2 2 2 2 2 3 3 2" xfId="15905" xr:uid="{20EFF842-34D6-413B-A22E-5B91EEB0AD2A}"/>
    <cellStyle name="Normal 4 2 2 2 2 2 3 4" xfId="8358" xr:uid="{B62D4CB3-E43D-4F06-8BB2-4ED8C9FE06BC}"/>
    <cellStyle name="Normal 4 2 2 2 2 2 3 4 2" xfId="18738" xr:uid="{D52C76AA-AA51-4268-BE14-158A9A6BBDFF}"/>
    <cellStyle name="Normal 4 2 2 2 2 2 3 5" xfId="11191" xr:uid="{3E981503-59DE-4E02-9232-C87B1235CD5D}"/>
    <cellStyle name="Normal 4 2 2 2 2 2 3 5 2" xfId="21571" xr:uid="{44313A65-735C-4B6F-9E3D-EC1D47FD9835}"/>
    <cellStyle name="Normal 4 2 2 2 2 2 3 6" xfId="23991" xr:uid="{A66FD1E4-2484-479A-8073-731C626FE251}"/>
    <cellStyle name="Normal 4 2 2 2 2 2 3 7" xfId="13829" xr:uid="{7F59F0FA-9FEF-403D-A242-D34BDDD37F66}"/>
    <cellStyle name="Normal 4 2 2 2 2 2 4" xfId="3276" xr:uid="{00000000-0005-0000-0000-00005D050000}"/>
    <cellStyle name="Normal 4 2 2 2 2 2 4 2" xfId="6334" xr:uid="{7A735161-B8C5-44A4-A4CE-A5FEEF41D92B}"/>
    <cellStyle name="Normal 4 2 2 2 2 2 4 2 2" xfId="26630" xr:uid="{6DAB9FC2-EFC9-4B64-AED0-A9FEE05D1429}"/>
    <cellStyle name="Normal 4 2 2 2 2 2 4 2 3" xfId="15903" xr:uid="{82A4BE76-6424-490A-BAD3-E9981441ADFF}"/>
    <cellStyle name="Normal 4 2 2 2 2 2 4 3" xfId="8356" xr:uid="{C0A69965-9CE8-4AAD-90D3-8CD6D399852A}"/>
    <cellStyle name="Normal 4 2 2 2 2 2 4 3 2" xfId="18736" xr:uid="{F02D0328-7796-4150-9617-E54D067863F7}"/>
    <cellStyle name="Normal 4 2 2 2 2 2 4 4" xfId="11189" xr:uid="{DA82A739-2A85-4F7E-93B4-0A10E74E95B8}"/>
    <cellStyle name="Normal 4 2 2 2 2 2 4 4 2" xfId="21569" xr:uid="{2ADCF35A-5C13-4FBF-9683-A53E1D794BB6}"/>
    <cellStyle name="Normal 4 2 2 2 2 2 4 5" xfId="24754" xr:uid="{E3ED486C-C073-4F6D-924E-826C33313BA5}"/>
    <cellStyle name="Normal 4 2 2 2 2 2 4 6" xfId="13827" xr:uid="{D7B5A615-11BF-4D15-A925-307EF0939938}"/>
    <cellStyle name="Normal 4 2 2 2 2 2 5" xfId="4247" xr:uid="{CC6D375D-BD4D-40F5-9C57-7D2555740F5E}"/>
    <cellStyle name="Normal 4 2 2 2 2 2 5 2" xfId="9019" xr:uid="{4DC7DB8F-38A3-4B33-A67C-CF99CC9D11EE}"/>
    <cellStyle name="Normal 4 2 2 2 2 2 5 2 2" xfId="29090" xr:uid="{91B21A91-3A94-4F37-A8DC-9EB5B6AD36FC}"/>
    <cellStyle name="Normal 4 2 2 2 2 2 5 2 3" xfId="19399" xr:uid="{5CD80ABA-E1E9-4602-8258-8E1497F69587}"/>
    <cellStyle name="Normal 4 2 2 2 2 2 5 3" xfId="11852" xr:uid="{C0EF5E50-5348-49CA-B68D-21DE54DE347E}"/>
    <cellStyle name="Normal 4 2 2 2 2 2 5 3 2" xfId="22232" xr:uid="{91C55B56-521E-473A-B31D-860E68AB3DC2}"/>
    <cellStyle name="Normal 4 2 2 2 2 2 5 4" xfId="25469" xr:uid="{28BA4A29-AD1A-4A54-AE20-AEB3BC2E7175}"/>
    <cellStyle name="Normal 4 2 2 2 2 2 5 5" xfId="16566" xr:uid="{943696B2-CEE6-4E22-B067-25005356976F}"/>
    <cellStyle name="Normal 4 2 2 2 2 2 6" xfId="5220" xr:uid="{8D425C41-DB49-4C08-8292-EEBA558AED65}"/>
    <cellStyle name="Normal 4 2 2 2 2 2 6 2" xfId="26102" xr:uid="{3797F20E-714F-47D7-AABA-4F2A42BBC04D}"/>
    <cellStyle name="Normal 4 2 2 2 2 2 6 3" xfId="14518" xr:uid="{1EF54C17-758F-4721-881E-32B942577160}"/>
    <cellStyle name="Normal 4 2 2 2 2 2 7" xfId="6971" xr:uid="{4D95FE9B-573B-4455-80C7-E879AF30CE0A}"/>
    <cellStyle name="Normal 4 2 2 2 2 2 7 2" xfId="17351" xr:uid="{5E91A820-70D7-4845-B9B2-02D632E906BC}"/>
    <cellStyle name="Normal 4 2 2 2 2 2 8" xfId="9804" xr:uid="{6435EA55-4A57-4026-BBFE-853758CC3F04}"/>
    <cellStyle name="Normal 4 2 2 2 2 2 8 2" xfId="20184" xr:uid="{0040778D-3436-4031-B47B-7043A6EDC977}"/>
    <cellStyle name="Normal 4 2 2 2 2 2 9" xfId="22804" xr:uid="{405BFEED-439C-4ECB-9DD2-C937295F820A}"/>
    <cellStyle name="Normal 4 2 2 2 2 3" xfId="2763" xr:uid="{00000000-0005-0000-0000-00005E050000}"/>
    <cellStyle name="Normal 4 2 2 2 2 3 2" xfId="3279" xr:uid="{00000000-0005-0000-0000-00005F050000}"/>
    <cellStyle name="Normal 4 2 2 2 2 3 2 2" xfId="6337" xr:uid="{6F599886-50AC-44C8-BB63-387A109B2C0C}"/>
    <cellStyle name="Normal 4 2 2 2 2 3 2 2 2" xfId="28293" xr:uid="{C3D29537-2C39-45E4-9B83-9A7C9FBB291E}"/>
    <cellStyle name="Normal 4 2 2 2 2 3 2 2 3" xfId="15906" xr:uid="{12E46451-17A2-49E9-B949-BA87973F3990}"/>
    <cellStyle name="Normal 4 2 2 2 2 3 2 3" xfId="8359" xr:uid="{CAAA5857-6B10-4F1C-BD3B-47F91B744DDD}"/>
    <cellStyle name="Normal 4 2 2 2 2 3 2 3 2" xfId="18739" xr:uid="{366D2C2C-2663-4830-93C1-A3A75DC980BA}"/>
    <cellStyle name="Normal 4 2 2 2 2 3 2 4" xfId="11192" xr:uid="{AF994CEA-8DDC-4B2D-8F5B-4191DA0CEAA3}"/>
    <cellStyle name="Normal 4 2 2 2 2 3 2 4 2" xfId="21572" xr:uid="{3E972101-8543-4643-99BC-C2BC9EA6E181}"/>
    <cellStyle name="Normal 4 2 2 2 2 3 2 5" xfId="23818" xr:uid="{8317A978-06D6-47EF-A1A5-03A902BCAEFE}"/>
    <cellStyle name="Normal 4 2 2 2 2 3 2 6" xfId="13830" xr:uid="{33CB82B1-B3D6-4C39-97FB-08508AEE9FCB}"/>
    <cellStyle name="Normal 4 2 2 2 2 3 3" xfId="4321" xr:uid="{C3395475-EFDB-4698-84AF-97E8EB448CA9}"/>
    <cellStyle name="Normal 4 2 2 2 2 3 3 2" xfId="9093" xr:uid="{064CBE81-A934-4A21-A818-105ED985EC0D}"/>
    <cellStyle name="Normal 4 2 2 2 2 3 3 2 2" xfId="29136" xr:uid="{00C57CEC-F247-4291-9634-6F04CED5819E}"/>
    <cellStyle name="Normal 4 2 2 2 2 3 3 2 3" xfId="19473" xr:uid="{B03D30EE-5FE1-497E-A5A7-ADF8B01A2439}"/>
    <cellStyle name="Normal 4 2 2 2 2 3 3 3" xfId="11926" xr:uid="{E304E41F-6D35-4010-8A1E-A3B506FC073C}"/>
    <cellStyle name="Normal 4 2 2 2 2 3 3 3 2" xfId="22306" xr:uid="{1CCC0997-75C1-4453-B046-2440FA702C06}"/>
    <cellStyle name="Normal 4 2 2 2 2 3 3 4" xfId="23904" xr:uid="{331EDECF-7D60-4CE5-A477-CF6F841D8940}"/>
    <cellStyle name="Normal 4 2 2 2 2 3 3 5" xfId="16640" xr:uid="{DC8E110D-2CDC-4699-92F3-98582196137E}"/>
    <cellStyle name="Normal 4 2 2 2 2 3 4" xfId="5981" xr:uid="{82511949-F407-4787-AB88-3B911D3733BD}"/>
    <cellStyle name="Normal 4 2 2 2 2 3 4 2" xfId="28544" xr:uid="{567136AE-C2C4-4AD1-97D8-639A684F147D}"/>
    <cellStyle name="Normal 4 2 2 2 2 3 4 3" xfId="15434" xr:uid="{74A6AA41-E4EB-43E7-9C1E-5328428D32C7}"/>
    <cellStyle name="Normal 4 2 2 2 2 3 5" xfId="7887" xr:uid="{DE58D20C-2F88-4D7D-BD01-3512CBDC095E}"/>
    <cellStyle name="Normal 4 2 2 2 2 3 5 2" xfId="18267" xr:uid="{184D57AF-D37C-42E0-A9BF-D97A730CC4A5}"/>
    <cellStyle name="Normal 4 2 2 2 2 3 6" xfId="10720" xr:uid="{0B4729B8-3E78-47E4-A1D3-CC04345AB3EF}"/>
    <cellStyle name="Normal 4 2 2 2 2 3 6 2" xfId="21100" xr:uid="{3D377C8A-6FB9-41F2-BFA6-AE9A8EB3742C}"/>
    <cellStyle name="Normal 4 2 2 2 2 3 7" xfId="23861" xr:uid="{6D28C593-A7B1-439A-855E-26108A25625D}"/>
    <cellStyle name="Normal 4 2 2 2 2 3 8" xfId="13211" xr:uid="{2F74BFD1-832B-4EDB-8525-BB152BCEF047}"/>
    <cellStyle name="Normal 4 2 2 2 2 4" xfId="3280" xr:uid="{00000000-0005-0000-0000-000060050000}"/>
    <cellStyle name="Normal 4 2 2 2 2 4 2" xfId="4504" xr:uid="{A423A57F-4B31-4ABC-94E5-261B442008F4}"/>
    <cellStyle name="Normal 4 2 2 2 2 4 2 2" xfId="9276" xr:uid="{01125D3C-A911-41C1-A52A-E9713F0CA091}"/>
    <cellStyle name="Normal 4 2 2 2 2 4 2 2 2" xfId="19656" xr:uid="{4EAFBCB5-9E0A-4E27-87FE-F6B6E7A1E05A}"/>
    <cellStyle name="Normal 4 2 2 2 2 4 2 3" xfId="12109" xr:uid="{0C9A767A-4E2E-44B8-83BE-81C71939CEFE}"/>
    <cellStyle name="Normal 4 2 2 2 2 4 2 3 2" xfId="22489" xr:uid="{2A927B39-6FD2-4FF0-AB17-9AE29384958F}"/>
    <cellStyle name="Normal 4 2 2 2 2 4 2 4" xfId="27941" xr:uid="{7426BC20-4997-46FE-BA4F-2F944E01A8DB}"/>
    <cellStyle name="Normal 4 2 2 2 2 4 2 5" xfId="16823" xr:uid="{95E11B15-F74B-4978-B820-74FD92A3F434}"/>
    <cellStyle name="Normal 4 2 2 2 2 4 3" xfId="6338" xr:uid="{FF70B162-4850-4388-B5CA-EEFAEB34D3E2}"/>
    <cellStyle name="Normal 4 2 2 2 2 4 3 2" xfId="15907" xr:uid="{C215E602-59B2-4BC4-B2B0-158367296468}"/>
    <cellStyle name="Normal 4 2 2 2 2 4 4" xfId="8360" xr:uid="{A19C8D5D-4DAD-4D76-AEEE-A5DC9E9F75B7}"/>
    <cellStyle name="Normal 4 2 2 2 2 4 4 2" xfId="18740" xr:uid="{A805E533-3D68-46DF-A972-069B1DB12A96}"/>
    <cellStyle name="Normal 4 2 2 2 2 4 5" xfId="11193" xr:uid="{1E7601FC-DD29-49F5-AE25-E5EF8894E07D}"/>
    <cellStyle name="Normal 4 2 2 2 2 4 5 2" xfId="21573" xr:uid="{78D30B21-FCE6-4C62-B0A2-8757813E3BA7}"/>
    <cellStyle name="Normal 4 2 2 2 2 4 6" xfId="23533" xr:uid="{98E53F46-CB64-45E1-84CB-035C4715276C}"/>
    <cellStyle name="Normal 4 2 2 2 2 4 7" xfId="13831" xr:uid="{F6122276-2D32-4C10-8C43-5F49D34D894B}"/>
    <cellStyle name="Normal 4 2 2 2 2 5" xfId="3275" xr:uid="{00000000-0005-0000-0000-000061050000}"/>
    <cellStyle name="Normal 4 2 2 2 2 5 2" xfId="6333" xr:uid="{60F73424-790C-46E1-B5C6-885A1AF07FF6}"/>
    <cellStyle name="Normal 4 2 2 2 2 5 2 2" xfId="27999" xr:uid="{8BC18318-709F-4054-902A-E7AE5D25BFF9}"/>
    <cellStyle name="Normal 4 2 2 2 2 5 2 3" xfId="15902" xr:uid="{9C0574D4-FB05-4BD5-826A-8C05666DCD78}"/>
    <cellStyle name="Normal 4 2 2 2 2 5 3" xfId="8355" xr:uid="{CD849E83-F7D1-4A92-955F-9C1A6644143D}"/>
    <cellStyle name="Normal 4 2 2 2 2 5 3 2" xfId="18735" xr:uid="{4F487EA7-6651-4245-BF24-630B16ED073B}"/>
    <cellStyle name="Normal 4 2 2 2 2 5 4" xfId="11188" xr:uid="{D225D92F-E41F-42B4-B89D-25457A02BFCA}"/>
    <cellStyle name="Normal 4 2 2 2 2 5 4 2" xfId="21568" xr:uid="{12619C35-F315-4D9D-A84E-273D6CC5238A}"/>
    <cellStyle name="Normal 4 2 2 2 2 5 5" xfId="24251" xr:uid="{A296CF64-4476-444F-98F6-78180AB82126}"/>
    <cellStyle name="Normal 4 2 2 2 2 5 6" xfId="13826" xr:uid="{5FE98964-64C5-40FC-87C7-397116A3E87B}"/>
    <cellStyle name="Normal 4 2 2 2 2 6" xfId="2557" xr:uid="{00000000-0005-0000-0000-000062050000}"/>
    <cellStyle name="Normal 4 2 2 2 2 6 2" xfId="5827" xr:uid="{0DF684C7-764C-4AAC-8CD8-14201A6C6590}"/>
    <cellStyle name="Normal 4 2 2 2 2 6 2 2" xfId="27215" xr:uid="{0B025752-5132-41E9-99B4-38149AF0795A}"/>
    <cellStyle name="Normal 4 2 2 2 2 6 2 3" xfId="15229" xr:uid="{58068AC9-58D3-461F-BB08-9F9B2240891D}"/>
    <cellStyle name="Normal 4 2 2 2 2 6 3" xfId="7682" xr:uid="{230B2416-A2F5-44E7-8B0D-FE6882FF5675}"/>
    <cellStyle name="Normal 4 2 2 2 2 6 3 2" xfId="18062" xr:uid="{CC6576D4-B509-4518-9ED6-F821A660E7F9}"/>
    <cellStyle name="Normal 4 2 2 2 2 6 4" xfId="10515" xr:uid="{FDB8EBD0-01F4-4E5C-A1B8-6FB6E9030363}"/>
    <cellStyle name="Normal 4 2 2 2 2 6 4 2" xfId="20895" xr:uid="{7CF60288-1231-484C-BDA0-74CA89989A7F}"/>
    <cellStyle name="Normal 4 2 2 2 2 6 5" xfId="24946" xr:uid="{20493766-E88B-4D6A-BA0E-13FDFE62A073}"/>
    <cellStyle name="Normal 4 2 2 2 2 6 6" xfId="12945" xr:uid="{8A840297-6404-4D8D-BFD8-B0944E3D8CE5}"/>
    <cellStyle name="Normal 4 2 2 2 2 7" xfId="2251" xr:uid="{00000000-0005-0000-0000-000058050000}"/>
    <cellStyle name="Normal 4 2 2 2 2 7 2" xfId="7378" xr:uid="{6254E648-DD1A-4488-82E8-25A0BE964A06}"/>
    <cellStyle name="Normal 4 2 2 2 2 7 2 2" xfId="17758" xr:uid="{52AE3BC1-BB63-4E5C-BE16-6713D509A65E}"/>
    <cellStyle name="Normal 4 2 2 2 2 7 3" xfId="10211" xr:uid="{1E482F3D-96F8-440C-BE60-A80086D8B3A8}"/>
    <cellStyle name="Normal 4 2 2 2 2 7 3 2" xfId="20591" xr:uid="{6CC03342-5797-44F3-996E-B8275468CEDF}"/>
    <cellStyle name="Normal 4 2 2 2 2 7 4" xfId="22789" xr:uid="{9BCF720B-752D-48A4-9E53-8CFF0F96D762}"/>
    <cellStyle name="Normal 4 2 2 2 2 7 5" xfId="14925" xr:uid="{0FBE1125-EB6C-4287-97AB-777916CFB58B}"/>
    <cellStyle name="Normal 4 2 2 2 2 8" xfId="3802" xr:uid="{24DA41A7-685F-424A-BFC2-2BBAB9FDCAE4}"/>
    <cellStyle name="Normal 4 2 2 2 2 8 2" xfId="8638" xr:uid="{EE91C2E1-CEEC-4FA3-B153-68C755A4A508}"/>
    <cellStyle name="Normal 4 2 2 2 2 8 2 2" xfId="19018" xr:uid="{592F2261-B02C-4FA5-B080-1625E0E8FD5F}"/>
    <cellStyle name="Normal 4 2 2 2 2 8 3" xfId="11471" xr:uid="{3B65E4CB-832D-49D9-97A9-556C3AFB1965}"/>
    <cellStyle name="Normal 4 2 2 2 2 8 3 2" xfId="21851" xr:uid="{E01C12FF-0186-410A-A58F-A8D094EE9F31}"/>
    <cellStyle name="Normal 4 2 2 2 2 8 4" xfId="16185" xr:uid="{16C9592A-6A5B-4535-B26D-DF226ACE4CCA}"/>
    <cellStyle name="Normal 4 2 2 2 2 9" xfId="5219" xr:uid="{098FB361-0977-449C-A54A-751652BABDB3}"/>
    <cellStyle name="Normal 4 2 2 2 2 9 2" xfId="14517" xr:uid="{6C2C943B-1F73-4481-B253-8FC5292D5710}"/>
    <cellStyle name="Normal 4 2 2 2 3" xfId="917" xr:uid="{00000000-0005-0000-0000-000047050000}"/>
    <cellStyle name="Normal 4 2 2 2 3 10" xfId="9805" xr:uid="{47D7B61C-4B5F-48EF-AE2A-F6164E629AC3}"/>
    <cellStyle name="Normal 4 2 2 2 3 10 2" xfId="20185" xr:uid="{D188C3D8-E33C-44DA-A6D5-05210E795B88}"/>
    <cellStyle name="Normal 4 2 2 2 3 11" xfId="23764" xr:uid="{1FA630D4-DC6C-4FED-822C-365CE5A7D548}"/>
    <cellStyle name="Normal 4 2 2 2 3 12" xfId="12583" xr:uid="{56C1FD10-DAD2-4CAA-A17F-5A72D2C2C2C9}"/>
    <cellStyle name="Normal 4 2 2 2 3 2" xfId="2765" xr:uid="{00000000-0005-0000-0000-000064050000}"/>
    <cellStyle name="Normal 4 2 2 2 3 2 2" xfId="3282" xr:uid="{00000000-0005-0000-0000-000065050000}"/>
    <cellStyle name="Normal 4 2 2 2 3 2 2 2" xfId="6340" xr:uid="{23D571E8-0208-4D73-98AA-0AAC948AC8F0}"/>
    <cellStyle name="Normal 4 2 2 2 3 2 2 2 2" xfId="28085" xr:uid="{5BC5DC13-3946-4B4D-95D2-B4BCFDD9D2AE}"/>
    <cellStyle name="Normal 4 2 2 2 3 2 2 2 3" xfId="15909" xr:uid="{08EA4DAE-CBBF-42F3-991F-65568DD9D8C9}"/>
    <cellStyle name="Normal 4 2 2 2 3 2 2 3" xfId="8362" xr:uid="{5209D608-A312-4385-A725-D938A6D35EC6}"/>
    <cellStyle name="Normal 4 2 2 2 3 2 2 3 2" xfId="18742" xr:uid="{D9A02B23-C4B8-47F7-9E8B-68A9D5E2F43D}"/>
    <cellStyle name="Normal 4 2 2 2 3 2 2 4" xfId="11195" xr:uid="{9F13AB9E-7EC7-4554-AB2B-4E151B9AA314}"/>
    <cellStyle name="Normal 4 2 2 2 3 2 2 4 2" xfId="21575" xr:uid="{4EC84CC0-3C85-4F09-8318-6F62D9478C5A}"/>
    <cellStyle name="Normal 4 2 2 2 3 2 2 5" xfId="24053" xr:uid="{CB7E155F-202C-4244-8B23-502BD8CB1D41}"/>
    <cellStyle name="Normal 4 2 2 2 3 2 2 6" xfId="13833" xr:uid="{6E75D810-67ED-4B4C-8F20-A0E3D6FECAFB}"/>
    <cellStyle name="Normal 4 2 2 2 3 2 3" xfId="4323" xr:uid="{4FABEAB4-BFF2-4733-B2E3-5947C5455FC7}"/>
    <cellStyle name="Normal 4 2 2 2 3 2 3 2" xfId="9095" xr:uid="{640A9CF6-988B-43DD-9C1D-13B8166CF6A6}"/>
    <cellStyle name="Normal 4 2 2 2 3 2 3 2 2" xfId="29138" xr:uid="{ED13436E-3563-44D4-B170-08A5FAEABBCA}"/>
    <cellStyle name="Normal 4 2 2 2 3 2 3 2 3" xfId="19475" xr:uid="{DA1B4311-E792-4739-AAF3-B687F4D4F731}"/>
    <cellStyle name="Normal 4 2 2 2 3 2 3 3" xfId="11928" xr:uid="{B2075360-9661-4E49-A14A-B7FF820019B4}"/>
    <cellStyle name="Normal 4 2 2 2 3 2 3 3 2" xfId="22308" xr:uid="{3ED2E095-0567-4CF4-A874-D928FDC61044}"/>
    <cellStyle name="Normal 4 2 2 2 3 2 3 4" xfId="24001" xr:uid="{E80D8598-27AE-4BB1-93E8-53F0FDEABD7D}"/>
    <cellStyle name="Normal 4 2 2 2 3 2 3 5" xfId="16642" xr:uid="{77361467-D4BA-4CAE-AEE8-26900A67AE3F}"/>
    <cellStyle name="Normal 4 2 2 2 3 2 4" xfId="5983" xr:uid="{C72175AA-C9EA-4F44-8B5C-0438F0FD2F0B}"/>
    <cellStyle name="Normal 4 2 2 2 3 2 4 2" xfId="26191" xr:uid="{5C3FD90B-B17F-43D9-BD17-983240DFCE39}"/>
    <cellStyle name="Normal 4 2 2 2 3 2 4 3" xfId="15436" xr:uid="{27BBE414-D942-48C6-9663-F4403ACCD803}"/>
    <cellStyle name="Normal 4 2 2 2 3 2 5" xfId="7889" xr:uid="{41896ECE-885C-4CE2-8060-2565205E09B1}"/>
    <cellStyle name="Normal 4 2 2 2 3 2 5 2" xfId="18269" xr:uid="{65AEFC6B-78E4-4DB4-A21E-9056ED9F7F28}"/>
    <cellStyle name="Normal 4 2 2 2 3 2 6" xfId="10722" xr:uid="{FCBF7084-238B-4855-B8E2-AAD00D84AC09}"/>
    <cellStyle name="Normal 4 2 2 2 3 2 6 2" xfId="21102" xr:uid="{2774C62D-697B-41CD-9CAE-8906AD8BD80D}"/>
    <cellStyle name="Normal 4 2 2 2 3 2 7" xfId="24601" xr:uid="{23407B31-2950-4252-B410-1E954824E197}"/>
    <cellStyle name="Normal 4 2 2 2 3 2 8" xfId="13213" xr:uid="{8A13A376-05AC-4A95-9E3A-B70CB94A17E3}"/>
    <cellStyle name="Normal 4 2 2 2 3 3" xfId="3283" xr:uid="{00000000-0005-0000-0000-000066050000}"/>
    <cellStyle name="Normal 4 2 2 2 3 3 2" xfId="4505" xr:uid="{B51A62CE-E34A-4E74-9C18-46C2C94512CA}"/>
    <cellStyle name="Normal 4 2 2 2 3 3 2 2" xfId="9277" xr:uid="{2CCC404B-302C-4853-908C-10864B09B373}"/>
    <cellStyle name="Normal 4 2 2 2 3 3 2 2 2" xfId="29258" xr:uid="{A03F0689-EB93-4231-8FD5-B048413C71AC}"/>
    <cellStyle name="Normal 4 2 2 2 3 3 2 2 3" xfId="19657" xr:uid="{889C5688-D942-4CF4-92A9-4775679CC015}"/>
    <cellStyle name="Normal 4 2 2 2 3 3 2 3" xfId="12110" xr:uid="{9055429D-ECF7-46AB-9299-2C04CEFF549E}"/>
    <cellStyle name="Normal 4 2 2 2 3 3 2 3 2" xfId="22490" xr:uid="{B1D25EE4-F4B9-4EEE-BBE8-2F5C3345CEF8}"/>
    <cellStyle name="Normal 4 2 2 2 3 3 2 4" xfId="25059" xr:uid="{38AD75FE-55CD-4010-BCC9-A1FAA2F90A67}"/>
    <cellStyle name="Normal 4 2 2 2 3 3 2 5" xfId="16824" xr:uid="{2A67E511-EDDD-4A20-9C27-078451C900C7}"/>
    <cellStyle name="Normal 4 2 2 2 3 3 3" xfId="6341" xr:uid="{63CF34C2-9C02-4748-BD86-E2B2E19C348A}"/>
    <cellStyle name="Normal 4 2 2 2 3 3 3 2" xfId="26158" xr:uid="{8280DF36-EEE6-491A-9D09-664698192FC7}"/>
    <cellStyle name="Normal 4 2 2 2 3 3 3 3" xfId="15910" xr:uid="{34FDF884-0B17-49C1-BACF-F02E078DE7F8}"/>
    <cellStyle name="Normal 4 2 2 2 3 3 4" xfId="8363" xr:uid="{343CF02A-958B-4B44-8833-A4B600F0E7EC}"/>
    <cellStyle name="Normal 4 2 2 2 3 3 4 2" xfId="18743" xr:uid="{C508E7EE-F3B7-434D-BEF2-A9B5219E428B}"/>
    <cellStyle name="Normal 4 2 2 2 3 3 5" xfId="11196" xr:uid="{CD0BAF0A-1603-43A8-BCA6-7C56D9B4F913}"/>
    <cellStyle name="Normal 4 2 2 2 3 3 5 2" xfId="21576" xr:uid="{EF6C10FF-43B8-4280-B1FA-DF459CAE5F5E}"/>
    <cellStyle name="Normal 4 2 2 2 3 3 6" xfId="25017" xr:uid="{12EB2416-BD58-454B-9959-18E03C063F32}"/>
    <cellStyle name="Normal 4 2 2 2 3 3 7" xfId="13834" xr:uid="{CB5DEEED-B8EE-485A-9634-C2434881B8F5}"/>
    <cellStyle name="Normal 4 2 2 2 3 4" xfId="3281" xr:uid="{00000000-0005-0000-0000-000067050000}"/>
    <cellStyle name="Normal 4 2 2 2 3 4 2" xfId="6339" xr:uid="{84906B7B-D4F1-47A1-ABC3-A02A1312675E}"/>
    <cellStyle name="Normal 4 2 2 2 3 4 2 2" xfId="26646" xr:uid="{2C145300-C97C-4971-BF83-8398451F4330}"/>
    <cellStyle name="Normal 4 2 2 2 3 4 2 3" xfId="15908" xr:uid="{75841195-DF04-4BA5-82DE-9684B1D713F6}"/>
    <cellStyle name="Normal 4 2 2 2 3 4 3" xfId="8361" xr:uid="{AC708855-A337-4B62-A848-0B24072AFEEF}"/>
    <cellStyle name="Normal 4 2 2 2 3 4 3 2" xfId="18741" xr:uid="{0E1C300D-5ABE-4497-B2C7-47C2748CE773}"/>
    <cellStyle name="Normal 4 2 2 2 3 4 4" xfId="11194" xr:uid="{92CF7EB8-8E4F-4F3D-81F3-11FF89BB63E3}"/>
    <cellStyle name="Normal 4 2 2 2 3 4 4 2" xfId="21574" xr:uid="{19C844FD-E66B-4B11-A942-0C0DFBE1AA29}"/>
    <cellStyle name="Normal 4 2 2 2 3 4 5" xfId="24916" xr:uid="{11FE66E9-72D7-4C23-867F-9FD3DA77D68A}"/>
    <cellStyle name="Normal 4 2 2 2 3 4 6" xfId="13832" xr:uid="{ADE1AFF2-8C1A-4670-BFA5-266DCD9E2748}"/>
    <cellStyle name="Normal 4 2 2 2 3 5" xfId="2600" xr:uid="{00000000-0005-0000-0000-000068050000}"/>
    <cellStyle name="Normal 4 2 2 2 3 5 2" xfId="5865" xr:uid="{83688F7B-15CE-4845-A4A9-062CEA153E02}"/>
    <cellStyle name="Normal 4 2 2 2 3 5 2 2" xfId="28038" xr:uid="{66BDFECE-8E62-482C-B315-AAC3B030A9AD}"/>
    <cellStyle name="Normal 4 2 2 2 3 5 2 3" xfId="15272" xr:uid="{DA135101-8362-4D70-B2BA-A90EDCAD79F7}"/>
    <cellStyle name="Normal 4 2 2 2 3 5 3" xfId="7725" xr:uid="{722BF4E1-1CE2-4E31-B297-1429B8FCA87C}"/>
    <cellStyle name="Normal 4 2 2 2 3 5 3 2" xfId="18105" xr:uid="{B88ECCA1-EE4B-4376-B76B-EE8330706F0A}"/>
    <cellStyle name="Normal 4 2 2 2 3 5 4" xfId="10558" xr:uid="{88BE88D3-ECFE-4943-A802-391E49668A93}"/>
    <cellStyle name="Normal 4 2 2 2 3 5 4 2" xfId="20938" xr:uid="{16CB8B2A-B38A-40C8-86CD-E0877DEE8032}"/>
    <cellStyle name="Normal 4 2 2 2 3 5 5" xfId="25356" xr:uid="{0EE88708-E060-41B8-818F-1CF83BF59345}"/>
    <cellStyle name="Normal 4 2 2 2 3 5 6" xfId="12988" xr:uid="{4073137C-AB90-4AC6-B6E9-DEA045DBF4FF}"/>
    <cellStyle name="Normal 4 2 2 2 3 6" xfId="2349" xr:uid="{00000000-0005-0000-0000-000063050000}"/>
    <cellStyle name="Normal 4 2 2 2 3 6 2" xfId="7476" xr:uid="{225E50F3-147D-4227-B435-E86D71DD914B}"/>
    <cellStyle name="Normal 4 2 2 2 3 6 2 2" xfId="17856" xr:uid="{DD96CC2C-E349-4109-910F-25D613F735DA}"/>
    <cellStyle name="Normal 4 2 2 2 3 6 3" xfId="10309" xr:uid="{67DC567D-8371-4415-9382-97D6CD20ED76}"/>
    <cellStyle name="Normal 4 2 2 2 3 6 3 2" xfId="20689" xr:uid="{A9BB8DD5-D192-499E-AC36-22D30AAA30D7}"/>
    <cellStyle name="Normal 4 2 2 2 3 6 4" xfId="25411" xr:uid="{C30C510D-244E-47DB-8CD0-D58F70CF0CB9}"/>
    <cellStyle name="Normal 4 2 2 2 3 6 5" xfId="15023" xr:uid="{4657A565-7808-4B27-A1D8-8288D0C19352}"/>
    <cellStyle name="Normal 4 2 2 2 3 7" xfId="3879" xr:uid="{E15CBF60-A602-42B3-95FB-FF35C357C80E}"/>
    <cellStyle name="Normal 4 2 2 2 3 7 2" xfId="8711" xr:uid="{ECDC04D8-486B-4194-BB3F-DEAF1FC0A0BB}"/>
    <cellStyle name="Normal 4 2 2 2 3 7 2 2" xfId="19091" xr:uid="{3795D105-2DB6-4577-A405-88F1F3197116}"/>
    <cellStyle name="Normal 4 2 2 2 3 7 3" xfId="11544" xr:uid="{0789174A-1A15-4801-B531-51CDAB9C9C5E}"/>
    <cellStyle name="Normal 4 2 2 2 3 7 3 2" xfId="21924" xr:uid="{6233EBAD-153E-450C-85F9-6C2FB7690721}"/>
    <cellStyle name="Normal 4 2 2 2 3 7 4" xfId="16258" xr:uid="{E432F5C8-8152-420F-97B2-73F079D96A03}"/>
    <cellStyle name="Normal 4 2 2 2 3 8" xfId="5221" xr:uid="{86A7BF5F-C068-4C30-B73F-407DE4B95413}"/>
    <cellStyle name="Normal 4 2 2 2 3 8 2" xfId="14519" xr:uid="{9D8A3E58-18AD-4423-877D-AEAB447B1ABE}"/>
    <cellStyle name="Normal 4 2 2 2 3 9" xfId="6972" xr:uid="{728DC7B3-75EB-41E7-B869-E512F28904D9}"/>
    <cellStyle name="Normal 4 2 2 2 3 9 2" xfId="17352" xr:uid="{9727448C-8D0A-45F4-ABF5-A72216390A5E}"/>
    <cellStyle name="Normal 4 2 2 2 4" xfId="918" xr:uid="{00000000-0005-0000-0000-000048050000}"/>
    <cellStyle name="Normal 4 2 2 2 4 2" xfId="3284" xr:uid="{00000000-0005-0000-0000-00006A050000}"/>
    <cellStyle name="Normal 4 2 2 2 4 2 2" xfId="6342" xr:uid="{C4B46A48-1CA9-4BE2-8607-B3BB86308C02}"/>
    <cellStyle name="Normal 4 2 2 2 4 2 2 2" xfId="27136" xr:uid="{9F1F8244-E3A0-411C-A856-32B4C10DF939}"/>
    <cellStyle name="Normal 4 2 2 2 4 2 2 3" xfId="15911" xr:uid="{6A91B766-9518-4FD0-A550-63A3B3381BDF}"/>
    <cellStyle name="Normal 4 2 2 2 4 2 3" xfId="8364" xr:uid="{BFEB444A-B39A-427F-B850-AD955D810C96}"/>
    <cellStyle name="Normal 4 2 2 2 4 2 3 2" xfId="18744" xr:uid="{E249B219-2AFA-47BD-8707-2135478E115B}"/>
    <cellStyle name="Normal 4 2 2 2 4 2 4" xfId="11197" xr:uid="{290D993C-746C-436D-9BCC-EB5510327F57}"/>
    <cellStyle name="Normal 4 2 2 2 4 2 4 2" xfId="21577" xr:uid="{721941F7-07FA-487B-94A7-208AF6FD6CE7}"/>
    <cellStyle name="Normal 4 2 2 2 4 2 5" xfId="25408" xr:uid="{E82479EF-244A-4211-8851-32C1278A617F}"/>
    <cellStyle name="Normal 4 2 2 2 4 2 6" xfId="13835" xr:uid="{26738D8C-7092-4F23-9798-02C9AA1BC30E}"/>
    <cellStyle name="Normal 4 2 2 2 4 3" xfId="2762" xr:uid="{00000000-0005-0000-0000-00006B050000}"/>
    <cellStyle name="Normal 4 2 2 2 4 3 2" xfId="5980" xr:uid="{F98D6499-6964-458E-9AE0-1B03993E33FA}"/>
    <cellStyle name="Normal 4 2 2 2 4 3 2 2" xfId="28499" xr:uid="{04F6BEF0-094C-48B6-8107-1B362795A795}"/>
    <cellStyle name="Normal 4 2 2 2 4 3 2 3" xfId="15433" xr:uid="{D2312F29-7028-4CF6-8554-2D350BCC4FFB}"/>
    <cellStyle name="Normal 4 2 2 2 4 3 3" xfId="7886" xr:uid="{7CDFBBFC-194A-45A6-B073-04F587ED3E3F}"/>
    <cellStyle name="Normal 4 2 2 2 4 3 3 2" xfId="18266" xr:uid="{EC834A35-9453-4CAF-8950-F802DDB5DC6F}"/>
    <cellStyle name="Normal 4 2 2 2 4 3 4" xfId="10719" xr:uid="{FFBDCC92-C1E4-4C2B-AFAF-FBBADFEBAF62}"/>
    <cellStyle name="Normal 4 2 2 2 4 3 4 2" xfId="21099" xr:uid="{16B084A0-4AE6-498C-8517-15E85C982633}"/>
    <cellStyle name="Normal 4 2 2 2 4 3 5" xfId="24259" xr:uid="{D529CCF3-D1BC-4EC1-95A5-211BF8DDAEEA}"/>
    <cellStyle name="Normal 4 2 2 2 4 3 6" xfId="13210" xr:uid="{F91EB318-9735-4FC2-A7D6-63C57C1DAE43}"/>
    <cellStyle name="Normal 4 2 2 2 4 4" xfId="4179" xr:uid="{09F09E15-871D-4244-890C-93B16B2D3BE3}"/>
    <cellStyle name="Normal 4 2 2 2 4 4 2" xfId="8951" xr:uid="{3C265B06-A5BF-48AD-89A9-2D22F9A5D61E}"/>
    <cellStyle name="Normal 4 2 2 2 4 4 2 2" xfId="19331" xr:uid="{521178AC-315A-4187-A6DA-D40BCC284914}"/>
    <cellStyle name="Normal 4 2 2 2 4 4 3" xfId="11784" xr:uid="{D142966C-F984-4520-B50F-9E4FE6BA102C}"/>
    <cellStyle name="Normal 4 2 2 2 4 4 3 2" xfId="22164" xr:uid="{BDDD4821-8C01-4D78-BB38-35D03234A43C}"/>
    <cellStyle name="Normal 4 2 2 2 4 4 4" xfId="22774" xr:uid="{6B039AF2-98CF-4B6D-96D8-00C613B9D56F}"/>
    <cellStyle name="Normal 4 2 2 2 4 4 5" xfId="16498" xr:uid="{B917C92B-E32B-457D-9BDE-48FA35C389D2}"/>
    <cellStyle name="Normal 4 2 2 2 4 5" xfId="5222" xr:uid="{5C4D6AF4-82E1-41DD-BCC0-3E46B66D7E15}"/>
    <cellStyle name="Normal 4 2 2 2 4 5 2" xfId="14520" xr:uid="{B460FFE8-EBCA-443B-A0C9-5E288F9C981F}"/>
    <cellStyle name="Normal 4 2 2 2 4 6" xfId="6973" xr:uid="{C75A9B51-C5CA-4ADE-84AB-FF4ECCBA604E}"/>
    <cellStyle name="Normal 4 2 2 2 4 6 2" xfId="17353" xr:uid="{869329D5-6304-41A1-949E-A1C36BADE2D0}"/>
    <cellStyle name="Normal 4 2 2 2 4 7" xfId="9806" xr:uid="{A3D628FC-B9AB-4888-8202-144FB0F1C438}"/>
    <cellStyle name="Normal 4 2 2 2 4 7 2" xfId="20186" xr:uid="{3DB03CB8-537F-46DC-B9B9-47CADBD84AB8}"/>
    <cellStyle name="Normal 4 2 2 2 4 8" xfId="24896" xr:uid="{91E13E85-9BCB-4769-8D67-49E29F2EAF30}"/>
    <cellStyle name="Normal 4 2 2 2 4 9" xfId="12741" xr:uid="{9C685099-7178-41A6-87FD-6B656B7C8790}"/>
    <cellStyle name="Normal 4 2 2 2 5" xfId="3285" xr:uid="{00000000-0005-0000-0000-00006C050000}"/>
    <cellStyle name="Normal 4 2 2 2 5 2" xfId="4506" xr:uid="{C38558B0-20A2-4476-87DA-6BFF6065FB72}"/>
    <cellStyle name="Normal 4 2 2 2 5 2 2" xfId="9278" xr:uid="{E0806218-B591-4968-A464-B3CFC314A602}"/>
    <cellStyle name="Normal 4 2 2 2 5 2 2 2" xfId="29259" xr:uid="{CBE4C94A-BFEF-4921-B9D4-BDF3799D9EC4}"/>
    <cellStyle name="Normal 4 2 2 2 5 2 2 3" xfId="19658" xr:uid="{7F52E468-4C7D-4963-8EFE-B305532A9E98}"/>
    <cellStyle name="Normal 4 2 2 2 5 2 3" xfId="12111" xr:uid="{3FA5C244-90D7-448B-A003-E813D33AB845}"/>
    <cellStyle name="Normal 4 2 2 2 5 2 3 2" xfId="22491" xr:uid="{33C03823-B642-4C57-8C16-AAEC2EFF685B}"/>
    <cellStyle name="Normal 4 2 2 2 5 2 4" xfId="23422" xr:uid="{D869F22B-A0AF-40DB-AAF7-0AA930C414B2}"/>
    <cellStyle name="Normal 4 2 2 2 5 2 5" xfId="16825" xr:uid="{956D3CA5-05CC-4296-A22F-A38646B755B3}"/>
    <cellStyle name="Normal 4 2 2 2 5 3" xfId="6343" xr:uid="{EEC73034-AAE7-44A5-BFE4-E5EE8526D30F}"/>
    <cellStyle name="Normal 4 2 2 2 5 3 2" xfId="27663" xr:uid="{F78D3E12-E12D-48EB-9C6A-35C5A4F5082F}"/>
    <cellStyle name="Normal 4 2 2 2 5 3 3" xfId="15912" xr:uid="{D1C4BCCB-C9E7-43E1-B5D0-57A511DF6D74}"/>
    <cellStyle name="Normal 4 2 2 2 5 4" xfId="8365" xr:uid="{654E4D6B-CABE-4867-BC98-A2411752ACCC}"/>
    <cellStyle name="Normal 4 2 2 2 5 4 2" xfId="18745" xr:uid="{A97C0CFD-ACBD-4FA9-95F8-B58DB1F0A5EB}"/>
    <cellStyle name="Normal 4 2 2 2 5 5" xfId="11198" xr:uid="{0D07C26D-2E8B-4E1B-AB67-B08E32EB68DA}"/>
    <cellStyle name="Normal 4 2 2 2 5 5 2" xfId="21578" xr:uid="{DE9345F1-CDD7-4ABB-AC3F-44D7879809BD}"/>
    <cellStyle name="Normal 4 2 2 2 5 6" xfId="23625" xr:uid="{94716677-757A-4C82-AEF7-D595FF518AED}"/>
    <cellStyle name="Normal 4 2 2 2 5 7" xfId="13836" xr:uid="{F629A4FF-E862-472E-A6DE-BF2634491564}"/>
    <cellStyle name="Normal 4 2 2 2 6" xfId="2925" xr:uid="{00000000-0005-0000-0000-00006D050000}"/>
    <cellStyle name="Normal 4 2 2 2 6 2" xfId="6105" xr:uid="{EC6B6115-246A-4E2D-A4D0-BCBFD219C349}"/>
    <cellStyle name="Normal 4 2 2 2 6 2 2" xfId="27551" xr:uid="{E87F3D8D-DCB9-4655-8DE1-DCDB851F043B}"/>
    <cellStyle name="Normal 4 2 2 2 6 2 3" xfId="15583" xr:uid="{64957473-5187-4040-BCE6-86D8A7C2F96B}"/>
    <cellStyle name="Normal 4 2 2 2 6 3" xfId="8036" xr:uid="{4E390FF0-81EF-4B05-A5D5-D107E8BA8641}"/>
    <cellStyle name="Normal 4 2 2 2 6 3 2" xfId="18416" xr:uid="{4C9FF954-9B95-4E4F-94CC-9D81B58025F3}"/>
    <cellStyle name="Normal 4 2 2 2 6 4" xfId="10869" xr:uid="{C7D9EEDE-59CB-4892-A90E-D6CBAA776294}"/>
    <cellStyle name="Normal 4 2 2 2 6 4 2" xfId="21249" xr:uid="{013422BF-270B-44C7-AC44-3A278CD4DF6B}"/>
    <cellStyle name="Normal 4 2 2 2 6 5" xfId="22643" xr:uid="{E1543EFA-274E-4B41-AC5A-2033AED55C16}"/>
    <cellStyle name="Normal 4 2 2 2 6 6" xfId="13439" xr:uid="{1B856EAC-F127-4C13-9933-1ED8CDE6CD7F}"/>
    <cellStyle name="Normal 4 2 2 2 7" xfId="2497" xr:uid="{00000000-0005-0000-0000-00006E050000}"/>
    <cellStyle name="Normal 4 2 2 2 7 2" xfId="5780" xr:uid="{2155F36A-BC96-4357-8425-D920261F69FF}"/>
    <cellStyle name="Normal 4 2 2 2 7 2 2" xfId="26761" xr:uid="{ADAD11F8-F25F-4855-BAE8-EFC94FBD37D3}"/>
    <cellStyle name="Normal 4 2 2 2 7 2 3" xfId="15169" xr:uid="{E80883C3-46A1-47FD-B5AC-8A846D7591A9}"/>
    <cellStyle name="Normal 4 2 2 2 7 3" xfId="7622" xr:uid="{6DD1F1C5-4FF3-43BB-8726-56F22B3580A5}"/>
    <cellStyle name="Normal 4 2 2 2 7 3 2" xfId="18002" xr:uid="{543D6EC0-4DF1-47AB-A541-7269906FF7A8}"/>
    <cellStyle name="Normal 4 2 2 2 7 4" xfId="10455" xr:uid="{7B541D81-392E-494B-9E52-B84DFE8720F2}"/>
    <cellStyle name="Normal 4 2 2 2 7 4 2" xfId="20835" xr:uid="{9B9851DE-6809-4B6A-A05F-EFB36E3F281E}"/>
    <cellStyle name="Normal 4 2 2 2 7 5" xfId="25183" xr:uid="{1A35A034-AFBA-4F4A-875C-3A3926CBB46C}"/>
    <cellStyle name="Normal 4 2 2 2 7 6" xfId="12885" xr:uid="{973CBE25-492A-4DEE-9351-36187EA70F9D}"/>
    <cellStyle name="Normal 4 2 2 2 8" xfId="2191" xr:uid="{00000000-0005-0000-0000-000057050000}"/>
    <cellStyle name="Normal 4 2 2 2 8 2" xfId="7318" xr:uid="{202650CD-28B0-4E67-8827-41E01F03D3C2}"/>
    <cellStyle name="Normal 4 2 2 2 8 2 2" xfId="17698" xr:uid="{22E13DBB-C16D-40EB-A3AE-92B11712B437}"/>
    <cellStyle name="Normal 4 2 2 2 8 3" xfId="10151" xr:uid="{DDC1FFF8-DCB9-41A1-AD22-A544A04EC073}"/>
    <cellStyle name="Normal 4 2 2 2 8 3 2" xfId="20531" xr:uid="{282BB72D-2582-4555-8080-50D626A4473B}"/>
    <cellStyle name="Normal 4 2 2 2 8 4" xfId="22872" xr:uid="{18F331D2-7DF0-4D44-AC68-C52BAE4D538F}"/>
    <cellStyle name="Normal 4 2 2 2 8 5" xfId="14865" xr:uid="{C4251E7B-F494-4BCD-A000-9A36D0D12557}"/>
    <cellStyle name="Normal 4 2 2 2 9" xfId="3970" xr:uid="{E3924D78-0A6A-4160-954B-7BDD5285864D}"/>
    <cellStyle name="Normal 4 2 2 2 9 2" xfId="8794" xr:uid="{AB6CF9CE-B9D0-4210-B8E0-DC6533CA4258}"/>
    <cellStyle name="Normal 4 2 2 2 9 2 2" xfId="19174" xr:uid="{71695F3D-89F5-4DE4-B18F-DCFA154EECDC}"/>
    <cellStyle name="Normal 4 2 2 2 9 3" xfId="11627" xr:uid="{7AC8E88D-7772-433F-995A-E060E7D40B17}"/>
    <cellStyle name="Normal 4 2 2 2 9 3 2" xfId="22007" xr:uid="{881B4292-B64F-467F-B0F4-E3DBBC28FE57}"/>
    <cellStyle name="Normal 4 2 2 2 9 4" xfId="16341" xr:uid="{1D3749AB-17A1-4775-9954-ED2D5FA48BCC}"/>
    <cellStyle name="Normal 4 2 2 3" xfId="919" xr:uid="{00000000-0005-0000-0000-000049050000}"/>
    <cellStyle name="Normal 4 2 2 3 10" xfId="5223" xr:uid="{4C8EB03A-B9E6-4ADB-83F2-4632A0FD4A2B}"/>
    <cellStyle name="Normal 4 2 2 3 10 2" xfId="14521" xr:uid="{7B904648-2E13-475E-8929-1CAFDB91392D}"/>
    <cellStyle name="Normal 4 2 2 3 11" xfId="6974" xr:uid="{A6B2F5C6-3548-4D10-BB4C-0DD9C94E11B5}"/>
    <cellStyle name="Normal 4 2 2 3 11 2" xfId="17354" xr:uid="{81E6248D-E257-462A-8568-10D278AD3795}"/>
    <cellStyle name="Normal 4 2 2 3 12" xfId="9807" xr:uid="{27B0B000-06A1-4CF3-AE41-AC14DEA3D8C1}"/>
    <cellStyle name="Normal 4 2 2 3 12 2" xfId="20187" xr:uid="{F709525A-B072-44F6-B4E0-E5E26CF316E0}"/>
    <cellStyle name="Normal 4 2 2 3 13" xfId="23660" xr:uid="{5661E3C3-41EC-4747-A0C2-DAC047C18CE2}"/>
    <cellStyle name="Normal 4 2 2 3 14" xfId="12460" xr:uid="{45C8C42A-A7F7-4A77-9F12-E8B7335646F6}"/>
    <cellStyle name="Normal 4 2 2 3 2" xfId="920" xr:uid="{00000000-0005-0000-0000-00004A050000}"/>
    <cellStyle name="Normal 4 2 2 3 2 10" xfId="9808" xr:uid="{DE249236-C757-4834-993F-5C73C75AA67F}"/>
    <cellStyle name="Normal 4 2 2 3 2 10 2" xfId="20188" xr:uid="{F789E804-F60C-4EE6-897A-5E66BF106061}"/>
    <cellStyle name="Normal 4 2 2 3 2 11" xfId="25500" xr:uid="{CE144F7C-62F7-4442-9C6C-8946645A422A}"/>
    <cellStyle name="Normal 4 2 2 3 2 12" xfId="12584" xr:uid="{EDE6596E-3C0A-4452-99A5-DAF699009E35}"/>
    <cellStyle name="Normal 4 2 2 3 2 2" xfId="921" xr:uid="{00000000-0005-0000-0000-00004B050000}"/>
    <cellStyle name="Normal 4 2 2 3 2 2 2" xfId="3287" xr:uid="{00000000-0005-0000-0000-000072050000}"/>
    <cellStyle name="Normal 4 2 2 3 2 2 2 2" xfId="6345" xr:uid="{6A54CE14-D909-4302-97CD-DFEA3C63DEFE}"/>
    <cellStyle name="Normal 4 2 2 3 2 2 2 2 2" xfId="27287" xr:uid="{74314792-9A52-4FD3-83EA-A9758D019597}"/>
    <cellStyle name="Normal 4 2 2 3 2 2 2 2 3" xfId="26808" xr:uid="{B31CB6F5-F9A0-42C4-91F0-13935C43AE2C}"/>
    <cellStyle name="Normal 4 2 2 3 2 2 2 2 4" xfId="15914" xr:uid="{A27C0814-8A83-4DDB-8F7C-B1439C12E70C}"/>
    <cellStyle name="Normal 4 2 2 3 2 2 2 3" xfId="8367" xr:uid="{CF2509EC-CF3A-42B5-AB21-5E4FA426CA7D}"/>
    <cellStyle name="Normal 4 2 2 3 2 2 2 3 2" xfId="28897" xr:uid="{E9459B4A-E860-4D0C-B117-ECDB048044CA}"/>
    <cellStyle name="Normal 4 2 2 3 2 2 2 3 3" xfId="18747" xr:uid="{83C0937A-826D-42BF-9A56-14B96ACA789F}"/>
    <cellStyle name="Normal 4 2 2 3 2 2 2 4" xfId="11200" xr:uid="{B1333805-23F5-42D1-A06A-B10B1039CC81}"/>
    <cellStyle name="Normal 4 2 2 3 2 2 2 4 2" xfId="21580" xr:uid="{3B9F75CD-5554-435A-BE1A-EC7F02967A5D}"/>
    <cellStyle name="Normal 4 2 2 3 2 2 2 5" xfId="23526" xr:uid="{41D0B654-967F-4713-B25A-9593268AA2D9}"/>
    <cellStyle name="Normal 4 2 2 3 2 2 2 6" xfId="13838" xr:uid="{FC3937F6-94BF-45BD-BFF6-3D475EA41BE5}"/>
    <cellStyle name="Normal 4 2 2 3 2 2 3" xfId="4325" xr:uid="{B2787D4B-7961-437E-9E35-5D6DDF9D9A8E}"/>
    <cellStyle name="Normal 4 2 2 3 2 2 3 2" xfId="9097" xr:uid="{E9AC06A7-A309-4A91-99B9-7D5C2085F1AC}"/>
    <cellStyle name="Normal 4 2 2 3 2 2 3 2 2" xfId="29140" xr:uid="{75F295F7-4C31-466A-82B8-B55628C300EF}"/>
    <cellStyle name="Normal 4 2 2 3 2 2 3 2 3" xfId="19477" xr:uid="{E9EE146E-DB2D-4132-9FCC-ADA79ADCFB0B}"/>
    <cellStyle name="Normal 4 2 2 3 2 2 3 3" xfId="11930" xr:uid="{EA49450A-8459-4CB3-8CA4-26B90595B325}"/>
    <cellStyle name="Normal 4 2 2 3 2 2 3 3 2" xfId="22310" xr:uid="{86C4B435-7388-4D54-82D1-41ACDEF81221}"/>
    <cellStyle name="Normal 4 2 2 3 2 2 3 4" xfId="25507" xr:uid="{0D38197A-44CC-4C81-B138-82303A9591BC}"/>
    <cellStyle name="Normal 4 2 2 3 2 2 3 5" xfId="16644" xr:uid="{23980CF4-E09C-4D13-B87E-5CCFA853EF8E}"/>
    <cellStyle name="Normal 4 2 2 3 2 2 4" xfId="5225" xr:uid="{C90F8EC9-0711-4445-A27F-548BD7ABFFF8}"/>
    <cellStyle name="Normal 4 2 2 3 2 2 4 2" xfId="26824" xr:uid="{8A36930A-77D3-4494-8377-A6B36B48A0AA}"/>
    <cellStyle name="Normal 4 2 2 3 2 2 4 3" xfId="14523" xr:uid="{591D5692-58AF-4158-844E-AF60AA0FCE90}"/>
    <cellStyle name="Normal 4 2 2 3 2 2 5" xfId="6976" xr:uid="{E6250537-DD63-4B3A-BA35-405BF6064E52}"/>
    <cellStyle name="Normal 4 2 2 3 2 2 5 2" xfId="17356" xr:uid="{702F81DF-B704-48B8-85F6-1713D67E71D8}"/>
    <cellStyle name="Normal 4 2 2 3 2 2 6" xfId="9809" xr:uid="{C4E51B45-3297-4D8A-9EED-5C6B21E518ED}"/>
    <cellStyle name="Normal 4 2 2 3 2 2 6 2" xfId="20189" xr:uid="{1EFB45F9-AA05-429D-A87D-98B6282F9883}"/>
    <cellStyle name="Normal 4 2 2 3 2 2 7" xfId="24422" xr:uid="{CC96FF20-3507-443E-844E-77D6A8BEC4D1}"/>
    <cellStyle name="Normal 4 2 2 3 2 2 8" xfId="13215" xr:uid="{0E02A5E9-2AF7-4929-B622-2CFCBE6193BB}"/>
    <cellStyle name="Normal 4 2 2 3 2 3" xfId="3288" xr:uid="{00000000-0005-0000-0000-000073050000}"/>
    <cellStyle name="Normal 4 2 2 3 2 3 2" xfId="4507" xr:uid="{C36D94FA-6760-4288-AB2F-C8BAEE966C3F}"/>
    <cellStyle name="Normal 4 2 2 3 2 3 2 2" xfId="9279" xr:uid="{6303850A-18D2-40CD-83FF-372915C50C2A}"/>
    <cellStyle name="Normal 4 2 2 3 2 3 2 2 2" xfId="29260" xr:uid="{6EE79945-357E-4B97-8754-EA1A514ED2DD}"/>
    <cellStyle name="Normal 4 2 2 3 2 3 2 2 3" xfId="19659" xr:uid="{38C642DD-E7D8-458B-94A1-D590D07B8655}"/>
    <cellStyle name="Normal 4 2 2 3 2 3 2 3" xfId="12112" xr:uid="{B18BB930-11BE-45B0-A95D-58F13AC6782B}"/>
    <cellStyle name="Normal 4 2 2 3 2 3 2 3 2" xfId="22492" xr:uid="{5C6F0A01-4396-4DDA-817B-0CB09248E996}"/>
    <cellStyle name="Normal 4 2 2 3 2 3 2 4" xfId="24866" xr:uid="{729C037F-17CF-48D9-81BE-F87240CF6698}"/>
    <cellStyle name="Normal 4 2 2 3 2 3 2 5" xfId="16826" xr:uid="{EE1BA9C0-5CBB-4AB9-BBDE-109F29F2BBF9}"/>
    <cellStyle name="Normal 4 2 2 3 2 3 3" xfId="6346" xr:uid="{89E13BB4-452B-4B4E-B512-6F4C7AB53434}"/>
    <cellStyle name="Normal 4 2 2 3 2 3 3 2" xfId="28335" xr:uid="{41BDAC96-9A6F-49BB-8160-E581AB4DDD33}"/>
    <cellStyle name="Normal 4 2 2 3 2 3 3 3" xfId="15915" xr:uid="{61890395-B9E6-41F5-9477-2927DBD163D7}"/>
    <cellStyle name="Normal 4 2 2 3 2 3 4" xfId="8368" xr:uid="{7B3AB6B3-5718-43AF-973E-91A1BEB64A71}"/>
    <cellStyle name="Normal 4 2 2 3 2 3 4 2" xfId="18748" xr:uid="{46A5317C-FB63-4E74-8202-BFD9F96392BA}"/>
    <cellStyle name="Normal 4 2 2 3 2 3 5" xfId="11201" xr:uid="{062485BB-F023-41D3-95F6-7DFC4C3DDB9B}"/>
    <cellStyle name="Normal 4 2 2 3 2 3 5 2" xfId="21581" xr:uid="{50F5A99C-A45E-4535-B4A3-3AE894577F2B}"/>
    <cellStyle name="Normal 4 2 2 3 2 3 6" xfId="22704" xr:uid="{4B8116B2-847D-4D06-9AD9-012C0CA83F0C}"/>
    <cellStyle name="Normal 4 2 2 3 2 3 7" xfId="13839" xr:uid="{E5627E8D-234A-4478-BD39-83DA09E9BC12}"/>
    <cellStyle name="Normal 4 2 2 3 2 4" xfId="3286" xr:uid="{00000000-0005-0000-0000-000074050000}"/>
    <cellStyle name="Normal 4 2 2 3 2 4 2" xfId="6344" xr:uid="{D240B1F4-A6D0-448A-8BDF-63F85E91C8F8}"/>
    <cellStyle name="Normal 4 2 2 3 2 4 2 2" xfId="28473" xr:uid="{18314E4A-AE67-4B6F-B508-912FB11A91DB}"/>
    <cellStyle name="Normal 4 2 2 3 2 4 2 3" xfId="15913" xr:uid="{57CB71E1-FF78-4EF7-8785-8F6EDFBCB33B}"/>
    <cellStyle name="Normal 4 2 2 3 2 4 3" xfId="8366" xr:uid="{92240B2D-38C1-454D-B56E-7E3D0956F970}"/>
    <cellStyle name="Normal 4 2 2 3 2 4 3 2" xfId="18746" xr:uid="{55706EA9-509C-4177-8277-C7D144419419}"/>
    <cellStyle name="Normal 4 2 2 3 2 4 4" xfId="11199" xr:uid="{020EB1DA-255C-4C76-AB91-43E46051CB40}"/>
    <cellStyle name="Normal 4 2 2 3 2 4 4 2" xfId="21579" xr:uid="{211767A5-3246-4480-9B39-F538EC29A29B}"/>
    <cellStyle name="Normal 4 2 2 3 2 4 5" xfId="24203" xr:uid="{9082D8DB-4C96-4830-BD21-A262EBAE688D}"/>
    <cellStyle name="Normal 4 2 2 3 2 4 6" xfId="13837" xr:uid="{F70D6774-E243-4164-A7AF-951DE2E9E02A}"/>
    <cellStyle name="Normal 4 2 2 3 2 5" xfId="2534" xr:uid="{00000000-0005-0000-0000-000075050000}"/>
    <cellStyle name="Normal 4 2 2 3 2 5 2" xfId="5808" xr:uid="{FDCA5AD5-95DA-412D-8D47-258CC2B41DD1}"/>
    <cellStyle name="Normal 4 2 2 3 2 5 2 2" xfId="26977" xr:uid="{DD5C1E70-C5F2-4324-8FC2-7D920610937F}"/>
    <cellStyle name="Normal 4 2 2 3 2 5 2 3" xfId="15206" xr:uid="{80C0A50B-A75B-41D2-8A38-2CD2CE4DFE08}"/>
    <cellStyle name="Normal 4 2 2 3 2 5 3" xfId="7659" xr:uid="{4EEB0860-2372-458C-B5F9-A0CC253A1AE3}"/>
    <cellStyle name="Normal 4 2 2 3 2 5 3 2" xfId="18039" xr:uid="{EC5DD510-18CA-4DBC-A34C-F3120B2B44E6}"/>
    <cellStyle name="Normal 4 2 2 3 2 5 4" xfId="10492" xr:uid="{BA2AC357-34BA-4763-A738-292D2A44C02D}"/>
    <cellStyle name="Normal 4 2 2 3 2 5 4 2" xfId="20872" xr:uid="{97F0FD2C-82B5-497E-BD95-3C5AF1BAADE6}"/>
    <cellStyle name="Normal 4 2 2 3 2 5 5" xfId="23286" xr:uid="{AD5C5887-0803-4E20-9BB9-7BB57DB48E1C}"/>
    <cellStyle name="Normal 4 2 2 3 2 5 6" xfId="12922" xr:uid="{68E2A869-D5B2-42EE-8820-A9D0C6D71C9E}"/>
    <cellStyle name="Normal 4 2 2 3 2 6" xfId="2350" xr:uid="{00000000-0005-0000-0000-000070050000}"/>
    <cellStyle name="Normal 4 2 2 3 2 6 2" xfId="7477" xr:uid="{B3F065FD-3BF3-41C5-98FB-7285E0CEF677}"/>
    <cellStyle name="Normal 4 2 2 3 2 6 2 2" xfId="17857" xr:uid="{BDC82D49-BB9F-499F-BD8E-F48F4542180F}"/>
    <cellStyle name="Normal 4 2 2 3 2 6 3" xfId="10310" xr:uid="{7F6C7885-EA64-4EDE-A8FA-6AAF050F0977}"/>
    <cellStyle name="Normal 4 2 2 3 2 6 3 2" xfId="20690" xr:uid="{6FE03C0A-13E8-4886-927D-BBE3FE3D81F0}"/>
    <cellStyle name="Normal 4 2 2 3 2 6 4" xfId="24129" xr:uid="{E708F31D-9929-434E-A242-2DCD60721706}"/>
    <cellStyle name="Normal 4 2 2 3 2 6 5" xfId="15024" xr:uid="{DB145D00-6261-49DE-B2D9-6277AC08AB4C}"/>
    <cellStyle name="Normal 4 2 2 3 2 7" xfId="3891" xr:uid="{D96A2613-E50C-4D2C-900D-398FAFA7F405}"/>
    <cellStyle name="Normal 4 2 2 3 2 7 2" xfId="8723" xr:uid="{6B9C5CFA-735E-40A8-BC44-5B567045E3DA}"/>
    <cellStyle name="Normal 4 2 2 3 2 7 2 2" xfId="19103" xr:uid="{F878870E-6795-4137-B63C-DC6965F96EA3}"/>
    <cellStyle name="Normal 4 2 2 3 2 7 3" xfId="11556" xr:uid="{313CA58C-0C94-491D-8B0D-3F823C796A86}"/>
    <cellStyle name="Normal 4 2 2 3 2 7 3 2" xfId="21936" xr:uid="{7B76D477-D22B-41C2-AD72-52B2987A93E9}"/>
    <cellStyle name="Normal 4 2 2 3 2 7 4" xfId="16270" xr:uid="{2AF31336-C692-4258-A919-C034B70AC8E1}"/>
    <cellStyle name="Normal 4 2 2 3 2 8" xfId="5224" xr:uid="{11FEB477-B239-4E41-BF3C-424859C341A2}"/>
    <cellStyle name="Normal 4 2 2 3 2 8 2" xfId="14522" xr:uid="{1C01992E-5370-4D5F-9595-794570A6E419}"/>
    <cellStyle name="Normal 4 2 2 3 2 9" xfId="6975" xr:uid="{CD0EAC3F-8B8F-4C1C-9E73-3D82BD185AD1}"/>
    <cellStyle name="Normal 4 2 2 3 2 9 2" xfId="17355" xr:uid="{24878BB0-662F-4A83-B137-81A7CAFD42EF}"/>
    <cellStyle name="Normal 4 2 2 3 3" xfId="922" xr:uid="{00000000-0005-0000-0000-00004C050000}"/>
    <cellStyle name="Normal 4 2 2 3 3 10" xfId="24832" xr:uid="{4EECE424-3A63-471E-922A-1E15FA2706A9}"/>
    <cellStyle name="Normal 4 2 2 3 3 11" xfId="12742" xr:uid="{5741375C-0DE7-4CD2-9B1D-266696C61809}"/>
    <cellStyle name="Normal 4 2 2 3 3 2" xfId="2766" xr:uid="{00000000-0005-0000-0000-000077050000}"/>
    <cellStyle name="Normal 4 2 2 3 3 2 2" xfId="3290" xr:uid="{00000000-0005-0000-0000-000078050000}"/>
    <cellStyle name="Normal 4 2 2 3 3 2 2 2" xfId="6348" xr:uid="{434E8FF1-E3A1-4A7A-9D1D-E422117A86E0}"/>
    <cellStyle name="Normal 4 2 2 3 3 2 2 2 2" xfId="26279" xr:uid="{FB0C84E7-0B72-4918-9970-2FC3865AE175}"/>
    <cellStyle name="Normal 4 2 2 3 3 2 2 2 3" xfId="15917" xr:uid="{85CEAFD0-7320-4AB2-80CA-F5BBF7272431}"/>
    <cellStyle name="Normal 4 2 2 3 3 2 2 3" xfId="8370" xr:uid="{5658B379-62E3-4B78-A892-615E0DBF142B}"/>
    <cellStyle name="Normal 4 2 2 3 3 2 2 3 2" xfId="18750" xr:uid="{36ECC6A3-E66B-48C9-98EC-F0563C4FCFAC}"/>
    <cellStyle name="Normal 4 2 2 3 3 2 2 4" xfId="11203" xr:uid="{670C891C-FEE6-465B-9F49-17016E61A29A}"/>
    <cellStyle name="Normal 4 2 2 3 3 2 2 4 2" xfId="21583" xr:uid="{D8613B90-EF87-4E98-9B45-90E0CED13444}"/>
    <cellStyle name="Normal 4 2 2 3 3 2 2 5" xfId="24182" xr:uid="{B1BC3264-4C98-4DA8-852B-AF3043EB1577}"/>
    <cellStyle name="Normal 4 2 2 3 3 2 2 6" xfId="13841" xr:uid="{DB97B712-1A9D-4DC8-8486-4307375B2E4A}"/>
    <cellStyle name="Normal 4 2 2 3 3 2 3" xfId="4326" xr:uid="{C5AA2334-1273-4173-B3B8-B5CB37BE8962}"/>
    <cellStyle name="Normal 4 2 2 3 3 2 3 2" xfId="9098" xr:uid="{44C37417-6B57-4553-AC9B-D229E9B997B9}"/>
    <cellStyle name="Normal 4 2 2 3 3 2 3 2 2" xfId="29141" xr:uid="{D40A5EC6-241A-409E-91AE-4819692CFC03}"/>
    <cellStyle name="Normal 4 2 2 3 3 2 3 2 3" xfId="19478" xr:uid="{CEB719ED-63A8-4C8C-A753-FF73A8613B6A}"/>
    <cellStyle name="Normal 4 2 2 3 3 2 3 3" xfId="11931" xr:uid="{38255705-73A4-431D-9719-044B4F097BEE}"/>
    <cellStyle name="Normal 4 2 2 3 3 2 3 3 2" xfId="22311" xr:uid="{B81C1962-FF7F-4612-8257-B61BE007B819}"/>
    <cellStyle name="Normal 4 2 2 3 3 2 3 4" xfId="23171" xr:uid="{42F1F596-555E-403E-AB74-6EB1CAF57960}"/>
    <cellStyle name="Normal 4 2 2 3 3 2 3 5" xfId="16645" xr:uid="{86BE4334-F088-405C-A088-DDE12CDBF8A8}"/>
    <cellStyle name="Normal 4 2 2 3 3 2 4" xfId="5984" xr:uid="{6CD26D58-AE40-4F2C-9636-48FA196B1729}"/>
    <cellStyle name="Normal 4 2 2 3 3 2 4 2" xfId="26935" xr:uid="{EFA6AA2A-AF5C-45A6-A72E-1404566ABC42}"/>
    <cellStyle name="Normal 4 2 2 3 3 2 4 3" xfId="15437" xr:uid="{285B8E85-9421-4D07-9D13-478ADF68C046}"/>
    <cellStyle name="Normal 4 2 2 3 3 2 5" xfId="7890" xr:uid="{DB69350F-17D3-47EA-8934-579359DD09E7}"/>
    <cellStyle name="Normal 4 2 2 3 3 2 5 2" xfId="18270" xr:uid="{19F0100D-EDEA-431D-AC57-2928E2AF4EA9}"/>
    <cellStyle name="Normal 4 2 2 3 3 2 6" xfId="10723" xr:uid="{8D1D27BC-5F8E-4036-A1FD-5FB484E3065D}"/>
    <cellStyle name="Normal 4 2 2 3 3 2 6 2" xfId="21103" xr:uid="{8504755E-2C9A-444D-B39B-5EDE58B524F6}"/>
    <cellStyle name="Normal 4 2 2 3 3 2 7" xfId="23628" xr:uid="{6EDC3B47-764A-4865-B633-DFCF9A7B1D0B}"/>
    <cellStyle name="Normal 4 2 2 3 3 2 8" xfId="13216" xr:uid="{FE14FB89-FCA9-4C38-86FA-EE6B4E306967}"/>
    <cellStyle name="Normal 4 2 2 3 3 3" xfId="3291" xr:uid="{00000000-0005-0000-0000-000079050000}"/>
    <cellStyle name="Normal 4 2 2 3 3 3 2" xfId="4508" xr:uid="{BFC336D4-79D3-4CAA-B822-E16C2E6AE884}"/>
    <cellStyle name="Normal 4 2 2 3 3 3 2 2" xfId="9280" xr:uid="{69DB0E82-7231-4EF9-8E5F-CF704D83CF63}"/>
    <cellStyle name="Normal 4 2 2 3 3 3 2 2 2" xfId="29261" xr:uid="{0F0D3CEC-3DB5-4FAC-AC4A-01334006FD4B}"/>
    <cellStyle name="Normal 4 2 2 3 3 3 2 2 3" xfId="19660" xr:uid="{CFAF9355-601D-4DE1-89FD-013215428D57}"/>
    <cellStyle name="Normal 4 2 2 3 3 3 2 3" xfId="12113" xr:uid="{366E67AA-5270-44E8-84F4-C6842E565697}"/>
    <cellStyle name="Normal 4 2 2 3 3 3 2 3 2" xfId="22493" xr:uid="{0500BF19-E3B2-49DE-8FEF-1901F44CB56F}"/>
    <cellStyle name="Normal 4 2 2 3 3 3 2 4" xfId="25754" xr:uid="{6D702D5A-D6DB-4458-8921-97DB530C6936}"/>
    <cellStyle name="Normal 4 2 2 3 3 3 2 5" xfId="16827" xr:uid="{2923CDDE-CA22-4AEA-8B4A-88A1559BE632}"/>
    <cellStyle name="Normal 4 2 2 3 3 3 3" xfId="6349" xr:uid="{8F703B92-FDC1-4FDC-9B8E-05ACB1B45D6E}"/>
    <cellStyle name="Normal 4 2 2 3 3 3 3 2" xfId="25964" xr:uid="{3F45C47A-2625-4291-B192-E78EA09675B3}"/>
    <cellStyle name="Normal 4 2 2 3 3 3 3 3" xfId="15918" xr:uid="{A0BF842F-4A42-4357-9C5B-00165141087F}"/>
    <cellStyle name="Normal 4 2 2 3 3 3 4" xfId="8371" xr:uid="{B0888013-3562-4F65-95A4-9E67D43E46AC}"/>
    <cellStyle name="Normal 4 2 2 3 3 3 4 2" xfId="18751" xr:uid="{21D2A06D-0C57-4B89-8E20-DDF5DE4C50D7}"/>
    <cellStyle name="Normal 4 2 2 3 3 3 5" xfId="11204" xr:uid="{263D0205-7975-4EC4-A778-7A0F41CF251E}"/>
    <cellStyle name="Normal 4 2 2 3 3 3 5 2" xfId="21584" xr:uid="{C7BEB32D-BD0A-49D8-90C0-5C0856A866F3}"/>
    <cellStyle name="Normal 4 2 2 3 3 3 6" xfId="24964" xr:uid="{6E8C3C21-6818-4122-918C-BC5DFBBDDB90}"/>
    <cellStyle name="Normal 4 2 2 3 3 3 7" xfId="13842" xr:uid="{910A00BA-AC07-4195-839B-F5610560FFD8}"/>
    <cellStyle name="Normal 4 2 2 3 3 4" xfId="3289" xr:uid="{00000000-0005-0000-0000-00007A050000}"/>
    <cellStyle name="Normal 4 2 2 3 3 4 2" xfId="6347" xr:uid="{9D7252F3-DDE2-4834-AB9B-3929F2551B73}"/>
    <cellStyle name="Normal 4 2 2 3 3 4 2 2" xfId="28217" xr:uid="{F6B88384-9DF5-4FA3-A23A-94A0036F0EF3}"/>
    <cellStyle name="Normal 4 2 2 3 3 4 2 3" xfId="15916" xr:uid="{D2CFF331-E80F-464C-8BD8-60BF12FB9868}"/>
    <cellStyle name="Normal 4 2 2 3 3 4 3" xfId="8369" xr:uid="{AB962451-27B1-4F41-907F-B83B4F094BB9}"/>
    <cellStyle name="Normal 4 2 2 3 3 4 3 2" xfId="18749" xr:uid="{4E5B0C8C-151E-4AE7-979F-2824FF775781}"/>
    <cellStyle name="Normal 4 2 2 3 3 4 4" xfId="11202" xr:uid="{CCFEC741-96B6-4F2B-861C-63947B09A4A2}"/>
    <cellStyle name="Normal 4 2 2 3 3 4 4 2" xfId="21582" xr:uid="{8075C9AE-18BC-4386-A1D9-B2B11FD4B470}"/>
    <cellStyle name="Normal 4 2 2 3 3 4 5" xfId="23624" xr:uid="{820FAFF3-85BA-46F3-AAD0-40AD2B2749BE}"/>
    <cellStyle name="Normal 4 2 2 3 3 4 6" xfId="13840" xr:uid="{4DCF245E-C65B-4C56-9A5E-0585997F88EA}"/>
    <cellStyle name="Normal 4 2 2 3 3 5" xfId="2636" xr:uid="{00000000-0005-0000-0000-00007B050000}"/>
    <cellStyle name="Normal 4 2 2 3 3 5 2" xfId="5898" xr:uid="{17B37AA6-44D7-4370-98C4-D7ADFAD06DBC}"/>
    <cellStyle name="Normal 4 2 2 3 3 5 2 2" xfId="27038" xr:uid="{AB735D45-9A65-4A06-8525-2BE8A5B2CA4E}"/>
    <cellStyle name="Normal 4 2 2 3 3 5 2 3" xfId="15308" xr:uid="{03EF8E35-A3A1-40B1-A0AA-3274B08F9661}"/>
    <cellStyle name="Normal 4 2 2 3 3 5 3" xfId="7761" xr:uid="{730417C8-A719-4F27-B372-024378348F48}"/>
    <cellStyle name="Normal 4 2 2 3 3 5 3 2" xfId="18141" xr:uid="{9FF1DF2C-01F2-4D8B-9F5C-4E775CC9B449}"/>
    <cellStyle name="Normal 4 2 2 3 3 5 4" xfId="10594" xr:uid="{294E3DBE-82FE-404A-A616-C1D88ED52E16}"/>
    <cellStyle name="Normal 4 2 2 3 3 5 4 2" xfId="20974" xr:uid="{7A13C033-EFA9-4D00-9684-980FCECCD704}"/>
    <cellStyle name="Normal 4 2 2 3 3 5 5" xfId="23756" xr:uid="{432E6AD6-4EAB-492F-A35F-066FE9DD9890}"/>
    <cellStyle name="Normal 4 2 2 3 3 5 6" xfId="13025" xr:uid="{0E272F77-BD25-4C27-874E-AAC8C858BB75}"/>
    <cellStyle name="Normal 4 2 2 3 3 6" xfId="4180" xr:uid="{68A65460-D581-4268-8738-E9DAC0BA2ACE}"/>
    <cellStyle name="Normal 4 2 2 3 3 6 2" xfId="8952" xr:uid="{72870363-4ED9-436B-8DEE-F3E4DCA9B767}"/>
    <cellStyle name="Normal 4 2 2 3 3 6 2 2" xfId="19332" xr:uid="{F882F131-A388-4A1E-A9EB-7BDB8A9DEB8B}"/>
    <cellStyle name="Normal 4 2 2 3 3 6 3" xfId="11785" xr:uid="{3BE2E3DF-31AB-4D27-8776-8E7A73C85BFD}"/>
    <cellStyle name="Normal 4 2 2 3 3 6 3 2" xfId="22165" xr:uid="{3E8C096E-150E-4CA9-8FF5-55CFDBD96955}"/>
    <cellStyle name="Normal 4 2 2 3 3 6 4" xfId="25528" xr:uid="{6CC007BE-C920-424C-8722-5B87DEBD6519}"/>
    <cellStyle name="Normal 4 2 2 3 3 6 5" xfId="16499" xr:uid="{6B8E4524-C743-4582-8A35-0455456AEA2D}"/>
    <cellStyle name="Normal 4 2 2 3 3 7" xfId="5226" xr:uid="{654DADEF-5BEE-4A70-B479-EA4DF0B5269A}"/>
    <cellStyle name="Normal 4 2 2 3 3 7 2" xfId="14524" xr:uid="{214E56C4-AA70-4B46-8A87-F958FFAF30CE}"/>
    <cellStyle name="Normal 4 2 2 3 3 8" xfId="6977" xr:uid="{390F904A-24B0-4B71-B52A-F039CB888172}"/>
    <cellStyle name="Normal 4 2 2 3 3 8 2" xfId="17357" xr:uid="{FD5706EA-289E-4389-8085-F4B3DF5D361C}"/>
    <cellStyle name="Normal 4 2 2 3 3 9" xfId="9810" xr:uid="{9DAC1ADE-E604-40E8-B25C-8AE52CB94EF7}"/>
    <cellStyle name="Normal 4 2 2 3 3 9 2" xfId="20190" xr:uid="{EE60523C-88E7-4D9D-A06E-BF65E4676508}"/>
    <cellStyle name="Normal 4 2 2 3 4" xfId="923" xr:uid="{00000000-0005-0000-0000-00004D050000}"/>
    <cellStyle name="Normal 4 2 2 3 4 2" xfId="3292" xr:uid="{00000000-0005-0000-0000-00007D050000}"/>
    <cellStyle name="Normal 4 2 2 3 4 2 2" xfId="6350" xr:uid="{903EC303-10FC-411F-B382-8CA196B0FA9E}"/>
    <cellStyle name="Normal 4 2 2 3 4 2 2 2" xfId="26393" xr:uid="{2E55253E-8D44-49E1-A081-9E916C148A99}"/>
    <cellStyle name="Normal 4 2 2 3 4 2 2 3" xfId="15919" xr:uid="{A099347E-D2C8-429B-9BAA-3E2A90202DBF}"/>
    <cellStyle name="Normal 4 2 2 3 4 2 3" xfId="8372" xr:uid="{5D141035-696A-4E11-878E-EBD242DE40E9}"/>
    <cellStyle name="Normal 4 2 2 3 4 2 3 2" xfId="18752" xr:uid="{E53136B3-33EB-4D74-B5D8-661977FAD2C2}"/>
    <cellStyle name="Normal 4 2 2 3 4 2 4" xfId="11205" xr:uid="{60653EEB-44E4-4338-A45A-F98B38267337}"/>
    <cellStyle name="Normal 4 2 2 3 4 2 4 2" xfId="21585" xr:uid="{6E290F7F-7490-44E8-8D1D-849FA539D956}"/>
    <cellStyle name="Normal 4 2 2 3 4 2 5" xfId="25066" xr:uid="{4B20A928-3BF0-4131-9850-99DBE8EFBC68}"/>
    <cellStyle name="Normal 4 2 2 3 4 2 6" xfId="13843" xr:uid="{95F8A9EF-9FB0-41A9-B6CE-9892A4E3E2E1}"/>
    <cellStyle name="Normal 4 2 2 3 4 3" xfId="4324" xr:uid="{CFA2580C-8217-414C-9859-71B9E67B7CAC}"/>
    <cellStyle name="Normal 4 2 2 3 4 3 2" xfId="9096" xr:uid="{CC5DD4F7-4287-46E7-B743-0798B1E276C8}"/>
    <cellStyle name="Normal 4 2 2 3 4 3 2 2" xfId="29139" xr:uid="{A6F36CBA-F00B-4B19-A6C4-D9E5F3632040}"/>
    <cellStyle name="Normal 4 2 2 3 4 3 2 3" xfId="19476" xr:uid="{DA4AA475-C3E8-4EFE-A1B6-E2E5B8F0A4AD}"/>
    <cellStyle name="Normal 4 2 2 3 4 3 3" xfId="11929" xr:uid="{44D23ACD-5634-446E-BD46-8522CCB2B94C}"/>
    <cellStyle name="Normal 4 2 2 3 4 3 3 2" xfId="22309" xr:uid="{495D3382-AF99-4460-A947-CE81718D8307}"/>
    <cellStyle name="Normal 4 2 2 3 4 3 4" xfId="23363" xr:uid="{D1C35386-1376-4B27-B1B7-1514218E98E7}"/>
    <cellStyle name="Normal 4 2 2 3 4 3 5" xfId="16643" xr:uid="{46F62C47-74B7-4BFF-9FB8-0CA1E0F68596}"/>
    <cellStyle name="Normal 4 2 2 3 4 4" xfId="5227" xr:uid="{B06EC196-D623-41BB-9755-7F3CAFA7877F}"/>
    <cellStyle name="Normal 4 2 2 3 4 4 2" xfId="27060" xr:uid="{D2008287-8AB6-4294-98BF-F42428FDFB1F}"/>
    <cellStyle name="Normal 4 2 2 3 4 4 3" xfId="14525" xr:uid="{ED31B2A9-EB38-4D6F-B778-406C4AA72E44}"/>
    <cellStyle name="Normal 4 2 2 3 4 5" xfId="6978" xr:uid="{BCF7E8DF-2D67-4C25-AD26-C7642BF978DD}"/>
    <cellStyle name="Normal 4 2 2 3 4 5 2" xfId="17358" xr:uid="{23DFBA90-FA5C-47BC-8F39-12985AF4A672}"/>
    <cellStyle name="Normal 4 2 2 3 4 6" xfId="9811" xr:uid="{49073248-F7CD-4E09-AC9C-9F9DD844E98F}"/>
    <cellStyle name="Normal 4 2 2 3 4 6 2" xfId="20191" xr:uid="{7EF81C41-C72F-47F2-8707-1A56334CA33A}"/>
    <cellStyle name="Normal 4 2 2 3 4 7" xfId="24453" xr:uid="{DDEAE3DF-9B4E-4BFF-996F-73C4E7C1C643}"/>
    <cellStyle name="Normal 4 2 2 3 4 8" xfId="13214" xr:uid="{38D7521A-ACA3-4633-9CD1-86380A409521}"/>
    <cellStyle name="Normal 4 2 2 3 5" xfId="3293" xr:uid="{00000000-0005-0000-0000-00007E050000}"/>
    <cellStyle name="Normal 4 2 2 3 5 2" xfId="4509" xr:uid="{EDD4B0BD-21AD-4575-B0BB-6E5584BA8968}"/>
    <cellStyle name="Normal 4 2 2 3 5 2 2" xfId="9281" xr:uid="{0C10E1BC-B471-4F26-B951-4FBEE845F0BF}"/>
    <cellStyle name="Normal 4 2 2 3 5 2 2 2" xfId="29262" xr:uid="{6F325DE0-354A-4F89-BB12-BC82C49ED3C2}"/>
    <cellStyle name="Normal 4 2 2 3 5 2 2 3" xfId="19661" xr:uid="{E4450B45-E98A-494F-B564-0E51C692795D}"/>
    <cellStyle name="Normal 4 2 2 3 5 2 3" xfId="12114" xr:uid="{03F9FCD8-517E-4619-B5ED-92190ADB52B7}"/>
    <cellStyle name="Normal 4 2 2 3 5 2 3 2" xfId="22494" xr:uid="{E8762A68-8649-4416-B5BE-17AD1E4B5093}"/>
    <cellStyle name="Normal 4 2 2 3 5 2 4" xfId="23387" xr:uid="{426B393D-1C8B-46A7-948C-4EBB83DAF223}"/>
    <cellStyle name="Normal 4 2 2 3 5 2 5" xfId="16828" xr:uid="{D154F8CF-A302-4A23-9698-C405646370A4}"/>
    <cellStyle name="Normal 4 2 2 3 5 3" xfId="6351" xr:uid="{CA67D7C3-161B-41BD-8E71-FC9DC48DD57B}"/>
    <cellStyle name="Normal 4 2 2 3 5 3 2" xfId="27005" xr:uid="{AC6B385D-7441-4676-BB30-362DA48ABD73}"/>
    <cellStyle name="Normal 4 2 2 3 5 3 3" xfId="15920" xr:uid="{294CEA23-2C85-4770-89C3-EFD50B0A0C71}"/>
    <cellStyle name="Normal 4 2 2 3 5 4" xfId="8373" xr:uid="{429CF405-1390-403A-B8DD-D74AEEEE382B}"/>
    <cellStyle name="Normal 4 2 2 3 5 4 2" xfId="18753" xr:uid="{F0567FDE-6F5E-4EFC-B339-D3D8F41EAC59}"/>
    <cellStyle name="Normal 4 2 2 3 5 5" xfId="11206" xr:uid="{B4123C7D-1D5B-4683-9284-7DF1184A0883}"/>
    <cellStyle name="Normal 4 2 2 3 5 5 2" xfId="21586" xr:uid="{06EA28BA-E65A-4A86-9AA2-F77EB29C3F6B}"/>
    <cellStyle name="Normal 4 2 2 3 5 6" xfId="25321" xr:uid="{727BCEBE-3334-4D89-8771-987FA425547D}"/>
    <cellStyle name="Normal 4 2 2 3 5 7" xfId="13844" xr:uid="{DEFA00F6-18FB-427B-B130-728411644C83}"/>
    <cellStyle name="Normal 4 2 2 3 6" xfId="2926" xr:uid="{00000000-0005-0000-0000-00007F050000}"/>
    <cellStyle name="Normal 4 2 2 3 6 2" xfId="6106" xr:uid="{9F3C0357-5F61-4F3B-8096-0CF0F6AC8D66}"/>
    <cellStyle name="Normal 4 2 2 3 6 2 2" xfId="27469" xr:uid="{2E14018F-0E47-45B2-97A9-91B205A340B5}"/>
    <cellStyle name="Normal 4 2 2 3 6 2 3" xfId="15584" xr:uid="{64C90382-7B55-45A0-BEEB-8B0C1A2287BB}"/>
    <cellStyle name="Normal 4 2 2 3 6 3" xfId="8037" xr:uid="{723D2E27-132C-4556-87F6-C96E666DA9E2}"/>
    <cellStyle name="Normal 4 2 2 3 6 3 2" xfId="18417" xr:uid="{01B60CE9-C58F-40AD-B2ED-E2917838A755}"/>
    <cellStyle name="Normal 4 2 2 3 6 4" xfId="10870" xr:uid="{331A1D25-1E24-4484-BA91-7328824DCA98}"/>
    <cellStyle name="Normal 4 2 2 3 6 4 2" xfId="21250" xr:uid="{88F54577-95BD-42A6-85D4-E866A4006185}"/>
    <cellStyle name="Normal 4 2 2 3 6 5" xfId="25420" xr:uid="{8FF3C58E-8BD4-46B2-8C6F-993942D0C36F}"/>
    <cellStyle name="Normal 4 2 2 3 6 6" xfId="13440" xr:uid="{82146FBA-DF5A-403F-A8F8-AB19096A80A2}"/>
    <cellStyle name="Normal 4 2 2 3 7" xfId="2474" xr:uid="{00000000-0005-0000-0000-000080050000}"/>
    <cellStyle name="Normal 4 2 2 3 7 2" xfId="5762" xr:uid="{EC9D5935-AF72-4A26-A29D-51DAFC622B55}"/>
    <cellStyle name="Normal 4 2 2 3 7 2 2" xfId="27988" xr:uid="{E237374A-B761-4C1C-982F-F03C3356940D}"/>
    <cellStyle name="Normal 4 2 2 3 7 2 3" xfId="15146" xr:uid="{846F4005-524B-4E01-9B61-46CAB7B98D9C}"/>
    <cellStyle name="Normal 4 2 2 3 7 3" xfId="7599" xr:uid="{2DB1E442-9720-4757-BAC5-E023FA285D05}"/>
    <cellStyle name="Normal 4 2 2 3 7 3 2" xfId="17979" xr:uid="{F54C884B-2F83-4B33-B9F3-5FCE05C53621}"/>
    <cellStyle name="Normal 4 2 2 3 7 4" xfId="10432" xr:uid="{FEFE2369-68AF-434E-BCD2-AD61EC64D19A}"/>
    <cellStyle name="Normal 4 2 2 3 7 4 2" xfId="20812" xr:uid="{9C38CEA3-60C5-4E85-A799-A8CCAF3CBCF0}"/>
    <cellStyle name="Normal 4 2 2 3 7 5" xfId="23478" xr:uid="{667CD572-A39D-4242-BDBE-6BD6CBDADC26}"/>
    <cellStyle name="Normal 4 2 2 3 7 6" xfId="12862" xr:uid="{B3F4EDBB-7567-4018-802F-FF91A3DACCD9}"/>
    <cellStyle name="Normal 4 2 2 3 8" xfId="2228" xr:uid="{00000000-0005-0000-0000-00006F050000}"/>
    <cellStyle name="Normal 4 2 2 3 8 2" xfId="7355" xr:uid="{251AE1BE-6A83-459C-AEFA-B7D341745D18}"/>
    <cellStyle name="Normal 4 2 2 3 8 2 2" xfId="17735" xr:uid="{725D5F2A-A59D-4980-976E-3DAD4C780A9A}"/>
    <cellStyle name="Normal 4 2 2 3 8 3" xfId="10188" xr:uid="{CEA25CFD-DE8E-42A7-A923-AE34B8E6132F}"/>
    <cellStyle name="Normal 4 2 2 3 8 3 2" xfId="20568" xr:uid="{3701C557-99FE-4970-9E68-4ADB8F989C0B}"/>
    <cellStyle name="Normal 4 2 2 3 8 4" xfId="22663" xr:uid="{9BF09DFD-D193-4044-B1FF-E169C922CF43}"/>
    <cellStyle name="Normal 4 2 2 3 8 5" xfId="14902" xr:uid="{6ACCD0C8-4CE4-4F2E-8108-56149E92E85E}"/>
    <cellStyle name="Normal 4 2 2 3 9" xfId="3971" xr:uid="{0782F743-45C0-44C0-AEAC-8FCADDB238D7}"/>
    <cellStyle name="Normal 4 2 2 3 9 2" xfId="8795" xr:uid="{4AA8DE3C-01B3-4E95-9784-D962C9D85806}"/>
    <cellStyle name="Normal 4 2 2 3 9 2 2" xfId="19175" xr:uid="{F6E00A14-FBCC-4F12-9770-F7BEB8332FD4}"/>
    <cellStyle name="Normal 4 2 2 3 9 3" xfId="11628" xr:uid="{39C37010-AD2B-4D73-A546-B0C121666EB7}"/>
    <cellStyle name="Normal 4 2 2 3 9 3 2" xfId="22008" xr:uid="{59BB1F7F-F732-4642-B32D-D5C9FB5DAD06}"/>
    <cellStyle name="Normal 4 2 2 3 9 4" xfId="16342" xr:uid="{4EFDA8A4-00E8-4C1A-9A8D-8A09CE090A7D}"/>
    <cellStyle name="Normal 4 2 2 4" xfId="924" xr:uid="{00000000-0005-0000-0000-00004E050000}"/>
    <cellStyle name="Normal 4 2 2 4 10" xfId="6979" xr:uid="{43E72B32-F5E5-4D7A-8456-82088F87763A}"/>
    <cellStyle name="Normal 4 2 2 4 10 2" xfId="17359" xr:uid="{04BDADEE-CE3C-48F0-9BF5-EEC502683A20}"/>
    <cellStyle name="Normal 4 2 2 4 11" xfId="9812" xr:uid="{096BC897-755D-4269-9E65-AD651079D9D0}"/>
    <cellStyle name="Normal 4 2 2 4 11 2" xfId="20192" xr:uid="{A6A89815-2657-4104-BB75-987E6C39D265}"/>
    <cellStyle name="Normal 4 2 2 4 12" xfId="23877" xr:uid="{DB376193-8776-4576-A119-EDD2E75704CF}"/>
    <cellStyle name="Normal 4 2 2 4 13" xfId="12440" xr:uid="{73433729-7ABE-457A-8D58-3712B623EA70}"/>
    <cellStyle name="Normal 4 2 2 4 2" xfId="925" xr:uid="{00000000-0005-0000-0000-00004F050000}"/>
    <cellStyle name="Normal 4 2 2 4 2 10" xfId="9813" xr:uid="{74B6838E-3A0E-4581-8315-134652AC2605}"/>
    <cellStyle name="Normal 4 2 2 4 2 10 2" xfId="20193" xr:uid="{FA79C592-F3E4-45B7-8425-361543C0209D}"/>
    <cellStyle name="Normal 4 2 2 4 2 11" xfId="25134" xr:uid="{FE895F79-E79E-42EB-9468-F7EA69AAFCBD}"/>
    <cellStyle name="Normal 4 2 2 4 2 12" xfId="12585" xr:uid="{65891DFD-AC75-4EF2-BE1B-E12741DF5688}"/>
    <cellStyle name="Normal 4 2 2 4 2 2" xfId="926" xr:uid="{00000000-0005-0000-0000-000050050000}"/>
    <cellStyle name="Normal 4 2 2 4 2 2 2" xfId="3295" xr:uid="{00000000-0005-0000-0000-000084050000}"/>
    <cellStyle name="Normal 4 2 2 4 2 2 2 2" xfId="6353" xr:uid="{57213AAF-F5C4-44D0-A2B0-97F183471ECE}"/>
    <cellStyle name="Normal 4 2 2 4 2 2 2 2 2" xfId="27079" xr:uid="{FA7FA6CA-809C-434A-98F6-EFA80E8E9178}"/>
    <cellStyle name="Normal 4 2 2 4 2 2 2 2 3" xfId="27739" xr:uid="{F68157DE-0A3F-47CF-9F36-F86C136DC849}"/>
    <cellStyle name="Normal 4 2 2 4 2 2 2 2 4" xfId="15922" xr:uid="{B20FDE2B-52F5-42DE-AA97-018AFF58F137}"/>
    <cellStyle name="Normal 4 2 2 4 2 2 2 3" xfId="8375" xr:uid="{94A78240-CA92-4263-8B92-90DC69479D83}"/>
    <cellStyle name="Normal 4 2 2 4 2 2 2 3 2" xfId="28898" xr:uid="{1E60605B-AFC0-40FC-BDC4-0FBEA0E3394C}"/>
    <cellStyle name="Normal 4 2 2 4 2 2 2 3 3" xfId="18755" xr:uid="{07EB8F78-4D54-41C2-9ADD-00AC7DE8CF58}"/>
    <cellStyle name="Normal 4 2 2 4 2 2 2 4" xfId="11208" xr:uid="{7D57D94D-2B60-458D-BA6C-47C53AE0F291}"/>
    <cellStyle name="Normal 4 2 2 4 2 2 2 4 2" xfId="21588" xr:uid="{7271D98C-9040-49C3-9D7A-7C7D325CC6FB}"/>
    <cellStyle name="Normal 4 2 2 4 2 2 2 5" xfId="23383" xr:uid="{AA79B49B-DA04-48DE-850B-55B9AFF31B3F}"/>
    <cellStyle name="Normal 4 2 2 4 2 2 2 6" xfId="13846" xr:uid="{A33995DC-CE48-435F-9431-9C4EE806C447}"/>
    <cellStyle name="Normal 4 2 2 4 2 2 3" xfId="4327" xr:uid="{88AADD46-078C-4A1A-86CD-8C746649C1D3}"/>
    <cellStyle name="Normal 4 2 2 4 2 2 3 2" xfId="9099" xr:uid="{5AAA42F9-F8DA-4B91-9EB6-E9FE37649223}"/>
    <cellStyle name="Normal 4 2 2 4 2 2 3 2 2" xfId="29142" xr:uid="{B9E1C12C-87CA-4909-B0CC-617106AB27B7}"/>
    <cellStyle name="Normal 4 2 2 4 2 2 3 2 3" xfId="19479" xr:uid="{9F7414B7-8F52-4B89-BCA5-DE0EAD9F4546}"/>
    <cellStyle name="Normal 4 2 2 4 2 2 3 3" xfId="11932" xr:uid="{4502D610-E4EF-4C5E-9328-75FA8F718928}"/>
    <cellStyle name="Normal 4 2 2 4 2 2 3 3 2" xfId="22312" xr:uid="{11411F55-E273-4FE0-A186-04C1753E8C00}"/>
    <cellStyle name="Normal 4 2 2 4 2 2 3 4" xfId="25540" xr:uid="{954FFE69-45B1-4E9A-BDCD-E82D809935BA}"/>
    <cellStyle name="Normal 4 2 2 4 2 2 3 5" xfId="16646" xr:uid="{5B7A3110-2BE7-496F-AC9D-2E711862E030}"/>
    <cellStyle name="Normal 4 2 2 4 2 2 4" xfId="5230" xr:uid="{71A08C51-E181-4520-A87B-EB59AC28F586}"/>
    <cellStyle name="Normal 4 2 2 4 2 2 4 2" xfId="27674" xr:uid="{45FB5C57-856C-454C-9E6A-DB8981F59C9F}"/>
    <cellStyle name="Normal 4 2 2 4 2 2 4 3" xfId="14528" xr:uid="{9693F6C0-C7B6-4EB2-AC80-24099C13C0B3}"/>
    <cellStyle name="Normal 4 2 2 4 2 2 5" xfId="6981" xr:uid="{C34822D5-4980-4FB2-A8AB-9A66281BCD4A}"/>
    <cellStyle name="Normal 4 2 2 4 2 2 5 2" xfId="17361" xr:uid="{5B29B84B-2882-495A-A6A1-674BEE0C4A87}"/>
    <cellStyle name="Normal 4 2 2 4 2 2 6" xfId="9814" xr:uid="{B3D2A0E6-EF4F-442A-A3F6-CF3EBD577BB0}"/>
    <cellStyle name="Normal 4 2 2 4 2 2 6 2" xfId="20194" xr:uid="{8A7864B9-710E-45C3-B548-9810DBD6652D}"/>
    <cellStyle name="Normal 4 2 2 4 2 2 7" xfId="24868" xr:uid="{A3223941-99C9-4708-A4D9-962243FD31A6}"/>
    <cellStyle name="Normal 4 2 2 4 2 2 8" xfId="13218" xr:uid="{C4FAC374-CD0C-427D-9D1F-54A139A334CB}"/>
    <cellStyle name="Normal 4 2 2 4 2 3" xfId="3296" xr:uid="{00000000-0005-0000-0000-000085050000}"/>
    <cellStyle name="Normal 4 2 2 4 2 3 2" xfId="4510" xr:uid="{0818EA2E-927A-481A-859A-BCB273EFD974}"/>
    <cellStyle name="Normal 4 2 2 4 2 3 2 2" xfId="9282" xr:uid="{CCB918E8-A93E-4B16-84D4-AC3489B98F89}"/>
    <cellStyle name="Normal 4 2 2 4 2 3 2 2 2" xfId="29263" xr:uid="{EEDF7A42-8E48-4406-B6EE-1FF2A7C945F6}"/>
    <cellStyle name="Normal 4 2 2 4 2 3 2 2 3" xfId="19662" xr:uid="{AFB95E2C-728A-4693-BDBD-8364CF8A08B1}"/>
    <cellStyle name="Normal 4 2 2 4 2 3 2 3" xfId="12115" xr:uid="{93B9522D-5B6A-40E6-84CC-70C7765501C8}"/>
    <cellStyle name="Normal 4 2 2 4 2 3 2 3 2" xfId="22495" xr:uid="{67AD3FC9-E43D-458A-A5E2-6BC6C9BE5C24}"/>
    <cellStyle name="Normal 4 2 2 4 2 3 2 4" xfId="25271" xr:uid="{2DC845AD-6C37-486A-A7B8-01497128D10F}"/>
    <cellStyle name="Normal 4 2 2 4 2 3 2 5" xfId="16829" xr:uid="{0633965A-7B30-4EC2-8C0E-2C8A62B26074}"/>
    <cellStyle name="Normal 4 2 2 4 2 3 3" xfId="6354" xr:uid="{FDDB43A5-ABEA-49F9-8B54-B851083D45D7}"/>
    <cellStyle name="Normal 4 2 2 4 2 3 3 2" xfId="28218" xr:uid="{86F5E978-9FED-4FBE-BC62-5099C0089DEE}"/>
    <cellStyle name="Normal 4 2 2 4 2 3 3 3" xfId="15923" xr:uid="{55403D2F-1CF3-4059-A788-591AE8339692}"/>
    <cellStyle name="Normal 4 2 2 4 2 3 4" xfId="8376" xr:uid="{543F9E0E-EB2C-4DB4-8FC4-7742DCCA1393}"/>
    <cellStyle name="Normal 4 2 2 4 2 3 4 2" xfId="18756" xr:uid="{083473DA-79F7-4E5D-9210-F776595C2A0E}"/>
    <cellStyle name="Normal 4 2 2 4 2 3 5" xfId="11209" xr:uid="{A96EA365-06FB-400A-A0A0-F3301435CF8D}"/>
    <cellStyle name="Normal 4 2 2 4 2 3 5 2" xfId="21589" xr:uid="{2702454B-AC90-417A-B4E6-1021B0A56BC9}"/>
    <cellStyle name="Normal 4 2 2 4 2 3 6" xfId="23088" xr:uid="{DE759B16-35D1-44DC-BFF4-D8C2C2A31E68}"/>
    <cellStyle name="Normal 4 2 2 4 2 3 7" xfId="13847" xr:uid="{0ADE618F-B6AE-4C45-95BD-9B1583E34E61}"/>
    <cellStyle name="Normal 4 2 2 4 2 4" xfId="3294" xr:uid="{00000000-0005-0000-0000-000086050000}"/>
    <cellStyle name="Normal 4 2 2 4 2 4 2" xfId="6352" xr:uid="{AAF72A24-F1C6-480B-98DC-4A89960A15A5}"/>
    <cellStyle name="Normal 4 2 2 4 2 4 2 2" xfId="26248" xr:uid="{7442A6A0-3EDD-4480-B062-C50A51984114}"/>
    <cellStyle name="Normal 4 2 2 4 2 4 2 3" xfId="15921" xr:uid="{DA566C5C-2C16-4232-AE10-7BEF4D950917}"/>
    <cellStyle name="Normal 4 2 2 4 2 4 3" xfId="8374" xr:uid="{20768569-174D-40A4-9A7F-25676938BB96}"/>
    <cellStyle name="Normal 4 2 2 4 2 4 3 2" xfId="18754" xr:uid="{20CE6C7A-761A-46D0-96C2-AD0FF85A7D94}"/>
    <cellStyle name="Normal 4 2 2 4 2 4 4" xfId="11207" xr:uid="{DA374353-C8F8-4AE2-8C96-8538D52C51F7}"/>
    <cellStyle name="Normal 4 2 2 4 2 4 4 2" xfId="21587" xr:uid="{CFF0B452-282C-4DD8-9127-B61CE55EEAA7}"/>
    <cellStyle name="Normal 4 2 2 4 2 4 5" xfId="25394" xr:uid="{E892D505-0A99-41BD-8E5A-1F3F82763A3C}"/>
    <cellStyle name="Normal 4 2 2 4 2 4 6" xfId="13845" xr:uid="{06B5F8F0-3CB7-4B3F-9C0A-9D8FF13D20B1}"/>
    <cellStyle name="Normal 4 2 2 4 2 5" xfId="2617" xr:uid="{00000000-0005-0000-0000-000087050000}"/>
    <cellStyle name="Normal 4 2 2 4 2 5 2" xfId="5879" xr:uid="{171A5BF7-BC41-4681-85A6-995E693AE31B}"/>
    <cellStyle name="Normal 4 2 2 4 2 5 2 2" xfId="25851" xr:uid="{BE7B5EEC-EA53-42AF-B95F-D971A9CF9890}"/>
    <cellStyle name="Normal 4 2 2 4 2 5 2 3" xfId="15289" xr:uid="{85F14D3C-8ABE-4C7B-8EB9-96863347B539}"/>
    <cellStyle name="Normal 4 2 2 4 2 5 3" xfId="7742" xr:uid="{26A12828-DFE0-4715-9316-629A4B9DBE36}"/>
    <cellStyle name="Normal 4 2 2 4 2 5 3 2" xfId="18122" xr:uid="{AE099D59-17E4-4E4F-AA29-D90E573E0551}"/>
    <cellStyle name="Normal 4 2 2 4 2 5 4" xfId="10575" xr:uid="{3D7714DE-F127-4500-8005-EFFB419DAD0C}"/>
    <cellStyle name="Normal 4 2 2 4 2 5 4 2" xfId="20955" xr:uid="{38B96024-71F1-4D35-B8AD-4060713747C2}"/>
    <cellStyle name="Normal 4 2 2 4 2 5 5" xfId="25467" xr:uid="{39726886-B996-427D-9878-F32605EC1946}"/>
    <cellStyle name="Normal 4 2 2 4 2 5 6" xfId="13005" xr:uid="{F1E4B336-E499-4981-8108-CA3BBF41F09A}"/>
    <cellStyle name="Normal 4 2 2 4 2 6" xfId="2351" xr:uid="{00000000-0005-0000-0000-000082050000}"/>
    <cellStyle name="Normal 4 2 2 4 2 6 2" xfId="7478" xr:uid="{B1557CEC-49F6-4432-A9B6-3FA38E9ECDD5}"/>
    <cellStyle name="Normal 4 2 2 4 2 6 2 2" xfId="17858" xr:uid="{0E89E44A-523E-472B-943B-FA6A00816B8D}"/>
    <cellStyle name="Normal 4 2 2 4 2 6 3" xfId="10311" xr:uid="{8C71FD11-9122-4445-B3C1-70AB7805FDB4}"/>
    <cellStyle name="Normal 4 2 2 4 2 6 3 2" xfId="20691" xr:uid="{80D63F16-10E5-4DA3-A974-0043DAC15398}"/>
    <cellStyle name="Normal 4 2 2 4 2 6 4" xfId="24882" xr:uid="{3D4B304D-F455-457D-A90B-E2E5A08C7EA4}"/>
    <cellStyle name="Normal 4 2 2 4 2 6 5" xfId="15025" xr:uid="{B669BB6C-6997-4AD8-8732-EA1A33D9B286}"/>
    <cellStyle name="Normal 4 2 2 4 2 7" xfId="3892" xr:uid="{B1EFC525-476C-434F-9E37-E08229CCCE26}"/>
    <cellStyle name="Normal 4 2 2 4 2 7 2" xfId="8724" xr:uid="{FCE14AAF-D21D-4506-9395-355BAD6D8146}"/>
    <cellStyle name="Normal 4 2 2 4 2 7 2 2" xfId="19104" xr:uid="{F27D2E40-C611-4140-9B54-38E2E2EE971B}"/>
    <cellStyle name="Normal 4 2 2 4 2 7 3" xfId="11557" xr:uid="{AA35E4C3-6C6B-47D8-B322-4B463ED45D22}"/>
    <cellStyle name="Normal 4 2 2 4 2 7 3 2" xfId="21937" xr:uid="{23C4568E-9550-4B68-846A-7D11E933FE72}"/>
    <cellStyle name="Normal 4 2 2 4 2 7 4" xfId="16271" xr:uid="{6E29289B-C7EC-4ECC-B39D-909A5086C9CB}"/>
    <cellStyle name="Normal 4 2 2 4 2 8" xfId="5229" xr:uid="{50D16BA2-8008-491C-BC3B-413F344C97FB}"/>
    <cellStyle name="Normal 4 2 2 4 2 8 2" xfId="14527" xr:uid="{4C3EE0CF-CA2D-48BF-95C6-4BF5421807AC}"/>
    <cellStyle name="Normal 4 2 2 4 2 9" xfId="6980" xr:uid="{875A6027-B59C-4A05-9E65-B3598367CBD9}"/>
    <cellStyle name="Normal 4 2 2 4 2 9 2" xfId="17360" xr:uid="{31A635BB-04AE-4C97-823E-027693102A10}"/>
    <cellStyle name="Normal 4 2 2 4 3" xfId="927" xr:uid="{00000000-0005-0000-0000-000051050000}"/>
    <cellStyle name="Normal 4 2 2 4 3 2" xfId="3297" xr:uid="{00000000-0005-0000-0000-000089050000}"/>
    <cellStyle name="Normal 4 2 2 4 3 2 2" xfId="6355" xr:uid="{DB7ED969-706E-4EF0-8AEF-B44F27724A10}"/>
    <cellStyle name="Normal 4 2 2 4 3 2 2 2" xfId="23126" xr:uid="{9FE4B55D-C27F-4451-A7C1-C9A4141F9F8A}"/>
    <cellStyle name="Normal 4 2 2 4 3 2 2 3" xfId="27251" xr:uid="{CA430E71-5522-4843-98CF-6155ACFE8AD5}"/>
    <cellStyle name="Normal 4 2 2 4 3 2 2 4" xfId="15924" xr:uid="{C8B4B23E-964D-45F0-BD2E-16FB4962FA6A}"/>
    <cellStyle name="Normal 4 2 2 4 3 2 3" xfId="8377" xr:uid="{E71EE9B8-8A89-4351-94DC-B421A5A739E6}"/>
    <cellStyle name="Normal 4 2 2 4 3 2 3 2" xfId="28899" xr:uid="{8A9BB08A-E1CA-405D-AAF2-CCC73066E3DE}"/>
    <cellStyle name="Normal 4 2 2 4 3 2 3 3" xfId="18757" xr:uid="{39935B28-D386-4C98-8C09-EB303EB0DF92}"/>
    <cellStyle name="Normal 4 2 2 4 3 2 4" xfId="11210" xr:uid="{2C0893F6-16AC-4C83-9939-1FC44AAE1A9C}"/>
    <cellStyle name="Normal 4 2 2 4 3 2 4 2" xfId="21590" xr:uid="{A416532E-34D5-4011-986D-89B29049DD01}"/>
    <cellStyle name="Normal 4 2 2 4 3 2 5" xfId="23638" xr:uid="{ADB69F83-0DC2-4AB2-A25E-152CDECDF452}"/>
    <cellStyle name="Normal 4 2 2 4 3 2 6" xfId="13848" xr:uid="{A4050B32-F993-42F5-8D2A-3EA26B22D6A8}"/>
    <cellStyle name="Normal 4 2 2 4 3 3" xfId="2767" xr:uid="{00000000-0005-0000-0000-00008A050000}"/>
    <cellStyle name="Normal 4 2 2 4 3 3 2" xfId="5985" xr:uid="{D714554F-13C7-4848-82DA-F99578ED663A}"/>
    <cellStyle name="Normal 4 2 2 4 3 3 2 2" xfId="26167" xr:uid="{4A8A2886-3655-4331-8314-C7D89A290E72}"/>
    <cellStyle name="Normal 4 2 2 4 3 3 2 3" xfId="15438" xr:uid="{BC108CB3-8816-4F88-B024-2E3BE8906A44}"/>
    <cellStyle name="Normal 4 2 2 4 3 3 3" xfId="7891" xr:uid="{F9E1BE4C-D1B0-4252-8D15-CA52ECD0B49B}"/>
    <cellStyle name="Normal 4 2 2 4 3 3 3 2" xfId="18271" xr:uid="{9D3BCCF4-1B4A-4E65-BE42-0D0D7784F0B5}"/>
    <cellStyle name="Normal 4 2 2 4 3 3 4" xfId="10724" xr:uid="{F08D7AC6-7D0D-40B5-9DBE-C91C9CF97BB7}"/>
    <cellStyle name="Normal 4 2 2 4 3 3 4 2" xfId="21104" xr:uid="{8FB6AC6A-4B64-430D-A14E-25FF3B69A30F}"/>
    <cellStyle name="Normal 4 2 2 4 3 3 5" xfId="23729" xr:uid="{CF92C751-6CFD-4CA8-A398-128DAAC974AF}"/>
    <cellStyle name="Normal 4 2 2 4 3 3 6" xfId="13217" xr:uid="{E7F360B1-F7E5-46C2-A001-A68EAD7EDD58}"/>
    <cellStyle name="Normal 4 2 2 4 3 4" xfId="4181" xr:uid="{C41374AA-398E-49B6-93FD-E1A9331CDFBC}"/>
    <cellStyle name="Normal 4 2 2 4 3 4 2" xfId="8953" xr:uid="{2AE103A5-42BD-4788-B14D-BCB8209021C1}"/>
    <cellStyle name="Normal 4 2 2 4 3 4 2 2" xfId="29041" xr:uid="{1A00E0E5-F5CE-451B-9F9A-DA9C7B5273AD}"/>
    <cellStyle name="Normal 4 2 2 4 3 4 2 3" xfId="19333" xr:uid="{110560D6-4830-4636-B47C-84D0AA400F01}"/>
    <cellStyle name="Normal 4 2 2 4 3 4 3" xfId="11786" xr:uid="{4AB957CD-0568-492F-99FA-8AA901196C47}"/>
    <cellStyle name="Normal 4 2 2 4 3 4 3 2" xfId="22166" xr:uid="{959B2846-8940-444B-9242-3D2D882B8289}"/>
    <cellStyle name="Normal 4 2 2 4 3 4 4" xfId="23593" xr:uid="{85AB795E-D515-4FF1-B160-6B8D05B87815}"/>
    <cellStyle name="Normal 4 2 2 4 3 4 5" xfId="16500" xr:uid="{041B70B4-5B7D-41AE-8F55-49F80D50D331}"/>
    <cellStyle name="Normal 4 2 2 4 3 5" xfId="5231" xr:uid="{C79EFE5B-41C6-462D-B4AC-220D9794CBC6}"/>
    <cellStyle name="Normal 4 2 2 4 3 5 2" xfId="28284" xr:uid="{A131D15C-124D-4DEB-BDDF-DD0D370252B0}"/>
    <cellStyle name="Normal 4 2 2 4 3 5 3" xfId="14529" xr:uid="{239FF3B8-81F4-4B1E-8621-980706B91857}"/>
    <cellStyle name="Normal 4 2 2 4 3 6" xfId="6982" xr:uid="{13FAE052-AAAF-4089-9B8C-AC0A9A30A793}"/>
    <cellStyle name="Normal 4 2 2 4 3 6 2" xfId="17362" xr:uid="{798452EE-FFD2-46AE-A248-D50DB1B3F953}"/>
    <cellStyle name="Normal 4 2 2 4 3 7" xfId="9815" xr:uid="{F6094285-A40A-4F54-8464-644AB105B121}"/>
    <cellStyle name="Normal 4 2 2 4 3 7 2" xfId="20195" xr:uid="{E0FCD560-82AA-48F0-8626-A9CDB155C7F6}"/>
    <cellStyle name="Normal 4 2 2 4 3 8" xfId="23927" xr:uid="{B8BD615D-BCC6-44CB-97AB-FCFF8CC4069D}"/>
    <cellStyle name="Normal 4 2 2 4 3 9" xfId="12743" xr:uid="{EF6AB516-E6BA-436B-8008-52FF10DC7C72}"/>
    <cellStyle name="Normal 4 2 2 4 4" xfId="928" xr:uid="{00000000-0005-0000-0000-000052050000}"/>
    <cellStyle name="Normal 4 2 2 4 4 2" xfId="4511" xr:uid="{7F0BAE6F-8248-4C02-BF04-CC0E1E710B11}"/>
    <cellStyle name="Normal 4 2 2 4 4 2 2" xfId="9283" xr:uid="{C5A7C9DC-C510-4E40-89A9-1A786C2F8733}"/>
    <cellStyle name="Normal 4 2 2 4 4 2 2 2" xfId="29264" xr:uid="{9B6D7F25-F703-4899-B377-A6929FFA8706}"/>
    <cellStyle name="Normal 4 2 2 4 4 2 2 3" xfId="19663" xr:uid="{75DA1B32-F879-4F31-9D4A-AE0B31D392BA}"/>
    <cellStyle name="Normal 4 2 2 4 4 2 3" xfId="12116" xr:uid="{90B7D2CC-CB4E-4D61-8F2C-37CD29D6B66B}"/>
    <cellStyle name="Normal 4 2 2 4 4 2 3 2" xfId="22496" xr:uid="{12E16E5C-8897-4BE6-B2B0-329C403E707D}"/>
    <cellStyle name="Normal 4 2 2 4 4 2 4" xfId="25604" xr:uid="{95370623-BF1A-416E-987A-4E99F4F097B5}"/>
    <cellStyle name="Normal 4 2 2 4 4 2 5" xfId="16830" xr:uid="{5AF74597-6190-4DBE-B557-1DC9EE8ABB2C}"/>
    <cellStyle name="Normal 4 2 2 4 4 3" xfId="5232" xr:uid="{DC98DC4E-5DC0-4CF2-B1E2-0640CA7891F1}"/>
    <cellStyle name="Normal 4 2 2 4 4 3 2" xfId="25858" xr:uid="{39A713B4-432B-4920-8061-C58CD61DE077}"/>
    <cellStyle name="Normal 4 2 2 4 4 3 3" xfId="14530" xr:uid="{E125828D-806B-441F-8960-87D5B184F968}"/>
    <cellStyle name="Normal 4 2 2 4 4 4" xfId="6983" xr:uid="{B589063A-5A25-4BE9-873F-199C25D2C403}"/>
    <cellStyle name="Normal 4 2 2 4 4 4 2" xfId="17363" xr:uid="{5DA7FAB8-26C6-4D3C-AD00-27D33ACB7DE0}"/>
    <cellStyle name="Normal 4 2 2 4 4 5" xfId="9816" xr:uid="{5FDF8056-D649-42E6-86D3-515DFA2885AE}"/>
    <cellStyle name="Normal 4 2 2 4 4 5 2" xfId="20196" xr:uid="{9694BB31-BBB1-4DE5-AE33-972C3DB25A66}"/>
    <cellStyle name="Normal 4 2 2 4 4 6" xfId="22922" xr:uid="{38504A9F-730E-4AFE-84EC-6873EF8F377A}"/>
    <cellStyle name="Normal 4 2 2 4 4 7" xfId="13849" xr:uid="{48C4D6CF-5E56-4CE8-BED3-BA3B24319385}"/>
    <cellStyle name="Normal 4 2 2 4 5" xfId="2927" xr:uid="{00000000-0005-0000-0000-00008C050000}"/>
    <cellStyle name="Normal 4 2 2 4 5 2" xfId="6107" xr:uid="{94E986A0-9D03-4141-BAA9-6B86CD95BC63}"/>
    <cellStyle name="Normal 4 2 2 4 5 2 2" xfId="25712" xr:uid="{E5329199-FF78-4B4A-8B5D-D953DEA46CC1}"/>
    <cellStyle name="Normal 4 2 2 4 5 2 3" xfId="27965" xr:uid="{2BA4E496-5583-47CD-A334-E7ADA2E23914}"/>
    <cellStyle name="Normal 4 2 2 4 5 2 4" xfId="15585" xr:uid="{C60D9B1A-07BB-4E09-9939-2FD56421173C}"/>
    <cellStyle name="Normal 4 2 2 4 5 3" xfId="8038" xr:uid="{7DA0102F-5996-450F-A2F8-FD7CA9B9A43A}"/>
    <cellStyle name="Normal 4 2 2 4 5 3 2" xfId="28241" xr:uid="{4B0F276F-F12C-461C-96E8-541A24B9A97B}"/>
    <cellStyle name="Normal 4 2 2 4 5 3 3" xfId="18418" xr:uid="{66C3041F-BB06-46A9-8916-6826EF97BC08}"/>
    <cellStyle name="Normal 4 2 2 4 5 4" xfId="10871" xr:uid="{D17C5C4B-F940-4D53-86D1-51EE1CD3A322}"/>
    <cellStyle name="Normal 4 2 2 4 5 4 2" xfId="21251" xr:uid="{529D701B-8938-44F3-9B41-8B7D3475A218}"/>
    <cellStyle name="Normal 4 2 2 4 5 5" xfId="25270" xr:uid="{89D46EA6-8B48-4DE6-96C0-708E1778CD65}"/>
    <cellStyle name="Normal 4 2 2 4 5 6" xfId="13441" xr:uid="{0433115D-CD86-4F97-9A69-0CD7588BD6CA}"/>
    <cellStyle name="Normal 4 2 2 4 6" xfId="2454" xr:uid="{00000000-0005-0000-0000-00008D050000}"/>
    <cellStyle name="Normal 4 2 2 4 6 2" xfId="5746" xr:uid="{6B248BF3-FE3E-4975-ACF5-E79D0C31AE6B}"/>
    <cellStyle name="Normal 4 2 2 4 6 2 2" xfId="27108" xr:uid="{6D5AABAF-7EA6-482E-A3D3-B00D19E543D5}"/>
    <cellStyle name="Normal 4 2 2 4 6 2 3" xfId="15126" xr:uid="{472856FF-6085-4563-98BB-CE62A8294F52}"/>
    <cellStyle name="Normal 4 2 2 4 6 3" xfId="7579" xr:uid="{F76A5DB4-AE73-4355-9086-9B46F7852BB8}"/>
    <cellStyle name="Normal 4 2 2 4 6 3 2" xfId="17959" xr:uid="{735D299E-C6F1-4BB1-8DDD-5D65C0A2C320}"/>
    <cellStyle name="Normal 4 2 2 4 6 4" xfId="10412" xr:uid="{9021F540-409A-4C40-A5B4-87DF8A106FF3}"/>
    <cellStyle name="Normal 4 2 2 4 6 4 2" xfId="20792" xr:uid="{7220C185-106B-4FC8-9093-434972A947E8}"/>
    <cellStyle name="Normal 4 2 2 4 6 5" xfId="22676" xr:uid="{A71608BB-3685-495F-8A97-BC62EF5BA3EA}"/>
    <cellStyle name="Normal 4 2 2 4 6 6" xfId="12842" xr:uid="{0DD415B8-547E-4632-B007-51AFF8BE85A1}"/>
    <cellStyle name="Normal 4 2 2 4 7" xfId="2208" xr:uid="{00000000-0005-0000-0000-000081050000}"/>
    <cellStyle name="Normal 4 2 2 4 7 2" xfId="7335" xr:uid="{3BF7C5D6-6D70-4BAB-9DE4-9D0AB1537E19}"/>
    <cellStyle name="Normal 4 2 2 4 7 2 2" xfId="17715" xr:uid="{A5A87725-B542-456C-8C24-5938A5086B56}"/>
    <cellStyle name="Normal 4 2 2 4 7 3" xfId="10168" xr:uid="{4DC94CEA-72D3-4462-AEBD-33D0D4D37B08}"/>
    <cellStyle name="Normal 4 2 2 4 7 3 2" xfId="20548" xr:uid="{812DAA69-B456-4A1B-A0AE-237CBC55FE00}"/>
    <cellStyle name="Normal 4 2 2 4 7 4" xfId="25096" xr:uid="{59F58065-4199-4106-9A15-BD2C5391B7B0}"/>
    <cellStyle name="Normal 4 2 2 4 7 5" xfId="14882" xr:uid="{0112D7EC-2D98-4DEC-B91B-F1F848280BB9}"/>
    <cellStyle name="Normal 4 2 2 4 8" xfId="3972" xr:uid="{0ED48F26-5E12-4166-A72C-6C4C5EBBF6E1}"/>
    <cellStyle name="Normal 4 2 2 4 8 2" xfId="8796" xr:uid="{B54FB584-BA06-4EA1-8EA4-E90091879801}"/>
    <cellStyle name="Normal 4 2 2 4 8 2 2" xfId="19176" xr:uid="{43D71011-D7FA-43E6-AE67-38BB7485609A}"/>
    <cellStyle name="Normal 4 2 2 4 8 3" xfId="11629" xr:uid="{768F07F0-1087-4E61-808E-A14C0851C388}"/>
    <cellStyle name="Normal 4 2 2 4 8 3 2" xfId="22009" xr:uid="{46234296-031E-4FFD-AB74-AEB0A33D65BC}"/>
    <cellStyle name="Normal 4 2 2 4 8 4" xfId="16343" xr:uid="{EBCA9866-59FB-4AE0-99FD-11E1A4B490BA}"/>
    <cellStyle name="Normal 4 2 2 4 9" xfId="5228" xr:uid="{141EB3B9-3DBB-46EA-A0E2-EEA3709D310A}"/>
    <cellStyle name="Normal 4 2 2 4 9 2" xfId="14526" xr:uid="{5959E2D1-4D58-4EA5-A4A4-9B85D8ADCB59}"/>
    <cellStyle name="Normal 4 2 2 5" xfId="929" xr:uid="{00000000-0005-0000-0000-000053050000}"/>
    <cellStyle name="Normal 4 2 2 5 10" xfId="9817" xr:uid="{58171749-EBE0-41BC-A70E-179CEEF4D561}"/>
    <cellStyle name="Normal 4 2 2 5 10 2" xfId="20197" xr:uid="{F2D3F1B8-6D2E-44D4-A005-7B245604EB93}"/>
    <cellStyle name="Normal 4 2 2 5 11" xfId="23639" xr:uid="{4F6A9DC8-DC4E-49AC-9523-A707C70EEC77}"/>
    <cellStyle name="Normal 4 2 2 5 12" xfId="12586" xr:uid="{4A902344-3DCA-4B79-8C03-DAFE5EFE6440}"/>
    <cellStyle name="Normal 4 2 2 5 2" xfId="930" xr:uid="{00000000-0005-0000-0000-000054050000}"/>
    <cellStyle name="Normal 4 2 2 5 2 2" xfId="931" xr:uid="{00000000-0005-0000-0000-000055050000}"/>
    <cellStyle name="Normal 4 2 2 5 2 2 2" xfId="5235" xr:uid="{BB2A55E1-3D3F-4778-BABA-3D7670BAE9A7}"/>
    <cellStyle name="Normal 4 2 2 5 2 2 2 2" xfId="24780" xr:uid="{74E8F1D5-1987-43CF-86B6-92E1C1DC5CAE}"/>
    <cellStyle name="Normal 4 2 2 5 2 2 2 3" xfId="27415" xr:uid="{91A993C5-8F2D-4A39-B491-DF055DE86D3F}"/>
    <cellStyle name="Normal 4 2 2 5 2 2 2 4" xfId="14533" xr:uid="{A58CF70A-7684-468F-AF9E-72F91CDEE923}"/>
    <cellStyle name="Normal 4 2 2 5 2 2 3" xfId="6986" xr:uid="{B06B3D5D-2FFD-47A5-9374-E7A749D7EB10}"/>
    <cellStyle name="Normal 4 2 2 5 2 2 3 2" xfId="27617" xr:uid="{686F00C0-92AF-48EF-8F7F-341E1897A390}"/>
    <cellStyle name="Normal 4 2 2 5 2 2 3 3" xfId="27354" xr:uid="{702B176F-70B9-4C22-9475-A180B82C544E}"/>
    <cellStyle name="Normal 4 2 2 5 2 2 3 4" xfId="17366" xr:uid="{7DE463CC-A07F-486F-BB45-A1F85BEC3835}"/>
    <cellStyle name="Normal 4 2 2 5 2 2 4" xfId="9819" xr:uid="{D5FE8D46-57A1-4FC6-9783-A476A8A2C32E}"/>
    <cellStyle name="Normal 4 2 2 5 2 2 4 2" xfId="29413" xr:uid="{68BE820C-826A-4F57-ADEA-F7F33A39BF0A}"/>
    <cellStyle name="Normal 4 2 2 5 2 2 4 3" xfId="20199" xr:uid="{F308CD53-9FA7-4232-AE58-24B2EA28331A}"/>
    <cellStyle name="Normal 4 2 2 5 2 2 5" xfId="24679" xr:uid="{1AB2CD9D-E3DE-4EBE-B49B-256598088DFA}"/>
    <cellStyle name="Normal 4 2 2 5 2 2 6" xfId="13850" xr:uid="{D5346BBC-C88F-434A-BAD1-F6962974956D}"/>
    <cellStyle name="Normal 4 2 2 5 2 3" xfId="2768" xr:uid="{00000000-0005-0000-0000-000091050000}"/>
    <cellStyle name="Normal 4 2 2 5 2 3 2" xfId="5986" xr:uid="{4F79CE1D-FD04-4C1D-A924-F43EB3944698}"/>
    <cellStyle name="Normal 4 2 2 5 2 3 2 2" xfId="27660" xr:uid="{78AB8423-D389-4A4C-AA7F-9649141E7E78}"/>
    <cellStyle name="Normal 4 2 2 5 2 3 2 3" xfId="15439" xr:uid="{531E4F4E-25E5-4752-B345-7AB1E9CE93D1}"/>
    <cellStyle name="Normal 4 2 2 5 2 3 3" xfId="7892" xr:uid="{CF0B3C64-E9A4-45CB-A1FE-9AC51949BCF2}"/>
    <cellStyle name="Normal 4 2 2 5 2 3 3 2" xfId="18272" xr:uid="{2B965257-6DF8-4838-AC3B-96710552853B}"/>
    <cellStyle name="Normal 4 2 2 5 2 3 4" xfId="10725" xr:uid="{9D62CC09-3D0C-4422-B8FC-85CA6C106737}"/>
    <cellStyle name="Normal 4 2 2 5 2 3 4 2" xfId="21105" xr:uid="{BFCBB2F2-3BD5-4435-B291-1D9922CF1C77}"/>
    <cellStyle name="Normal 4 2 2 5 2 3 5" xfId="24430" xr:uid="{B81F789B-A9FC-42A8-8330-5722F5ED092D}"/>
    <cellStyle name="Normal 4 2 2 5 2 3 6" xfId="13219" xr:uid="{0AE12896-55C9-400E-B3AD-39B52619F1E1}"/>
    <cellStyle name="Normal 4 2 2 5 2 4" xfId="4182" xr:uid="{C65CDB0D-6C14-4C4C-87D1-96C498932E52}"/>
    <cellStyle name="Normal 4 2 2 5 2 4 2" xfId="8954" xr:uid="{AEBCDB12-132A-452C-88C9-3FC1C24CFE4E}"/>
    <cellStyle name="Normal 4 2 2 5 2 4 2 2" xfId="29042" xr:uid="{26AD6E36-E1A2-433D-A82E-BC36F2F67C15}"/>
    <cellStyle name="Normal 4 2 2 5 2 4 2 3" xfId="19334" xr:uid="{C7C432BD-09CF-4123-8F42-D072425FBBA1}"/>
    <cellStyle name="Normal 4 2 2 5 2 4 3" xfId="11787" xr:uid="{A55D2D27-6739-4D76-82E6-630FED310E41}"/>
    <cellStyle name="Normal 4 2 2 5 2 4 3 2" xfId="22167" xr:uid="{321A2C97-4639-4556-BBDC-487AF3689163}"/>
    <cellStyle name="Normal 4 2 2 5 2 4 4" xfId="25058" xr:uid="{1F29A50C-4EA9-4D04-AC66-CEF83CD20367}"/>
    <cellStyle name="Normal 4 2 2 5 2 4 5" xfId="16501" xr:uid="{440D7215-C38F-4516-A4CE-2A597E91CD6C}"/>
    <cellStyle name="Normal 4 2 2 5 2 5" xfId="5234" xr:uid="{5B25C12D-A192-48CA-AC6B-FE90824957C4}"/>
    <cellStyle name="Normal 4 2 2 5 2 5 2" xfId="26476" xr:uid="{783D4596-487B-4E3C-BB7C-A9BBBD3AC4AA}"/>
    <cellStyle name="Normal 4 2 2 5 2 5 3" xfId="14532" xr:uid="{3D001904-949B-4072-A028-E4CB6746FFCE}"/>
    <cellStyle name="Normal 4 2 2 5 2 6" xfId="6985" xr:uid="{45EC6BC5-5E6F-4537-B521-428A8AFBB9A5}"/>
    <cellStyle name="Normal 4 2 2 5 2 6 2" xfId="17365" xr:uid="{862A1209-6E22-4B39-845A-AFB905B8255E}"/>
    <cellStyle name="Normal 4 2 2 5 2 7" xfId="9818" xr:uid="{AAC5116F-CB34-4B2F-8E39-FFF7ED7A0A97}"/>
    <cellStyle name="Normal 4 2 2 5 2 7 2" xfId="20198" xr:uid="{7412C043-D4CC-480B-86F4-33890837420C}"/>
    <cellStyle name="Normal 4 2 2 5 2 8" xfId="24650" xr:uid="{88F5A006-EB78-4F59-BF5B-E07823D4D7C3}"/>
    <cellStyle name="Normal 4 2 2 5 2 9" xfId="12744" xr:uid="{431D2F21-2C4D-4F5F-BA8F-7DD2E2FAB5CD}"/>
    <cellStyle name="Normal 4 2 2 5 3" xfId="932" xr:uid="{00000000-0005-0000-0000-000056050000}"/>
    <cellStyle name="Normal 4 2 2 5 3 2" xfId="4512" xr:uid="{E049B8BE-D8B3-4C11-B71A-CECFADEA9B46}"/>
    <cellStyle name="Normal 4 2 2 5 3 2 2" xfId="9284" xr:uid="{59266FD9-2CBC-409D-BE2A-DADD88089D21}"/>
    <cellStyle name="Normal 4 2 2 5 3 2 2 2" xfId="29265" xr:uid="{8F65F3E8-198E-4DC9-B2F5-2F429F94C8C2}"/>
    <cellStyle name="Normal 4 2 2 5 3 2 2 3" xfId="19664" xr:uid="{171404A7-91D5-4668-BD99-3D813849E06B}"/>
    <cellStyle name="Normal 4 2 2 5 3 2 3" xfId="12117" xr:uid="{729A547F-B580-400E-A1FF-6F5B18CD426C}"/>
    <cellStyle name="Normal 4 2 2 5 3 2 3 2" xfId="22497" xr:uid="{0D8505EA-1315-4A5E-B875-2CCF2ABF7183}"/>
    <cellStyle name="Normal 4 2 2 5 3 2 4" xfId="23437" xr:uid="{05B6868B-10CB-4611-8174-C49205B1C086}"/>
    <cellStyle name="Normal 4 2 2 5 3 2 5" xfId="16831" xr:uid="{04DF7987-3D04-4196-95B7-14D3FE0348E2}"/>
    <cellStyle name="Normal 4 2 2 5 3 3" xfId="5236" xr:uid="{D0DC0D79-6B0D-42F4-8359-B63BD6B67808}"/>
    <cellStyle name="Normal 4 2 2 5 3 3 2" xfId="23029" xr:uid="{6C72D273-C781-4929-9BDC-EC14BA3726CA}"/>
    <cellStyle name="Normal 4 2 2 5 3 3 3" xfId="27282" xr:uid="{FEC6DF22-1838-4905-B289-846F6F736681}"/>
    <cellStyle name="Normal 4 2 2 5 3 3 4" xfId="14534" xr:uid="{9362DCF5-4498-4EE8-8D1C-A467273DD596}"/>
    <cellStyle name="Normal 4 2 2 5 3 4" xfId="6987" xr:uid="{901345E2-1587-469C-939D-B36370FF6A42}"/>
    <cellStyle name="Normal 4 2 2 5 3 4 2" xfId="25625" xr:uid="{3D7F0D0C-9321-4763-AD34-9EF0AE3FF06C}"/>
    <cellStyle name="Normal 4 2 2 5 3 4 3" xfId="28580" xr:uid="{63F75DC7-B827-4F4B-831E-0EB2CFD23B86}"/>
    <cellStyle name="Normal 4 2 2 5 3 4 4" xfId="17367" xr:uid="{8DCB8E37-B49A-46AC-82EB-538434DD6566}"/>
    <cellStyle name="Normal 4 2 2 5 3 5" xfId="9820" xr:uid="{22B8E61A-940A-44EF-A67B-1FEF8E888503}"/>
    <cellStyle name="Normal 4 2 2 5 3 5 2" xfId="29414" xr:uid="{8E69B30C-E9F1-4BF1-A24F-F3AC703D1500}"/>
    <cellStyle name="Normal 4 2 2 5 3 5 3" xfId="20200" xr:uid="{AC92B244-EF5E-4695-B110-FEA706E96ED0}"/>
    <cellStyle name="Normal 4 2 2 5 3 6" xfId="23036" xr:uid="{B1C54EFA-4EE1-4FC3-8C1B-3F4ED1734102}"/>
    <cellStyle name="Normal 4 2 2 5 3 7" xfId="13851" xr:uid="{BAFA886D-9DEC-4C30-B41C-4298CE465B14}"/>
    <cellStyle name="Normal 4 2 2 5 4" xfId="933" xr:uid="{00000000-0005-0000-0000-000057050000}"/>
    <cellStyle name="Normal 4 2 2 5 4 2" xfId="5237" xr:uid="{FBF7B6F4-DCA5-464C-A60C-8751E1E408E9}"/>
    <cellStyle name="Normal 4 2 2 5 4 2 2" xfId="24703" xr:uid="{C7485AA5-B669-4551-9315-FC080ED8CFEA}"/>
    <cellStyle name="Normal 4 2 2 5 4 2 3" xfId="26233" xr:uid="{6AD5F11A-EA59-4309-8090-DC567E72943C}"/>
    <cellStyle name="Normal 4 2 2 5 4 2 4" xfId="14535" xr:uid="{7ECE356E-313B-42CB-A1D3-FCC2375DFF9A}"/>
    <cellStyle name="Normal 4 2 2 5 4 3" xfId="6988" xr:uid="{E84AAD02-12D7-498D-988A-7DE82B4F9F15}"/>
    <cellStyle name="Normal 4 2 2 5 4 3 2" xfId="27045" xr:uid="{699BE569-BFB6-4A74-9F07-4D458083C0BC}"/>
    <cellStyle name="Normal 4 2 2 5 4 3 3" xfId="17368" xr:uid="{A1361F66-D4AA-4CF8-9DAD-7AD2D9E3D438}"/>
    <cellStyle name="Normal 4 2 2 5 4 4" xfId="9821" xr:uid="{BE39222B-A1CF-424C-B8B8-0E83D50105AB}"/>
    <cellStyle name="Normal 4 2 2 5 4 4 2" xfId="20201" xr:uid="{E020F430-1093-46F8-9E00-662975A4E683}"/>
    <cellStyle name="Normal 4 2 2 5 4 5" xfId="24315" xr:uid="{31FBF425-6E7C-4A0E-B0B8-02059FDD6E19}"/>
    <cellStyle name="Normal 4 2 2 5 4 6" xfId="13442" xr:uid="{1695C9F3-8203-4C46-A191-BA26B2A9EFE9}"/>
    <cellStyle name="Normal 4 2 2 5 5" xfId="2514" xr:uid="{00000000-0005-0000-0000-000094050000}"/>
    <cellStyle name="Normal 4 2 2 5 5 2" xfId="5792" xr:uid="{77BAEC64-5E37-4042-98C2-8298A57D0226}"/>
    <cellStyle name="Normal 4 2 2 5 5 2 2" xfId="27529" xr:uid="{AD85F3C9-B223-4255-90FB-AD6300F365A0}"/>
    <cellStyle name="Normal 4 2 2 5 5 2 3" xfId="15186" xr:uid="{3C121F72-D4F8-4D10-8449-508995BBCF3A}"/>
    <cellStyle name="Normal 4 2 2 5 5 3" xfId="7639" xr:uid="{F8DB22E3-7B6D-4144-802D-7AA035B0A0EE}"/>
    <cellStyle name="Normal 4 2 2 5 5 3 2" xfId="18019" xr:uid="{A4DF8C86-0048-4F64-8F80-FAD5B89C41FF}"/>
    <cellStyle name="Normal 4 2 2 5 5 4" xfId="10472" xr:uid="{8C3DC2F1-19B5-4410-B4B5-C002ABC268E2}"/>
    <cellStyle name="Normal 4 2 2 5 5 4 2" xfId="20852" xr:uid="{CF407E97-4759-4A15-ABD7-8BBA39E492D5}"/>
    <cellStyle name="Normal 4 2 2 5 5 5" xfId="24481" xr:uid="{8D7EE892-8887-495A-A9A0-AD53852F641B}"/>
    <cellStyle name="Normal 4 2 2 5 5 6" xfId="12902" xr:uid="{D6A48E63-4E4B-45EA-A18E-8440363B7741}"/>
    <cellStyle name="Normal 4 2 2 5 6" xfId="2352" xr:uid="{00000000-0005-0000-0000-00008E050000}"/>
    <cellStyle name="Normal 4 2 2 5 6 2" xfId="7479" xr:uid="{DB22DD5E-9B79-40A0-9C8D-3FA9C2E3A5B5}"/>
    <cellStyle name="Normal 4 2 2 5 6 2 2" xfId="28092" xr:uid="{71BE59F2-93C1-40BC-814A-90D10CD9E6F6}"/>
    <cellStyle name="Normal 4 2 2 5 6 2 3" xfId="17859" xr:uid="{F9370712-E4E1-4873-B0F5-71AD2E79E593}"/>
    <cellStyle name="Normal 4 2 2 5 6 3" xfId="10312" xr:uid="{EFD862F5-19BF-4263-BCA2-5A933F86B82B}"/>
    <cellStyle name="Normal 4 2 2 5 6 3 2" xfId="20692" xr:uid="{41724785-511B-42F5-800E-97FAF9D83914}"/>
    <cellStyle name="Normal 4 2 2 5 6 4" xfId="23717" xr:uid="{D1BE1319-0532-4686-98EF-6512B4ADDEDD}"/>
    <cellStyle name="Normal 4 2 2 5 6 5" xfId="15026" xr:uid="{7E22B584-62AC-47F9-A90D-CB5E498CB451}"/>
    <cellStyle name="Normal 4 2 2 5 7" xfId="3973" xr:uid="{C4ACFCEF-14B3-40AE-ABFF-B000279843F1}"/>
    <cellStyle name="Normal 4 2 2 5 7 2" xfId="8797" xr:uid="{C5D84EDB-E9B5-4072-9365-B9F8F88EE448}"/>
    <cellStyle name="Normal 4 2 2 5 7 2 2" xfId="19177" xr:uid="{9E213812-8C20-4C0B-BA78-7AFC9E58DEB3}"/>
    <cellStyle name="Normal 4 2 2 5 7 3" xfId="11630" xr:uid="{C23ADEDA-2837-47F1-9E98-FDE60199FEC2}"/>
    <cellStyle name="Normal 4 2 2 5 7 3 2" xfId="22010" xr:uid="{2254D8D2-FDA5-4C97-B63B-61350D6E97E8}"/>
    <cellStyle name="Normal 4 2 2 5 7 4" xfId="28327" xr:uid="{9E80C560-B7C3-4DF8-8EF7-1A19A15D5A9C}"/>
    <cellStyle name="Normal 4 2 2 5 7 5" xfId="16344" xr:uid="{4A3E1B43-F1F0-4F84-A199-892F3592355D}"/>
    <cellStyle name="Normal 4 2 2 5 8" xfId="5233" xr:uid="{99EDCC47-7759-4792-8EE3-30957819F237}"/>
    <cellStyle name="Normal 4 2 2 5 8 2" xfId="14531" xr:uid="{05C04DB2-3738-498B-8248-64DBEBF26A1B}"/>
    <cellStyle name="Normal 4 2 2 5 9" xfId="6984" xr:uid="{7234C7C5-2619-42B4-9EBE-929194430821}"/>
    <cellStyle name="Normal 4 2 2 5 9 2" xfId="17364" xr:uid="{5C19578B-13BB-4230-930C-8CB16E58F99E}"/>
    <cellStyle name="Normal 4 2 2 6" xfId="934" xr:uid="{00000000-0005-0000-0000-000058050000}"/>
    <cellStyle name="Normal 4 2 2 6 10" xfId="9822" xr:uid="{2561D18D-4E72-4AE6-AA97-22DF5CAF4D20}"/>
    <cellStyle name="Normal 4 2 2 6 10 2" xfId="20202" xr:uid="{DD89E622-D3D6-4B3E-B7AD-5A25DA26FF2A}"/>
    <cellStyle name="Normal 4 2 2 6 11" xfId="23590" xr:uid="{11A9B7DB-80B6-4EA4-A830-7E6CBC498292}"/>
    <cellStyle name="Normal 4 2 2 6 12" xfId="12587" xr:uid="{E2F84217-4F6D-4768-A087-B3CEB335A4E4}"/>
    <cellStyle name="Normal 4 2 2 6 2" xfId="935" xr:uid="{00000000-0005-0000-0000-000059050000}"/>
    <cellStyle name="Normal 4 2 2 6 2 2" xfId="936" xr:uid="{00000000-0005-0000-0000-00005A050000}"/>
    <cellStyle name="Normal 4 2 2 6 2 2 2" xfId="5240" xr:uid="{6F5B2623-C032-414D-8BC1-BDCFC1F6835C}"/>
    <cellStyle name="Normal 4 2 2 6 2 2 2 2" xfId="22743" xr:uid="{09CD513C-488E-4419-97B1-B67AF03D62BA}"/>
    <cellStyle name="Normal 4 2 2 6 2 2 2 3" xfId="27580" xr:uid="{DFB8FFD9-D5C8-4DA4-8614-F96625D45145}"/>
    <cellStyle name="Normal 4 2 2 6 2 2 2 4" xfId="14538" xr:uid="{A5EF2391-BEAF-477E-8940-36D03BE1E800}"/>
    <cellStyle name="Normal 4 2 2 6 2 2 3" xfId="6991" xr:uid="{95F4974A-894F-4860-8699-13AB1BEB70AB}"/>
    <cellStyle name="Normal 4 2 2 6 2 2 3 2" xfId="27618" xr:uid="{ED699511-B2B0-4ECF-BFA3-495CB59F5F4E}"/>
    <cellStyle name="Normal 4 2 2 6 2 2 3 3" xfId="26660" xr:uid="{EF9AA21E-2E22-4858-8F3D-7B1CA787E389}"/>
    <cellStyle name="Normal 4 2 2 6 2 2 3 4" xfId="17371" xr:uid="{5F93B48C-62FE-4CC8-ADE3-9E2B782D49B9}"/>
    <cellStyle name="Normal 4 2 2 6 2 2 4" xfId="9824" xr:uid="{1D8DD49B-3C79-41E4-9C8F-9484788576C5}"/>
    <cellStyle name="Normal 4 2 2 6 2 2 4 2" xfId="29415" xr:uid="{CCD0D234-5A2B-4730-A0F9-0150433F8D5E}"/>
    <cellStyle name="Normal 4 2 2 6 2 2 4 3" xfId="20204" xr:uid="{C31C3F99-CC06-43B0-A424-4AF2C4049761}"/>
    <cellStyle name="Normal 4 2 2 6 2 2 5" xfId="24361" xr:uid="{4C68074B-E687-4033-8FEB-9F77E550AE00}"/>
    <cellStyle name="Normal 4 2 2 6 2 2 6" xfId="13852" xr:uid="{DAA0A645-9EEE-48A8-AF04-A76D1DCAD4DD}"/>
    <cellStyle name="Normal 4 2 2 6 2 3" xfId="2769" xr:uid="{00000000-0005-0000-0000-000098050000}"/>
    <cellStyle name="Normal 4 2 2 6 2 3 2" xfId="5987" xr:uid="{77158A41-DC44-4BAC-82C0-46E3F59185DA}"/>
    <cellStyle name="Normal 4 2 2 6 2 3 2 2" xfId="26907" xr:uid="{B6EF9791-E7B2-44FD-ACE6-D90AB1367990}"/>
    <cellStyle name="Normal 4 2 2 6 2 3 2 3" xfId="15440" xr:uid="{3320EA68-7558-45B0-AFEC-B1ADC52F4049}"/>
    <cellStyle name="Normal 4 2 2 6 2 3 3" xfId="7893" xr:uid="{44AC1D0C-A867-43BA-A801-5D1DFE078152}"/>
    <cellStyle name="Normal 4 2 2 6 2 3 3 2" xfId="18273" xr:uid="{8879CEAB-EFBF-4490-9446-1A37C0675D06}"/>
    <cellStyle name="Normal 4 2 2 6 2 3 4" xfId="10726" xr:uid="{FC74A597-35EC-4AFA-97DC-58E59BEF5AB2}"/>
    <cellStyle name="Normal 4 2 2 6 2 3 4 2" xfId="21106" xr:uid="{6F74B78A-DFE0-4366-8219-445536C6F776}"/>
    <cellStyle name="Normal 4 2 2 6 2 3 5" xfId="25358" xr:uid="{5DD0AF5D-8B3F-444E-AA6A-9DCDDE37FF46}"/>
    <cellStyle name="Normal 4 2 2 6 2 3 6" xfId="13220" xr:uid="{9A48E49D-3543-4A53-84C3-D924CEF31E0D}"/>
    <cellStyle name="Normal 4 2 2 6 2 4" xfId="4183" xr:uid="{4A600C20-B7B2-4CC1-8893-32A614127785}"/>
    <cellStyle name="Normal 4 2 2 6 2 4 2" xfId="8955" xr:uid="{EA0D9F9D-E07C-4CB9-BE3E-87351E77F228}"/>
    <cellStyle name="Normal 4 2 2 6 2 4 2 2" xfId="29043" xr:uid="{2DBA315C-5C30-47D3-A2FB-DEF876A68A13}"/>
    <cellStyle name="Normal 4 2 2 6 2 4 2 3" xfId="19335" xr:uid="{975FDC66-83DC-45C1-BC2E-40F9A9AC5561}"/>
    <cellStyle name="Normal 4 2 2 6 2 4 3" xfId="11788" xr:uid="{CA5CD5B8-C598-4FC7-9B17-45027E2B06BD}"/>
    <cellStyle name="Normal 4 2 2 6 2 4 3 2" xfId="22168" xr:uid="{A0187298-99B6-4651-BD1A-6C1C79138CB1}"/>
    <cellStyle name="Normal 4 2 2 6 2 4 4" xfId="23964" xr:uid="{388895BE-FD39-4AF5-B105-8FDC92A42E0B}"/>
    <cellStyle name="Normal 4 2 2 6 2 4 5" xfId="16502" xr:uid="{C5169F37-8B69-4859-8714-687CB20A635B}"/>
    <cellStyle name="Normal 4 2 2 6 2 5" xfId="5239" xr:uid="{662E116E-9EC3-4A06-979B-4EFE42AE6890}"/>
    <cellStyle name="Normal 4 2 2 6 2 5 2" xfId="28372" xr:uid="{70454BAD-28A9-4101-AE6B-D9ED288DDA2B}"/>
    <cellStyle name="Normal 4 2 2 6 2 5 3" xfId="14537" xr:uid="{5187D604-5B23-4136-BC05-65A19767659B}"/>
    <cellStyle name="Normal 4 2 2 6 2 6" xfId="6990" xr:uid="{FF310834-285A-481B-9925-936D55C32865}"/>
    <cellStyle name="Normal 4 2 2 6 2 6 2" xfId="17370" xr:uid="{3DB2F12C-026A-4A45-B982-D32BF14048DC}"/>
    <cellStyle name="Normal 4 2 2 6 2 7" xfId="9823" xr:uid="{ECA44F94-06E9-4180-9BDD-88E77CCD4115}"/>
    <cellStyle name="Normal 4 2 2 6 2 7 2" xfId="20203" xr:uid="{E0440E39-4A6D-45F4-8B3C-3D4577E20CFE}"/>
    <cellStyle name="Normal 4 2 2 6 2 8" xfId="22932" xr:uid="{1FA73B3E-1D31-499C-8A57-0C8195DC023A}"/>
    <cellStyle name="Normal 4 2 2 6 2 9" xfId="12745" xr:uid="{F073804B-386A-4A13-9194-C1CB16759E4B}"/>
    <cellStyle name="Normal 4 2 2 6 3" xfId="937" xr:uid="{00000000-0005-0000-0000-00005B050000}"/>
    <cellStyle name="Normal 4 2 2 6 3 2" xfId="4513" xr:uid="{3C535D30-4F3D-46CB-AFA7-72D4C11D4890}"/>
    <cellStyle name="Normal 4 2 2 6 3 2 2" xfId="9285" xr:uid="{9A792B1F-E3F2-44F4-BC2C-B5A5BE9CC4A8}"/>
    <cellStyle name="Normal 4 2 2 6 3 2 2 2" xfId="29266" xr:uid="{8CF39A1A-A244-4345-BA53-8293D37B0FDB}"/>
    <cellStyle name="Normal 4 2 2 6 3 2 2 3" xfId="19665" xr:uid="{2A9B5CC3-3017-488E-97D0-098DAD78554D}"/>
    <cellStyle name="Normal 4 2 2 6 3 2 3" xfId="12118" xr:uid="{1A834563-6AB8-48AC-BECC-0CB2AF0093DD}"/>
    <cellStyle name="Normal 4 2 2 6 3 2 3 2" xfId="22498" xr:uid="{7C83541A-4FC0-4BB7-82C5-06FE99E97000}"/>
    <cellStyle name="Normal 4 2 2 6 3 2 4" xfId="24962" xr:uid="{F3290EC6-C128-4396-83B4-C190E6F07075}"/>
    <cellStyle name="Normal 4 2 2 6 3 2 5" xfId="16832" xr:uid="{2607B29E-3790-41F8-B887-50EC8B36D73A}"/>
    <cellStyle name="Normal 4 2 2 6 3 3" xfId="5241" xr:uid="{90D8FC7C-E81B-4DA4-BA7F-0935FFDDE95B}"/>
    <cellStyle name="Normal 4 2 2 6 3 3 2" xfId="26822" xr:uid="{4FF99E2A-6C61-4C03-ACCE-44D4D0A6E67D}"/>
    <cellStyle name="Normal 4 2 2 6 3 3 3" xfId="27486" xr:uid="{2C8E640E-2B5A-4837-A3E7-41231A33D013}"/>
    <cellStyle name="Normal 4 2 2 6 3 3 4" xfId="14539" xr:uid="{AE953FB9-649F-4C31-9347-AD2DA4997FA0}"/>
    <cellStyle name="Normal 4 2 2 6 3 4" xfId="6992" xr:uid="{3C5B5C16-8376-49F8-B0CB-5AB1F34D0DFB}"/>
    <cellStyle name="Normal 4 2 2 6 3 4 2" xfId="27285" xr:uid="{3980CFEC-2FE6-4C5C-BED4-9B7570AFD8E2}"/>
    <cellStyle name="Normal 4 2 2 6 3 4 3" xfId="27272" xr:uid="{862D206E-6C31-4D59-A121-52856B57CFD7}"/>
    <cellStyle name="Normal 4 2 2 6 3 4 4" xfId="17372" xr:uid="{550094BF-19E4-4FD0-8B2B-5979CB7F0FF3}"/>
    <cellStyle name="Normal 4 2 2 6 3 5" xfId="9825" xr:uid="{CEB9C7F4-F0A1-4722-B955-5F2C1D176CBB}"/>
    <cellStyle name="Normal 4 2 2 6 3 5 2" xfId="29416" xr:uid="{26618566-766D-4872-8583-5618A3E842C7}"/>
    <cellStyle name="Normal 4 2 2 6 3 5 3" xfId="20205" xr:uid="{B3B95895-399D-4E1D-BF34-EA2962EEC19E}"/>
    <cellStyle name="Normal 4 2 2 6 3 6" xfId="24230" xr:uid="{514BFD68-60B8-4E2A-BEBA-EB6872B3289A}"/>
    <cellStyle name="Normal 4 2 2 6 3 7" xfId="13853" xr:uid="{5C8A8026-B8CF-48C7-B291-F159243D9733}"/>
    <cellStyle name="Normal 4 2 2 6 4" xfId="938" xr:uid="{00000000-0005-0000-0000-00005C050000}"/>
    <cellStyle name="Normal 4 2 2 6 4 2" xfId="5242" xr:uid="{8B7500D1-1045-40FB-A876-21499B7F35D7}"/>
    <cellStyle name="Normal 4 2 2 6 4 2 2" xfId="23326" xr:uid="{9F3982A5-F9A4-42BF-94FD-1144EC865199}"/>
    <cellStyle name="Normal 4 2 2 6 4 2 3" xfId="26270" xr:uid="{0A351F3D-29E9-459A-BE2F-2BDA2C34C3E0}"/>
    <cellStyle name="Normal 4 2 2 6 4 2 4" xfId="14540" xr:uid="{E29ABD2C-8DF0-401D-B148-402D0B0DBC6B}"/>
    <cellStyle name="Normal 4 2 2 6 4 3" xfId="6993" xr:uid="{4F566D0D-B754-4C10-8F65-41EB9DAD07DA}"/>
    <cellStyle name="Normal 4 2 2 6 4 3 2" xfId="27219" xr:uid="{A972ADBB-CA94-4267-9428-02104DFCED14}"/>
    <cellStyle name="Normal 4 2 2 6 4 3 3" xfId="17373" xr:uid="{F7CBC127-F930-4B83-8A23-AF06F29B60B2}"/>
    <cellStyle name="Normal 4 2 2 6 4 4" xfId="9826" xr:uid="{EA920DFB-FD30-4FB8-BCE4-997A3CE84931}"/>
    <cellStyle name="Normal 4 2 2 6 4 4 2" xfId="20206" xr:uid="{FAE1C70A-5106-450B-8D57-D90B25E4D0FB}"/>
    <cellStyle name="Normal 4 2 2 6 4 5" xfId="23582" xr:uid="{ECD4C5CC-E49D-4568-8896-C362906263EC}"/>
    <cellStyle name="Normal 4 2 2 6 4 6" xfId="13443" xr:uid="{6CB2BAB9-19E6-4059-BDB0-2427D88FA990}"/>
    <cellStyle name="Normal 4 2 2 6 5" xfId="2577" xr:uid="{00000000-0005-0000-0000-00009B050000}"/>
    <cellStyle name="Normal 4 2 2 6 5 2" xfId="5842" xr:uid="{BB13DED3-5EA3-43B9-963D-8ACB59D162CF}"/>
    <cellStyle name="Normal 4 2 2 6 5 2 2" xfId="26839" xr:uid="{437FD476-A855-46B3-934E-248641D8A05B}"/>
    <cellStyle name="Normal 4 2 2 6 5 2 3" xfId="15249" xr:uid="{693E8A13-DBC6-4777-94D9-DF3033BB3255}"/>
    <cellStyle name="Normal 4 2 2 6 5 3" xfId="7702" xr:uid="{D062841D-12D1-4B74-8218-F4536D4677E6}"/>
    <cellStyle name="Normal 4 2 2 6 5 3 2" xfId="18082" xr:uid="{F8220E91-E151-48CE-B448-569CB90D494F}"/>
    <cellStyle name="Normal 4 2 2 6 5 4" xfId="10535" xr:uid="{DD7E7BC7-C813-4AA2-801A-51231DD1A7A6}"/>
    <cellStyle name="Normal 4 2 2 6 5 4 2" xfId="20915" xr:uid="{16A8D1CD-5EC0-4376-BDD5-9CC83AA89412}"/>
    <cellStyle name="Normal 4 2 2 6 5 5" xfId="24970" xr:uid="{6D93BF68-17F3-41CB-9DDA-E8C0E8DEE6BD}"/>
    <cellStyle name="Normal 4 2 2 6 5 6" xfId="12965" xr:uid="{1B54A201-D8DB-4CA1-9906-E4EF9C822C61}"/>
    <cellStyle name="Normal 4 2 2 6 6" xfId="2353" xr:uid="{00000000-0005-0000-0000-000095050000}"/>
    <cellStyle name="Normal 4 2 2 6 6 2" xfId="7480" xr:uid="{FAEF91AF-9211-4435-A837-B87E36160B8C}"/>
    <cellStyle name="Normal 4 2 2 6 6 2 2" xfId="26930" xr:uid="{5B19A4BC-3F78-4EE6-8F92-C8895AE3E6EA}"/>
    <cellStyle name="Normal 4 2 2 6 6 2 3" xfId="17860" xr:uid="{5525B37D-CB38-447D-85B6-6EE5E847F0DC}"/>
    <cellStyle name="Normal 4 2 2 6 6 3" xfId="10313" xr:uid="{DA2AEF52-F208-4F89-A091-302F21486427}"/>
    <cellStyle name="Normal 4 2 2 6 6 3 2" xfId="20693" xr:uid="{B4B6196F-62E2-4FDD-996A-245C9E1D4C98}"/>
    <cellStyle name="Normal 4 2 2 6 6 4" xfId="23031" xr:uid="{09ED6ABB-BDED-4F80-B8BB-8E7246681CA1}"/>
    <cellStyle name="Normal 4 2 2 6 6 5" xfId="15027" xr:uid="{C22F411D-7C67-4A71-B13B-8EE2229526A0}"/>
    <cellStyle name="Normal 4 2 2 6 7" xfId="3974" xr:uid="{3C44D71E-0ED7-4B64-B21F-FB171EDB30F8}"/>
    <cellStyle name="Normal 4 2 2 6 7 2" xfId="8798" xr:uid="{CDB8CAFA-399C-4118-97FE-5516055D49DA}"/>
    <cellStyle name="Normal 4 2 2 6 7 2 2" xfId="19178" xr:uid="{285168F4-5223-4535-A0CE-271C75819637}"/>
    <cellStyle name="Normal 4 2 2 6 7 3" xfId="11631" xr:uid="{A488E30D-91C2-44D5-AB3E-7785E8398C46}"/>
    <cellStyle name="Normal 4 2 2 6 7 3 2" xfId="22011" xr:uid="{F707871D-780D-4C95-B221-B241EF4E1839}"/>
    <cellStyle name="Normal 4 2 2 6 7 4" xfId="27575" xr:uid="{36575FDE-8F80-4BA2-AC5B-6CB7E45CBDEC}"/>
    <cellStyle name="Normal 4 2 2 6 7 5" xfId="16345" xr:uid="{AFC830DC-84AB-4ED2-BEE4-C2ADF3452D36}"/>
    <cellStyle name="Normal 4 2 2 6 8" xfId="5238" xr:uid="{5BDB20EC-E8E3-44DF-84B7-9AFAC17D679F}"/>
    <cellStyle name="Normal 4 2 2 6 8 2" xfId="14536" xr:uid="{7843AA79-BD79-4A07-84FF-0BAB2ADCF180}"/>
    <cellStyle name="Normal 4 2 2 6 9" xfId="6989" xr:uid="{7A743304-F793-4464-8858-A840A2C99EAD}"/>
    <cellStyle name="Normal 4 2 2 6 9 2" xfId="17369" xr:uid="{2C470E94-78DF-49F4-ADD7-DE0028853463}"/>
    <cellStyle name="Normal 4 2 2 7" xfId="939" xr:uid="{00000000-0005-0000-0000-00005D050000}"/>
    <cellStyle name="Normal 4 2 2 7 10" xfId="12588" xr:uid="{F487EBE3-2457-4BE7-A555-B738C8F4B1CC}"/>
    <cellStyle name="Normal 4 2 2 7 2" xfId="940" xr:uid="{00000000-0005-0000-0000-00005E050000}"/>
    <cellStyle name="Normal 4 2 2 7 2 2" xfId="2928" xr:uid="{00000000-0005-0000-0000-00009E050000}"/>
    <cellStyle name="Normal 4 2 2 7 2 2 2" xfId="6108" xr:uid="{57C0A4CB-A731-4894-954B-67C4835C67DD}"/>
    <cellStyle name="Normal 4 2 2 7 2 2 2 2" xfId="28550" xr:uid="{00EB9B60-60AE-47DF-87FC-A929CF3ECBC9}"/>
    <cellStyle name="Normal 4 2 2 7 2 2 2 3" xfId="28559" xr:uid="{0D04EC90-A42A-42BA-BEC8-C572A8A71233}"/>
    <cellStyle name="Normal 4 2 2 7 2 2 2 4" xfId="15586" xr:uid="{989D8687-E2BC-414E-B06B-B1EEA33901DE}"/>
    <cellStyle name="Normal 4 2 2 7 2 2 3" xfId="8039" xr:uid="{E11D03F5-4B64-441A-B3A8-AF846F4FD19D}"/>
    <cellStyle name="Normal 4 2 2 7 2 2 3 2" xfId="28545" xr:uid="{B1383DD4-151F-44B8-845C-866CCE70ABA6}"/>
    <cellStyle name="Normal 4 2 2 7 2 2 3 3" xfId="18419" xr:uid="{0D9E908E-557F-4CB0-8D4D-439C683CD112}"/>
    <cellStyle name="Normal 4 2 2 7 2 2 4" xfId="10872" xr:uid="{CD1F0151-0780-4C32-A907-04B6AC3F91C0}"/>
    <cellStyle name="Normal 4 2 2 7 2 2 4 2" xfId="21252" xr:uid="{E173457F-7059-4390-9D22-FBD5B29E91A9}"/>
    <cellStyle name="Normal 4 2 2 7 2 2 5" xfId="24334" xr:uid="{9B020136-7BA9-4ECA-901B-0B93B9691C85}"/>
    <cellStyle name="Normal 4 2 2 7 2 2 6" xfId="13444" xr:uid="{CB385DE0-E6B5-435B-8AB0-FC43CF144F09}"/>
    <cellStyle name="Normal 4 2 2 7 2 3" xfId="5244" xr:uid="{D04BEBCB-D9B3-46E7-9F67-2B62050C65D8}"/>
    <cellStyle name="Normal 4 2 2 7 2 3 2" xfId="22814" xr:uid="{6EC1EBB6-14EB-46B1-B179-3A987D46FA48}"/>
    <cellStyle name="Normal 4 2 2 7 2 3 3" xfId="27002" xr:uid="{BABBEF22-2173-49D7-B125-D2184A702964}"/>
    <cellStyle name="Normal 4 2 2 7 2 3 4" xfId="14542" xr:uid="{BD1DD18D-ADD1-4FCB-9B93-1322F539C844}"/>
    <cellStyle name="Normal 4 2 2 7 2 4" xfId="6995" xr:uid="{86F6412A-F37C-4495-A69A-3EA4E32F3A34}"/>
    <cellStyle name="Normal 4 2 2 7 2 4 2" xfId="26234" xr:uid="{FEE8BE2B-87B2-4DAA-9A76-C334EC6AE9DB}"/>
    <cellStyle name="Normal 4 2 2 7 2 4 3" xfId="28378" xr:uid="{EA9DC767-E875-4F33-9676-DFF1AE133D23}"/>
    <cellStyle name="Normal 4 2 2 7 2 4 4" xfId="17375" xr:uid="{DFCFE355-5189-466F-8882-4EDE43DCB1DD}"/>
    <cellStyle name="Normal 4 2 2 7 2 5" xfId="9828" xr:uid="{7F2563CD-AD6A-483B-8E73-61E5882B47DA}"/>
    <cellStyle name="Normal 4 2 2 7 2 5 2" xfId="29417" xr:uid="{441BBF49-982E-411F-A346-AEDD884F8C83}"/>
    <cellStyle name="Normal 4 2 2 7 2 5 3" xfId="20208" xr:uid="{7AB1868C-4F40-4E23-939E-075A2BBFBB20}"/>
    <cellStyle name="Normal 4 2 2 7 2 6" xfId="25431" xr:uid="{31D5A380-4290-46FB-957A-611FB36B4545}"/>
    <cellStyle name="Normal 4 2 2 7 2 7" xfId="12746" xr:uid="{22704B4E-8FE0-49EF-A78F-8EA5E20E7E73}"/>
    <cellStyle name="Normal 4 2 2 7 3" xfId="941" xr:uid="{00000000-0005-0000-0000-00005F050000}"/>
    <cellStyle name="Normal 4 2 2 7 3 2" xfId="5245" xr:uid="{B40BB902-CB0E-40C3-A0CD-B7F27874C6B2}"/>
    <cellStyle name="Normal 4 2 2 7 3 2 2" xfId="27668" xr:uid="{17E9F41F-C4CD-4EDE-ABF5-8174F052771D}"/>
    <cellStyle name="Normal 4 2 2 7 3 2 3" xfId="27516" xr:uid="{FD804A08-F8CC-4A4A-A913-C66336A6B8B3}"/>
    <cellStyle name="Normal 4 2 2 7 3 2 4" xfId="14543" xr:uid="{DBF67581-FF04-4376-8D32-9033CD4C85DC}"/>
    <cellStyle name="Normal 4 2 2 7 3 3" xfId="6996" xr:uid="{43D0183A-0402-46DC-A9A6-746377F5DC85}"/>
    <cellStyle name="Normal 4 2 2 7 3 3 2" xfId="27612" xr:uid="{877A84E7-BEAE-42D5-98EC-569717F4AA35}"/>
    <cellStyle name="Normal 4 2 2 7 3 3 3" xfId="27754" xr:uid="{1AA65364-8454-410A-83E3-AA9DDBDD96C7}"/>
    <cellStyle name="Normal 4 2 2 7 3 3 4" xfId="17376" xr:uid="{BBDB9507-B01F-4BEC-AB97-141A5F057185}"/>
    <cellStyle name="Normal 4 2 2 7 3 4" xfId="9829" xr:uid="{CB5FE095-E508-4487-95A1-4C0A4FB94C21}"/>
    <cellStyle name="Normal 4 2 2 7 3 4 2" xfId="29418" xr:uid="{F8ED6E61-114B-4280-81CA-949C17B9017D}"/>
    <cellStyle name="Normal 4 2 2 7 3 4 3" xfId="20209" xr:uid="{F73018EA-2BD9-4911-861A-F3E27C3C8E03}"/>
    <cellStyle name="Normal 4 2 2 7 3 5" xfId="22780" xr:uid="{3C1090F0-CECB-4396-8D62-6EE60CEF2CBA}"/>
    <cellStyle name="Normal 4 2 2 7 3 6" xfId="13221" xr:uid="{F238A0EC-F728-491D-AB52-3CBDDEEC0F2B}"/>
    <cellStyle name="Normal 4 2 2 7 4" xfId="2354" xr:uid="{00000000-0005-0000-0000-00009C050000}"/>
    <cellStyle name="Normal 4 2 2 7 4 2" xfId="7481" xr:uid="{AF381B43-6F28-42FB-ADF6-39881F3664B6}"/>
    <cellStyle name="Normal 4 2 2 7 4 2 2" xfId="27340" xr:uid="{4C124964-6D75-43BD-87A3-DB5968AB63FC}"/>
    <cellStyle name="Normal 4 2 2 7 4 2 3" xfId="17861" xr:uid="{1AA920BF-D970-4DB5-96D4-82BE17E020E1}"/>
    <cellStyle name="Normal 4 2 2 7 4 3" xfId="10314" xr:uid="{17223411-B143-474A-9153-83094A1A8D56}"/>
    <cellStyle name="Normal 4 2 2 7 4 3 2" xfId="20694" xr:uid="{578AB773-C1CD-4F3D-AAA2-422DB0737571}"/>
    <cellStyle name="Normal 4 2 2 7 4 4" xfId="24350" xr:uid="{3E4651B1-E0F7-4322-977E-C1E96A9EB270}"/>
    <cellStyle name="Normal 4 2 2 7 4 5" xfId="15028" xr:uid="{C73873C5-A60C-4636-A163-84B1757B618D}"/>
    <cellStyle name="Normal 4 2 2 7 5" xfId="3975" xr:uid="{934EA604-89F8-4E07-B3A6-51317F9C39B3}"/>
    <cellStyle name="Normal 4 2 2 7 5 2" xfId="8799" xr:uid="{E97C1750-D686-46D2-90C1-4907475BF21F}"/>
    <cellStyle name="Normal 4 2 2 7 5 2 2" xfId="28985" xr:uid="{16F49C96-6BD1-419D-918F-631C11AFE1DC}"/>
    <cellStyle name="Normal 4 2 2 7 5 2 3" xfId="19179" xr:uid="{911759E1-9787-40A1-8AE4-7B1622E8E587}"/>
    <cellStyle name="Normal 4 2 2 7 5 3" xfId="11632" xr:uid="{3CEC2403-4157-40CA-9E59-0F5F1916D13A}"/>
    <cellStyle name="Normal 4 2 2 7 5 3 2" xfId="22012" xr:uid="{A5C5B410-8379-4663-B995-C71596118E97}"/>
    <cellStyle name="Normal 4 2 2 7 5 4" xfId="22971" xr:uid="{4BDC54B1-DED7-41CA-BED8-E15591FD4457}"/>
    <cellStyle name="Normal 4 2 2 7 5 5" xfId="16346" xr:uid="{2A1BC78A-509C-4FA4-9AE8-1B2CDACF40D9}"/>
    <cellStyle name="Normal 4 2 2 7 6" xfId="5243" xr:uid="{258B6F67-E5EF-4F01-8939-97492B16C45F}"/>
    <cellStyle name="Normal 4 2 2 7 6 2" xfId="27171" xr:uid="{4124BC3B-E978-4BFE-B8F2-6D9FFD167813}"/>
    <cellStyle name="Normal 4 2 2 7 6 3" xfId="28733" xr:uid="{58230EF1-BA5D-4231-AA59-4E83E22C59CC}"/>
    <cellStyle name="Normal 4 2 2 7 6 4" xfId="14541" xr:uid="{F4F19B9C-E86A-4A6A-B6B4-A7727EA94E00}"/>
    <cellStyle name="Normal 4 2 2 7 7" xfId="6994" xr:uid="{AA130C79-5346-4DC8-A7EA-6C1A6065897D}"/>
    <cellStyle name="Normal 4 2 2 7 7 2" xfId="26939" xr:uid="{612954AE-D8B5-49B2-89B9-2B002DFA3236}"/>
    <cellStyle name="Normal 4 2 2 7 7 3" xfId="17374" xr:uid="{A97E16E6-D345-4653-842F-738BB3BAE9E2}"/>
    <cellStyle name="Normal 4 2 2 7 8" xfId="9827" xr:uid="{184DB9DC-A051-4499-9310-FBC8AE4FAFAB}"/>
    <cellStyle name="Normal 4 2 2 7 8 2" xfId="20207" xr:uid="{0D6BC51B-4DDB-4E0B-AD2F-F96D6CB6D943}"/>
    <cellStyle name="Normal 4 2 2 7 9" xfId="23191" xr:uid="{188E0066-9312-4677-B353-400A1C65B06B}"/>
    <cellStyle name="Normal 4 2 2 8" xfId="942" xr:uid="{00000000-0005-0000-0000-000060050000}"/>
    <cellStyle name="Normal 4 2 2 8 10" xfId="12589" xr:uid="{B079923D-5E20-4831-A1EE-294B4200D102}"/>
    <cellStyle name="Normal 4 2 2 8 2" xfId="943" xr:uid="{00000000-0005-0000-0000-000061050000}"/>
    <cellStyle name="Normal 4 2 2 8 2 2" xfId="2929" xr:uid="{00000000-0005-0000-0000-0000A2050000}"/>
    <cellStyle name="Normal 4 2 2 8 2 2 2" xfId="6109" xr:uid="{09581792-6878-4251-A402-1BF73B90A971}"/>
    <cellStyle name="Normal 4 2 2 8 2 2 2 2" xfId="27834" xr:uid="{FE74F500-C292-4503-BFFC-57F6AAF580A9}"/>
    <cellStyle name="Normal 4 2 2 8 2 2 2 3" xfId="25969" xr:uid="{1EC5700D-4A61-4448-AD6F-E00583B5722B}"/>
    <cellStyle name="Normal 4 2 2 8 2 2 2 4" xfId="15587" xr:uid="{69769A35-F4BD-42E6-B479-E5B6925471AA}"/>
    <cellStyle name="Normal 4 2 2 8 2 2 3" xfId="8040" xr:uid="{64C8C9E2-9C80-4C86-96BF-735E47896E8C}"/>
    <cellStyle name="Normal 4 2 2 8 2 2 3 2" xfId="26181" xr:uid="{C1C144FB-D2B9-41FE-823D-8E407FAFD562}"/>
    <cellStyle name="Normal 4 2 2 8 2 2 3 3" xfId="18420" xr:uid="{AB733DD3-59EB-44FD-88FE-C553D0930AAA}"/>
    <cellStyle name="Normal 4 2 2 8 2 2 4" xfId="10873" xr:uid="{2EAAE8FA-6A0E-43DF-9D0F-6BE18F13AB63}"/>
    <cellStyle name="Normal 4 2 2 8 2 2 4 2" xfId="21253" xr:uid="{18E1EACE-9DC3-4EB3-AFCB-C3BB85F96F7E}"/>
    <cellStyle name="Normal 4 2 2 8 2 2 5" xfId="22784" xr:uid="{B6D41360-5303-4439-9539-3A457D6A800A}"/>
    <cellStyle name="Normal 4 2 2 8 2 2 6" xfId="13445" xr:uid="{D0DBE192-C6E1-426F-AF69-9E13AE9C728B}"/>
    <cellStyle name="Normal 4 2 2 8 2 3" xfId="5247" xr:uid="{289C0D3D-8600-4311-B6E6-04C89FA3FACF}"/>
    <cellStyle name="Normal 4 2 2 8 2 3 2" xfId="24677" xr:uid="{30638458-4653-4069-B1A0-FAB5B964E877}"/>
    <cellStyle name="Normal 4 2 2 8 2 3 3" xfId="28553" xr:uid="{52728E3E-1CE5-4205-BB37-C736E33D8CFB}"/>
    <cellStyle name="Normal 4 2 2 8 2 3 4" xfId="14545" xr:uid="{5F5559E7-9E8E-4F3C-921F-83265B2F862F}"/>
    <cellStyle name="Normal 4 2 2 8 2 4" xfId="6998" xr:uid="{98938B21-9FC9-4129-B01A-6E0E21BDE738}"/>
    <cellStyle name="Normal 4 2 2 8 2 4 2" xfId="26484" xr:uid="{DC37F2DE-BCCF-4A97-9840-6F251271A387}"/>
    <cellStyle name="Normal 4 2 2 8 2 4 3" xfId="25853" xr:uid="{77C348A3-9279-4F9E-979F-2E574ED2C001}"/>
    <cellStyle name="Normal 4 2 2 8 2 4 4" xfId="17378" xr:uid="{E33761A8-9F00-4268-951C-63294C6FA910}"/>
    <cellStyle name="Normal 4 2 2 8 2 5" xfId="9831" xr:uid="{A5738BC8-A75D-4FBB-887B-14D7995DCF5F}"/>
    <cellStyle name="Normal 4 2 2 8 2 5 2" xfId="29419" xr:uid="{F5410C9A-1AA5-45A9-AF2D-08D2E333369C}"/>
    <cellStyle name="Normal 4 2 2 8 2 5 3" xfId="20211" xr:uid="{E4AA0D4E-B5A6-4F5A-8840-62CE0C869968}"/>
    <cellStyle name="Normal 4 2 2 8 2 6" xfId="23797" xr:uid="{00FC52DA-01F4-4867-AD5C-93D2839C800E}"/>
    <cellStyle name="Normal 4 2 2 8 2 7" xfId="12747" xr:uid="{94FB40D9-BF27-4CB1-A214-31A4E496E876}"/>
    <cellStyle name="Normal 4 2 2 8 3" xfId="944" xr:uid="{00000000-0005-0000-0000-000062050000}"/>
    <cellStyle name="Normal 4 2 2 8 3 2" xfId="5248" xr:uid="{4D9BC826-49DF-4AF2-88B9-97A48C6BF2E8}"/>
    <cellStyle name="Normal 4 2 2 8 3 2 2" xfId="28391" xr:uid="{3AC4B514-BA35-4187-9298-F5195983ED60}"/>
    <cellStyle name="Normal 4 2 2 8 3 2 3" xfId="27146" xr:uid="{DADAAF39-1753-4664-BB00-A256FBA3CE3B}"/>
    <cellStyle name="Normal 4 2 2 8 3 2 4" xfId="14546" xr:uid="{BFEDBC4C-51DC-489D-AFEF-2749A13AABAB}"/>
    <cellStyle name="Normal 4 2 2 8 3 3" xfId="6999" xr:uid="{7F52BAFA-DE2F-4D6A-BEE8-CD7532851F97}"/>
    <cellStyle name="Normal 4 2 2 8 3 3 2" xfId="26437" xr:uid="{0FDE18EF-223E-4F9E-BB32-181FFF94D91A}"/>
    <cellStyle name="Normal 4 2 2 8 3 3 3" xfId="26748" xr:uid="{B6B9B256-7109-4468-8C1C-C130722DBA2B}"/>
    <cellStyle name="Normal 4 2 2 8 3 3 4" xfId="17379" xr:uid="{2B25E608-5F2C-423F-8C80-1375E2FAA2E4}"/>
    <cellStyle name="Normal 4 2 2 8 3 4" xfId="9832" xr:uid="{08A94F09-7809-4B28-882D-1B0F769EEEBD}"/>
    <cellStyle name="Normal 4 2 2 8 3 4 2" xfId="29420" xr:uid="{F109C8A4-44EC-41D2-92AB-8AC5B9E76DF1}"/>
    <cellStyle name="Normal 4 2 2 8 3 4 3" xfId="20212" xr:uid="{C5866C1F-E534-4979-B683-7A6B8D29D865}"/>
    <cellStyle name="Normal 4 2 2 8 3 5" xfId="22904" xr:uid="{A1855F6E-7621-41E9-B405-D45D8B422CE2}"/>
    <cellStyle name="Normal 4 2 2 8 3 6" xfId="13222" xr:uid="{261B8577-FDAC-4371-A1E3-01F7881F1F22}"/>
    <cellStyle name="Normal 4 2 2 8 4" xfId="2355" xr:uid="{00000000-0005-0000-0000-0000A0050000}"/>
    <cellStyle name="Normal 4 2 2 8 4 2" xfId="7482" xr:uid="{78E28C14-4BF2-45E6-90B6-51A0B78E35A8}"/>
    <cellStyle name="Normal 4 2 2 8 4 2 2" xfId="27647" xr:uid="{5D9CE891-17CD-4AA8-87DC-A95426A137B3}"/>
    <cellStyle name="Normal 4 2 2 8 4 2 3" xfId="17862" xr:uid="{5EA0968A-AC38-4283-8C58-897FF3CD151A}"/>
    <cellStyle name="Normal 4 2 2 8 4 3" xfId="10315" xr:uid="{B156299D-1585-4445-91F5-30774E13C2E2}"/>
    <cellStyle name="Normal 4 2 2 8 4 3 2" xfId="20695" xr:uid="{F3E85103-AE30-4527-A3BE-52C908370154}"/>
    <cellStyle name="Normal 4 2 2 8 4 4" xfId="25493" xr:uid="{1CC4CB99-89F5-432B-B534-392FA34B5B4B}"/>
    <cellStyle name="Normal 4 2 2 8 4 5" xfId="15029" xr:uid="{8CB859D4-7AE7-42E7-8605-196CC4590EC4}"/>
    <cellStyle name="Normal 4 2 2 8 5" xfId="3976" xr:uid="{1CC1E78C-F7DE-4130-A584-0982B132CF8E}"/>
    <cellStyle name="Normal 4 2 2 8 5 2" xfId="8800" xr:uid="{BA955A1A-5670-4FC0-99AD-5A2856B5D440}"/>
    <cellStyle name="Normal 4 2 2 8 5 2 2" xfId="28986" xr:uid="{34079C3E-CB67-4FC5-806A-7653903E694E}"/>
    <cellStyle name="Normal 4 2 2 8 5 2 3" xfId="19180" xr:uid="{44DB25A4-5BF0-40DB-8D02-41DD4CB5D720}"/>
    <cellStyle name="Normal 4 2 2 8 5 3" xfId="11633" xr:uid="{7E0DE244-4DBA-4549-ACCF-6E1DACEE34DD}"/>
    <cellStyle name="Normal 4 2 2 8 5 3 2" xfId="22013" xr:uid="{FF8FDA02-F622-47D5-89FC-F44A0ED0CF69}"/>
    <cellStyle name="Normal 4 2 2 8 5 4" xfId="23982" xr:uid="{37E8991E-E7DC-475D-A227-1F381F3327D3}"/>
    <cellStyle name="Normal 4 2 2 8 5 5" xfId="16347" xr:uid="{2226C1CB-C3F7-4DA7-A464-EC9956605E01}"/>
    <cellStyle name="Normal 4 2 2 8 6" xfId="5246" xr:uid="{872CE609-91EB-4200-84DC-9E4CAEF16719}"/>
    <cellStyle name="Normal 4 2 2 8 6 2" xfId="26520" xr:uid="{E356F0AA-9DB5-42C0-A8A8-D027EA83DE7F}"/>
    <cellStyle name="Normal 4 2 2 8 6 3" xfId="27055" xr:uid="{A4791983-7DC8-4FC4-9115-A49572A6DAB9}"/>
    <cellStyle name="Normal 4 2 2 8 6 4" xfId="14544" xr:uid="{660A899C-A2B3-44D5-A0AE-70E3028FA2FC}"/>
    <cellStyle name="Normal 4 2 2 8 7" xfId="6997" xr:uid="{F5CE00E5-403B-4776-BAF1-667226287A9D}"/>
    <cellStyle name="Normal 4 2 2 8 7 2" xfId="28723" xr:uid="{75DAF2BA-C780-463B-B47B-59D04D56A534}"/>
    <cellStyle name="Normal 4 2 2 8 7 3" xfId="17377" xr:uid="{7BBB0A78-A78B-4E47-A061-57FD249F2CAB}"/>
    <cellStyle name="Normal 4 2 2 8 8" xfId="9830" xr:uid="{3FCAB39E-5391-4F05-990F-45A67FFFFF88}"/>
    <cellStyle name="Normal 4 2 2 8 8 2" xfId="20210" xr:uid="{605D1BF4-2DAB-48AE-AA26-C94C99E2D0C0}"/>
    <cellStyle name="Normal 4 2 2 8 9" xfId="23104" xr:uid="{FA722071-1ED3-40CD-A15E-0F1B6755E765}"/>
    <cellStyle name="Normal 4 2 2 9" xfId="945" xr:uid="{00000000-0005-0000-0000-000063050000}"/>
    <cellStyle name="Normal 4 2 2 9 10" xfId="12582" xr:uid="{DE514E55-F128-4711-B21D-61AFB7B8B980}"/>
    <cellStyle name="Normal 4 2 2 9 2" xfId="3298" xr:uid="{00000000-0005-0000-0000-0000A5050000}"/>
    <cellStyle name="Normal 4 2 2 9 2 2" xfId="6356" xr:uid="{6E4E1E2D-8A1F-4B24-9424-9540C19E367E}"/>
    <cellStyle name="Normal 4 2 2 9 2 2 2" xfId="24062" xr:uid="{45CEF859-7BCD-43A7-9DF0-135D1D6D9722}"/>
    <cellStyle name="Normal 4 2 2 9 2 2 3" xfId="26597" xr:uid="{9106F3BF-F128-4A95-B1CD-60CF1E93C852}"/>
    <cellStyle name="Normal 4 2 2 9 2 2 4" xfId="15925" xr:uid="{594B141C-1131-44FA-9644-D29B5916A6AA}"/>
    <cellStyle name="Normal 4 2 2 9 2 3" xfId="8378" xr:uid="{680DAFC1-10CF-4115-A50B-E062B27340DB}"/>
    <cellStyle name="Normal 4 2 2 9 2 3 2" xfId="27081" xr:uid="{F65F60EC-4525-406B-B346-1CC28797EB54}"/>
    <cellStyle name="Normal 4 2 2 9 2 3 3" xfId="28900" xr:uid="{A099C605-7E55-41EE-943A-37B7A9E230B0}"/>
    <cellStyle name="Normal 4 2 2 9 2 3 4" xfId="18758" xr:uid="{BE8CF6AF-34B7-4897-A3C5-ABCA19E9F174}"/>
    <cellStyle name="Normal 4 2 2 9 2 4" xfId="11211" xr:uid="{4A039120-EAC4-4732-B509-DF19BC2B8961}"/>
    <cellStyle name="Normal 4 2 2 9 2 4 2" xfId="29480" xr:uid="{3EECB917-46C5-426D-B71C-9CAD5E36E357}"/>
    <cellStyle name="Normal 4 2 2 9 2 4 3" xfId="21591" xr:uid="{043FC9C7-426D-49F9-9931-347D933E02D0}"/>
    <cellStyle name="Normal 4 2 2 9 2 5" xfId="23211" xr:uid="{935A0560-C5B2-4465-8504-275C632C1F9F}"/>
    <cellStyle name="Normal 4 2 2 9 2 6" xfId="13854" xr:uid="{F186F80C-532F-4235-A090-3A81DB8588C4}"/>
    <cellStyle name="Normal 4 2 2 9 3" xfId="2761" xr:uid="{00000000-0005-0000-0000-0000A6050000}"/>
    <cellStyle name="Normal 4 2 2 9 3 2" xfId="5979" xr:uid="{2AF29E17-0413-428C-BBF0-234F517D09CF}"/>
    <cellStyle name="Normal 4 2 2 9 3 2 2" xfId="26728" xr:uid="{CBD8DB94-08B9-4486-9B8A-70ABEDF9C196}"/>
    <cellStyle name="Normal 4 2 2 9 3 2 3" xfId="15432" xr:uid="{58F35442-55F3-4803-AFFB-C5B9DA17A21B}"/>
    <cellStyle name="Normal 4 2 2 9 3 3" xfId="7885" xr:uid="{AD2FD54C-B7B0-483B-84C4-9315D79E4958}"/>
    <cellStyle name="Normal 4 2 2 9 3 3 2" xfId="18265" xr:uid="{8E6CD3BB-045E-4361-A340-E92C1684F0E3}"/>
    <cellStyle name="Normal 4 2 2 9 3 4" xfId="10718" xr:uid="{22042846-8DA7-4EFF-AF99-F515EC8385E3}"/>
    <cellStyle name="Normal 4 2 2 9 3 4 2" xfId="21098" xr:uid="{B4348F17-6C32-4A25-BAB2-9572A3923888}"/>
    <cellStyle name="Normal 4 2 2 9 3 5" xfId="24451" xr:uid="{5593175C-5566-4DF7-A66F-443ED8A91F7A}"/>
    <cellStyle name="Normal 4 2 2 9 3 6" xfId="13209" xr:uid="{D542F37B-7C2B-405F-B27E-0A0D239496E8}"/>
    <cellStyle name="Normal 4 2 2 9 4" xfId="2348" xr:uid="{00000000-0005-0000-0000-0000A4050000}"/>
    <cellStyle name="Normal 4 2 2 9 4 2" xfId="7475" xr:uid="{8319465A-71C1-44B2-86C2-66BC9E2147B4}"/>
    <cellStyle name="Normal 4 2 2 9 4 2 2" xfId="28678" xr:uid="{FC39BD23-F123-4A99-81DC-DB5D583C8804}"/>
    <cellStyle name="Normal 4 2 2 9 4 2 3" xfId="17855" xr:uid="{DD2E3797-C5E2-486C-9C3E-C72BADED4EAE}"/>
    <cellStyle name="Normal 4 2 2 9 4 3" xfId="10308" xr:uid="{2202193C-5B0D-41BD-BF6A-D20065EA68DF}"/>
    <cellStyle name="Normal 4 2 2 9 4 3 2" xfId="20688" xr:uid="{E46D9796-DE38-44E1-B95E-34EA2AC7FE65}"/>
    <cellStyle name="Normal 4 2 2 9 4 4" xfId="23961" xr:uid="{E211FAC1-22F6-4376-BF8E-9B6235C4893B}"/>
    <cellStyle name="Normal 4 2 2 9 4 5" xfId="15022" xr:uid="{84A360AA-ACC9-47BE-A916-17EADE44D08D}"/>
    <cellStyle name="Normal 4 2 2 9 5" xfId="3857" xr:uid="{0DFD9279-66F4-49BF-8ABE-BC45BE9D3279}"/>
    <cellStyle name="Normal 4 2 2 9 5 2" xfId="8689" xr:uid="{22B78481-BFA1-4D5C-BE0A-88DA74F04189}"/>
    <cellStyle name="Normal 4 2 2 9 5 2 2" xfId="19069" xr:uid="{D855CF00-E479-4DC7-A6F1-A54F0034438A}"/>
    <cellStyle name="Normal 4 2 2 9 5 3" xfId="11522" xr:uid="{84137D52-6A9A-45E9-822B-5688EA979476}"/>
    <cellStyle name="Normal 4 2 2 9 5 3 2" xfId="21902" xr:uid="{57BCF616-2B4E-42BA-BADD-ED4A680DF9F5}"/>
    <cellStyle name="Normal 4 2 2 9 5 4" xfId="26842" xr:uid="{3833537E-321F-4F08-8CD8-D4323549DA52}"/>
    <cellStyle name="Normal 4 2 2 9 5 5" xfId="16236" xr:uid="{7AD6093B-7B22-41CD-B28E-14C576F4FB21}"/>
    <cellStyle name="Normal 4 2 2 9 6" xfId="5249" xr:uid="{5F5B01DA-BF19-4D3F-9F37-461CE1DBE838}"/>
    <cellStyle name="Normal 4 2 2 9 6 2" xfId="14547" xr:uid="{CD01CB4D-BD54-4DA9-A0D7-6B36D8D57A7B}"/>
    <cellStyle name="Normal 4 2 2 9 7" xfId="7000" xr:uid="{0CE4F7C6-4118-43BE-A668-888ED1884BDB}"/>
    <cellStyle name="Normal 4 2 2 9 7 2" xfId="17380" xr:uid="{75471894-3CE6-4529-BE28-CAA3D6503453}"/>
    <cellStyle name="Normal 4 2 2 9 8" xfId="9833" xr:uid="{E0C65649-4008-44CA-BB86-D5E7ACF05731}"/>
    <cellStyle name="Normal 4 2 2 9 8 2" xfId="20213" xr:uid="{C03B357F-14E5-4DE0-BF16-B52EACF1B891}"/>
    <cellStyle name="Normal 4 2 2 9 9" xfId="24587" xr:uid="{B8116788-610A-4EF1-98E6-02B0A43EF3E3}"/>
    <cellStyle name="Normal 4 2 20" xfId="24904" xr:uid="{7CC5CC8E-A63E-44A8-9265-588E7557C3B6}"/>
    <cellStyle name="Normal 4 2 21" xfId="12389" xr:uid="{DF718B35-7351-4E69-B0D4-B23D8E6301EC}"/>
    <cellStyle name="Normal 4 2 3" xfId="946" xr:uid="{00000000-0005-0000-0000-000064050000}"/>
    <cellStyle name="Normal 4 2 3 10" xfId="5250" xr:uid="{2BD7E16D-467E-4203-BADC-0CC44CE1E35D}"/>
    <cellStyle name="Normal 4 2 3 10 2" xfId="14548" xr:uid="{7E3E2729-B3B9-497B-9C2D-2A6EA9BCF7EF}"/>
    <cellStyle name="Normal 4 2 3 11" xfId="7001" xr:uid="{0F8E82CF-DA38-44A7-9BAB-8EAF0FCC0A4D}"/>
    <cellStyle name="Normal 4 2 3 11 2" xfId="17381" xr:uid="{DE1D59A2-929D-42C0-BC66-443196226E3C}"/>
    <cellStyle name="Normal 4 2 3 12" xfId="9834" xr:uid="{9EED1AAC-1B2A-4562-ACE5-EE2F4E445031}"/>
    <cellStyle name="Normal 4 2 3 12 2" xfId="20214" xr:uid="{5B5515BB-C269-49F4-B6E4-B5A0733E303D}"/>
    <cellStyle name="Normal 4 2 3 13" xfId="24782" xr:uid="{A50685D2-0C11-46DF-A4A3-25F902E1626C}"/>
    <cellStyle name="Normal 4 2 3 14" xfId="12409" xr:uid="{B9A8D04E-3872-4C08-963B-4B8410F1CD3C}"/>
    <cellStyle name="Normal 4 2 3 2" xfId="947" xr:uid="{00000000-0005-0000-0000-000065050000}"/>
    <cellStyle name="Normal 4 2 3 2 10" xfId="7002" xr:uid="{F478E16C-4463-449F-9221-67C12BABAE90}"/>
    <cellStyle name="Normal 4 2 3 2 10 2" xfId="17382" xr:uid="{C78D9F6F-5C52-48CF-B7AA-8014ADBBEB0A}"/>
    <cellStyle name="Normal 4 2 3 2 11" xfId="9835" xr:uid="{E70F5F20-0996-46D8-B0A2-42AC2D61A96F}"/>
    <cellStyle name="Normal 4 2 3 2 11 2" xfId="20215" xr:uid="{2C568235-566C-418C-BCE9-C55DC896AC01}"/>
    <cellStyle name="Normal 4 2 3 2 12" xfId="25209" xr:uid="{50186835-642E-4C8F-BE3D-DA803AC18C20}"/>
    <cellStyle name="Normal 4 2 3 2 13" xfId="12469" xr:uid="{2BC600A7-7EE7-4979-8C49-A434A72939B8}"/>
    <cellStyle name="Normal 4 2 3 2 2" xfId="948" xr:uid="{00000000-0005-0000-0000-000066050000}"/>
    <cellStyle name="Normal 4 2 3 2 2 10" xfId="9836" xr:uid="{01B031BC-6941-4B26-920C-332DEB14A125}"/>
    <cellStyle name="Normal 4 2 3 2 2 10 2" xfId="20216" xr:uid="{2C21B5A5-C225-4DEB-AA3B-DADBCFFE6C9F}"/>
    <cellStyle name="Normal 4 2 3 2 2 11" xfId="23489" xr:uid="{29759637-3DD4-4B69-9EB4-0B6F77170251}"/>
    <cellStyle name="Normal 4 2 3 2 2 12" xfId="12591" xr:uid="{882EF21D-6320-4356-B7D3-F83F9DD7C4F1}"/>
    <cellStyle name="Normal 4 2 3 2 2 2" xfId="2772" xr:uid="{00000000-0005-0000-0000-0000AA050000}"/>
    <cellStyle name="Normal 4 2 3 2 2 2 2" xfId="3300" xr:uid="{00000000-0005-0000-0000-0000AB050000}"/>
    <cellStyle name="Normal 4 2 3 2 2 2 2 2" xfId="6358" xr:uid="{89C8923C-17D9-4D31-A862-C14CE5CDE0D1}"/>
    <cellStyle name="Normal 4 2 3 2 2 2 2 2 2" xfId="27086" xr:uid="{9413C2A7-B792-46C6-B470-36EAB6526A64}"/>
    <cellStyle name="Normal 4 2 3 2 2 2 2 2 3" xfId="27367" xr:uid="{8D83968A-3E50-434B-8AD6-D9FDCBC984C3}"/>
    <cellStyle name="Normal 4 2 3 2 2 2 2 2 4" xfId="15927" xr:uid="{C58D3C4E-58B5-4615-BF7F-AB772A204B50}"/>
    <cellStyle name="Normal 4 2 3 2 2 2 2 3" xfId="8380" xr:uid="{E7C5AB54-797F-4A79-9674-94828B119DB3}"/>
    <cellStyle name="Normal 4 2 3 2 2 2 2 3 2" xfId="28901" xr:uid="{6831838B-07E0-47FC-8E04-3542DE05B01C}"/>
    <cellStyle name="Normal 4 2 3 2 2 2 2 3 3" xfId="18760" xr:uid="{CF0DDA58-F101-49AE-B8A9-46CB315448F3}"/>
    <cellStyle name="Normal 4 2 3 2 2 2 2 4" xfId="11213" xr:uid="{68A94025-047D-46F7-A5BA-D75DB98B96E7}"/>
    <cellStyle name="Normal 4 2 3 2 2 2 2 4 2" xfId="21593" xr:uid="{2C15B6F5-4265-4456-9222-C45B17C039E0}"/>
    <cellStyle name="Normal 4 2 3 2 2 2 2 5" xfId="24683" xr:uid="{C5E5FD7D-6ABB-4102-91D2-EC65BB6FFFD7}"/>
    <cellStyle name="Normal 4 2 3 2 2 2 2 6" xfId="13856" xr:uid="{5C226E65-CF46-4114-8E35-A29BF53894EB}"/>
    <cellStyle name="Normal 4 2 3 2 2 2 3" xfId="4328" xr:uid="{27964B00-F2D5-4596-8451-9BDBD56C8BA5}"/>
    <cellStyle name="Normal 4 2 3 2 2 2 3 2" xfId="9100" xr:uid="{331C5B4E-823D-40A5-9607-5D646183B846}"/>
    <cellStyle name="Normal 4 2 3 2 2 2 3 2 2" xfId="29143" xr:uid="{8B4C61EA-15E4-415C-B554-8D03E2FA2398}"/>
    <cellStyle name="Normal 4 2 3 2 2 2 3 2 3" xfId="19480" xr:uid="{A90DAA79-9986-42C1-AF04-803FAF98A659}"/>
    <cellStyle name="Normal 4 2 3 2 2 2 3 3" xfId="11933" xr:uid="{6AB7CE6B-BE9F-4E5F-9313-B4981AD8D99C}"/>
    <cellStyle name="Normal 4 2 3 2 2 2 3 3 2" xfId="22313" xr:uid="{2D89B00A-FC2B-4D78-9F4A-7403D079C90C}"/>
    <cellStyle name="Normal 4 2 3 2 2 2 3 4" xfId="24017" xr:uid="{0E925F37-F8D0-4034-9A48-975C7D9B5AC4}"/>
    <cellStyle name="Normal 4 2 3 2 2 2 3 5" xfId="16647" xr:uid="{6741DDB6-C341-459C-97DE-702DF4E29657}"/>
    <cellStyle name="Normal 4 2 3 2 2 2 4" xfId="5990" xr:uid="{2C18F543-E27B-44AB-AA06-5A23FBB080E9}"/>
    <cellStyle name="Normal 4 2 3 2 2 2 4 2" xfId="26944" xr:uid="{C72013DD-CCEE-42D1-B77D-D0BB95452F1E}"/>
    <cellStyle name="Normal 4 2 3 2 2 2 4 3" xfId="15443" xr:uid="{0172374D-8479-418D-A352-D52BDF8306D6}"/>
    <cellStyle name="Normal 4 2 3 2 2 2 5" xfId="7896" xr:uid="{BD4BBE6C-17C2-4BAD-9B37-8819241E2577}"/>
    <cellStyle name="Normal 4 2 3 2 2 2 5 2" xfId="18276" xr:uid="{C8293643-2729-45A0-BD7A-83B397918AA0}"/>
    <cellStyle name="Normal 4 2 3 2 2 2 6" xfId="10729" xr:uid="{D6A86BD5-84AE-4B43-BFB3-076C681E8B27}"/>
    <cellStyle name="Normal 4 2 3 2 2 2 6 2" xfId="21109" xr:uid="{75728E5D-5DA3-4043-B9D4-F03ABC5DC432}"/>
    <cellStyle name="Normal 4 2 3 2 2 2 7" xfId="25031" xr:uid="{4321F765-EAF6-481E-A724-328A23CA2969}"/>
    <cellStyle name="Normal 4 2 3 2 2 2 8" xfId="13225" xr:uid="{7904ED2D-EE61-4575-9F4B-C331B77A69FA}"/>
    <cellStyle name="Normal 4 2 3 2 2 3" xfId="3301" xr:uid="{00000000-0005-0000-0000-0000AC050000}"/>
    <cellStyle name="Normal 4 2 3 2 2 3 2" xfId="4514" xr:uid="{6D50011B-C532-44D6-B43D-E87F903FA790}"/>
    <cellStyle name="Normal 4 2 3 2 2 3 2 2" xfId="9286" xr:uid="{8D03004E-54FE-42EA-BBF9-DAC429B21F80}"/>
    <cellStyle name="Normal 4 2 3 2 2 3 2 2 2" xfId="29267" xr:uid="{C3570ED0-8F16-4676-A172-7EB71B59F115}"/>
    <cellStyle name="Normal 4 2 3 2 2 3 2 2 3" xfId="19666" xr:uid="{C83973C4-CA0B-4189-BF9C-4B2DF2D97896}"/>
    <cellStyle name="Normal 4 2 3 2 2 3 2 3" xfId="12119" xr:uid="{B45241BD-47E5-41DD-8F19-D2A2C33AA965}"/>
    <cellStyle name="Normal 4 2 3 2 2 3 2 3 2" xfId="22499" xr:uid="{00B22D51-F239-41D7-93A6-EDFBDBCA48CE}"/>
    <cellStyle name="Normal 4 2 3 2 2 3 2 4" xfId="27015" xr:uid="{ACAC9304-7BC3-4B7A-B5D3-8DDDC874B00D}"/>
    <cellStyle name="Normal 4 2 3 2 2 3 2 5" xfId="16833" xr:uid="{0A25D8D4-2ACB-40B7-9679-7ADBBFEE6610}"/>
    <cellStyle name="Normal 4 2 3 2 2 3 3" xfId="6359" xr:uid="{31E8356A-95F4-4A6F-8EA7-687AD58AFD19}"/>
    <cellStyle name="Normal 4 2 3 2 2 3 3 2" xfId="28320" xr:uid="{636BBC61-C6A5-426B-9BD5-D5F6145FE51D}"/>
    <cellStyle name="Normal 4 2 3 2 2 3 3 3" xfId="15928" xr:uid="{C1A5858E-96D1-4ADF-AFED-1104CA10BD0D}"/>
    <cellStyle name="Normal 4 2 3 2 2 3 4" xfId="8381" xr:uid="{F588F986-11CF-4770-8E5C-3AAFFD6146FC}"/>
    <cellStyle name="Normal 4 2 3 2 2 3 4 2" xfId="18761" xr:uid="{877D9809-B8DD-4D96-BDBB-73B4F76E6343}"/>
    <cellStyle name="Normal 4 2 3 2 2 3 5" xfId="11214" xr:uid="{6C284A0A-0DC0-41B9-AFD7-BB3873B1608C}"/>
    <cellStyle name="Normal 4 2 3 2 2 3 5 2" xfId="21594" xr:uid="{1EB8083D-F766-404A-9589-599184D0F8A6}"/>
    <cellStyle name="Normal 4 2 3 2 2 3 6" xfId="22988" xr:uid="{ABF29836-2AA1-48B7-A366-FE398257733C}"/>
    <cellStyle name="Normal 4 2 3 2 2 3 7" xfId="13857" xr:uid="{37BD2BD6-6E1C-4EA9-821F-99B055D3BA2A}"/>
    <cellStyle name="Normal 4 2 3 2 2 4" xfId="3299" xr:uid="{00000000-0005-0000-0000-0000AD050000}"/>
    <cellStyle name="Normal 4 2 3 2 2 4 2" xfId="6357" xr:uid="{C1E464F8-AD39-4D30-9CFC-7E54408ACAD2}"/>
    <cellStyle name="Normal 4 2 3 2 2 4 2 2" xfId="28147" xr:uid="{895B60BC-4B23-490E-8F89-B62CD9351C4B}"/>
    <cellStyle name="Normal 4 2 3 2 2 4 2 3" xfId="15926" xr:uid="{C3F78B7A-B76F-42F1-A0C8-740D407FEDCB}"/>
    <cellStyle name="Normal 4 2 3 2 2 4 3" xfId="8379" xr:uid="{6FA2E360-57D4-424A-A42E-97DB80382D28}"/>
    <cellStyle name="Normal 4 2 3 2 2 4 3 2" xfId="18759" xr:uid="{8E534455-B4D4-4109-80B2-D739C51C212E}"/>
    <cellStyle name="Normal 4 2 3 2 2 4 4" xfId="11212" xr:uid="{30F27D84-F851-40B0-9D8D-BA613509A3E2}"/>
    <cellStyle name="Normal 4 2 3 2 2 4 4 2" xfId="21592" xr:uid="{6FD68503-E85E-4487-AB1B-B7DF3D8B2CA8}"/>
    <cellStyle name="Normal 4 2 3 2 2 4 5" xfId="24493" xr:uid="{9398B8F6-1C04-4B30-BFD4-86091FC23EB6}"/>
    <cellStyle name="Normal 4 2 3 2 2 4 6" xfId="13855" xr:uid="{AFA105AB-BB52-4C3D-BD2F-99B293002E2D}"/>
    <cellStyle name="Normal 4 2 3 2 2 5" xfId="2645" xr:uid="{00000000-0005-0000-0000-0000AE050000}"/>
    <cellStyle name="Normal 4 2 3 2 2 5 2" xfId="5907" xr:uid="{A3FC01D2-D45A-456E-9AC5-41FF7184AB71}"/>
    <cellStyle name="Normal 4 2 3 2 2 5 2 2" xfId="28290" xr:uid="{168AFBF8-E05A-463D-9143-C9F6C7EEC90D}"/>
    <cellStyle name="Normal 4 2 3 2 2 5 2 3" xfId="15317" xr:uid="{7017F6D0-2B0F-410C-AF05-2E7D82D05083}"/>
    <cellStyle name="Normal 4 2 3 2 2 5 3" xfId="7770" xr:uid="{EC396275-686B-4429-B869-F947FD668551}"/>
    <cellStyle name="Normal 4 2 3 2 2 5 3 2" xfId="18150" xr:uid="{5805ACAA-2B3B-4747-8109-FA18F1B78B4F}"/>
    <cellStyle name="Normal 4 2 3 2 2 5 4" xfId="10603" xr:uid="{5520C602-4FB1-4F6C-980B-28E47F4C9F0D}"/>
    <cellStyle name="Normal 4 2 3 2 2 5 4 2" xfId="20983" xr:uid="{64D02580-9128-44F4-8D2A-A1D7F5788E88}"/>
    <cellStyle name="Normal 4 2 3 2 2 5 5" xfId="24693" xr:uid="{E8B465D9-82D9-4919-811F-327B99579B46}"/>
    <cellStyle name="Normal 4 2 3 2 2 5 6" xfId="13034" xr:uid="{AA6CA743-EE39-466F-B850-6BC8A8B217C6}"/>
    <cellStyle name="Normal 4 2 3 2 2 6" xfId="2357" xr:uid="{00000000-0005-0000-0000-0000A9050000}"/>
    <cellStyle name="Normal 4 2 3 2 2 6 2" xfId="7484" xr:uid="{140F805A-541E-43C4-951D-18A360B72EC2}"/>
    <cellStyle name="Normal 4 2 3 2 2 6 2 2" xfId="17864" xr:uid="{6B0A4DE7-4013-4690-A577-A913A2F03A51}"/>
    <cellStyle name="Normal 4 2 3 2 2 6 3" xfId="10317" xr:uid="{1A9B45D9-F693-4EDD-A7FC-60EABD2FDB3F}"/>
    <cellStyle name="Normal 4 2 3 2 2 6 3 2" xfId="20697" xr:uid="{B208B857-17A3-4C04-A607-D312BE9DF30A}"/>
    <cellStyle name="Normal 4 2 3 2 2 6 4" xfId="24043" xr:uid="{24AB5370-DA9D-4625-959B-D5A0319939BC}"/>
    <cellStyle name="Normal 4 2 3 2 2 6 5" xfId="15031" xr:uid="{E66AFB57-8F73-4358-A693-4779C3AE1A89}"/>
    <cellStyle name="Normal 4 2 3 2 2 7" xfId="3894" xr:uid="{201BE687-BFB5-471C-A6BF-20D48642CE65}"/>
    <cellStyle name="Normal 4 2 3 2 2 7 2" xfId="8726" xr:uid="{6B7A5A98-A6EE-4599-91CD-E248789F73D3}"/>
    <cellStyle name="Normal 4 2 3 2 2 7 2 2" xfId="19106" xr:uid="{28446D4C-D83B-4EF5-99AE-7D201A018481}"/>
    <cellStyle name="Normal 4 2 3 2 2 7 3" xfId="11559" xr:uid="{5E360618-2024-470E-8639-5E6E01524EF8}"/>
    <cellStyle name="Normal 4 2 3 2 2 7 3 2" xfId="21939" xr:uid="{38436333-B084-437E-89B5-61DA0343ED2B}"/>
    <cellStyle name="Normal 4 2 3 2 2 7 4" xfId="16273" xr:uid="{E4A4DB8E-6B8E-494C-B7EE-57E61DD45AFC}"/>
    <cellStyle name="Normal 4 2 3 2 2 8" xfId="5252" xr:uid="{A0D37A58-A5CE-4436-A5BA-AA581978EEF0}"/>
    <cellStyle name="Normal 4 2 3 2 2 8 2" xfId="14550" xr:uid="{E92DD833-C60D-4522-B768-1B23C313C5C1}"/>
    <cellStyle name="Normal 4 2 3 2 2 9" xfId="7003" xr:uid="{A1A12B1C-79E2-4292-A8DF-9E447994414D}"/>
    <cellStyle name="Normal 4 2 3 2 2 9 2" xfId="17383" xr:uid="{08055018-930A-4323-A1B6-7CA228461C3D}"/>
    <cellStyle name="Normal 4 2 3 2 3" xfId="949" xr:uid="{00000000-0005-0000-0000-000067050000}"/>
    <cellStyle name="Normal 4 2 3 2 3 2" xfId="3302" xr:uid="{00000000-0005-0000-0000-0000B0050000}"/>
    <cellStyle name="Normal 4 2 3 2 3 2 2" xfId="6360" xr:uid="{1DC87285-0E28-413E-8C88-23F2F54535AE}"/>
    <cellStyle name="Normal 4 2 3 2 3 2 2 2" xfId="28333" xr:uid="{F131C03A-78F1-4AA3-803E-095AC8C2BCE5}"/>
    <cellStyle name="Normal 4 2 3 2 3 2 2 3" xfId="28339" xr:uid="{F15967C9-914A-40B1-AE8D-3A04A5D89435}"/>
    <cellStyle name="Normal 4 2 3 2 3 2 2 4" xfId="15929" xr:uid="{A0E735FF-EF44-431E-8F4A-5BEA4BBE314F}"/>
    <cellStyle name="Normal 4 2 3 2 3 2 3" xfId="8382" xr:uid="{0D16436B-43B1-4701-AE20-562C8D2723FA}"/>
    <cellStyle name="Normal 4 2 3 2 3 2 3 2" xfId="28902" xr:uid="{DC4F5CF2-0BCB-475F-8754-C18E7002E24E}"/>
    <cellStyle name="Normal 4 2 3 2 3 2 3 3" xfId="18762" xr:uid="{EB8A1894-2ECB-4438-B172-0D5CC3623BCE}"/>
    <cellStyle name="Normal 4 2 3 2 3 2 4" xfId="11215" xr:uid="{8AA50733-FEA7-44DA-A0D2-249F1802EE85}"/>
    <cellStyle name="Normal 4 2 3 2 3 2 4 2" xfId="21595" xr:uid="{AD49165A-94CF-4684-A9E8-62561DFC9419}"/>
    <cellStyle name="Normal 4 2 3 2 3 2 5" xfId="22869" xr:uid="{002A3DE3-8149-4791-9736-8E2B5599730A}"/>
    <cellStyle name="Normal 4 2 3 2 3 2 6" xfId="13858" xr:uid="{58D514D3-D6F4-41FF-B495-C30AA68E8D35}"/>
    <cellStyle name="Normal 4 2 3 2 3 3" xfId="2771" xr:uid="{00000000-0005-0000-0000-0000B1050000}"/>
    <cellStyle name="Normal 4 2 3 2 3 3 2" xfId="5989" xr:uid="{8EDC80F3-BB18-4116-839C-24DC107942DB}"/>
    <cellStyle name="Normal 4 2 3 2 3 3 2 2" xfId="26260" xr:uid="{867E8E3F-0666-4250-8DB7-7B567C4BCF8A}"/>
    <cellStyle name="Normal 4 2 3 2 3 3 2 3" xfId="15442" xr:uid="{51B34A18-73E8-4CC0-8B49-CCB35097E2D7}"/>
    <cellStyle name="Normal 4 2 3 2 3 3 3" xfId="7895" xr:uid="{56C41649-7049-4178-8B09-EA4F8628B3FF}"/>
    <cellStyle name="Normal 4 2 3 2 3 3 3 2" xfId="18275" xr:uid="{73B3F451-57B1-4100-BC37-6E7BF8770B14}"/>
    <cellStyle name="Normal 4 2 3 2 3 3 4" xfId="10728" xr:uid="{9E0578E9-AC8C-442E-8BBD-318D8230F97F}"/>
    <cellStyle name="Normal 4 2 3 2 3 3 4 2" xfId="21108" xr:uid="{A455727F-EC3B-477D-AA65-D9F9B6D3A6D7}"/>
    <cellStyle name="Normal 4 2 3 2 3 3 5" xfId="23975" xr:uid="{71D7DFB1-FD17-45FC-9DAF-7EEBC8A1FDF0}"/>
    <cellStyle name="Normal 4 2 3 2 3 3 6" xfId="13224" xr:uid="{0125291F-2C52-47D9-B6FF-93F5D4843EBA}"/>
    <cellStyle name="Normal 4 2 3 2 3 4" xfId="4185" xr:uid="{1DEFBAE0-A0A3-432C-A9F0-42580848E4E3}"/>
    <cellStyle name="Normal 4 2 3 2 3 4 2" xfId="8957" xr:uid="{2CE25E94-B24F-47E3-B36F-915FC78AF815}"/>
    <cellStyle name="Normal 4 2 3 2 3 4 2 2" xfId="29045" xr:uid="{56B3A386-38B6-4496-A9F5-076351356B47}"/>
    <cellStyle name="Normal 4 2 3 2 3 4 2 3" xfId="19337" xr:uid="{52C3D09E-D789-46D0-AF42-8DADEA265E27}"/>
    <cellStyle name="Normal 4 2 3 2 3 4 3" xfId="11790" xr:uid="{E4AA35A6-6AA7-4362-9E90-6C2936F3F133}"/>
    <cellStyle name="Normal 4 2 3 2 3 4 3 2" xfId="22170" xr:uid="{EF60385F-7448-4608-871D-B3FFAF694B51}"/>
    <cellStyle name="Normal 4 2 3 2 3 4 4" xfId="24948" xr:uid="{A4C522DF-B142-4EDE-8BF4-D44C81DAD4B8}"/>
    <cellStyle name="Normal 4 2 3 2 3 4 5" xfId="16504" xr:uid="{66085C31-CC84-4EB7-AB8A-120650E692A0}"/>
    <cellStyle name="Normal 4 2 3 2 3 5" xfId="5253" xr:uid="{9CEF59E5-F63B-43F6-8764-B25EF6C72324}"/>
    <cellStyle name="Normal 4 2 3 2 3 5 2" xfId="26861" xr:uid="{D0D7369A-B1F8-49C2-BF13-4CE12D00315A}"/>
    <cellStyle name="Normal 4 2 3 2 3 5 3" xfId="14551" xr:uid="{407CB54E-EC64-446F-8A2E-79F52CB746A4}"/>
    <cellStyle name="Normal 4 2 3 2 3 6" xfId="7004" xr:uid="{D036AE8A-60CC-4471-B10D-D2D5F097C2E2}"/>
    <cellStyle name="Normal 4 2 3 2 3 6 2" xfId="17384" xr:uid="{312546B7-C2EE-4F4D-9E26-9827A40EDFC1}"/>
    <cellStyle name="Normal 4 2 3 2 3 7" xfId="9837" xr:uid="{9E5AA68B-6EF3-4A19-B637-4A7F39B6DD8A}"/>
    <cellStyle name="Normal 4 2 3 2 3 7 2" xfId="20217" xr:uid="{BF15622C-D1C2-4A1D-913D-74CA0331F1F5}"/>
    <cellStyle name="Normal 4 2 3 2 3 8" xfId="25280" xr:uid="{D1F3FED7-DA20-4543-9147-972C7FD1A832}"/>
    <cellStyle name="Normal 4 2 3 2 3 9" xfId="12749" xr:uid="{A7A86424-DB42-45CE-9B3C-4830D0D72C9E}"/>
    <cellStyle name="Normal 4 2 3 2 4" xfId="3303" xr:uid="{00000000-0005-0000-0000-0000B2050000}"/>
    <cellStyle name="Normal 4 2 3 2 4 2" xfId="4515" xr:uid="{CC245521-A2AC-4403-9DBB-2B958F5DD097}"/>
    <cellStyle name="Normal 4 2 3 2 4 2 2" xfId="9287" xr:uid="{08FDC34A-6A5C-4A47-8F82-5B4324C8952A}"/>
    <cellStyle name="Normal 4 2 3 2 4 2 2 2" xfId="29268" xr:uid="{F55B0AE7-0F44-4986-B904-EB5A6313EDFA}"/>
    <cellStyle name="Normal 4 2 3 2 4 2 2 3" xfId="19667" xr:uid="{D7C76DF2-C637-432C-A52F-A79C20205DCE}"/>
    <cellStyle name="Normal 4 2 3 2 4 2 3" xfId="12120" xr:uid="{C904939E-AA7A-4366-B7AE-0EC5A39F67DE}"/>
    <cellStyle name="Normal 4 2 3 2 4 2 3 2" xfId="22500" xr:uid="{E01C7A6A-D51A-41E0-9D6A-16388F585402}"/>
    <cellStyle name="Normal 4 2 3 2 4 2 4" xfId="23345" xr:uid="{8BD4559B-4551-4936-92B9-C1B49A254CE3}"/>
    <cellStyle name="Normal 4 2 3 2 4 2 5" xfId="16834" xr:uid="{A66A5541-0154-492A-A1DF-3DEB613431E2}"/>
    <cellStyle name="Normal 4 2 3 2 4 3" xfId="6361" xr:uid="{EFA12493-F5FD-40B4-922B-403F198A4304}"/>
    <cellStyle name="Normal 4 2 3 2 4 3 2" xfId="26370" xr:uid="{6821BBD7-193D-49E1-A55A-C90B2C39E0B1}"/>
    <cellStyle name="Normal 4 2 3 2 4 3 3" xfId="15930" xr:uid="{1225C357-DC62-4259-90D6-E17258668A84}"/>
    <cellStyle name="Normal 4 2 3 2 4 4" xfId="8383" xr:uid="{C8CC2FE3-0278-4EBA-A280-6ECBA6B8B0A2}"/>
    <cellStyle name="Normal 4 2 3 2 4 4 2" xfId="18763" xr:uid="{B3567CBE-B310-4F26-A778-B9771B386D27}"/>
    <cellStyle name="Normal 4 2 3 2 4 5" xfId="11216" xr:uid="{1BB41705-20E0-409C-BD64-ABB46268D385}"/>
    <cellStyle name="Normal 4 2 3 2 4 5 2" xfId="21596" xr:uid="{BDFBD6A6-3646-4816-935F-631C49FCFD95}"/>
    <cellStyle name="Normal 4 2 3 2 4 6" xfId="24825" xr:uid="{AE3AA3E4-9541-4B09-9F86-C5D934D3E664}"/>
    <cellStyle name="Normal 4 2 3 2 4 7" xfId="13859" xr:uid="{72206FC7-0B96-4509-889B-0E5EF82238B5}"/>
    <cellStyle name="Normal 4 2 3 2 5" xfId="2931" xr:uid="{00000000-0005-0000-0000-0000B3050000}"/>
    <cellStyle name="Normal 4 2 3 2 5 2" xfId="6111" xr:uid="{EF13CB29-EC77-4A1D-88AE-CAE52F2FC3B3}"/>
    <cellStyle name="Normal 4 2 3 2 5 2 2" xfId="28660" xr:uid="{7FDDA227-0F7C-4717-8083-31E3C4B59D6B}"/>
    <cellStyle name="Normal 4 2 3 2 5 2 3" xfId="27365" xr:uid="{F83B9E79-4EF2-4F17-8A88-6CB3A0D6F5C5}"/>
    <cellStyle name="Normal 4 2 3 2 5 2 4" xfId="15589" xr:uid="{53CFB214-7340-4827-9A6F-BDE0BF13CBB9}"/>
    <cellStyle name="Normal 4 2 3 2 5 3" xfId="8042" xr:uid="{347405AE-F7E2-4DD0-BA1B-F9A73032B4C7}"/>
    <cellStyle name="Normal 4 2 3 2 5 3 2" xfId="28305" xr:uid="{75F39DE5-DF17-4FE6-AF6E-915A60CB5CC9}"/>
    <cellStyle name="Normal 4 2 3 2 5 3 3" xfId="18422" xr:uid="{1FFD5126-76AE-472E-A6C8-2CD846D10A2E}"/>
    <cellStyle name="Normal 4 2 3 2 5 4" xfId="10875" xr:uid="{A21240A8-3425-459D-AF7A-C9D596F96081}"/>
    <cellStyle name="Normal 4 2 3 2 5 4 2" xfId="21255" xr:uid="{0B0B6316-5ECB-4927-A0F0-F4C72259B9D7}"/>
    <cellStyle name="Normal 4 2 3 2 5 5" xfId="24257" xr:uid="{B62637BC-DF2E-4927-89BE-19F4E21E80B3}"/>
    <cellStyle name="Normal 4 2 3 2 5 6" xfId="13447" xr:uid="{00C74991-E7D3-4282-85AC-90BD2FEBBDC3}"/>
    <cellStyle name="Normal 4 2 3 2 6" xfId="2543" xr:uid="{00000000-0005-0000-0000-0000B4050000}"/>
    <cellStyle name="Normal 4 2 3 2 6 2" xfId="5815" xr:uid="{293E0C98-CA98-4DC3-95C7-2B18B15748A0}"/>
    <cellStyle name="Normal 4 2 3 2 6 2 2" xfId="26773" xr:uid="{9A034F82-9F94-4ECB-859C-CEA7A0663522}"/>
    <cellStyle name="Normal 4 2 3 2 6 2 3" xfId="15215" xr:uid="{8760C568-CBB1-4F6B-93C2-E327735E125D}"/>
    <cellStyle name="Normal 4 2 3 2 6 3" xfId="7668" xr:uid="{ECD6D6BF-7F36-4DC7-9056-51D43448CFF4}"/>
    <cellStyle name="Normal 4 2 3 2 6 3 2" xfId="18048" xr:uid="{EDC4F534-B97F-4705-BBC8-F6DFD30BAFE9}"/>
    <cellStyle name="Normal 4 2 3 2 6 4" xfId="10501" xr:uid="{B8CB40EC-3BE5-425D-B580-8F666E98AC96}"/>
    <cellStyle name="Normal 4 2 3 2 6 4 2" xfId="20881" xr:uid="{FE33DD13-8CD9-453C-9183-1343E8CB61AB}"/>
    <cellStyle name="Normal 4 2 3 2 6 5" xfId="22677" xr:uid="{EB2771FF-83DB-4BE8-A70D-8195FE8EBA09}"/>
    <cellStyle name="Normal 4 2 3 2 6 6" xfId="12931" xr:uid="{D8998256-A5DA-4B45-ADDC-1254E901F31A}"/>
    <cellStyle name="Normal 4 2 3 2 7" xfId="2237" xr:uid="{00000000-0005-0000-0000-0000A8050000}"/>
    <cellStyle name="Normal 4 2 3 2 7 2" xfId="7364" xr:uid="{8972484A-F219-462A-B65C-E92E4BCE5B24}"/>
    <cellStyle name="Normal 4 2 3 2 7 2 2" xfId="17744" xr:uid="{5400C91C-C59A-4A59-BFAE-AD35B9953A4B}"/>
    <cellStyle name="Normal 4 2 3 2 7 3" xfId="10197" xr:uid="{1834C5A4-DF54-4ACD-B293-AA63E8F7B8A8}"/>
    <cellStyle name="Normal 4 2 3 2 7 3 2" xfId="20577" xr:uid="{4EFD0C23-D13F-4498-9E25-5DFA90E608A0}"/>
    <cellStyle name="Normal 4 2 3 2 7 4" xfId="25078" xr:uid="{2AC24674-5A1C-4C89-9E80-72D1B23C7B66}"/>
    <cellStyle name="Normal 4 2 3 2 7 5" xfId="14911" xr:uid="{D54D9855-96DB-4DFE-9369-CBFBE4A30470}"/>
    <cellStyle name="Normal 4 2 3 2 8" xfId="3978" xr:uid="{46C4FFC8-6B57-4E1D-9AB5-47E04C856F6C}"/>
    <cellStyle name="Normal 4 2 3 2 8 2" xfId="8802" xr:uid="{4249F5BD-5F3F-4FD7-9E7A-C74EFE76F35D}"/>
    <cellStyle name="Normal 4 2 3 2 8 2 2" xfId="19182" xr:uid="{BAF09C08-6348-4832-B716-BB9E0DEEF79D}"/>
    <cellStyle name="Normal 4 2 3 2 8 3" xfId="11635" xr:uid="{CF34461F-5565-4C10-9587-05B8EA19FE1E}"/>
    <cellStyle name="Normal 4 2 3 2 8 3 2" xfId="22015" xr:uid="{20FCD6BC-C0B5-4954-B835-407699632997}"/>
    <cellStyle name="Normal 4 2 3 2 8 4" xfId="16349" xr:uid="{16C5E8BC-4143-47D9-9547-8053EA412692}"/>
    <cellStyle name="Normal 4 2 3 2 9" xfId="5251" xr:uid="{C4DC83C7-5871-4468-8486-F18B902F0D8C}"/>
    <cellStyle name="Normal 4 2 3 2 9 2" xfId="14549" xr:uid="{06E05F03-E05C-4EE0-B763-08078DB2805A}"/>
    <cellStyle name="Normal 4 2 3 3" xfId="950" xr:uid="{00000000-0005-0000-0000-000068050000}"/>
    <cellStyle name="Normal 4 2 3 3 10" xfId="9838" xr:uid="{25EC58C3-493E-406E-9427-BDB78C0B423E}"/>
    <cellStyle name="Normal 4 2 3 3 10 2" xfId="20218" xr:uid="{58AA0474-729E-4792-A811-73D61CB923D0}"/>
    <cellStyle name="Normal 4 2 3 3 11" xfId="24419" xr:uid="{E5DA6052-0696-452F-B06B-5C15C8DF8469}"/>
    <cellStyle name="Normal 4 2 3 3 12" xfId="12590" xr:uid="{3473E772-2AF7-46BA-A18B-3FBEDCDF24EE}"/>
    <cellStyle name="Normal 4 2 3 3 2" xfId="2773" xr:uid="{00000000-0005-0000-0000-0000B6050000}"/>
    <cellStyle name="Normal 4 2 3 3 2 2" xfId="3305" xr:uid="{00000000-0005-0000-0000-0000B7050000}"/>
    <cellStyle name="Normal 4 2 3 3 2 2 2" xfId="6363" xr:uid="{1CD81F59-7311-4C80-8F59-FA3959D45C6D}"/>
    <cellStyle name="Normal 4 2 3 3 2 2 2 2" xfId="26837" xr:uid="{729D81C3-FBFE-4689-A24D-F8590F273366}"/>
    <cellStyle name="Normal 4 2 3 3 2 2 2 3" xfId="26511" xr:uid="{A3A5386B-1A73-44F3-83F4-93626DC275F4}"/>
    <cellStyle name="Normal 4 2 3 3 2 2 2 4" xfId="15932" xr:uid="{00B7F0D6-92A1-4ED3-92F7-88BA358D614F}"/>
    <cellStyle name="Normal 4 2 3 3 2 2 3" xfId="8385" xr:uid="{748B9053-2A21-47A1-984C-38961D1872F4}"/>
    <cellStyle name="Normal 4 2 3 3 2 2 3 2" xfId="28903" xr:uid="{5852EDAE-9229-44E9-9A01-E6402EBC8D99}"/>
    <cellStyle name="Normal 4 2 3 3 2 2 3 3" xfId="18765" xr:uid="{27E3F9E4-1B75-4C4B-AA8D-3A9730581E47}"/>
    <cellStyle name="Normal 4 2 3 3 2 2 4" xfId="11218" xr:uid="{EA7DAFF5-A74A-426B-8108-9FB71F75132A}"/>
    <cellStyle name="Normal 4 2 3 3 2 2 4 2" xfId="21598" xr:uid="{7EDEEF2A-3542-4197-8FD6-9FA4B3BC94A7}"/>
    <cellStyle name="Normal 4 2 3 3 2 2 5" xfId="24425" xr:uid="{621059D3-C646-4807-9D3C-53A7E5B31D1B}"/>
    <cellStyle name="Normal 4 2 3 3 2 2 6" xfId="13861" xr:uid="{CEAF4B72-FBA7-454E-8D40-FD66885426E4}"/>
    <cellStyle name="Normal 4 2 3 3 2 3" xfId="4329" xr:uid="{05CAFDE6-C50A-4589-AD93-6071FC671BE7}"/>
    <cellStyle name="Normal 4 2 3 3 2 3 2" xfId="9101" xr:uid="{53504C1E-5403-49B7-885A-7F774A86E723}"/>
    <cellStyle name="Normal 4 2 3 3 2 3 2 2" xfId="29144" xr:uid="{221F318D-85CC-436E-B3FC-9C23CB56A426}"/>
    <cellStyle name="Normal 4 2 3 3 2 3 2 3" xfId="19481" xr:uid="{7AA7ABA4-CF2E-4DC2-9BFB-C7D2BBBE2E34}"/>
    <cellStyle name="Normal 4 2 3 3 2 3 3" xfId="11934" xr:uid="{855938AF-DA06-4CBF-8344-B869F971499C}"/>
    <cellStyle name="Normal 4 2 3 3 2 3 3 2" xfId="22314" xr:uid="{DCE2DCA2-3880-4FDD-A21B-992878DB8C8C}"/>
    <cellStyle name="Normal 4 2 3 3 2 3 4" xfId="24630" xr:uid="{31BFE68F-5225-47AC-B413-6F9B1FA70CB6}"/>
    <cellStyle name="Normal 4 2 3 3 2 3 5" xfId="16648" xr:uid="{C8E3014B-3479-4810-A4B6-11EFC4FC6373}"/>
    <cellStyle name="Normal 4 2 3 3 2 4" xfId="5991" xr:uid="{4A083A20-F2B9-4B42-9C6C-2B5F9C35C786}"/>
    <cellStyle name="Normal 4 2 3 3 2 4 2" xfId="28529" xr:uid="{6509E96D-230F-4003-8AFF-B9FDDB608DA4}"/>
    <cellStyle name="Normal 4 2 3 3 2 4 3" xfId="15444" xr:uid="{6C00E0FF-7983-403D-ADDB-8492E9A85854}"/>
    <cellStyle name="Normal 4 2 3 3 2 5" xfId="7897" xr:uid="{FA3EA1E6-DF14-446C-8C6A-7F6484382840}"/>
    <cellStyle name="Normal 4 2 3 3 2 5 2" xfId="18277" xr:uid="{C88802F8-DB09-441A-8344-7FFE42018A16}"/>
    <cellStyle name="Normal 4 2 3 3 2 6" xfId="10730" xr:uid="{D226724E-27D9-46CA-8390-7EF0A1056DF1}"/>
    <cellStyle name="Normal 4 2 3 3 2 6 2" xfId="21110" xr:uid="{D4B45722-41BB-4EB2-87B5-9BF3F3D98ADA}"/>
    <cellStyle name="Normal 4 2 3 3 2 7" xfId="23777" xr:uid="{72E4F31F-6C76-4827-B67C-DE9FFF561400}"/>
    <cellStyle name="Normal 4 2 3 3 2 8" xfId="13226" xr:uid="{10621F8B-1202-4589-B35D-FC72626CA259}"/>
    <cellStyle name="Normal 4 2 3 3 3" xfId="3306" xr:uid="{00000000-0005-0000-0000-0000B8050000}"/>
    <cellStyle name="Normal 4 2 3 3 3 2" xfId="4516" xr:uid="{6A4DCA90-A371-4656-9F2C-A2BDC2A6E07E}"/>
    <cellStyle name="Normal 4 2 3 3 3 2 2" xfId="9288" xr:uid="{6696BC9B-BBBD-4529-A2F4-FA8F579DD210}"/>
    <cellStyle name="Normal 4 2 3 3 3 2 2 2" xfId="29269" xr:uid="{E1FBAC63-15C8-410D-A466-36AF06B1ABAB}"/>
    <cellStyle name="Normal 4 2 3 3 3 2 2 3" xfId="19668" xr:uid="{5ED27F23-74DC-4247-875C-17F5FF39ACD8}"/>
    <cellStyle name="Normal 4 2 3 3 3 2 3" xfId="12121" xr:uid="{70A5F0E8-F95E-43FC-A12A-136F0DCD80A2}"/>
    <cellStyle name="Normal 4 2 3 3 3 2 3 2" xfId="22501" xr:uid="{5C352434-C6EA-430B-BB36-DE50FA1E7877}"/>
    <cellStyle name="Normal 4 2 3 3 3 2 4" xfId="25765" xr:uid="{5D5807B8-C6E2-4DDA-8FB4-D0E1EAD322A2}"/>
    <cellStyle name="Normal 4 2 3 3 3 2 5" xfId="16835" xr:uid="{E457555B-79B1-4831-A149-E9AD6EBAD87E}"/>
    <cellStyle name="Normal 4 2 3 3 3 3" xfId="6364" xr:uid="{D742FCCB-FC4F-41F2-BB18-70C256890AC6}"/>
    <cellStyle name="Normal 4 2 3 3 3 3 2" xfId="28738" xr:uid="{FB0F97AE-4E29-46C0-9017-9E207224AAF9}"/>
    <cellStyle name="Normal 4 2 3 3 3 3 3" xfId="15933" xr:uid="{B8B4A67E-5B91-47B3-8FEB-6941B5C87163}"/>
    <cellStyle name="Normal 4 2 3 3 3 4" xfId="8386" xr:uid="{6160E50C-8FB4-4FCC-BCCC-76AAA6C492E0}"/>
    <cellStyle name="Normal 4 2 3 3 3 4 2" xfId="18766" xr:uid="{13F72318-6A94-4295-83EA-AD682ED409AB}"/>
    <cellStyle name="Normal 4 2 3 3 3 5" xfId="11219" xr:uid="{A367C1C9-3790-43E4-8419-1CC1DE1B226C}"/>
    <cellStyle name="Normal 4 2 3 3 3 5 2" xfId="21599" xr:uid="{EAA6C400-7A9E-40E3-A705-620CD434DCBF}"/>
    <cellStyle name="Normal 4 2 3 3 3 6" xfId="22745" xr:uid="{E1F60546-EC14-433B-9FDD-85E285577137}"/>
    <cellStyle name="Normal 4 2 3 3 3 7" xfId="13862" xr:uid="{D936FFB1-B32F-4448-955D-C731B03C3AE5}"/>
    <cellStyle name="Normal 4 2 3 3 4" xfId="3304" xr:uid="{00000000-0005-0000-0000-0000B9050000}"/>
    <cellStyle name="Normal 4 2 3 3 4 2" xfId="6362" xr:uid="{30C827C5-2CB7-4BC0-BFD5-76805C33FFE3}"/>
    <cellStyle name="Normal 4 2 3 3 4 2 2" xfId="26648" xr:uid="{02E9A7EC-19AB-41B7-81E7-5CC820E9A12C}"/>
    <cellStyle name="Normal 4 2 3 3 4 2 3" xfId="15931" xr:uid="{3F283C22-AD3C-4861-B3F9-958A11C50E18}"/>
    <cellStyle name="Normal 4 2 3 3 4 3" xfId="8384" xr:uid="{BA647B05-0B4A-478B-A3C2-83934F5B1711}"/>
    <cellStyle name="Normal 4 2 3 3 4 3 2" xfId="18764" xr:uid="{2DA0F929-F647-4B86-BDA4-3941F920FF48}"/>
    <cellStyle name="Normal 4 2 3 3 4 4" xfId="11217" xr:uid="{314E0CC9-533F-4CE4-90BB-D31C8E9329D9}"/>
    <cellStyle name="Normal 4 2 3 3 4 4 2" xfId="21597" xr:uid="{1EA1C35A-8471-4577-B748-62F55A1B3D00}"/>
    <cellStyle name="Normal 4 2 3 3 4 5" xfId="25457" xr:uid="{73B82462-F451-4208-880C-A1F4B204F064}"/>
    <cellStyle name="Normal 4 2 3 3 4 6" xfId="13860" xr:uid="{E7BD0201-9B39-48E2-9735-4501A70B220C}"/>
    <cellStyle name="Normal 4 2 3 3 5" xfId="2586" xr:uid="{00000000-0005-0000-0000-0000BA050000}"/>
    <cellStyle name="Normal 4 2 3 3 5 2" xfId="5851" xr:uid="{8600F437-F318-40A9-853F-30090BC6E1B0}"/>
    <cellStyle name="Normal 4 2 3 3 5 2 2" xfId="28344" xr:uid="{02921BA6-4E50-482B-9BD4-81F5B53598B8}"/>
    <cellStyle name="Normal 4 2 3 3 5 2 3" xfId="15258" xr:uid="{18221306-AFAC-4DA7-B87A-9C58515CB900}"/>
    <cellStyle name="Normal 4 2 3 3 5 3" xfId="7711" xr:uid="{5F2B10FC-B0EA-42A9-9A6A-313FFA47B160}"/>
    <cellStyle name="Normal 4 2 3 3 5 3 2" xfId="18091" xr:uid="{88A28A0F-5B43-43B2-8BDD-3EE9879C34E4}"/>
    <cellStyle name="Normal 4 2 3 3 5 4" xfId="10544" xr:uid="{A1424A49-014E-4746-A827-C11BAA5DE421}"/>
    <cellStyle name="Normal 4 2 3 3 5 4 2" xfId="20924" xr:uid="{C4B02CBA-BBA7-446F-9367-3CABF4C2E6A1}"/>
    <cellStyle name="Normal 4 2 3 3 5 5" xfId="25527" xr:uid="{283AA715-620D-45CA-8179-4D82E62BE102}"/>
    <cellStyle name="Normal 4 2 3 3 5 6" xfId="12974" xr:uid="{BA51BFBE-5042-4DFB-8D87-728311F73588}"/>
    <cellStyle name="Normal 4 2 3 3 6" xfId="2356" xr:uid="{00000000-0005-0000-0000-0000B5050000}"/>
    <cellStyle name="Normal 4 2 3 3 6 2" xfId="7483" xr:uid="{CFCE80E9-BE88-44D5-94F3-67D08275F55A}"/>
    <cellStyle name="Normal 4 2 3 3 6 2 2" xfId="17863" xr:uid="{8B93EE89-852A-4CEA-A44F-44CE7F43AFFC}"/>
    <cellStyle name="Normal 4 2 3 3 6 3" xfId="10316" xr:uid="{42D561D3-C464-42ED-B3E6-9BD5E46FBCE1}"/>
    <cellStyle name="Normal 4 2 3 3 6 3 2" xfId="20696" xr:uid="{2F9CC1EE-1342-43F7-A6F0-B696DB089CA9}"/>
    <cellStyle name="Normal 4 2 3 3 6 4" xfId="23178" xr:uid="{CF85037C-BA88-49FF-94D5-224F9ACE17E7}"/>
    <cellStyle name="Normal 4 2 3 3 6 5" xfId="15030" xr:uid="{524619C0-8F27-4B96-ADCA-377414F4603C}"/>
    <cellStyle name="Normal 4 2 3 3 7" xfId="3893" xr:uid="{9FA658B2-0CD2-44BB-93CB-908D10C28D28}"/>
    <cellStyle name="Normal 4 2 3 3 7 2" xfId="8725" xr:uid="{0027EAC9-44D8-40A9-B4C2-10D13AE413C5}"/>
    <cellStyle name="Normal 4 2 3 3 7 2 2" xfId="19105" xr:uid="{B2C7124D-EEFF-4D90-9921-5B7E5FF6CB40}"/>
    <cellStyle name="Normal 4 2 3 3 7 3" xfId="11558" xr:uid="{85C81E62-23DD-4DBB-90AF-911629682FB0}"/>
    <cellStyle name="Normal 4 2 3 3 7 3 2" xfId="21938" xr:uid="{747F3EE8-D18B-4691-AF48-12BF0211BB3A}"/>
    <cellStyle name="Normal 4 2 3 3 7 4" xfId="16272" xr:uid="{B4975713-7DDF-4D95-A163-79EEBF40DD73}"/>
    <cellStyle name="Normal 4 2 3 3 8" xfId="5254" xr:uid="{C825A153-7A6F-448C-BD12-5CD9A2172765}"/>
    <cellStyle name="Normal 4 2 3 3 8 2" xfId="14552" xr:uid="{6FF81324-D179-4090-971F-FA778C240155}"/>
    <cellStyle name="Normal 4 2 3 3 9" xfId="7005" xr:uid="{0F80BCE5-D41C-4C50-9E02-DC90E42D3A42}"/>
    <cellStyle name="Normal 4 2 3 3 9 2" xfId="17385" xr:uid="{9DB66723-671B-4FA2-82E4-F01D3F77FABC}"/>
    <cellStyle name="Normal 4 2 3 4" xfId="951" xr:uid="{00000000-0005-0000-0000-000069050000}"/>
    <cellStyle name="Normal 4 2 3 4 2" xfId="3307" xr:uid="{00000000-0005-0000-0000-0000BC050000}"/>
    <cellStyle name="Normal 4 2 3 4 2 2" xfId="6365" xr:uid="{15885116-FA71-4A90-A75B-3F076EA644CD}"/>
    <cellStyle name="Normal 4 2 3 4 2 2 2" xfId="23392" xr:uid="{66009578-905B-4570-A71A-3FD44C5C0E5C}"/>
    <cellStyle name="Normal 4 2 3 4 2 2 3" xfId="26050" xr:uid="{F3B831F5-176A-4CB0-B3CF-DF8EA10CC7D8}"/>
    <cellStyle name="Normal 4 2 3 4 2 2 4" xfId="15934" xr:uid="{2F9AD8D0-D03E-4CD9-9C68-0AC8D31E95B6}"/>
    <cellStyle name="Normal 4 2 3 4 2 3" xfId="8387" xr:uid="{7764CF8C-0268-4BB4-972C-E444BCA261A8}"/>
    <cellStyle name="Normal 4 2 3 4 2 3 2" xfId="28904" xr:uid="{D36AFA7C-32FB-4232-A06E-892CD04B86A6}"/>
    <cellStyle name="Normal 4 2 3 4 2 3 3" xfId="18767" xr:uid="{8D9D8AA9-35A1-4D8D-88E4-9F8EEDB17C57}"/>
    <cellStyle name="Normal 4 2 3 4 2 4" xfId="11220" xr:uid="{9EFA8B02-449A-49EC-A945-AD1EE6AB5C80}"/>
    <cellStyle name="Normal 4 2 3 4 2 4 2" xfId="21600" xr:uid="{EB21F535-F292-4B26-A798-028930C99D81}"/>
    <cellStyle name="Normal 4 2 3 4 2 5" xfId="23071" xr:uid="{F8FFBBA4-8152-47B0-9D71-FEA29ABDAEAE}"/>
    <cellStyle name="Normal 4 2 3 4 2 6" xfId="13863" xr:uid="{21A75129-1CE7-427E-8DF6-1A9767C2842D}"/>
    <cellStyle name="Normal 4 2 3 4 3" xfId="2770" xr:uid="{00000000-0005-0000-0000-0000BD050000}"/>
    <cellStyle name="Normal 4 2 3 4 3 2" xfId="5988" xr:uid="{E2680F38-B585-4DC0-B2C6-9A27103D3997}"/>
    <cellStyle name="Normal 4 2 3 4 3 2 2" xfId="26823" xr:uid="{18882200-BFC7-42E2-88CF-85BD31EEE036}"/>
    <cellStyle name="Normal 4 2 3 4 3 2 3" xfId="15441" xr:uid="{38C3E382-4FB3-4F4C-B2DB-ED232731AE46}"/>
    <cellStyle name="Normal 4 2 3 4 3 3" xfId="7894" xr:uid="{41E82A28-46F4-449C-BD43-86E81CD4F6E1}"/>
    <cellStyle name="Normal 4 2 3 4 3 3 2" xfId="18274" xr:uid="{781466C1-8E2B-4D70-A405-474B6799E0AE}"/>
    <cellStyle name="Normal 4 2 3 4 3 4" xfId="10727" xr:uid="{FF171E7E-21DD-4186-BFA0-C0FDC4F1D159}"/>
    <cellStyle name="Normal 4 2 3 4 3 4 2" xfId="21107" xr:uid="{A88CFF59-1E1E-4C8D-9D05-B6D999DB226E}"/>
    <cellStyle name="Normal 4 2 3 4 3 5" xfId="22891" xr:uid="{74F1C319-2A39-4A13-BD63-641BD69B3F50}"/>
    <cellStyle name="Normal 4 2 3 4 3 6" xfId="13223" xr:uid="{35154037-21B1-4EFD-9FE0-89D44781CB67}"/>
    <cellStyle name="Normal 4 2 3 4 4" xfId="4184" xr:uid="{677A8D55-C78B-4372-9CCE-17A940B9914E}"/>
    <cellStyle name="Normal 4 2 3 4 4 2" xfId="8956" xr:uid="{7E885884-59BB-4B78-B243-9D257FF8CC04}"/>
    <cellStyle name="Normal 4 2 3 4 4 2 2" xfId="29044" xr:uid="{61A6C1D5-8F16-4CC6-9D49-5014EC7A95B3}"/>
    <cellStyle name="Normal 4 2 3 4 4 2 3" xfId="19336" xr:uid="{406E4F20-38A8-478E-82AB-991C1FDD3868}"/>
    <cellStyle name="Normal 4 2 3 4 4 3" xfId="11789" xr:uid="{DA45C73A-14CB-473A-9D6C-EBAFC3F9EDD8}"/>
    <cellStyle name="Normal 4 2 3 4 4 3 2" xfId="22169" xr:uid="{0D04C51E-441E-4B20-B961-65F8017070B8}"/>
    <cellStyle name="Normal 4 2 3 4 4 4" xfId="24707" xr:uid="{2261FEC8-4A5A-4445-9FE4-C5A480F122B5}"/>
    <cellStyle name="Normal 4 2 3 4 4 5" xfId="16503" xr:uid="{214CB978-CEDA-4045-A914-8AAF6B152B01}"/>
    <cellStyle name="Normal 4 2 3 4 5" xfId="5255" xr:uid="{6B7659AE-173E-427E-80E3-F83930005EB9}"/>
    <cellStyle name="Normal 4 2 3 4 5 2" xfId="26196" xr:uid="{C4CD90A9-9AC9-4AAA-9DD5-66469D0F5C02}"/>
    <cellStyle name="Normal 4 2 3 4 5 3" xfId="14553" xr:uid="{CA229418-26F0-4924-99F4-B7745655967E}"/>
    <cellStyle name="Normal 4 2 3 4 6" xfId="7006" xr:uid="{4A190C7E-CA6F-4FDD-9C9D-9E6AF75E39F4}"/>
    <cellStyle name="Normal 4 2 3 4 6 2" xfId="17386" xr:uid="{8BCECC1B-C486-4F49-AAEA-FE27C8A84A4A}"/>
    <cellStyle name="Normal 4 2 3 4 7" xfId="9839" xr:uid="{6B4666AB-6BD3-45FE-988D-A4432552852B}"/>
    <cellStyle name="Normal 4 2 3 4 7 2" xfId="20219" xr:uid="{2AB87C0F-0D72-46BE-B503-049391DECB0B}"/>
    <cellStyle name="Normal 4 2 3 4 8" xfId="24044" xr:uid="{8496056C-5F7A-4783-BE4F-4D1CDE1E88A8}"/>
    <cellStyle name="Normal 4 2 3 4 9" xfId="12748" xr:uid="{D879B53D-03A7-421F-926A-7C7F27CFB1EB}"/>
    <cellStyle name="Normal 4 2 3 5" xfId="952" xr:uid="{00000000-0005-0000-0000-00006A050000}"/>
    <cellStyle name="Normal 4 2 3 5 2" xfId="4517" xr:uid="{4656EF47-2BD5-4483-8BFA-04B1850E55AE}"/>
    <cellStyle name="Normal 4 2 3 5 2 2" xfId="9289" xr:uid="{2B386E9D-B1B9-4E1D-BA7C-01B1EDFB051A}"/>
    <cellStyle name="Normal 4 2 3 5 2 2 2" xfId="29270" xr:uid="{A7637314-6F51-4FED-819F-042454F4C41F}"/>
    <cellStyle name="Normal 4 2 3 5 2 2 3" xfId="19669" xr:uid="{51701C86-A7D7-4F9C-9536-1B7BA0A22FD5}"/>
    <cellStyle name="Normal 4 2 3 5 2 3" xfId="12122" xr:uid="{573B4A00-59BC-47E7-B6BB-4C2F67C2A1F4}"/>
    <cellStyle name="Normal 4 2 3 5 2 3 2" xfId="22502" xr:uid="{30C8EF28-C1F2-4282-981B-CD5A597746E1}"/>
    <cellStyle name="Normal 4 2 3 5 2 4" xfId="24714" xr:uid="{2A754CB1-007A-4F5B-91B5-EED4802A381E}"/>
    <cellStyle name="Normal 4 2 3 5 2 5" xfId="16836" xr:uid="{4FF1ABBF-2E9E-42E5-8193-FC78B514B1B4}"/>
    <cellStyle name="Normal 4 2 3 5 3" xfId="5256" xr:uid="{0F54D9FF-DC19-49A4-8495-82236AB0606A}"/>
    <cellStyle name="Normal 4 2 3 5 3 2" xfId="27584" xr:uid="{525EDE61-2BC9-4F10-B427-4CE0CD04B50F}"/>
    <cellStyle name="Normal 4 2 3 5 3 3" xfId="14554" xr:uid="{35796630-1041-4014-9D5A-87EB276C3477}"/>
    <cellStyle name="Normal 4 2 3 5 4" xfId="7007" xr:uid="{8CF81234-63BF-40BF-9EA6-1CDFD899DB31}"/>
    <cellStyle name="Normal 4 2 3 5 4 2" xfId="17387" xr:uid="{BA189343-9CA4-4276-9188-1B3B861D1F3B}"/>
    <cellStyle name="Normal 4 2 3 5 5" xfId="9840" xr:uid="{1D591E55-031E-4F44-B24C-F11C9D68E9B2}"/>
    <cellStyle name="Normal 4 2 3 5 5 2" xfId="20220" xr:uid="{8E5CDEBF-5808-4D1C-90FB-14AA86F96FA6}"/>
    <cellStyle name="Normal 4 2 3 5 6" xfId="23039" xr:uid="{E2B3C8B6-91D6-4008-8B66-921D62637234}"/>
    <cellStyle name="Normal 4 2 3 5 7" xfId="13864" xr:uid="{14965001-C387-42B6-836B-8AFE06586FE5}"/>
    <cellStyle name="Normal 4 2 3 6" xfId="2930" xr:uid="{00000000-0005-0000-0000-0000BF050000}"/>
    <cellStyle name="Normal 4 2 3 6 2" xfId="6110" xr:uid="{446165BE-328B-44C8-BC15-FB79F76ED3D9}"/>
    <cellStyle name="Normal 4 2 3 6 2 2" xfId="25664" xr:uid="{83A359C9-2336-419C-AED0-B1E6C7ADE2E8}"/>
    <cellStyle name="Normal 4 2 3 6 2 3" xfId="28260" xr:uid="{B0AD0ECD-F641-4279-B08F-41B1D1038CE9}"/>
    <cellStyle name="Normal 4 2 3 6 2 4" xfId="15588" xr:uid="{0E0ED630-CABF-4DD8-ABA9-CEF30DFEA6BF}"/>
    <cellStyle name="Normal 4 2 3 6 3" xfId="8041" xr:uid="{FDEF862E-B81A-41E9-8BE9-99343B878974}"/>
    <cellStyle name="Normal 4 2 3 6 3 2" xfId="26106" xr:uid="{C978C064-4C7E-4CED-9004-622384883182}"/>
    <cellStyle name="Normal 4 2 3 6 3 3" xfId="18421" xr:uid="{D90FBCF7-0408-4492-8E8B-05AC1B94A270}"/>
    <cellStyle name="Normal 4 2 3 6 4" xfId="10874" xr:uid="{6BC091B2-B780-4BC4-A5AF-BA3A2D12F4F8}"/>
    <cellStyle name="Normal 4 2 3 6 4 2" xfId="21254" xr:uid="{05D21080-D7B8-4B54-9613-D0E1C1F22DD4}"/>
    <cellStyle name="Normal 4 2 3 6 5" xfId="24676" xr:uid="{38FC6B86-80D9-4670-960F-8730C0CFC4C4}"/>
    <cellStyle name="Normal 4 2 3 6 6" xfId="13446" xr:uid="{16A609A2-FE49-43CB-BB3E-F2262B30A475}"/>
    <cellStyle name="Normal 4 2 3 7" xfId="2483" xr:uid="{00000000-0005-0000-0000-0000C0050000}"/>
    <cellStyle name="Normal 4 2 3 7 2" xfId="5769" xr:uid="{F4A12FC9-BED2-42A5-BCFE-7B22AB063CA7}"/>
    <cellStyle name="Normal 4 2 3 7 2 2" xfId="28122" xr:uid="{2E024300-D0E0-41D1-91A3-3749EA92F464}"/>
    <cellStyle name="Normal 4 2 3 7 2 3" xfId="15155" xr:uid="{5FDF95AF-F9CB-4C85-8ED8-1E7BFACCB765}"/>
    <cellStyle name="Normal 4 2 3 7 3" xfId="7608" xr:uid="{F335C29A-EA68-4417-BE03-E7024A1ADE71}"/>
    <cellStyle name="Normal 4 2 3 7 3 2" xfId="17988" xr:uid="{CDE19C8D-7B38-483D-B4BF-2E34F83D91F9}"/>
    <cellStyle name="Normal 4 2 3 7 4" xfId="10441" xr:uid="{C0DFBBA3-8AC1-44DE-941A-9074A9D381B9}"/>
    <cellStyle name="Normal 4 2 3 7 4 2" xfId="20821" xr:uid="{08D247D1-525B-4DBB-9278-847036D3334D}"/>
    <cellStyle name="Normal 4 2 3 7 5" xfId="22675" xr:uid="{E59BC248-21DD-4CA6-8C42-120C4A42E3D2}"/>
    <cellStyle name="Normal 4 2 3 7 6" xfId="12871" xr:uid="{0914C74F-D3F8-4A3C-8F28-E02E0FA47CA2}"/>
    <cellStyle name="Normal 4 2 3 8" xfId="2177" xr:uid="{00000000-0005-0000-0000-0000A7050000}"/>
    <cellStyle name="Normal 4 2 3 8 2" xfId="7304" xr:uid="{EF585BE3-52CF-4A9C-B6EB-C56CD98A4930}"/>
    <cellStyle name="Normal 4 2 3 8 2 2" xfId="17684" xr:uid="{05F10ABB-C7A8-4DAF-B37D-4495F74C9B2E}"/>
    <cellStyle name="Normal 4 2 3 8 3" xfId="10137" xr:uid="{17119CE7-9826-4EB9-A82D-A92672FF273E}"/>
    <cellStyle name="Normal 4 2 3 8 3 2" xfId="20517" xr:uid="{90BBE726-0B56-42FB-963E-A2DB570C4DAC}"/>
    <cellStyle name="Normal 4 2 3 8 4" xfId="24121" xr:uid="{6A19462F-AFFE-4E51-9668-9EDB2B36017B}"/>
    <cellStyle name="Normal 4 2 3 8 5" xfId="14851" xr:uid="{EED6880F-F7E4-4B99-8530-CBEB91354EB0}"/>
    <cellStyle name="Normal 4 2 3 9" xfId="3977" xr:uid="{7818914E-813A-42B3-A95F-7A98C3EB8C89}"/>
    <cellStyle name="Normal 4 2 3 9 2" xfId="8801" xr:uid="{5B3B7504-11EE-438E-99B2-7CC4C7B6A29C}"/>
    <cellStyle name="Normal 4 2 3 9 2 2" xfId="19181" xr:uid="{EB5EC1D6-71C1-4505-B131-A9764C468763}"/>
    <cellStyle name="Normal 4 2 3 9 3" xfId="11634" xr:uid="{0231D9F0-98E3-48FE-A32C-E5F266DB8F08}"/>
    <cellStyle name="Normal 4 2 3 9 3 2" xfId="22014" xr:uid="{02F3A305-D4E3-402F-A954-D00A09EA835A}"/>
    <cellStyle name="Normal 4 2 3 9 4" xfId="16348" xr:uid="{15FFFFCF-8FC4-4468-AC0B-775E7AB98BF2}"/>
    <cellStyle name="Normal 4 2 4" xfId="953" xr:uid="{00000000-0005-0000-0000-00006B050000}"/>
    <cellStyle name="Normal 4 2 4 10" xfId="5257" xr:uid="{92557A2A-6922-415A-915C-DC7EBA6DC24E}"/>
    <cellStyle name="Normal 4 2 4 10 2" xfId="14555" xr:uid="{4DA1E953-C235-4F77-811B-235A94CD7C1C}"/>
    <cellStyle name="Normal 4 2 4 11" xfId="7008" xr:uid="{E287E4C4-88A8-4146-9B3E-DEAB030FA39B}"/>
    <cellStyle name="Normal 4 2 4 11 2" xfId="17388" xr:uid="{5D3E21C3-6CB3-4E3A-9BDF-15A54915CED8}"/>
    <cellStyle name="Normal 4 2 4 12" xfId="9841" xr:uid="{53F88A13-5143-45C1-8FE3-AA389BB93023}"/>
    <cellStyle name="Normal 4 2 4 12 2" xfId="20221" xr:uid="{DFEBD4B4-3DC5-4B4C-AC56-D72D0D9DC9F6}"/>
    <cellStyle name="Normal 4 2 4 13" xfId="25126" xr:uid="{914E5B49-75AF-4E14-8809-E53FB4E312D0}"/>
    <cellStyle name="Normal 4 2 4 14" xfId="12415" xr:uid="{4EC55601-18DD-4A6B-ABFF-18BC1EB06292}"/>
    <cellStyle name="Normal 4 2 4 2" xfId="954" xr:uid="{00000000-0005-0000-0000-00006C050000}"/>
    <cellStyle name="Normal 4 2 4 2 10" xfId="7009" xr:uid="{1B33CC15-95FC-4B88-B900-A5A070CDF8CE}"/>
    <cellStyle name="Normal 4 2 4 2 10 2" xfId="17389" xr:uid="{D9C72AD7-7534-4359-8C9D-EC3093305EF7}"/>
    <cellStyle name="Normal 4 2 4 2 11" xfId="9842" xr:uid="{327F9A4D-7C9F-4596-A209-3C53C77B10F7}"/>
    <cellStyle name="Normal 4 2 4 2 11 2" xfId="20222" xr:uid="{ED97466E-5897-48B5-A257-A8C01C9B7D3D}"/>
    <cellStyle name="Normal 4 2 4 2 12" xfId="25404" xr:uid="{7BE420BF-B3C3-49CC-8877-309657D14EC0}"/>
    <cellStyle name="Normal 4 2 4 2 13" xfId="12475" xr:uid="{9AAAE6D2-BDFE-4D25-A37D-C614586DC883}"/>
    <cellStyle name="Normal 4 2 4 2 2" xfId="955" xr:uid="{00000000-0005-0000-0000-00006D050000}"/>
    <cellStyle name="Normal 4 2 4 2 2 10" xfId="13040" xr:uid="{0518ADBA-EAE1-44C9-BD9C-5C095DBC040B}"/>
    <cellStyle name="Normal 4 2 4 2 2 2" xfId="2776" xr:uid="{00000000-0005-0000-0000-0000C4050000}"/>
    <cellStyle name="Normal 4 2 4 2 2 2 2" xfId="3310" xr:uid="{00000000-0005-0000-0000-0000C5050000}"/>
    <cellStyle name="Normal 4 2 4 2 2 2 2 2" xfId="6368" xr:uid="{F7F46212-965D-443A-BC2B-8EF3D4E7B6E4}"/>
    <cellStyle name="Normal 4 2 4 2 2 2 2 2 2" xfId="28488" xr:uid="{F27A126C-BAC6-4865-B2A7-C59E5C630FC1}"/>
    <cellStyle name="Normal 4 2 4 2 2 2 2 2 3" xfId="15937" xr:uid="{CF796483-6C59-458A-B0D3-CF3607D2D278}"/>
    <cellStyle name="Normal 4 2 4 2 2 2 2 3" xfId="8390" xr:uid="{02B35389-3627-4F92-8F2E-F4E26D2545B4}"/>
    <cellStyle name="Normal 4 2 4 2 2 2 2 3 2" xfId="18770" xr:uid="{72A46A02-D935-4C9F-A630-70B89D1277EA}"/>
    <cellStyle name="Normal 4 2 4 2 2 2 2 4" xfId="11223" xr:uid="{D6261DBD-B929-4065-B8D2-98236B18BA5D}"/>
    <cellStyle name="Normal 4 2 4 2 2 2 2 4 2" xfId="21603" xr:uid="{E0D20DC9-2DD0-47EB-8B99-FA7962417642}"/>
    <cellStyle name="Normal 4 2 4 2 2 2 2 5" xfId="25286" xr:uid="{79B17386-25AF-4533-BB2D-E27F54B6F6C9}"/>
    <cellStyle name="Normal 4 2 4 2 2 2 2 6" xfId="13867" xr:uid="{F35C7E5F-69FA-446D-9166-6E3F72F158FB}"/>
    <cellStyle name="Normal 4 2 4 2 2 2 3" xfId="4331" xr:uid="{962AEA59-F20B-410D-B9C7-AE0EB4985D35}"/>
    <cellStyle name="Normal 4 2 4 2 2 2 3 2" xfId="9103" xr:uid="{D6825B2B-352F-463F-BF6B-9A946D68C952}"/>
    <cellStyle name="Normal 4 2 4 2 2 2 3 2 2" xfId="29146" xr:uid="{748526D6-91CD-4708-BEEB-DF016A2128D5}"/>
    <cellStyle name="Normal 4 2 4 2 2 2 3 2 3" xfId="19483" xr:uid="{32966831-1FDA-4A3F-A819-3B84E1552744}"/>
    <cellStyle name="Normal 4 2 4 2 2 2 3 3" xfId="11936" xr:uid="{4E76D198-2015-488C-8EDD-AECFC07D6198}"/>
    <cellStyle name="Normal 4 2 4 2 2 2 3 3 2" xfId="22316" xr:uid="{C7D158B7-F744-434B-A515-35CADF5090FC}"/>
    <cellStyle name="Normal 4 2 4 2 2 2 3 4" xfId="23287" xr:uid="{24CDC4A8-6E19-4F8C-B89D-82F45A458965}"/>
    <cellStyle name="Normal 4 2 4 2 2 2 3 5" xfId="16650" xr:uid="{746A0C6C-721F-41CB-B94D-A0F160F2C2B5}"/>
    <cellStyle name="Normal 4 2 4 2 2 2 4" xfId="5994" xr:uid="{0C60D263-E577-4612-B43C-D2384F51FA2A}"/>
    <cellStyle name="Normal 4 2 4 2 2 2 4 2" xfId="27100" xr:uid="{D3ED555A-8C77-4222-A8A7-6D61AB6ADC8B}"/>
    <cellStyle name="Normal 4 2 4 2 2 2 4 3" xfId="15447" xr:uid="{C1BE2F4E-2212-42A8-BC0B-9788EA180924}"/>
    <cellStyle name="Normal 4 2 4 2 2 2 5" xfId="7900" xr:uid="{BAECB433-03CF-4A94-8327-A5F1E50AC443}"/>
    <cellStyle name="Normal 4 2 4 2 2 2 5 2" xfId="18280" xr:uid="{AF4AACD1-6E5C-4C26-9158-465C893271F8}"/>
    <cellStyle name="Normal 4 2 4 2 2 2 6" xfId="10733" xr:uid="{7579DA1D-51EB-403F-8267-0189AEB5DC1D}"/>
    <cellStyle name="Normal 4 2 4 2 2 2 6 2" xfId="21113" xr:uid="{0E774EBC-C085-4829-821B-A528B72D724D}"/>
    <cellStyle name="Normal 4 2 4 2 2 2 7" xfId="24083" xr:uid="{73281CDE-EC60-44AC-A9D4-25E152DFDF7D}"/>
    <cellStyle name="Normal 4 2 4 2 2 2 8" xfId="13229" xr:uid="{65423134-FD4E-4F49-A63E-35B75C1BC091}"/>
    <cellStyle name="Normal 4 2 4 2 2 3" xfId="3311" xr:uid="{00000000-0005-0000-0000-0000C6050000}"/>
    <cellStyle name="Normal 4 2 4 2 2 3 2" xfId="4518" xr:uid="{8785A69D-3EE6-4D8B-93FB-1937C1B62C27}"/>
    <cellStyle name="Normal 4 2 4 2 2 3 2 2" xfId="9290" xr:uid="{0CE73404-82F4-45BB-A3C1-EE240E66AF64}"/>
    <cellStyle name="Normal 4 2 4 2 2 3 2 2 2" xfId="19670" xr:uid="{2D31876F-5C19-471D-9CB3-84A3016DE877}"/>
    <cellStyle name="Normal 4 2 4 2 2 3 2 3" xfId="12123" xr:uid="{EF807780-426F-4880-BB7D-7F818E4480F2}"/>
    <cellStyle name="Normal 4 2 4 2 2 3 2 3 2" xfId="22503" xr:uid="{64838BF5-17B6-4C61-A36B-832640FF7334}"/>
    <cellStyle name="Normal 4 2 4 2 2 3 2 4" xfId="26545" xr:uid="{2F8CD3E1-4934-4E26-9941-D6217A646EDC}"/>
    <cellStyle name="Normal 4 2 4 2 2 3 2 5" xfId="16837" xr:uid="{4B27BEDA-DFE1-4D06-81F0-214FA72DD545}"/>
    <cellStyle name="Normal 4 2 4 2 2 3 3" xfId="6369" xr:uid="{DE2B9C1A-7D2C-4E97-A9E9-FA07BA1D056A}"/>
    <cellStyle name="Normal 4 2 4 2 2 3 3 2" xfId="15938" xr:uid="{037C1F9C-AFAD-4BFD-8509-067930C5B2E5}"/>
    <cellStyle name="Normal 4 2 4 2 2 3 4" xfId="8391" xr:uid="{93F7310A-E24F-470B-865E-8F0FA2BDF80A}"/>
    <cellStyle name="Normal 4 2 4 2 2 3 4 2" xfId="18771" xr:uid="{0FE431C9-DEA2-4068-B33E-F71B35EA269A}"/>
    <cellStyle name="Normal 4 2 4 2 2 3 5" xfId="11224" xr:uid="{FA16BA0A-8D55-44C9-AD70-122FC48F14CE}"/>
    <cellStyle name="Normal 4 2 4 2 2 3 5 2" xfId="21604" xr:uid="{B37FAB07-9E6E-42DD-B067-BBB4D564F671}"/>
    <cellStyle name="Normal 4 2 4 2 2 3 6" xfId="23423" xr:uid="{D1976568-D927-41C7-9358-2AD2A9196E78}"/>
    <cellStyle name="Normal 4 2 4 2 2 3 7" xfId="13868" xr:uid="{4370A27A-01EB-48DE-B0CC-5E8DBC2BEFDC}"/>
    <cellStyle name="Normal 4 2 4 2 2 4" xfId="3309" xr:uid="{00000000-0005-0000-0000-0000C7050000}"/>
    <cellStyle name="Normal 4 2 4 2 2 4 2" xfId="6367" xr:uid="{7A44404F-AA80-4570-8CDB-9231464368EF}"/>
    <cellStyle name="Normal 4 2 4 2 2 4 2 2" xfId="26931" xr:uid="{B273AB90-00EF-4FBF-BE01-C8EBF67866F2}"/>
    <cellStyle name="Normal 4 2 4 2 2 4 2 3" xfId="15936" xr:uid="{28CB331E-9E5B-4D0F-988F-3C4F109C63F6}"/>
    <cellStyle name="Normal 4 2 4 2 2 4 3" xfId="8389" xr:uid="{0172FC6E-FC4E-4F13-96F8-1607BE35AEEB}"/>
    <cellStyle name="Normal 4 2 4 2 2 4 3 2" xfId="18769" xr:uid="{76737887-7890-46BC-B264-607C3D6E499B}"/>
    <cellStyle name="Normal 4 2 4 2 2 4 4" xfId="11222" xr:uid="{2D578303-F774-4DB9-A7CD-9CDC432616E6}"/>
    <cellStyle name="Normal 4 2 4 2 2 4 4 2" xfId="21602" xr:uid="{47EFD2C0-9AE5-4458-A1E1-8046DAB75A2C}"/>
    <cellStyle name="Normal 4 2 4 2 2 4 5" xfId="24014" xr:uid="{F2A8BBA6-C5D5-49B6-B0DC-99C672104553}"/>
    <cellStyle name="Normal 4 2 4 2 2 4 6" xfId="13866" xr:uid="{F836A739-A2AB-4BB8-AAF8-5D4AF36B6200}"/>
    <cellStyle name="Normal 4 2 4 2 2 5" xfId="4241" xr:uid="{080A2A35-79CB-43D1-BE90-8CDF17E2F6E3}"/>
    <cellStyle name="Normal 4 2 4 2 2 5 2" xfId="9013" xr:uid="{DAAFFD7E-0CCD-49A9-942D-210CFCF066B2}"/>
    <cellStyle name="Normal 4 2 4 2 2 5 2 2" xfId="29084" xr:uid="{042BA6CC-D052-4310-B171-689D1E606A0D}"/>
    <cellStyle name="Normal 4 2 4 2 2 5 2 3" xfId="19393" xr:uid="{4822A939-ABCE-45AB-A315-428FFFB8BB69}"/>
    <cellStyle name="Normal 4 2 4 2 2 5 3" xfId="11846" xr:uid="{683F1369-E79F-46C0-AD14-15C0B0BC8D4C}"/>
    <cellStyle name="Normal 4 2 4 2 2 5 3 2" xfId="22226" xr:uid="{E5817707-8332-443A-9A27-C6DE16A5E818}"/>
    <cellStyle name="Normal 4 2 4 2 2 5 4" xfId="23876" xr:uid="{1E86306A-C4AE-4B58-9D5C-ECBA812BB9EE}"/>
    <cellStyle name="Normal 4 2 4 2 2 5 5" xfId="16560" xr:uid="{6867C43A-9BE3-4D83-AF41-2B08BA695F8D}"/>
    <cellStyle name="Normal 4 2 4 2 2 6" xfId="5259" xr:uid="{926A9510-1618-4DE8-AE32-0C9D5C1DC7BA}"/>
    <cellStyle name="Normal 4 2 4 2 2 6 2" xfId="28022" xr:uid="{C920E4B9-51D9-4B10-BFEB-0E9B2B6DD5B0}"/>
    <cellStyle name="Normal 4 2 4 2 2 6 3" xfId="14557" xr:uid="{E0B42F2F-9A83-450B-BFD0-BE9F73EBE884}"/>
    <cellStyle name="Normal 4 2 4 2 2 7" xfId="7010" xr:uid="{9C06AE77-04AE-4BE3-B528-0CD51FE2D7DA}"/>
    <cellStyle name="Normal 4 2 4 2 2 7 2" xfId="17390" xr:uid="{0D9F1507-2644-4F0F-AF87-7E6471B57AD0}"/>
    <cellStyle name="Normal 4 2 4 2 2 8" xfId="9843" xr:uid="{3BB55576-924D-46BE-B9A0-A56BE8FCAD76}"/>
    <cellStyle name="Normal 4 2 4 2 2 8 2" xfId="20223" xr:uid="{ACE81BFD-BC41-493A-B7C4-C130180CB59F}"/>
    <cellStyle name="Normal 4 2 4 2 2 9" xfId="23718" xr:uid="{D3D4FF7D-323D-45D6-90EF-54DD0DC62D32}"/>
    <cellStyle name="Normal 4 2 4 2 3" xfId="2775" xr:uid="{00000000-0005-0000-0000-0000C8050000}"/>
    <cellStyle name="Normal 4 2 4 2 3 2" xfId="3312" xr:uid="{00000000-0005-0000-0000-0000C9050000}"/>
    <cellStyle name="Normal 4 2 4 2 3 2 2" xfId="6370" xr:uid="{3034CCE6-2921-4E19-B6FD-B1D298CB8E59}"/>
    <cellStyle name="Normal 4 2 4 2 3 2 2 2" xfId="27619" xr:uid="{225BA693-0DA8-4F0B-A53B-B11194CFE94D}"/>
    <cellStyle name="Normal 4 2 4 2 3 2 2 3" xfId="15939" xr:uid="{FF16E160-FC3D-464B-B18D-4D3E46F71D68}"/>
    <cellStyle name="Normal 4 2 4 2 3 2 3" xfId="8392" xr:uid="{8FB1FC54-74E8-4DA3-8655-887DA7849E99}"/>
    <cellStyle name="Normal 4 2 4 2 3 2 3 2" xfId="18772" xr:uid="{550E4618-083D-477F-86F6-4039DA182DE9}"/>
    <cellStyle name="Normal 4 2 4 2 3 2 4" xfId="11225" xr:uid="{2FF5B702-1560-46AD-BB2C-45570E0258DF}"/>
    <cellStyle name="Normal 4 2 4 2 3 2 4 2" xfId="21605" xr:uid="{AC194AAA-EE0A-4439-93ED-269F8CCCABC7}"/>
    <cellStyle name="Normal 4 2 4 2 3 2 5" xfId="22672" xr:uid="{6623DC24-859C-4C35-A09A-414CDFD69DB4}"/>
    <cellStyle name="Normal 4 2 4 2 3 2 6" xfId="13869" xr:uid="{BDE09925-C603-461C-94CB-8A7B94EF6F41}"/>
    <cellStyle name="Normal 4 2 4 2 3 3" xfId="4330" xr:uid="{812642AA-2F67-4D04-9730-19298251B28E}"/>
    <cellStyle name="Normal 4 2 4 2 3 3 2" xfId="9102" xr:uid="{30592C62-F469-4BB5-A47B-645FDFC4B6BF}"/>
    <cellStyle name="Normal 4 2 4 2 3 3 2 2" xfId="29145" xr:uid="{A43D4E21-EA3A-4B0C-8483-C847C1CCF7CF}"/>
    <cellStyle name="Normal 4 2 4 2 3 3 2 3" xfId="19482" xr:uid="{FFE8A291-82FB-4590-9360-9D10B30EBE60}"/>
    <cellStyle name="Normal 4 2 4 2 3 3 3" xfId="11935" xr:uid="{11B5E0CA-C911-41C9-8225-BB28855B304D}"/>
    <cellStyle name="Normal 4 2 4 2 3 3 3 2" xfId="22315" xr:uid="{D0D9BE2E-E845-408F-A1FE-0975102FD49A}"/>
    <cellStyle name="Normal 4 2 4 2 3 3 4" xfId="22890" xr:uid="{92ABD060-088C-4B16-86E2-C32F8F1874F1}"/>
    <cellStyle name="Normal 4 2 4 2 3 3 5" xfId="16649" xr:uid="{32EDD925-5E33-4629-B8F7-906615A7D0D9}"/>
    <cellStyle name="Normal 4 2 4 2 3 4" xfId="5993" xr:uid="{7E0FEAE9-697D-4CAB-8C77-FE5F637AB917}"/>
    <cellStyle name="Normal 4 2 4 2 3 4 2" xfId="26417" xr:uid="{6AF32965-CB40-4E1B-A384-F6859406EF9D}"/>
    <cellStyle name="Normal 4 2 4 2 3 4 3" xfId="15446" xr:uid="{E4AB833E-CC38-4790-9DF9-373431051397}"/>
    <cellStyle name="Normal 4 2 4 2 3 5" xfId="7899" xr:uid="{CEA57206-BF81-4A5C-B62A-E54E6CF77200}"/>
    <cellStyle name="Normal 4 2 4 2 3 5 2" xfId="18279" xr:uid="{2486CE3D-79C5-4516-99C1-FD27BC917075}"/>
    <cellStyle name="Normal 4 2 4 2 3 6" xfId="10732" xr:uid="{50EE12FB-49FF-476E-BE79-8D8770D0E190}"/>
    <cellStyle name="Normal 4 2 4 2 3 6 2" xfId="21112" xr:uid="{AF64C935-7421-4998-8763-FC34486390AD}"/>
    <cellStyle name="Normal 4 2 4 2 3 7" xfId="22648" xr:uid="{ED92971D-D461-49A0-A131-B7FD85763F17}"/>
    <cellStyle name="Normal 4 2 4 2 3 8" xfId="13228" xr:uid="{A611D601-F0E9-425F-AB32-0EA5A12CFE9A}"/>
    <cellStyle name="Normal 4 2 4 2 4" xfId="3313" xr:uid="{00000000-0005-0000-0000-0000CA050000}"/>
    <cellStyle name="Normal 4 2 4 2 4 2" xfId="4519" xr:uid="{EBF02899-363D-4B62-A808-B3044BC09E29}"/>
    <cellStyle name="Normal 4 2 4 2 4 2 2" xfId="9291" xr:uid="{7ACC878A-16A9-4172-977D-81BF61D19206}"/>
    <cellStyle name="Normal 4 2 4 2 4 2 2 2" xfId="19671" xr:uid="{D1872F77-AB94-42A4-84AE-EDBC51F3A6E0}"/>
    <cellStyle name="Normal 4 2 4 2 4 2 3" xfId="12124" xr:uid="{569EAB24-B76E-46E9-B726-5291FDA0C70C}"/>
    <cellStyle name="Normal 4 2 4 2 4 2 3 2" xfId="22504" xr:uid="{061AF932-B759-4066-8606-FAF0806E618A}"/>
    <cellStyle name="Normal 4 2 4 2 4 2 4" xfId="28074" xr:uid="{EA672EFD-D258-430E-937C-4BC693A8DE0C}"/>
    <cellStyle name="Normal 4 2 4 2 4 2 5" xfId="16838" xr:uid="{0631AB2A-381A-4A8C-9275-1424D19CBF58}"/>
    <cellStyle name="Normal 4 2 4 2 4 3" xfId="6371" xr:uid="{2ACB0DEE-7F68-473F-B9E7-87CE39C00104}"/>
    <cellStyle name="Normal 4 2 4 2 4 3 2" xfId="15940" xr:uid="{E99ED3F9-6E3E-4662-B33C-DAA5B06A64E4}"/>
    <cellStyle name="Normal 4 2 4 2 4 4" xfId="8393" xr:uid="{3B6FE961-AF3D-46E2-A45B-901CD3B1A982}"/>
    <cellStyle name="Normal 4 2 4 2 4 4 2" xfId="18773" xr:uid="{C2741261-5B1E-4A3E-9111-6B97C33F7416}"/>
    <cellStyle name="Normal 4 2 4 2 4 5" xfId="11226" xr:uid="{6BC4CB2D-BD78-4E8F-8FDD-8EE21A39A908}"/>
    <cellStyle name="Normal 4 2 4 2 4 5 2" xfId="21606" xr:uid="{0024434E-5028-4B47-ACCB-860E25A35D66}"/>
    <cellStyle name="Normal 4 2 4 2 4 6" xfId="23779" xr:uid="{5546BA34-C2F9-4A3D-911A-801708B8FC18}"/>
    <cellStyle name="Normal 4 2 4 2 4 7" xfId="13870" xr:uid="{9843B0F1-36BB-4B59-AD97-144F1B1C1F0E}"/>
    <cellStyle name="Normal 4 2 4 2 5" xfId="3308" xr:uid="{00000000-0005-0000-0000-0000CB050000}"/>
    <cellStyle name="Normal 4 2 4 2 5 2" xfId="6366" xr:uid="{2902E2AC-1B99-4252-B238-5086F32D4E9D}"/>
    <cellStyle name="Normal 4 2 4 2 5 2 2" xfId="28617" xr:uid="{362A7BD1-C6C4-4B09-9554-DD0D52E657B6}"/>
    <cellStyle name="Normal 4 2 4 2 5 2 3" xfId="15935" xr:uid="{CF7AAE41-0500-49DB-8EF9-B8C509FE47E8}"/>
    <cellStyle name="Normal 4 2 4 2 5 3" xfId="8388" xr:uid="{E296C98D-5351-40B8-834F-F7AE11C3AFCC}"/>
    <cellStyle name="Normal 4 2 4 2 5 3 2" xfId="18768" xr:uid="{BDF2FD51-EECC-41A5-B8D8-A06F223DB737}"/>
    <cellStyle name="Normal 4 2 4 2 5 4" xfId="11221" xr:uid="{32C67B06-4400-4139-937F-33EA1CEA39C1}"/>
    <cellStyle name="Normal 4 2 4 2 5 4 2" xfId="21601" xr:uid="{581DDE93-88FD-41F2-9948-C412E49B9C8A}"/>
    <cellStyle name="Normal 4 2 4 2 5 5" xfId="25566" xr:uid="{FF97EFD9-CC4F-472D-98A1-329FB1323446}"/>
    <cellStyle name="Normal 4 2 4 2 5 6" xfId="13865" xr:uid="{D43EB5C4-067F-45E0-A802-03405DAC100D}"/>
    <cellStyle name="Normal 4 2 4 2 6" xfId="2549" xr:uid="{00000000-0005-0000-0000-0000CC050000}"/>
    <cellStyle name="Normal 4 2 4 2 6 2" xfId="5821" xr:uid="{425935FD-0E62-4907-911C-E41F2F006040}"/>
    <cellStyle name="Normal 4 2 4 2 6 2 2" xfId="28036" xr:uid="{A5513BCD-E24A-4DB2-AE03-44F9719771AE}"/>
    <cellStyle name="Normal 4 2 4 2 6 2 3" xfId="15221" xr:uid="{07F338FD-F839-4E3C-99C4-6AB2B21E5AED}"/>
    <cellStyle name="Normal 4 2 4 2 6 3" xfId="7674" xr:uid="{B06AE91E-263D-4B4E-AF68-43E9E5BF1265}"/>
    <cellStyle name="Normal 4 2 4 2 6 3 2" xfId="18054" xr:uid="{2EE5CE7C-94FE-46D3-A05B-B306C33CF854}"/>
    <cellStyle name="Normal 4 2 4 2 6 4" xfId="10507" xr:uid="{16FC5834-2F35-4B6E-9609-B79E58FA3039}"/>
    <cellStyle name="Normal 4 2 4 2 6 4 2" xfId="20887" xr:uid="{2F41DFA0-7255-4962-9DC0-3E2586712447}"/>
    <cellStyle name="Normal 4 2 4 2 6 5" xfId="22850" xr:uid="{D2F25CE2-2851-4F73-8812-EB629C46D578}"/>
    <cellStyle name="Normal 4 2 4 2 6 6" xfId="12937" xr:uid="{80EFA000-D408-4BDD-83A4-401B63CA3E02}"/>
    <cellStyle name="Normal 4 2 4 2 7" xfId="2243" xr:uid="{00000000-0005-0000-0000-0000C2050000}"/>
    <cellStyle name="Normal 4 2 4 2 7 2" xfId="7370" xr:uid="{F7F1B275-66AB-4022-8265-651F51F5C17B}"/>
    <cellStyle name="Normal 4 2 4 2 7 2 2" xfId="17750" xr:uid="{7074B6A5-E76B-41F1-A4ED-D6E1DA724EE7}"/>
    <cellStyle name="Normal 4 2 4 2 7 3" xfId="10203" xr:uid="{AA56B796-9B68-4D2F-A740-E2B35951BE7A}"/>
    <cellStyle name="Normal 4 2 4 2 7 3 2" xfId="20583" xr:uid="{45CB5D69-4C00-4515-AA34-2C35CD5498F3}"/>
    <cellStyle name="Normal 4 2 4 2 7 4" xfId="25381" xr:uid="{5C36B8E6-AD19-4220-8F11-1089BFCC3729}"/>
    <cellStyle name="Normal 4 2 4 2 7 5" xfId="14917" xr:uid="{89F83DB4-8451-40E4-880F-82AA340D582C}"/>
    <cellStyle name="Normal 4 2 4 2 8" xfId="3796" xr:uid="{92B94B7A-8A75-4181-A5F0-12A617A71729}"/>
    <cellStyle name="Normal 4 2 4 2 8 2" xfId="8632" xr:uid="{3295DEAA-3E4C-40F1-94A6-40A5E974671F}"/>
    <cellStyle name="Normal 4 2 4 2 8 2 2" xfId="19012" xr:uid="{A4A7CBC2-6FB2-4F80-8CCB-A189AA545466}"/>
    <cellStyle name="Normal 4 2 4 2 8 3" xfId="11465" xr:uid="{092FD2DF-FDAA-4AFC-ADD4-54A07F16BDDE}"/>
    <cellStyle name="Normal 4 2 4 2 8 3 2" xfId="21845" xr:uid="{CF964CEC-DF7C-4824-9B75-8E453D2C7A6C}"/>
    <cellStyle name="Normal 4 2 4 2 8 4" xfId="16179" xr:uid="{708598F8-338C-40AB-9EBB-E35B994521DF}"/>
    <cellStyle name="Normal 4 2 4 2 9" xfId="5258" xr:uid="{19C31006-CBFA-424E-879C-38FA46CC37EE}"/>
    <cellStyle name="Normal 4 2 4 2 9 2" xfId="14556" xr:uid="{198AD25B-9C39-4DCE-B323-71648C5F7486}"/>
    <cellStyle name="Normal 4 2 4 3" xfId="956" xr:uid="{00000000-0005-0000-0000-00006E050000}"/>
    <cellStyle name="Normal 4 2 4 3 10" xfId="9844" xr:uid="{7980634C-EEAA-4B39-8FFA-914BAAF0CC29}"/>
    <cellStyle name="Normal 4 2 4 3 10 2" xfId="20224" xr:uid="{6B728514-C6A1-40AB-99FD-B709BFEBC66E}"/>
    <cellStyle name="Normal 4 2 4 3 11" xfId="23246" xr:uid="{2890303F-A444-48F4-997B-2BDA5BBD2609}"/>
    <cellStyle name="Normal 4 2 4 3 12" xfId="12592" xr:uid="{EB4DE55D-FA03-4AD2-9DA8-31FB62808FAF}"/>
    <cellStyle name="Normal 4 2 4 3 2" xfId="2777" xr:uid="{00000000-0005-0000-0000-0000CE050000}"/>
    <cellStyle name="Normal 4 2 4 3 2 2" xfId="3315" xr:uid="{00000000-0005-0000-0000-0000CF050000}"/>
    <cellStyle name="Normal 4 2 4 3 2 2 2" xfId="6373" xr:uid="{E50A07B0-BEE2-489E-9328-83695D23809A}"/>
    <cellStyle name="Normal 4 2 4 3 2 2 2 2" xfId="25841" xr:uid="{472F1B4B-D996-42A5-AE97-D0B5975D1982}"/>
    <cellStyle name="Normal 4 2 4 3 2 2 2 3" xfId="15942" xr:uid="{F4A97B65-CBBB-4D81-840C-1203349D4D8C}"/>
    <cellStyle name="Normal 4 2 4 3 2 2 3" xfId="8395" xr:uid="{61B68C81-9A57-46C7-AC09-69E53D88C48D}"/>
    <cellStyle name="Normal 4 2 4 3 2 2 3 2" xfId="18775" xr:uid="{68B13D81-919E-4D55-800C-81439CD569C6}"/>
    <cellStyle name="Normal 4 2 4 3 2 2 4" xfId="11228" xr:uid="{0BD21476-923E-4824-AE68-1108E11C47D3}"/>
    <cellStyle name="Normal 4 2 4 3 2 2 4 2" xfId="21608" xr:uid="{4BD11946-4B3B-4DC7-9A8B-1A09CDDBFB32}"/>
    <cellStyle name="Normal 4 2 4 3 2 2 5" xfId="22994" xr:uid="{20FBB001-AEB4-4236-8AE0-B9172F175F21}"/>
    <cellStyle name="Normal 4 2 4 3 2 2 6" xfId="13872" xr:uid="{BEA246CD-FA76-4EEA-BA5E-0099DC825D91}"/>
    <cellStyle name="Normal 4 2 4 3 2 3" xfId="4332" xr:uid="{70FD9E69-BE70-4E32-ADCD-F26EF1031737}"/>
    <cellStyle name="Normal 4 2 4 3 2 3 2" xfId="9104" xr:uid="{100E7661-CCFA-499C-BB8E-570D9B3A707D}"/>
    <cellStyle name="Normal 4 2 4 3 2 3 2 2" xfId="29147" xr:uid="{29E033BA-1F02-4D6D-814F-B5190BB6A064}"/>
    <cellStyle name="Normal 4 2 4 3 2 3 2 3" xfId="19484" xr:uid="{A6C3521C-E9B0-4EFC-A02D-68BCB64C3270}"/>
    <cellStyle name="Normal 4 2 4 3 2 3 3" xfId="11937" xr:uid="{7D859E24-DC83-412D-A9F2-3B346F54493F}"/>
    <cellStyle name="Normal 4 2 4 3 2 3 3 2" xfId="22317" xr:uid="{51A16266-628D-4559-8096-4A7C5716C82E}"/>
    <cellStyle name="Normal 4 2 4 3 2 3 4" xfId="25251" xr:uid="{8DA9FE6F-EC62-464D-9C2A-257FAB75C469}"/>
    <cellStyle name="Normal 4 2 4 3 2 3 5" xfId="16651" xr:uid="{3CF6BB31-513A-4429-A908-3D4465B49ACF}"/>
    <cellStyle name="Normal 4 2 4 3 2 4" xfId="5995" xr:uid="{C585EE5C-0C7E-4E8A-9EBC-9D4EF2C48856}"/>
    <cellStyle name="Normal 4 2 4 3 2 4 2" xfId="26669" xr:uid="{47545DB1-A879-44A8-A9D7-C66E01693FF4}"/>
    <cellStyle name="Normal 4 2 4 3 2 4 3" xfId="15448" xr:uid="{8FA7142E-13FD-4095-B363-FEBBA079393F}"/>
    <cellStyle name="Normal 4 2 4 3 2 5" xfId="7901" xr:uid="{E59910C0-C8CE-45D7-8BB1-921365E4C248}"/>
    <cellStyle name="Normal 4 2 4 3 2 5 2" xfId="18281" xr:uid="{61889791-4194-436A-AFA4-EA738B9CB93A}"/>
    <cellStyle name="Normal 4 2 4 3 2 6" xfId="10734" xr:uid="{FFB2F7C2-6EE7-42F3-9FF2-8DC2D385AAA6}"/>
    <cellStyle name="Normal 4 2 4 3 2 6 2" xfId="21114" xr:uid="{8A2E294C-E80C-446E-89C6-617A1C88DD9E}"/>
    <cellStyle name="Normal 4 2 4 3 2 7" xfId="25367" xr:uid="{3C979E4B-0444-4BCB-8C20-F21BF7A98A39}"/>
    <cellStyle name="Normal 4 2 4 3 2 8" xfId="13230" xr:uid="{6955B6A0-96C5-49EC-AECE-9F1DC348D231}"/>
    <cellStyle name="Normal 4 2 4 3 3" xfId="3316" xr:uid="{00000000-0005-0000-0000-0000D0050000}"/>
    <cellStyle name="Normal 4 2 4 3 3 2" xfId="4520" xr:uid="{452F2669-B5DC-43ED-B942-D6EBDB042C62}"/>
    <cellStyle name="Normal 4 2 4 3 3 2 2" xfId="9292" xr:uid="{3FBD5F5F-665F-452F-93EF-157A2DBBF1A6}"/>
    <cellStyle name="Normal 4 2 4 3 3 2 2 2" xfId="29271" xr:uid="{7E93B808-D226-4A8E-B51A-B82780826BD8}"/>
    <cellStyle name="Normal 4 2 4 3 3 2 2 3" xfId="19672" xr:uid="{E694131A-4781-43A4-A698-72ABD9B8FA16}"/>
    <cellStyle name="Normal 4 2 4 3 3 2 3" xfId="12125" xr:uid="{D1BCF4B3-80F5-4106-9F87-F4DC69AC2871}"/>
    <cellStyle name="Normal 4 2 4 3 3 2 3 2" xfId="22505" xr:uid="{E7DB2DAD-96C3-4485-AD62-16D728226575}"/>
    <cellStyle name="Normal 4 2 4 3 3 2 4" xfId="24878" xr:uid="{875B205B-2264-4E6B-8CD0-E13992B167CA}"/>
    <cellStyle name="Normal 4 2 4 3 3 2 5" xfId="16839" xr:uid="{24E0BF4E-6AED-40AF-A46E-61B426B2C917}"/>
    <cellStyle name="Normal 4 2 4 3 3 3" xfId="6374" xr:uid="{ECA3A690-95F0-4B75-B420-41EDABD93669}"/>
    <cellStyle name="Normal 4 2 4 3 3 3 2" xfId="26692" xr:uid="{B3F5872F-FD91-4319-B1D5-D871FE0E9206}"/>
    <cellStyle name="Normal 4 2 4 3 3 3 3" xfId="15943" xr:uid="{47A21E3D-874D-401A-9839-50F84F8E920E}"/>
    <cellStyle name="Normal 4 2 4 3 3 4" xfId="8396" xr:uid="{F19C02D7-8DC5-4E0D-BA09-0471247CCC2C}"/>
    <cellStyle name="Normal 4 2 4 3 3 4 2" xfId="18776" xr:uid="{543CCA03-FCB4-473C-AA4F-B71195258A1A}"/>
    <cellStyle name="Normal 4 2 4 3 3 5" xfId="11229" xr:uid="{48AC09F0-BAB9-4B80-A3CE-E17B4D1C7BA0}"/>
    <cellStyle name="Normal 4 2 4 3 3 5 2" xfId="21609" xr:uid="{8E76B7AC-06C0-4221-981D-E581F58FC62F}"/>
    <cellStyle name="Normal 4 2 4 3 3 6" xfId="23895" xr:uid="{7BF36CE9-B073-43AB-9892-A0943BCB676A}"/>
    <cellStyle name="Normal 4 2 4 3 3 7" xfId="13873" xr:uid="{8029D831-5042-4AD6-A5E1-0CED18B1F5B1}"/>
    <cellStyle name="Normal 4 2 4 3 4" xfId="3314" xr:uid="{00000000-0005-0000-0000-0000D1050000}"/>
    <cellStyle name="Normal 4 2 4 3 4 2" xfId="6372" xr:uid="{9DFC3F29-3736-430A-B542-2324A0EA1F82}"/>
    <cellStyle name="Normal 4 2 4 3 4 2 2" xfId="27825" xr:uid="{0A4B0E17-AEFA-4D43-9BC3-A991821EE378}"/>
    <cellStyle name="Normal 4 2 4 3 4 2 3" xfId="15941" xr:uid="{EAF7A55A-280E-4753-905E-BC552F1928D2}"/>
    <cellStyle name="Normal 4 2 4 3 4 3" xfId="8394" xr:uid="{E86F7CF2-CD6F-4DB7-9ABB-E9E1EEFC979F}"/>
    <cellStyle name="Normal 4 2 4 3 4 3 2" xfId="18774" xr:uid="{7A4A18A8-B832-4AEB-8D35-C27912FCFA5B}"/>
    <cellStyle name="Normal 4 2 4 3 4 4" xfId="11227" xr:uid="{3A26AD30-EC9F-463E-A463-C23AF88236A3}"/>
    <cellStyle name="Normal 4 2 4 3 4 4 2" xfId="21607" xr:uid="{4BEE525C-BAEF-4447-8C43-4AD1DBBC7ABF}"/>
    <cellStyle name="Normal 4 2 4 3 4 5" xfId="23203" xr:uid="{387481E8-0217-4D9E-ACC1-0A0134F28288}"/>
    <cellStyle name="Normal 4 2 4 3 4 6" xfId="13871" xr:uid="{B3D46E0D-F9A7-4D5A-8CE8-D2AAB8E1B247}"/>
    <cellStyle name="Normal 4 2 4 3 5" xfId="2592" xr:uid="{00000000-0005-0000-0000-0000D2050000}"/>
    <cellStyle name="Normal 4 2 4 3 5 2" xfId="5857" xr:uid="{6540DA4C-6EF8-475E-B40F-063D43474F28}"/>
    <cellStyle name="Normal 4 2 4 3 5 2 2" xfId="25908" xr:uid="{BE00B786-DECC-4F16-B902-A37A54F38A67}"/>
    <cellStyle name="Normal 4 2 4 3 5 2 3" xfId="15264" xr:uid="{02D90CFF-227E-4DA4-89FB-D4473886255B}"/>
    <cellStyle name="Normal 4 2 4 3 5 3" xfId="7717" xr:uid="{73D32EFB-44BA-467F-89E4-C29677B39BEE}"/>
    <cellStyle name="Normal 4 2 4 3 5 3 2" xfId="18097" xr:uid="{2D339902-8E18-40CA-AB08-92129A3BFFB9}"/>
    <cellStyle name="Normal 4 2 4 3 5 4" xfId="10550" xr:uid="{69470CF8-E37E-47CF-B505-27957D5B8C8C}"/>
    <cellStyle name="Normal 4 2 4 3 5 4 2" xfId="20930" xr:uid="{4AA63951-640B-4C91-AC44-4D9057252DB3}"/>
    <cellStyle name="Normal 4 2 4 3 5 5" xfId="24571" xr:uid="{5574917E-5A39-4BAB-89DC-E95C233A8071}"/>
    <cellStyle name="Normal 4 2 4 3 5 6" xfId="12980" xr:uid="{A5A747CE-AD30-4B2E-AC5B-55284CF6B1FF}"/>
    <cellStyle name="Normal 4 2 4 3 6" xfId="2358" xr:uid="{00000000-0005-0000-0000-0000CD050000}"/>
    <cellStyle name="Normal 4 2 4 3 6 2" xfId="7485" xr:uid="{258536EB-589C-4882-95FC-7FE7C3FB078A}"/>
    <cellStyle name="Normal 4 2 4 3 6 2 2" xfId="17865" xr:uid="{78D6E1BC-F4AD-471C-869D-9B211C8274AD}"/>
    <cellStyle name="Normal 4 2 4 3 6 3" xfId="10318" xr:uid="{1795E98D-1858-4E51-8516-5CA312E08E91}"/>
    <cellStyle name="Normal 4 2 4 3 6 3 2" xfId="20698" xr:uid="{BFFF2118-A297-4E22-8250-8D3F309BBCDC}"/>
    <cellStyle name="Normal 4 2 4 3 6 4" xfId="24041" xr:uid="{4B2ECA22-7162-4B4E-9675-47FF2997767C}"/>
    <cellStyle name="Normal 4 2 4 3 6 5" xfId="15032" xr:uid="{2E5F23A7-93B1-46BB-B5A6-52CF70AFEEC1}"/>
    <cellStyle name="Normal 4 2 4 3 7" xfId="3895" xr:uid="{407F759E-344C-46F4-B726-31C28228A117}"/>
    <cellStyle name="Normal 4 2 4 3 7 2" xfId="8727" xr:uid="{29F472D2-E110-4D88-9F61-E13E5FA9C81B}"/>
    <cellStyle name="Normal 4 2 4 3 7 2 2" xfId="19107" xr:uid="{2284EC89-07AC-411D-82FE-34F09DF7D6CB}"/>
    <cellStyle name="Normal 4 2 4 3 7 3" xfId="11560" xr:uid="{CD4DEB1D-45A5-48C7-9769-59B46F61D03D}"/>
    <cellStyle name="Normal 4 2 4 3 7 3 2" xfId="21940" xr:uid="{770ADE17-99E5-4AFE-B579-1A98EE501125}"/>
    <cellStyle name="Normal 4 2 4 3 7 4" xfId="16274" xr:uid="{6FB5E671-849F-4DE7-8BF9-30A2B731599F}"/>
    <cellStyle name="Normal 4 2 4 3 8" xfId="5260" xr:uid="{5AB2208D-2ECB-46B1-A1AD-1C10EFA86D2C}"/>
    <cellStyle name="Normal 4 2 4 3 8 2" xfId="14558" xr:uid="{4386F813-09E8-4B41-BDF4-20EFB92A3414}"/>
    <cellStyle name="Normal 4 2 4 3 9" xfId="7011" xr:uid="{789A5CDE-7332-4F6B-BBF3-E319B9A8D71B}"/>
    <cellStyle name="Normal 4 2 4 3 9 2" xfId="17391" xr:uid="{0280FBB0-A649-4BD5-9490-08CDC4E0C773}"/>
    <cellStyle name="Normal 4 2 4 4" xfId="957" xr:uid="{00000000-0005-0000-0000-00006F050000}"/>
    <cellStyle name="Normal 4 2 4 4 2" xfId="3317" xr:uid="{00000000-0005-0000-0000-0000D4050000}"/>
    <cellStyle name="Normal 4 2 4 4 2 2" xfId="6375" xr:uid="{8F0A29D2-D7B3-4E56-8B87-AD49C0CD0FE5}"/>
    <cellStyle name="Normal 4 2 4 4 2 2 2" xfId="28144" xr:uid="{15F7E190-0EFB-4B46-AA08-B9FC031F951D}"/>
    <cellStyle name="Normal 4 2 4 4 2 2 3" xfId="15944" xr:uid="{487857BB-B8D6-44AB-AAD0-1E227A507C31}"/>
    <cellStyle name="Normal 4 2 4 4 2 3" xfId="8397" xr:uid="{3C143CBE-B596-4111-8A73-325C4AE99A01}"/>
    <cellStyle name="Normal 4 2 4 4 2 3 2" xfId="18777" xr:uid="{E3F37898-0DDA-4A76-BB45-32C1418C3704}"/>
    <cellStyle name="Normal 4 2 4 4 2 4" xfId="11230" xr:uid="{E3F73AD3-0682-43FA-B6BE-B1AC0C81098B}"/>
    <cellStyle name="Normal 4 2 4 4 2 4 2" xfId="21610" xr:uid="{A4317B59-8ACE-4D43-99A5-700EF431C073}"/>
    <cellStyle name="Normal 4 2 4 4 2 5" xfId="23510" xr:uid="{5D01FDC3-A29C-4A13-BF5E-B5E597BBEDD5}"/>
    <cellStyle name="Normal 4 2 4 4 2 6" xfId="13874" xr:uid="{EF4703E9-A033-4E67-A333-D632E5176286}"/>
    <cellStyle name="Normal 4 2 4 4 3" xfId="2774" xr:uid="{00000000-0005-0000-0000-0000D5050000}"/>
    <cellStyle name="Normal 4 2 4 4 3 2" xfId="5992" xr:uid="{E39637DE-8B66-4185-BED9-6C2E3B488169}"/>
    <cellStyle name="Normal 4 2 4 4 3 2 2" xfId="26671" xr:uid="{4E299BC9-8DB1-4608-9829-A2D535EA19CC}"/>
    <cellStyle name="Normal 4 2 4 4 3 2 3" xfId="15445" xr:uid="{A86BE9B4-5BF6-4AC2-845B-0F93735DE431}"/>
    <cellStyle name="Normal 4 2 4 4 3 3" xfId="7898" xr:uid="{49FB707D-5367-445B-843A-C1E85E660FEB}"/>
    <cellStyle name="Normal 4 2 4 4 3 3 2" xfId="18278" xr:uid="{CB8FFE37-A4C6-48A6-96A9-2AF7AF0CA451}"/>
    <cellStyle name="Normal 4 2 4 4 3 4" xfId="10731" xr:uid="{3CC66CFE-E550-4D08-A1AB-2B1B4982A0A6}"/>
    <cellStyle name="Normal 4 2 4 4 3 4 2" xfId="21111" xr:uid="{7E5A6ECD-BFCC-41EB-82DF-4C12E332DF0E}"/>
    <cellStyle name="Normal 4 2 4 4 3 5" xfId="23581" xr:uid="{D9A6BF4D-F8C7-42C0-8A5E-D7AA8EA7777E}"/>
    <cellStyle name="Normal 4 2 4 4 3 6" xfId="13227" xr:uid="{A90A061A-B369-4680-847B-0A783306D795}"/>
    <cellStyle name="Normal 4 2 4 4 4" xfId="4186" xr:uid="{37541807-A374-4414-A8FC-CA3014A4BA8C}"/>
    <cellStyle name="Normal 4 2 4 4 4 2" xfId="8958" xr:uid="{E638087D-DBF0-408F-9269-238EAE4FDAD1}"/>
    <cellStyle name="Normal 4 2 4 4 4 2 2" xfId="19338" xr:uid="{82C4527E-C1FD-4226-B7E8-DBAACF9A92D8}"/>
    <cellStyle name="Normal 4 2 4 4 4 3" xfId="11791" xr:uid="{C2E290E2-01AD-4948-8E08-B7B63F83A8DE}"/>
    <cellStyle name="Normal 4 2 4 4 4 3 2" xfId="22171" xr:uid="{C48759BE-054B-4476-9F46-1DE0B3D590AF}"/>
    <cellStyle name="Normal 4 2 4 4 4 4" xfId="23087" xr:uid="{49F7775F-FA77-45F2-A31A-5733512B8D0F}"/>
    <cellStyle name="Normal 4 2 4 4 4 5" xfId="16505" xr:uid="{602C9A63-5940-4C18-8981-5534B09B89AD}"/>
    <cellStyle name="Normal 4 2 4 4 5" xfId="5261" xr:uid="{1319BDE0-2551-4B68-9802-4AF23C378265}"/>
    <cellStyle name="Normal 4 2 4 4 5 2" xfId="14559" xr:uid="{506F6334-74C2-4EB3-B6D2-460CE5A593E1}"/>
    <cellStyle name="Normal 4 2 4 4 6" xfId="7012" xr:uid="{1FD27AA7-1AC6-427C-87A2-0A63C3C06FDA}"/>
    <cellStyle name="Normal 4 2 4 4 6 2" xfId="17392" xr:uid="{B84107C5-AF48-4DF1-B84D-7E20783158E9}"/>
    <cellStyle name="Normal 4 2 4 4 7" xfId="9845" xr:uid="{F632BA21-DE08-4DDC-BDE3-5FFF9D26B162}"/>
    <cellStyle name="Normal 4 2 4 4 7 2" xfId="20225" xr:uid="{BDE3FB14-5D7D-4075-8FDC-057441F77C7D}"/>
    <cellStyle name="Normal 4 2 4 4 8" xfId="23798" xr:uid="{4AD55E4F-86CD-4A1A-86B9-10820CEB76B6}"/>
    <cellStyle name="Normal 4 2 4 4 9" xfId="12750" xr:uid="{DC1691DB-C08E-4886-BA52-B7506B2A424A}"/>
    <cellStyle name="Normal 4 2 4 5" xfId="3318" xr:uid="{00000000-0005-0000-0000-0000D6050000}"/>
    <cellStyle name="Normal 4 2 4 5 2" xfId="4521" xr:uid="{0E8E5B39-AFE5-4CA4-91C7-A3464D3F00BB}"/>
    <cellStyle name="Normal 4 2 4 5 2 2" xfId="9293" xr:uid="{D591BF78-F04D-47D5-928F-52D8E541F8AB}"/>
    <cellStyle name="Normal 4 2 4 5 2 2 2" xfId="29272" xr:uid="{E258C256-3FE8-4006-AD74-D535CAB304C6}"/>
    <cellStyle name="Normal 4 2 4 5 2 2 3" xfId="19673" xr:uid="{F7F64A4D-2122-45F6-82E2-5BE09EFD026C}"/>
    <cellStyle name="Normal 4 2 4 5 2 3" xfId="12126" xr:uid="{5847B0E9-E996-4C29-941D-70FE8A368C53}"/>
    <cellStyle name="Normal 4 2 4 5 2 3 2" xfId="22506" xr:uid="{B14B6018-F271-4684-8764-3ACE4519415E}"/>
    <cellStyle name="Normal 4 2 4 5 2 4" xfId="23306" xr:uid="{CCA219FC-92C2-4C0C-BF3E-6F6BEBE0DE9F}"/>
    <cellStyle name="Normal 4 2 4 5 2 5" xfId="16840" xr:uid="{CF25A3E3-5418-4DC1-9C6E-A406DC03D001}"/>
    <cellStyle name="Normal 4 2 4 5 3" xfId="6376" xr:uid="{256B6FAA-C2C9-4ACE-B9C7-6FC9B51CDB96}"/>
    <cellStyle name="Normal 4 2 4 5 3 2" xfId="27141" xr:uid="{70BFEA5C-4E6C-4F46-95C9-B5C80A30C9F4}"/>
    <cellStyle name="Normal 4 2 4 5 3 3" xfId="15945" xr:uid="{743BA6B8-A56E-4CBB-9753-736E70BD010B}"/>
    <cellStyle name="Normal 4 2 4 5 4" xfId="8398" xr:uid="{3570482D-F52B-470B-89CD-2CD3F4ABBB04}"/>
    <cellStyle name="Normal 4 2 4 5 4 2" xfId="18778" xr:uid="{2BC47C64-585F-462F-AF3E-C7AF3A226651}"/>
    <cellStyle name="Normal 4 2 4 5 5" xfId="11231" xr:uid="{1C6947AC-084A-43D7-9915-2206CA974BD9}"/>
    <cellStyle name="Normal 4 2 4 5 5 2" xfId="21611" xr:uid="{559AE209-05D8-4985-B557-0D438344104A}"/>
    <cellStyle name="Normal 4 2 4 5 6" xfId="23980" xr:uid="{664207EE-4914-4965-9834-53028B4545F1}"/>
    <cellStyle name="Normal 4 2 4 5 7" xfId="13875" xr:uid="{0277DFB1-73A2-4180-A054-EB5BD2A38890}"/>
    <cellStyle name="Normal 4 2 4 6" xfId="2932" xr:uid="{00000000-0005-0000-0000-0000D7050000}"/>
    <cellStyle name="Normal 4 2 4 6 2" xfId="6112" xr:uid="{C3DED480-E875-415D-B2C5-2357CB13D6CB}"/>
    <cellStyle name="Normal 4 2 4 6 2 2" xfId="28596" xr:uid="{E6CCCEB0-5E6C-474F-83E3-B0858B991066}"/>
    <cellStyle name="Normal 4 2 4 6 2 3" xfId="15590" xr:uid="{4E4B3070-74E1-4F0F-AA9D-7F9455C98DCE}"/>
    <cellStyle name="Normal 4 2 4 6 3" xfId="8043" xr:uid="{CF045047-FE2E-438C-A3AF-36CFCCD81394}"/>
    <cellStyle name="Normal 4 2 4 6 3 2" xfId="18423" xr:uid="{6974ED14-239E-4C96-B588-6D4C3D4FAC53}"/>
    <cellStyle name="Normal 4 2 4 6 4" xfId="10876" xr:uid="{271A16A4-2E4D-4EDB-B60B-F37169EF597F}"/>
    <cellStyle name="Normal 4 2 4 6 4 2" xfId="21256" xr:uid="{E48D12CF-779A-4ED9-8B8B-FF952051B37A}"/>
    <cellStyle name="Normal 4 2 4 6 5" xfId="24061" xr:uid="{B8F51B56-D343-4566-AA4C-10BF28E83B0A}"/>
    <cellStyle name="Normal 4 2 4 6 6" xfId="13448" xr:uid="{77F5DE15-377E-43E2-AD6E-5E17F1ADD0A4}"/>
    <cellStyle name="Normal 4 2 4 7" xfId="2489" xr:uid="{00000000-0005-0000-0000-0000D8050000}"/>
    <cellStyle name="Normal 4 2 4 7 2" xfId="5774" xr:uid="{F018ECED-5A6F-4447-9A54-9EE76DDBE63F}"/>
    <cellStyle name="Normal 4 2 4 7 2 2" xfId="26493" xr:uid="{20CD0C60-F007-4614-9B70-9A17FB6DFF1D}"/>
    <cellStyle name="Normal 4 2 4 7 2 3" xfId="15161" xr:uid="{E1E7917D-0F93-4527-AE06-FB2AF4482F01}"/>
    <cellStyle name="Normal 4 2 4 7 3" xfId="7614" xr:uid="{6514BE92-1F04-4928-8709-D85A419C7015}"/>
    <cellStyle name="Normal 4 2 4 7 3 2" xfId="17994" xr:uid="{9CEE5451-D453-4DDB-9594-21DEED4014B7}"/>
    <cellStyle name="Normal 4 2 4 7 4" xfId="10447" xr:uid="{38B26B3D-726D-459F-AF2C-ECD1E29A4E39}"/>
    <cellStyle name="Normal 4 2 4 7 4 2" xfId="20827" xr:uid="{1E7E024D-C69D-493A-99B3-BA694475E263}"/>
    <cellStyle name="Normal 4 2 4 7 5" xfId="23757" xr:uid="{3E8674F5-2E40-4193-BA4B-289E887374FE}"/>
    <cellStyle name="Normal 4 2 4 7 6" xfId="12877" xr:uid="{36D69116-BF77-4B1C-AEC5-5834A30DC7E7}"/>
    <cellStyle name="Normal 4 2 4 8" xfId="2183" xr:uid="{00000000-0005-0000-0000-0000C1050000}"/>
    <cellStyle name="Normal 4 2 4 8 2" xfId="7310" xr:uid="{F12A16AD-7B72-415C-9FDB-084D86B3C010}"/>
    <cellStyle name="Normal 4 2 4 8 2 2" xfId="17690" xr:uid="{5429233F-C9A4-4E27-A5B1-9C96FFE0F1DC}"/>
    <cellStyle name="Normal 4 2 4 8 3" xfId="10143" xr:uid="{81ABF9DE-FCB1-4960-BBE8-9EDEB58738B3}"/>
    <cellStyle name="Normal 4 2 4 8 3 2" xfId="20523" xr:uid="{CEF406A1-D7FF-40FB-86B1-E3777551BBAD}"/>
    <cellStyle name="Normal 4 2 4 8 4" xfId="23695" xr:uid="{991D425F-ED78-4AF1-A784-690BB22855BD}"/>
    <cellStyle name="Normal 4 2 4 8 5" xfId="14857" xr:uid="{F13E48C5-0826-4DBF-9B5F-E3424307332A}"/>
    <cellStyle name="Normal 4 2 4 9" xfId="3979" xr:uid="{45AF6E9E-6287-4168-9448-70EA475F6D56}"/>
    <cellStyle name="Normal 4 2 4 9 2" xfId="8803" xr:uid="{96A98EB3-8991-4181-A17C-6603F625A4A6}"/>
    <cellStyle name="Normal 4 2 4 9 2 2" xfId="19183" xr:uid="{8BBAFF3B-41EF-46F1-A4FD-B9358D20F12A}"/>
    <cellStyle name="Normal 4 2 4 9 3" xfId="11636" xr:uid="{23034033-ACF7-4415-A7E9-1BCB1E9700BD}"/>
    <cellStyle name="Normal 4 2 4 9 3 2" xfId="22016" xr:uid="{B28099F8-D03B-4A07-9886-76653D588664}"/>
    <cellStyle name="Normal 4 2 4 9 4" xfId="16350" xr:uid="{A710A958-0260-4144-B2F9-F9DE1EBA01CF}"/>
    <cellStyle name="Normal 4 2 5" xfId="958" xr:uid="{00000000-0005-0000-0000-000070050000}"/>
    <cellStyle name="Normal 4 2 5 10" xfId="5262" xr:uid="{0CBE73A5-7193-4D2C-A908-00C86B036AD4}"/>
    <cellStyle name="Normal 4 2 5 10 2" xfId="14560" xr:uid="{A731E1B3-3F9F-4889-B99A-0145435E747A}"/>
    <cellStyle name="Normal 4 2 5 11" xfId="7013" xr:uid="{3967B753-E8EF-48AC-83DE-54B8730320A3}"/>
    <cellStyle name="Normal 4 2 5 11 2" xfId="17393" xr:uid="{490C3C79-1905-444B-A011-4DBCF704CF26}"/>
    <cellStyle name="Normal 4 2 5 12" xfId="9846" xr:uid="{33654FB9-4B74-41A2-813A-B8AE1BDE3AB7}"/>
    <cellStyle name="Normal 4 2 5 12 2" xfId="20226" xr:uid="{5AF73625-CF6A-48A5-916A-015C667A23E4}"/>
    <cellStyle name="Normal 4 2 5 13" xfId="25429" xr:uid="{8BAE80AC-F656-4AEE-B7FB-D550FE15D202}"/>
    <cellStyle name="Normal 4 2 5 14" xfId="12449" xr:uid="{146E16A4-1DDA-401D-A374-6B4A02EC93AD}"/>
    <cellStyle name="Normal 4 2 5 2" xfId="959" xr:uid="{00000000-0005-0000-0000-000071050000}"/>
    <cellStyle name="Normal 4 2 5 2 10" xfId="9847" xr:uid="{B26CF3D7-1113-434C-8C60-5E5772F9ADCC}"/>
    <cellStyle name="Normal 4 2 5 2 10 2" xfId="20227" xr:uid="{15613978-8531-43E1-8060-4069E3668F7C}"/>
    <cellStyle name="Normal 4 2 5 2 11" xfId="23550" xr:uid="{E140D3AB-46F1-4E88-94C1-1F97E001E18E}"/>
    <cellStyle name="Normal 4 2 5 2 12" xfId="12593" xr:uid="{3E88260C-B2CB-41BC-91B2-A4DF1C1B4BA0}"/>
    <cellStyle name="Normal 4 2 5 2 2" xfId="960" xr:uid="{00000000-0005-0000-0000-000072050000}"/>
    <cellStyle name="Normal 4 2 5 2 2 2" xfId="3320" xr:uid="{00000000-0005-0000-0000-0000DC050000}"/>
    <cellStyle name="Normal 4 2 5 2 2 2 2" xfId="6378" xr:uid="{B770ADED-9101-408A-83A1-B924951FF274}"/>
    <cellStyle name="Normal 4 2 5 2 2 2 2 2" xfId="28265" xr:uid="{C74EC279-60EC-4E28-A305-0DCD07AF538C}"/>
    <cellStyle name="Normal 4 2 5 2 2 2 2 3" xfId="26683" xr:uid="{C3478ABA-1720-4FAC-8FED-923AEB8466D0}"/>
    <cellStyle name="Normal 4 2 5 2 2 2 2 4" xfId="15947" xr:uid="{7C2475F4-8D89-4CA3-8E9E-C24BB1B3C501}"/>
    <cellStyle name="Normal 4 2 5 2 2 2 3" xfId="8400" xr:uid="{C22CFE14-56FC-4F3C-AF93-DD42ECF197AC}"/>
    <cellStyle name="Normal 4 2 5 2 2 2 3 2" xfId="28905" xr:uid="{57FFE5EE-767B-4502-97BB-CDFC96E7FA7D}"/>
    <cellStyle name="Normal 4 2 5 2 2 2 3 3" xfId="18780" xr:uid="{EC3C5B6E-4CC2-4105-9791-A067BF9E0F15}"/>
    <cellStyle name="Normal 4 2 5 2 2 2 4" xfId="11233" xr:uid="{E2E5DE9D-117A-48A6-81CD-2FA1A7C81124}"/>
    <cellStyle name="Normal 4 2 5 2 2 2 4 2" xfId="21613" xr:uid="{2AA75FDA-06FB-4904-BDD8-843D86CA359A}"/>
    <cellStyle name="Normal 4 2 5 2 2 2 5" xfId="22737" xr:uid="{BE7C205A-0BA3-4733-A7F0-821BF620A085}"/>
    <cellStyle name="Normal 4 2 5 2 2 2 6" xfId="13877" xr:uid="{D2F893E2-3F1E-4A3F-9EB0-404D65F01C6D}"/>
    <cellStyle name="Normal 4 2 5 2 2 3" xfId="4334" xr:uid="{5BE6B68A-7B10-4B7E-854E-6FFB4FFE172B}"/>
    <cellStyle name="Normal 4 2 5 2 2 3 2" xfId="9106" xr:uid="{1302051A-ABE6-4175-AA37-19EB6E160850}"/>
    <cellStyle name="Normal 4 2 5 2 2 3 2 2" xfId="29149" xr:uid="{99041798-5A95-422D-AE30-E4AE237CFDBC}"/>
    <cellStyle name="Normal 4 2 5 2 2 3 2 3" xfId="19486" xr:uid="{3C106315-F70B-4A49-A801-9FBE3D5B27D2}"/>
    <cellStyle name="Normal 4 2 5 2 2 3 3" xfId="11939" xr:uid="{86EFA8A8-BEE4-47A3-AF34-8FFF9C28A589}"/>
    <cellStyle name="Normal 4 2 5 2 2 3 3 2" xfId="22319" xr:uid="{EF63205B-BB47-4CBB-BE9E-5BC10AEF294F}"/>
    <cellStyle name="Normal 4 2 5 2 2 3 4" xfId="25216" xr:uid="{19DF6725-F748-4B6D-90AD-46D9D3FFDDBE}"/>
    <cellStyle name="Normal 4 2 5 2 2 3 5" xfId="16653" xr:uid="{92D965AF-E9A9-4832-A5CA-A4A2669210C2}"/>
    <cellStyle name="Normal 4 2 5 2 2 4" xfId="5264" xr:uid="{2276ACD1-E7D6-4418-A080-980DEAE92B44}"/>
    <cellStyle name="Normal 4 2 5 2 2 4 2" xfId="25996" xr:uid="{CE44DA71-1C40-4684-8046-9C67712C9040}"/>
    <cellStyle name="Normal 4 2 5 2 2 4 3" xfId="14562" xr:uid="{EC1BC237-9119-4647-97ED-878B17EF3299}"/>
    <cellStyle name="Normal 4 2 5 2 2 5" xfId="7015" xr:uid="{19BD68A2-67CA-4449-AA4B-DDBA978C8675}"/>
    <cellStyle name="Normal 4 2 5 2 2 5 2" xfId="17395" xr:uid="{F9B737A5-8B7A-461F-8D10-F24CC8DCE17C}"/>
    <cellStyle name="Normal 4 2 5 2 2 6" xfId="9848" xr:uid="{1CBAEAD7-2B41-4B13-B4C6-ACEE43A54F72}"/>
    <cellStyle name="Normal 4 2 5 2 2 6 2" xfId="20228" xr:uid="{173F5588-FDB3-4B71-B930-4E0584D44597}"/>
    <cellStyle name="Normal 4 2 5 2 2 7" xfId="25502" xr:uid="{D33929E5-E0B8-4C10-91F3-31EBD339EBD4}"/>
    <cellStyle name="Normal 4 2 5 2 2 8" xfId="13232" xr:uid="{4F9CECE8-EB50-49F4-9389-259541B4B9EF}"/>
    <cellStyle name="Normal 4 2 5 2 3" xfId="3321" xr:uid="{00000000-0005-0000-0000-0000DD050000}"/>
    <cellStyle name="Normal 4 2 5 2 3 2" xfId="4522" xr:uid="{347C5674-4DFD-40C4-B12F-56BE80C5BE4E}"/>
    <cellStyle name="Normal 4 2 5 2 3 2 2" xfId="9294" xr:uid="{3F581F5C-90FA-474F-BF10-5137BEAE4725}"/>
    <cellStyle name="Normal 4 2 5 2 3 2 2 2" xfId="29273" xr:uid="{0CBB4331-0319-490B-B15B-9200E81CA6A4}"/>
    <cellStyle name="Normal 4 2 5 2 3 2 2 3" xfId="19674" xr:uid="{838DF7E9-BA6F-4FBF-B781-FB2858570C60}"/>
    <cellStyle name="Normal 4 2 5 2 3 2 3" xfId="12127" xr:uid="{7FABD496-6C93-4FDA-A3DD-F96ABDEEAAC0}"/>
    <cellStyle name="Normal 4 2 5 2 3 2 3 2" xfId="22507" xr:uid="{35BD0BB6-0B4C-4E1B-A833-D8A806597684}"/>
    <cellStyle name="Normal 4 2 5 2 3 2 4" xfId="25654" xr:uid="{F9AED57B-FB20-4B83-AFC5-9B9BF17A3DBE}"/>
    <cellStyle name="Normal 4 2 5 2 3 2 5" xfId="16841" xr:uid="{2D5ADDA7-B3A4-4C7D-939C-F6084C4E276A}"/>
    <cellStyle name="Normal 4 2 5 2 3 3" xfId="6379" xr:uid="{CD6C82C8-A74A-433D-B39F-B9C161BA02EE}"/>
    <cellStyle name="Normal 4 2 5 2 3 3 2" xfId="28289" xr:uid="{B9A18EF6-7C90-4427-ADEF-358CCBDACFD6}"/>
    <cellStyle name="Normal 4 2 5 2 3 3 3" xfId="15948" xr:uid="{BE577C5B-C10E-446F-8688-350CADE73FEF}"/>
    <cellStyle name="Normal 4 2 5 2 3 4" xfId="8401" xr:uid="{9718EDC0-0073-4EC3-B6B9-540CB1B96F41}"/>
    <cellStyle name="Normal 4 2 5 2 3 4 2" xfId="18781" xr:uid="{ACEE0FCB-F137-469D-8B77-9CB741FA1AC7}"/>
    <cellStyle name="Normal 4 2 5 2 3 5" xfId="11234" xr:uid="{5AE48A34-F6DB-4551-BA3E-857436778BD5}"/>
    <cellStyle name="Normal 4 2 5 2 3 5 2" xfId="21614" xr:uid="{A40392E5-DC6A-4C8D-8E01-AF1046A67A4D}"/>
    <cellStyle name="Normal 4 2 5 2 3 6" xfId="22756" xr:uid="{C5EB7D95-B669-4759-BF56-E246B3848CF9}"/>
    <cellStyle name="Normal 4 2 5 2 3 7" xfId="13878" xr:uid="{6DBC202F-6DB1-4F1E-A066-512B436B0C98}"/>
    <cellStyle name="Normal 4 2 5 2 4" xfId="3319" xr:uid="{00000000-0005-0000-0000-0000DE050000}"/>
    <cellStyle name="Normal 4 2 5 2 4 2" xfId="6377" xr:uid="{432CD6A6-AFDF-41D6-BFC3-3790A92C6F84}"/>
    <cellStyle name="Normal 4 2 5 2 4 2 2" xfId="26375" xr:uid="{82ABE11C-256E-4056-918B-A35B699AB672}"/>
    <cellStyle name="Normal 4 2 5 2 4 2 3" xfId="15946" xr:uid="{C37600C8-3ED2-440B-8690-8C3B3063BCDD}"/>
    <cellStyle name="Normal 4 2 5 2 4 3" xfId="8399" xr:uid="{E8E189F8-8F4B-4890-9701-B5D1C06B73F2}"/>
    <cellStyle name="Normal 4 2 5 2 4 3 2" xfId="18779" xr:uid="{5CAD051B-AFF1-400C-8267-4F53AB69DDA2}"/>
    <cellStyle name="Normal 4 2 5 2 4 4" xfId="11232" xr:uid="{FBA4F533-2B3C-4CCD-973C-9CAB932C23CE}"/>
    <cellStyle name="Normal 4 2 5 2 4 4 2" xfId="21612" xr:uid="{D2FC6275-5A85-4ECA-933B-0219857FE0FB}"/>
    <cellStyle name="Normal 4 2 5 2 4 5" xfId="24154" xr:uid="{D8002FA3-967C-4F90-ACC8-5D137DBF6F85}"/>
    <cellStyle name="Normal 4 2 5 2 4 6" xfId="13876" xr:uid="{D694F6F7-2BF7-4D7B-96A4-EED1281B6703}"/>
    <cellStyle name="Normal 4 2 5 2 5" xfId="2523" xr:uid="{00000000-0005-0000-0000-0000DF050000}"/>
    <cellStyle name="Normal 4 2 5 2 5 2" xfId="5800" xr:uid="{11D778BA-8E15-4019-B38A-8E52B38AEBF0}"/>
    <cellStyle name="Normal 4 2 5 2 5 2 2" xfId="25981" xr:uid="{6A9AA136-2BD0-4FBF-9ABB-282C03ECF6E4}"/>
    <cellStyle name="Normal 4 2 5 2 5 2 3" xfId="15195" xr:uid="{16AA72AB-A281-4DDC-AB5D-460210E2E450}"/>
    <cellStyle name="Normal 4 2 5 2 5 3" xfId="7648" xr:uid="{4A162BEF-2978-4CE7-BE45-90F48C2F33A4}"/>
    <cellStyle name="Normal 4 2 5 2 5 3 2" xfId="18028" xr:uid="{A9BED9A7-98A0-45A8-9F06-91AB686E446A}"/>
    <cellStyle name="Normal 4 2 5 2 5 4" xfId="10481" xr:uid="{FAACC862-64F7-4F79-A96E-E160C786ABCD}"/>
    <cellStyle name="Normal 4 2 5 2 5 4 2" xfId="20861" xr:uid="{F9F4DD29-D3C2-476C-AD88-BB91E3826189}"/>
    <cellStyle name="Normal 4 2 5 2 5 5" xfId="23974" xr:uid="{38614436-59D6-4DEC-8B43-2E00B0443410}"/>
    <cellStyle name="Normal 4 2 5 2 5 6" xfId="12911" xr:uid="{65572533-9279-4D9C-B564-FD495FB82F6F}"/>
    <cellStyle name="Normal 4 2 5 2 6" xfId="2359" xr:uid="{00000000-0005-0000-0000-0000DA050000}"/>
    <cellStyle name="Normal 4 2 5 2 6 2" xfId="7486" xr:uid="{6258D792-03F6-4DD9-BEBA-5118EF4C3843}"/>
    <cellStyle name="Normal 4 2 5 2 6 2 2" xfId="17866" xr:uid="{4E480B7B-420E-401D-A276-81C4402CB61A}"/>
    <cellStyle name="Normal 4 2 5 2 6 3" xfId="10319" xr:uid="{166DEC97-5528-433D-9E11-55CBE0AF026F}"/>
    <cellStyle name="Normal 4 2 5 2 6 3 2" xfId="20699" xr:uid="{A2F4F4BD-0514-452A-9200-A93BC546385A}"/>
    <cellStyle name="Normal 4 2 5 2 6 4" xfId="23307" xr:uid="{39990AC5-8C6B-4B0D-8798-96B022C2360D}"/>
    <cellStyle name="Normal 4 2 5 2 6 5" xfId="15033" xr:uid="{B2BFCC8C-E173-4385-9802-1DD47ED3D577}"/>
    <cellStyle name="Normal 4 2 5 2 7" xfId="3896" xr:uid="{CB65113C-B265-478E-9D02-6C0656EEE1BA}"/>
    <cellStyle name="Normal 4 2 5 2 7 2" xfId="8728" xr:uid="{F611B9F0-8701-45BA-A1D0-35AEA580EF9B}"/>
    <cellStyle name="Normal 4 2 5 2 7 2 2" xfId="19108" xr:uid="{8C51E9BE-0237-4151-B049-E10F9C4E50BC}"/>
    <cellStyle name="Normal 4 2 5 2 7 3" xfId="11561" xr:uid="{A087CB4F-BC5D-45D1-9053-01A720DEFB4C}"/>
    <cellStyle name="Normal 4 2 5 2 7 3 2" xfId="21941" xr:uid="{C1497DF3-61B4-49B1-BBCD-BCAC48179AF9}"/>
    <cellStyle name="Normal 4 2 5 2 7 4" xfId="16275" xr:uid="{CEADDF0D-E011-4200-AC7B-8AC418DCC36E}"/>
    <cellStyle name="Normal 4 2 5 2 8" xfId="5263" xr:uid="{20239CCB-D576-44EC-92EA-AE90C1783381}"/>
    <cellStyle name="Normal 4 2 5 2 8 2" xfId="14561" xr:uid="{EB0580DD-36D2-4FF5-95A1-7A591DC27CD8}"/>
    <cellStyle name="Normal 4 2 5 2 9" xfId="7014" xr:uid="{795DA4D6-C3B5-4D29-AFD2-CAB6BA65E474}"/>
    <cellStyle name="Normal 4 2 5 2 9 2" xfId="17394" xr:uid="{BC3F3C25-047F-4FC7-92EC-024B562BEF50}"/>
    <cellStyle name="Normal 4 2 5 3" xfId="961" xr:uid="{00000000-0005-0000-0000-000073050000}"/>
    <cellStyle name="Normal 4 2 5 3 10" xfId="23368" xr:uid="{79750114-A351-4CCB-867C-76DE717FA61F}"/>
    <cellStyle name="Normal 4 2 5 3 11" xfId="12751" xr:uid="{68D682AD-CD8A-4A06-B9ED-79FA4A5D9671}"/>
    <cellStyle name="Normal 4 2 5 3 2" xfId="2778" xr:uid="{00000000-0005-0000-0000-0000E1050000}"/>
    <cellStyle name="Normal 4 2 5 3 2 2" xfId="3323" xr:uid="{00000000-0005-0000-0000-0000E2050000}"/>
    <cellStyle name="Normal 4 2 5 3 2 2 2" xfId="6381" xr:uid="{C605AE42-8AF8-4194-BC12-7E70C5668458}"/>
    <cellStyle name="Normal 4 2 5 3 2 2 2 2" xfId="25934" xr:uid="{881930D7-1D5F-4EE7-99A4-6ED322AE55F4}"/>
    <cellStyle name="Normal 4 2 5 3 2 2 2 3" xfId="15950" xr:uid="{9C3F95C9-7282-4699-ABF6-D9D420A73124}"/>
    <cellStyle name="Normal 4 2 5 3 2 2 3" xfId="8403" xr:uid="{63265D94-9F3F-4751-862E-84A7C7425231}"/>
    <cellStyle name="Normal 4 2 5 3 2 2 3 2" xfId="18783" xr:uid="{87EB6427-0939-4666-98F2-B807DC62D3A7}"/>
    <cellStyle name="Normal 4 2 5 3 2 2 4" xfId="11236" xr:uid="{6D46F3E2-61ED-49DD-A7B0-4D3D5DE01971}"/>
    <cellStyle name="Normal 4 2 5 3 2 2 4 2" xfId="21616" xr:uid="{D9A396D4-C104-4104-8079-35ECEFA27857}"/>
    <cellStyle name="Normal 4 2 5 3 2 2 5" xfId="22732" xr:uid="{79BD1422-BA6E-495E-B773-5F7BDF605971}"/>
    <cellStyle name="Normal 4 2 5 3 2 2 6" xfId="13880" xr:uid="{ED7E36B9-4F50-4BEF-8561-30C24B6E9567}"/>
    <cellStyle name="Normal 4 2 5 3 2 3" xfId="4335" xr:uid="{39B36460-E5E2-499F-B81B-388D9582238E}"/>
    <cellStyle name="Normal 4 2 5 3 2 3 2" xfId="9107" xr:uid="{B92390C0-83F6-4DAD-BC04-EB8BF96EDE31}"/>
    <cellStyle name="Normal 4 2 5 3 2 3 2 2" xfId="29150" xr:uid="{070640E3-9208-4E43-A10C-1694F45BCA18}"/>
    <cellStyle name="Normal 4 2 5 3 2 3 2 3" xfId="19487" xr:uid="{7F818460-2C5F-4647-B0B0-F6EF4BED27A8}"/>
    <cellStyle name="Normal 4 2 5 3 2 3 3" xfId="11940" xr:uid="{945CD2CC-9CFA-4EC6-9F24-795824B1CA01}"/>
    <cellStyle name="Normal 4 2 5 3 2 3 3 2" xfId="22320" xr:uid="{22E56662-CC04-4231-9943-6BCB77BBCA11}"/>
    <cellStyle name="Normal 4 2 5 3 2 3 4" xfId="22642" xr:uid="{A0C14500-DB99-4ED6-9B7F-46A1EE961179}"/>
    <cellStyle name="Normal 4 2 5 3 2 3 5" xfId="16654" xr:uid="{10B3DEC3-B4E7-4C9B-AB4B-DB531B6D72E3}"/>
    <cellStyle name="Normal 4 2 5 3 2 4" xfId="5996" xr:uid="{1A0F0C4D-3DB7-4C15-A38C-F56B40761BAE}"/>
    <cellStyle name="Normal 4 2 5 3 2 4 2" xfId="26488" xr:uid="{29AFC224-D2C8-4CEC-9F58-60B5AC8080FC}"/>
    <cellStyle name="Normal 4 2 5 3 2 4 3" xfId="15449" xr:uid="{2DFD23E7-52D0-45DD-9860-4A74BC84B353}"/>
    <cellStyle name="Normal 4 2 5 3 2 5" xfId="7902" xr:uid="{E883D2D4-FF50-40C7-9722-8245DECE913C}"/>
    <cellStyle name="Normal 4 2 5 3 2 5 2" xfId="18282" xr:uid="{6B2F9257-DA6A-49DC-9D36-382C53D5F344}"/>
    <cellStyle name="Normal 4 2 5 3 2 6" xfId="10735" xr:uid="{A815C69A-3F68-4268-BC28-4657AC26A748}"/>
    <cellStyle name="Normal 4 2 5 3 2 6 2" xfId="21115" xr:uid="{EAC72D7D-689A-4F1C-B1FF-EC52E59BBEC3}"/>
    <cellStyle name="Normal 4 2 5 3 2 7" xfId="23622" xr:uid="{62CEBA34-760D-405C-B215-4548645090E9}"/>
    <cellStyle name="Normal 4 2 5 3 2 8" xfId="13233" xr:uid="{B446E305-1C65-492A-AE55-2E81932ACC2B}"/>
    <cellStyle name="Normal 4 2 5 3 3" xfId="3324" xr:uid="{00000000-0005-0000-0000-0000E3050000}"/>
    <cellStyle name="Normal 4 2 5 3 3 2" xfId="4523" xr:uid="{E5453EDB-7847-48AE-AA88-4DA4D08CB3CA}"/>
    <cellStyle name="Normal 4 2 5 3 3 2 2" xfId="9295" xr:uid="{594792DB-F602-4F9B-9710-0E8420CA1289}"/>
    <cellStyle name="Normal 4 2 5 3 3 2 2 2" xfId="29274" xr:uid="{5FD6E443-B487-4105-A522-1BD6A7BDFD1D}"/>
    <cellStyle name="Normal 4 2 5 3 3 2 2 3" xfId="19675" xr:uid="{00548E8E-C009-4C8F-B5E6-2C47547A9FC3}"/>
    <cellStyle name="Normal 4 2 5 3 3 2 3" xfId="12128" xr:uid="{55C2624A-BC5F-448E-89A1-BB428B91C339}"/>
    <cellStyle name="Normal 4 2 5 3 3 2 3 2" xfId="22508" xr:uid="{EF73F6D8-9102-4476-B85B-C502DAF53583}"/>
    <cellStyle name="Normal 4 2 5 3 3 2 4" xfId="23689" xr:uid="{AFEAA7CE-90A4-465C-836A-F5D5C5D436D2}"/>
    <cellStyle name="Normal 4 2 5 3 3 2 5" xfId="16842" xr:uid="{FA2F7731-E4AF-4871-9E36-71D90F3B9AF3}"/>
    <cellStyle name="Normal 4 2 5 3 3 3" xfId="6382" xr:uid="{B816879C-A5F2-4FEF-81E0-B90C1C1B71B1}"/>
    <cellStyle name="Normal 4 2 5 3 3 3 2" xfId="26303" xr:uid="{FF48CE8C-519D-4A38-88D4-DA1956A00C79}"/>
    <cellStyle name="Normal 4 2 5 3 3 3 3" xfId="15951" xr:uid="{5907614C-2626-4B8F-BDEA-CFD0E8F86ED4}"/>
    <cellStyle name="Normal 4 2 5 3 3 4" xfId="8404" xr:uid="{EA9A7BC6-C0E7-45EB-A8CF-4EBA6BADE169}"/>
    <cellStyle name="Normal 4 2 5 3 3 4 2" xfId="18784" xr:uid="{19191B56-EA36-4B20-AEED-830A10CAAD27}"/>
    <cellStyle name="Normal 4 2 5 3 3 5" xfId="11237" xr:uid="{C636646A-A91B-4460-BE67-329647A062AB}"/>
    <cellStyle name="Normal 4 2 5 3 3 5 2" xfId="21617" xr:uid="{6DA88660-B64C-4244-939E-63DEB00E3242}"/>
    <cellStyle name="Normal 4 2 5 3 3 6" xfId="22696" xr:uid="{AC4C5E30-F5D9-4B86-8D24-26742E4CF504}"/>
    <cellStyle name="Normal 4 2 5 3 3 7" xfId="13881" xr:uid="{C8DF9A62-7C81-4C4A-9EA7-7888785F30B1}"/>
    <cellStyle name="Normal 4 2 5 3 4" xfId="3322" xr:uid="{00000000-0005-0000-0000-0000E4050000}"/>
    <cellStyle name="Normal 4 2 5 3 4 2" xfId="6380" xr:uid="{387E779B-00CE-4EC3-892B-B2B90CA3EFE7}"/>
    <cellStyle name="Normal 4 2 5 3 4 2 2" xfId="26887" xr:uid="{A286A1A6-8CF2-4D80-8B25-D8F8DE6624FF}"/>
    <cellStyle name="Normal 4 2 5 3 4 2 3" xfId="15949" xr:uid="{37752C60-178A-4A20-9C24-8CC6E9C19ACC}"/>
    <cellStyle name="Normal 4 2 5 3 4 3" xfId="8402" xr:uid="{54A2113F-AA51-4487-952D-0029B2365B37}"/>
    <cellStyle name="Normal 4 2 5 3 4 3 2" xfId="18782" xr:uid="{3A1B1FB0-E466-42DE-9132-0C42DBD5D2D6}"/>
    <cellStyle name="Normal 4 2 5 3 4 4" xfId="11235" xr:uid="{0B0ACCC4-DB40-4733-81F6-2F736105CA80}"/>
    <cellStyle name="Normal 4 2 5 3 4 4 2" xfId="21615" xr:uid="{74A7B9B8-7A1A-454F-A977-76690D774C54}"/>
    <cellStyle name="Normal 4 2 5 3 4 5" xfId="24185" xr:uid="{A47BE7BA-D7F5-402A-AC36-51DDB649C961}"/>
    <cellStyle name="Normal 4 2 5 3 4 6" xfId="13879" xr:uid="{48A85F04-0BE0-47B5-B892-DE3379BFCC42}"/>
    <cellStyle name="Normal 4 2 5 3 5" xfId="2626" xr:uid="{00000000-0005-0000-0000-0000E5050000}"/>
    <cellStyle name="Normal 4 2 5 3 5 2" xfId="5888" xr:uid="{F9EB9A5C-A7DA-4DF2-8279-9B34F07990F0}"/>
    <cellStyle name="Normal 4 2 5 3 5 2 2" xfId="26988" xr:uid="{0D84CEF1-9AE5-410B-8E6D-1BA242AC0101}"/>
    <cellStyle name="Normal 4 2 5 3 5 2 3" xfId="15298" xr:uid="{0A4BA692-CC5E-4132-9D94-17C7477AC0CB}"/>
    <cellStyle name="Normal 4 2 5 3 5 3" xfId="7751" xr:uid="{25712DD4-1059-4CA5-9A3C-EFA115EC4468}"/>
    <cellStyle name="Normal 4 2 5 3 5 3 2" xfId="18131" xr:uid="{2E6B801A-C33C-4D75-9C90-F828E5EC0C3B}"/>
    <cellStyle name="Normal 4 2 5 3 5 4" xfId="10584" xr:uid="{B468A150-16E3-4D01-BBAB-E817329AD542}"/>
    <cellStyle name="Normal 4 2 5 3 5 4 2" xfId="20964" xr:uid="{BFCE8A20-96C1-4BCF-A6A5-A248B059E7A5}"/>
    <cellStyle name="Normal 4 2 5 3 5 5" xfId="22842" xr:uid="{ABB10640-FEDD-4C24-868F-7A8EA3B27B59}"/>
    <cellStyle name="Normal 4 2 5 3 5 6" xfId="13014" xr:uid="{220D344D-761E-4309-BD03-807ABD6DDB3A}"/>
    <cellStyle name="Normal 4 2 5 3 6" xfId="4187" xr:uid="{BC304B4B-82E9-4E7C-B296-6D65F062491B}"/>
    <cellStyle name="Normal 4 2 5 3 6 2" xfId="8959" xr:uid="{6903D274-2589-436F-A52D-2707B23AF46A}"/>
    <cellStyle name="Normal 4 2 5 3 6 2 2" xfId="19339" xr:uid="{D9D5D96A-E195-4626-94D0-384CD033A3BF}"/>
    <cellStyle name="Normal 4 2 5 3 6 3" xfId="11792" xr:uid="{C1F6140E-B44B-4175-86C0-F6252E1D6231}"/>
    <cellStyle name="Normal 4 2 5 3 6 3 2" xfId="22172" xr:uid="{34510711-65CB-48FB-8757-F6F2AA6CFE45}"/>
    <cellStyle name="Normal 4 2 5 3 6 4" xfId="24606" xr:uid="{F66BF6C3-8931-40E4-85D4-741BA5B42733}"/>
    <cellStyle name="Normal 4 2 5 3 6 5" xfId="16506" xr:uid="{8C4F2945-644E-48C4-A252-2306264F717A}"/>
    <cellStyle name="Normal 4 2 5 3 7" xfId="5265" xr:uid="{C09DB10E-1F2D-449E-B56E-05130914761F}"/>
    <cellStyle name="Normal 4 2 5 3 7 2" xfId="14563" xr:uid="{F33A083D-51F9-40EF-9E9E-66C1606CF4B3}"/>
    <cellStyle name="Normal 4 2 5 3 8" xfId="7016" xr:uid="{53721B6D-FBE2-43DF-BCCD-E6655CA3DD99}"/>
    <cellStyle name="Normal 4 2 5 3 8 2" xfId="17396" xr:uid="{072A331F-596B-4952-8436-15C6FFD85F80}"/>
    <cellStyle name="Normal 4 2 5 3 9" xfId="9849" xr:uid="{A24F73A7-1478-4E03-B26A-41F723577305}"/>
    <cellStyle name="Normal 4 2 5 3 9 2" xfId="20229" xr:uid="{66E85D27-4E42-4EE3-87C0-78058182270B}"/>
    <cellStyle name="Normal 4 2 5 4" xfId="962" xr:uid="{00000000-0005-0000-0000-000074050000}"/>
    <cellStyle name="Normal 4 2 5 4 2" xfId="3325" xr:uid="{00000000-0005-0000-0000-0000E7050000}"/>
    <cellStyle name="Normal 4 2 5 4 2 2" xfId="6383" xr:uid="{2D8A9C61-8F07-4BE3-B6CB-92BA97D88958}"/>
    <cellStyle name="Normal 4 2 5 4 2 2 2" xfId="26261" xr:uid="{FFE65A06-3AB4-4919-A981-6F99564EA57D}"/>
    <cellStyle name="Normal 4 2 5 4 2 2 3" xfId="15952" xr:uid="{BB3D1C01-5747-4DAE-B9BD-95C9518332E1}"/>
    <cellStyle name="Normal 4 2 5 4 2 3" xfId="8405" xr:uid="{C8EA9E31-80AB-44C4-A0ED-22532E9C6E9A}"/>
    <cellStyle name="Normal 4 2 5 4 2 3 2" xfId="18785" xr:uid="{6C8F56C3-F9D8-4581-A2A6-9B795558E906}"/>
    <cellStyle name="Normal 4 2 5 4 2 4" xfId="11238" xr:uid="{6658D817-0906-49C9-A476-79B6586D018E}"/>
    <cellStyle name="Normal 4 2 5 4 2 4 2" xfId="21618" xr:uid="{40772340-F376-4654-B687-93962604834C}"/>
    <cellStyle name="Normal 4 2 5 4 2 5" xfId="23349" xr:uid="{A7470EB6-7774-4F99-ADA4-26A6B94C1DE6}"/>
    <cellStyle name="Normal 4 2 5 4 2 6" xfId="13882" xr:uid="{2F51F388-9219-431B-84AF-102469B74FD8}"/>
    <cellStyle name="Normal 4 2 5 4 3" xfId="4333" xr:uid="{F79196D7-441F-4273-8A49-2B180DFCA0FD}"/>
    <cellStyle name="Normal 4 2 5 4 3 2" xfId="9105" xr:uid="{CEE77492-61F9-4417-BAFD-C519B7073992}"/>
    <cellStyle name="Normal 4 2 5 4 3 2 2" xfId="29148" xr:uid="{5DF036F2-C522-4BE5-89DB-31C26EA17703}"/>
    <cellStyle name="Normal 4 2 5 4 3 2 3" xfId="19485" xr:uid="{C968488D-217B-48EF-8AB1-EE20461C5AB5}"/>
    <cellStyle name="Normal 4 2 5 4 3 3" xfId="11938" xr:uid="{DC646F8A-CF8E-4E4C-AABB-920E1ABA1CAC}"/>
    <cellStyle name="Normal 4 2 5 4 3 3 2" xfId="22318" xr:uid="{90E7123E-3C95-4430-B5F5-CAEF48BF0651}"/>
    <cellStyle name="Normal 4 2 5 4 3 4" xfId="24548" xr:uid="{B08EFD12-EDA2-48E2-8B12-53A8A0C19493}"/>
    <cellStyle name="Normal 4 2 5 4 3 5" xfId="16652" xr:uid="{FC7ABEB3-79E1-40C6-809F-C09973868853}"/>
    <cellStyle name="Normal 4 2 5 4 4" xfId="5266" xr:uid="{90636868-3CBD-43CF-9E0C-16942A9F471A}"/>
    <cellStyle name="Normal 4 2 5 4 4 2" xfId="27535" xr:uid="{9BB7A04A-111A-48BD-950A-D4021D2D8F4B}"/>
    <cellStyle name="Normal 4 2 5 4 4 3" xfId="14564" xr:uid="{F358DA77-44A8-4EA2-97FD-95B69369D8E1}"/>
    <cellStyle name="Normal 4 2 5 4 5" xfId="7017" xr:uid="{180F0E22-7AF7-42B8-9CAF-B98E3A758FB0}"/>
    <cellStyle name="Normal 4 2 5 4 5 2" xfId="17397" xr:uid="{E5377EE4-82A2-4E2C-B29F-B7FAA78461F2}"/>
    <cellStyle name="Normal 4 2 5 4 6" xfId="9850" xr:uid="{EE520D22-54F9-4A56-882D-EDD964009DA5}"/>
    <cellStyle name="Normal 4 2 5 4 6 2" xfId="20230" xr:uid="{3E91A0AC-E69E-438A-BEC3-6BC5C92BA4B4}"/>
    <cellStyle name="Normal 4 2 5 4 7" xfId="23686" xr:uid="{F8AB6D34-FDEA-4429-8542-10CAF464858D}"/>
    <cellStyle name="Normal 4 2 5 4 8" xfId="13231" xr:uid="{52DFCB45-735F-4B62-8392-014FB9CBE2FC}"/>
    <cellStyle name="Normal 4 2 5 5" xfId="3326" xr:uid="{00000000-0005-0000-0000-0000E8050000}"/>
    <cellStyle name="Normal 4 2 5 5 2" xfId="4524" xr:uid="{6D8784FB-DF71-4A83-8BDB-B3BDE7149BF9}"/>
    <cellStyle name="Normal 4 2 5 5 2 2" xfId="9296" xr:uid="{939521D8-ADC4-43CB-94FA-F0819C3406E9}"/>
    <cellStyle name="Normal 4 2 5 5 2 2 2" xfId="29275" xr:uid="{19DF4257-E43C-469F-9C16-B24162758384}"/>
    <cellStyle name="Normal 4 2 5 5 2 2 3" xfId="19676" xr:uid="{A5E31672-4691-46A0-B679-F339810D17C6}"/>
    <cellStyle name="Normal 4 2 5 5 2 3" xfId="12129" xr:uid="{99A63C92-0408-437E-9FB4-E8FC1C9FCFAA}"/>
    <cellStyle name="Normal 4 2 5 5 2 3 2" xfId="22509" xr:uid="{67C58881-5862-41EE-9DD7-947707FCFD34}"/>
    <cellStyle name="Normal 4 2 5 5 2 4" xfId="22985" xr:uid="{A8AA8306-3676-4E55-A536-A97B78DC1C8C}"/>
    <cellStyle name="Normal 4 2 5 5 2 5" xfId="16843" xr:uid="{F53A3395-D366-43D3-947A-A5C3B26D2711}"/>
    <cellStyle name="Normal 4 2 5 5 3" xfId="6384" xr:uid="{7B8F94D8-8887-4BA3-866C-407C1FBD36D0}"/>
    <cellStyle name="Normal 4 2 5 5 3 2" xfId="27816" xr:uid="{87681F70-42A7-43F7-8321-22E7CEF77D0C}"/>
    <cellStyle name="Normal 4 2 5 5 3 3" xfId="15953" xr:uid="{5AA64C3B-0F1C-42DE-B554-03458BE76FAC}"/>
    <cellStyle name="Normal 4 2 5 5 4" xfId="8406" xr:uid="{D8F9B07C-BF9A-4884-A50C-878839D29542}"/>
    <cellStyle name="Normal 4 2 5 5 4 2" xfId="18786" xr:uid="{7EE55C6F-078D-4EB4-97C4-E0C515C05408}"/>
    <cellStyle name="Normal 4 2 5 5 5" xfId="11239" xr:uid="{BEBAF8B2-74C4-45AF-8296-FB1ACA4054FD}"/>
    <cellStyle name="Normal 4 2 5 5 5 2" xfId="21619" xr:uid="{E8BDEB03-F972-4EEF-AED1-3CE2087889AB}"/>
    <cellStyle name="Normal 4 2 5 5 6" xfId="25325" xr:uid="{CD8F67A7-A3F0-427E-B834-3775BDAD38C0}"/>
    <cellStyle name="Normal 4 2 5 5 7" xfId="13883" xr:uid="{85D00D68-9ECF-44FF-A6D4-9D8CC9870C10}"/>
    <cellStyle name="Normal 4 2 5 6" xfId="2933" xr:uid="{00000000-0005-0000-0000-0000E9050000}"/>
    <cellStyle name="Normal 4 2 5 6 2" xfId="6113" xr:uid="{BE900F96-FEA2-4E30-92A8-CAE0953D3425}"/>
    <cellStyle name="Normal 4 2 5 6 2 2" xfId="27270" xr:uid="{14F8E04A-0425-4615-95E5-8CD6F3472A76}"/>
    <cellStyle name="Normal 4 2 5 6 2 3" xfId="15591" xr:uid="{02E86C8F-E312-4B22-A092-CD1A084F2D56}"/>
    <cellStyle name="Normal 4 2 5 6 3" xfId="8044" xr:uid="{FDB47C98-6356-471F-B78F-D9589B434C33}"/>
    <cellStyle name="Normal 4 2 5 6 3 2" xfId="18424" xr:uid="{ACB89726-CBF0-487C-A098-8B8203A24883}"/>
    <cellStyle name="Normal 4 2 5 6 4" xfId="10877" xr:uid="{D467590A-68A2-4185-81DF-CE6DFE8C83CB}"/>
    <cellStyle name="Normal 4 2 5 6 4 2" xfId="21257" xr:uid="{C6486E78-3A73-4F03-8C3B-96DFCE1ED896}"/>
    <cellStyle name="Normal 4 2 5 6 5" xfId="23648" xr:uid="{8E98ABBA-56EF-4EB2-8C80-C71F3B7F9032}"/>
    <cellStyle name="Normal 4 2 5 6 6" xfId="13449" xr:uid="{A84DE8E5-B24F-4345-923E-B3A2D97ACC76}"/>
    <cellStyle name="Normal 4 2 5 7" xfId="2463" xr:uid="{00000000-0005-0000-0000-0000EA050000}"/>
    <cellStyle name="Normal 4 2 5 7 2" xfId="5754" xr:uid="{B3C0D14B-390F-41E4-BDFD-0922C0DFF1F0}"/>
    <cellStyle name="Normal 4 2 5 7 2 2" xfId="27789" xr:uid="{B73C931D-43BD-471E-82AB-D8E8B2765E0C}"/>
    <cellStyle name="Normal 4 2 5 7 2 3" xfId="15135" xr:uid="{434BEB20-E85A-4B68-8FD8-E53101751DE4}"/>
    <cellStyle name="Normal 4 2 5 7 3" xfId="7588" xr:uid="{98097413-696C-4D6B-B43B-A312583BFC60}"/>
    <cellStyle name="Normal 4 2 5 7 3 2" xfId="17968" xr:uid="{91808D4E-F3DA-4DE1-806C-2787AF64E39E}"/>
    <cellStyle name="Normal 4 2 5 7 4" xfId="10421" xr:uid="{C7695EA6-FCC5-46B3-8581-BABB751203C3}"/>
    <cellStyle name="Normal 4 2 5 7 4 2" xfId="20801" xr:uid="{C91687E2-92DF-49FB-83E1-C765A8EEDC20}"/>
    <cellStyle name="Normal 4 2 5 7 5" xfId="23070" xr:uid="{47CF11B8-F3BB-4AAE-920F-7AD967892354}"/>
    <cellStyle name="Normal 4 2 5 7 6" xfId="12851" xr:uid="{A38FCE37-52D1-467C-BFAB-9EB57318F51A}"/>
    <cellStyle name="Normal 4 2 5 8" xfId="2217" xr:uid="{00000000-0005-0000-0000-0000D9050000}"/>
    <cellStyle name="Normal 4 2 5 8 2" xfId="7344" xr:uid="{4572ABC9-1896-420C-86A5-CA9F76DFAD18}"/>
    <cellStyle name="Normal 4 2 5 8 2 2" xfId="17724" xr:uid="{38E23D4E-CAE6-422B-9F2C-0834EA8B1317}"/>
    <cellStyle name="Normal 4 2 5 8 3" xfId="10177" xr:uid="{3DE857B0-E18A-4932-8D4C-3AFD4D4E0790}"/>
    <cellStyle name="Normal 4 2 5 8 3 2" xfId="20557" xr:uid="{D5152B89-6BA3-4F88-8144-44DA55D45D7C}"/>
    <cellStyle name="Normal 4 2 5 8 4" xfId="22678" xr:uid="{BF7C7BED-1E09-48AF-BDAE-3B31DE56324F}"/>
    <cellStyle name="Normal 4 2 5 8 5" xfId="14891" xr:uid="{D71B3A97-AF0F-4824-915F-65B51B64D8FB}"/>
    <cellStyle name="Normal 4 2 5 9" xfId="3980" xr:uid="{02D1CB85-E6A3-4145-AB9C-27FB597ED793}"/>
    <cellStyle name="Normal 4 2 5 9 2" xfId="8804" xr:uid="{D0323B9F-1984-415E-B9FC-A3EA0A4AA7C1}"/>
    <cellStyle name="Normal 4 2 5 9 2 2" xfId="19184" xr:uid="{7F24D07F-AB6C-4885-B430-C8903F1F7EDB}"/>
    <cellStyle name="Normal 4 2 5 9 3" xfId="11637" xr:uid="{5809E595-3478-4878-8122-F05D934B4A9B}"/>
    <cellStyle name="Normal 4 2 5 9 3 2" xfId="22017" xr:uid="{B97DDBE7-F401-4CF7-89ED-4BA7425BFDC2}"/>
    <cellStyle name="Normal 4 2 5 9 4" xfId="16351" xr:uid="{06C86599-A475-46F6-813F-4124D8A04094}"/>
    <cellStyle name="Normal 4 2 6" xfId="963" xr:uid="{00000000-0005-0000-0000-000075050000}"/>
    <cellStyle name="Normal 4 2 6 10" xfId="7018" xr:uid="{DEFFBE65-696A-4203-9BDA-4690425232DD}"/>
    <cellStyle name="Normal 4 2 6 10 2" xfId="17398" xr:uid="{0291D174-1953-4046-9ED3-0F6455134A09}"/>
    <cellStyle name="Normal 4 2 6 11" xfId="9851" xr:uid="{2DFF8B14-F295-4A73-9C97-CE02457F3E60}"/>
    <cellStyle name="Normal 4 2 6 11 2" xfId="20231" xr:uid="{DF6BB936-6B5B-4984-BAD0-AF167AF2B481}"/>
    <cellStyle name="Normal 4 2 6 12" xfId="23290" xr:uid="{0A0B5212-006E-47FF-824A-9A325E4E6528}"/>
    <cellStyle name="Normal 4 2 6 13" xfId="12432" xr:uid="{DCA0F383-9FD0-412D-95B2-3029A322B4DD}"/>
    <cellStyle name="Normal 4 2 6 2" xfId="964" xr:uid="{00000000-0005-0000-0000-000076050000}"/>
    <cellStyle name="Normal 4 2 6 2 10" xfId="9852" xr:uid="{AAF76A15-98AD-4B4E-B884-BCF135D9E71E}"/>
    <cellStyle name="Normal 4 2 6 2 10 2" xfId="20232" xr:uid="{D322F266-7F4C-4A30-80C0-03EC2326BB7A}"/>
    <cellStyle name="Normal 4 2 6 2 11" xfId="25489" xr:uid="{93B5B837-D4AE-458F-909D-9852DE494C60}"/>
    <cellStyle name="Normal 4 2 6 2 12" xfId="12594" xr:uid="{70D1879F-DFEE-439A-8114-F9F951CC7F53}"/>
    <cellStyle name="Normal 4 2 6 2 2" xfId="965" xr:uid="{00000000-0005-0000-0000-000077050000}"/>
    <cellStyle name="Normal 4 2 6 2 2 2" xfId="3328" xr:uid="{00000000-0005-0000-0000-0000EE050000}"/>
    <cellStyle name="Normal 4 2 6 2 2 2 2" xfId="6386" xr:uid="{BAC233AC-A810-4E84-B638-9230A1EF5733}"/>
    <cellStyle name="Normal 4 2 6 2 2 2 2 2" xfId="27436" xr:uid="{01FEDD6C-50A2-42AD-BAEA-5B3F2BA9B97A}"/>
    <cellStyle name="Normal 4 2 6 2 2 2 2 3" xfId="25891" xr:uid="{D370D220-E45B-4428-804E-88C734B5BA41}"/>
    <cellStyle name="Normal 4 2 6 2 2 2 2 4" xfId="15955" xr:uid="{B86B1128-6148-4733-AA93-440790B6DAC6}"/>
    <cellStyle name="Normal 4 2 6 2 2 2 3" xfId="8408" xr:uid="{13F54889-9A2A-4EAE-9E4D-B98CA4578160}"/>
    <cellStyle name="Normal 4 2 6 2 2 2 3 2" xfId="28906" xr:uid="{23A09F88-3BC4-4005-89B4-928F9EB03608}"/>
    <cellStyle name="Normal 4 2 6 2 2 2 3 3" xfId="18788" xr:uid="{FBBABA64-E424-4A9F-AA21-7B14DA85B7DB}"/>
    <cellStyle name="Normal 4 2 6 2 2 2 4" xfId="11241" xr:uid="{7408C84E-0E61-492E-ACF8-C9C3926B6747}"/>
    <cellStyle name="Normal 4 2 6 2 2 2 4 2" xfId="21621" xr:uid="{E053CD8D-E533-488E-B006-84049A8B0B14}"/>
    <cellStyle name="Normal 4 2 6 2 2 2 5" xfId="23775" xr:uid="{F2768962-D32F-4F2C-B61F-D72571688E4C}"/>
    <cellStyle name="Normal 4 2 6 2 2 2 6" xfId="13885" xr:uid="{0B2A3A0F-5995-44D1-B366-34381A1C7D8E}"/>
    <cellStyle name="Normal 4 2 6 2 2 3" xfId="4336" xr:uid="{857F86B8-95F4-4D78-8DC8-9C82D2E1F62A}"/>
    <cellStyle name="Normal 4 2 6 2 2 3 2" xfId="9108" xr:uid="{1F71B0AA-B07E-4E1B-B426-81E8CE243CCB}"/>
    <cellStyle name="Normal 4 2 6 2 2 3 2 2" xfId="29151" xr:uid="{1E8BF86F-831C-480C-922A-037576019845}"/>
    <cellStyle name="Normal 4 2 6 2 2 3 2 3" xfId="19488" xr:uid="{7D3B6463-E4B3-4766-BC1A-4E297A722C8A}"/>
    <cellStyle name="Normal 4 2 6 2 2 3 3" xfId="11941" xr:uid="{BE966F00-1B64-4BBB-9425-77D4C0A09E5B}"/>
    <cellStyle name="Normal 4 2 6 2 2 3 3 2" xfId="22321" xr:uid="{0FFB036E-9636-4239-8BEA-C670967D3303}"/>
    <cellStyle name="Normal 4 2 6 2 2 3 4" xfId="25208" xr:uid="{E1531264-CDA4-4A91-86DD-32418CD92D27}"/>
    <cellStyle name="Normal 4 2 6 2 2 3 5" xfId="16655" xr:uid="{26BB06FE-C18D-48A2-88D1-79ACDB3FEBE0}"/>
    <cellStyle name="Normal 4 2 6 2 2 4" xfId="5269" xr:uid="{845432CD-F2D3-4D76-907D-D59FA9CD2874}"/>
    <cellStyle name="Normal 4 2 6 2 2 4 2" xfId="27714" xr:uid="{A445EB11-AC63-43BA-9DB2-5C1783F44351}"/>
    <cellStyle name="Normal 4 2 6 2 2 4 3" xfId="14567" xr:uid="{A512F79D-014F-4042-B953-7D07D24825A3}"/>
    <cellStyle name="Normal 4 2 6 2 2 5" xfId="7020" xr:uid="{D760C8EB-0D87-4AC0-8888-2BA1C8E6609F}"/>
    <cellStyle name="Normal 4 2 6 2 2 5 2" xfId="17400" xr:uid="{9F4F324B-1C74-4189-84AD-6C60919BC47C}"/>
    <cellStyle name="Normal 4 2 6 2 2 6" xfId="9853" xr:uid="{1C183A3C-01F1-47A9-99F4-EA098027F5B3}"/>
    <cellStyle name="Normal 4 2 6 2 2 6 2" xfId="20233" xr:uid="{BAF14791-1445-4BFD-BB71-EA245F0BD374}"/>
    <cellStyle name="Normal 4 2 6 2 2 7" xfId="24661" xr:uid="{715982D8-8CCD-4DB3-A321-1023E28E91DD}"/>
    <cellStyle name="Normal 4 2 6 2 2 8" xfId="13235" xr:uid="{AE4511A6-6A37-451D-9339-1781BCD0E6C2}"/>
    <cellStyle name="Normal 4 2 6 2 3" xfId="3329" xr:uid="{00000000-0005-0000-0000-0000EF050000}"/>
    <cellStyle name="Normal 4 2 6 2 3 2" xfId="4525" xr:uid="{3B4A1E04-19F3-4BAC-8FB4-223D8C385833}"/>
    <cellStyle name="Normal 4 2 6 2 3 2 2" xfId="9297" xr:uid="{2643789D-BFF3-4FDE-89AE-576DAE0B7112}"/>
    <cellStyle name="Normal 4 2 6 2 3 2 2 2" xfId="29276" xr:uid="{ADC3726D-943B-4422-AA3B-312D33597F2D}"/>
    <cellStyle name="Normal 4 2 6 2 3 2 2 3" xfId="19677" xr:uid="{7F045121-FE28-46D2-8BD9-F2FD593D591E}"/>
    <cellStyle name="Normal 4 2 6 2 3 2 3" xfId="12130" xr:uid="{0E3A85B9-3D67-49A3-AC4A-3F0B11D3BE28}"/>
    <cellStyle name="Normal 4 2 6 2 3 2 3 2" xfId="22510" xr:uid="{A532BA39-5A27-49FF-B9D0-60AB1D2FC30C}"/>
    <cellStyle name="Normal 4 2 6 2 3 2 4" xfId="25729" xr:uid="{D479B867-F913-46C3-8BC5-AD701191ADBD}"/>
    <cellStyle name="Normal 4 2 6 2 3 2 5" xfId="16844" xr:uid="{5D574386-622A-4518-AF71-2749C6E6758C}"/>
    <cellStyle name="Normal 4 2 6 2 3 3" xfId="6387" xr:uid="{E3EC29E1-6B29-4691-AB1C-9E9E1E6D1FED}"/>
    <cellStyle name="Normal 4 2 6 2 3 3 2" xfId="26451" xr:uid="{EDC3EDAC-2582-499B-83E7-7013BC20D12A}"/>
    <cellStyle name="Normal 4 2 6 2 3 3 3" xfId="15956" xr:uid="{70662303-3DE4-41B2-BA67-8D3E9A6F8572}"/>
    <cellStyle name="Normal 4 2 6 2 3 4" xfId="8409" xr:uid="{BA7460BF-5E29-4C76-B10D-498E7A56FBC8}"/>
    <cellStyle name="Normal 4 2 6 2 3 4 2" xfId="18789" xr:uid="{AA8F3C40-3D91-473A-941F-906738993696}"/>
    <cellStyle name="Normal 4 2 6 2 3 5" xfId="11242" xr:uid="{895AA936-CA0C-4AD0-9B67-A23D4BBA7485}"/>
    <cellStyle name="Normal 4 2 6 2 3 5 2" xfId="21622" xr:uid="{B0D3F07F-5DD6-4BB5-8FA2-B4B5E91E4DE2}"/>
    <cellStyle name="Normal 4 2 6 2 3 6" xfId="23642" xr:uid="{FAEA117C-7D53-4795-9506-15D60D08DB14}"/>
    <cellStyle name="Normal 4 2 6 2 3 7" xfId="13886" xr:uid="{07894BF5-186F-46A5-90C3-C0E35D34DD71}"/>
    <cellStyle name="Normal 4 2 6 2 4" xfId="3327" xr:uid="{00000000-0005-0000-0000-0000F0050000}"/>
    <cellStyle name="Normal 4 2 6 2 4 2" xfId="6385" xr:uid="{1EFB95CC-F524-4CCE-B4C8-B3532779C91A}"/>
    <cellStyle name="Normal 4 2 6 2 4 2 2" xfId="27676" xr:uid="{5221F9D5-5C43-4BD8-A639-B8EAD77C4AA0}"/>
    <cellStyle name="Normal 4 2 6 2 4 2 3" xfId="15954" xr:uid="{4AA7393A-9535-46B1-AE7B-422F403D5E63}"/>
    <cellStyle name="Normal 4 2 6 2 4 3" xfId="8407" xr:uid="{BD057D78-443F-4F6A-BD3C-B805CE90C35E}"/>
    <cellStyle name="Normal 4 2 6 2 4 3 2" xfId="18787" xr:uid="{D7A8E92A-98A9-40BB-94F4-2F8B9EA5559F}"/>
    <cellStyle name="Normal 4 2 6 2 4 4" xfId="11240" xr:uid="{B77882D4-2BB8-4E51-817A-F4DFBF0C2F01}"/>
    <cellStyle name="Normal 4 2 6 2 4 4 2" xfId="21620" xr:uid="{19B015B6-C3D9-4F13-A81C-788AA33944AD}"/>
    <cellStyle name="Normal 4 2 6 2 4 5" xfId="24569" xr:uid="{9069EFC3-BB10-45D2-ACFB-9403E33DCD81}"/>
    <cellStyle name="Normal 4 2 6 2 4 6" xfId="13884" xr:uid="{4372CB72-119F-489D-BBEB-1AD6D0581791}"/>
    <cellStyle name="Normal 4 2 6 2 5" xfId="2609" xr:uid="{00000000-0005-0000-0000-0000F1050000}"/>
    <cellStyle name="Normal 4 2 6 2 5 2" xfId="5873" xr:uid="{07DD4D81-18F0-424D-AB3F-DCC8D97687DA}"/>
    <cellStyle name="Normal 4 2 6 2 5 2 2" xfId="28153" xr:uid="{0A8188F9-9BE0-4643-A3E1-78D3C7C185FA}"/>
    <cellStyle name="Normal 4 2 6 2 5 2 3" xfId="15281" xr:uid="{7DA7F9BC-5C98-4BE4-9B9A-C10CE37169CE}"/>
    <cellStyle name="Normal 4 2 6 2 5 3" xfId="7734" xr:uid="{FED3B4A8-396E-42D7-B50F-9D3B0DBCA14D}"/>
    <cellStyle name="Normal 4 2 6 2 5 3 2" xfId="18114" xr:uid="{3D2EC2C8-79D0-47C5-80A4-2811D2A4C0F5}"/>
    <cellStyle name="Normal 4 2 6 2 5 4" xfId="10567" xr:uid="{B4611E73-2207-41F3-8632-1E9574B02295}"/>
    <cellStyle name="Normal 4 2 6 2 5 4 2" xfId="20947" xr:uid="{C2CB5B8B-BB12-453B-9554-7525A2BD3805}"/>
    <cellStyle name="Normal 4 2 6 2 5 5" xfId="23499" xr:uid="{01E9226A-9A95-4F7B-B42B-1AACED1D9B86}"/>
    <cellStyle name="Normal 4 2 6 2 5 6" xfId="12997" xr:uid="{9A39D173-392B-4426-AD21-69500934C59C}"/>
    <cellStyle name="Normal 4 2 6 2 6" xfId="2360" xr:uid="{00000000-0005-0000-0000-0000EC050000}"/>
    <cellStyle name="Normal 4 2 6 2 6 2" xfId="7487" xr:uid="{36A58D09-B824-4A83-8738-F5426A950A4E}"/>
    <cellStyle name="Normal 4 2 6 2 6 2 2" xfId="17867" xr:uid="{B28F8718-5697-444D-AE82-7AF47CC92C2B}"/>
    <cellStyle name="Normal 4 2 6 2 6 3" xfId="10320" xr:uid="{3ED99E39-33F5-4F31-98CE-B9FEE95B9407}"/>
    <cellStyle name="Normal 4 2 6 2 6 3 2" xfId="20700" xr:uid="{37D94780-3B16-4555-9083-35032C5908D6}"/>
    <cellStyle name="Normal 4 2 6 2 6 4" xfId="23375" xr:uid="{1A3EA359-9DE4-4D7E-8066-FF4884B37497}"/>
    <cellStyle name="Normal 4 2 6 2 6 5" xfId="15034" xr:uid="{7F5C3E7B-8BFC-4881-9F5E-4D195B13A68F}"/>
    <cellStyle name="Normal 4 2 6 2 7" xfId="3897" xr:uid="{AA3D5DF3-B1EE-4297-AA11-BA003746AEB6}"/>
    <cellStyle name="Normal 4 2 6 2 7 2" xfId="8729" xr:uid="{53ADFC7F-9696-475D-9D78-12468888E6C4}"/>
    <cellStyle name="Normal 4 2 6 2 7 2 2" xfId="19109" xr:uid="{54C6A38B-1B82-465D-A279-513907E7CFA6}"/>
    <cellStyle name="Normal 4 2 6 2 7 3" xfId="11562" xr:uid="{6B266857-CB04-46C9-B790-0A3E49B6057C}"/>
    <cellStyle name="Normal 4 2 6 2 7 3 2" xfId="21942" xr:uid="{972EF6E0-3C28-452F-8AE8-878C81AA9467}"/>
    <cellStyle name="Normal 4 2 6 2 7 4" xfId="16276" xr:uid="{0F76F6A9-D3F2-42FB-8BF3-311F1A13DB19}"/>
    <cellStyle name="Normal 4 2 6 2 8" xfId="5268" xr:uid="{319875FB-8008-49E7-9C02-EED376AEFF7C}"/>
    <cellStyle name="Normal 4 2 6 2 8 2" xfId="14566" xr:uid="{DDF5DFE2-BAD9-4697-BDB6-C9BA65F2F991}"/>
    <cellStyle name="Normal 4 2 6 2 9" xfId="7019" xr:uid="{0F7B2D12-A05C-4F27-BE47-222BC3C4A06A}"/>
    <cellStyle name="Normal 4 2 6 2 9 2" xfId="17399" xr:uid="{CDA9802D-6A62-4039-96EA-9AB473645173}"/>
    <cellStyle name="Normal 4 2 6 3" xfId="966" xr:uid="{00000000-0005-0000-0000-000078050000}"/>
    <cellStyle name="Normal 4 2 6 3 2" xfId="3330" xr:uid="{00000000-0005-0000-0000-0000F3050000}"/>
    <cellStyle name="Normal 4 2 6 3 2 2" xfId="6388" xr:uid="{FE92993F-BAF8-4C5B-9F7C-AE05EE62D22B}"/>
    <cellStyle name="Normal 4 2 6 3 2 2 2" xfId="25676" xr:uid="{C0EE5ABE-996E-4F6B-B7AD-58B41061E466}"/>
    <cellStyle name="Normal 4 2 6 3 2 2 3" xfId="27987" xr:uid="{2F42EDBE-BC3F-4C91-BAAE-6B0948836DED}"/>
    <cellStyle name="Normal 4 2 6 3 2 2 4" xfId="15957" xr:uid="{7426F8A1-AE9F-41EA-8EA0-D58B5D52ACF8}"/>
    <cellStyle name="Normal 4 2 6 3 2 3" xfId="8410" xr:uid="{C474FC15-91E5-4D33-B0F6-A82653846DB4}"/>
    <cellStyle name="Normal 4 2 6 3 2 3 2" xfId="28907" xr:uid="{CF51905B-2ADD-40D8-A7FB-31E292C6AF88}"/>
    <cellStyle name="Normal 4 2 6 3 2 3 3" xfId="18790" xr:uid="{343A9DA3-0E4B-4C2D-9F23-ED2461D33386}"/>
    <cellStyle name="Normal 4 2 6 3 2 4" xfId="11243" xr:uid="{90FC2832-9F79-4557-BE5E-1089DDFF8350}"/>
    <cellStyle name="Normal 4 2 6 3 2 4 2" xfId="21623" xr:uid="{8DA32EF5-1CEB-4CC4-BC92-F33A8B50D9F0}"/>
    <cellStyle name="Normal 4 2 6 3 2 5" xfId="24310" xr:uid="{B6AAD285-E742-4B62-B4ED-57D839C9066F}"/>
    <cellStyle name="Normal 4 2 6 3 2 6" xfId="13887" xr:uid="{1B2BD6CC-67ED-4A93-99E0-2748B9D2A540}"/>
    <cellStyle name="Normal 4 2 6 3 3" xfId="2779" xr:uid="{00000000-0005-0000-0000-0000F4050000}"/>
    <cellStyle name="Normal 4 2 6 3 3 2" xfId="5997" xr:uid="{1684FD6E-1C2D-4B92-B5D1-821C8B9D5A9C}"/>
    <cellStyle name="Normal 4 2 6 3 3 2 2" xfId="28342" xr:uid="{7C3DF070-E185-4A69-87FA-43E27DBE019C}"/>
    <cellStyle name="Normal 4 2 6 3 3 2 3" xfId="15450" xr:uid="{77B3597A-511B-4796-85FD-53FDBEE36A9B}"/>
    <cellStyle name="Normal 4 2 6 3 3 3" xfId="7903" xr:uid="{9A99C179-EF21-47B5-92A9-F85335778B74}"/>
    <cellStyle name="Normal 4 2 6 3 3 3 2" xfId="18283" xr:uid="{82730A57-B685-428B-A2BD-50CA72A6FBD0}"/>
    <cellStyle name="Normal 4 2 6 3 3 4" xfId="10736" xr:uid="{9F70DF0B-080C-4430-B3C0-91DD352022C6}"/>
    <cellStyle name="Normal 4 2 6 3 3 4 2" xfId="21116" xr:uid="{2466BF61-16A6-4DF7-A8C3-712F105B9071}"/>
    <cellStyle name="Normal 4 2 6 3 3 5" xfId="23879" xr:uid="{8596DDE8-CBB3-4C0D-A541-2F54AE8282B1}"/>
    <cellStyle name="Normal 4 2 6 3 3 6" xfId="13234" xr:uid="{21DE1455-38A9-4019-B32C-08D8109886B2}"/>
    <cellStyle name="Normal 4 2 6 3 4" xfId="4188" xr:uid="{40606041-DA8B-4377-AA3C-F2C00702F787}"/>
    <cellStyle name="Normal 4 2 6 3 4 2" xfId="8960" xr:uid="{C66EE141-AE82-434F-B65F-361BAD69F1E6}"/>
    <cellStyle name="Normal 4 2 6 3 4 2 2" xfId="29046" xr:uid="{9382D94B-DCB1-4011-9176-F3AC01C961F4}"/>
    <cellStyle name="Normal 4 2 6 3 4 2 3" xfId="19340" xr:uid="{23366CE6-989D-4451-AD99-E1CAB3D4CF0C}"/>
    <cellStyle name="Normal 4 2 6 3 4 3" xfId="11793" xr:uid="{6C6B874E-6267-4F5F-86D1-6C14266CB4C3}"/>
    <cellStyle name="Normal 4 2 6 3 4 3 2" xfId="22173" xr:uid="{C33C7272-BA02-473F-9F73-3E5525316369}"/>
    <cellStyle name="Normal 4 2 6 3 4 4" xfId="24915" xr:uid="{D1A430FD-F708-4F93-8B88-EB63EA560D80}"/>
    <cellStyle name="Normal 4 2 6 3 4 5" xfId="16507" xr:uid="{8609A487-7754-4F40-89C8-88528592A204}"/>
    <cellStyle name="Normal 4 2 6 3 5" xfId="5270" xr:uid="{584CF36E-63D8-4E1F-B462-50FA7D66AD92}"/>
    <cellStyle name="Normal 4 2 6 3 5 2" xfId="25935" xr:uid="{26C2E12F-6534-4FBA-A1C8-87642CD37059}"/>
    <cellStyle name="Normal 4 2 6 3 5 3" xfId="14568" xr:uid="{3B8A09C0-1692-46C5-96B7-FE928EDDD8A3}"/>
    <cellStyle name="Normal 4 2 6 3 6" xfId="7021" xr:uid="{B44D897B-9503-442F-886D-E558BAF987A4}"/>
    <cellStyle name="Normal 4 2 6 3 6 2" xfId="17401" xr:uid="{03DB9A1F-E3DC-424B-8835-C0B872E74A93}"/>
    <cellStyle name="Normal 4 2 6 3 7" xfId="9854" xr:uid="{A24C2DCE-6D31-4069-BE85-1EABC0836247}"/>
    <cellStyle name="Normal 4 2 6 3 7 2" xfId="20234" xr:uid="{16F25DB6-6C13-48F7-8EEF-F305CFA7EA75}"/>
    <cellStyle name="Normal 4 2 6 3 8" xfId="23277" xr:uid="{53F1ADCD-A2B6-443C-90D0-30C7F86D4AF5}"/>
    <cellStyle name="Normal 4 2 6 3 9" xfId="12752" xr:uid="{004352A9-0DBB-4201-B860-3A2496E83A61}"/>
    <cellStyle name="Normal 4 2 6 4" xfId="967" xr:uid="{00000000-0005-0000-0000-000079050000}"/>
    <cellStyle name="Normal 4 2 6 4 2" xfId="4526" xr:uid="{DED110EA-4FF8-44EC-81CD-282E94001006}"/>
    <cellStyle name="Normal 4 2 6 4 2 2" xfId="9298" xr:uid="{0DA1CCB9-C711-4155-A334-3C6A56E58164}"/>
    <cellStyle name="Normal 4 2 6 4 2 2 2" xfId="29277" xr:uid="{B90B2C4E-6921-4B87-9274-42B9C74AD2DF}"/>
    <cellStyle name="Normal 4 2 6 4 2 2 3" xfId="19678" xr:uid="{5D0EEA66-234D-4E46-AE98-B416CEAB992B}"/>
    <cellStyle name="Normal 4 2 6 4 2 3" xfId="12131" xr:uid="{24F307D8-4CC8-4225-993F-EB795795E782}"/>
    <cellStyle name="Normal 4 2 6 4 2 3 2" xfId="22511" xr:uid="{BFF4A2C3-5869-44F5-8885-D70070B4C538}"/>
    <cellStyle name="Normal 4 2 6 4 2 4" xfId="25432" xr:uid="{A49B63E4-FA31-42C2-BDFB-FC8FAB4DB1DA}"/>
    <cellStyle name="Normal 4 2 6 4 2 5" xfId="16845" xr:uid="{151BECC0-F259-4535-9B23-B11A73E29759}"/>
    <cellStyle name="Normal 4 2 6 4 3" xfId="5271" xr:uid="{030FAB88-72EC-442A-B69B-959D39BD510A}"/>
    <cellStyle name="Normal 4 2 6 4 3 2" xfId="28015" xr:uid="{940E6B7D-174B-42BA-9111-E86BD89D0A21}"/>
    <cellStyle name="Normal 4 2 6 4 3 3" xfId="14569" xr:uid="{7709087C-7763-4E58-9AF2-9BFC0C3F1F94}"/>
    <cellStyle name="Normal 4 2 6 4 4" xfId="7022" xr:uid="{6C011319-2626-4F1A-923C-913F15298D48}"/>
    <cellStyle name="Normal 4 2 6 4 4 2" xfId="17402" xr:uid="{9A48E7CE-7C90-447D-874F-D9D1D8BC9CEC}"/>
    <cellStyle name="Normal 4 2 6 4 5" xfId="9855" xr:uid="{4AC0B897-9F0B-4935-9EE5-C071DBF6BAB3}"/>
    <cellStyle name="Normal 4 2 6 4 5 2" xfId="20235" xr:uid="{E84A4B4A-75CD-4A59-B7DF-5D11CA0F2256}"/>
    <cellStyle name="Normal 4 2 6 4 6" xfId="23675" xr:uid="{E2572290-DD8A-4041-88A8-76E5A43C2C3E}"/>
    <cellStyle name="Normal 4 2 6 4 7" xfId="13888" xr:uid="{FDD0F8A3-0BCC-477E-BBAD-878A7FAEB041}"/>
    <cellStyle name="Normal 4 2 6 5" xfId="2934" xr:uid="{00000000-0005-0000-0000-0000F6050000}"/>
    <cellStyle name="Normal 4 2 6 5 2" xfId="6114" xr:uid="{49FD57F7-0D14-41A4-BB9A-FD686BE73B14}"/>
    <cellStyle name="Normal 4 2 6 5 2 2" xfId="25665" xr:uid="{9617A641-5376-4873-B334-0A18ACE25AF7}"/>
    <cellStyle name="Normal 4 2 6 5 2 3" xfId="26828" xr:uid="{486B707A-D64E-4F41-991E-646BFC4E3308}"/>
    <cellStyle name="Normal 4 2 6 5 2 4" xfId="15592" xr:uid="{7BC0E760-E082-469C-B346-2F2688DE3869}"/>
    <cellStyle name="Normal 4 2 6 5 3" xfId="8045" xr:uid="{04086D41-E9AD-40AE-BF3A-BADDAEFD08AE}"/>
    <cellStyle name="Normal 4 2 6 5 3 2" xfId="28752" xr:uid="{070C6FAE-E5E7-403F-BD1E-5634967E85B2}"/>
    <cellStyle name="Normal 4 2 6 5 3 3" xfId="18425" xr:uid="{0FD652B7-BF6E-46EC-AE54-2D00C96B8C57}"/>
    <cellStyle name="Normal 4 2 6 5 4" xfId="10878" xr:uid="{833C2923-73FE-445C-A9CB-EDDC2620A496}"/>
    <cellStyle name="Normal 4 2 6 5 4 2" xfId="21258" xr:uid="{3822B3BA-483E-493F-9034-8BC640CD0A99}"/>
    <cellStyle name="Normal 4 2 6 5 5" xfId="23174" xr:uid="{6E0C4EA4-0CE7-4116-B59E-5195228600A9}"/>
    <cellStyle name="Normal 4 2 6 5 6" xfId="13450" xr:uid="{99AC9C3F-479A-4003-A88D-B5EC02EAB443}"/>
    <cellStyle name="Normal 4 2 6 6" xfId="2446" xr:uid="{00000000-0005-0000-0000-0000F7050000}"/>
    <cellStyle name="Normal 4 2 6 6 2" xfId="5740" xr:uid="{E78AD926-4D52-4521-A7B9-95BD7DBAD383}"/>
    <cellStyle name="Normal 4 2 6 6 2 2" xfId="27909" xr:uid="{A90D7833-AFF6-4E69-9896-A39DF4AE1AE7}"/>
    <cellStyle name="Normal 4 2 6 6 2 3" xfId="15118" xr:uid="{2616915A-7E35-44F3-9F82-326B14B23196}"/>
    <cellStyle name="Normal 4 2 6 6 3" xfId="7571" xr:uid="{E02D6971-BBD4-4B48-851B-BCCDE6302B70}"/>
    <cellStyle name="Normal 4 2 6 6 3 2" xfId="17951" xr:uid="{1C7BCFD2-81D3-417A-A632-8DD7D1A65E82}"/>
    <cellStyle name="Normal 4 2 6 6 4" xfId="10404" xr:uid="{ECFF3D03-DFA7-4425-A720-F403C59C6701}"/>
    <cellStyle name="Normal 4 2 6 6 4 2" xfId="20784" xr:uid="{99A73FA3-7F73-437D-8071-4F5B3A3C8AF7}"/>
    <cellStyle name="Normal 4 2 6 6 5" xfId="23435" xr:uid="{37C8720F-BA41-4E79-99AA-D6470235F8D2}"/>
    <cellStyle name="Normal 4 2 6 6 6" xfId="12834" xr:uid="{570C49A3-FAF4-495A-8892-2CC6AD9653A7}"/>
    <cellStyle name="Normal 4 2 6 7" xfId="2200" xr:uid="{00000000-0005-0000-0000-0000EB050000}"/>
    <cellStyle name="Normal 4 2 6 7 2" xfId="7327" xr:uid="{EBE469A9-310C-4141-944D-1CC1B26602A5}"/>
    <cellStyle name="Normal 4 2 6 7 2 2" xfId="17707" xr:uid="{1B9B7FBB-2472-47EE-AF99-0BCDBA0F2444}"/>
    <cellStyle name="Normal 4 2 6 7 3" xfId="10160" xr:uid="{0FF57B05-FD99-4351-97BE-855AEFD9ED1D}"/>
    <cellStyle name="Normal 4 2 6 7 3 2" xfId="20540" xr:uid="{4BB541D0-49FA-4AB4-92D3-9EE0782C903D}"/>
    <cellStyle name="Normal 4 2 6 7 4" xfId="25072" xr:uid="{C021C09F-3E96-449F-BFCD-20D6CB46C1A5}"/>
    <cellStyle name="Normal 4 2 6 7 5" xfId="14874" xr:uid="{91C5B66E-C397-486B-A351-7B86C9C2CEA2}"/>
    <cellStyle name="Normal 4 2 6 8" xfId="3981" xr:uid="{39E719C9-56D6-454A-BB9F-E7BC7A19B069}"/>
    <cellStyle name="Normal 4 2 6 8 2" xfId="8805" xr:uid="{18AFC519-0509-452D-8D8A-E81B6F817390}"/>
    <cellStyle name="Normal 4 2 6 8 2 2" xfId="19185" xr:uid="{81B46A5A-09ED-45DA-A568-F500B1B04E8D}"/>
    <cellStyle name="Normal 4 2 6 8 3" xfId="11638" xr:uid="{5810BEEF-9E1E-42DF-91A4-FCAFB5433636}"/>
    <cellStyle name="Normal 4 2 6 8 3 2" xfId="22018" xr:uid="{F7A5AD6D-91FB-4763-B22A-F3CC08EE0549}"/>
    <cellStyle name="Normal 4 2 6 8 4" xfId="16352" xr:uid="{59D4C8B2-18FC-4EB9-943C-77A8A3AF0FF2}"/>
    <cellStyle name="Normal 4 2 6 9" xfId="5267" xr:uid="{2CC65B87-FEB3-4BEB-BE29-375ED386E1E2}"/>
    <cellStyle name="Normal 4 2 6 9 2" xfId="14565" xr:uid="{65D57A87-172B-4717-93B8-77D04244D815}"/>
    <cellStyle name="Normal 4 2 7" xfId="968" xr:uid="{00000000-0005-0000-0000-00007A050000}"/>
    <cellStyle name="Normal 4 2 7 10" xfId="7023" xr:uid="{C75AEBD9-7B22-4650-B68F-FC6B3EC006A0}"/>
    <cellStyle name="Normal 4 2 7 10 2" xfId="17403" xr:uid="{87CEF99F-4E84-4987-AC5A-6617EE727F05}"/>
    <cellStyle name="Normal 4 2 7 11" xfId="9856" xr:uid="{DD7630E6-64D9-45F8-BAA3-1C33580C3CC4}"/>
    <cellStyle name="Normal 4 2 7 11 2" xfId="20236" xr:uid="{2914F869-D008-4CB9-978A-74E781FD64FE}"/>
    <cellStyle name="Normal 4 2 7 12" xfId="23945" xr:uid="{EA3501E9-9971-4DAE-8CC0-9B7F32512BE8}"/>
    <cellStyle name="Normal 4 2 7 13" xfId="12494" xr:uid="{272FD9C3-2939-41EC-936A-6EFD742FF676}"/>
    <cellStyle name="Normal 4 2 7 2" xfId="969" xr:uid="{00000000-0005-0000-0000-00007B050000}"/>
    <cellStyle name="Normal 4 2 7 2 10" xfId="9857" xr:uid="{9B1E82FD-5E66-4F20-A2F0-EA31C6173BC7}"/>
    <cellStyle name="Normal 4 2 7 2 10 2" xfId="20237" xr:uid="{CDA7754F-4E62-4B5E-ACDC-34F9341A588E}"/>
    <cellStyle name="Normal 4 2 7 2 11" xfId="23334" xr:uid="{C8EDA597-C8F0-40E0-A26F-E41264E8DF50}"/>
    <cellStyle name="Normal 4 2 7 2 12" xfId="12595" xr:uid="{4FC3BA18-ABA9-4F00-9F2B-682E5BCFE915}"/>
    <cellStyle name="Normal 4 2 7 2 2" xfId="970" xr:uid="{00000000-0005-0000-0000-00007C050000}"/>
    <cellStyle name="Normal 4 2 7 2 2 2" xfId="3332" xr:uid="{00000000-0005-0000-0000-0000FB050000}"/>
    <cellStyle name="Normal 4 2 7 2 2 2 2" xfId="6390" xr:uid="{A104640B-11BD-4307-BACA-F462E8B05409}"/>
    <cellStyle name="Normal 4 2 7 2 2 2 2 2" xfId="27727" xr:uid="{538036BB-6F49-4B5A-84C5-6ECF941CE508}"/>
    <cellStyle name="Normal 4 2 7 2 2 2 2 3" xfId="28150" xr:uid="{CEC9637F-0D22-4ED5-AFD2-B7FD4F6F8D4F}"/>
    <cellStyle name="Normal 4 2 7 2 2 2 2 4" xfId="15959" xr:uid="{A2981CF7-3FE6-48D9-ACFC-DC1AF20C26CD}"/>
    <cellStyle name="Normal 4 2 7 2 2 2 3" xfId="8412" xr:uid="{76B45A79-A86F-4FDF-88DF-BD113CF49B1F}"/>
    <cellStyle name="Normal 4 2 7 2 2 2 3 2" xfId="28908" xr:uid="{6A21A0C9-778A-41D3-A142-0869BA7FE5AB}"/>
    <cellStyle name="Normal 4 2 7 2 2 2 3 3" xfId="18792" xr:uid="{8D161002-90FE-4100-A6C9-D02BC4700E68}"/>
    <cellStyle name="Normal 4 2 7 2 2 2 4" xfId="11245" xr:uid="{88C8BC9F-1286-4DEA-895C-BDF3D493CA6A}"/>
    <cellStyle name="Normal 4 2 7 2 2 2 4 2" xfId="21625" xr:uid="{9B01512E-6756-409F-80A5-11331296626B}"/>
    <cellStyle name="Normal 4 2 7 2 2 2 5" xfId="23508" xr:uid="{515FCD7A-96F3-4928-AF9E-7936EDFDB442}"/>
    <cellStyle name="Normal 4 2 7 2 2 2 6" xfId="13890" xr:uid="{5C584651-4D2E-4164-840F-CBB3F2363E79}"/>
    <cellStyle name="Normal 4 2 7 2 2 3" xfId="4337" xr:uid="{A2F0346D-0964-4489-AF9A-98C76D704BA2}"/>
    <cellStyle name="Normal 4 2 7 2 2 3 2" xfId="9109" xr:uid="{0CBE516C-84E1-4BA7-82F7-74CD1B506B4D}"/>
    <cellStyle name="Normal 4 2 7 2 2 3 2 2" xfId="29152" xr:uid="{FCA1CA00-3E69-4FEC-B15C-28A1C0FBA569}"/>
    <cellStyle name="Normal 4 2 7 2 2 3 2 3" xfId="19489" xr:uid="{F3510842-5E75-4AA4-ACED-6DCBEF17394C}"/>
    <cellStyle name="Normal 4 2 7 2 2 3 3" xfId="11942" xr:uid="{CBC68661-EB31-45DB-AA6D-FDF871813ED8}"/>
    <cellStyle name="Normal 4 2 7 2 2 3 3 2" xfId="22322" xr:uid="{EC4EDDC2-1E88-46F3-B002-8553D44B8F4D}"/>
    <cellStyle name="Normal 4 2 7 2 2 3 4" xfId="24291" xr:uid="{E6583185-FB7E-4BF1-A4F8-BE5929EDEE2F}"/>
    <cellStyle name="Normal 4 2 7 2 2 3 5" xfId="16656" xr:uid="{6380045C-725D-495C-8C15-E83B6E688C2F}"/>
    <cellStyle name="Normal 4 2 7 2 2 4" xfId="5274" xr:uid="{CF2F36A8-4210-46F0-AEF4-C136B3BC60D2}"/>
    <cellStyle name="Normal 4 2 7 2 2 4 2" xfId="26858" xr:uid="{44C835BE-4E5C-4EFB-B161-4A7B3A6435B3}"/>
    <cellStyle name="Normal 4 2 7 2 2 4 3" xfId="14572" xr:uid="{2B704AB7-BF60-4CD9-80D1-B23DB9D717E9}"/>
    <cellStyle name="Normal 4 2 7 2 2 5" xfId="7025" xr:uid="{67B594AD-469D-4118-80E6-64E604FD07BB}"/>
    <cellStyle name="Normal 4 2 7 2 2 5 2" xfId="17405" xr:uid="{F2DD9EA1-BE8D-4470-B982-6C580029D30A}"/>
    <cellStyle name="Normal 4 2 7 2 2 6" xfId="9858" xr:uid="{6A5DB13C-3DFB-4216-A525-675D4274090C}"/>
    <cellStyle name="Normal 4 2 7 2 2 6 2" xfId="20238" xr:uid="{237421BF-F932-4FFF-AB38-6B092A3E3278}"/>
    <cellStyle name="Normal 4 2 7 2 2 7" xfId="23367" xr:uid="{5144D789-F1E1-4F92-B0B6-1A55B20AE894}"/>
    <cellStyle name="Normal 4 2 7 2 2 8" xfId="13237" xr:uid="{814A08A0-E839-4E7D-857B-9695706BF099}"/>
    <cellStyle name="Normal 4 2 7 2 3" xfId="3333" xr:uid="{00000000-0005-0000-0000-0000FC050000}"/>
    <cellStyle name="Normal 4 2 7 2 3 2" xfId="4527" xr:uid="{113E0108-CA11-426D-A7AE-4C0788D53CB6}"/>
    <cellStyle name="Normal 4 2 7 2 3 2 2" xfId="9299" xr:uid="{0BFB295B-C3F7-4F36-86D6-CBDBA07D92B4}"/>
    <cellStyle name="Normal 4 2 7 2 3 2 2 2" xfId="29278" xr:uid="{39582063-3B8C-4E67-9507-ADA9A0C73728}"/>
    <cellStyle name="Normal 4 2 7 2 3 2 2 3" xfId="19679" xr:uid="{ADBD3F24-B1B1-4250-89F9-F5C959B05EFB}"/>
    <cellStyle name="Normal 4 2 7 2 3 2 3" xfId="12132" xr:uid="{1222DCB9-48E2-4AA9-842E-5EF1B5E119F0}"/>
    <cellStyle name="Normal 4 2 7 2 3 2 3 2" xfId="22512" xr:uid="{FE61A86C-E855-49B0-8C22-5164BF01611A}"/>
    <cellStyle name="Normal 4 2 7 2 3 2 4" xfId="24369" xr:uid="{34139AB0-1605-4A00-8935-FE283338C7CC}"/>
    <cellStyle name="Normal 4 2 7 2 3 2 5" xfId="16846" xr:uid="{7892A2B9-A497-431C-A7D0-1FF51ECDCB89}"/>
    <cellStyle name="Normal 4 2 7 2 3 3" xfId="6391" xr:uid="{24005D36-6C58-4A2A-AC91-27423652490B}"/>
    <cellStyle name="Normal 4 2 7 2 3 3 2" xfId="26921" xr:uid="{9FE2913F-4DF2-45FF-AA04-A1B4D2E9EA23}"/>
    <cellStyle name="Normal 4 2 7 2 3 3 3" xfId="15960" xr:uid="{0E2461BA-E4A1-420E-9D22-2B797902385B}"/>
    <cellStyle name="Normal 4 2 7 2 3 4" xfId="8413" xr:uid="{EF939839-3CEB-4523-8745-D961CA6A0D8D}"/>
    <cellStyle name="Normal 4 2 7 2 3 4 2" xfId="18793" xr:uid="{A96BBD39-090B-488A-894B-9326A5CCA39E}"/>
    <cellStyle name="Normal 4 2 7 2 3 5" xfId="11246" xr:uid="{C9992B36-10B0-4ED1-8DDD-7BF4ED461CBC}"/>
    <cellStyle name="Normal 4 2 7 2 3 5 2" xfId="21626" xr:uid="{394874BC-F433-4BF5-BD59-6F5C02316855}"/>
    <cellStyle name="Normal 4 2 7 2 3 6" xfId="24971" xr:uid="{C1B4319E-1D3B-4F63-AE06-22BBEEEA9372}"/>
    <cellStyle name="Normal 4 2 7 2 3 7" xfId="13891" xr:uid="{92B057E0-91C3-4B1B-B171-94837575EFAD}"/>
    <cellStyle name="Normal 4 2 7 2 4" xfId="3331" xr:uid="{00000000-0005-0000-0000-0000FD050000}"/>
    <cellStyle name="Normal 4 2 7 2 4 2" xfId="6389" xr:uid="{111BF01C-1114-4917-AD87-FB5B2FE55A85}"/>
    <cellStyle name="Normal 4 2 7 2 4 2 2" xfId="28653" xr:uid="{B7FA4BFC-8DF5-4D39-98F2-1F99C9FA3540}"/>
    <cellStyle name="Normal 4 2 7 2 4 2 3" xfId="15958" xr:uid="{E123A4F9-E181-44DD-B24C-B0952899D43E}"/>
    <cellStyle name="Normal 4 2 7 2 4 3" xfId="8411" xr:uid="{B30E7EE4-CD91-4910-83EA-305F60F8FAFD}"/>
    <cellStyle name="Normal 4 2 7 2 4 3 2" xfId="18791" xr:uid="{D21EB055-EE75-4725-A2C2-169E92B31C0B}"/>
    <cellStyle name="Normal 4 2 7 2 4 4" xfId="11244" xr:uid="{F76FAE72-67FD-4B53-B162-C0300C65DF8F}"/>
    <cellStyle name="Normal 4 2 7 2 4 4 2" xfId="21624" xr:uid="{C3CEF82F-8E1C-483A-B617-9BBE836DCB9A}"/>
    <cellStyle name="Normal 4 2 7 2 4 5" xfId="22914" xr:uid="{A524EB65-2F3D-4896-91AB-2D00C4E7B88E}"/>
    <cellStyle name="Normal 4 2 7 2 4 6" xfId="13889" xr:uid="{FA41583B-3916-4931-BB11-0693536E74F3}"/>
    <cellStyle name="Normal 4 2 7 2 5" xfId="2657" xr:uid="{00000000-0005-0000-0000-0000FE050000}"/>
    <cellStyle name="Normal 4 2 7 2 5 2" xfId="5917" xr:uid="{0B8E98C4-A267-4536-882E-A4447A842A72}"/>
    <cellStyle name="Normal 4 2 7 2 5 2 2" xfId="28523" xr:uid="{B360D795-95FD-463C-9900-756996F4A2B5}"/>
    <cellStyle name="Normal 4 2 7 2 5 2 3" xfId="15329" xr:uid="{74AE6123-61E8-4FD5-ADF8-771B47BB86F2}"/>
    <cellStyle name="Normal 4 2 7 2 5 3" xfId="7782" xr:uid="{34AB58B6-C80F-4279-9365-4E2AAAFAD3DC}"/>
    <cellStyle name="Normal 4 2 7 2 5 3 2" xfId="18162" xr:uid="{1E982559-A11B-4DF8-899E-505850C975CD}"/>
    <cellStyle name="Normal 4 2 7 2 5 4" xfId="10615" xr:uid="{D7B3D5ED-EF51-4FF0-A314-EE0A11BF7CCE}"/>
    <cellStyle name="Normal 4 2 7 2 5 4 2" xfId="20995" xr:uid="{DB13A2EA-6374-421D-984E-7992E4D06FE6}"/>
    <cellStyle name="Normal 4 2 7 2 5 5" xfId="23325" xr:uid="{7140C098-BC0D-4672-B2B9-EE4625B52432}"/>
    <cellStyle name="Normal 4 2 7 2 5 6" xfId="13059" xr:uid="{5131B977-8762-4AD2-B136-13B11C91F4DB}"/>
    <cellStyle name="Normal 4 2 7 2 6" xfId="2361" xr:uid="{00000000-0005-0000-0000-0000F9050000}"/>
    <cellStyle name="Normal 4 2 7 2 6 2" xfId="7488" xr:uid="{6D14173A-43EB-49FA-8F83-F337B32B1E9C}"/>
    <cellStyle name="Normal 4 2 7 2 6 2 2" xfId="17868" xr:uid="{E4CB5BC6-FF96-4E57-95EA-5649002034A5}"/>
    <cellStyle name="Normal 4 2 7 2 6 3" xfId="10321" xr:uid="{072E85DB-784C-42A4-B9B3-6D28478D462C}"/>
    <cellStyle name="Normal 4 2 7 2 6 3 2" xfId="20701" xr:uid="{97AF1658-E4E3-4AB0-B9D6-BF6C3B1E1215}"/>
    <cellStyle name="Normal 4 2 7 2 6 4" xfId="23978" xr:uid="{7E8A1A54-5878-43CD-AFD2-E284B8365121}"/>
    <cellStyle name="Normal 4 2 7 2 6 5" xfId="15035" xr:uid="{880158E5-203E-48BE-BEEE-0FCB4F074F6F}"/>
    <cellStyle name="Normal 4 2 7 2 7" xfId="3898" xr:uid="{95B3FED8-33A7-4EE0-B147-F06D67130D62}"/>
    <cellStyle name="Normal 4 2 7 2 7 2" xfId="8730" xr:uid="{9F10AB3E-B78D-4030-986E-CBE8C079A842}"/>
    <cellStyle name="Normal 4 2 7 2 7 2 2" xfId="19110" xr:uid="{F1A858DD-C3DB-4077-B8BF-B36DF118D961}"/>
    <cellStyle name="Normal 4 2 7 2 7 3" xfId="11563" xr:uid="{EB48044C-321E-41BB-B7B5-229AF60CC36C}"/>
    <cellStyle name="Normal 4 2 7 2 7 3 2" xfId="21943" xr:uid="{358D9FE7-445A-4896-A7EE-AA20328B1EEE}"/>
    <cellStyle name="Normal 4 2 7 2 7 4" xfId="16277" xr:uid="{13C88D2F-287E-4A14-B313-C8CA6C86FF4D}"/>
    <cellStyle name="Normal 4 2 7 2 8" xfId="5273" xr:uid="{237905E0-C648-4B61-B7E0-EC5463F82D93}"/>
    <cellStyle name="Normal 4 2 7 2 8 2" xfId="14571" xr:uid="{05B823AA-78FD-4DE9-BEEE-402DE116742F}"/>
    <cellStyle name="Normal 4 2 7 2 9" xfId="7024" xr:uid="{48F952B1-AD2A-4E5D-8EA9-E2F952458A23}"/>
    <cellStyle name="Normal 4 2 7 2 9 2" xfId="17404" xr:uid="{094EAE94-18DC-4BC2-864D-753A9ACBD085}"/>
    <cellStyle name="Normal 4 2 7 3" xfId="971" xr:uid="{00000000-0005-0000-0000-00007D050000}"/>
    <cellStyle name="Normal 4 2 7 3 2" xfId="3334" xr:uid="{00000000-0005-0000-0000-000000060000}"/>
    <cellStyle name="Normal 4 2 7 3 2 2" xfId="6392" xr:uid="{6894B5CC-A9EF-4A60-BDE9-95263FC21D97}"/>
    <cellStyle name="Normal 4 2 7 3 2 2 2" xfId="24618" xr:uid="{5E855E91-9205-4EEA-A6EF-2EDDC6D19AEC}"/>
    <cellStyle name="Normal 4 2 7 3 2 2 3" xfId="28410" xr:uid="{20943430-55D3-462E-BC2F-75B8BB4DA39D}"/>
    <cellStyle name="Normal 4 2 7 3 2 2 4" xfId="15961" xr:uid="{A624F227-6BF0-4751-A735-E610CB4161D9}"/>
    <cellStyle name="Normal 4 2 7 3 2 3" xfId="8414" xr:uid="{F49FB817-3E57-46EA-82E0-F65264ECE60D}"/>
    <cellStyle name="Normal 4 2 7 3 2 3 2" xfId="28909" xr:uid="{C67EA1F7-CEAB-40B8-B20E-1D6E5080FF91}"/>
    <cellStyle name="Normal 4 2 7 3 2 3 3" xfId="18794" xr:uid="{4373D8BB-E58E-429B-A6EE-2F8F0C677499}"/>
    <cellStyle name="Normal 4 2 7 3 2 4" xfId="11247" xr:uid="{94D54862-EBCD-4AB4-994D-2B7E41C49496}"/>
    <cellStyle name="Normal 4 2 7 3 2 4 2" xfId="21627" xr:uid="{83B10924-4B83-4D1E-A513-05EBC9E74FBE}"/>
    <cellStyle name="Normal 4 2 7 3 2 5" xfId="23539" xr:uid="{35D40B51-041E-45E9-826C-55A1A9E1D1AD}"/>
    <cellStyle name="Normal 4 2 7 3 2 6" xfId="13892" xr:uid="{59EEE289-60C0-4CE9-AD10-F17BDF93D2B8}"/>
    <cellStyle name="Normal 4 2 7 3 3" xfId="2780" xr:uid="{00000000-0005-0000-0000-000001060000}"/>
    <cellStyle name="Normal 4 2 7 3 3 2" xfId="5998" xr:uid="{862657B4-C8A8-4485-AD9D-2E02B17136BA}"/>
    <cellStyle name="Normal 4 2 7 3 3 2 2" xfId="26446" xr:uid="{2BD4EA99-7000-4956-8F32-99348924CBDE}"/>
    <cellStyle name="Normal 4 2 7 3 3 2 3" xfId="15451" xr:uid="{7EB9AA54-6740-4350-8021-517A5B053727}"/>
    <cellStyle name="Normal 4 2 7 3 3 3" xfId="7904" xr:uid="{561FFBA7-0444-4BE1-A885-359AA0311B2A}"/>
    <cellStyle name="Normal 4 2 7 3 3 3 2" xfId="18284" xr:uid="{FC06019D-4AA8-44CB-AE39-E5C0BEA226EB}"/>
    <cellStyle name="Normal 4 2 7 3 3 4" xfId="10737" xr:uid="{4AECFF8A-6016-43FA-BDF8-CE807158EFA1}"/>
    <cellStyle name="Normal 4 2 7 3 3 4 2" xfId="21117" xr:uid="{1270DBE3-E6EE-4E4C-AF01-1B829F41CC24}"/>
    <cellStyle name="Normal 4 2 7 3 3 5" xfId="23865" xr:uid="{5F4B6C36-E53B-4916-B805-5DDA1C345929}"/>
    <cellStyle name="Normal 4 2 7 3 3 6" xfId="13236" xr:uid="{AF5EC30D-9029-4B11-A9CD-FBECBFF08BFB}"/>
    <cellStyle name="Normal 4 2 7 3 4" xfId="4189" xr:uid="{EE098A8E-BB8D-44E9-98A5-A8DCD7678D57}"/>
    <cellStyle name="Normal 4 2 7 3 4 2" xfId="8961" xr:uid="{6D043502-6E4C-4B0F-87E4-A2DD1FC9E754}"/>
    <cellStyle name="Normal 4 2 7 3 4 2 2" xfId="29047" xr:uid="{1F7E944F-324A-4193-8BB1-22B01FABCC39}"/>
    <cellStyle name="Normal 4 2 7 3 4 2 3" xfId="19341" xr:uid="{C05A1BEC-8249-4BD2-BCD5-417BABEB63CD}"/>
    <cellStyle name="Normal 4 2 7 3 4 3" xfId="11794" xr:uid="{89D4EB9E-A9AC-4A1D-8027-0C3EC3B29DE1}"/>
    <cellStyle name="Normal 4 2 7 3 4 3 2" xfId="22174" xr:uid="{BDF2FB53-3E3B-4EA3-BE85-D79FD0004FA2}"/>
    <cellStyle name="Normal 4 2 7 3 4 4" xfId="24009" xr:uid="{DCAF9AA8-B18D-4E10-9745-AAFD5B1F7DE0}"/>
    <cellStyle name="Normal 4 2 7 3 4 5" xfId="16508" xr:uid="{A3F04144-E344-4A3A-BB98-1F3C830D127F}"/>
    <cellStyle name="Normal 4 2 7 3 5" xfId="5275" xr:uid="{A8E8EAA8-488D-4AC8-B651-AA208792813B}"/>
    <cellStyle name="Normal 4 2 7 3 5 2" xfId="27538" xr:uid="{C9D662AF-980D-43AF-BA91-F77D209B3D77}"/>
    <cellStyle name="Normal 4 2 7 3 5 3" xfId="14573" xr:uid="{9E0F34C7-04E4-4686-9E4C-C7AABA552520}"/>
    <cellStyle name="Normal 4 2 7 3 6" xfId="7026" xr:uid="{7101569A-1C52-4460-BE75-A60726303EEF}"/>
    <cellStyle name="Normal 4 2 7 3 6 2" xfId="17406" xr:uid="{73635458-58A4-4D2A-ADCA-702B8E38EC46}"/>
    <cellStyle name="Normal 4 2 7 3 7" xfId="9859" xr:uid="{5A92F21F-822C-4C88-8BEA-8D714C64FC1F}"/>
    <cellStyle name="Normal 4 2 7 3 7 2" xfId="20239" xr:uid="{C911BBDC-5203-4D2A-8C89-901D5AF5BED9}"/>
    <cellStyle name="Normal 4 2 7 3 8" xfId="25455" xr:uid="{90304659-5AF2-40EA-8466-8A49D787F88E}"/>
    <cellStyle name="Normal 4 2 7 3 9" xfId="12753" xr:uid="{67BD0219-01D4-4407-BD68-97C2F796C297}"/>
    <cellStyle name="Normal 4 2 7 4" xfId="972" xr:uid="{00000000-0005-0000-0000-00007E050000}"/>
    <cellStyle name="Normal 4 2 7 4 2" xfId="4528" xr:uid="{1E03E791-A4F0-4FB5-93A5-7A859C73DCFD}"/>
    <cellStyle name="Normal 4 2 7 4 2 2" xfId="9300" xr:uid="{43907C58-C7A7-48A0-B170-8259FB5E8ACB}"/>
    <cellStyle name="Normal 4 2 7 4 2 2 2" xfId="29279" xr:uid="{139B9E3C-FA64-4957-A942-870D28718899}"/>
    <cellStyle name="Normal 4 2 7 4 2 2 3" xfId="19680" xr:uid="{7FF9FCA9-5DAF-4A37-8A8B-FE7CAD87B57C}"/>
    <cellStyle name="Normal 4 2 7 4 2 3" xfId="12133" xr:uid="{2300D057-5705-4915-9AB1-A036255FD8A3}"/>
    <cellStyle name="Normal 4 2 7 4 2 3 2" xfId="22513" xr:uid="{EF00A232-1983-45C7-99C1-25BCFF2E7EE2}"/>
    <cellStyle name="Normal 4 2 7 4 2 4" xfId="23564" xr:uid="{BD0EB80D-CB65-46D1-B51A-AA6D713E4E69}"/>
    <cellStyle name="Normal 4 2 7 4 2 5" xfId="16847" xr:uid="{82CA5815-F667-49B8-B966-4215EB8CC32D}"/>
    <cellStyle name="Normal 4 2 7 4 3" xfId="5276" xr:uid="{22659D20-DD1F-4B09-B732-A690D86AD939}"/>
    <cellStyle name="Normal 4 2 7 4 3 2" xfId="27682" xr:uid="{7C8346FC-C56E-452B-845C-60471E2ECAC1}"/>
    <cellStyle name="Normal 4 2 7 4 3 3" xfId="14574" xr:uid="{1AC289DB-6F21-4F7A-BC7E-6DBEDD1998F8}"/>
    <cellStyle name="Normal 4 2 7 4 4" xfId="7027" xr:uid="{8416F650-4C2F-4026-8F20-CE8F217DFC58}"/>
    <cellStyle name="Normal 4 2 7 4 4 2" xfId="17407" xr:uid="{D9805223-DFCB-457D-A67F-E58230512B5E}"/>
    <cellStyle name="Normal 4 2 7 4 5" xfId="9860" xr:uid="{A724B2CB-7BED-4B8C-96C2-AD817E70DCBE}"/>
    <cellStyle name="Normal 4 2 7 4 5 2" xfId="20240" xr:uid="{50162262-81D2-40EF-A075-39283F170340}"/>
    <cellStyle name="Normal 4 2 7 4 6" xfId="23902" xr:uid="{21A97C26-5C37-4054-ACD8-665D44C1149B}"/>
    <cellStyle name="Normal 4 2 7 4 7" xfId="13893" xr:uid="{918B7820-9462-45BD-B17C-037886FBE9D2}"/>
    <cellStyle name="Normal 4 2 7 5" xfId="2935" xr:uid="{00000000-0005-0000-0000-000003060000}"/>
    <cellStyle name="Normal 4 2 7 5 2" xfId="6115" xr:uid="{4E59170C-A0D3-49D8-957B-76561BEAE973}"/>
    <cellStyle name="Normal 4 2 7 5 2 2" xfId="24512" xr:uid="{A45598E6-5926-4D21-8EB2-CE84B2657D3F}"/>
    <cellStyle name="Normal 4 2 7 5 2 3" xfId="26197" xr:uid="{AA8D113C-C45A-433D-8B8F-D20F15EF0C47}"/>
    <cellStyle name="Normal 4 2 7 5 2 4" xfId="15593" xr:uid="{6E5B6E54-4529-4FE5-8D08-C2D7262A1083}"/>
    <cellStyle name="Normal 4 2 7 5 3" xfId="8046" xr:uid="{E61B217A-FAFA-46D5-9601-820A7AB65639}"/>
    <cellStyle name="Normal 4 2 7 5 3 2" xfId="28753" xr:uid="{B33DB8FE-1A40-41F1-A5BA-6DB9326581DF}"/>
    <cellStyle name="Normal 4 2 7 5 3 3" xfId="18426" xr:uid="{9A1B3D19-05F5-4054-966C-18D7751C3232}"/>
    <cellStyle name="Normal 4 2 7 5 4" xfId="10879" xr:uid="{1A42C680-86E1-47A7-9141-E27611283B61}"/>
    <cellStyle name="Normal 4 2 7 5 4 2" xfId="21259" xr:uid="{08B6FE4A-85C6-47F0-A09E-72D4D427BDD0}"/>
    <cellStyle name="Normal 4 2 7 5 5" xfId="25296" xr:uid="{E8A4723B-7430-4152-866A-C03EA5D7A761}"/>
    <cellStyle name="Normal 4 2 7 5 6" xfId="13451" xr:uid="{3289B5C0-3A6A-4D8E-AB22-8FE956432551}"/>
    <cellStyle name="Normal 4 2 7 6" xfId="2506" xr:uid="{00000000-0005-0000-0000-000004060000}"/>
    <cellStyle name="Normal 4 2 7 6 2" xfId="5786" xr:uid="{D52005AF-2FD7-4964-8C65-E3FED5FFCA25}"/>
    <cellStyle name="Normal 4 2 7 6 2 2" xfId="27324" xr:uid="{C5AD142D-D34C-4179-BC57-4615AA9022B0}"/>
    <cellStyle name="Normal 4 2 7 6 2 3" xfId="15178" xr:uid="{E37280FA-A970-48C9-A71C-BBA6CABAD5CF}"/>
    <cellStyle name="Normal 4 2 7 6 3" xfId="7631" xr:uid="{34061503-8091-4780-87EA-093AEE054C3C}"/>
    <cellStyle name="Normal 4 2 7 6 3 2" xfId="18011" xr:uid="{D7A4ED82-176C-46F8-90D3-7040E1566BCA}"/>
    <cellStyle name="Normal 4 2 7 6 4" xfId="10464" xr:uid="{AD8D5477-D29B-41A9-AD12-DB26F66C767E}"/>
    <cellStyle name="Normal 4 2 7 6 4 2" xfId="20844" xr:uid="{DAEE3A37-A98F-44D5-93C3-F127EEC8E705}"/>
    <cellStyle name="Normal 4 2 7 6 5" xfId="25131" xr:uid="{8DAD8510-DDBC-49B2-8DEF-0977FB2DAA8B}"/>
    <cellStyle name="Normal 4 2 7 6 6" xfId="12894" xr:uid="{7276ED74-3708-442E-BAE4-517CF65E217E}"/>
    <cellStyle name="Normal 4 2 7 7" xfId="2262" xr:uid="{00000000-0005-0000-0000-0000F8050000}"/>
    <cellStyle name="Normal 4 2 7 7 2" xfId="7389" xr:uid="{EFF16FA0-9C71-493F-95AA-E397F7814545}"/>
    <cellStyle name="Normal 4 2 7 7 2 2" xfId="17769" xr:uid="{CD268DC7-A4E1-4080-A456-3EAB59D7C165}"/>
    <cellStyle name="Normal 4 2 7 7 3" xfId="10222" xr:uid="{F4D6F143-BEE0-443A-8E81-CB84D87B5788}"/>
    <cellStyle name="Normal 4 2 7 7 3 2" xfId="20602" xr:uid="{C788F3F1-2412-475C-9F43-691E266D0447}"/>
    <cellStyle name="Normal 4 2 7 7 4" xfId="23220" xr:uid="{38E5DFB3-6F3A-406F-920D-BC317E0B4430}"/>
    <cellStyle name="Normal 4 2 7 7 5" xfId="14936" xr:uid="{FB8C50A0-7E4D-42A5-B082-0D28309EE4E5}"/>
    <cellStyle name="Normal 4 2 7 8" xfId="3982" xr:uid="{894844A2-3842-4181-B8E7-16CD020B5E9F}"/>
    <cellStyle name="Normal 4 2 7 8 2" xfId="8806" xr:uid="{D83763B7-C4DB-4AAE-B760-BDE32A09BEA3}"/>
    <cellStyle name="Normal 4 2 7 8 2 2" xfId="19186" xr:uid="{BAF878A4-C149-4CDE-B6BF-0ABAEFBF5B28}"/>
    <cellStyle name="Normal 4 2 7 8 3" xfId="11639" xr:uid="{CA2EB3B0-0D40-415C-BB8F-BDE2BA540984}"/>
    <cellStyle name="Normal 4 2 7 8 3 2" xfId="22019" xr:uid="{C0E05051-576E-4D76-B98B-56BAF7B24591}"/>
    <cellStyle name="Normal 4 2 7 8 4" xfId="16353" xr:uid="{2B28B409-2F3B-4695-8596-639C2FE9F156}"/>
    <cellStyle name="Normal 4 2 7 9" xfId="5272" xr:uid="{41A31826-BDF1-4198-B72A-456F75655F7C}"/>
    <cellStyle name="Normal 4 2 7 9 2" xfId="14570" xr:uid="{DD627F48-FB14-4FDE-8D46-EF8C6AFB9050}"/>
    <cellStyle name="Normal 4 2 8" xfId="973" xr:uid="{00000000-0005-0000-0000-00007F050000}"/>
    <cellStyle name="Normal 4 2 8 10" xfId="9861" xr:uid="{75B5D47C-3C06-4BA9-BAB7-CF12BC487F82}"/>
    <cellStyle name="Normal 4 2 8 10 2" xfId="20241" xr:uid="{F2035F97-69F5-40A0-A689-99D44FA158A6}"/>
    <cellStyle name="Normal 4 2 8 11" xfId="23626" xr:uid="{C9769FB7-88D1-4C49-90B2-0DEDE9CEE586}"/>
    <cellStyle name="Normal 4 2 8 12" xfId="12596" xr:uid="{94C67E68-5FB3-4D88-B6D6-262D1A8D722D}"/>
    <cellStyle name="Normal 4 2 8 2" xfId="974" xr:uid="{00000000-0005-0000-0000-000080050000}"/>
    <cellStyle name="Normal 4 2 8 2 2" xfId="975" xr:uid="{00000000-0005-0000-0000-000081050000}"/>
    <cellStyle name="Normal 4 2 8 2 2 2" xfId="5279" xr:uid="{002BCBA6-CD3C-4A9A-96DB-18E92E45D4D5}"/>
    <cellStyle name="Normal 4 2 8 2 2 2 2" xfId="24269" xr:uid="{14820CE3-F87E-466C-80FF-9BE9231B28D8}"/>
    <cellStyle name="Normal 4 2 8 2 2 2 3" xfId="27689" xr:uid="{46442BAB-1B2C-4337-B4B3-1CF398D708A1}"/>
    <cellStyle name="Normal 4 2 8 2 2 2 4" xfId="14577" xr:uid="{4A11DA3F-6388-4B19-8DBF-84C8A00B7040}"/>
    <cellStyle name="Normal 4 2 8 2 2 3" xfId="7030" xr:uid="{2345E928-B604-4966-8111-D0A1B7B10269}"/>
    <cellStyle name="Normal 4 2 8 2 2 3 2" xfId="27628" xr:uid="{86E3D177-B74D-4433-97E5-99913C69C2F3}"/>
    <cellStyle name="Normal 4 2 8 2 2 3 3" xfId="27356" xr:uid="{E36BBA77-4B6C-459C-A521-6C8AD49668ED}"/>
    <cellStyle name="Normal 4 2 8 2 2 3 4" xfId="17410" xr:uid="{8ACBB9DF-75CC-499A-8D42-666817D0A63E}"/>
    <cellStyle name="Normal 4 2 8 2 2 4" xfId="9863" xr:uid="{0222AE8A-FA30-4B54-998A-218DFD9AECF0}"/>
    <cellStyle name="Normal 4 2 8 2 2 4 2" xfId="29421" xr:uid="{56BAF5F6-A05D-4E15-97F0-42BAF4887226}"/>
    <cellStyle name="Normal 4 2 8 2 2 4 3" xfId="20243" xr:uid="{529E0624-A9C6-42C3-B82F-FF024053C18A}"/>
    <cellStyle name="Normal 4 2 8 2 2 5" xfId="23860" xr:uid="{D643BF77-5398-43B8-AF2A-B97DC68FCA4F}"/>
    <cellStyle name="Normal 4 2 8 2 2 6" xfId="13894" xr:uid="{B116A3FE-836C-4744-AB75-B8244732AB29}"/>
    <cellStyle name="Normal 4 2 8 2 3" xfId="2781" xr:uid="{00000000-0005-0000-0000-000008060000}"/>
    <cellStyle name="Normal 4 2 8 2 3 2" xfId="5999" xr:uid="{E8246B52-2A51-4F88-AC27-87867C91476B}"/>
    <cellStyle name="Normal 4 2 8 2 3 2 2" xfId="26821" xr:uid="{B399A5AE-E54C-4055-8B1F-27845F8D9C65}"/>
    <cellStyle name="Normal 4 2 8 2 3 2 3" xfId="15452" xr:uid="{3E018943-2CD0-4769-A24D-63BF4DC0DECE}"/>
    <cellStyle name="Normal 4 2 8 2 3 3" xfId="7905" xr:uid="{81F47BCD-69A1-4897-9B7D-7E3451F84B91}"/>
    <cellStyle name="Normal 4 2 8 2 3 3 2" xfId="18285" xr:uid="{C12A5E93-74C0-46E0-BDE6-78BC8F2E9ABB}"/>
    <cellStyle name="Normal 4 2 8 2 3 4" xfId="10738" xr:uid="{E9675B84-B9EA-4486-B079-CD600A3057C6}"/>
    <cellStyle name="Normal 4 2 8 2 3 4 2" xfId="21118" xr:uid="{9E097176-4296-4319-9D0D-F40CDD27D0EE}"/>
    <cellStyle name="Normal 4 2 8 2 3 5" xfId="24390" xr:uid="{8BFC6150-DDD5-4709-BCCF-CA80D506DB04}"/>
    <cellStyle name="Normal 4 2 8 2 3 6" xfId="13238" xr:uid="{8F32D7EC-28A5-4F4A-8E4B-1800717ACCE7}"/>
    <cellStyle name="Normal 4 2 8 2 4" xfId="4190" xr:uid="{2A119F8A-9286-4A7E-B655-6A76E0F727CE}"/>
    <cellStyle name="Normal 4 2 8 2 4 2" xfId="8962" xr:uid="{4EE76E04-26A7-4DB0-A2F6-E193951983E8}"/>
    <cellStyle name="Normal 4 2 8 2 4 2 2" xfId="29048" xr:uid="{1B4FE232-DAB5-41C4-AF05-BFC09F349536}"/>
    <cellStyle name="Normal 4 2 8 2 4 2 3" xfId="19342" xr:uid="{EC4FD09F-8278-4AE5-BB20-B5D05061C366}"/>
    <cellStyle name="Normal 4 2 8 2 4 3" xfId="11795" xr:uid="{88CB058E-A897-43F8-9BE8-9308FB6D48A2}"/>
    <cellStyle name="Normal 4 2 8 2 4 3 2" xfId="22175" xr:uid="{E422BD9F-6B07-4EDE-AECE-D4090BCAF21F}"/>
    <cellStyle name="Normal 4 2 8 2 4 4" xfId="24872" xr:uid="{D2DFC07E-BC0F-4B14-B90C-7760A4F759F0}"/>
    <cellStyle name="Normal 4 2 8 2 4 5" xfId="16509" xr:uid="{C2F4B2D6-95B7-4E77-90D0-FB34BE448CB5}"/>
    <cellStyle name="Normal 4 2 8 2 5" xfId="5278" xr:uid="{A0B63C32-334A-400F-8AE8-957C2A98584E}"/>
    <cellStyle name="Normal 4 2 8 2 5 2" xfId="28502" xr:uid="{05DF3D99-40EB-4D60-9B0F-0C7BFA56CE37}"/>
    <cellStyle name="Normal 4 2 8 2 5 3" xfId="14576" xr:uid="{F60E8D24-EF7F-4A09-A8FF-33FD0DA3A323}"/>
    <cellStyle name="Normal 4 2 8 2 6" xfId="7029" xr:uid="{3FC9E43D-66F9-4D0D-B694-16FD46AA2275}"/>
    <cellStyle name="Normal 4 2 8 2 6 2" xfId="17409" xr:uid="{2F4FB22F-28D8-4590-B5D7-FC6875ECAB61}"/>
    <cellStyle name="Normal 4 2 8 2 7" xfId="9862" xr:uid="{108CC694-574B-46C5-8649-D126581961E9}"/>
    <cellStyle name="Normal 4 2 8 2 7 2" xfId="20242" xr:uid="{CA6E0A24-F8E0-45E8-A475-93964168AAEF}"/>
    <cellStyle name="Normal 4 2 8 2 8" xfId="23428" xr:uid="{C489105B-F240-4C4D-A27A-4B04AF9510C6}"/>
    <cellStyle name="Normal 4 2 8 2 9" xfId="12754" xr:uid="{685156F6-C842-4C4E-AE35-CF03A474A500}"/>
    <cellStyle name="Normal 4 2 8 3" xfId="976" xr:uid="{00000000-0005-0000-0000-000082050000}"/>
    <cellStyle name="Normal 4 2 8 3 2" xfId="4529" xr:uid="{C776B60D-BF65-45A6-9F7F-097D3AA61C69}"/>
    <cellStyle name="Normal 4 2 8 3 2 2" xfId="9301" xr:uid="{626F593F-0981-431F-8F98-91D2430A6026}"/>
    <cellStyle name="Normal 4 2 8 3 2 2 2" xfId="29280" xr:uid="{8C33BE09-90BA-4A9D-B79D-F483669A1BC0}"/>
    <cellStyle name="Normal 4 2 8 3 2 2 3" xfId="19681" xr:uid="{AEC3E18F-3EAA-4A99-B9C5-F5C568C4CFF8}"/>
    <cellStyle name="Normal 4 2 8 3 2 3" xfId="12134" xr:uid="{6227930D-EBD1-4EDE-BD4B-0FA572848A41}"/>
    <cellStyle name="Normal 4 2 8 3 2 3 2" xfId="22514" xr:uid="{ADB20690-2F4B-426C-B993-8AAC8EABC124}"/>
    <cellStyle name="Normal 4 2 8 3 2 4" xfId="25629" xr:uid="{73FF503C-0874-4AB0-9772-E3019965A795}"/>
    <cellStyle name="Normal 4 2 8 3 2 5" xfId="16848" xr:uid="{5047CEF5-2DB8-43FD-9B18-DADA40C9C559}"/>
    <cellStyle name="Normal 4 2 8 3 3" xfId="5280" xr:uid="{EA308A1F-9E21-466B-9181-BBA1F7A7BEF0}"/>
    <cellStyle name="Normal 4 2 8 3 3 2" xfId="26830" xr:uid="{73526452-4BA8-4E4D-B954-246CF43DC764}"/>
    <cellStyle name="Normal 4 2 8 3 3 3" xfId="26083" xr:uid="{DE5FB2D0-3406-4A9B-86E1-7733C577CEAC}"/>
    <cellStyle name="Normal 4 2 8 3 3 4" xfId="14578" xr:uid="{4E1C39A6-4501-45F4-BF32-26DDC8688B75}"/>
    <cellStyle name="Normal 4 2 8 3 4" xfId="7031" xr:uid="{B01B7BF7-1BDB-47D2-BA16-EA3A3599A1B1}"/>
    <cellStyle name="Normal 4 2 8 3 4 2" xfId="27591" xr:uid="{27D5A90D-3C2E-465B-A7B7-E69A4DDE8F5A}"/>
    <cellStyle name="Normal 4 2 8 3 4 3" xfId="25879" xr:uid="{BD3B06D1-5D7C-4E88-BE62-74FC4F57D391}"/>
    <cellStyle name="Normal 4 2 8 3 4 4" xfId="17411" xr:uid="{067B1167-04F2-4B58-A44C-19BE32FA69A8}"/>
    <cellStyle name="Normal 4 2 8 3 5" xfId="9864" xr:uid="{584A9564-4815-4898-BF0C-36D2ED106056}"/>
    <cellStyle name="Normal 4 2 8 3 5 2" xfId="29422" xr:uid="{7C3D385E-C8A0-4F65-B338-1A2D9FF74FA3}"/>
    <cellStyle name="Normal 4 2 8 3 5 3" xfId="20244" xr:uid="{416B0672-457C-4CA1-AEEC-CD1B3247D0E3}"/>
    <cellStyle name="Normal 4 2 8 3 6" xfId="23272" xr:uid="{187F3FCC-75E3-4883-98CD-D692FA43E764}"/>
    <cellStyle name="Normal 4 2 8 3 7" xfId="13895" xr:uid="{5A4033B9-864B-4331-8EFB-88FA31432662}"/>
    <cellStyle name="Normal 4 2 8 4" xfId="977" xr:uid="{00000000-0005-0000-0000-000083050000}"/>
    <cellStyle name="Normal 4 2 8 4 2" xfId="5281" xr:uid="{7E5248ED-DB83-44BA-8982-5B910168DAEA}"/>
    <cellStyle name="Normal 4 2 8 4 2 2" xfId="24816" xr:uid="{7C816423-915D-482F-A730-34901DA47CB3}"/>
    <cellStyle name="Normal 4 2 8 4 2 3" xfId="27698" xr:uid="{C548D3E3-BE2C-4ADB-B55F-8F36A895B4C9}"/>
    <cellStyle name="Normal 4 2 8 4 2 4" xfId="14579" xr:uid="{8F6EFBFC-0F84-45AC-A641-ED0E255EE901}"/>
    <cellStyle name="Normal 4 2 8 4 3" xfId="7032" xr:uid="{8F6F6C15-2E1B-4DFB-B6D7-5649EF620FE1}"/>
    <cellStyle name="Normal 4 2 8 4 3 2" xfId="27526" xr:uid="{671E24FF-B631-4BD0-BC0B-D23BC6C0B1D0}"/>
    <cellStyle name="Normal 4 2 8 4 3 3" xfId="17412" xr:uid="{9239E6D0-09E5-4713-98D9-D26FF7E42A05}"/>
    <cellStyle name="Normal 4 2 8 4 4" xfId="9865" xr:uid="{E5832AE4-B69A-4E63-A369-26E8F0D5640B}"/>
    <cellStyle name="Normal 4 2 8 4 4 2" xfId="20245" xr:uid="{832710B5-4915-4486-BF68-871BDDD9F1C0}"/>
    <cellStyle name="Normal 4 2 8 4 5" xfId="25090" xr:uid="{A242D922-0156-4748-8368-BC0D5D54FB29}"/>
    <cellStyle name="Normal 4 2 8 4 6" xfId="13452" xr:uid="{18CC260C-6143-4E38-815E-E806F6423DC4}"/>
    <cellStyle name="Normal 4 2 8 5" xfId="2566" xr:uid="{00000000-0005-0000-0000-00000B060000}"/>
    <cellStyle name="Normal 4 2 8 5 2" xfId="5835" xr:uid="{2B602938-BE88-46F4-AEED-0480511D709B}"/>
    <cellStyle name="Normal 4 2 8 5 2 2" xfId="28064" xr:uid="{0AE654D7-F739-4ED1-BFDA-1BC756BA7DF0}"/>
    <cellStyle name="Normal 4 2 8 5 2 3" xfId="15238" xr:uid="{16EA463A-6ED1-4BD1-85B3-08A833DFF1D2}"/>
    <cellStyle name="Normal 4 2 8 5 3" xfId="7691" xr:uid="{F235D23B-8571-4175-AA1A-18813D62F247}"/>
    <cellStyle name="Normal 4 2 8 5 3 2" xfId="18071" xr:uid="{87371162-240D-41A4-89A2-EA13734C2C8A}"/>
    <cellStyle name="Normal 4 2 8 5 4" xfId="10524" xr:uid="{64C7662A-6B89-4E97-AE09-A82A5BE3A734}"/>
    <cellStyle name="Normal 4 2 8 5 4 2" xfId="20904" xr:uid="{1D8E848B-D2CB-469F-AD14-D24CDAAEBACF}"/>
    <cellStyle name="Normal 4 2 8 5 5" xfId="24225" xr:uid="{D93D1C32-E8A1-48DF-81B0-2813A9FDDF3C}"/>
    <cellStyle name="Normal 4 2 8 5 6" xfId="12954" xr:uid="{A1298907-49AF-4C2B-A33A-1F1253F4A8E9}"/>
    <cellStyle name="Normal 4 2 8 6" xfId="2362" xr:uid="{00000000-0005-0000-0000-000005060000}"/>
    <cellStyle name="Normal 4 2 8 6 2" xfId="7489" xr:uid="{623DA9FF-7B9B-411D-B8E0-140CD750E036}"/>
    <cellStyle name="Normal 4 2 8 6 2 2" xfId="28071" xr:uid="{7DB86C15-161B-4423-B90D-A5EA2145346E}"/>
    <cellStyle name="Normal 4 2 8 6 2 3" xfId="17869" xr:uid="{F4A2072C-9F0D-4DAF-8BA8-0DF0D6F03F70}"/>
    <cellStyle name="Normal 4 2 8 6 3" xfId="10322" xr:uid="{9F013E8F-994F-4C24-87B6-D31789EAB697}"/>
    <cellStyle name="Normal 4 2 8 6 3 2" xfId="20702" xr:uid="{4BAE5CB0-31DA-46A6-A93C-B4220F77CAB5}"/>
    <cellStyle name="Normal 4 2 8 6 4" xfId="23041" xr:uid="{727CA44D-E866-4381-906F-15827DBC514F}"/>
    <cellStyle name="Normal 4 2 8 6 5" xfId="15036" xr:uid="{DC13B300-0AAB-4FEA-924B-B41E1F402523}"/>
    <cellStyle name="Normal 4 2 8 7" xfId="3983" xr:uid="{0D503DE1-E6FB-41B9-872C-260C16FD35DF}"/>
    <cellStyle name="Normal 4 2 8 7 2" xfId="8807" xr:uid="{2238076B-17C5-4BB0-8771-7246541852C0}"/>
    <cellStyle name="Normal 4 2 8 7 2 2" xfId="19187" xr:uid="{D50F9003-10E7-4758-88F1-5489C3DD8E39}"/>
    <cellStyle name="Normal 4 2 8 7 3" xfId="11640" xr:uid="{5609E8A0-B570-4536-9E8D-EF43746CF1A3}"/>
    <cellStyle name="Normal 4 2 8 7 3 2" xfId="22020" xr:uid="{3E45361C-DB83-47CD-ACDE-DB7B2162FCDE}"/>
    <cellStyle name="Normal 4 2 8 7 4" xfId="26980" xr:uid="{A0368A9F-F8DF-48B0-8AF2-25EE521D4116}"/>
    <cellStyle name="Normal 4 2 8 7 5" xfId="16354" xr:uid="{83063297-299C-4D8E-A1EC-68A069649514}"/>
    <cellStyle name="Normal 4 2 8 8" xfId="5277" xr:uid="{F36601DD-9793-4E6C-A6F7-1BEE8586145E}"/>
    <cellStyle name="Normal 4 2 8 8 2" xfId="14575" xr:uid="{0F9B40D2-AF9E-4369-B145-F10988D4531B}"/>
    <cellStyle name="Normal 4 2 8 9" xfId="7028" xr:uid="{1EFC0CD8-F643-412B-958A-E519945578B1}"/>
    <cellStyle name="Normal 4 2 8 9 2" xfId="17408" xr:uid="{C449D1EC-A7C5-48A1-BDFF-346BD6863E2E}"/>
    <cellStyle name="Normal 4 2 9" xfId="978" xr:uid="{00000000-0005-0000-0000-000084050000}"/>
    <cellStyle name="Normal 4 2 9 10" xfId="24696" xr:uid="{1BC18EEE-28F1-4D7D-BBBE-1BB67F6215FF}"/>
    <cellStyle name="Normal 4 2 9 11" xfId="12597" xr:uid="{736C4B30-A948-4E20-A4A9-4004E479C4BA}"/>
    <cellStyle name="Normal 4 2 9 2" xfId="979" xr:uid="{00000000-0005-0000-0000-000085050000}"/>
    <cellStyle name="Normal 4 2 9 2 2" xfId="3335" xr:uid="{00000000-0005-0000-0000-00000E060000}"/>
    <cellStyle name="Normal 4 2 9 2 2 2" xfId="6393" xr:uid="{85737081-3632-4418-8D8B-482B84C5F817}"/>
    <cellStyle name="Normal 4 2 9 2 2 2 2" xfId="27957" xr:uid="{B1F2C022-8335-4926-9921-99B718CBC7A8}"/>
    <cellStyle name="Normal 4 2 9 2 2 2 3" xfId="26514" xr:uid="{17C870E6-F094-46EF-AF70-8A284D8C113A}"/>
    <cellStyle name="Normal 4 2 9 2 2 2 4" xfId="15962" xr:uid="{B2B4E031-D27B-4E61-900F-7265CAED60DE}"/>
    <cellStyle name="Normal 4 2 9 2 2 3" xfId="8415" xr:uid="{4FDCBAA5-9629-4E67-9817-0322E2190FE2}"/>
    <cellStyle name="Normal 4 2 9 2 2 3 2" xfId="28910" xr:uid="{7DB9E4D2-0ADB-4E13-8EFD-5A7E368FC6F0}"/>
    <cellStyle name="Normal 4 2 9 2 2 3 3" xfId="18795" xr:uid="{B3E3D26E-4A4A-4ABA-BA70-31CFAB7E1A7F}"/>
    <cellStyle name="Normal 4 2 9 2 2 4" xfId="11248" xr:uid="{DFFCE619-3FE1-4D27-A046-5ECDC4FED236}"/>
    <cellStyle name="Normal 4 2 9 2 2 4 2" xfId="21628" xr:uid="{71893766-D46A-4B71-92F4-42CDAFC58422}"/>
    <cellStyle name="Normal 4 2 9 2 2 5" xfId="25244" xr:uid="{9ABB1AF1-AFA9-4E59-BCBA-2CC8F3B327FF}"/>
    <cellStyle name="Normal 4 2 9 2 2 6" xfId="13896" xr:uid="{AE5C2F51-3957-42C2-B249-4FDF23092ACD}"/>
    <cellStyle name="Normal 4 2 9 2 3" xfId="4191" xr:uid="{4F4C7D3C-EC36-41C6-8F6F-636865ADBAC5}"/>
    <cellStyle name="Normal 4 2 9 2 3 2" xfId="8963" xr:uid="{B5A22BA2-6878-4F6D-96CF-A3E0B0C9D051}"/>
    <cellStyle name="Normal 4 2 9 2 3 2 2" xfId="29049" xr:uid="{31E5468C-2CC0-4D6B-9530-B5CE5EEEB8D2}"/>
    <cellStyle name="Normal 4 2 9 2 3 2 3" xfId="19343" xr:uid="{E38136C2-795B-4D28-BB2A-83F81243C71D}"/>
    <cellStyle name="Normal 4 2 9 2 3 3" xfId="11796" xr:uid="{5DA08E2F-2DFD-4E9E-B540-595FA3528708}"/>
    <cellStyle name="Normal 4 2 9 2 3 3 2" xfId="22176" xr:uid="{9A29D151-0C95-46D7-AE97-35CB67D05839}"/>
    <cellStyle name="Normal 4 2 9 2 3 4" xfId="23240" xr:uid="{D0592480-FAD9-4F74-BD50-575F47EA9966}"/>
    <cellStyle name="Normal 4 2 9 2 3 5" xfId="16510" xr:uid="{8C702828-AFCB-4120-863A-A536385D3145}"/>
    <cellStyle name="Normal 4 2 9 2 4" xfId="5283" xr:uid="{53B389DF-D682-4A0E-8BEB-331AAF4C3CEE}"/>
    <cellStyle name="Normal 4 2 9 2 4 2" xfId="26652" xr:uid="{185D022D-E2CF-4615-BB19-920BD47AA99E}"/>
    <cellStyle name="Normal 4 2 9 2 4 3" xfId="28628" xr:uid="{6A98504E-B232-4026-B271-C589E09AD7D7}"/>
    <cellStyle name="Normal 4 2 9 2 4 4" xfId="14581" xr:uid="{455BA2F0-BC97-4A95-832E-27DBD9094669}"/>
    <cellStyle name="Normal 4 2 9 2 5" xfId="7034" xr:uid="{A5B16A84-63C1-4BD0-B771-236B34CFA1D7}"/>
    <cellStyle name="Normal 4 2 9 2 5 2" xfId="27137" xr:uid="{43FC2B26-B15F-4196-9AAE-72144CDB43D5}"/>
    <cellStyle name="Normal 4 2 9 2 5 3" xfId="17414" xr:uid="{D4574702-FFA2-4546-8A44-76862B42F0C4}"/>
    <cellStyle name="Normal 4 2 9 2 6" xfId="9867" xr:uid="{0ED17B6E-F62B-447B-A94A-5AAAE28E3315}"/>
    <cellStyle name="Normal 4 2 9 2 6 2" xfId="20247" xr:uid="{52007826-FC97-4682-B597-7143189CCC7D}"/>
    <cellStyle name="Normal 4 2 9 2 7" xfId="24988" xr:uid="{99193BA7-1C8B-4A46-A25D-4485E2BE0A4C}"/>
    <cellStyle name="Normal 4 2 9 2 8" xfId="12755" xr:uid="{59F4C902-4A6A-41B3-B2B7-E74F5E7CB393}"/>
    <cellStyle name="Normal 4 2 9 3" xfId="980" xr:uid="{00000000-0005-0000-0000-000086050000}"/>
    <cellStyle name="Normal 4 2 9 3 2" xfId="5284" xr:uid="{5A311702-84C2-47AB-A3FB-F5C8D392B100}"/>
    <cellStyle name="Normal 4 2 9 3 2 2" xfId="23739" xr:uid="{01A71D77-0373-4EB3-B9DF-80215CF7D626}"/>
    <cellStyle name="Normal 4 2 9 3 2 3" xfId="27709" xr:uid="{C37C1A31-55F7-48E1-A38A-D34EC57AB787}"/>
    <cellStyle name="Normal 4 2 9 3 2 4" xfId="14582" xr:uid="{761168BF-2B18-4C42-AC39-95747D971D35}"/>
    <cellStyle name="Normal 4 2 9 3 3" xfId="7035" xr:uid="{366C57EB-7033-4AA0-991A-DF21D35E5D57}"/>
    <cellStyle name="Normal 4 2 9 3 3 2" xfId="27629" xr:uid="{E6647535-F096-4F67-B5CE-22F93FC73584}"/>
    <cellStyle name="Normal 4 2 9 3 3 3" xfId="27203" xr:uid="{7136C924-2548-445A-8895-85C21611BDF4}"/>
    <cellStyle name="Normal 4 2 9 3 3 4" xfId="17415" xr:uid="{85577A67-3650-4B79-B56D-89F335AEBC42}"/>
    <cellStyle name="Normal 4 2 9 3 4" xfId="9868" xr:uid="{6C5704B4-FC3A-4877-AF08-7878EA373C0B}"/>
    <cellStyle name="Normal 4 2 9 3 4 2" xfId="26693" xr:uid="{B68923CF-F64F-4FE9-B16C-E0A3A0DF64EE}"/>
    <cellStyle name="Normal 4 2 9 3 4 3" xfId="29423" xr:uid="{84E1DE07-325C-41D1-AD82-DF07BFEEF52C}"/>
    <cellStyle name="Normal 4 2 9 3 4 4" xfId="20248" xr:uid="{224D8381-8C81-4F39-97B6-C28351A151A5}"/>
    <cellStyle name="Normal 4 2 9 3 5" xfId="22716" xr:uid="{3B7EF572-2B4D-4A32-8E47-ED37BAFAD9A2}"/>
    <cellStyle name="Normal 4 2 9 3 6" xfId="27772" xr:uid="{60B996DF-D627-4A20-A0F3-FD18C1023D7E}"/>
    <cellStyle name="Normal 4 2 9 3 7" xfId="13453" xr:uid="{ED6C3D71-3215-4FD4-A087-AEEF8B0E7655}"/>
    <cellStyle name="Normal 4 2 9 4" xfId="2782" xr:uid="{00000000-0005-0000-0000-000010060000}"/>
    <cellStyle name="Normal 4 2 9 4 2" xfId="6000" xr:uid="{5B23AC81-87E8-4D19-BBCC-C615337C2E49}"/>
    <cellStyle name="Normal 4 2 9 4 2 2" xfId="28611" xr:uid="{116A0CEA-2948-497B-9BD2-94F0B4CC7B1A}"/>
    <cellStyle name="Normal 4 2 9 4 2 3" xfId="15453" xr:uid="{B9396408-B53A-4678-841B-2A3CDC5033FF}"/>
    <cellStyle name="Normal 4 2 9 4 3" xfId="7906" xr:uid="{186C58AA-4B64-44FC-B2B5-3F1E3A4256B5}"/>
    <cellStyle name="Normal 4 2 9 4 3 2" xfId="18286" xr:uid="{C72F8021-8254-4869-82B8-2E95D17084B8}"/>
    <cellStyle name="Normal 4 2 9 4 4" xfId="10739" xr:uid="{C61E9972-1B7D-4D24-A78C-8DD052BDE4AE}"/>
    <cellStyle name="Normal 4 2 9 4 4 2" xfId="21119" xr:uid="{CB788F74-DDC2-42F0-AE44-6FCC5E8FD954}"/>
    <cellStyle name="Normal 4 2 9 4 5" xfId="24979" xr:uid="{B2004425-31FC-4288-8FF7-D5697CA49C00}"/>
    <cellStyle name="Normal 4 2 9 4 6" xfId="13239" xr:uid="{FB3EA9A0-28F6-49CF-A929-F194F94A4FAE}"/>
    <cellStyle name="Normal 4 2 9 5" xfId="2363" xr:uid="{00000000-0005-0000-0000-00000C060000}"/>
    <cellStyle name="Normal 4 2 9 5 2" xfId="7490" xr:uid="{AB29F732-18B8-4461-941D-8D1A560AB5C2}"/>
    <cellStyle name="Normal 4 2 9 5 2 2" xfId="27471" xr:uid="{FA8BAB30-618F-4D5E-B9DC-4BB9E35ADD12}"/>
    <cellStyle name="Normal 4 2 9 5 2 3" xfId="17870" xr:uid="{6B849158-6D64-4B4A-8AAD-2EDA30776E4F}"/>
    <cellStyle name="Normal 4 2 9 5 3" xfId="10323" xr:uid="{6552F46C-CBC0-4F33-BAE8-8F78EF5A1D08}"/>
    <cellStyle name="Normal 4 2 9 5 3 2" xfId="20703" xr:uid="{3DFE3164-85F3-428E-BC47-E7535BD0CB2F}"/>
    <cellStyle name="Normal 4 2 9 5 4" xfId="23611" xr:uid="{0C4CE829-02ED-4680-A5EC-B27FE438262D}"/>
    <cellStyle name="Normal 4 2 9 5 5" xfId="15037" xr:uid="{1C424D77-7E30-41D7-A2B0-AC375F658583}"/>
    <cellStyle name="Normal 4 2 9 6" xfId="3984" xr:uid="{2081E4A0-2A0D-472E-894C-28A332A6A6F5}"/>
    <cellStyle name="Normal 4 2 9 6 2" xfId="8808" xr:uid="{D95BEDCE-3DB6-4310-A41A-A464FB9268D6}"/>
    <cellStyle name="Normal 4 2 9 6 2 2" xfId="28987" xr:uid="{A653E288-0828-461A-AF3A-EA6DD7D1ACC1}"/>
    <cellStyle name="Normal 4 2 9 6 2 3" xfId="19188" xr:uid="{578F7CDB-B29D-4105-A45B-84C2314EF4AD}"/>
    <cellStyle name="Normal 4 2 9 6 3" xfId="11641" xr:uid="{9CA866A3-CB78-493C-B8EB-D6F3F63E18D8}"/>
    <cellStyle name="Normal 4 2 9 6 3 2" xfId="22021" xr:uid="{30F1378C-3BD4-4503-9B02-20514C361F13}"/>
    <cellStyle name="Normal 4 2 9 6 4" xfId="28483" xr:uid="{4C17BFAD-749F-47FD-8705-EC1CD83CB710}"/>
    <cellStyle name="Normal 4 2 9 6 5" xfId="16355" xr:uid="{AA4F05ED-B016-419B-A844-584D08DC2CBE}"/>
    <cellStyle name="Normal 4 2 9 7" xfId="5282" xr:uid="{85EDD228-FBD8-4AA1-B472-1931854E7F68}"/>
    <cellStyle name="Normal 4 2 9 7 2" xfId="26609" xr:uid="{C4DC5367-9F95-43B1-8EE7-48ECB31B25EF}"/>
    <cellStyle name="Normal 4 2 9 7 3" xfId="14580" xr:uid="{1E121E5D-ABF5-4EF0-B016-F171581C28C4}"/>
    <cellStyle name="Normal 4 2 9 8" xfId="7033" xr:uid="{2234AECC-897F-4F0C-8FF2-2937045B6D58}"/>
    <cellStyle name="Normal 4 2 9 8 2" xfId="17413" xr:uid="{5420E77A-C3D8-47C1-95B2-6DF6C0CC7DAE}"/>
    <cellStyle name="Normal 4 2 9 9" xfId="9866" xr:uid="{AC175359-7CA8-4095-8AEA-4603FC6D285E}"/>
    <cellStyle name="Normal 4 2 9 9 2" xfId="20246" xr:uid="{445870CE-DF3A-4EA0-A8E1-BF46B37E8949}"/>
    <cellStyle name="Normal 4 20" xfId="6942" xr:uid="{E5601753-EC59-4977-8FB5-EEB0F80A55B2}"/>
    <cellStyle name="Normal 4 20 2" xfId="25791" xr:uid="{733D533C-A0A8-4A04-88DC-892CA7B11E9A}"/>
    <cellStyle name="Normal 4 20 3" xfId="24028" xr:uid="{22F76A3A-8637-4E9C-B992-261509B13550}"/>
    <cellStyle name="Normal 4 20 4" xfId="17322" xr:uid="{5CEF4AA7-294C-443E-87C5-D24C01734031}"/>
    <cellStyle name="Normal 4 21" xfId="9775" xr:uid="{66584F7F-5120-4B7C-BA26-A2A9646FAF34}"/>
    <cellStyle name="Normal 4 21 2" xfId="23749" xr:uid="{96F41DEB-7FBA-4E04-8E58-35A3FFA8C282}"/>
    <cellStyle name="Normal 4 21 3" xfId="20155" xr:uid="{89F4FCE5-136C-4E64-82F3-9A9D86157179}"/>
    <cellStyle name="Normal 4 22" xfId="23825" xr:uid="{89B62F44-3C78-4195-9036-0186F7E268B9}"/>
    <cellStyle name="Normal 4 23" xfId="25781" xr:uid="{6F6096DE-56CA-421D-A3CC-34838D6F30D6}"/>
    <cellStyle name="Normal 4 24" xfId="23758" xr:uid="{443C657F-6607-423A-BC22-E4DD780257E1}"/>
    <cellStyle name="Normal 4 25" xfId="12388"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6" xr:uid="{00000000-0005-0000-0000-000015060000}"/>
    <cellStyle name="Normal 4 4 10 2 2" xfId="6394" xr:uid="{2B3C16A7-0299-4D00-884B-418C5FB40CB9}"/>
    <cellStyle name="Normal 4 4 10 2 2 2" xfId="27437" xr:uid="{B25B4AEB-DE57-41AC-928A-065CFEEE6CAA}"/>
    <cellStyle name="Normal 4 4 10 2 2 3" xfId="15963" xr:uid="{7879A539-78A4-448A-A87F-E92FBAEF97DC}"/>
    <cellStyle name="Normal 4 4 10 2 3" xfId="8416" xr:uid="{583422FB-6557-44D6-AB50-5D8EE6570BE5}"/>
    <cellStyle name="Normal 4 4 10 2 3 2" xfId="18796" xr:uid="{749FCA83-AC03-4587-814B-41BBBD87E1DA}"/>
    <cellStyle name="Normal 4 4 10 2 4" xfId="11249" xr:uid="{ED6D8674-A3A4-45F5-A466-51DA9A2688F7}"/>
    <cellStyle name="Normal 4 4 10 2 4 2" xfId="21629" xr:uid="{F3A80C5E-84E7-435B-9BE0-0FCC838237D5}"/>
    <cellStyle name="Normal 4 4 10 2 5" xfId="23134" xr:uid="{4773E5C8-78B3-4A69-B50A-E73FFA2FBCCF}"/>
    <cellStyle name="Normal 4 4 10 2 6" xfId="13897" xr:uid="{DC64F37C-163F-4469-88FD-03E34F86253B}"/>
    <cellStyle name="Normal 4 4 10 3" xfId="4192" xr:uid="{BA9BCFEA-7265-4417-99C4-FCCF7A9A6298}"/>
    <cellStyle name="Normal 4 4 10 3 2" xfId="8964" xr:uid="{FCE9226C-6C34-4450-AE7E-4069F92C8732}"/>
    <cellStyle name="Normal 4 4 10 3 2 2" xfId="29050" xr:uid="{04607B34-5BE2-473C-94A5-198042603CA1}"/>
    <cellStyle name="Normal 4 4 10 3 2 3" xfId="19344" xr:uid="{C227E74E-86D9-442A-A358-7EDCD5C42F03}"/>
    <cellStyle name="Normal 4 4 10 3 3" xfId="11797" xr:uid="{4D658857-33C5-4111-A534-AC3F607D2353}"/>
    <cellStyle name="Normal 4 4 10 3 3 2" xfId="22177" xr:uid="{B810C485-A883-462F-983E-B8A6B7F20A14}"/>
    <cellStyle name="Normal 4 4 10 3 4" xfId="24273" xr:uid="{48B0F57A-7D64-4953-B01F-A611DA132406}"/>
    <cellStyle name="Normal 4 4 10 3 5" xfId="16511" xr:uid="{12443884-7777-4CDA-8CA1-6F5A9B0565BD}"/>
    <cellStyle name="Normal 4 4 10 4" xfId="5286" xr:uid="{8C67447C-FE59-4471-B4BA-EDFAF1272678}"/>
    <cellStyle name="Normal 4 4 10 4 2" xfId="23732" xr:uid="{BF527957-304C-458A-90FD-A22AE275089D}"/>
    <cellStyle name="Normal 4 4 10 4 3" xfId="27390" xr:uid="{55AD940C-30E6-4902-A365-A64DF68773C4}"/>
    <cellStyle name="Normal 4 4 10 4 4" xfId="14584" xr:uid="{66285ADD-B94E-44A6-9734-A772E61513B9}"/>
    <cellStyle name="Normal 4 4 10 5" xfId="7037" xr:uid="{4E23692F-4825-41D4-987B-33F6C6BA84E7}"/>
    <cellStyle name="Normal 4 4 10 5 2" xfId="27502" xr:uid="{66B24CEC-5671-4237-8B96-DA92835B61DB}"/>
    <cellStyle name="Normal 4 4 10 5 3" xfId="17417" xr:uid="{7E1F0AF1-E2B3-4486-B108-6C288AC71D52}"/>
    <cellStyle name="Normal 4 4 10 6" xfId="9870" xr:uid="{4AAC2B23-A6C8-4572-A41A-52CE581C565E}"/>
    <cellStyle name="Normal 4 4 10 6 2" xfId="20250" xr:uid="{1B20F519-9A0D-4D39-90C2-F1CA31D4020E}"/>
    <cellStyle name="Normal 4 4 10 7" xfId="24730" xr:uid="{1F622891-86BB-47F3-BF5E-F05E5D38CFB9}"/>
    <cellStyle name="Normal 4 4 10 8" xfId="12756" xr:uid="{5706E484-CBB5-4107-881D-3B86DB21800A}"/>
    <cellStyle name="Normal 4 4 11" xfId="985" xr:uid="{00000000-0005-0000-0000-00008B050000}"/>
    <cellStyle name="Normal 4 4 11 2" xfId="5287" xr:uid="{2D01C6A3-5E13-49D3-A264-A301C24C97E9}"/>
    <cellStyle name="Normal 4 4 11 2 2" xfId="24019" xr:uid="{B7878FE6-C1FB-463C-8E21-644148B194B4}"/>
    <cellStyle name="Normal 4 4 11 2 3" xfId="26193" xr:uid="{C93C88BF-660A-4278-B197-F382EEC7D5F7}"/>
    <cellStyle name="Normal 4 4 11 2 4" xfId="14585" xr:uid="{9C93F634-F45F-427F-BBDD-237ABA4E4D74}"/>
    <cellStyle name="Normal 4 4 11 3" xfId="7038" xr:uid="{BA85FB4F-4182-4FEA-9F2D-3C1253BFF8AC}"/>
    <cellStyle name="Normal 4 4 11 3 2" xfId="28735" xr:uid="{B917CE2C-9F5A-4BE6-88C0-05B474DDDE7F}"/>
    <cellStyle name="Normal 4 4 11 3 3" xfId="17418" xr:uid="{593FFA6A-25F3-488F-B567-620550E0658E}"/>
    <cellStyle name="Normal 4 4 11 4" xfId="9871" xr:uid="{E736C63F-2AC8-40E9-B856-007691D1358D}"/>
    <cellStyle name="Normal 4 4 11 4 2" xfId="20251" xr:uid="{3DE2923C-A1D4-4A30-817B-099939583E53}"/>
    <cellStyle name="Normal 4 4 11 5" xfId="23381" xr:uid="{8753CE19-BDC1-496D-9B10-84F52A2C2977}"/>
    <cellStyle name="Normal 4 4 11 6" xfId="13454" xr:uid="{1A418053-A1DE-4ACB-B87E-72BACB563292}"/>
    <cellStyle name="Normal 4 4 12" xfId="2437" xr:uid="{00000000-0005-0000-0000-000017060000}"/>
    <cellStyle name="Normal 4 4 12 2" xfId="5732" xr:uid="{E71BE5E9-4E25-48CB-9343-145BEA0EBCC5}"/>
    <cellStyle name="Normal 4 4 12 2 2" xfId="26575" xr:uid="{21AE1773-78AE-4197-A9B0-3BBFB9C9E91E}"/>
    <cellStyle name="Normal 4 4 12 2 3" xfId="15109" xr:uid="{FC799BCE-0E7F-4FBA-92BD-CF35EA6E6931}"/>
    <cellStyle name="Normal 4 4 12 3" xfId="7562" xr:uid="{E0AD47AD-FCB9-46D2-A82B-78269D50B0CC}"/>
    <cellStyle name="Normal 4 4 12 3 2" xfId="17942" xr:uid="{F1BCDD12-3285-44A3-83BB-45A3826FA9EF}"/>
    <cellStyle name="Normal 4 4 12 4" xfId="10395" xr:uid="{0F79B491-781B-4AA5-BCCF-0ECA010CA42D}"/>
    <cellStyle name="Normal 4 4 12 4 2" xfId="20775" xr:uid="{D67BBA4C-FCB8-489E-AB99-439196C30658}"/>
    <cellStyle name="Normal 4 4 12 5" xfId="23459" xr:uid="{EA478E3F-F02C-4621-92A9-EB4311A7D3A0}"/>
    <cellStyle name="Normal 4 4 12 6" xfId="12824" xr:uid="{CB655288-B256-4B54-8734-27010C1AAA7E}"/>
    <cellStyle name="Normal 4 4 13" xfId="2167" xr:uid="{00000000-0005-0000-0000-000013060000}"/>
    <cellStyle name="Normal 4 4 13 2" xfId="7294" xr:uid="{57CB4F8B-BA01-4C5B-AB7D-D92DB9F23A1A}"/>
    <cellStyle name="Normal 4 4 13 2 2" xfId="27890" xr:uid="{268AFB25-8671-4D25-B439-C5B125B633C7}"/>
    <cellStyle name="Normal 4 4 13 2 3" xfId="17674" xr:uid="{FF2C2023-6DE8-4DD5-9ABF-6A5128AAD6C7}"/>
    <cellStyle name="Normal 4 4 13 3" xfId="10127" xr:uid="{5E6F0728-FF33-458B-A04C-3ABC0E193730}"/>
    <cellStyle name="Normal 4 4 13 3 2" xfId="20507" xr:uid="{F9EC4638-AF3D-4BC2-9A3D-B74529B7EE0F}"/>
    <cellStyle name="Normal 4 4 13 4" xfId="23826" xr:uid="{52337421-501D-41E5-AECA-1496CD97E96F}"/>
    <cellStyle name="Normal 4 4 13 5" xfId="14841" xr:uid="{7FE6E188-AC7A-4DD5-AC00-61B0300A9B35}"/>
    <cellStyle name="Normal 4 4 14" xfId="3985" xr:uid="{32463145-0242-4FD3-A3C7-1AE8BB5420B2}"/>
    <cellStyle name="Normal 4 4 14 2" xfId="8809" xr:uid="{96E81A39-F7BE-4A1A-A2D4-A37A066F9669}"/>
    <cellStyle name="Normal 4 4 14 2 2" xfId="19189" xr:uid="{36253008-536F-4BEE-84DC-4A737DA8E433}"/>
    <cellStyle name="Normal 4 4 14 3" xfId="11642" xr:uid="{2F1DDD0D-D96B-415F-809D-56D584388FF7}"/>
    <cellStyle name="Normal 4 4 14 3 2" xfId="22022" xr:uid="{383070A4-5390-471A-AD4E-826DCA4547CE}"/>
    <cellStyle name="Normal 4 4 14 4" xfId="27555" xr:uid="{744D9950-0345-4247-B848-A80C1FEA7202}"/>
    <cellStyle name="Normal 4 4 14 5" xfId="16356" xr:uid="{E8A4D107-3532-44AA-8749-422BA1D4FE1D}"/>
    <cellStyle name="Normal 4 4 15" xfId="5285" xr:uid="{C2382099-3E92-49C9-AA4B-4EABED7BD494}"/>
    <cellStyle name="Normal 4 4 15 2" xfId="14583" xr:uid="{959891F0-419E-410A-AEA5-D53342EE6FB7}"/>
    <cellStyle name="Normal 4 4 16" xfId="7036" xr:uid="{8C2EBE04-C40B-4FA8-9156-B892929DEFBD}"/>
    <cellStyle name="Normal 4 4 16 2" xfId="17416" xr:uid="{56D911EF-30F2-45D0-8E50-FFA41229358F}"/>
    <cellStyle name="Normal 4 4 17" xfId="9869" xr:uid="{995A7B1C-9591-4AA1-82E2-F53A667DBFCB}"/>
    <cellStyle name="Normal 4 4 17 2" xfId="20249" xr:uid="{01A18C04-7DF0-48CC-AA97-6996ACE26D4A}"/>
    <cellStyle name="Normal 4 4 18" xfId="24747" xr:uid="{703F48F3-BBAE-4AE8-B24A-6032927DEB6F}"/>
    <cellStyle name="Normal 4 4 19" xfId="12399" xr:uid="{A9899CC4-8D74-42E8-BCF8-C9D3A48E992D}"/>
    <cellStyle name="Normal 4 4 2" xfId="986" xr:uid="{00000000-0005-0000-0000-00008C050000}"/>
    <cellStyle name="Normal 4 4 2 10" xfId="5288" xr:uid="{C9173801-F243-4242-8E05-DC6C5B03108B}"/>
    <cellStyle name="Normal 4 4 2 10 2" xfId="14586" xr:uid="{F26842E6-D563-4B7F-8110-180DFE5C4E58}"/>
    <cellStyle name="Normal 4 4 2 11" xfId="7039" xr:uid="{C1444B38-653A-47C1-BC0B-D3D8BF26F179}"/>
    <cellStyle name="Normal 4 4 2 11 2" xfId="17419" xr:uid="{314483FD-0D38-4D7A-8265-1ED74DFD92C4}"/>
    <cellStyle name="Normal 4 4 2 12" xfId="9872" xr:uid="{A3AC162A-2DE9-4F7B-AD6A-DE6A3844C058}"/>
    <cellStyle name="Normal 4 4 2 12 2" xfId="20252" xr:uid="{59975E48-62EE-45A4-B296-82A3B2ACB754}"/>
    <cellStyle name="Normal 4 4 2 13" xfId="25534" xr:uid="{9F4800AD-9630-4E1B-AD92-F43594679442}"/>
    <cellStyle name="Normal 4 4 2 14" xfId="12422" xr:uid="{D74C7FFF-C9EB-42C1-9F53-D6CE6B1B9E77}"/>
    <cellStyle name="Normal 4 4 2 2" xfId="987" xr:uid="{00000000-0005-0000-0000-00008D050000}"/>
    <cellStyle name="Normal 4 4 2 2 10" xfId="7040" xr:uid="{0C75F5A4-51F1-48A4-A6E7-A128AD4FCE49}"/>
    <cellStyle name="Normal 4 4 2 2 10 2" xfId="17420" xr:uid="{135BC228-1136-41D3-8267-62DFD5C8E68A}"/>
    <cellStyle name="Normal 4 4 2 2 11" xfId="9873" xr:uid="{604D1C80-960E-4BFA-9D20-5FC2026C65D6}"/>
    <cellStyle name="Normal 4 4 2 2 11 2" xfId="20253" xr:uid="{E35A96B7-C2BD-43FB-BDC2-1739CB2156B3}"/>
    <cellStyle name="Normal 4 4 2 2 12" xfId="24312" xr:uid="{4A384093-1FFD-408D-922E-635A1B405B55}"/>
    <cellStyle name="Normal 4 4 2 2 13" xfId="12482" xr:uid="{175A71FC-C908-4D69-AB58-4779FA75F504}"/>
    <cellStyle name="Normal 4 4 2 2 2" xfId="988" xr:uid="{00000000-0005-0000-0000-00008E050000}"/>
    <cellStyle name="Normal 4 4 2 2 2 10" xfId="13047" xr:uid="{A6E6A654-C557-4408-A191-9785EF23F9C9}"/>
    <cellStyle name="Normal 4 4 2 2 2 2" xfId="2786" xr:uid="{00000000-0005-0000-0000-00001B060000}"/>
    <cellStyle name="Normal 4 4 2 2 2 2 2" xfId="3339" xr:uid="{00000000-0005-0000-0000-00001C060000}"/>
    <cellStyle name="Normal 4 4 2 2 2 2 2 2" xfId="6397" xr:uid="{511D1F66-3411-48B0-8203-F4A9DA2F0FDA}"/>
    <cellStyle name="Normal 4 4 2 2 2 2 2 2 2" xfId="26974" xr:uid="{CF2747F8-798C-4EE4-A498-23C0D530D462}"/>
    <cellStyle name="Normal 4 4 2 2 2 2 2 2 3" xfId="15966" xr:uid="{2496F23A-2799-4B71-A3D3-B015345047AD}"/>
    <cellStyle name="Normal 4 4 2 2 2 2 2 3" xfId="8419" xr:uid="{970E17C2-EE93-4EEC-BB27-5FEFC93133D0}"/>
    <cellStyle name="Normal 4 4 2 2 2 2 2 3 2" xfId="18799" xr:uid="{E6AD4DF1-08AE-468A-9A9E-EB0A51DD43C1}"/>
    <cellStyle name="Normal 4 4 2 2 2 2 2 4" xfId="11252" xr:uid="{DA6302FF-5F54-4CB8-8D31-2B5660D0A0D0}"/>
    <cellStyle name="Normal 4 4 2 2 2 2 2 4 2" xfId="21632" xr:uid="{3B1D8A81-8262-4551-AF7F-A106365422DE}"/>
    <cellStyle name="Normal 4 4 2 2 2 2 2 5" xfId="24645" xr:uid="{4EE14F1F-6E23-4F8C-A333-BDD37E0A2B32}"/>
    <cellStyle name="Normal 4 4 2 2 2 2 2 6" xfId="13900" xr:uid="{380085B0-B0B8-4C53-8E8D-9D2D868E11CD}"/>
    <cellStyle name="Normal 4 4 2 2 2 2 3" xfId="4339" xr:uid="{AEAE18D6-B6A2-4423-B376-EE2258BAE3B4}"/>
    <cellStyle name="Normal 4 4 2 2 2 2 3 2" xfId="9111" xr:uid="{F7CAB04E-5C88-4621-AFBE-A71D17F42617}"/>
    <cellStyle name="Normal 4 4 2 2 2 2 3 2 2" xfId="29154" xr:uid="{6A8DDABF-4C37-439B-8667-261F05E25C34}"/>
    <cellStyle name="Normal 4 4 2 2 2 2 3 2 3" xfId="19491" xr:uid="{A792F0D7-A64E-4E0E-B7F9-423078DB920D}"/>
    <cellStyle name="Normal 4 4 2 2 2 2 3 3" xfId="11944" xr:uid="{CE8EBFB3-29D4-4601-A9E4-2D7CF75189D9}"/>
    <cellStyle name="Normal 4 4 2 2 2 2 3 3 2" xfId="22324" xr:uid="{84601BE3-0C8C-4632-A8BF-59F4D773A787}"/>
    <cellStyle name="Normal 4 4 2 2 2 2 3 4" xfId="22996" xr:uid="{99EE9227-CAEB-4D8C-80C0-AE85048853AE}"/>
    <cellStyle name="Normal 4 4 2 2 2 2 3 5" xfId="16658" xr:uid="{DBE0CC71-F13E-4119-9FD5-C290E64E1003}"/>
    <cellStyle name="Normal 4 4 2 2 2 2 4" xfId="6004" xr:uid="{E29511A5-072F-46C5-9071-ECE49B5D10BB}"/>
    <cellStyle name="Normal 4 4 2 2 2 2 4 2" xfId="25959" xr:uid="{21EA62E7-FDEC-4B32-A0A4-DC9A3B600A76}"/>
    <cellStyle name="Normal 4 4 2 2 2 2 4 3" xfId="15457" xr:uid="{D612C83B-A711-4645-8E86-03E48856C23E}"/>
    <cellStyle name="Normal 4 4 2 2 2 2 5" xfId="7910" xr:uid="{5E99DD95-E668-4AC6-A724-57D53EA08726}"/>
    <cellStyle name="Normal 4 4 2 2 2 2 5 2" xfId="18290" xr:uid="{3BD3DDD6-EF27-4A7D-BAA0-A7558C56A056}"/>
    <cellStyle name="Normal 4 4 2 2 2 2 6" xfId="10743" xr:uid="{1D69AD4B-070D-42F5-9F2C-846D09B973BA}"/>
    <cellStyle name="Normal 4 4 2 2 2 2 6 2" xfId="21123" xr:uid="{A8EC71FD-2B66-42EE-A265-6214D0EAC78E}"/>
    <cellStyle name="Normal 4 4 2 2 2 2 7" xfId="25548" xr:uid="{2EB83C0E-B6E5-49D5-90F4-89EB3B468253}"/>
    <cellStyle name="Normal 4 4 2 2 2 2 8" xfId="13243" xr:uid="{97FE9524-DB6E-4184-B9C3-5EBAD2CD12E5}"/>
    <cellStyle name="Normal 4 4 2 2 2 3" xfId="3340" xr:uid="{00000000-0005-0000-0000-00001D060000}"/>
    <cellStyle name="Normal 4 4 2 2 2 3 2" xfId="4530" xr:uid="{D57982D1-20D9-4173-95B8-81B03C06454C}"/>
    <cellStyle name="Normal 4 4 2 2 2 3 2 2" xfId="9302" xr:uid="{1906EB99-6934-4261-AEAC-9930B70BD463}"/>
    <cellStyle name="Normal 4 4 2 2 2 3 2 2 2" xfId="19682" xr:uid="{1CADBF01-9C05-4A55-B9F4-3B06C0E8A9DB}"/>
    <cellStyle name="Normal 4 4 2 2 2 3 2 3" xfId="12135" xr:uid="{B1998454-18F7-4601-BEA8-E7004959746B}"/>
    <cellStyle name="Normal 4 4 2 2 2 3 2 3 2" xfId="22515" xr:uid="{5F06841B-3EAD-4DB7-A203-7E3CF23CB48B}"/>
    <cellStyle name="Normal 4 4 2 2 2 3 2 4" xfId="27162" xr:uid="{0D40DEB6-A1C5-4870-864E-B777A435FACC}"/>
    <cellStyle name="Normal 4 4 2 2 2 3 2 5" xfId="16849" xr:uid="{9305266D-298E-4E88-83D3-F06AB75B37F3}"/>
    <cellStyle name="Normal 4 4 2 2 2 3 3" xfId="6398" xr:uid="{F0F6FE15-531E-46FD-B7EC-7220C77B92AD}"/>
    <cellStyle name="Normal 4 4 2 2 2 3 3 2" xfId="15967" xr:uid="{393AECD1-A0B3-4EBC-99E7-9080A686AED5}"/>
    <cellStyle name="Normal 4 4 2 2 2 3 4" xfId="8420" xr:uid="{504702F1-FB65-4350-9EA7-4CC0BB8656F8}"/>
    <cellStyle name="Normal 4 4 2 2 2 3 4 2" xfId="18800" xr:uid="{9F5804A4-D7E8-4AC6-8592-695651461A87}"/>
    <cellStyle name="Normal 4 4 2 2 2 3 5" xfId="11253" xr:uid="{DAA82E6E-C4E8-4C7E-84D1-1D2ABE0E9881}"/>
    <cellStyle name="Normal 4 4 2 2 2 3 5 2" xfId="21633" xr:uid="{CCEC414D-7C2C-494A-BF66-DD3C43D3A7A0}"/>
    <cellStyle name="Normal 4 4 2 2 2 3 6" xfId="24482" xr:uid="{8E9E08F5-837D-4108-9E5C-415FBCA96176}"/>
    <cellStyle name="Normal 4 4 2 2 2 3 7" xfId="13901" xr:uid="{C469E6A9-5373-4DAB-812F-E339E68D49A2}"/>
    <cellStyle name="Normal 4 4 2 2 2 4" xfId="3338" xr:uid="{00000000-0005-0000-0000-00001E060000}"/>
    <cellStyle name="Normal 4 4 2 2 2 4 2" xfId="6396" xr:uid="{F81A55A4-5FE1-4013-B08F-3EABC539D636}"/>
    <cellStyle name="Normal 4 4 2 2 2 4 2 2" xfId="28321" xr:uid="{569CA92F-9FC0-4280-9EA4-DC0F7D5BD3B3}"/>
    <cellStyle name="Normal 4 4 2 2 2 4 2 3" xfId="15965" xr:uid="{26A3D037-3327-422B-B13C-C701142E81BC}"/>
    <cellStyle name="Normal 4 4 2 2 2 4 3" xfId="8418" xr:uid="{BF5ED76A-EB79-4BF6-8079-CCFD13518FC9}"/>
    <cellStyle name="Normal 4 4 2 2 2 4 3 2" xfId="18798" xr:uid="{A8F6A1F1-2A47-4B4E-A529-28F5E372A247}"/>
    <cellStyle name="Normal 4 4 2 2 2 4 4" xfId="11251" xr:uid="{A27CFCA9-37A9-487C-8559-55C0F7A213CE}"/>
    <cellStyle name="Normal 4 4 2 2 2 4 4 2" xfId="21631" xr:uid="{02BF1CB0-7FEF-4913-8B53-0ACB069F257B}"/>
    <cellStyle name="Normal 4 4 2 2 2 4 5" xfId="23065" xr:uid="{727C9D6C-675F-405D-9B22-9C4EDD2BF3FD}"/>
    <cellStyle name="Normal 4 4 2 2 2 4 6" xfId="13899" xr:uid="{8552BB07-E4B1-47A4-A0DF-E45B39E14019}"/>
    <cellStyle name="Normal 4 4 2 2 2 5" xfId="4246" xr:uid="{1B5DDFF2-700E-49C0-B6C4-9115F3C3A1FC}"/>
    <cellStyle name="Normal 4 4 2 2 2 5 2" xfId="9018" xr:uid="{E9AF53E9-8F82-4245-B39F-F5E954B3F427}"/>
    <cellStyle name="Normal 4 4 2 2 2 5 2 2" xfId="29089" xr:uid="{EFF38729-D6BC-4932-AC44-EA578773EBC7}"/>
    <cellStyle name="Normal 4 4 2 2 2 5 2 3" xfId="19398" xr:uid="{53BA4873-F7AA-46D5-984C-7D06F76CE2C6}"/>
    <cellStyle name="Normal 4 4 2 2 2 5 3" xfId="11851" xr:uid="{9484FA93-8A4D-4135-8E3C-B9DA048FEECE}"/>
    <cellStyle name="Normal 4 4 2 2 2 5 3 2" xfId="22231" xr:uid="{E714DF82-67F8-4F82-92EA-6A400075F110}"/>
    <cellStyle name="Normal 4 4 2 2 2 5 4" xfId="24202" xr:uid="{4E8C4B6F-C3D7-4D57-9485-08951DB99FBF}"/>
    <cellStyle name="Normal 4 4 2 2 2 5 5" xfId="16565" xr:uid="{1DABC36D-944F-42FD-8DE0-AA39F762EE91}"/>
    <cellStyle name="Normal 4 4 2 2 2 6" xfId="5290" xr:uid="{4E40497E-6E2A-434D-87A7-EA8E5896162A}"/>
    <cellStyle name="Normal 4 4 2 2 2 6 2" xfId="27334" xr:uid="{72415122-6861-485B-B3F3-915932AD873D}"/>
    <cellStyle name="Normal 4 4 2 2 2 6 3" xfId="14588" xr:uid="{341FD1A3-1C03-474C-B496-7F4B76F75C23}"/>
    <cellStyle name="Normal 4 4 2 2 2 7" xfId="7041" xr:uid="{A3223282-F4FF-4C25-B57C-E63E4EE3075F}"/>
    <cellStyle name="Normal 4 4 2 2 2 7 2" xfId="17421" xr:uid="{CA7AAA4B-5AC8-4800-8104-9B57188E912F}"/>
    <cellStyle name="Normal 4 4 2 2 2 8" xfId="9874" xr:uid="{AA367147-979C-4209-BE07-E247F79F9987}"/>
    <cellStyle name="Normal 4 4 2 2 2 8 2" xfId="20254" xr:uid="{E25F9F74-8F47-47F4-859D-31C44F7078A0}"/>
    <cellStyle name="Normal 4 4 2 2 2 9" xfId="24171" xr:uid="{340DEFD4-3A60-455F-B7D1-FCE635C519F5}"/>
    <cellStyle name="Normal 4 4 2 2 3" xfId="2785" xr:uid="{00000000-0005-0000-0000-00001F060000}"/>
    <cellStyle name="Normal 4 4 2 2 3 2" xfId="3341" xr:uid="{00000000-0005-0000-0000-000020060000}"/>
    <cellStyle name="Normal 4 4 2 2 3 2 2" xfId="6399" xr:uid="{69768A5D-02B3-4CE8-980B-44CE4EE92A71}"/>
    <cellStyle name="Normal 4 4 2 2 3 2 2 2" xfId="28721" xr:uid="{D78FEAF6-37AF-4F64-9E40-DDF82F1432CF}"/>
    <cellStyle name="Normal 4 4 2 2 3 2 2 3" xfId="15968" xr:uid="{200B21F8-E051-4512-9808-A4DB8CC59D82}"/>
    <cellStyle name="Normal 4 4 2 2 3 2 3" xfId="8421" xr:uid="{3466F2CD-DCA8-4546-8C86-8F3CD1535758}"/>
    <cellStyle name="Normal 4 4 2 2 3 2 3 2" xfId="18801" xr:uid="{602CFB8F-DA78-4834-BA32-7C58AC4CE0DE}"/>
    <cellStyle name="Normal 4 4 2 2 3 2 4" xfId="11254" xr:uid="{6A126DB7-D971-4949-B4D3-9A5DE6CF484A}"/>
    <cellStyle name="Normal 4 4 2 2 3 2 4 2" xfId="21634" xr:uid="{5D54963C-899E-4456-97FC-F90A8C8DDD6B}"/>
    <cellStyle name="Normal 4 4 2 2 3 2 5" xfId="24233" xr:uid="{6CC866C5-BA2D-4DAA-AD10-0FFB2AAC7F19}"/>
    <cellStyle name="Normal 4 4 2 2 3 2 6" xfId="13902" xr:uid="{A7148D7B-9C79-4FA5-BC09-D7F830210FCF}"/>
    <cellStyle name="Normal 4 4 2 2 3 3" xfId="4338" xr:uid="{6A44BF57-F8D2-4E33-BB4C-9D0E9446C87B}"/>
    <cellStyle name="Normal 4 4 2 2 3 3 2" xfId="9110" xr:uid="{79B1799D-E6E3-4844-817D-B3AC2660A494}"/>
    <cellStyle name="Normal 4 4 2 2 3 3 2 2" xfId="29153" xr:uid="{2B362ED0-5344-4B36-A5F2-DC29B4E651E2}"/>
    <cellStyle name="Normal 4 4 2 2 3 3 2 3" xfId="19490" xr:uid="{8910AE9E-9AEE-4D3D-AAB5-C1CF1E1231AC}"/>
    <cellStyle name="Normal 4 4 2 2 3 3 3" xfId="11943" xr:uid="{B582E6F3-2430-4631-8D32-76DEBB197905}"/>
    <cellStyle name="Normal 4 4 2 2 3 3 3 2" xfId="22323" xr:uid="{D543972F-32F3-49D1-A40E-9621FB165C4F}"/>
    <cellStyle name="Normal 4 4 2 2 3 3 4" xfId="24908" xr:uid="{C974BD5E-5D88-4BDE-B086-E99DF87B1C01}"/>
    <cellStyle name="Normal 4 4 2 2 3 3 5" xfId="16657" xr:uid="{F417541B-77ED-42A0-A242-4B91FFDC9C95}"/>
    <cellStyle name="Normal 4 4 2 2 3 4" xfId="6003" xr:uid="{96248991-7D51-4E9B-97A5-A5A3DE115131}"/>
    <cellStyle name="Normal 4 4 2 2 3 4 2" xfId="26936" xr:uid="{5DDB1C1B-3D0C-4DBD-8063-DDE3D7FB13FF}"/>
    <cellStyle name="Normal 4 4 2 2 3 4 3" xfId="15456" xr:uid="{FB994E50-F762-4F05-815A-55EF3687280F}"/>
    <cellStyle name="Normal 4 4 2 2 3 5" xfId="7909" xr:uid="{9EB05466-062C-4469-9947-9025F4C8A514}"/>
    <cellStyle name="Normal 4 4 2 2 3 5 2" xfId="18289" xr:uid="{8C3FAA84-6586-49A1-BE99-2CBB983CBD69}"/>
    <cellStyle name="Normal 4 4 2 2 3 6" xfId="10742" xr:uid="{47C44A2D-A4D2-4DED-A7A4-C203843BB499}"/>
    <cellStyle name="Normal 4 4 2 2 3 6 2" xfId="21122" xr:uid="{DFBB5A1F-C978-4328-A712-F706247A5CEF}"/>
    <cellStyle name="Normal 4 4 2 2 3 7" xfId="23719" xr:uid="{53983EAF-405A-4A68-B671-E39B9079E1D0}"/>
    <cellStyle name="Normal 4 4 2 2 3 8" xfId="13242" xr:uid="{7D6F806D-EC38-440D-B3AD-83353E843758}"/>
    <cellStyle name="Normal 4 4 2 2 4" xfId="3342" xr:uid="{00000000-0005-0000-0000-000021060000}"/>
    <cellStyle name="Normal 4 4 2 2 4 2" xfId="4531" xr:uid="{B295BD5D-4A86-43B3-8633-BD21E21795ED}"/>
    <cellStyle name="Normal 4 4 2 2 4 2 2" xfId="9303" xr:uid="{4AA3D06E-817C-4FE4-A047-54D579A4D61A}"/>
    <cellStyle name="Normal 4 4 2 2 4 2 2 2" xfId="19683" xr:uid="{4BF8F51E-12F7-4D38-BE3F-526DF59CA949}"/>
    <cellStyle name="Normal 4 4 2 2 4 2 3" xfId="12136" xr:uid="{42F26D03-D924-4299-9354-48DF765EA6E1}"/>
    <cellStyle name="Normal 4 4 2 2 4 2 3 2" xfId="22516" xr:uid="{C2826C7B-C340-49D4-AEB9-19C403F9D96B}"/>
    <cellStyle name="Normal 4 4 2 2 4 2 4" xfId="25860" xr:uid="{EDF842B6-3937-4137-8EAE-444882F0819C}"/>
    <cellStyle name="Normal 4 4 2 2 4 2 5" xfId="16850" xr:uid="{7F9F8C60-6B4E-4F6F-A10A-3CE6DA5F2761}"/>
    <cellStyle name="Normal 4 4 2 2 4 3" xfId="6400" xr:uid="{3940C7DE-70FB-49CF-BD1E-CC4625C42B7A}"/>
    <cellStyle name="Normal 4 4 2 2 4 3 2" xfId="15969" xr:uid="{2D54A11E-FF4C-47AC-AE13-47EB5DD75731}"/>
    <cellStyle name="Normal 4 4 2 2 4 4" xfId="8422" xr:uid="{3F679B0C-F09E-4C98-B721-4D0AB18F3AE6}"/>
    <cellStyle name="Normal 4 4 2 2 4 4 2" xfId="18802" xr:uid="{3343F9AC-DB0D-480C-A640-F8DE770B3567}"/>
    <cellStyle name="Normal 4 4 2 2 4 5" xfId="11255" xr:uid="{2302EC03-7E78-4B3A-84BC-D18671DC7463}"/>
    <cellStyle name="Normal 4 4 2 2 4 5 2" xfId="21635" xr:uid="{4E879307-37C7-4D37-AA7E-98FC66DD073C}"/>
    <cellStyle name="Normal 4 4 2 2 4 6" xfId="25390" xr:uid="{2B1BE565-3070-4CBD-A8A7-826B87398CCA}"/>
    <cellStyle name="Normal 4 4 2 2 4 7" xfId="13903" xr:uid="{A9A64EC3-4267-44C0-8F66-ADF1DBE3DA21}"/>
    <cellStyle name="Normal 4 4 2 2 5" xfId="3337" xr:uid="{00000000-0005-0000-0000-000022060000}"/>
    <cellStyle name="Normal 4 4 2 2 5 2" xfId="6395" xr:uid="{5062E618-E82E-42FB-A778-7EC3F6941EE7}"/>
    <cellStyle name="Normal 4 4 2 2 5 2 2" xfId="26528" xr:uid="{BF4A22E8-47BF-4AE4-8B06-189C61C88340}"/>
    <cellStyle name="Normal 4 4 2 2 5 2 3" xfId="15964" xr:uid="{34CFE1EC-966C-4649-BDA4-5B79ED1C886F}"/>
    <cellStyle name="Normal 4 4 2 2 5 3" xfId="8417" xr:uid="{0B715A8F-AAB0-4DFA-BAE7-20B7354D978C}"/>
    <cellStyle name="Normal 4 4 2 2 5 3 2" xfId="18797" xr:uid="{41F0A7D8-AB8E-4B60-982D-97BA8ADCC0F1}"/>
    <cellStyle name="Normal 4 4 2 2 5 4" xfId="11250" xr:uid="{85457368-CE3B-45FB-BA69-8CC85A11D34F}"/>
    <cellStyle name="Normal 4 4 2 2 5 4 2" xfId="21630" xr:uid="{193BE4AF-9649-42CB-89A7-80CFD85DE0CE}"/>
    <cellStyle name="Normal 4 4 2 2 5 5" xfId="24584" xr:uid="{9CB8F697-BCC2-40ED-847C-A67F724127DE}"/>
    <cellStyle name="Normal 4 4 2 2 5 6" xfId="13898" xr:uid="{8DD6C700-A359-472F-A44D-9D09EC1DD08E}"/>
    <cellStyle name="Normal 4 4 2 2 6" xfId="2556" xr:uid="{00000000-0005-0000-0000-000023060000}"/>
    <cellStyle name="Normal 4 4 2 2 6 2" xfId="5826" xr:uid="{DC4B1AE2-E38E-4F7D-B7F9-68E626E6D6E0}"/>
    <cellStyle name="Normal 4 4 2 2 6 2 2" xfId="28405" xr:uid="{0294B801-8558-4D60-BB1D-C74AED4ACEAA}"/>
    <cellStyle name="Normal 4 4 2 2 6 2 3" xfId="15228" xr:uid="{FCF708E1-6C2E-4FB3-B0DE-25CA0F80D6F0}"/>
    <cellStyle name="Normal 4 4 2 2 6 3" xfId="7681" xr:uid="{5ECF2951-199F-4EA0-BB10-67F9E1354813}"/>
    <cellStyle name="Normal 4 4 2 2 6 3 2" xfId="18061" xr:uid="{95620D9C-ED80-4DB4-8DD5-77F617E8DEC6}"/>
    <cellStyle name="Normal 4 4 2 2 6 4" xfId="10514" xr:uid="{2CB7DFE3-E213-4A1A-BE1A-20DE844B62D1}"/>
    <cellStyle name="Normal 4 4 2 2 6 4 2" xfId="20894" xr:uid="{C939A820-A911-45B8-861D-39CA8982E263}"/>
    <cellStyle name="Normal 4 4 2 2 6 5" xfId="25091" xr:uid="{50630A23-1783-4E8E-8EBD-8E95B5AE0135}"/>
    <cellStyle name="Normal 4 4 2 2 6 6" xfId="12944" xr:uid="{DC969C50-06CB-42DE-AAA8-B174C5A7B8E8}"/>
    <cellStyle name="Normal 4 4 2 2 7" xfId="2250" xr:uid="{00000000-0005-0000-0000-000019060000}"/>
    <cellStyle name="Normal 4 4 2 2 7 2" xfId="7377" xr:uid="{49CA78DA-20A4-4038-8506-5DDD29FC25DE}"/>
    <cellStyle name="Normal 4 4 2 2 7 2 2" xfId="17757" xr:uid="{1B2A0586-7E36-4B38-834F-A9A444B3A174}"/>
    <cellStyle name="Normal 4 4 2 2 7 3" xfId="10210" xr:uid="{572E385B-266A-46A8-9ED4-56DED6012742}"/>
    <cellStyle name="Normal 4 4 2 2 7 3 2" xfId="20590" xr:uid="{C8CD3E5D-43F1-48B5-ACE9-D6CD559183A0}"/>
    <cellStyle name="Normal 4 4 2 2 7 4" xfId="25249" xr:uid="{83230BF6-A134-4CA9-9917-EEAFA2C3B914}"/>
    <cellStyle name="Normal 4 4 2 2 7 5" xfId="14924" xr:uid="{D659C309-94E5-4BC5-B696-F22FD405B31F}"/>
    <cellStyle name="Normal 4 4 2 2 8" xfId="3801" xr:uid="{DDC15438-3D68-4FAD-9D9B-C7E2E167FEA4}"/>
    <cellStyle name="Normal 4 4 2 2 8 2" xfId="8637" xr:uid="{4C619C33-DE7C-49B8-B166-2CA910B63CFD}"/>
    <cellStyle name="Normal 4 4 2 2 8 2 2" xfId="19017" xr:uid="{44B94BF2-0CAD-4A78-B3B9-ECF987ADDE5A}"/>
    <cellStyle name="Normal 4 4 2 2 8 3" xfId="11470" xr:uid="{7B76BDC5-3EC5-42AF-8E55-BFF102FBEAC6}"/>
    <cellStyle name="Normal 4 4 2 2 8 3 2" xfId="21850" xr:uid="{34AC7D1B-4264-4C58-B0E6-F3D739E9EB6C}"/>
    <cellStyle name="Normal 4 4 2 2 8 4" xfId="16184" xr:uid="{545ED7F2-872A-448F-928C-E98B0C60218F}"/>
    <cellStyle name="Normal 4 4 2 2 9" xfId="5289" xr:uid="{4258AE63-37FA-4E3B-88C7-E1ACC51B3145}"/>
    <cellStyle name="Normal 4 4 2 2 9 2" xfId="14587" xr:uid="{28244A37-8FC1-4209-BC34-54CFE44D5963}"/>
    <cellStyle name="Normal 4 4 2 3" xfId="989" xr:uid="{00000000-0005-0000-0000-00008F050000}"/>
    <cellStyle name="Normal 4 4 2 3 10" xfId="9875" xr:uid="{B1AD3C3B-E4EF-4540-8370-CA00C891082A}"/>
    <cellStyle name="Normal 4 4 2 3 10 2" xfId="20255" xr:uid="{4960A5F0-C12E-4B12-AC3D-EEDB6B8C464C}"/>
    <cellStyle name="Normal 4 4 2 3 11" xfId="25423" xr:uid="{0AB0255F-72B3-4885-B9E1-813751B34C02}"/>
    <cellStyle name="Normal 4 4 2 3 12" xfId="12599" xr:uid="{CA292A13-D5E7-41FE-9B23-465F582E343E}"/>
    <cellStyle name="Normal 4 4 2 3 2" xfId="2787" xr:uid="{00000000-0005-0000-0000-000025060000}"/>
    <cellStyle name="Normal 4 4 2 3 2 2" xfId="3344" xr:uid="{00000000-0005-0000-0000-000026060000}"/>
    <cellStyle name="Normal 4 4 2 3 2 2 2" xfId="6402" xr:uid="{343E5849-A095-4356-A6E4-AA28C144EC79}"/>
    <cellStyle name="Normal 4 4 2 3 2 2 2 2" xfId="28616" xr:uid="{9F7BCF5F-F784-4400-B20C-6A8977FADB81}"/>
    <cellStyle name="Normal 4 4 2 3 2 2 2 3" xfId="15971" xr:uid="{591177A3-FFCB-4982-BC14-F6A0916A77D9}"/>
    <cellStyle name="Normal 4 4 2 3 2 2 3" xfId="8424" xr:uid="{C2FF869B-A854-4C88-816D-6510E892D87D}"/>
    <cellStyle name="Normal 4 4 2 3 2 2 3 2" xfId="18804" xr:uid="{7FFBDEA1-A1E4-4C6D-AE1C-A491E9D3ABD1}"/>
    <cellStyle name="Normal 4 4 2 3 2 2 4" xfId="11257" xr:uid="{CD8E96AA-81A3-461E-A843-965AE1CC3170}"/>
    <cellStyle name="Normal 4 4 2 3 2 2 4 2" xfId="21637" xr:uid="{77235E0C-8C7F-4FA5-9A70-8801406D4A23}"/>
    <cellStyle name="Normal 4 4 2 3 2 2 5" xfId="25542" xr:uid="{7E2DF8E2-5082-41B1-A468-00E7FFC3BF73}"/>
    <cellStyle name="Normal 4 4 2 3 2 2 6" xfId="13905" xr:uid="{B88B7EB3-9F60-4C35-8B12-3E2052EF28BE}"/>
    <cellStyle name="Normal 4 4 2 3 2 3" xfId="4340" xr:uid="{74B3D252-263A-4214-BAD9-6E1714328469}"/>
    <cellStyle name="Normal 4 4 2 3 2 3 2" xfId="9112" xr:uid="{DB4B5A45-226D-48AB-B1C4-D080C1D639FB}"/>
    <cellStyle name="Normal 4 4 2 3 2 3 2 2" xfId="29155" xr:uid="{77C2008E-03E2-4F0C-8CD8-F2962237139D}"/>
    <cellStyle name="Normal 4 4 2 3 2 3 2 3" xfId="19492" xr:uid="{F109FBB9-64BD-468A-9BC6-6BCA65B9F0D5}"/>
    <cellStyle name="Normal 4 4 2 3 2 3 3" xfId="11945" xr:uid="{44FA4A1B-9B44-4CF4-832E-40967D5F0FCA}"/>
    <cellStyle name="Normal 4 4 2 3 2 3 3 2" xfId="22325" xr:uid="{FA817901-995B-4402-B4DD-318F52720169}"/>
    <cellStyle name="Normal 4 4 2 3 2 3 4" xfId="24398" xr:uid="{64414920-5AB8-4F86-809F-DC5AA7D433CB}"/>
    <cellStyle name="Normal 4 4 2 3 2 3 5" xfId="16659" xr:uid="{8F21A49A-4D31-4E84-B3AA-8FFCA76483E1}"/>
    <cellStyle name="Normal 4 4 2 3 2 4" xfId="6005" xr:uid="{9ED9DD77-8200-4D6A-8D46-C6657E276F95}"/>
    <cellStyle name="Normal 4 4 2 3 2 4 2" xfId="27778" xr:uid="{AE5FCA32-9F15-45B6-9EEB-C0AFB6BF84CE}"/>
    <cellStyle name="Normal 4 4 2 3 2 4 3" xfId="15458" xr:uid="{0F694240-3902-4780-8B9A-3D5321D5FECC}"/>
    <cellStyle name="Normal 4 4 2 3 2 5" xfId="7911" xr:uid="{E3EE78A6-E101-42FF-AEEA-BFEBB2AF86C3}"/>
    <cellStyle name="Normal 4 4 2 3 2 5 2" xfId="18291" xr:uid="{C1E16FBA-FE8E-4A54-B65B-A50FA1CAC283}"/>
    <cellStyle name="Normal 4 4 2 3 2 6" xfId="10744" xr:uid="{0FFF8D92-EAD0-434C-BD7F-BD069BCCF53A}"/>
    <cellStyle name="Normal 4 4 2 3 2 6 2" xfId="21124" xr:uid="{5EB6700C-27A8-4AD6-876E-4973B72CA798}"/>
    <cellStyle name="Normal 4 4 2 3 2 7" xfId="24691" xr:uid="{D52FFB66-82B9-4586-B744-665C9F32E133}"/>
    <cellStyle name="Normal 4 4 2 3 2 8" xfId="13244" xr:uid="{A24D2BD8-95B1-4F46-A668-2EE59A1BDC03}"/>
    <cellStyle name="Normal 4 4 2 3 3" xfId="3345" xr:uid="{00000000-0005-0000-0000-000027060000}"/>
    <cellStyle name="Normal 4 4 2 3 3 2" xfId="4532" xr:uid="{B667C967-0561-4C42-8BC5-90F59086EA4F}"/>
    <cellStyle name="Normal 4 4 2 3 3 2 2" xfId="9304" xr:uid="{5D054F46-D740-4D54-A354-11CE584B8EC4}"/>
    <cellStyle name="Normal 4 4 2 3 3 2 2 2" xfId="29281" xr:uid="{4D6ACDE4-B724-4058-B0EB-6FD435DC408F}"/>
    <cellStyle name="Normal 4 4 2 3 3 2 2 3" xfId="19684" xr:uid="{AD9CB9B7-9155-4620-BD89-267FF7E163A2}"/>
    <cellStyle name="Normal 4 4 2 3 3 2 3" xfId="12137" xr:uid="{B1CEB952-4071-4AA7-B3E2-61A45C9196DF}"/>
    <cellStyle name="Normal 4 4 2 3 3 2 3 2" xfId="22517" xr:uid="{CA3F5B6B-0FB8-40ED-95B1-0404A707E6EF}"/>
    <cellStyle name="Normal 4 4 2 3 3 2 4" xfId="25827" xr:uid="{B557E776-EDB1-4F38-8179-39D0DD17A096}"/>
    <cellStyle name="Normal 4 4 2 3 3 2 5" xfId="16851" xr:uid="{0AC8B89C-7AF6-4A8E-88EC-20BF3A4E2B09}"/>
    <cellStyle name="Normal 4 4 2 3 3 3" xfId="6403" xr:uid="{3E03D1E4-46FB-4EA6-A55D-6CE5D746A0FA}"/>
    <cellStyle name="Normal 4 4 2 3 3 3 2" xfId="27085" xr:uid="{AF6B99DB-4970-44F9-83F8-550353C549F2}"/>
    <cellStyle name="Normal 4 4 2 3 3 3 3" xfId="15972" xr:uid="{05546C51-7A74-4DC9-A123-D32CCF69BB41}"/>
    <cellStyle name="Normal 4 4 2 3 3 4" xfId="8425" xr:uid="{47DC54E8-D290-438B-A9F6-0A176AE63C6C}"/>
    <cellStyle name="Normal 4 4 2 3 3 4 2" xfId="18805" xr:uid="{E1755450-EC70-4494-BA45-A16E3958D2BB}"/>
    <cellStyle name="Normal 4 4 2 3 3 5" xfId="11258" xr:uid="{A6D1E6E4-5971-4942-887A-43650AFFEA0C}"/>
    <cellStyle name="Normal 4 4 2 3 3 5 2" xfId="21638" xr:uid="{B6280641-65D5-4190-AE7B-601DF9196AC1}"/>
    <cellStyle name="Normal 4 4 2 3 3 6" xfId="25561" xr:uid="{A8C4EC16-EA7A-4861-A0BB-F346D7F4F3D0}"/>
    <cellStyle name="Normal 4 4 2 3 3 7" xfId="13906" xr:uid="{02D88B39-740F-4D60-9A15-9A15A8A2BCB9}"/>
    <cellStyle name="Normal 4 4 2 3 4" xfId="3343" xr:uid="{00000000-0005-0000-0000-000028060000}"/>
    <cellStyle name="Normal 4 4 2 3 4 2" xfId="6401" xr:uid="{7CF52855-B221-49CE-A471-59823C1C5EC2}"/>
    <cellStyle name="Normal 4 4 2 3 4 2 2" xfId="27391" xr:uid="{196D2709-DB11-4493-87A8-571EF4FEB300}"/>
    <cellStyle name="Normal 4 4 2 3 4 2 3" xfId="15970" xr:uid="{78E67D20-8500-42B0-8342-77833EBFD547}"/>
    <cellStyle name="Normal 4 4 2 3 4 3" xfId="8423" xr:uid="{D392A788-D3F4-495C-92BB-C7DF535D7F6E}"/>
    <cellStyle name="Normal 4 4 2 3 4 3 2" xfId="18803" xr:uid="{C7850F2B-0321-44D0-A29E-DC57D5733915}"/>
    <cellStyle name="Normal 4 4 2 3 4 4" xfId="11256" xr:uid="{9F189DF0-C5E1-44CC-AC28-952D571D9414}"/>
    <cellStyle name="Normal 4 4 2 3 4 4 2" xfId="21636" xr:uid="{A6696CC3-A819-425E-8415-27596BCDCEF6}"/>
    <cellStyle name="Normal 4 4 2 3 4 5" xfId="25495" xr:uid="{F3F66694-76D2-4DD2-A42D-A490901CEB69}"/>
    <cellStyle name="Normal 4 4 2 3 4 6" xfId="13904" xr:uid="{BA747545-B287-4E7B-A45F-5E00E23DCEAE}"/>
    <cellStyle name="Normal 4 4 2 3 5" xfId="2599" xr:uid="{00000000-0005-0000-0000-000029060000}"/>
    <cellStyle name="Normal 4 4 2 3 5 2" xfId="5864" xr:uid="{139BE8FC-28F1-4734-8901-3B834D3D2588}"/>
    <cellStyle name="Normal 4 4 2 3 5 2 2" xfId="26183" xr:uid="{4DB9D009-C49D-4C9D-8B31-40E993ACDE8F}"/>
    <cellStyle name="Normal 4 4 2 3 5 2 3" xfId="15271" xr:uid="{14A9D6DC-889E-4B88-A44F-DB60655AF6C1}"/>
    <cellStyle name="Normal 4 4 2 3 5 3" xfId="7724" xr:uid="{E5424755-DE56-4D99-BDD0-F7BA8BA601D0}"/>
    <cellStyle name="Normal 4 4 2 3 5 3 2" xfId="18104" xr:uid="{44B2E874-9A5E-4728-B49D-E29AB0D6C375}"/>
    <cellStyle name="Normal 4 4 2 3 5 4" xfId="10557" xr:uid="{1872EAE9-2A01-45E2-840D-0999BEEF9D85}"/>
    <cellStyle name="Normal 4 4 2 3 5 4 2" xfId="20937" xr:uid="{BB83D161-21E9-4D6B-9DDF-6055BE109484}"/>
    <cellStyle name="Normal 4 4 2 3 5 5" xfId="23360" xr:uid="{37031A89-35BD-4127-BFD7-60F5F3E9C2EE}"/>
    <cellStyle name="Normal 4 4 2 3 5 6" xfId="12987" xr:uid="{412C8670-516E-44AC-ABE8-D75E24AA086C}"/>
    <cellStyle name="Normal 4 4 2 3 6" xfId="2365" xr:uid="{00000000-0005-0000-0000-000024060000}"/>
    <cellStyle name="Normal 4 4 2 3 6 2" xfId="7492" xr:uid="{030E696C-1599-4734-A257-268A964EDB54}"/>
    <cellStyle name="Normal 4 4 2 3 6 2 2" xfId="17872" xr:uid="{15D93248-80F7-4215-82CC-88F904825CB5}"/>
    <cellStyle name="Normal 4 4 2 3 6 3" xfId="10325" xr:uid="{20779726-FE34-46AE-8D69-243702F2566F}"/>
    <cellStyle name="Normal 4 4 2 3 6 3 2" xfId="20705" xr:uid="{0C161F4E-0E79-4057-B1D8-D0034A4E854D}"/>
    <cellStyle name="Normal 4 4 2 3 6 4" xfId="22908" xr:uid="{794A6DF2-1520-439A-BD2D-2EBAECF1CA97}"/>
    <cellStyle name="Normal 4 4 2 3 6 5" xfId="15039" xr:uid="{CA3A1C99-7CFD-4A4C-82D1-2277B4C1D22D}"/>
    <cellStyle name="Normal 4 4 2 3 7" xfId="3900" xr:uid="{A0A63680-17CA-489F-95A6-D6826EDC068D}"/>
    <cellStyle name="Normal 4 4 2 3 7 2" xfId="8732" xr:uid="{07A899F3-7EEC-467F-AEF0-B12738453FE0}"/>
    <cellStyle name="Normal 4 4 2 3 7 2 2" xfId="19112" xr:uid="{250E8EC4-8884-454C-9B4B-249992F96958}"/>
    <cellStyle name="Normal 4 4 2 3 7 3" xfId="11565" xr:uid="{9A952F7A-904B-45D3-880B-F6D974671C03}"/>
    <cellStyle name="Normal 4 4 2 3 7 3 2" xfId="21945" xr:uid="{B6ED0CF5-C516-4F13-A8BB-97E471131A4F}"/>
    <cellStyle name="Normal 4 4 2 3 7 4" xfId="16279" xr:uid="{7FA5334C-9CED-4ACE-9A17-0DE4230501E4}"/>
    <cellStyle name="Normal 4 4 2 3 8" xfId="5291" xr:uid="{8FC8B013-9E56-4911-9A8B-CAF8045B656D}"/>
    <cellStyle name="Normal 4 4 2 3 8 2" xfId="14589" xr:uid="{BC50FF17-FFFF-4D6D-B145-ACDCA896327D}"/>
    <cellStyle name="Normal 4 4 2 3 9" xfId="7042" xr:uid="{EE83E8F2-A16A-4CD0-BC5F-8F969FE98924}"/>
    <cellStyle name="Normal 4 4 2 3 9 2" xfId="17422" xr:uid="{51AFD0D0-CB0B-4931-8E43-E335997652BE}"/>
    <cellStyle name="Normal 4 4 2 4" xfId="990" xr:uid="{00000000-0005-0000-0000-000090050000}"/>
    <cellStyle name="Normal 4 4 2 4 2" xfId="3346" xr:uid="{00000000-0005-0000-0000-00002B060000}"/>
    <cellStyle name="Normal 4 4 2 4 2 2" xfId="6404" xr:uid="{20B61733-C29A-4013-826A-91229857E97E}"/>
    <cellStyle name="Normal 4 4 2 4 2 2 2" xfId="27176" xr:uid="{AE11D454-1CD7-41CE-B9C4-CA1ECC737D00}"/>
    <cellStyle name="Normal 4 4 2 4 2 2 3" xfId="15973" xr:uid="{297D34D7-ACE3-4DC9-866A-BB601572E752}"/>
    <cellStyle name="Normal 4 4 2 4 2 3" xfId="8426" xr:uid="{6A70F0BF-D7D0-4B85-B0C1-79744443D8AD}"/>
    <cellStyle name="Normal 4 4 2 4 2 3 2" xfId="18806" xr:uid="{267F612C-EEAF-43EE-B20C-E6ECA5E6DB21}"/>
    <cellStyle name="Normal 4 4 2 4 2 4" xfId="11259" xr:uid="{C6886769-9BD0-4F8E-A386-8BBF708CF0BA}"/>
    <cellStyle name="Normal 4 4 2 4 2 4 2" xfId="21639" xr:uid="{C9F7911D-DEE3-403B-83CD-E2A6C409A7AC}"/>
    <cellStyle name="Normal 4 4 2 4 2 5" xfId="23985" xr:uid="{B23B2DF9-82EF-45C7-9FBB-906912C74F17}"/>
    <cellStyle name="Normal 4 4 2 4 2 6" xfId="13907" xr:uid="{2F1045BB-53EA-4FB1-890A-6A2795B420BD}"/>
    <cellStyle name="Normal 4 4 2 4 3" xfId="2784" xr:uid="{00000000-0005-0000-0000-00002C060000}"/>
    <cellStyle name="Normal 4 4 2 4 3 2" xfId="6002" xr:uid="{95EA8E11-5537-4A68-AF65-8399F5C49F15}"/>
    <cellStyle name="Normal 4 4 2 4 3 2 2" xfId="28141" xr:uid="{68EEADF2-2AD1-47CD-95C5-623C2B15C40B}"/>
    <cellStyle name="Normal 4 4 2 4 3 2 3" xfId="15455" xr:uid="{81AC6881-060D-49E2-85F5-2E625E9E456B}"/>
    <cellStyle name="Normal 4 4 2 4 3 3" xfId="7908" xr:uid="{E3C17826-5BD3-463F-BCD5-BEEF9F957C4C}"/>
    <cellStyle name="Normal 4 4 2 4 3 3 2" xfId="18288" xr:uid="{4A831123-808B-4BCA-BC87-E889B02E29A8}"/>
    <cellStyle name="Normal 4 4 2 4 3 4" xfId="10741" xr:uid="{C684B92C-9FED-4F5B-B80A-33BD8DA70E4D}"/>
    <cellStyle name="Normal 4 4 2 4 3 4 2" xfId="21121" xr:uid="{0740E351-8637-4EB1-A9B8-E45D0364FF18}"/>
    <cellStyle name="Normal 4 4 2 4 3 5" xfId="22647" xr:uid="{771BE6F7-1616-4895-81F6-29430F4DFF5C}"/>
    <cellStyle name="Normal 4 4 2 4 3 6" xfId="13241" xr:uid="{75F1AEE9-9B4E-4585-8635-8BF605B8F223}"/>
    <cellStyle name="Normal 4 4 2 4 4" xfId="4193" xr:uid="{96BB92AC-F20C-4C4D-AE25-AF828871AFE4}"/>
    <cellStyle name="Normal 4 4 2 4 4 2" xfId="8965" xr:uid="{213E87B1-4640-4830-B3FE-2730CE3A4E12}"/>
    <cellStyle name="Normal 4 4 2 4 4 2 2" xfId="19345" xr:uid="{4732E8CE-8314-4A71-965F-4492544F64DC}"/>
    <cellStyle name="Normal 4 4 2 4 4 3" xfId="11798" xr:uid="{1E649367-FA4B-4B30-B77B-B6496126789A}"/>
    <cellStyle name="Normal 4 4 2 4 4 3 2" xfId="22178" xr:uid="{54000B27-16F5-4737-97AC-5EF6B85A6040}"/>
    <cellStyle name="Normal 4 4 2 4 4 4" xfId="23152" xr:uid="{8F9319D7-B853-4F09-B86A-AB41BD9E4F06}"/>
    <cellStyle name="Normal 4 4 2 4 4 5" xfId="16512" xr:uid="{59A15F81-D3BA-4822-93BE-A4760071BFE6}"/>
    <cellStyle name="Normal 4 4 2 4 5" xfId="5292" xr:uid="{533E2B35-FCAF-412B-9DCA-D713E1E837DA}"/>
    <cellStyle name="Normal 4 4 2 4 5 2" xfId="14590" xr:uid="{E45A6DA9-F6DD-4BE1-88EF-D73B6CBFE0B3}"/>
    <cellStyle name="Normal 4 4 2 4 6" xfId="7043" xr:uid="{7D54AB82-DC51-48D5-8538-93D0951DDF25}"/>
    <cellStyle name="Normal 4 4 2 4 6 2" xfId="17423" xr:uid="{0C0B500B-9BD5-484C-824A-61E62BE1B3F2}"/>
    <cellStyle name="Normal 4 4 2 4 7" xfId="9876" xr:uid="{35D85105-00A8-431A-98BC-D4A460429DBC}"/>
    <cellStyle name="Normal 4 4 2 4 7 2" xfId="20256" xr:uid="{A72441B9-8FDE-4736-968C-4714EBB2DBAE}"/>
    <cellStyle name="Normal 4 4 2 4 8" xfId="23944" xr:uid="{519AB3C6-84B3-4A4B-9948-7581BC858FCF}"/>
    <cellStyle name="Normal 4 4 2 4 9" xfId="12757" xr:uid="{1396107D-6352-405C-BCA7-4BC444A9CA14}"/>
    <cellStyle name="Normal 4 4 2 5" xfId="3347" xr:uid="{00000000-0005-0000-0000-00002D060000}"/>
    <cellStyle name="Normal 4 4 2 5 2" xfId="4533" xr:uid="{5E60AF2D-179F-4D24-AD54-5B7AA556A5DD}"/>
    <cellStyle name="Normal 4 4 2 5 2 2" xfId="9305" xr:uid="{35E01CA6-96A3-4431-B026-E09FEF25DB54}"/>
    <cellStyle name="Normal 4 4 2 5 2 2 2" xfId="29282" xr:uid="{C68B05B6-DAA6-4829-9645-882AF5471896}"/>
    <cellStyle name="Normal 4 4 2 5 2 2 3" xfId="19685" xr:uid="{BCAC5E27-933A-43D6-8166-3CDC64456C93}"/>
    <cellStyle name="Normal 4 4 2 5 2 3" xfId="12138" xr:uid="{0D0CE1D9-91A3-4A1B-9092-D86677B77CD0}"/>
    <cellStyle name="Normal 4 4 2 5 2 3 2" xfId="22518" xr:uid="{F63EBC74-937D-4CFC-9C04-84CE1B457986}"/>
    <cellStyle name="Normal 4 4 2 5 2 4" xfId="24128" xr:uid="{3F722632-BEB6-4346-8723-E53DF6D918A5}"/>
    <cellStyle name="Normal 4 4 2 5 2 5" xfId="16852" xr:uid="{36E94304-D19A-4F07-9B37-DC544DDD0F39}"/>
    <cellStyle name="Normal 4 4 2 5 3" xfId="6405" xr:uid="{F785735A-DF6A-4C2D-8853-2D9398843D1C}"/>
    <cellStyle name="Normal 4 4 2 5 3 2" xfId="28160" xr:uid="{4B461DD2-E85E-4D0F-A84C-F33FEE6549B2}"/>
    <cellStyle name="Normal 4 4 2 5 3 3" xfId="15974" xr:uid="{C15983D7-7394-45E1-8C77-4667DF42AD09}"/>
    <cellStyle name="Normal 4 4 2 5 4" xfId="8427" xr:uid="{5C2664CF-91DD-4A80-AE8E-2B2FB102247E}"/>
    <cellStyle name="Normal 4 4 2 5 4 2" xfId="18807" xr:uid="{312626E5-694C-4D09-8BFA-5A6B78A28534}"/>
    <cellStyle name="Normal 4 4 2 5 5" xfId="11260" xr:uid="{AE33355B-2358-4410-84AB-CD4C0EDC0107}"/>
    <cellStyle name="Normal 4 4 2 5 5 2" xfId="21640" xr:uid="{3F5C8609-160F-4530-A90A-D78FEBD4EE7D}"/>
    <cellStyle name="Normal 4 4 2 5 6" xfId="25517" xr:uid="{A9CA32F4-4CF4-4CCD-A676-7EC5AC72E217}"/>
    <cellStyle name="Normal 4 4 2 5 7" xfId="13908" xr:uid="{FF8E5222-B025-4A0F-B407-00746D92BB11}"/>
    <cellStyle name="Normal 4 4 2 6" xfId="2936" xr:uid="{00000000-0005-0000-0000-00002E060000}"/>
    <cellStyle name="Normal 4 4 2 6 2" xfId="6116" xr:uid="{5B3B8C6D-A847-46E6-9FFA-E283D1827F41}"/>
    <cellStyle name="Normal 4 4 2 6 2 2" xfId="27501" xr:uid="{256FD398-1765-4561-B83B-60BA0532852E}"/>
    <cellStyle name="Normal 4 4 2 6 2 3" xfId="15594" xr:uid="{628FFAED-D951-44EC-8EDC-07AD4BDDC531}"/>
    <cellStyle name="Normal 4 4 2 6 3" xfId="8047" xr:uid="{3159FA81-94C4-4D3A-8F13-76BF2389BBB9}"/>
    <cellStyle name="Normal 4 4 2 6 3 2" xfId="18427" xr:uid="{360F8008-33CF-4D76-82CB-D0439AE14674}"/>
    <cellStyle name="Normal 4 4 2 6 4" xfId="10880" xr:uid="{1A7917F8-51D4-4B2F-849F-B7F8A81829AD}"/>
    <cellStyle name="Normal 4 4 2 6 4 2" xfId="21260" xr:uid="{EA4F534D-6D68-42D7-98EB-6CBB0775F31C}"/>
    <cellStyle name="Normal 4 4 2 6 5" xfId="22758" xr:uid="{BE31A1BC-E09B-45D6-A853-5E4B01C10954}"/>
    <cellStyle name="Normal 4 4 2 6 6" xfId="13455" xr:uid="{AC3B5C53-4470-46C2-BD54-B93BA475B524}"/>
    <cellStyle name="Normal 4 4 2 7" xfId="2496" xr:uid="{00000000-0005-0000-0000-00002F060000}"/>
    <cellStyle name="Normal 4 4 2 7 2" xfId="5779" xr:uid="{6C89BBB6-B358-40CC-A506-DF06AF094E74}"/>
    <cellStyle name="Normal 4 4 2 7 2 2" xfId="27186" xr:uid="{AF97877D-DC51-4FD6-8AB3-CF38E2140017}"/>
    <cellStyle name="Normal 4 4 2 7 2 3" xfId="15168" xr:uid="{57C8706A-73C8-4E4E-B7B5-23D436CB38CA}"/>
    <cellStyle name="Normal 4 4 2 7 3" xfId="7621" xr:uid="{4963D2F7-C942-410B-A0FB-94E0DC35EA63}"/>
    <cellStyle name="Normal 4 4 2 7 3 2" xfId="18001" xr:uid="{EB8D888C-28AD-4A32-A8EE-59687F8BC34F}"/>
    <cellStyle name="Normal 4 4 2 7 4" xfId="10454" xr:uid="{42BE68C6-AD2C-4A30-85AC-FF0D67F7855A}"/>
    <cellStyle name="Normal 4 4 2 7 4 2" xfId="20834" xr:uid="{CB5FC10B-AC48-4DA8-A409-C02114CDE171}"/>
    <cellStyle name="Normal 4 4 2 7 5" xfId="22930" xr:uid="{FA34AF95-0BFC-4073-918E-2CF4FC4D06D4}"/>
    <cellStyle name="Normal 4 4 2 7 6" xfId="12884" xr:uid="{3372F42B-11D6-48F8-94B4-E68C129381B2}"/>
    <cellStyle name="Normal 4 4 2 8" xfId="2190" xr:uid="{00000000-0005-0000-0000-000018060000}"/>
    <cellStyle name="Normal 4 4 2 8 2" xfId="7317" xr:uid="{F821927E-FF2E-47FC-B390-71685C7CCE2B}"/>
    <cellStyle name="Normal 4 4 2 8 2 2" xfId="17697" xr:uid="{38FF1FEC-56E1-4843-B852-D3A78EC33CC7}"/>
    <cellStyle name="Normal 4 4 2 8 3" xfId="10150" xr:uid="{71790410-07D4-467B-A565-A2406DC2C56F}"/>
    <cellStyle name="Normal 4 4 2 8 3 2" xfId="20530" xr:uid="{409FBD40-5A2B-4A72-809F-EE173AC1241F}"/>
    <cellStyle name="Normal 4 4 2 8 4" xfId="23159" xr:uid="{06BF8221-A1D6-47ED-82A6-7E370277956D}"/>
    <cellStyle name="Normal 4 4 2 8 5" xfId="14864" xr:uid="{881F6974-E9F0-46E4-8294-8C2A320F09FA}"/>
    <cellStyle name="Normal 4 4 2 9" xfId="3986" xr:uid="{B16C01AD-B9E5-44C6-ADA8-D9B3921D7DFB}"/>
    <cellStyle name="Normal 4 4 2 9 2" xfId="8810" xr:uid="{281D8EDE-F9A6-43C1-9742-21DE38177E57}"/>
    <cellStyle name="Normal 4 4 2 9 2 2" xfId="19190" xr:uid="{9AEBB8E4-FDE3-413D-AA75-01417202CE90}"/>
    <cellStyle name="Normal 4 4 2 9 3" xfId="11643" xr:uid="{3267E1C4-3272-441D-8A24-461403A7F96B}"/>
    <cellStyle name="Normal 4 4 2 9 3 2" xfId="22023" xr:uid="{DDD9BDDF-AFFC-4EB4-9874-C133700B6679}"/>
    <cellStyle name="Normal 4 4 2 9 4" xfId="16357" xr:uid="{C9A5B588-EB5B-4732-9027-4843E7F14F44}"/>
    <cellStyle name="Normal 4 4 3" xfId="991" xr:uid="{00000000-0005-0000-0000-000091050000}"/>
    <cellStyle name="Normal 4 4 3 10" xfId="5293" xr:uid="{88B6DE60-D7A5-41FD-996D-110C6073BC2F}"/>
    <cellStyle name="Normal 4 4 3 10 2" xfId="14591" xr:uid="{CEA30152-4AF3-4C5C-BEAC-D06BFA565B8E}"/>
    <cellStyle name="Normal 4 4 3 11" xfId="7044" xr:uid="{2DC32E99-2A6D-4B7A-91E3-D2377718AACA}"/>
    <cellStyle name="Normal 4 4 3 11 2" xfId="17424" xr:uid="{8134CA82-294A-4E34-AA54-41DC39FEAD23}"/>
    <cellStyle name="Normal 4 4 3 12" xfId="9877" xr:uid="{A898B6A6-D9A0-49CF-843D-5A41ACD04B3E}"/>
    <cellStyle name="Normal 4 4 3 12 2" xfId="20257" xr:uid="{67DD2765-FEF1-4A0A-A1BE-F5BF3D9D41ED}"/>
    <cellStyle name="Normal 4 4 3 13" xfId="24669" xr:uid="{8E62B68A-D58A-4532-91A2-F2AF68881A4F}"/>
    <cellStyle name="Normal 4 4 3 14" xfId="12459" xr:uid="{6D09E4C8-F1C9-40F3-A072-8BF6DC8D0B70}"/>
    <cellStyle name="Normal 4 4 3 2" xfId="992" xr:uid="{00000000-0005-0000-0000-000092050000}"/>
    <cellStyle name="Normal 4 4 3 2 10" xfId="9878" xr:uid="{F255A013-70AB-4A59-8633-B48A70F454FC}"/>
    <cellStyle name="Normal 4 4 3 2 10 2" xfId="20258" xr:uid="{D28DD238-54D2-4B69-A7C1-6CE81E63D2FA}"/>
    <cellStyle name="Normal 4 4 3 2 11" xfId="24673" xr:uid="{366AD8EB-E5A1-4DD2-B560-9D07126072B4}"/>
    <cellStyle name="Normal 4 4 3 2 12" xfId="12600" xr:uid="{1D5673CB-386D-40C7-88B0-0DB1519D39A4}"/>
    <cellStyle name="Normal 4 4 3 2 2" xfId="993" xr:uid="{00000000-0005-0000-0000-000093050000}"/>
    <cellStyle name="Normal 4 4 3 2 2 2" xfId="3349" xr:uid="{00000000-0005-0000-0000-000033060000}"/>
    <cellStyle name="Normal 4 4 3 2 2 2 2" xfId="6407" xr:uid="{00633550-0CEB-489C-BF76-9FA9D44E0746}"/>
    <cellStyle name="Normal 4 4 3 2 2 2 2 2" xfId="28046" xr:uid="{107BB400-7316-403D-A324-78BEE252AE6E}"/>
    <cellStyle name="Normal 4 4 3 2 2 2 2 3" xfId="28055" xr:uid="{D4671570-37DF-4E1F-9685-441CF788607D}"/>
    <cellStyle name="Normal 4 4 3 2 2 2 2 4" xfId="15976" xr:uid="{569A8433-37B8-4B2D-BED4-516E8C1CFB99}"/>
    <cellStyle name="Normal 4 4 3 2 2 2 3" xfId="8429" xr:uid="{43432A74-8AD5-42AF-A9F2-FCAC50F97D32}"/>
    <cellStyle name="Normal 4 4 3 2 2 2 3 2" xfId="28911" xr:uid="{6D738C94-1394-421B-8925-58847C9B12F2}"/>
    <cellStyle name="Normal 4 4 3 2 2 2 3 3" xfId="18809" xr:uid="{C04674E1-32BF-4D6F-B1B9-B9F6653E7F7B}"/>
    <cellStyle name="Normal 4 4 3 2 2 2 4" xfId="11262" xr:uid="{3EDAD551-5A33-47A0-9975-2DE6BABECBDF}"/>
    <cellStyle name="Normal 4 4 3 2 2 2 4 2" xfId="21642" xr:uid="{EBB800D0-4C8B-483A-A777-005DB570AC02}"/>
    <cellStyle name="Normal 4 4 3 2 2 2 5" xfId="25192" xr:uid="{AC222BDA-295B-4B7F-9BF5-C5D478EC2486}"/>
    <cellStyle name="Normal 4 4 3 2 2 2 6" xfId="13910" xr:uid="{27E63BC5-56C9-489C-A731-AF3D82D6E2CC}"/>
    <cellStyle name="Normal 4 4 3 2 2 3" xfId="4342" xr:uid="{0C5886EB-F9A9-433B-B04A-12B1F791A654}"/>
    <cellStyle name="Normal 4 4 3 2 2 3 2" xfId="9114" xr:uid="{48B52A04-3533-40E8-BBC6-9F81FA09C7E8}"/>
    <cellStyle name="Normal 4 4 3 2 2 3 2 2" xfId="29157" xr:uid="{CC7B71A2-16DA-44FB-ABEF-A9D0EFEE69CE}"/>
    <cellStyle name="Normal 4 4 3 2 2 3 2 3" xfId="19494" xr:uid="{5F1BACCC-80CB-498D-9DAC-6A7E5380D294}"/>
    <cellStyle name="Normal 4 4 3 2 2 3 3" xfId="11947" xr:uid="{25FC1F0C-D661-4395-8501-84C4EA98AB69}"/>
    <cellStyle name="Normal 4 4 3 2 2 3 3 2" xfId="22327" xr:uid="{206E4AEB-9D88-4016-85D2-A25E338C833B}"/>
    <cellStyle name="Normal 4 4 3 2 2 3 4" xfId="23496" xr:uid="{AA8374BD-F104-48E4-8843-A94EBE10930E}"/>
    <cellStyle name="Normal 4 4 3 2 2 3 5" xfId="16661" xr:uid="{072914E5-77BE-4B58-9C08-4E51D0FBFA68}"/>
    <cellStyle name="Normal 4 4 3 2 2 4" xfId="5295" xr:uid="{26717934-BE0B-4FD6-B482-94A25175970F}"/>
    <cellStyle name="Normal 4 4 3 2 2 4 2" xfId="27802" xr:uid="{E471440A-0506-45A8-8DCF-223AF063FB8B}"/>
    <cellStyle name="Normal 4 4 3 2 2 4 3" xfId="14593" xr:uid="{58AA8BF7-CC5F-4C5B-9F16-DC942AD323E2}"/>
    <cellStyle name="Normal 4 4 3 2 2 5" xfId="7046" xr:uid="{8C01A2C2-DACA-42D4-ADB1-02790D8E85E5}"/>
    <cellStyle name="Normal 4 4 3 2 2 5 2" xfId="17426" xr:uid="{5B993106-9B55-4855-9C3B-A88708F6DFCF}"/>
    <cellStyle name="Normal 4 4 3 2 2 6" xfId="9879" xr:uid="{9BCF11DB-9CF6-4244-8DF9-783DEDCCADDA}"/>
    <cellStyle name="Normal 4 4 3 2 2 6 2" xfId="20259" xr:uid="{56E7D71D-6185-4232-B67F-A7EC19DCE073}"/>
    <cellStyle name="Normal 4 4 3 2 2 7" xfId="24304" xr:uid="{7A7012E4-D9D2-45AE-B5A2-4FCEDA725ACA}"/>
    <cellStyle name="Normal 4 4 3 2 2 8" xfId="13246" xr:uid="{64D362F5-1611-4AC2-AE01-8C579BB6751B}"/>
    <cellStyle name="Normal 4 4 3 2 3" xfId="3350" xr:uid="{00000000-0005-0000-0000-000034060000}"/>
    <cellStyle name="Normal 4 4 3 2 3 2" xfId="4534" xr:uid="{2A0F3A8C-4A5A-47EC-ACD2-D50F6D6C82F7}"/>
    <cellStyle name="Normal 4 4 3 2 3 2 2" xfId="9306" xr:uid="{386CECEE-1C2B-4675-9F80-8A8AAECC8B6F}"/>
    <cellStyle name="Normal 4 4 3 2 3 2 2 2" xfId="29283" xr:uid="{62E6EE81-F264-4690-B08D-D11F23B9190D}"/>
    <cellStyle name="Normal 4 4 3 2 3 2 2 3" xfId="19686" xr:uid="{EFA10093-6DA2-4B7C-80EA-DD8CD4FA7702}"/>
    <cellStyle name="Normal 4 4 3 2 3 2 3" xfId="12139" xr:uid="{F280EA41-8078-48B8-A463-73C033571C38}"/>
    <cellStyle name="Normal 4 4 3 2 3 2 3 2" xfId="22519" xr:uid="{3D09AA19-0E66-4EB2-A359-633324598582}"/>
    <cellStyle name="Normal 4 4 3 2 3 2 4" xfId="24812" xr:uid="{952D9C29-925D-4A29-8664-70B026A402B6}"/>
    <cellStyle name="Normal 4 4 3 2 3 2 5" xfId="16853" xr:uid="{C02EC18D-4EC3-4EB0-B8D4-17E8B5FDB6EA}"/>
    <cellStyle name="Normal 4 4 3 2 3 3" xfId="6408" xr:uid="{91A91A5F-D051-4EBF-9066-F692AF96864B}"/>
    <cellStyle name="Normal 4 4 3 2 3 3 2" xfId="27553" xr:uid="{C9E2869B-EC75-4687-95C0-6BE5BB5077ED}"/>
    <cellStyle name="Normal 4 4 3 2 3 3 3" xfId="15977" xr:uid="{D4A3621A-2D8E-4B11-9F92-F68142AEBBDA}"/>
    <cellStyle name="Normal 4 4 3 2 3 4" xfId="8430" xr:uid="{A0F448F4-0E27-4CD4-BA2E-E84BC0C84681}"/>
    <cellStyle name="Normal 4 4 3 2 3 4 2" xfId="18810" xr:uid="{4B0F16B0-9C06-4C83-AD89-0D17C2242C3F}"/>
    <cellStyle name="Normal 4 4 3 2 3 5" xfId="11263" xr:uid="{7DF33F54-5FDB-44FE-9057-7B6E59DA09A5}"/>
    <cellStyle name="Normal 4 4 3 2 3 5 2" xfId="21643" xr:uid="{3754B178-E58F-47DB-A78C-F96880072886}"/>
    <cellStyle name="Normal 4 4 3 2 3 6" xfId="23030" xr:uid="{CA007D25-6172-437D-A65E-BFAE886AC180}"/>
    <cellStyle name="Normal 4 4 3 2 3 7" xfId="13911" xr:uid="{BB4D16E7-B394-45F0-AFD2-45F403903763}"/>
    <cellStyle name="Normal 4 4 3 2 4" xfId="3348" xr:uid="{00000000-0005-0000-0000-000035060000}"/>
    <cellStyle name="Normal 4 4 3 2 4 2" xfId="6406" xr:uid="{E1D61AF0-110C-4A7F-A9D6-B3B628E21F99}"/>
    <cellStyle name="Normal 4 4 3 2 4 2 2" xfId="28568" xr:uid="{E915782A-F4DA-4A59-9F00-74A4A8A56104}"/>
    <cellStyle name="Normal 4 4 3 2 4 2 3" xfId="15975" xr:uid="{7C31119E-A159-4E6B-8ADB-126245A31818}"/>
    <cellStyle name="Normal 4 4 3 2 4 3" xfId="8428" xr:uid="{8EE90E21-299B-47B2-A2F4-C7BFE3DD8AAD}"/>
    <cellStyle name="Normal 4 4 3 2 4 3 2" xfId="18808" xr:uid="{7AA1D0A5-007E-4050-9A9B-72623895D301}"/>
    <cellStyle name="Normal 4 4 3 2 4 4" xfId="11261" xr:uid="{94D5D4E3-3608-46BD-B574-85ECE77FAC8E}"/>
    <cellStyle name="Normal 4 4 3 2 4 4 2" xfId="21641" xr:uid="{3EDEE02D-59D4-47A9-9F5E-D57F2BAEF8D7}"/>
    <cellStyle name="Normal 4 4 3 2 4 5" xfId="24726" xr:uid="{D696B5D4-4C25-48F6-A7D7-B57F18260A53}"/>
    <cellStyle name="Normal 4 4 3 2 4 6" xfId="13909" xr:uid="{B03E9160-65CA-4ED8-8AEF-3BE7EC556657}"/>
    <cellStyle name="Normal 4 4 3 2 5" xfId="2533" xr:uid="{00000000-0005-0000-0000-000036060000}"/>
    <cellStyle name="Normal 4 4 3 2 5 2" xfId="5807" xr:uid="{D4BF47C8-FF73-444E-81E2-7F182E7B0AC6}"/>
    <cellStyle name="Normal 4 4 3 2 5 2 2" xfId="26996" xr:uid="{F6291A55-DD33-42BA-BA02-ED344CCDFB28}"/>
    <cellStyle name="Normal 4 4 3 2 5 2 3" xfId="15205" xr:uid="{79871B39-F309-4A30-AD38-F63F5787752B}"/>
    <cellStyle name="Normal 4 4 3 2 5 3" xfId="7658" xr:uid="{58CC0819-D813-425A-973A-3EEEAF1A1778}"/>
    <cellStyle name="Normal 4 4 3 2 5 3 2" xfId="18038" xr:uid="{6EA1ED6B-715D-48FC-A3CB-64B3312C0AA3}"/>
    <cellStyle name="Normal 4 4 3 2 5 4" xfId="10491" xr:uid="{81719869-DC8F-4F37-ABC0-DE4BF813ED34}"/>
    <cellStyle name="Normal 4 4 3 2 5 4 2" xfId="20871" xr:uid="{B8068C4B-6753-42D6-B3E8-27426EE0C0F6}"/>
    <cellStyle name="Normal 4 4 3 2 5 5" xfId="24540" xr:uid="{A318FF14-026E-45A3-A70F-1A2111E853AF}"/>
    <cellStyle name="Normal 4 4 3 2 5 6" xfId="12921" xr:uid="{09E791B4-3C1F-4420-BF75-EC5501BDD391}"/>
    <cellStyle name="Normal 4 4 3 2 6" xfId="2366" xr:uid="{00000000-0005-0000-0000-000031060000}"/>
    <cellStyle name="Normal 4 4 3 2 6 2" xfId="7493" xr:uid="{192012FC-A505-4340-98FE-A3126E95501E}"/>
    <cellStyle name="Normal 4 4 3 2 6 2 2" xfId="17873" xr:uid="{03111FB6-39A8-451B-96F2-72E8DD23A6B9}"/>
    <cellStyle name="Normal 4 4 3 2 6 3" xfId="10326" xr:uid="{904AECDB-464E-4755-BE19-8F70B5547D5C}"/>
    <cellStyle name="Normal 4 4 3 2 6 3 2" xfId="20706" xr:uid="{CFB0C1BB-A858-4141-8C35-EE59CCB35971}"/>
    <cellStyle name="Normal 4 4 3 2 6 4" xfId="25586" xr:uid="{432B12DE-9603-4960-A1BB-3A86AE412E29}"/>
    <cellStyle name="Normal 4 4 3 2 6 5" xfId="15040" xr:uid="{B0DAF18C-3B61-444C-889B-8081FD024C30}"/>
    <cellStyle name="Normal 4 4 3 2 7" xfId="3901" xr:uid="{6225CC75-CA53-4133-8BE5-2959BE0A2A54}"/>
    <cellStyle name="Normal 4 4 3 2 7 2" xfId="8733" xr:uid="{650C195F-1910-4E5D-9E1B-E17080A82A8C}"/>
    <cellStyle name="Normal 4 4 3 2 7 2 2" xfId="19113" xr:uid="{39532BFA-4E0E-4D98-8650-C1361F182236}"/>
    <cellStyle name="Normal 4 4 3 2 7 3" xfId="11566" xr:uid="{FE4574BF-3DA2-426C-8908-083B65F401C2}"/>
    <cellStyle name="Normal 4 4 3 2 7 3 2" xfId="21946" xr:uid="{3CE25913-3A01-4CB2-95CD-67E3AF59AB1A}"/>
    <cellStyle name="Normal 4 4 3 2 7 4" xfId="16280" xr:uid="{8394EDD0-2244-44D5-BD54-BA89D120D19C}"/>
    <cellStyle name="Normal 4 4 3 2 8" xfId="5294" xr:uid="{CC0C7A1D-A8E1-4FAD-A9D6-DBDD1C0D7E69}"/>
    <cellStyle name="Normal 4 4 3 2 8 2" xfId="14592" xr:uid="{A9B60DA8-CCEB-4E20-8F16-DFEB8FE5C967}"/>
    <cellStyle name="Normal 4 4 3 2 9" xfId="7045" xr:uid="{4B57BBD0-EBA8-4E97-B741-1C10AE2A913B}"/>
    <cellStyle name="Normal 4 4 3 2 9 2" xfId="17425" xr:uid="{6A3E1E8E-7DFE-4F85-8B1D-A88865591F12}"/>
    <cellStyle name="Normal 4 4 3 3" xfId="994" xr:uid="{00000000-0005-0000-0000-000094050000}"/>
    <cellStyle name="Normal 4 4 3 3 10" xfId="22807" xr:uid="{987EE5FF-8B79-4E53-A401-27689ED6ACC7}"/>
    <cellStyle name="Normal 4 4 3 3 11" xfId="12758" xr:uid="{5F98A08F-7AEE-4A90-BF5A-5E6C2B3C6D77}"/>
    <cellStyle name="Normal 4 4 3 3 2" xfId="2788" xr:uid="{00000000-0005-0000-0000-000038060000}"/>
    <cellStyle name="Normal 4 4 3 3 2 2" xfId="3352" xr:uid="{00000000-0005-0000-0000-000039060000}"/>
    <cellStyle name="Normal 4 4 3 3 2 2 2" xfId="6410" xr:uid="{F0D7B8CE-5989-4B44-A11D-6BE5EE023DAE}"/>
    <cellStyle name="Normal 4 4 3 3 2 2 2 2" xfId="26310" xr:uid="{20ECE3AB-95E1-4C72-8547-E6DAA8F39BBE}"/>
    <cellStyle name="Normal 4 4 3 3 2 2 2 3" xfId="15979" xr:uid="{8E92EA97-8D72-4EEE-A896-10989C13FA8E}"/>
    <cellStyle name="Normal 4 4 3 3 2 2 3" xfId="8432" xr:uid="{D7890BE3-5F25-4868-9459-F482288A4646}"/>
    <cellStyle name="Normal 4 4 3 3 2 2 3 2" xfId="18812" xr:uid="{266E21A7-4E13-495B-9688-0FE00F07C4C2}"/>
    <cellStyle name="Normal 4 4 3 3 2 2 4" xfId="11265" xr:uid="{6B8BCF1B-AAD3-4E3A-B2FC-149DEA071F0B}"/>
    <cellStyle name="Normal 4 4 3 3 2 2 4 2" xfId="21645" xr:uid="{CA266A13-83DD-4E1A-8451-05463928871A}"/>
    <cellStyle name="Normal 4 4 3 3 2 2 5" xfId="24322" xr:uid="{5C4AF685-1C8F-44AD-A0D2-86B37A4B3AE6}"/>
    <cellStyle name="Normal 4 4 3 3 2 2 6" xfId="13913" xr:uid="{CAC97086-7938-48DA-894B-B82DA6F61B8B}"/>
    <cellStyle name="Normal 4 4 3 3 2 3" xfId="4343" xr:uid="{9B92228C-3E74-489C-8801-556384B30F1A}"/>
    <cellStyle name="Normal 4 4 3 3 2 3 2" xfId="9115" xr:uid="{DDADC91D-FC06-4187-AE2E-AF80FDA92CF5}"/>
    <cellStyle name="Normal 4 4 3 3 2 3 2 2" xfId="29158" xr:uid="{89767C29-DD53-4656-9EB4-8C1FAE3C4C6D}"/>
    <cellStyle name="Normal 4 4 3 3 2 3 2 3" xfId="19495" xr:uid="{14738460-639F-4038-8F22-F3168F19F5A3}"/>
    <cellStyle name="Normal 4 4 3 3 2 3 3" xfId="11948" xr:uid="{C13D50FA-4882-4268-B2A3-32EA8066D09C}"/>
    <cellStyle name="Normal 4 4 3 3 2 3 3 2" xfId="22328" xr:uid="{276D7538-C8F0-4F78-ACF2-D991DFD3DB63}"/>
    <cellStyle name="Normal 4 4 3 3 2 3 4" xfId="25487" xr:uid="{87FF3322-4FC3-4053-A1F2-F8EFC4AAE8BF}"/>
    <cellStyle name="Normal 4 4 3 3 2 3 5" xfId="16662" xr:uid="{64F5A6FE-B27C-419C-8DAC-DD7DEEE8DD7E}"/>
    <cellStyle name="Normal 4 4 3 3 2 4" xfId="6006" xr:uid="{DC03F221-C779-438F-B08A-301AB2C51A32}"/>
    <cellStyle name="Normal 4 4 3 3 2 4 2" xfId="26752" xr:uid="{7E56A677-DD69-4423-A87C-C38E81CDF76C}"/>
    <cellStyle name="Normal 4 4 3 3 2 4 3" xfId="15459" xr:uid="{8CE8E04D-DABA-4F74-A4D7-17932519216B}"/>
    <cellStyle name="Normal 4 4 3 3 2 5" xfId="7912" xr:uid="{135AA85E-B505-4979-8CFE-8F669DFB904C}"/>
    <cellStyle name="Normal 4 4 3 3 2 5 2" xfId="18292" xr:uid="{9C6875CF-756F-4369-917A-1465F7590E8E}"/>
    <cellStyle name="Normal 4 4 3 3 2 6" xfId="10745" xr:uid="{81E31FC3-9B90-4324-A081-8B029DE02FBB}"/>
    <cellStyle name="Normal 4 4 3 3 2 6 2" xfId="21125" xr:uid="{BB59E8E2-2876-44B8-9E50-3A0D9FDF678F}"/>
    <cellStyle name="Normal 4 4 3 3 2 7" xfId="24538" xr:uid="{D0303B1B-2F01-471D-8F33-C7270CAF9253}"/>
    <cellStyle name="Normal 4 4 3 3 2 8" xfId="13247" xr:uid="{173229FF-8CBC-415F-9F70-A0EEEACE8ADD}"/>
    <cellStyle name="Normal 4 4 3 3 3" xfId="3353" xr:uid="{00000000-0005-0000-0000-00003A060000}"/>
    <cellStyle name="Normal 4 4 3 3 3 2" xfId="4535" xr:uid="{2AF32572-1D55-4043-826F-337A7D3BA8CE}"/>
    <cellStyle name="Normal 4 4 3 3 3 2 2" xfId="9307" xr:uid="{45D872CE-A08D-46C5-A3DD-CDA2BF6CAC57}"/>
    <cellStyle name="Normal 4 4 3 3 3 2 2 2" xfId="29284" xr:uid="{CE6FA758-4B8B-4C6D-806B-8AE678C81868}"/>
    <cellStyle name="Normal 4 4 3 3 3 2 2 3" xfId="19687" xr:uid="{44E12208-224C-4FDB-A214-4B6F69A1F655}"/>
    <cellStyle name="Normal 4 4 3 3 3 2 3" xfId="12140" xr:uid="{52809B32-C92D-4190-AB94-36EA9F3C327D}"/>
    <cellStyle name="Normal 4 4 3 3 3 2 3 2" xfId="22520" xr:uid="{45274F09-A6A6-4C4A-90F6-70E767FA7A66}"/>
    <cellStyle name="Normal 4 4 3 3 3 2 4" xfId="24207" xr:uid="{756062A5-B80E-49F4-AFE4-CD7C99C58703}"/>
    <cellStyle name="Normal 4 4 3 3 3 2 5" xfId="16854" xr:uid="{91FE53EC-E4A0-4C39-AE05-CD1981029634}"/>
    <cellStyle name="Normal 4 4 3 3 3 3" xfId="6411" xr:uid="{EA003898-62FC-4629-B6C3-D855DEF0542D}"/>
    <cellStyle name="Normal 4 4 3 3 3 3 2" xfId="27034" xr:uid="{EB7ADEE8-6F10-447A-9F5D-DBF7D9E7F011}"/>
    <cellStyle name="Normal 4 4 3 3 3 3 3" xfId="15980" xr:uid="{4F70E156-9B38-42D4-8E18-B4690DD41064}"/>
    <cellStyle name="Normal 4 4 3 3 3 4" xfId="8433" xr:uid="{28892803-79E2-452F-90CA-6BC77CF0B8F1}"/>
    <cellStyle name="Normal 4 4 3 3 3 4 2" xfId="18813" xr:uid="{F25BF1F6-DAE9-4182-B9D8-83B852976089}"/>
    <cellStyle name="Normal 4 4 3 3 3 5" xfId="11266" xr:uid="{A07FF229-102F-4CE4-B5BB-201F868E9851}"/>
    <cellStyle name="Normal 4 4 3 3 3 5 2" xfId="21646" xr:uid="{9572FE2A-D274-485D-A855-286B92CDED99}"/>
    <cellStyle name="Normal 4 4 3 3 3 6" xfId="24688" xr:uid="{6416F198-8AD4-4B3A-9F17-CEEADF7E3048}"/>
    <cellStyle name="Normal 4 4 3 3 3 7" xfId="13914" xr:uid="{7B4F3DE0-9FDC-4221-AD6B-EE360D26973C}"/>
    <cellStyle name="Normal 4 4 3 3 4" xfId="3351" xr:uid="{00000000-0005-0000-0000-00003B060000}"/>
    <cellStyle name="Normal 4 4 3 3 4 2" xfId="6409" xr:uid="{6A58AA44-063B-43CE-B4FE-985CDAE9F865}"/>
    <cellStyle name="Normal 4 4 3 3 4 2 2" xfId="27092" xr:uid="{01FB4A3D-7480-408E-ABA8-EF7662A5402B}"/>
    <cellStyle name="Normal 4 4 3 3 4 2 3" xfId="15978" xr:uid="{A73A6EF9-151F-4F93-AD08-B5DD39728763}"/>
    <cellStyle name="Normal 4 4 3 3 4 3" xfId="8431" xr:uid="{CF293C32-F919-4C58-AC3E-3E5AB26D8B3C}"/>
    <cellStyle name="Normal 4 4 3 3 4 3 2" xfId="18811" xr:uid="{477A468F-C2D5-4456-890A-FF41B7654703}"/>
    <cellStyle name="Normal 4 4 3 3 4 4" xfId="11264" xr:uid="{A039E16B-631D-427E-895C-CBABD9D4E697}"/>
    <cellStyle name="Normal 4 4 3 3 4 4 2" xfId="21644" xr:uid="{47BDA3F0-6F5E-462A-BC6D-126B47833054}"/>
    <cellStyle name="Normal 4 4 3 3 4 5" xfId="24363" xr:uid="{9538830B-933E-45F1-BC65-9663407F486D}"/>
    <cellStyle name="Normal 4 4 3 3 4 6" xfId="13912" xr:uid="{93F374F6-97EE-4EBD-99B3-147461753B05}"/>
    <cellStyle name="Normal 4 4 3 3 5" xfId="2635" xr:uid="{00000000-0005-0000-0000-00003C060000}"/>
    <cellStyle name="Normal 4 4 3 3 5 2" xfId="5897" xr:uid="{63CA9AAF-F898-4537-8DBE-380FD52EA124}"/>
    <cellStyle name="Normal 4 4 3 3 5 2 2" xfId="25897" xr:uid="{5187551B-F931-4F3F-9206-E053730CE909}"/>
    <cellStyle name="Normal 4 4 3 3 5 2 3" xfId="15307" xr:uid="{961BEBA4-5A1C-4407-BA52-D43019A5E04F}"/>
    <cellStyle name="Normal 4 4 3 3 5 3" xfId="7760" xr:uid="{C6EFDBEE-700F-410E-BB09-BCD1CE215D15}"/>
    <cellStyle name="Normal 4 4 3 3 5 3 2" xfId="18140" xr:uid="{552287C7-C581-4E88-BBC5-A50C28782E2B}"/>
    <cellStyle name="Normal 4 4 3 3 5 4" xfId="10593" xr:uid="{DAA8BED5-C170-49E3-AC82-37DBA6B62B26}"/>
    <cellStyle name="Normal 4 4 3 3 5 4 2" xfId="20973" xr:uid="{7E5C18AC-3CCD-4195-B99A-712E5F5B6083}"/>
    <cellStyle name="Normal 4 4 3 3 5 5" xfId="22810" xr:uid="{7D0DEE30-7119-4E67-838F-7CD9460FC46C}"/>
    <cellStyle name="Normal 4 4 3 3 5 6" xfId="13024" xr:uid="{24990CB0-AC00-47D7-8D6B-73BD6DB6B8DC}"/>
    <cellStyle name="Normal 4 4 3 3 6" xfId="4194" xr:uid="{F8050C67-3479-48F0-B876-AD9FA46BA241}"/>
    <cellStyle name="Normal 4 4 3 3 6 2" xfId="8966" xr:uid="{93D58050-9847-47E1-A557-62177E9B5932}"/>
    <cellStyle name="Normal 4 4 3 3 6 2 2" xfId="19346" xr:uid="{98EFF169-CDEC-4076-B940-C5FA2B85906C}"/>
    <cellStyle name="Normal 4 4 3 3 6 3" xfId="11799" xr:uid="{F09FD3D1-DFD5-4556-90D5-D910BA727AD6}"/>
    <cellStyle name="Normal 4 4 3 3 6 3 2" xfId="22179" xr:uid="{E36F1620-3757-4F53-B69F-A9FF7618A73E}"/>
    <cellStyle name="Normal 4 4 3 3 6 4" xfId="24370" xr:uid="{8EE0D10C-BDC4-4D48-970D-E5DE062DDB5A}"/>
    <cellStyle name="Normal 4 4 3 3 6 5" xfId="16513" xr:uid="{72836CC3-ABF1-40C5-A4D5-2351DEC11668}"/>
    <cellStyle name="Normal 4 4 3 3 7" xfId="5296" xr:uid="{5803F386-E0DE-4418-9726-4CE82A63EF34}"/>
    <cellStyle name="Normal 4 4 3 3 7 2" xfId="14594" xr:uid="{74767BF4-0B8F-4645-BCD0-84EFEFF6D25E}"/>
    <cellStyle name="Normal 4 4 3 3 8" xfId="7047" xr:uid="{013B7FAA-C254-48DA-BE9F-BA80F3E2D199}"/>
    <cellStyle name="Normal 4 4 3 3 8 2" xfId="17427" xr:uid="{CC2020D9-9169-4658-A4C8-416E8A9C78A1}"/>
    <cellStyle name="Normal 4 4 3 3 9" xfId="9880" xr:uid="{EAFE72B4-CD0F-40A2-97A0-4393DEC9A480}"/>
    <cellStyle name="Normal 4 4 3 3 9 2" xfId="20260" xr:uid="{7041593E-E7E2-47B3-9CA6-05347C57A4CB}"/>
    <cellStyle name="Normal 4 4 3 4" xfId="995" xr:uid="{00000000-0005-0000-0000-000095050000}"/>
    <cellStyle name="Normal 4 4 3 4 2" xfId="3354" xr:uid="{00000000-0005-0000-0000-00003E060000}"/>
    <cellStyle name="Normal 4 4 3 4 2 2" xfId="6412" xr:uid="{7251E840-34B1-4638-AC6A-DA67EA434AB4}"/>
    <cellStyle name="Normal 4 4 3 4 2 2 2" xfId="26059" xr:uid="{627FC662-B7FB-4583-9C2B-9F337F31DCAE}"/>
    <cellStyle name="Normal 4 4 3 4 2 2 3" xfId="15981" xr:uid="{AE59D1FA-1A30-4209-96F1-FC197317C669}"/>
    <cellStyle name="Normal 4 4 3 4 2 3" xfId="8434" xr:uid="{5FF22C8E-A8CA-4C6B-B4FA-1490ED4E47C3}"/>
    <cellStyle name="Normal 4 4 3 4 2 3 2" xfId="18814" xr:uid="{0686A48E-2A88-4628-8EFC-A49CE885F430}"/>
    <cellStyle name="Normal 4 4 3 4 2 4" xfId="11267" xr:uid="{167CC1D2-CD4C-4712-A33D-4E588DE42570}"/>
    <cellStyle name="Normal 4 4 3 4 2 4 2" xfId="21647" xr:uid="{0F4F9595-CB11-459A-9B40-40764B12B937}"/>
    <cellStyle name="Normal 4 4 3 4 2 5" xfId="23484" xr:uid="{B004CFA2-89DD-4179-9F8C-5BDF9FA7BDC5}"/>
    <cellStyle name="Normal 4 4 3 4 2 6" xfId="13915" xr:uid="{944A871A-516B-42FA-94EF-A5BB54FDED7E}"/>
    <cellStyle name="Normal 4 4 3 4 3" xfId="4341" xr:uid="{7D4F83D3-ACB9-40A9-BBF0-BFDC42BC3647}"/>
    <cellStyle name="Normal 4 4 3 4 3 2" xfId="9113" xr:uid="{8B672895-02F4-46D7-BB07-6191B75ECEC7}"/>
    <cellStyle name="Normal 4 4 3 4 3 2 2" xfId="29156" xr:uid="{A8188E99-EE5E-42EB-9D07-DBEA1FB140BD}"/>
    <cellStyle name="Normal 4 4 3 4 3 2 3" xfId="19493" xr:uid="{9E0D9D45-A637-47A1-9D94-DEA945466858}"/>
    <cellStyle name="Normal 4 4 3 4 3 3" xfId="11946" xr:uid="{C37B62D0-5209-4909-91FD-D300A2FB3891}"/>
    <cellStyle name="Normal 4 4 3 4 3 3 2" xfId="22326" xr:uid="{B968BC1A-6B8E-47ED-8584-A864CEFD6B6E}"/>
    <cellStyle name="Normal 4 4 3 4 3 4" xfId="23223" xr:uid="{E16F06DC-0EB0-4FC7-9607-F13D9592841D}"/>
    <cellStyle name="Normal 4 4 3 4 3 5" xfId="16660" xr:uid="{44126946-98A6-4740-950A-C7DA3BB4B45B}"/>
    <cellStyle name="Normal 4 4 3 4 4" xfId="5297" xr:uid="{B0EF2E6D-81B5-48F8-B5FD-D81DFC1CB626}"/>
    <cellStyle name="Normal 4 4 3 4 4 2" xfId="28042" xr:uid="{6482ACAE-82B8-439A-9FFC-FDEEFD39B253}"/>
    <cellStyle name="Normal 4 4 3 4 4 3" xfId="14595" xr:uid="{05C94D4E-4FFF-4497-9FCE-11AB953A9D8B}"/>
    <cellStyle name="Normal 4 4 3 4 5" xfId="7048" xr:uid="{169A6ED1-AF28-4045-B936-96D7BAF9625C}"/>
    <cellStyle name="Normal 4 4 3 4 5 2" xfId="17428" xr:uid="{55477A33-839D-48A0-B2A9-85A0FB0C2238}"/>
    <cellStyle name="Normal 4 4 3 4 6" xfId="9881" xr:uid="{196C6DFC-AC44-49BA-89EA-E03915D11B78}"/>
    <cellStyle name="Normal 4 4 3 4 6 2" xfId="20261" xr:uid="{5DFA6B1E-FEC9-426B-83FA-6CDD2B651B13}"/>
    <cellStyle name="Normal 4 4 3 4 7" xfId="24156" xr:uid="{679951C8-21CD-4A49-8DEB-8C20A8418E6C}"/>
    <cellStyle name="Normal 4 4 3 4 8" xfId="13245" xr:uid="{BFC39E2A-444A-4AC8-87C8-4CEB439C1644}"/>
    <cellStyle name="Normal 4 4 3 5" xfId="3355" xr:uid="{00000000-0005-0000-0000-00003F060000}"/>
    <cellStyle name="Normal 4 4 3 5 2" xfId="4536" xr:uid="{8A1DAF0E-EF1C-4E08-A67F-6C06BB375A4D}"/>
    <cellStyle name="Normal 4 4 3 5 2 2" xfId="9308" xr:uid="{CAD5FF71-949E-40AB-9FA0-088DF4BD839F}"/>
    <cellStyle name="Normal 4 4 3 5 2 2 2" xfId="29285" xr:uid="{04BB506C-2A71-4BFD-9845-6C9AA9AF36AB}"/>
    <cellStyle name="Normal 4 4 3 5 2 2 3" xfId="19688" xr:uid="{1F201D51-087C-4219-9FA9-38A39C07136D}"/>
    <cellStyle name="Normal 4 4 3 5 2 3" xfId="12141" xr:uid="{99908F6F-0D6F-4271-9A75-E206ECA258FF}"/>
    <cellStyle name="Normal 4 4 3 5 2 3 2" xfId="22521" xr:uid="{CB2EB327-0AD0-446F-9664-EBA463D847E2}"/>
    <cellStyle name="Normal 4 4 3 5 2 4" xfId="25265" xr:uid="{59F5CA62-8120-4F2C-82A0-5045539D4C2C}"/>
    <cellStyle name="Normal 4 4 3 5 2 5" xfId="16855" xr:uid="{A7B407D5-A51A-41A0-9711-DBE7947E463E}"/>
    <cellStyle name="Normal 4 4 3 5 3" xfId="6413" xr:uid="{CB4A76D2-9AF0-432D-8C48-8A7BB9C8B18C}"/>
    <cellStyle name="Normal 4 4 3 5 3 2" xfId="27156" xr:uid="{0269E9CC-6336-44C0-9176-1025DBB3DCDF}"/>
    <cellStyle name="Normal 4 4 3 5 3 3" xfId="15982" xr:uid="{93FFE143-70C4-48D4-B0A9-0885E9789A11}"/>
    <cellStyle name="Normal 4 4 3 5 4" xfId="8435" xr:uid="{C59EB907-09EE-4AF8-9019-C46D350EC7AB}"/>
    <cellStyle name="Normal 4 4 3 5 4 2" xfId="18815" xr:uid="{6EC7306D-7F0A-4B8B-A8F4-A2A7C560959F}"/>
    <cellStyle name="Normal 4 4 3 5 5" xfId="11268" xr:uid="{BD58CF5E-C3B1-4856-902E-79D56DF7931B}"/>
    <cellStyle name="Normal 4 4 3 5 5 2" xfId="21648" xr:uid="{CE9BBF40-A647-4A2F-8447-89D4B662BB27}"/>
    <cellStyle name="Normal 4 4 3 5 6" xfId="23882" xr:uid="{A113E34D-D55D-4C94-B3BC-F05EF30CC8D4}"/>
    <cellStyle name="Normal 4 4 3 5 7" xfId="13916" xr:uid="{22523A95-0F8B-4172-A2CD-B835B020C780}"/>
    <cellStyle name="Normal 4 4 3 6" xfId="2937" xr:uid="{00000000-0005-0000-0000-000040060000}"/>
    <cellStyle name="Normal 4 4 3 6 2" xfId="6117" xr:uid="{DAC4F8C5-D0B8-4672-83B5-E618AEE1E164}"/>
    <cellStyle name="Normal 4 4 3 6 2 2" xfId="26026" xr:uid="{43F22F43-3278-459A-86F1-BF6E3EF45ED3}"/>
    <cellStyle name="Normal 4 4 3 6 2 3" xfId="15595" xr:uid="{4A0DFF66-2F17-4F1E-85EE-1F4F98DB0015}"/>
    <cellStyle name="Normal 4 4 3 6 3" xfId="8048" xr:uid="{94716FC5-8F13-4058-8889-0545E749DA1E}"/>
    <cellStyle name="Normal 4 4 3 6 3 2" xfId="18428" xr:uid="{F8B88A64-3EF7-435B-A3AD-B277C67767EB}"/>
    <cellStyle name="Normal 4 4 3 6 4" xfId="10881" xr:uid="{C89B3736-DD14-48BD-9BEE-2E04D4FFF3F3}"/>
    <cellStyle name="Normal 4 4 3 6 4 2" xfId="21261" xr:uid="{DB4FBF38-5967-4781-80B6-28D8D153C6A8}"/>
    <cellStyle name="Normal 4 4 3 6 5" xfId="25210" xr:uid="{8363F849-2C9F-40E3-ADF2-CEAC733F65BD}"/>
    <cellStyle name="Normal 4 4 3 6 6" xfId="13456" xr:uid="{B2CBB650-F62F-4F3D-9ED1-D997039E7260}"/>
    <cellStyle name="Normal 4 4 3 7" xfId="2473" xr:uid="{00000000-0005-0000-0000-000041060000}"/>
    <cellStyle name="Normal 4 4 3 7 2" xfId="5761" xr:uid="{04F4AD66-B574-4C00-A1F1-8D40955AE931}"/>
    <cellStyle name="Normal 4 4 3 7 2 2" xfId="27724" xr:uid="{05E38D40-B47F-4473-95C7-E575DD5E21BF}"/>
    <cellStyle name="Normal 4 4 3 7 2 3" xfId="15145" xr:uid="{E55ACBE3-7A92-459B-BB2E-4901B83E95AC}"/>
    <cellStyle name="Normal 4 4 3 7 3" xfId="7598" xr:uid="{C573B88B-0CEC-432B-9DC8-08DC4E6E5C0A}"/>
    <cellStyle name="Normal 4 4 3 7 3 2" xfId="17978" xr:uid="{2302D6E8-5E33-4D96-A441-5E5C58D74428}"/>
    <cellStyle name="Normal 4 4 3 7 4" xfId="10431" xr:uid="{221AB999-3A8B-4ACE-BD55-0D81C441226A}"/>
    <cellStyle name="Normal 4 4 3 7 4 2" xfId="20811" xr:uid="{5D18B6B0-C345-43D1-ACE3-D4A698FC58C5}"/>
    <cellStyle name="Normal 4 4 3 7 5" xfId="25515" xr:uid="{5D7CF3EF-018B-418A-9426-0D93F1C34BEF}"/>
    <cellStyle name="Normal 4 4 3 7 6" xfId="12861" xr:uid="{95CACAF6-1DCB-4CE2-8C6F-C5861D75F36F}"/>
    <cellStyle name="Normal 4 4 3 8" xfId="2227" xr:uid="{00000000-0005-0000-0000-000030060000}"/>
    <cellStyle name="Normal 4 4 3 8 2" xfId="7354" xr:uid="{6A905C87-9A3B-4A07-AB8A-4890593BF642}"/>
    <cellStyle name="Normal 4 4 3 8 2 2" xfId="17734" xr:uid="{543C0C35-BFED-4A8C-A94F-D63E5B9AE1FA}"/>
    <cellStyle name="Normal 4 4 3 8 3" xfId="10187" xr:uid="{7C8E4474-2D02-499F-823F-221C6F1866F6}"/>
    <cellStyle name="Normal 4 4 3 8 3 2" xfId="20567" xr:uid="{4F0ADA6F-04D7-4078-B371-BEF3B5039476}"/>
    <cellStyle name="Normal 4 4 3 8 4" xfId="25375" xr:uid="{5C1437F5-D43E-4C9A-B2CD-ED81A8DDE73B}"/>
    <cellStyle name="Normal 4 4 3 8 5" xfId="14901" xr:uid="{78FD2DB4-8E45-4A7F-8A47-5460CDF24FEC}"/>
    <cellStyle name="Normal 4 4 3 9" xfId="3987" xr:uid="{E3EF4A25-2BD2-4977-A5C2-BF07C1113585}"/>
    <cellStyle name="Normal 4 4 3 9 2" xfId="8811" xr:uid="{E3390F32-FEB1-4383-9E9C-3691EC5FFFA9}"/>
    <cellStyle name="Normal 4 4 3 9 2 2" xfId="19191" xr:uid="{9CAA230E-3855-44C1-A67D-E17285B6D908}"/>
    <cellStyle name="Normal 4 4 3 9 3" xfId="11644" xr:uid="{3F163151-6B58-42FF-9191-F2DC3A72ECB1}"/>
    <cellStyle name="Normal 4 4 3 9 3 2" xfId="22024" xr:uid="{800E4C39-AC10-43D6-B521-0C64FFA290AB}"/>
    <cellStyle name="Normal 4 4 3 9 4" xfId="16358" xr:uid="{DCC940C9-7269-4FEE-9495-8A70DA8BD9C5}"/>
    <cellStyle name="Normal 4 4 4" xfId="996" xr:uid="{00000000-0005-0000-0000-000096050000}"/>
    <cellStyle name="Normal 4 4 4 10" xfId="7049" xr:uid="{C7EDBE78-CBBC-4E77-85E1-B0EA1E404434}"/>
    <cellStyle name="Normal 4 4 4 10 2" xfId="17429" xr:uid="{C4658174-9C40-49D0-932A-153629210D9C}"/>
    <cellStyle name="Normal 4 4 4 11" xfId="9882" xr:uid="{0D7AAE92-58E4-4069-BAAD-BB4CDE465704}"/>
    <cellStyle name="Normal 4 4 4 11 2" xfId="20262" xr:uid="{FE144F4F-1237-49AD-979F-2F30ED9D0743}"/>
    <cellStyle name="Normal 4 4 4 12" xfId="24623" xr:uid="{D6B99D32-8AA4-4D90-8DBD-F965311751D9}"/>
    <cellStyle name="Normal 4 4 4 13" xfId="12439" xr:uid="{FDD600BA-CCB6-4777-8D78-6A0CFC90510C}"/>
    <cellStyle name="Normal 4 4 4 2" xfId="997" xr:uid="{00000000-0005-0000-0000-000097050000}"/>
    <cellStyle name="Normal 4 4 4 2 10" xfId="9883" xr:uid="{C2544300-9B7C-4D63-A209-433FAFF2B1BB}"/>
    <cellStyle name="Normal 4 4 4 2 10 2" xfId="20263" xr:uid="{454D89D9-088E-4D7B-A9A4-004194F8E69A}"/>
    <cellStyle name="Normal 4 4 4 2 11" xfId="25243" xr:uid="{755DBE33-9620-456B-8558-6BA420681A39}"/>
    <cellStyle name="Normal 4 4 4 2 12" xfId="12601" xr:uid="{317D7DEB-5229-49CD-A413-E09E43704806}"/>
    <cellStyle name="Normal 4 4 4 2 2" xfId="998" xr:uid="{00000000-0005-0000-0000-000098050000}"/>
    <cellStyle name="Normal 4 4 4 2 2 2" xfId="3357" xr:uid="{00000000-0005-0000-0000-000045060000}"/>
    <cellStyle name="Normal 4 4 4 2 2 2 2" xfId="6415" xr:uid="{03875090-6E5F-44DD-833A-6C80608078B2}"/>
    <cellStyle name="Normal 4 4 4 2 2 2 2 2" xfId="27414" xr:uid="{2A107DA5-8E44-4520-B9A3-0C79CB3B4BE1}"/>
    <cellStyle name="Normal 4 4 4 2 2 2 2 3" xfId="28107" xr:uid="{766FF5AA-D9D0-4267-A2D6-2B413820192A}"/>
    <cellStyle name="Normal 4 4 4 2 2 2 2 4" xfId="15984" xr:uid="{3EDEC9DC-1BAD-43F4-95DB-A66C7D3F005A}"/>
    <cellStyle name="Normal 4 4 4 2 2 2 3" xfId="8437" xr:uid="{81DEBED4-72AF-42F8-A26D-222CBED8B206}"/>
    <cellStyle name="Normal 4 4 4 2 2 2 3 2" xfId="28912" xr:uid="{59046FA9-E20D-42FC-8A8F-E4227D0ADEC5}"/>
    <cellStyle name="Normal 4 4 4 2 2 2 3 3" xfId="18817" xr:uid="{327CDD8B-9457-4377-A186-8ED1745D4513}"/>
    <cellStyle name="Normal 4 4 4 2 2 2 4" xfId="11270" xr:uid="{51CFC370-F3A0-464B-98B4-EBB03C9F9D6C}"/>
    <cellStyle name="Normal 4 4 4 2 2 2 4 2" xfId="21650" xr:uid="{FCEE6F84-EA65-4CF2-B6F6-CDBB8409B79D}"/>
    <cellStyle name="Normal 4 4 4 2 2 2 5" xfId="23969" xr:uid="{6579C9DC-357E-4683-808E-C8719EB303A7}"/>
    <cellStyle name="Normal 4 4 4 2 2 2 6" xfId="13918" xr:uid="{04038268-992C-4F4A-A232-EF235BA526B4}"/>
    <cellStyle name="Normal 4 4 4 2 2 3" xfId="4344" xr:uid="{0B3F94E3-2FFB-4B2E-B348-19C8D38C1109}"/>
    <cellStyle name="Normal 4 4 4 2 2 3 2" xfId="9116" xr:uid="{C51B5BA3-1795-46B3-93DC-6466DFA19D6F}"/>
    <cellStyle name="Normal 4 4 4 2 2 3 2 2" xfId="29159" xr:uid="{0BA37C82-7F31-4B7E-95E8-2EEA5A3621B4}"/>
    <cellStyle name="Normal 4 4 4 2 2 3 2 3" xfId="19496" xr:uid="{2B7C2475-5837-421D-B8D8-C0AD4F400F54}"/>
    <cellStyle name="Normal 4 4 4 2 2 3 3" xfId="11949" xr:uid="{5EF607E3-F114-438E-A977-013EA6F4F8B6}"/>
    <cellStyle name="Normal 4 4 4 2 2 3 3 2" xfId="22329" xr:uid="{DE1E38F4-A7EB-4AAD-AA00-235D4C03562C}"/>
    <cellStyle name="Normal 4 4 4 2 2 3 4" xfId="23004" xr:uid="{3EB73B3C-11A5-4348-8660-1BFC5438E94E}"/>
    <cellStyle name="Normal 4 4 4 2 2 3 5" xfId="16663" xr:uid="{3AB601D0-759A-4D76-A956-E79F8EEBE6AD}"/>
    <cellStyle name="Normal 4 4 4 2 2 4" xfId="5300" xr:uid="{B6F40529-B4B1-4694-A218-89E1C16032D1}"/>
    <cellStyle name="Normal 4 4 4 2 2 4 2" xfId="26236" xr:uid="{28A02B0F-598D-41B6-8F44-B963E986971B}"/>
    <cellStyle name="Normal 4 4 4 2 2 4 3" xfId="14598" xr:uid="{003158B8-DD79-470F-9493-4A5824D92015}"/>
    <cellStyle name="Normal 4 4 4 2 2 5" xfId="7051" xr:uid="{813813DB-D9EA-4254-98F7-FF76AA85D24F}"/>
    <cellStyle name="Normal 4 4 4 2 2 5 2" xfId="17431" xr:uid="{4E2E89F7-34E3-43A6-A6DB-9EC0660C511E}"/>
    <cellStyle name="Normal 4 4 4 2 2 6" xfId="9884" xr:uid="{D37245F8-80AD-4059-8292-4C422DCA8EF6}"/>
    <cellStyle name="Normal 4 4 4 2 2 6 2" xfId="20264" xr:uid="{DF08AAFB-E7E5-497E-9BC1-7D22BF52ED72}"/>
    <cellStyle name="Normal 4 4 4 2 2 7" xfId="22691" xr:uid="{698C1711-3145-47CF-B9B8-41766CD035E6}"/>
    <cellStyle name="Normal 4 4 4 2 2 8" xfId="13249" xr:uid="{F7631C25-4395-4C75-9604-187F6D7A00F4}"/>
    <cellStyle name="Normal 4 4 4 2 3" xfId="3358" xr:uid="{00000000-0005-0000-0000-000046060000}"/>
    <cellStyle name="Normal 4 4 4 2 3 2" xfId="4537" xr:uid="{6C592024-E6C0-4BA9-A6C4-3A387FCA3D0F}"/>
    <cellStyle name="Normal 4 4 4 2 3 2 2" xfId="9309" xr:uid="{C6C96E63-FAE4-4FA8-8BCE-9E3954748629}"/>
    <cellStyle name="Normal 4 4 4 2 3 2 2 2" xfId="29286" xr:uid="{722FD663-4CC9-481F-9761-D61B64D26F4F}"/>
    <cellStyle name="Normal 4 4 4 2 3 2 2 3" xfId="19689" xr:uid="{A797533B-0B78-43A6-BB75-FE0103340D18}"/>
    <cellStyle name="Normal 4 4 4 2 3 2 3" xfId="12142" xr:uid="{83EF80AA-773B-4C80-AD96-03CE0E217BA2}"/>
    <cellStyle name="Normal 4 4 4 2 3 2 3 2" xfId="22522" xr:uid="{843DC306-8A7A-44D2-B7D0-6F75C703E697}"/>
    <cellStyle name="Normal 4 4 4 2 3 2 4" xfId="25028" xr:uid="{E337B512-1A3F-4BE0-A402-BE5A32D9B531}"/>
    <cellStyle name="Normal 4 4 4 2 3 2 5" xfId="16856" xr:uid="{F0C4DF11-AE9A-4EA8-AA94-AE2F06721B06}"/>
    <cellStyle name="Normal 4 4 4 2 3 3" xfId="6416" xr:uid="{6AA0058B-163A-43B1-BF97-8F9AB6566545}"/>
    <cellStyle name="Normal 4 4 4 2 3 3 2" xfId="28459" xr:uid="{8BCAE36E-3244-4F56-A696-61B2998E5499}"/>
    <cellStyle name="Normal 4 4 4 2 3 3 3" xfId="15985" xr:uid="{6AC2A3E9-7F45-4EF9-8304-D1EB3F06F742}"/>
    <cellStyle name="Normal 4 4 4 2 3 4" xfId="8438" xr:uid="{05322411-0D9D-457F-8699-F75A702D7B11}"/>
    <cellStyle name="Normal 4 4 4 2 3 4 2" xfId="18818" xr:uid="{297C8E3D-ADA5-4FF7-BE81-5DCE5B75A70E}"/>
    <cellStyle name="Normal 4 4 4 2 3 5" xfId="11271" xr:uid="{9446F13C-0682-450A-8B07-2F76361B7A4E}"/>
    <cellStyle name="Normal 4 4 4 2 3 5 2" xfId="21651" xr:uid="{B7020106-92DF-4608-AEC6-11E2C53A6FD3}"/>
    <cellStyle name="Normal 4 4 4 2 3 6" xfId="23113" xr:uid="{F6400042-C5B9-4CD0-BBAD-F179BC62A198}"/>
    <cellStyle name="Normal 4 4 4 2 3 7" xfId="13919" xr:uid="{7A6FAA70-C76F-4F6E-848A-AA747600E6E3}"/>
    <cellStyle name="Normal 4 4 4 2 4" xfId="3356" xr:uid="{00000000-0005-0000-0000-000047060000}"/>
    <cellStyle name="Normal 4 4 4 2 4 2" xfId="6414" xr:uid="{23355853-80A7-4A78-A41B-E45AA896A13D}"/>
    <cellStyle name="Normal 4 4 4 2 4 2 2" xfId="28112" xr:uid="{F127CEAD-9991-4F39-B678-176E526676D4}"/>
    <cellStyle name="Normal 4 4 4 2 4 2 3" xfId="15983" xr:uid="{FAF76BCB-D658-4156-9F72-9A8697882695}"/>
    <cellStyle name="Normal 4 4 4 2 4 3" xfId="8436" xr:uid="{7B236C5C-734C-4965-B2CE-BDBF780D9809}"/>
    <cellStyle name="Normal 4 4 4 2 4 3 2" xfId="18816" xr:uid="{D95EB734-FD68-4B4B-B266-2EC15198E1D9}"/>
    <cellStyle name="Normal 4 4 4 2 4 4" xfId="11269" xr:uid="{30724C10-8100-409A-B817-4823F50D671E}"/>
    <cellStyle name="Normal 4 4 4 2 4 4 2" xfId="21649" xr:uid="{B65EB3B9-7E98-40E8-BC01-369943033362}"/>
    <cellStyle name="Normal 4 4 4 2 4 5" xfId="23003" xr:uid="{FEA1E906-64FF-477F-9484-405B5D1B794A}"/>
    <cellStyle name="Normal 4 4 4 2 4 6" xfId="13917" xr:uid="{9482425E-F774-44A7-B2ED-6B6EE1893FB1}"/>
    <cellStyle name="Normal 4 4 4 2 5" xfId="2616" xr:uid="{00000000-0005-0000-0000-000048060000}"/>
    <cellStyle name="Normal 4 4 4 2 5 2" xfId="5878" xr:uid="{33825492-25B5-435A-917F-DF36DD52F69F}"/>
    <cellStyle name="Normal 4 4 4 2 5 2 2" xfId="28646" xr:uid="{12A95FD4-41F3-4CB7-932A-F8854F50C05D}"/>
    <cellStyle name="Normal 4 4 4 2 5 2 3" xfId="15288" xr:uid="{AFC81E78-B694-4FF6-B936-15FE27118288}"/>
    <cellStyle name="Normal 4 4 4 2 5 3" xfId="7741" xr:uid="{35232396-C4CC-4A08-9C67-964A44A0B0F5}"/>
    <cellStyle name="Normal 4 4 4 2 5 3 2" xfId="18121" xr:uid="{B6CE81D5-60BE-4F7A-9E73-E26308BEA637}"/>
    <cellStyle name="Normal 4 4 4 2 5 4" xfId="10574" xr:uid="{1B794C2B-1150-434B-85D5-01106D15398A}"/>
    <cellStyle name="Normal 4 4 4 2 5 4 2" xfId="20954" xr:uid="{A478C077-071A-46C1-9A5D-904B27385D3D}"/>
    <cellStyle name="Normal 4 4 4 2 5 5" xfId="23192" xr:uid="{8BEBB367-103D-4B1A-8995-B086E2583F9D}"/>
    <cellStyle name="Normal 4 4 4 2 5 6" xfId="13004" xr:uid="{A60375D1-5A3A-4503-B222-2600E2ADFD57}"/>
    <cellStyle name="Normal 4 4 4 2 6" xfId="2367" xr:uid="{00000000-0005-0000-0000-000043060000}"/>
    <cellStyle name="Normal 4 4 4 2 6 2" xfId="7494" xr:uid="{8808D859-AFD6-4F47-BF56-55B490B67563}"/>
    <cellStyle name="Normal 4 4 4 2 6 2 2" xfId="17874" xr:uid="{EFD93F5E-27EE-4326-B314-D61FA627E15F}"/>
    <cellStyle name="Normal 4 4 4 2 6 3" xfId="10327" xr:uid="{59ADA348-4017-4F47-AF30-6D76FA1F83F0}"/>
    <cellStyle name="Normal 4 4 4 2 6 3 2" xfId="20707" xr:uid="{F5854A93-6CCD-4D0A-9D7E-F813AC8B912E}"/>
    <cellStyle name="Normal 4 4 4 2 6 4" xfId="24316" xr:uid="{2C2BA283-8368-40A7-A7D6-1DF17894BA38}"/>
    <cellStyle name="Normal 4 4 4 2 6 5" xfId="15041" xr:uid="{FF33693C-B094-4380-95E9-3BEBAB21CEB7}"/>
    <cellStyle name="Normal 4 4 4 2 7" xfId="3902" xr:uid="{3CF4A500-B3E0-4AE2-981C-1CFFF06BCB70}"/>
    <cellStyle name="Normal 4 4 4 2 7 2" xfId="8734" xr:uid="{84D55116-D32B-4F3F-A3B2-025EAF3A323B}"/>
    <cellStyle name="Normal 4 4 4 2 7 2 2" xfId="19114" xr:uid="{CF8D7CE0-0912-4DBC-8FF5-7FFB36BF357D}"/>
    <cellStyle name="Normal 4 4 4 2 7 3" xfId="11567" xr:uid="{8AACB377-32CA-47EB-BE8A-762FBFB8EA64}"/>
    <cellStyle name="Normal 4 4 4 2 7 3 2" xfId="21947" xr:uid="{9075AC60-42C0-4533-B8A0-D752A7D07D1D}"/>
    <cellStyle name="Normal 4 4 4 2 7 4" xfId="16281" xr:uid="{95389B44-4309-4BC8-8D3C-A340EBF746B7}"/>
    <cellStyle name="Normal 4 4 4 2 8" xfId="5299" xr:uid="{1341A64F-6777-4FF1-9766-E908731CD750}"/>
    <cellStyle name="Normal 4 4 4 2 8 2" xfId="14597" xr:uid="{3D161FB4-19CB-4C08-B57D-D32DCEE28B32}"/>
    <cellStyle name="Normal 4 4 4 2 9" xfId="7050" xr:uid="{0093FB22-402C-4E22-BBED-493F2DDF5C82}"/>
    <cellStyle name="Normal 4 4 4 2 9 2" xfId="17430" xr:uid="{A0BC1E9E-0F8E-459B-AA01-3A63550230D3}"/>
    <cellStyle name="Normal 4 4 4 3" xfId="999" xr:uid="{00000000-0005-0000-0000-000099050000}"/>
    <cellStyle name="Normal 4 4 4 3 2" xfId="3359" xr:uid="{00000000-0005-0000-0000-00004A060000}"/>
    <cellStyle name="Normal 4 4 4 3 2 2" xfId="6417" xr:uid="{EF36B197-7777-4FDF-AEA2-8F5B89E9B752}"/>
    <cellStyle name="Normal 4 4 4 3 2 2 2" xfId="24357" xr:uid="{3070BF9F-455E-4C20-BB12-28F81AE11C96}"/>
    <cellStyle name="Normal 4 4 4 3 2 2 3" xfId="27505" xr:uid="{FDAED2D3-C308-4D07-8CB8-832ABFE1FFAA}"/>
    <cellStyle name="Normal 4 4 4 3 2 2 4" xfId="15986" xr:uid="{18C9191D-C427-4466-9D49-FA8BB378B91F}"/>
    <cellStyle name="Normal 4 4 4 3 2 3" xfId="8439" xr:uid="{9A5E3006-8ED1-4BA3-B888-ACF2AFE02C90}"/>
    <cellStyle name="Normal 4 4 4 3 2 3 2" xfId="28913" xr:uid="{D289254B-F133-4E78-81C9-4FE6B12FEEAD}"/>
    <cellStyle name="Normal 4 4 4 3 2 3 3" xfId="18819" xr:uid="{6E427F0D-995F-4EFD-AA7C-868FC2D13D79}"/>
    <cellStyle name="Normal 4 4 4 3 2 4" xfId="11272" xr:uid="{C959BA1D-45C3-4CBE-95EC-63870B9EAEE3}"/>
    <cellStyle name="Normal 4 4 4 3 2 4 2" xfId="21652" xr:uid="{68C168EE-973D-4DD6-B0ED-252385BB05DE}"/>
    <cellStyle name="Normal 4 4 4 3 2 5" xfId="24084" xr:uid="{648B5734-43DF-47B8-94AB-7B939DF0D284}"/>
    <cellStyle name="Normal 4 4 4 3 2 6" xfId="13920" xr:uid="{BCFA1EE3-744B-495B-892C-6BC66199C631}"/>
    <cellStyle name="Normal 4 4 4 3 3" xfId="2789" xr:uid="{00000000-0005-0000-0000-00004B060000}"/>
    <cellStyle name="Normal 4 4 4 3 3 2" xfId="6007" xr:uid="{95E61078-FB29-4C07-B9E5-FDA436C0E0C6}"/>
    <cellStyle name="Normal 4 4 4 3 3 2 2" xfId="26584" xr:uid="{2C82A59E-33E1-4421-A1FC-2EBE935B4ED8}"/>
    <cellStyle name="Normal 4 4 4 3 3 2 3" xfId="15460" xr:uid="{238BF7DF-13F3-46F9-9D9F-73CA532FC1DA}"/>
    <cellStyle name="Normal 4 4 4 3 3 3" xfId="7913" xr:uid="{0A713D77-728E-4A0A-B24A-81E84B27D68C}"/>
    <cellStyle name="Normal 4 4 4 3 3 3 2" xfId="18293" xr:uid="{6F660398-876E-4C90-A8BF-E7FF7BB518D4}"/>
    <cellStyle name="Normal 4 4 4 3 3 4" xfId="10746" xr:uid="{9590D4EC-AB45-469F-9D72-29B273297575}"/>
    <cellStyle name="Normal 4 4 4 3 3 4 2" xfId="21126" xr:uid="{D48D81C7-E343-4E2E-9532-C38DE0581C14}"/>
    <cellStyle name="Normal 4 4 4 3 3 5" xfId="24408" xr:uid="{C51E5AEC-B189-445D-A2C7-0E691DE2A0E4}"/>
    <cellStyle name="Normal 4 4 4 3 3 6" xfId="13248" xr:uid="{334BB120-5E5A-4C8B-AE73-AAF022AD44AE}"/>
    <cellStyle name="Normal 4 4 4 3 4" xfId="4195" xr:uid="{F1121B20-CEB1-41F1-BA26-3F0D5DDF91BF}"/>
    <cellStyle name="Normal 4 4 4 3 4 2" xfId="8967" xr:uid="{33353A15-1115-4ECC-9A78-82C9DEA231AE}"/>
    <cellStyle name="Normal 4 4 4 3 4 2 2" xfId="29051" xr:uid="{58F58315-0D2F-4E36-8DE9-E69163B7E633}"/>
    <cellStyle name="Normal 4 4 4 3 4 2 3" xfId="19347" xr:uid="{08C5529B-46A8-4265-AF4B-73ACC32FFD23}"/>
    <cellStyle name="Normal 4 4 4 3 4 3" xfId="11800" xr:uid="{2D458C5F-5EEE-419C-9490-F08D1F28FF2E}"/>
    <cellStyle name="Normal 4 4 4 3 4 3 2" xfId="22180" xr:uid="{13DA5644-7E85-4460-BE72-9AF8C8A93061}"/>
    <cellStyle name="Normal 4 4 4 3 4 4" xfId="22718" xr:uid="{1E103680-36F1-4460-8DE2-BCEAE104A888}"/>
    <cellStyle name="Normal 4 4 4 3 4 5" xfId="16514" xr:uid="{B32F69D1-5E44-4D9A-A7DA-11119775A014}"/>
    <cellStyle name="Normal 4 4 4 3 5" xfId="5301" xr:uid="{26D8D285-4BD4-42C3-814B-D5E76D472217}"/>
    <cellStyle name="Normal 4 4 4 3 5 2" xfId="28582" xr:uid="{FD7291A3-5A85-446F-AAA8-EADA62D85BD7}"/>
    <cellStyle name="Normal 4 4 4 3 5 3" xfId="14599" xr:uid="{8BCF75F2-EFBF-464C-820C-50E2DDF40C47}"/>
    <cellStyle name="Normal 4 4 4 3 6" xfId="7052" xr:uid="{F9A011E1-01BB-41C3-93B9-100A91510B54}"/>
    <cellStyle name="Normal 4 4 4 3 6 2" xfId="17432" xr:uid="{1A2FCC99-9A97-403C-971D-8D906980A398}"/>
    <cellStyle name="Normal 4 4 4 3 7" xfId="9885" xr:uid="{33CBCAA6-CE80-4B7E-A27B-E5A0EF03059A}"/>
    <cellStyle name="Normal 4 4 4 3 7 2" xfId="20265" xr:uid="{B739B518-4225-4A2D-A54D-1F1F17AB9887}"/>
    <cellStyle name="Normal 4 4 4 3 8" xfId="24763" xr:uid="{CE7969E2-243A-4991-BF98-03934FF15AF2}"/>
    <cellStyle name="Normal 4 4 4 3 9" xfId="12759" xr:uid="{9BB78BC4-A0D4-45A9-B779-47B542FC8BDE}"/>
    <cellStyle name="Normal 4 4 4 4" xfId="1000" xr:uid="{00000000-0005-0000-0000-00009A050000}"/>
    <cellStyle name="Normal 4 4 4 4 2" xfId="4538" xr:uid="{40DC97A7-EFEC-4AFF-8A63-2DE337282EEB}"/>
    <cellStyle name="Normal 4 4 4 4 2 2" xfId="9310" xr:uid="{0494D8E1-F902-4156-BE81-8D8B6E4D57C7}"/>
    <cellStyle name="Normal 4 4 4 4 2 2 2" xfId="29287" xr:uid="{4E8DAD54-7AA9-4797-9C24-9A650D8CB110}"/>
    <cellStyle name="Normal 4 4 4 4 2 2 3" xfId="19690" xr:uid="{D2B72895-373F-472F-AA24-DFC2EFC23C45}"/>
    <cellStyle name="Normal 4 4 4 4 2 3" xfId="12143" xr:uid="{4FC85916-88D8-4513-8180-248E7D47A6A5}"/>
    <cellStyle name="Normal 4 4 4 4 2 3 2" xfId="22523" xr:uid="{F04625F9-D5CC-4A3C-88D0-AA3C4FB2FA89}"/>
    <cellStyle name="Normal 4 4 4 4 2 4" xfId="25001" xr:uid="{13C1ABF9-9831-400B-8E57-98B05C393A51}"/>
    <cellStyle name="Normal 4 4 4 4 2 5" xfId="16857" xr:uid="{93A21151-956D-4EAD-A21D-18CBE156C7FD}"/>
    <cellStyle name="Normal 4 4 4 4 3" xfId="5302" xr:uid="{B1C309C8-6158-462A-BC6A-39E1933C118C}"/>
    <cellStyle name="Normal 4 4 4 4 3 2" xfId="27252" xr:uid="{6833989B-6348-47FF-818F-5372255DABFF}"/>
    <cellStyle name="Normal 4 4 4 4 3 3" xfId="14600" xr:uid="{6A2FA2C5-145A-4A4D-A081-0C65923EA226}"/>
    <cellStyle name="Normal 4 4 4 4 4" xfId="7053" xr:uid="{5E8FAC5F-71C8-4B72-BBAF-40664B6F0139}"/>
    <cellStyle name="Normal 4 4 4 4 4 2" xfId="17433" xr:uid="{5956EB13-1F99-4810-AA12-F694AFF457BC}"/>
    <cellStyle name="Normal 4 4 4 4 5" xfId="9886" xr:uid="{5FEA5465-80B1-4F65-81A4-A0D8F4AE1FFD}"/>
    <cellStyle name="Normal 4 4 4 4 5 2" xfId="20266" xr:uid="{77EEE273-1844-4963-886E-62ADB1BE98B3}"/>
    <cellStyle name="Normal 4 4 4 4 6" xfId="24313" xr:uid="{EF200C13-1907-4CFE-876F-33E195346D9F}"/>
    <cellStyle name="Normal 4 4 4 4 7" xfId="13921" xr:uid="{5D0D793A-53DE-4DF1-8764-15253F1951D4}"/>
    <cellStyle name="Normal 4 4 4 5" xfId="2938" xr:uid="{00000000-0005-0000-0000-00004D060000}"/>
    <cellStyle name="Normal 4 4 4 5 2" xfId="6118" xr:uid="{F66C619A-2CAC-410A-9256-818C85270A5E}"/>
    <cellStyle name="Normal 4 4 4 5 2 2" xfId="23907" xr:uid="{ECE91F37-C94C-4C62-B4F6-71DC1DC279E9}"/>
    <cellStyle name="Normal 4 4 4 5 2 3" xfId="26447" xr:uid="{CDB1F90C-B5A8-448C-B98A-27F3C5A43FF9}"/>
    <cellStyle name="Normal 4 4 4 5 2 4" xfId="15596" xr:uid="{1403C9B5-01B1-4946-86B2-6DED425ABC8F}"/>
    <cellStyle name="Normal 4 4 4 5 3" xfId="8049" xr:uid="{970FAA52-611A-4954-853F-D0ED3EE406BD}"/>
    <cellStyle name="Normal 4 4 4 5 3 2" xfId="28754" xr:uid="{1A902706-A498-4277-9E62-C751294506B3}"/>
    <cellStyle name="Normal 4 4 4 5 3 3" xfId="18429" xr:uid="{789A6F01-BDCB-49E4-8410-AA4F139DDE1E}"/>
    <cellStyle name="Normal 4 4 4 5 4" xfId="10882" xr:uid="{7B73EF1F-0DF8-4C67-9A50-E91B64C2867C}"/>
    <cellStyle name="Normal 4 4 4 5 4 2" xfId="21262" xr:uid="{FD611D95-78A3-4EE2-9927-46CEFD0025A1}"/>
    <cellStyle name="Normal 4 4 4 5 5" xfId="23993" xr:uid="{1BB774CB-2475-4D4E-ACDF-D608B77C3D12}"/>
    <cellStyle name="Normal 4 4 4 5 6" xfId="13457" xr:uid="{881F866B-C540-4C52-B006-F4F95350F7A5}"/>
    <cellStyle name="Normal 4 4 4 6" xfId="2453" xr:uid="{00000000-0005-0000-0000-00004E060000}"/>
    <cellStyle name="Normal 4 4 4 6 2" xfId="5745" xr:uid="{53A72FD4-2156-487B-9E14-8A5AE2F690C6}"/>
    <cellStyle name="Normal 4 4 4 6 2 2" xfId="26507" xr:uid="{3D30474E-7C03-4D01-95CC-84AE7DAC330D}"/>
    <cellStyle name="Normal 4 4 4 6 2 3" xfId="15125" xr:uid="{9ED9DA40-6B69-4083-AC75-8061A2FA2246}"/>
    <cellStyle name="Normal 4 4 4 6 3" xfId="7578" xr:uid="{CD32499E-F957-46D1-A227-04F7752BF8EB}"/>
    <cellStyle name="Normal 4 4 4 6 3 2" xfId="17958" xr:uid="{5A14481B-CFDC-460B-9FD8-9E0E00EBE5FB}"/>
    <cellStyle name="Normal 4 4 4 6 4" xfId="10411" xr:uid="{42512874-7CC1-4149-908D-506BCD2C29DA}"/>
    <cellStyle name="Normal 4 4 4 6 4 2" xfId="20791" xr:uid="{47521CC3-FF20-4DED-BD47-0781D0D359F5}"/>
    <cellStyle name="Normal 4 4 4 6 5" xfId="25519" xr:uid="{28EFAA7B-5092-4738-B6D0-1E6C65227573}"/>
    <cellStyle name="Normal 4 4 4 6 6" xfId="12841" xr:uid="{4461657B-C7B1-4A5E-88F2-8DD171F38710}"/>
    <cellStyle name="Normal 4 4 4 7" xfId="2207" xr:uid="{00000000-0005-0000-0000-000042060000}"/>
    <cellStyle name="Normal 4 4 4 7 2" xfId="7334" xr:uid="{B38A0759-A4BD-40D7-8CB4-2F5033E2E40F}"/>
    <cellStyle name="Normal 4 4 4 7 2 2" xfId="17714" xr:uid="{ECA286C6-441E-452C-9375-FA7C7E525C61}"/>
    <cellStyle name="Normal 4 4 4 7 3" xfId="10167" xr:uid="{6D7A39DA-7FE7-417A-870F-9781090D11A3}"/>
    <cellStyle name="Normal 4 4 4 7 3 2" xfId="20547" xr:uid="{A4BECFF5-4159-4887-B7F0-434CBC23D0FE}"/>
    <cellStyle name="Normal 4 4 4 7 4" xfId="23397" xr:uid="{485C1E1D-C2FB-48B6-8826-2BB7DFBE3364}"/>
    <cellStyle name="Normal 4 4 4 7 5" xfId="14881" xr:uid="{A6DFB3F5-1D5A-4872-A120-85A7BD096F16}"/>
    <cellStyle name="Normal 4 4 4 8" xfId="3988" xr:uid="{8CD16E0F-DA36-42CE-A34D-ED6AF1FE0895}"/>
    <cellStyle name="Normal 4 4 4 8 2" xfId="8812" xr:uid="{32E12176-7258-4154-A73E-B50821AC7B1A}"/>
    <cellStyle name="Normal 4 4 4 8 2 2" xfId="19192" xr:uid="{58F8214F-97C5-436E-B51A-96BADBE2730D}"/>
    <cellStyle name="Normal 4 4 4 8 3" xfId="11645" xr:uid="{7DEE0DDE-B74F-49B8-BFC0-32E5073415E7}"/>
    <cellStyle name="Normal 4 4 4 8 3 2" xfId="22025" xr:uid="{B885DA79-08FA-4705-AD66-CCDCBB227D49}"/>
    <cellStyle name="Normal 4 4 4 8 4" xfId="16359" xr:uid="{ABFCD0AC-F0DA-4C64-A82C-4EF2D27FFBBE}"/>
    <cellStyle name="Normal 4 4 4 9" xfId="5298" xr:uid="{EF5C3EB4-638F-445E-A79E-41DEB3B50A4C}"/>
    <cellStyle name="Normal 4 4 4 9 2" xfId="14596" xr:uid="{7D3033D7-2B29-4887-9509-AC9C23F1FE5B}"/>
    <cellStyle name="Normal 4 4 5" xfId="1001" xr:uid="{00000000-0005-0000-0000-00009B050000}"/>
    <cellStyle name="Normal 4 4 5 10" xfId="9887" xr:uid="{16F5F45C-D235-49B7-94DE-A3E2C2D06838}"/>
    <cellStyle name="Normal 4 4 5 10 2" xfId="20267" xr:uid="{242E4335-78F5-4F5F-9ABA-CC9C49C6DC96}"/>
    <cellStyle name="Normal 4 4 5 11" xfId="24925" xr:uid="{7998F79C-D3E2-49A1-A95A-98AC8C432774}"/>
    <cellStyle name="Normal 4 4 5 12" xfId="12602" xr:uid="{68B74E87-9871-4A40-87AE-ACC328289E58}"/>
    <cellStyle name="Normal 4 4 5 2" xfId="1002" xr:uid="{00000000-0005-0000-0000-00009C050000}"/>
    <cellStyle name="Normal 4 4 5 2 2" xfId="1003" xr:uid="{00000000-0005-0000-0000-00009D050000}"/>
    <cellStyle name="Normal 4 4 5 2 2 2" xfId="5305" xr:uid="{DD7857A8-D175-4583-AE4A-26DD2B7F5062}"/>
    <cellStyle name="Normal 4 4 5 2 2 2 2" xfId="25701" xr:uid="{88AC2463-1BB3-42E3-9D48-8398256D4AF6}"/>
    <cellStyle name="Normal 4 4 5 2 2 2 3" xfId="26827" xr:uid="{46B3AC03-328A-4440-A341-F5CB77FE611F}"/>
    <cellStyle name="Normal 4 4 5 2 2 2 4" xfId="14603" xr:uid="{E3723172-F2EA-4EFD-BC2F-2C970FA713A4}"/>
    <cellStyle name="Normal 4 4 5 2 2 3" xfId="7056" xr:uid="{DDA45C04-3CFE-4ABA-84CD-152D16D7CC78}"/>
    <cellStyle name="Normal 4 4 5 2 2 3 2" xfId="27633" xr:uid="{BDBB6237-0921-42FE-8629-80819553752C}"/>
    <cellStyle name="Normal 4 4 5 2 2 3 3" xfId="28072" xr:uid="{7C5B4288-D4C8-47CC-B70F-A18C7C11D12F}"/>
    <cellStyle name="Normal 4 4 5 2 2 3 4" xfId="17436" xr:uid="{0AF1FA6A-7CE4-4E51-9CB2-924344A4D2C5}"/>
    <cellStyle name="Normal 4 4 5 2 2 4" xfId="9889" xr:uid="{9093B250-F6EE-4859-9F00-A4653F8B99CD}"/>
    <cellStyle name="Normal 4 4 5 2 2 4 2" xfId="29424" xr:uid="{0CD80B09-EF99-4B7F-AB69-5810AA88D4E4}"/>
    <cellStyle name="Normal 4 4 5 2 2 4 3" xfId="20269" xr:uid="{75EACD12-2681-422C-AC08-3CB872F5B78D}"/>
    <cellStyle name="Normal 4 4 5 2 2 5" xfId="25254" xr:uid="{147C0FE4-3A21-4E94-9914-1B4814A4D8B1}"/>
    <cellStyle name="Normal 4 4 5 2 2 6" xfId="13922" xr:uid="{07E36866-7C18-4DD0-B284-0EF3D8727234}"/>
    <cellStyle name="Normal 4 4 5 2 3" xfId="2790" xr:uid="{00000000-0005-0000-0000-000052060000}"/>
    <cellStyle name="Normal 4 4 5 2 3 2" xfId="6008" xr:uid="{CE7AFD0E-8092-4DA3-80F8-8FA81744DA66}"/>
    <cellStyle name="Normal 4 4 5 2 3 2 2" xfId="27204" xr:uid="{B2E27831-7E3C-49D0-9011-0B7B44A0E7CE}"/>
    <cellStyle name="Normal 4 4 5 2 3 2 3" xfId="15461" xr:uid="{917B7BE5-EDBF-473D-AFC2-BA32433A78DD}"/>
    <cellStyle name="Normal 4 4 5 2 3 3" xfId="7914" xr:uid="{EA3B60D5-C874-427B-8716-9D53F5F4FB6E}"/>
    <cellStyle name="Normal 4 4 5 2 3 3 2" xfId="18294" xr:uid="{B17C187E-B186-4CB5-83C8-40E34B0FA39F}"/>
    <cellStyle name="Normal 4 4 5 2 3 4" xfId="10747" xr:uid="{BDE02073-8405-44C1-BC1B-B051ADC26AA9}"/>
    <cellStyle name="Normal 4 4 5 2 3 4 2" xfId="21127" xr:uid="{F99F29C8-8C7E-4F3E-86C8-704FA96D7231}"/>
    <cellStyle name="Normal 4 4 5 2 3 5" xfId="25479" xr:uid="{A91A1B21-AD46-4711-9B50-CA06B4675BB3}"/>
    <cellStyle name="Normal 4 4 5 2 3 6" xfId="13250" xr:uid="{969C48FF-68B7-4182-A723-66124E589D51}"/>
    <cellStyle name="Normal 4 4 5 2 4" xfId="4196" xr:uid="{99BFB79F-B4CF-4F3B-AAE0-35DF005617EE}"/>
    <cellStyle name="Normal 4 4 5 2 4 2" xfId="8968" xr:uid="{57CE870F-D132-458D-A873-BDB54D8DF4DB}"/>
    <cellStyle name="Normal 4 4 5 2 4 2 2" xfId="29052" xr:uid="{4CF38B8C-6BC1-4C32-B00A-D2DFCB03C3D3}"/>
    <cellStyle name="Normal 4 4 5 2 4 2 3" xfId="19348" xr:uid="{EFDE5DC0-FBAC-409F-A800-8830F172B514}"/>
    <cellStyle name="Normal 4 4 5 2 4 3" xfId="11801" xr:uid="{99DF6630-E4B6-4123-81D2-8F0F5B6EB153}"/>
    <cellStyle name="Normal 4 4 5 2 4 3 2" xfId="22181" xr:uid="{13945A86-9CA3-42D3-9554-8748E71DA122}"/>
    <cellStyle name="Normal 4 4 5 2 4 4" xfId="24716" xr:uid="{45D4E709-B390-40F3-A9F2-4EFA576767BD}"/>
    <cellStyle name="Normal 4 4 5 2 4 5" xfId="16515" xr:uid="{EE3A76F2-C586-4F5F-86EC-2C80C357EE49}"/>
    <cellStyle name="Normal 4 4 5 2 5" xfId="5304" xr:uid="{7D73C64A-02AC-4435-9EEB-01CCDC2B77C3}"/>
    <cellStyle name="Normal 4 4 5 2 5 2" xfId="27878" xr:uid="{AE1F5D17-E54A-4D73-A1CA-3D24092FF178}"/>
    <cellStyle name="Normal 4 4 5 2 5 3" xfId="14602" xr:uid="{3FBA9A7A-34D1-4BE1-AC5D-2344FF63AEBC}"/>
    <cellStyle name="Normal 4 4 5 2 6" xfId="7055" xr:uid="{A37449EC-D562-42CE-A322-BD1E226405CD}"/>
    <cellStyle name="Normal 4 4 5 2 6 2" xfId="17435" xr:uid="{4E6D09B3-DEBE-405E-8E6E-A21E5E93C3EC}"/>
    <cellStyle name="Normal 4 4 5 2 7" xfId="9888" xr:uid="{2829D9F3-BBFF-4808-8252-16EA7EF502D5}"/>
    <cellStyle name="Normal 4 4 5 2 7 2" xfId="20268" xr:uid="{E754C17D-384F-4DDB-B7AC-967A21976FDC}"/>
    <cellStyle name="Normal 4 4 5 2 8" xfId="23289" xr:uid="{40574334-C0E6-4AC8-9B36-A66A8ED60D16}"/>
    <cellStyle name="Normal 4 4 5 2 9" xfId="12760" xr:uid="{F71B41F8-EF3C-4354-A8B2-90D485F75089}"/>
    <cellStyle name="Normal 4 4 5 3" xfId="1004" xr:uid="{00000000-0005-0000-0000-00009E050000}"/>
    <cellStyle name="Normal 4 4 5 3 2" xfId="4539" xr:uid="{2D7A0363-1FAA-4900-BE5D-48C700B5EE01}"/>
    <cellStyle name="Normal 4 4 5 3 2 2" xfId="9311" xr:uid="{69106FA5-8C7B-440D-83A5-AAE9C0C78835}"/>
    <cellStyle name="Normal 4 4 5 3 2 2 2" xfId="29288" xr:uid="{15B04334-15F1-43F6-9C0D-10DCC12795BB}"/>
    <cellStyle name="Normal 4 4 5 3 2 2 3" xfId="19691" xr:uid="{1DF4B71A-C5D4-44B2-A4DB-7A8A1E776D25}"/>
    <cellStyle name="Normal 4 4 5 3 2 3" xfId="12144" xr:uid="{6335F738-FD50-42ED-A853-A2D84AF1A9D0}"/>
    <cellStyle name="Normal 4 4 5 3 2 3 2" xfId="22524" xr:uid="{920126DA-F2B6-43E5-AA97-3404A9EE20D1}"/>
    <cellStyle name="Normal 4 4 5 3 2 4" xfId="24983" xr:uid="{25B352C5-A39F-4314-AEA7-AC6027891DE1}"/>
    <cellStyle name="Normal 4 4 5 3 2 5" xfId="16858" xr:uid="{20753686-122A-46A3-9245-4C0AEAE8699F}"/>
    <cellStyle name="Normal 4 4 5 3 3" xfId="5306" xr:uid="{6D6DA234-9AC1-4169-8BDF-3211187845B4}"/>
    <cellStyle name="Normal 4 4 5 3 3 2" xfId="23673" xr:uid="{3569FF17-3CBD-44DF-9D8F-B5F201627365}"/>
    <cellStyle name="Normal 4 4 5 3 3 3" xfId="26267" xr:uid="{F35D419D-FB03-41DC-B447-33C7AA09F0CF}"/>
    <cellStyle name="Normal 4 4 5 3 3 4" xfId="14604" xr:uid="{A6B424B6-5E71-4A74-8405-8FB97525D24A}"/>
    <cellStyle name="Normal 4 4 5 3 4" xfId="7057" xr:uid="{6CAF7BEF-5982-4DCA-96C9-6B7C80EE4025}"/>
    <cellStyle name="Normal 4 4 5 3 4 2" xfId="25764" xr:uid="{B1B1A273-EC73-4488-B4F3-7D71FDBDDA94}"/>
    <cellStyle name="Normal 4 4 5 3 4 3" xfId="25992" xr:uid="{DB5899AB-E747-43BC-86FA-CBA26A860066}"/>
    <cellStyle name="Normal 4 4 5 3 4 4" xfId="17437" xr:uid="{D80B1D8F-93B5-4435-A434-75FD9D8D7E10}"/>
    <cellStyle name="Normal 4 4 5 3 5" xfId="9890" xr:uid="{90F7CBB5-02A5-4AA1-9BD0-5D8D35B415DC}"/>
    <cellStyle name="Normal 4 4 5 3 5 2" xfId="29425" xr:uid="{A13EEE21-7B0A-4EBD-BEF3-901417E03F3C}"/>
    <cellStyle name="Normal 4 4 5 3 5 3" xfId="20270" xr:uid="{4744E9E6-E976-4329-8229-18CDCC09EAE7}"/>
    <cellStyle name="Normal 4 4 5 3 6" xfId="23929" xr:uid="{D9386DB6-E07F-4DAA-BB80-F66DBF8F3526}"/>
    <cellStyle name="Normal 4 4 5 3 7" xfId="13923" xr:uid="{81C0A880-F72A-4860-BFD6-60ADA17F271B}"/>
    <cellStyle name="Normal 4 4 5 4" xfId="1005" xr:uid="{00000000-0005-0000-0000-00009F050000}"/>
    <cellStyle name="Normal 4 4 5 4 2" xfId="5307" xr:uid="{1A94B53A-833C-4E69-A12A-43F499437481}"/>
    <cellStyle name="Normal 4 4 5 4 2 2" xfId="24574" xr:uid="{618F0D91-24AC-4526-BAC7-F4CC59904697}"/>
    <cellStyle name="Normal 4 4 5 4 2 3" xfId="27690" xr:uid="{70AF2120-D6E0-4679-9E84-A4C1AB1E9147}"/>
    <cellStyle name="Normal 4 4 5 4 2 4" xfId="14605" xr:uid="{6314B871-73F4-42DA-A1BC-B3A211D85F56}"/>
    <cellStyle name="Normal 4 4 5 4 3" xfId="7058" xr:uid="{CF3ABF44-08C1-4B2D-A3B1-88F8A135FCCE}"/>
    <cellStyle name="Normal 4 4 5 4 3 2" xfId="27552" xr:uid="{B23825C7-EE6F-4DE2-AD28-C25CC21EC7C5}"/>
    <cellStyle name="Normal 4 4 5 4 3 3" xfId="17438" xr:uid="{77EA27B9-2A9A-42DE-84EA-741571ED6716}"/>
    <cellStyle name="Normal 4 4 5 4 4" xfId="9891" xr:uid="{7B072EF8-4827-48EF-83D2-52241F50C049}"/>
    <cellStyle name="Normal 4 4 5 4 4 2" xfId="20271" xr:uid="{AD18713A-C709-4872-8060-8246F3E29064}"/>
    <cellStyle name="Normal 4 4 5 4 5" xfId="24278" xr:uid="{327A1E05-9C0B-4A61-86C2-084FE4379863}"/>
    <cellStyle name="Normal 4 4 5 4 6" xfId="13458" xr:uid="{B15A62B1-3EB5-424F-B0C7-E50C2844AA1D}"/>
    <cellStyle name="Normal 4 4 5 5" xfId="2513" xr:uid="{00000000-0005-0000-0000-000055060000}"/>
    <cellStyle name="Normal 4 4 5 5 2" xfId="5791" xr:uid="{F80C5709-8B51-4782-B09A-FB5D51A47210}"/>
    <cellStyle name="Normal 4 4 5 5 2 2" xfId="27016" xr:uid="{69850DA3-4F07-41FF-BC4C-037DD4D2032A}"/>
    <cellStyle name="Normal 4 4 5 5 2 3" xfId="15185" xr:uid="{3432E184-3EE8-4D4D-B7FD-E2B3E982D7A6}"/>
    <cellStyle name="Normal 4 4 5 5 3" xfId="7638" xr:uid="{72294D53-15B9-4DB9-869B-B4E5E3E0BBDF}"/>
    <cellStyle name="Normal 4 4 5 5 3 2" xfId="18018" xr:uid="{1D6459BF-4D37-4C41-9386-007357DBB069}"/>
    <cellStyle name="Normal 4 4 5 5 4" xfId="10471" xr:uid="{738BFEA3-4A2F-4AD0-A8A8-77E35D96E6A3}"/>
    <cellStyle name="Normal 4 4 5 5 4 2" xfId="20851" xr:uid="{494CAAD0-7B56-40EA-B286-5B3AD9EB8690}"/>
    <cellStyle name="Normal 4 4 5 5 5" xfId="24989" xr:uid="{450CD28E-C26E-4BD5-BF97-A427713A773B}"/>
    <cellStyle name="Normal 4 4 5 5 6" xfId="12901" xr:uid="{093D30A8-1BD4-4321-86F0-A5736D3758E3}"/>
    <cellStyle name="Normal 4 4 5 6" xfId="2368" xr:uid="{00000000-0005-0000-0000-00004F060000}"/>
    <cellStyle name="Normal 4 4 5 6 2" xfId="7495" xr:uid="{1B2A7748-D5AE-4E38-BA4C-B2142EE8EF97}"/>
    <cellStyle name="Normal 4 4 5 6 2 2" xfId="27445" xr:uid="{95D02F40-3045-4BEB-9878-F592FA3D8C0C}"/>
    <cellStyle name="Normal 4 4 5 6 2 3" xfId="17875" xr:uid="{72C9FAD3-8A41-4E9F-9C10-9E6828419C2E}"/>
    <cellStyle name="Normal 4 4 5 6 3" xfId="10328" xr:uid="{6F456B92-D2E2-4A6E-BC4B-9372510FD23A}"/>
    <cellStyle name="Normal 4 4 5 6 3 2" xfId="20708" xr:uid="{BEA9430B-5C14-423D-9E97-5D4250C7D95B}"/>
    <cellStyle name="Normal 4 4 5 6 4" xfId="23404" xr:uid="{11D633F0-12A4-4406-8811-53A07D6613B5}"/>
    <cellStyle name="Normal 4 4 5 6 5" xfId="15042" xr:uid="{2C1BBA1E-9DE6-4D11-8D66-8817576A6094}"/>
    <cellStyle name="Normal 4 4 5 7" xfId="3989" xr:uid="{92C63C86-5719-4B31-8589-9D4F4AE9CB95}"/>
    <cellStyle name="Normal 4 4 5 7 2" xfId="8813" xr:uid="{4D9654E6-0611-4A90-AF2E-F648D5625232}"/>
    <cellStyle name="Normal 4 4 5 7 2 2" xfId="19193" xr:uid="{885627D0-3413-4158-A579-0620AA2FF892}"/>
    <cellStyle name="Normal 4 4 5 7 3" xfId="11646" xr:uid="{7067B2DE-2E51-4E9A-A591-30FE48DD678A}"/>
    <cellStyle name="Normal 4 4 5 7 3 2" xfId="22026" xr:uid="{2A7D3620-EDC9-40A5-A8CC-47345B35D85E}"/>
    <cellStyle name="Normal 4 4 5 7 4" xfId="26711" xr:uid="{7FB71A15-6EFB-4AB0-9453-48985C07BB1C}"/>
    <cellStyle name="Normal 4 4 5 7 5" xfId="16360" xr:uid="{BA6F796B-4CF2-496D-A533-DB865784B7FC}"/>
    <cellStyle name="Normal 4 4 5 8" xfId="5303" xr:uid="{E625F85E-866A-4601-961F-6B98C2F8AF7B}"/>
    <cellStyle name="Normal 4 4 5 8 2" xfId="14601" xr:uid="{3CFA5BC5-4474-4165-9DEC-33A0B0D55546}"/>
    <cellStyle name="Normal 4 4 5 9" xfId="7054" xr:uid="{2C3307C6-E532-4616-A2FD-70F09548DA82}"/>
    <cellStyle name="Normal 4 4 5 9 2" xfId="17434" xr:uid="{01BB8787-6EC3-4FD1-B4F1-B2B35749404D}"/>
    <cellStyle name="Normal 4 4 6" xfId="1006" xr:uid="{00000000-0005-0000-0000-0000A0050000}"/>
    <cellStyle name="Normal 4 4 6 10" xfId="9892" xr:uid="{35555099-0C7E-4389-9542-D186D69336E0}"/>
    <cellStyle name="Normal 4 4 6 10 2" xfId="20272" xr:uid="{C3E67B0F-09F5-4C1A-AAB9-BD205F3D9E5C}"/>
    <cellStyle name="Normal 4 4 6 11" xfId="23265" xr:uid="{AAB2BD3A-19FC-4CB0-A99E-03992EEB4657}"/>
    <cellStyle name="Normal 4 4 6 12" xfId="12603" xr:uid="{8B9181DF-4CC3-4F89-A955-CCC1362EE781}"/>
    <cellStyle name="Normal 4 4 6 2" xfId="1007" xr:uid="{00000000-0005-0000-0000-0000A1050000}"/>
    <cellStyle name="Normal 4 4 6 2 2" xfId="1008" xr:uid="{00000000-0005-0000-0000-0000A2050000}"/>
    <cellStyle name="Normal 4 4 6 2 2 2" xfId="5310" xr:uid="{CC89DBF1-7B99-47E4-A6D3-D0436405CC9E}"/>
    <cellStyle name="Normal 4 4 6 2 2 2 2" xfId="24013" xr:uid="{4981416F-3B0F-4676-98D5-6AFDE258BE89}"/>
    <cellStyle name="Normal 4 4 6 2 2 2 3" xfId="26994" xr:uid="{6787D601-1E6A-4740-A280-6A4BCA91A4E4}"/>
    <cellStyle name="Normal 4 4 6 2 2 2 4" xfId="14608" xr:uid="{C680909C-CE46-44F4-B9BE-4E0D04AC9358}"/>
    <cellStyle name="Normal 4 4 6 2 2 3" xfId="7061" xr:uid="{6802134B-1227-4770-B612-678DFA6DE62E}"/>
    <cellStyle name="Normal 4 4 6 2 2 3 2" xfId="27634" xr:uid="{452B0C8E-FD97-40F5-949D-9C4223A37416}"/>
    <cellStyle name="Normal 4 4 6 2 2 3 3" xfId="28058" xr:uid="{3A65D403-450F-4C58-9F99-EF443F7430BE}"/>
    <cellStyle name="Normal 4 4 6 2 2 3 4" xfId="17441" xr:uid="{7FE0B6DB-CF8D-4329-84E7-B421CA66D0A4}"/>
    <cellStyle name="Normal 4 4 6 2 2 4" xfId="9894" xr:uid="{D0D5F939-C22F-4987-9177-2ECB13D3B7BE}"/>
    <cellStyle name="Normal 4 4 6 2 2 4 2" xfId="29426" xr:uid="{3D98BFD9-4436-4701-9F1E-7F14F57B77D6}"/>
    <cellStyle name="Normal 4 4 6 2 2 4 3" xfId="20274" xr:uid="{0DBADDED-EF2D-4E49-A7F6-A9EE0B3F71CB}"/>
    <cellStyle name="Normal 4 4 6 2 2 5" xfId="22645" xr:uid="{A76277E6-4622-4903-9488-C6D42433084B}"/>
    <cellStyle name="Normal 4 4 6 2 2 6" xfId="13924" xr:uid="{D962E703-7C84-4C0F-814A-6CAAAFFD29CA}"/>
    <cellStyle name="Normal 4 4 6 2 3" xfId="2791" xr:uid="{00000000-0005-0000-0000-000059060000}"/>
    <cellStyle name="Normal 4 4 6 2 3 2" xfId="6009" xr:uid="{C443970B-A747-4D81-A575-7502948273F5}"/>
    <cellStyle name="Normal 4 4 6 2 3 2 2" xfId="25956" xr:uid="{01686228-2362-4359-835D-10546A7AF693}"/>
    <cellStyle name="Normal 4 4 6 2 3 2 3" xfId="15462" xr:uid="{56AD114F-DA40-4DC5-BED5-C53EF6E1637B}"/>
    <cellStyle name="Normal 4 4 6 2 3 3" xfId="7915" xr:uid="{7E2FB29E-0BCE-4104-9705-6995F0DA5E69}"/>
    <cellStyle name="Normal 4 4 6 2 3 3 2" xfId="18295" xr:uid="{FAB75683-A1EF-4360-A3C8-8AC87B0431EC}"/>
    <cellStyle name="Normal 4 4 6 2 3 4" xfId="10748" xr:uid="{AC379FB3-3C42-4EA2-BC48-F9148BE23525}"/>
    <cellStyle name="Normal 4 4 6 2 3 4 2" xfId="21128" xr:uid="{3DADD595-B2C9-47C0-AAE2-C06619F92E25}"/>
    <cellStyle name="Normal 4 4 6 2 3 5" xfId="24410" xr:uid="{CDFAD032-DD11-4D52-A6EA-6A35F325D757}"/>
    <cellStyle name="Normal 4 4 6 2 3 6" xfId="13251" xr:uid="{85729ECE-FBE1-4E8F-BAEA-0608FD66CF89}"/>
    <cellStyle name="Normal 4 4 6 2 4" xfId="4197" xr:uid="{646CEC22-B35F-4C0C-AB59-0ADF5B13983F}"/>
    <cellStyle name="Normal 4 4 6 2 4 2" xfId="8969" xr:uid="{E45D12FD-2375-4FD4-AD60-4FE0F86E3711}"/>
    <cellStyle name="Normal 4 4 6 2 4 2 2" xfId="29053" xr:uid="{30B324A7-76C8-4725-B750-82261BBE0ECD}"/>
    <cellStyle name="Normal 4 4 6 2 4 2 3" xfId="19349" xr:uid="{7B0FFB52-B8BA-4312-9EF9-9DAE51FF20A3}"/>
    <cellStyle name="Normal 4 4 6 2 4 3" xfId="11802" xr:uid="{CC1DA033-C7BC-4022-8EC8-0442E52FDA7A}"/>
    <cellStyle name="Normal 4 4 6 2 4 3 2" xfId="22182" xr:uid="{591BAC96-DDBB-4DE0-ABBC-F4C65C4B784F}"/>
    <cellStyle name="Normal 4 4 6 2 4 4" xfId="25468" xr:uid="{345F13CE-9109-4FE5-A949-79D8FFAFEFA8}"/>
    <cellStyle name="Normal 4 4 6 2 4 5" xfId="16516" xr:uid="{7E7F382C-434C-4C82-BE24-1FEECE24B23B}"/>
    <cellStyle name="Normal 4 4 6 2 5" xfId="5309" xr:uid="{79B0C609-91A7-40C0-B374-54F3DDA349FE}"/>
    <cellStyle name="Normal 4 4 6 2 5 2" xfId="26091" xr:uid="{2AEA128B-7177-49EB-8260-F921A8843A1F}"/>
    <cellStyle name="Normal 4 4 6 2 5 3" xfId="14607" xr:uid="{9BF47ECC-E9A5-49D7-8A62-C169172AB25B}"/>
    <cellStyle name="Normal 4 4 6 2 6" xfId="7060" xr:uid="{C3870E88-5149-438E-A19B-CF7A0DC0D070}"/>
    <cellStyle name="Normal 4 4 6 2 6 2" xfId="17440" xr:uid="{2159F246-F892-4A47-B5E6-E0E75B41B2A1}"/>
    <cellStyle name="Normal 4 4 6 2 7" xfId="9893" xr:uid="{49B4CE77-7665-4889-952C-765A49007B1A}"/>
    <cellStyle name="Normal 4 4 6 2 7 2" xfId="20273" xr:uid="{13BB59B0-1857-4E6F-BBB0-C7F1C527C78F}"/>
    <cellStyle name="Normal 4 4 6 2 8" xfId="25232" xr:uid="{F1005FFB-B226-411F-B940-BFB3F0CCF542}"/>
    <cellStyle name="Normal 4 4 6 2 9" xfId="12761" xr:uid="{9AB8D51E-00E0-478D-8115-8C4CFF4742AB}"/>
    <cellStyle name="Normal 4 4 6 3" xfId="1009" xr:uid="{00000000-0005-0000-0000-0000A3050000}"/>
    <cellStyle name="Normal 4 4 6 3 2" xfId="4540" xr:uid="{F1C860A2-948E-4C8C-92FB-4E5A99E46265}"/>
    <cellStyle name="Normal 4 4 6 3 2 2" xfId="9312" xr:uid="{710CFDEA-5D1D-4AA3-86BE-27763845AD26}"/>
    <cellStyle name="Normal 4 4 6 3 2 2 2" xfId="29289" xr:uid="{B5986039-0188-4DA3-94FB-1D99E742FC47}"/>
    <cellStyle name="Normal 4 4 6 3 2 2 3" xfId="19692" xr:uid="{0041879B-E15D-458E-9049-B254F3A37F89}"/>
    <cellStyle name="Normal 4 4 6 3 2 3" xfId="12145" xr:uid="{F0C81F10-17F5-46F7-B082-F3354F0CE65A}"/>
    <cellStyle name="Normal 4 4 6 3 2 3 2" xfId="22525" xr:uid="{FA7D7A90-DBCA-47FF-8CE2-701D6D3282C7}"/>
    <cellStyle name="Normal 4 4 6 3 2 4" xfId="25045" xr:uid="{2F00B6D6-3BD1-4025-BBE7-0999D224CE59}"/>
    <cellStyle name="Normal 4 4 6 3 2 5" xfId="16859" xr:uid="{95614682-4BF5-4C60-B7C7-9BD9AFBE3940}"/>
    <cellStyle name="Normal 4 4 6 3 3" xfId="5311" xr:uid="{C1E7CBFA-8D70-4DC0-9D67-7F1F15B7EBBA}"/>
    <cellStyle name="Normal 4 4 6 3 3 2" xfId="26836" xr:uid="{DEE64D7E-518B-4722-AF17-48D7B372691E}"/>
    <cellStyle name="Normal 4 4 6 3 3 3" xfId="26906" xr:uid="{B9C458B0-18C1-40D6-A0D3-65E43FA1236D}"/>
    <cellStyle name="Normal 4 4 6 3 3 4" xfId="14609" xr:uid="{A19EAD2A-7C80-4745-A34B-DB943E34D81B}"/>
    <cellStyle name="Normal 4 4 6 3 4" xfId="7062" xr:uid="{9AAD0156-9948-48E8-8EBC-1802E7D52EA5}"/>
    <cellStyle name="Normal 4 4 6 3 4 2" xfId="26178" xr:uid="{07B6D851-61F4-49E1-A0A1-D44912F3FF27}"/>
    <cellStyle name="Normal 4 4 6 3 4 3" xfId="27744" xr:uid="{A8891A62-F547-471A-90C5-552DA273F4A0}"/>
    <cellStyle name="Normal 4 4 6 3 4 4" xfId="17442" xr:uid="{B2191D05-8BD2-464E-9B04-21000AF0E0B3}"/>
    <cellStyle name="Normal 4 4 6 3 5" xfId="9895" xr:uid="{4C5C3BCA-64B0-4E94-ADAD-8D656F34962F}"/>
    <cellStyle name="Normal 4 4 6 3 5 2" xfId="29427" xr:uid="{5215AEDB-4EFF-4165-BC2C-62F8FAF9450C}"/>
    <cellStyle name="Normal 4 4 6 3 5 3" xfId="20275" xr:uid="{D279E8D5-0B8B-4DFB-9E28-C211E6E64EED}"/>
    <cellStyle name="Normal 4 4 6 3 6" xfId="24531" xr:uid="{D525E559-2B44-4F09-88B3-C1CF880AB01D}"/>
    <cellStyle name="Normal 4 4 6 3 7" xfId="13925" xr:uid="{D84723B2-AC0D-40AD-9362-9B3C65B0D428}"/>
    <cellStyle name="Normal 4 4 6 4" xfId="1010" xr:uid="{00000000-0005-0000-0000-0000A4050000}"/>
    <cellStyle name="Normal 4 4 6 4 2" xfId="5312" xr:uid="{5DC5CC19-61D9-442D-A07F-3AA03D0924D0}"/>
    <cellStyle name="Normal 4 4 6 4 2 2" xfId="25104" xr:uid="{0C0ABCA3-1415-4A92-857C-A488E2E6DDE0}"/>
    <cellStyle name="Normal 4 4 6 4 2 3" xfId="27000" xr:uid="{E8084F88-466A-4474-AF0E-713070897DEF}"/>
    <cellStyle name="Normal 4 4 6 4 2 4" xfId="14610" xr:uid="{CC533787-6370-4D1A-A406-1786BC8C983D}"/>
    <cellStyle name="Normal 4 4 6 4 3" xfId="7063" xr:uid="{B0C4E085-8262-47C3-9C4F-0FB68070A9CB}"/>
    <cellStyle name="Normal 4 4 6 4 3 2" xfId="25965" xr:uid="{716B544F-6F88-45BB-A69E-A30796EF980C}"/>
    <cellStyle name="Normal 4 4 6 4 3 3" xfId="17443" xr:uid="{0DE44047-A4A2-4246-9D93-7AA3EACFCA4B}"/>
    <cellStyle name="Normal 4 4 6 4 4" xfId="9896" xr:uid="{9EADD135-B447-41E6-9C3C-489290942EF0}"/>
    <cellStyle name="Normal 4 4 6 4 4 2" xfId="20276" xr:uid="{B50305F7-FC13-4F97-AF92-A5492AC0B98D}"/>
    <cellStyle name="Normal 4 4 6 4 5" xfId="24887" xr:uid="{2F8162DB-F64E-4E58-B0F7-C1E051A56005}"/>
    <cellStyle name="Normal 4 4 6 4 6" xfId="13459" xr:uid="{D69AA7B0-0E86-4954-9614-CC301B9E59D0}"/>
    <cellStyle name="Normal 4 4 6 5" xfId="2576" xr:uid="{00000000-0005-0000-0000-00005C060000}"/>
    <cellStyle name="Normal 4 4 6 5 2" xfId="5841" xr:uid="{B8590707-D82D-4B10-8E5C-B46DD1964897}"/>
    <cellStyle name="Normal 4 4 6 5 2 2" xfId="27798" xr:uid="{77ABFE73-E8DE-4CB5-AA43-A2F9060D82E2}"/>
    <cellStyle name="Normal 4 4 6 5 2 3" xfId="15248" xr:uid="{DE20AE6C-F563-4E2C-B6E3-77AC87B7B438}"/>
    <cellStyle name="Normal 4 4 6 5 3" xfId="7701" xr:uid="{E593B547-1A44-4379-8A8B-07DADAE6175D}"/>
    <cellStyle name="Normal 4 4 6 5 3 2" xfId="18081" xr:uid="{F72F5707-7FF8-474F-9824-301D2DAF5EFC}"/>
    <cellStyle name="Normal 4 4 6 5 4" xfId="10534" xr:uid="{2A2CD21C-4AAF-43FD-91A1-927F51089E4C}"/>
    <cellStyle name="Normal 4 4 6 5 4 2" xfId="20914" xr:uid="{FCBC5583-2A22-440C-92F6-A2AFFC55E65D}"/>
    <cellStyle name="Normal 4 4 6 5 5" xfId="24875" xr:uid="{F01D5C4E-835B-4BCD-8ABA-87C976F1E2F5}"/>
    <cellStyle name="Normal 4 4 6 5 6" xfId="12964" xr:uid="{1B78FA1C-312A-42E1-90AD-123870043F67}"/>
    <cellStyle name="Normal 4 4 6 6" xfId="2369" xr:uid="{00000000-0005-0000-0000-000056060000}"/>
    <cellStyle name="Normal 4 4 6 6 2" xfId="7496" xr:uid="{37A6F410-3569-447C-A96D-17475FEF90C0}"/>
    <cellStyle name="Normal 4 4 6 6 2 2" xfId="27450" xr:uid="{C6B8C9AD-BD55-4D6F-BF23-AA4CA629BE17}"/>
    <cellStyle name="Normal 4 4 6 6 2 3" xfId="17876" xr:uid="{2A06F1A9-730A-409C-A166-75FA16781950}"/>
    <cellStyle name="Normal 4 4 6 6 3" xfId="10329" xr:uid="{942397F1-2C1B-4A41-8537-8F1A3A2F0831}"/>
    <cellStyle name="Normal 4 4 6 6 3 2" xfId="20709" xr:uid="{CD637D26-308C-42D9-9836-B3344CB75646}"/>
    <cellStyle name="Normal 4 4 6 6 4" xfId="22749" xr:uid="{45F0A560-B8AB-463B-8B75-827E68D9B470}"/>
    <cellStyle name="Normal 4 4 6 6 5" xfId="15043" xr:uid="{5C3A247B-D151-4634-9793-1C79E2FBFBF5}"/>
    <cellStyle name="Normal 4 4 6 7" xfId="3990" xr:uid="{155B17C1-6D90-4B09-AE72-8D357FDA0CA5}"/>
    <cellStyle name="Normal 4 4 6 7 2" xfId="8814" xr:uid="{D24AE6AB-7CC9-4D83-B241-7D8BDE7FF89D}"/>
    <cellStyle name="Normal 4 4 6 7 2 2" xfId="19194" xr:uid="{8B849538-5B45-466E-A744-95B84BC0C9F9}"/>
    <cellStyle name="Normal 4 4 6 7 3" xfId="11647" xr:uid="{658C68E2-27BB-4FE4-A452-C4CB55953D8A}"/>
    <cellStyle name="Normal 4 4 6 7 3 2" xfId="22027" xr:uid="{647DB8CC-3066-4CC1-87C1-11FA878B1EBB}"/>
    <cellStyle name="Normal 4 4 6 7 4" xfId="27673" xr:uid="{D080A117-65F4-4666-A844-D5784050E378}"/>
    <cellStyle name="Normal 4 4 6 7 5" xfId="16361" xr:uid="{4E16D46C-A24B-49D9-98AE-E8AF2958529B}"/>
    <cellStyle name="Normal 4 4 6 8" xfId="5308" xr:uid="{AD9C102B-E7E3-42B7-B1B6-C3A62299AFFD}"/>
    <cellStyle name="Normal 4 4 6 8 2" xfId="14606" xr:uid="{1685A019-ADCE-4DCC-AC3E-5AE359E98039}"/>
    <cellStyle name="Normal 4 4 6 9" xfId="7059" xr:uid="{0BF99C63-D936-4520-8302-D6886B2EE38C}"/>
    <cellStyle name="Normal 4 4 6 9 2" xfId="17439" xr:uid="{094F1905-0AC2-4F65-AA57-2BEDE667EA1A}"/>
    <cellStyle name="Normal 4 4 7" xfId="1011" xr:uid="{00000000-0005-0000-0000-0000A5050000}"/>
    <cellStyle name="Normal 4 4 7 10" xfId="12604" xr:uid="{BE2E1CCC-8E0B-42B4-80F4-C097E12EA611}"/>
    <cellStyle name="Normal 4 4 7 2" xfId="1012" xr:uid="{00000000-0005-0000-0000-0000A6050000}"/>
    <cellStyle name="Normal 4 4 7 2 2" xfId="2939" xr:uid="{00000000-0005-0000-0000-00005F060000}"/>
    <cellStyle name="Normal 4 4 7 2 2 2" xfId="6119" xr:uid="{739E3C6C-3BC4-4710-BE80-BABD08607F1C}"/>
    <cellStyle name="Normal 4 4 7 2 2 2 2" xfId="28203" xr:uid="{B9B6BB46-17CB-463D-B5E2-D358C4D8E0A3}"/>
    <cellStyle name="Normal 4 4 7 2 2 2 3" xfId="28123" xr:uid="{84041D0C-67BA-42DE-AF1B-CF88387940E8}"/>
    <cellStyle name="Normal 4 4 7 2 2 2 4" xfId="15597" xr:uid="{5BD3ED8F-A6EE-445C-8983-1EA763AEE431}"/>
    <cellStyle name="Normal 4 4 7 2 2 3" xfId="8050" xr:uid="{9BC7E3A2-97B1-4155-BED8-0450534958EB}"/>
    <cellStyle name="Normal 4 4 7 2 2 3 2" xfId="28755" xr:uid="{59F44E47-61D4-487A-B6B0-8DD0578FF29E}"/>
    <cellStyle name="Normal 4 4 7 2 2 3 3" xfId="18430" xr:uid="{A277618E-25E9-45FE-B30E-D361972BFF66}"/>
    <cellStyle name="Normal 4 4 7 2 2 4" xfId="10883" xr:uid="{7BC19122-8DB7-40C1-9B1B-DA4109E1F3B3}"/>
    <cellStyle name="Normal 4 4 7 2 2 4 2" xfId="21263" xr:uid="{2DA393C0-188B-4C45-BC22-0CF9B66ABCE0}"/>
    <cellStyle name="Normal 4 4 7 2 2 5" xfId="25361" xr:uid="{26658244-70BC-43F2-AC33-AC46E39822A2}"/>
    <cellStyle name="Normal 4 4 7 2 2 6" xfId="13460" xr:uid="{53200119-9172-4A95-8A94-C69F418E49D2}"/>
    <cellStyle name="Normal 4 4 7 2 3" xfId="5314" xr:uid="{8855BF12-6019-4F08-8D31-48B5D2CBE86F}"/>
    <cellStyle name="Normal 4 4 7 2 3 2" xfId="25320" xr:uid="{B3546D37-3921-4781-816B-A0D72D6CECCA}"/>
    <cellStyle name="Normal 4 4 7 2 3 3" xfId="27942" xr:uid="{3B488F3E-307F-4D08-91EA-1DA9B36B8E7F}"/>
    <cellStyle name="Normal 4 4 7 2 3 4" xfId="14612" xr:uid="{0873A52E-2D45-4329-A475-6AE635A0044F}"/>
    <cellStyle name="Normal 4 4 7 2 4" xfId="7065" xr:uid="{E0A5C9CA-0461-4194-9D7C-EA7E8E4CB9FD}"/>
    <cellStyle name="Normal 4 4 7 2 4 2" xfId="26121" xr:uid="{C916E597-A8CD-486E-A7F8-EC17BC61C6DA}"/>
    <cellStyle name="Normal 4 4 7 2 4 3" xfId="26843" xr:uid="{93C317D0-1586-4181-9382-AD6CD41ECCB9}"/>
    <cellStyle name="Normal 4 4 7 2 4 4" xfId="17445" xr:uid="{BC5163DF-52C1-44F3-8E66-96FC4FA18BF1}"/>
    <cellStyle name="Normal 4 4 7 2 5" xfId="9898" xr:uid="{86153E0A-46F0-4490-8FB0-9658F09105C3}"/>
    <cellStyle name="Normal 4 4 7 2 5 2" xfId="29428" xr:uid="{77998EB9-9E9D-4C01-BF5B-DBAB23E07B61}"/>
    <cellStyle name="Normal 4 4 7 2 5 3" xfId="20278" xr:uid="{CA409681-E26E-4AA3-B857-CF5E3EAE2290}"/>
    <cellStyle name="Normal 4 4 7 2 6" xfId="25109" xr:uid="{105F8BDA-A8FB-41D5-93EA-6C694D3D11B6}"/>
    <cellStyle name="Normal 4 4 7 2 7" xfId="12762" xr:uid="{7E61096A-02F1-4E78-B943-FCD9B78AC160}"/>
    <cellStyle name="Normal 4 4 7 3" xfId="1013" xr:uid="{00000000-0005-0000-0000-0000A7050000}"/>
    <cellStyle name="Normal 4 4 7 3 2" xfId="5315" xr:uid="{01131E2F-8EF3-4945-8C23-69F1216AC88A}"/>
    <cellStyle name="Normal 4 4 7 3 2 2" xfId="28234" xr:uid="{C434865C-34D3-49FF-8293-9B8656923D8B}"/>
    <cellStyle name="Normal 4 4 7 3 2 3" xfId="27826" xr:uid="{CF036B8A-CD5E-4D53-849A-F97D686F47AA}"/>
    <cellStyle name="Normal 4 4 7 3 2 4" xfId="14613" xr:uid="{5189D6BB-F4D5-4B79-8B8C-C6C836B28BAC}"/>
    <cellStyle name="Normal 4 4 7 3 3" xfId="7066" xr:uid="{7555240E-38B2-43C1-9E90-FD713A904B1F}"/>
    <cellStyle name="Normal 4 4 7 3 3 2" xfId="27893" xr:uid="{EE69ED68-CFCA-4C30-A445-607FAA96086A}"/>
    <cellStyle name="Normal 4 4 7 3 3 3" xfId="26673" xr:uid="{835D1CD2-07EB-4A25-A908-EC8BCEB97763}"/>
    <cellStyle name="Normal 4 4 7 3 3 4" xfId="17446" xr:uid="{ADA868AD-870A-4CA5-8622-ED0B2CCA1006}"/>
    <cellStyle name="Normal 4 4 7 3 4" xfId="9899" xr:uid="{2BFE620A-152E-4F86-8D83-6C4282D8C08B}"/>
    <cellStyle name="Normal 4 4 7 3 4 2" xfId="29429" xr:uid="{62280D68-F16B-4781-8756-B87E8D307E56}"/>
    <cellStyle name="Normal 4 4 7 3 4 3" xfId="20279" xr:uid="{9F6C3DB9-7907-46E1-99DD-A78579C02DD3}"/>
    <cellStyle name="Normal 4 4 7 3 5" xfId="23594" xr:uid="{34E6FD28-94AE-4D10-B5DA-2494E0F80D72}"/>
    <cellStyle name="Normal 4 4 7 3 6" xfId="13252" xr:uid="{8236CB6B-110F-479A-B16F-F1CCAA18212C}"/>
    <cellStyle name="Normal 4 4 7 4" xfId="2370" xr:uid="{00000000-0005-0000-0000-00005D060000}"/>
    <cellStyle name="Normal 4 4 7 4 2" xfId="7497" xr:uid="{C5E5C587-D37B-4EEC-AC44-02E0A02ADAC0}"/>
    <cellStyle name="Normal 4 4 7 4 2 2" xfId="28130" xr:uid="{7CC963D8-A7C0-4AE3-803B-CD3A4A515ACE}"/>
    <cellStyle name="Normal 4 4 7 4 2 3" xfId="17877" xr:uid="{1F68883E-EA4B-400F-9D3E-A0D99942D46A}"/>
    <cellStyle name="Normal 4 4 7 4 3" xfId="10330" xr:uid="{DBF57A1A-56F9-40E0-BDE1-F8652914CED0}"/>
    <cellStyle name="Normal 4 4 7 4 3 2" xfId="20710" xr:uid="{BAEAEC53-A598-4BCE-8947-DB2053EB9A3E}"/>
    <cellStyle name="Normal 4 4 7 4 4" xfId="24324" xr:uid="{B528F158-5BA1-4DE3-A2B8-28688EBCF78E}"/>
    <cellStyle name="Normal 4 4 7 4 5" xfId="15044" xr:uid="{E8FCA9D8-19D6-46FF-989C-F65C6B962B8D}"/>
    <cellStyle name="Normal 4 4 7 5" xfId="3991" xr:uid="{0F79F3EA-E187-4CE0-A8FD-B5B5C55A2C34}"/>
    <cellStyle name="Normal 4 4 7 5 2" xfId="8815" xr:uid="{B9B292B2-B717-4937-A76C-E0D161E48CA1}"/>
    <cellStyle name="Normal 4 4 7 5 2 2" xfId="28988" xr:uid="{162BEE58-A72A-4235-BB90-FDC3F3FCF0D0}"/>
    <cellStyle name="Normal 4 4 7 5 2 3" xfId="19195" xr:uid="{FD39C0AC-80DB-418A-BA40-70EE4F06A60C}"/>
    <cellStyle name="Normal 4 4 7 5 3" xfId="11648" xr:uid="{86EAD745-13DD-4ED2-8C0C-CCE3B7140DC1}"/>
    <cellStyle name="Normal 4 4 7 5 3 2" xfId="22028" xr:uid="{7208CB3C-6719-4C7D-94A0-1D0A5F794197}"/>
    <cellStyle name="Normal 4 4 7 5 4" xfId="22768" xr:uid="{171DFFCF-8897-4D15-BC6C-6BC6A6368CD8}"/>
    <cellStyle name="Normal 4 4 7 5 5" xfId="16362" xr:uid="{56DA68A7-DB3A-4581-BBE8-11EC60C96E9A}"/>
    <cellStyle name="Normal 4 4 7 6" xfId="5313" xr:uid="{A85E22A9-BA61-4E82-9819-FD9350344DC6}"/>
    <cellStyle name="Normal 4 4 7 6 2" xfId="25838" xr:uid="{47E2AEBB-D426-4ED2-BC33-5DF917777329}"/>
    <cellStyle name="Normal 4 4 7 6 3" xfId="26006" xr:uid="{95FB43E7-92C9-47E0-9490-7A66BA3AA9FB}"/>
    <cellStyle name="Normal 4 4 7 6 4" xfId="14611" xr:uid="{3238C1FE-2161-4FA8-A595-B1270CEB73FD}"/>
    <cellStyle name="Normal 4 4 7 7" xfId="7064" xr:uid="{CFF826D0-17A6-4F60-BFC2-4F8BAF7E4B07}"/>
    <cellStyle name="Normal 4 4 7 7 2" xfId="26195" xr:uid="{8E57E475-14CC-45D6-A680-229D5E5F470A}"/>
    <cellStyle name="Normal 4 4 7 7 3" xfId="17444" xr:uid="{42815ED4-7DE4-4A73-B27A-3D4ED683CB7C}"/>
    <cellStyle name="Normal 4 4 7 8" xfId="9897" xr:uid="{F2E3B44A-489C-493E-B3A9-1B228B724265}"/>
    <cellStyle name="Normal 4 4 7 8 2" xfId="20277" xr:uid="{6A72BC74-B1A4-4BDE-B09C-56BC6A952D22}"/>
    <cellStyle name="Normal 4 4 7 9" xfId="24137" xr:uid="{1E88A1D6-AE38-454E-B846-A2C177D96F6C}"/>
    <cellStyle name="Normal 4 4 8" xfId="1014" xr:uid="{00000000-0005-0000-0000-0000A8050000}"/>
    <cellStyle name="Normal 4 4 8 10" xfId="12605" xr:uid="{CA4D673E-C050-4B79-9C4C-56FA448EBC15}"/>
    <cellStyle name="Normal 4 4 8 2" xfId="1015" xr:uid="{00000000-0005-0000-0000-0000A9050000}"/>
    <cellStyle name="Normal 4 4 8 2 2" xfId="2940" xr:uid="{00000000-0005-0000-0000-000063060000}"/>
    <cellStyle name="Normal 4 4 8 2 2 2" xfId="6120" xr:uid="{3B030003-B56E-42A1-BF46-6D8C66FAE20A}"/>
    <cellStyle name="Normal 4 4 8 2 2 2 2" xfId="26502" xr:uid="{55689746-DEF0-4320-848A-9B0759700AEB}"/>
    <cellStyle name="Normal 4 4 8 2 2 2 3" xfId="28054" xr:uid="{C71B9B98-3B4D-4E5F-BB4C-B1108EB56177}"/>
    <cellStyle name="Normal 4 4 8 2 2 2 4" xfId="15598" xr:uid="{8B45946F-F579-493E-A777-F797ED3B3ED7}"/>
    <cellStyle name="Normal 4 4 8 2 2 3" xfId="8051" xr:uid="{A1D8FC59-41AB-4B04-835B-88003565BB56}"/>
    <cellStyle name="Normal 4 4 8 2 2 3 2" xfId="28756" xr:uid="{7A1FB7CD-6657-4363-B93E-C081C6C4C0CB}"/>
    <cellStyle name="Normal 4 4 8 2 2 3 3" xfId="18431" xr:uid="{72AF5404-8023-4DB0-9944-A6DD6DCFB028}"/>
    <cellStyle name="Normal 4 4 8 2 2 4" xfId="10884" xr:uid="{4B8C7705-E943-41CC-AD24-E8C077E49547}"/>
    <cellStyle name="Normal 4 4 8 2 2 4 2" xfId="21264" xr:uid="{7815DE7E-E3DB-4C8C-9ABD-97F8BC87D048}"/>
    <cellStyle name="Normal 4 4 8 2 2 5" xfId="24555" xr:uid="{7B00F632-A9E3-4CE5-A0A3-A286B6264ADD}"/>
    <cellStyle name="Normal 4 4 8 2 2 6" xfId="13461" xr:uid="{D6D86F86-10C3-4068-A8C3-4DF59F5B0A4B}"/>
    <cellStyle name="Normal 4 4 8 2 3" xfId="5317" xr:uid="{9246B56E-1A83-4A34-AEE9-9F32336FBABB}"/>
    <cellStyle name="Normal 4 4 8 2 3 2" xfId="24454" xr:uid="{F6CF408D-21E3-45A3-9562-314F90F14C3B}"/>
    <cellStyle name="Normal 4 4 8 2 3 3" xfId="26425" xr:uid="{FCE6C010-CFD8-4054-95A6-8CA459188694}"/>
    <cellStyle name="Normal 4 4 8 2 3 4" xfId="14615" xr:uid="{DBB95E87-488E-4B51-875B-6DDB208D5741}"/>
    <cellStyle name="Normal 4 4 8 2 4" xfId="7068" xr:uid="{784F18AB-9B24-435D-A6C4-E92B56265C4A}"/>
    <cellStyle name="Normal 4 4 8 2 4 2" xfId="27920" xr:uid="{B516F256-A46D-4533-B3BE-949792F2EE22}"/>
    <cellStyle name="Normal 4 4 8 2 4 3" xfId="26299" xr:uid="{1B4D7294-8EFD-48E3-AFD0-F972FDD89B90}"/>
    <cellStyle name="Normal 4 4 8 2 4 4" xfId="17448" xr:uid="{2E4C7ADD-D813-48C2-9E9A-50A1584D5C47}"/>
    <cellStyle name="Normal 4 4 8 2 5" xfId="9901" xr:uid="{1334673B-C8EC-4F39-8F95-079A2CD23FC4}"/>
    <cellStyle name="Normal 4 4 8 2 5 2" xfId="29430" xr:uid="{687C5457-0533-4C0A-A75C-1E00870144C9}"/>
    <cellStyle name="Normal 4 4 8 2 5 3" xfId="20281" xr:uid="{3C14766A-0A36-4E73-9351-D85562379DCA}"/>
    <cellStyle name="Normal 4 4 8 2 6" xfId="25496" xr:uid="{50DCEEB4-C889-4D27-97DC-BC2667E44D01}"/>
    <cellStyle name="Normal 4 4 8 2 7" xfId="12763" xr:uid="{31369979-5E9F-49CA-B930-C7881B0CFDC4}"/>
    <cellStyle name="Normal 4 4 8 3" xfId="1016" xr:uid="{00000000-0005-0000-0000-0000AA050000}"/>
    <cellStyle name="Normal 4 4 8 3 2" xfId="5318" xr:uid="{E2E86F4F-68D8-4D3C-887D-E8698892714F}"/>
    <cellStyle name="Normal 4 4 8 3 2 2" xfId="28057" xr:uid="{9598AFDD-A9A2-49DD-82A6-683E26459F21}"/>
    <cellStyle name="Normal 4 4 8 3 2 3" xfId="26992" xr:uid="{05E819AC-9A8C-4470-AB06-D02124642DB4}"/>
    <cellStyle name="Normal 4 4 8 3 2 4" xfId="14616" xr:uid="{9DB887E8-6FE6-41E0-9104-704BE88CFAE2}"/>
    <cellStyle name="Normal 4 4 8 3 3" xfId="7069" xr:uid="{6136E152-FF19-4728-A14E-BEDDD685E76B}"/>
    <cellStyle name="Normal 4 4 8 3 3 2" xfId="26273" xr:uid="{85F66EFF-3E16-49ED-A55B-EDFE591B5F31}"/>
    <cellStyle name="Normal 4 4 8 3 3 3" xfId="28441" xr:uid="{ADA1B494-E9DC-4EC2-A61F-A4947ABF1DB0}"/>
    <cellStyle name="Normal 4 4 8 3 3 4" xfId="17449" xr:uid="{967985C4-1652-48A3-99A2-9A65A7D80E71}"/>
    <cellStyle name="Normal 4 4 8 3 4" xfId="9902" xr:uid="{7702B13A-43EF-4E0A-AA07-6FA1DC99BEF8}"/>
    <cellStyle name="Normal 4 4 8 3 4 2" xfId="29431" xr:uid="{2EC8BCFC-BBFD-4382-9809-576090B6E08E}"/>
    <cellStyle name="Normal 4 4 8 3 4 3" xfId="20282" xr:uid="{618991E1-9A96-434F-B9A4-EAED83440C2D}"/>
    <cellStyle name="Normal 4 4 8 3 5" xfId="23292" xr:uid="{18A56854-BEAD-407D-A018-555695D98BFA}"/>
    <cellStyle name="Normal 4 4 8 3 6" xfId="13253" xr:uid="{AF5ACC42-87E4-4CDD-8C76-C26E024EB400}"/>
    <cellStyle name="Normal 4 4 8 4" xfId="2371" xr:uid="{00000000-0005-0000-0000-000061060000}"/>
    <cellStyle name="Normal 4 4 8 4 2" xfId="7498" xr:uid="{FA712A1A-C78D-4566-8A6C-60C002B93D64}"/>
    <cellStyle name="Normal 4 4 8 4 2 2" xfId="27832" xr:uid="{381D6260-34DA-47E2-8058-A41C2BE171A8}"/>
    <cellStyle name="Normal 4 4 8 4 2 3" xfId="17878" xr:uid="{6FE155C9-8C14-4E52-88A7-A2CB0868796E}"/>
    <cellStyle name="Normal 4 4 8 4 3" xfId="10331" xr:uid="{39EB91E6-4ACE-4B49-876D-EAFF865DC635}"/>
    <cellStyle name="Normal 4 4 8 4 3 2" xfId="20711" xr:uid="{FD6F8C03-761E-4C03-8A95-BAE1ADB9BA73}"/>
    <cellStyle name="Normal 4 4 8 4 4" xfId="23867" xr:uid="{F9E5135A-FDC8-4959-8530-BF40C1FAE2F9}"/>
    <cellStyle name="Normal 4 4 8 4 5" xfId="15045" xr:uid="{0A2370EB-20FB-49F5-A552-E0C973F95EA0}"/>
    <cellStyle name="Normal 4 4 8 5" xfId="3992" xr:uid="{66074DC8-455C-4006-ADF6-E0B8C85BED19}"/>
    <cellStyle name="Normal 4 4 8 5 2" xfId="8816" xr:uid="{74F21ABD-C3E3-4736-AAFA-FE36F5BBB9F6}"/>
    <cellStyle name="Normal 4 4 8 5 2 2" xfId="28989" xr:uid="{41717647-6C0F-4488-B084-66A8DF15AC31}"/>
    <cellStyle name="Normal 4 4 8 5 2 3" xfId="19196" xr:uid="{B5BE8052-07B6-43B5-8A4F-7471A7DD6759}"/>
    <cellStyle name="Normal 4 4 8 5 3" xfId="11649" xr:uid="{6BD3B780-1A9D-4CB2-910D-9901479E1CAD}"/>
    <cellStyle name="Normal 4 4 8 5 3 2" xfId="22029" xr:uid="{217EDAC7-5B6E-4A9D-AD15-CC9E63973CD4}"/>
    <cellStyle name="Normal 4 4 8 5 4" xfId="24344" xr:uid="{D28B7987-F71C-4787-A5FC-9EF235555BB9}"/>
    <cellStyle name="Normal 4 4 8 5 5" xfId="16363" xr:uid="{5710F248-B8F6-45C7-9645-D9C127473090}"/>
    <cellStyle name="Normal 4 4 8 6" xfId="5316" xr:uid="{F8D64C33-7F81-41CA-9A7B-BFD5509966D8}"/>
    <cellStyle name="Normal 4 4 8 6 2" xfId="27534" xr:uid="{7187DCBB-45D7-4B5E-A8C5-82C22FFC67E2}"/>
    <cellStyle name="Normal 4 4 8 6 3" xfId="28006" xr:uid="{786F944A-3147-4519-BA27-59A4A7F1B2D6}"/>
    <cellStyle name="Normal 4 4 8 6 4" xfId="14614" xr:uid="{560EE69E-BF5B-4779-B1F0-231547ED5E82}"/>
    <cellStyle name="Normal 4 4 8 7" xfId="7067" xr:uid="{F399FB8A-5BC4-4EB4-B81B-88874D581273}"/>
    <cellStyle name="Normal 4 4 8 7 2" xfId="28315" xr:uid="{91F53F6E-A880-4A63-B005-FD4580B83008}"/>
    <cellStyle name="Normal 4 4 8 7 3" xfId="17447" xr:uid="{CDA6D52B-FFC4-49E4-9A1B-BDB693C3B365}"/>
    <cellStyle name="Normal 4 4 8 8" xfId="9900" xr:uid="{B9C897C8-DF7B-4B98-90AB-F54105A6587F}"/>
    <cellStyle name="Normal 4 4 8 8 2" xfId="20280" xr:uid="{997751F3-F99B-4C88-9BF7-923088706D95}"/>
    <cellStyle name="Normal 4 4 8 9" xfId="24159" xr:uid="{E53EE9DC-B68A-46D1-9E6E-02406200460A}"/>
    <cellStyle name="Normal 4 4 9" xfId="1017" xr:uid="{00000000-0005-0000-0000-0000AB050000}"/>
    <cellStyle name="Normal 4 4 9 10" xfId="12598" xr:uid="{5A0CACBA-0ADF-4C2D-AF49-84D4C895EBAD}"/>
    <cellStyle name="Normal 4 4 9 2" xfId="3360" xr:uid="{00000000-0005-0000-0000-000066060000}"/>
    <cellStyle name="Normal 4 4 9 2 2" xfId="6418" xr:uid="{E4AF7A96-E96D-4A82-ACA7-4C11F0D7C92B}"/>
    <cellStyle name="Normal 4 4 9 2 2 2" xfId="25583" xr:uid="{95E6D108-01E8-4E01-ADAC-DEB0E72B18B2}"/>
    <cellStyle name="Normal 4 4 9 2 2 3" xfId="27009" xr:uid="{BE56A05B-1114-426E-BCA5-3A954C7CD794}"/>
    <cellStyle name="Normal 4 4 9 2 2 4" xfId="15987" xr:uid="{85AE6A65-C461-434B-A61D-C2E0706D0C74}"/>
    <cellStyle name="Normal 4 4 9 2 3" xfId="8440" xr:uid="{577A0B1F-AC1F-4BC0-AB30-531865130E5F}"/>
    <cellStyle name="Normal 4 4 9 2 3 2" xfId="26791" xr:uid="{8D1DA3C0-8FB4-4B9B-A557-EA97B493353B}"/>
    <cellStyle name="Normal 4 4 9 2 3 3" xfId="28914" xr:uid="{4BFC9D8D-BAFA-4124-83BC-9E3B7B622031}"/>
    <cellStyle name="Normal 4 4 9 2 3 4" xfId="18820" xr:uid="{2E647F9E-E2C3-42BC-8F48-0C1C797DE2CC}"/>
    <cellStyle name="Normal 4 4 9 2 4" xfId="11273" xr:uid="{352B4982-1DFF-4298-B613-2AD3941627D6}"/>
    <cellStyle name="Normal 4 4 9 2 4 2" xfId="29481" xr:uid="{A1180E81-8564-4CE8-922C-FF3837930D29}"/>
    <cellStyle name="Normal 4 4 9 2 4 3" xfId="21653" xr:uid="{8A7C8604-394A-444B-BD57-6AD3BB43B5C6}"/>
    <cellStyle name="Normal 4 4 9 2 5" xfId="25248" xr:uid="{16250F2A-05B5-4982-B1E5-77966F846550}"/>
    <cellStyle name="Normal 4 4 9 2 6" xfId="13926" xr:uid="{C57D806F-2A8C-42A5-A13D-1FF5221E0EF1}"/>
    <cellStyle name="Normal 4 4 9 3" xfId="2783" xr:uid="{00000000-0005-0000-0000-000067060000}"/>
    <cellStyle name="Normal 4 4 9 3 2" xfId="6001" xr:uid="{35824E72-C820-4089-9B84-2E0915F4580B}"/>
    <cellStyle name="Normal 4 4 9 3 2 2" xfId="26641" xr:uid="{EF8A40E1-2C34-47A0-8B16-1952077E715F}"/>
    <cellStyle name="Normal 4 4 9 3 2 3" xfId="15454" xr:uid="{B433D18A-56D1-4E0A-AE47-E06C0B81FEEA}"/>
    <cellStyle name="Normal 4 4 9 3 3" xfId="7907" xr:uid="{7769BCCC-8662-45CB-BABF-FE672D2DC0D0}"/>
    <cellStyle name="Normal 4 4 9 3 3 2" xfId="18287" xr:uid="{82CA3D6F-48E9-48C4-B373-F0BC9EF0F919}"/>
    <cellStyle name="Normal 4 4 9 3 4" xfId="10740" xr:uid="{B625FE9A-9DCE-4A4C-863D-8C0F57055D89}"/>
    <cellStyle name="Normal 4 4 9 3 4 2" xfId="21120" xr:uid="{89EE809F-2E16-478F-9505-8E62211C6B74}"/>
    <cellStyle name="Normal 4 4 9 3 5" xfId="24633" xr:uid="{0C71D55D-EBFC-4EE4-B11A-2D9A40CF1681}"/>
    <cellStyle name="Normal 4 4 9 3 6" xfId="13240" xr:uid="{16EADAB8-665E-4FE6-8429-1BFA7B82A5E8}"/>
    <cellStyle name="Normal 4 4 9 4" xfId="2364" xr:uid="{00000000-0005-0000-0000-000065060000}"/>
    <cellStyle name="Normal 4 4 9 4 2" xfId="7491" xr:uid="{0D5B0C44-6BCA-4539-8F51-2C183B8CA95A}"/>
    <cellStyle name="Normal 4 4 9 4 2 2" xfId="27846" xr:uid="{FCE6E47D-11D2-41A0-8218-BEF34BE38AF3}"/>
    <cellStyle name="Normal 4 4 9 4 2 3" xfId="17871" xr:uid="{42B9D3BE-8C30-41DF-96F3-DD334FC868D9}"/>
    <cellStyle name="Normal 4 4 9 4 3" xfId="10324" xr:uid="{7B8E750E-5139-4B20-AA09-F525B515AB18}"/>
    <cellStyle name="Normal 4 4 9 4 3 2" xfId="20704" xr:uid="{4294726E-CB1F-4246-B787-ACAC8C42AF9A}"/>
    <cellStyle name="Normal 4 4 9 4 4" xfId="25581" xr:uid="{30138CC3-E5CB-44A7-B41E-0E5758EEF6B1}"/>
    <cellStyle name="Normal 4 4 9 4 5" xfId="15038" xr:uid="{F338BB69-EDFA-45F5-A04C-D0226545A720}"/>
    <cellStyle name="Normal 4 4 9 5" xfId="3899" xr:uid="{44024C00-D3FE-47D0-B57A-39580CDEC769}"/>
    <cellStyle name="Normal 4 4 9 5 2" xfId="8731" xr:uid="{C9717C74-7ED6-40DF-A525-D9A0632BEECA}"/>
    <cellStyle name="Normal 4 4 9 5 2 2" xfId="19111" xr:uid="{1D841BDB-54D9-4A29-ABBC-AC0A4EDD03CB}"/>
    <cellStyle name="Normal 4 4 9 5 3" xfId="11564" xr:uid="{DE1FCD04-E87D-4AF7-8575-2D2CA3BE974D}"/>
    <cellStyle name="Normal 4 4 9 5 3 2" xfId="21944" xr:uid="{D19CA735-0498-486F-94B6-3344196D843B}"/>
    <cellStyle name="Normal 4 4 9 5 4" xfId="26266" xr:uid="{E400FC7F-A257-4C8F-BEAE-B5BFE3B7941D}"/>
    <cellStyle name="Normal 4 4 9 5 5" xfId="16278" xr:uid="{2C589C1A-4480-4627-B1F6-BC45103A33AC}"/>
    <cellStyle name="Normal 4 4 9 6" xfId="5319" xr:uid="{1569C5B3-5BBD-41FF-A302-F6D3990CFE26}"/>
    <cellStyle name="Normal 4 4 9 6 2" xfId="14617" xr:uid="{90A61658-C676-41E9-AE1D-F2159225B933}"/>
    <cellStyle name="Normal 4 4 9 7" xfId="7070" xr:uid="{3B9657B6-2776-4C06-B00B-D5BF82FB8EBB}"/>
    <cellStyle name="Normal 4 4 9 7 2" xfId="17450" xr:uid="{1EB034C5-53AA-46EE-94D3-339F728C90A8}"/>
    <cellStyle name="Normal 4 4 9 8" xfId="9903" xr:uid="{0324C80B-CF82-4EAF-971C-9218D29CB131}"/>
    <cellStyle name="Normal 4 4 9 8 2" xfId="20283" xr:uid="{28350CE1-D0C6-48D3-B3A0-BCCB4DF62AA3}"/>
    <cellStyle name="Normal 4 4 9 9" xfId="23443" xr:uid="{52970C66-47E4-431A-A6CC-18EE61A73DF0}"/>
    <cellStyle name="Normal 4 5" xfId="1018" xr:uid="{00000000-0005-0000-0000-0000AC050000}"/>
    <cellStyle name="Normal 4 5 10" xfId="5320" xr:uid="{AA327A81-5DC8-4692-9340-18993223415C}"/>
    <cellStyle name="Normal 4 5 10 2" xfId="14618" xr:uid="{7AB21E60-FA17-4254-B2B7-89D2BF5D690D}"/>
    <cellStyle name="Normal 4 5 11" xfId="7071" xr:uid="{C32C56F1-0EAB-44E2-9660-3E5C3F7ADDD7}"/>
    <cellStyle name="Normal 4 5 11 2" xfId="17451" xr:uid="{6D3AC4D4-2603-4D59-9880-7C347BAB594F}"/>
    <cellStyle name="Normal 4 5 12" xfId="9904" xr:uid="{8A633793-0BE1-48E7-9C01-528C21AF03E3}"/>
    <cellStyle name="Normal 4 5 12 2" xfId="20284" xr:uid="{48BB7326-53B9-4CF0-990F-441553D826C0}"/>
    <cellStyle name="Normal 4 5 13" xfId="25554" xr:uid="{2F7C80D2-515F-4B37-B3C2-0F41716B2516}"/>
    <cellStyle name="Normal 4 5 14" xfId="12408" xr:uid="{B417FB53-83C9-4E23-AAD7-B3EAE28C9430}"/>
    <cellStyle name="Normal 4 5 15" xfId="29573" xr:uid="{342C3EE9-6C31-424A-9F89-DC76ECE22115}"/>
    <cellStyle name="Normal 4 5 2" xfId="1019" xr:uid="{00000000-0005-0000-0000-0000AD050000}"/>
    <cellStyle name="Normal 4 5 2 10" xfId="7072" xr:uid="{F155FB5D-A444-46A9-93BA-D8A9F0A5D191}"/>
    <cellStyle name="Normal 4 5 2 10 2" xfId="17452" xr:uid="{0F2B164B-DE3C-46D9-B07B-7FCBDE3FF356}"/>
    <cellStyle name="Normal 4 5 2 11" xfId="9905" xr:uid="{0D429FD2-0B1E-4471-B9F3-559075B323D7}"/>
    <cellStyle name="Normal 4 5 2 11 2" xfId="20285" xr:uid="{77EB6FD4-BFDD-4C63-A826-EAF2B1D2DB15}"/>
    <cellStyle name="Normal 4 5 2 12" xfId="22646" xr:uid="{37A174BD-5DC6-4FD8-94FD-A049106B499C}"/>
    <cellStyle name="Normal 4 5 2 13" xfId="12468" xr:uid="{C96A457C-163F-4A39-B685-9058D2B1740E}"/>
    <cellStyle name="Normal 4 5 2 2" xfId="1020" xr:uid="{00000000-0005-0000-0000-0000AE050000}"/>
    <cellStyle name="Normal 4 5 2 2 10" xfId="9906" xr:uid="{FFBED01D-56C2-4DB9-A0A4-A4A176A4EB92}"/>
    <cellStyle name="Normal 4 5 2 2 10 2" xfId="20286" xr:uid="{18E5ED31-4796-427B-9D96-7A548B10B54A}"/>
    <cellStyle name="Normal 4 5 2 2 11" xfId="25564" xr:uid="{81FE1A69-411D-4DDA-AF27-D125FA94B8BA}"/>
    <cellStyle name="Normal 4 5 2 2 12" xfId="12607" xr:uid="{E5BE488E-DB85-46C7-B4FB-96ECB8A84659}"/>
    <cellStyle name="Normal 4 5 2 2 2" xfId="2794" xr:uid="{00000000-0005-0000-0000-00006B060000}"/>
    <cellStyle name="Normal 4 5 2 2 2 2" xfId="3362" xr:uid="{00000000-0005-0000-0000-00006C060000}"/>
    <cellStyle name="Normal 4 5 2 2 2 2 2" xfId="6420" xr:uid="{CB9A58F2-7890-4B6A-B0C4-08609EA3C9E0}"/>
    <cellStyle name="Normal 4 5 2 2 2 2 2 2" xfId="27472" xr:uid="{6A596950-F3A1-4201-8AF3-BD26A11E2E56}"/>
    <cellStyle name="Normal 4 5 2 2 2 2 2 3" xfId="27697" xr:uid="{659DC479-2BD7-4C6B-A33F-4D56A628B69D}"/>
    <cellStyle name="Normal 4 5 2 2 2 2 2 4" xfId="15989" xr:uid="{AF62BC5F-90DA-48E2-9A61-D3AB3816239E}"/>
    <cellStyle name="Normal 4 5 2 2 2 2 3" xfId="8442" xr:uid="{E90C640C-377B-4859-B0B4-A0564CE7D292}"/>
    <cellStyle name="Normal 4 5 2 2 2 2 3 2" xfId="28915" xr:uid="{54DEA4A0-01F6-40FB-A2AC-E0F618CA4A75}"/>
    <cellStyle name="Normal 4 5 2 2 2 2 3 3" xfId="18822" xr:uid="{1B15CFE1-10C9-40DA-B3F8-660B318D9E18}"/>
    <cellStyle name="Normal 4 5 2 2 2 2 4" xfId="11275" xr:uid="{CBF7840A-2BA2-490C-B408-4DFF8EA1F616}"/>
    <cellStyle name="Normal 4 5 2 2 2 2 4 2" xfId="21655" xr:uid="{45A1692A-DBBE-4571-949E-33F95E2F398C}"/>
    <cellStyle name="Normal 4 5 2 2 2 2 5" xfId="24919" xr:uid="{93AE2126-44B0-49B6-B346-061AC55C26EC}"/>
    <cellStyle name="Normal 4 5 2 2 2 2 6" xfId="13928" xr:uid="{01FF4D2D-6593-4498-AE66-ED53884D3B92}"/>
    <cellStyle name="Normal 4 5 2 2 2 3" xfId="4345" xr:uid="{F0DDF63A-1063-4A2C-834C-B0B9CC1595CB}"/>
    <cellStyle name="Normal 4 5 2 2 2 3 2" xfId="9117" xr:uid="{BE46173D-FC4C-4278-8555-0A3E13585A74}"/>
    <cellStyle name="Normal 4 5 2 2 2 3 2 2" xfId="29160" xr:uid="{EC26D65F-F883-4724-B3CF-72B900784BA4}"/>
    <cellStyle name="Normal 4 5 2 2 2 3 2 3" xfId="19497" xr:uid="{1037B84C-96B6-4E71-AE42-DB51C5047C4E}"/>
    <cellStyle name="Normal 4 5 2 2 2 3 3" xfId="11950" xr:uid="{BF4F16E1-1A00-4456-8E40-339F03E81D01}"/>
    <cellStyle name="Normal 4 5 2 2 2 3 3 2" xfId="22330" xr:uid="{CAEE0D91-E467-4130-A58D-FF5E780ED312}"/>
    <cellStyle name="Normal 4 5 2 2 2 3 4" xfId="24862" xr:uid="{7EAC0034-6BE9-4D0F-B584-A2C11E70DF05}"/>
    <cellStyle name="Normal 4 5 2 2 2 3 5" xfId="16664" xr:uid="{1A28BFBF-7731-4AB4-9B8B-9B1F1C447379}"/>
    <cellStyle name="Normal 4 5 2 2 2 4" xfId="6012" xr:uid="{8B49FA82-7B6D-4BE6-9B2F-5FB1467284B1}"/>
    <cellStyle name="Normal 4 5 2 2 2 4 2" xfId="26079" xr:uid="{D88B92DB-CA08-4AB4-83F0-0D8CC800957B}"/>
    <cellStyle name="Normal 4 5 2 2 2 4 3" xfId="15465" xr:uid="{03A527EE-D9C7-4438-83E1-C40E04B31A48}"/>
    <cellStyle name="Normal 4 5 2 2 2 5" xfId="7918" xr:uid="{46148B9B-5C5A-4E98-A683-7FF0356F6619}"/>
    <cellStyle name="Normal 4 5 2 2 2 5 2" xfId="18298" xr:uid="{FF1EB973-064D-4FD9-A7AF-A7BBDF5F6F43}"/>
    <cellStyle name="Normal 4 5 2 2 2 6" xfId="10751" xr:uid="{2FEAE426-4839-4F92-B94B-9B739D1958A8}"/>
    <cellStyle name="Normal 4 5 2 2 2 6 2" xfId="21131" xr:uid="{12431F26-C05B-4F11-95C5-F538C981F164}"/>
    <cellStyle name="Normal 4 5 2 2 2 7" xfId="24936" xr:uid="{386C30BC-3402-47D3-9CFA-77B7D0AC2B8C}"/>
    <cellStyle name="Normal 4 5 2 2 2 8" xfId="13256" xr:uid="{8151A255-92E0-4CAC-9A64-15EE978BF4BE}"/>
    <cellStyle name="Normal 4 5 2 2 3" xfId="3363" xr:uid="{00000000-0005-0000-0000-00006D060000}"/>
    <cellStyle name="Normal 4 5 2 2 3 2" xfId="4541" xr:uid="{5C992072-2692-40FE-BBF8-3D18743AFE66}"/>
    <cellStyle name="Normal 4 5 2 2 3 2 2" xfId="9313" xr:uid="{880D3A2B-4B2B-4A13-88D5-2BA0CFB149A3}"/>
    <cellStyle name="Normal 4 5 2 2 3 2 2 2" xfId="29290" xr:uid="{1B627872-8AE1-46BF-A8CA-B163849C6562}"/>
    <cellStyle name="Normal 4 5 2 2 3 2 2 3" xfId="19693" xr:uid="{81E00CB2-4CE0-4B43-9C1C-FFDF9B48CF3D}"/>
    <cellStyle name="Normal 4 5 2 2 3 2 3" xfId="12146" xr:uid="{4B085F41-08B4-4921-9306-0A37EB0AF2C5}"/>
    <cellStyle name="Normal 4 5 2 2 3 2 3 2" xfId="22526" xr:uid="{EB117C4D-BCAC-4C76-B3F6-79B66B8993B4}"/>
    <cellStyle name="Normal 4 5 2 2 3 2 4" xfId="26028" xr:uid="{B3F1682C-B58B-4F7B-9F3D-74263D292ABA}"/>
    <cellStyle name="Normal 4 5 2 2 3 2 5" xfId="16860" xr:uid="{D6B3FA64-94BE-402C-BB86-C7993554070A}"/>
    <cellStyle name="Normal 4 5 2 2 3 3" xfId="6421" xr:uid="{5D6D05FC-D0CA-4C56-BAD2-CA5C978CA780}"/>
    <cellStyle name="Normal 4 5 2 2 3 3 2" xfId="26714" xr:uid="{E2CA73D3-3870-41C5-A03B-CC41F8E2DA6E}"/>
    <cellStyle name="Normal 4 5 2 2 3 3 3" xfId="15990" xr:uid="{29D8A29D-7E64-4EA9-9528-D0F4D5EAA5CB}"/>
    <cellStyle name="Normal 4 5 2 2 3 4" xfId="8443" xr:uid="{F0E8D58E-5344-4E20-9372-6C93F92B2146}"/>
    <cellStyle name="Normal 4 5 2 2 3 4 2" xfId="18823" xr:uid="{27A8C04E-8DC4-4EE2-BB1E-2AEF5B1E16C1}"/>
    <cellStyle name="Normal 4 5 2 2 3 5" xfId="11276" xr:uid="{B7FFCAE5-5548-4065-97EF-997CE04E62F1}"/>
    <cellStyle name="Normal 4 5 2 2 3 5 2" xfId="21656" xr:uid="{1E8AE756-E401-42AB-B3D3-BC8125FA3A3E}"/>
    <cellStyle name="Normal 4 5 2 2 3 6" xfId="23297" xr:uid="{550288F8-7D60-4E23-9FEF-C72139F89487}"/>
    <cellStyle name="Normal 4 5 2 2 3 7" xfId="13929" xr:uid="{36AF86DA-92CA-4F5F-A5AA-A6C7EF40C8D0}"/>
    <cellStyle name="Normal 4 5 2 2 4" xfId="3361" xr:uid="{00000000-0005-0000-0000-00006E060000}"/>
    <cellStyle name="Normal 4 5 2 2 4 2" xfId="6419" xr:uid="{CD83A63A-1FFB-48A3-A5DE-2D94ACA440B6}"/>
    <cellStyle name="Normal 4 5 2 2 4 2 2" xfId="27853" xr:uid="{54548210-F9F5-4602-BD11-4984616A93E4}"/>
    <cellStyle name="Normal 4 5 2 2 4 2 3" xfId="15988" xr:uid="{8110A5F6-916F-4FD4-A60D-45568431B32A}"/>
    <cellStyle name="Normal 4 5 2 2 4 3" xfId="8441" xr:uid="{E0961122-8F68-4881-9183-7F705686D820}"/>
    <cellStyle name="Normal 4 5 2 2 4 3 2" xfId="18821" xr:uid="{FC938CFF-74C2-4051-98BE-3EEA45A5EC24}"/>
    <cellStyle name="Normal 4 5 2 2 4 4" xfId="11274" xr:uid="{111655AF-AE58-47F3-A4AD-AB796075E294}"/>
    <cellStyle name="Normal 4 5 2 2 4 4 2" xfId="21654" xr:uid="{BB70FE4F-2CB6-4C7C-AE5B-41648F4D565B}"/>
    <cellStyle name="Normal 4 5 2 2 4 5" xfId="25036" xr:uid="{A4ACC562-9D88-4446-97DF-68459C044C90}"/>
    <cellStyle name="Normal 4 5 2 2 4 6" xfId="13927" xr:uid="{15B98E35-58CB-46EB-9E15-D874394D2F3D}"/>
    <cellStyle name="Normal 4 5 2 2 5" xfId="2644" xr:uid="{00000000-0005-0000-0000-00006F060000}"/>
    <cellStyle name="Normal 4 5 2 2 5 2" xfId="5906" xr:uid="{1CBBE5B8-2179-443A-818B-CA9B82EF9375}"/>
    <cellStyle name="Normal 4 5 2 2 5 2 2" xfId="25868" xr:uid="{B87E1C25-8F25-44D1-9378-D84667DAE326}"/>
    <cellStyle name="Normal 4 5 2 2 5 2 3" xfId="15316" xr:uid="{345AB8E1-DE30-4CF1-B317-80BFA59C3620}"/>
    <cellStyle name="Normal 4 5 2 2 5 3" xfId="7769" xr:uid="{676A888C-7747-4326-BE4B-B6CA19088927}"/>
    <cellStyle name="Normal 4 5 2 2 5 3 2" xfId="18149" xr:uid="{F4A771CB-8EA8-4731-A993-49F9908CE8AF}"/>
    <cellStyle name="Normal 4 5 2 2 5 4" xfId="10602" xr:uid="{BEEF8A5C-90B7-4714-8664-ACF95091B647}"/>
    <cellStyle name="Normal 4 5 2 2 5 4 2" xfId="20982" xr:uid="{D7DDBACC-EB41-40DA-813D-BC1CB3771D23}"/>
    <cellStyle name="Normal 4 5 2 2 5 5" xfId="23115" xr:uid="{8B80382E-C38A-47FA-A5AF-6A30D1D83791}"/>
    <cellStyle name="Normal 4 5 2 2 5 6" xfId="13033" xr:uid="{61309A57-C24C-4900-8B50-03040D9E9E3A}"/>
    <cellStyle name="Normal 4 5 2 2 6" xfId="2373" xr:uid="{00000000-0005-0000-0000-00006A060000}"/>
    <cellStyle name="Normal 4 5 2 2 6 2" xfId="7500" xr:uid="{F5DDBCD1-A370-4BE4-ADF7-46BD5E7DD97F}"/>
    <cellStyle name="Normal 4 5 2 2 6 2 2" xfId="17880" xr:uid="{F453CDBF-C831-42A3-BFC3-C961D652161E}"/>
    <cellStyle name="Normal 4 5 2 2 6 3" xfId="10333" xr:uid="{860BBF6A-8155-4DE9-949D-80FEB27F3863}"/>
    <cellStyle name="Normal 4 5 2 2 6 3 2" xfId="20713" xr:uid="{8AE5DF16-29D6-4421-9F51-9317E93651F0}"/>
    <cellStyle name="Normal 4 5 2 2 6 4" xfId="23377" xr:uid="{DF3EB088-984B-417A-BB85-B384657AE050}"/>
    <cellStyle name="Normal 4 5 2 2 6 5" xfId="15047" xr:uid="{293FAE86-6E93-4DFD-A93B-E82E1E6422AC}"/>
    <cellStyle name="Normal 4 5 2 2 7" xfId="3924" xr:uid="{7E2B3D55-D6D0-4C09-B428-C3AD35411B83}"/>
    <cellStyle name="Normal 4 5 2 2 7 2" xfId="8756" xr:uid="{A650A9D6-C2AB-487C-ADB2-2CE5DE7F65AC}"/>
    <cellStyle name="Normal 4 5 2 2 7 2 2" xfId="19136" xr:uid="{3F3709B6-1FFE-4BDD-9910-F531057AF7F1}"/>
    <cellStyle name="Normal 4 5 2 2 7 3" xfId="11589" xr:uid="{470C3297-9168-421A-A970-7E70E99F9138}"/>
    <cellStyle name="Normal 4 5 2 2 7 3 2" xfId="21969" xr:uid="{AA8A2487-E093-4AFD-A277-EE1F5C962F5E}"/>
    <cellStyle name="Normal 4 5 2 2 7 4" xfId="16303" xr:uid="{2C93F13E-B605-4915-8773-D57DC68E5694}"/>
    <cellStyle name="Normal 4 5 2 2 8" xfId="5322" xr:uid="{CAF91BE3-2382-40FE-9F2E-80D1F470AEA1}"/>
    <cellStyle name="Normal 4 5 2 2 8 2" xfId="14620" xr:uid="{E082096E-F5A6-479A-8B05-758495EE71E3}"/>
    <cellStyle name="Normal 4 5 2 2 9" xfId="7073" xr:uid="{DF087704-CA16-4900-BF9B-2E6F667E0BEA}"/>
    <cellStyle name="Normal 4 5 2 2 9 2" xfId="17453" xr:uid="{B2E5202B-3541-4813-ADD1-48D3D22AFC0D}"/>
    <cellStyle name="Normal 4 5 2 3" xfId="1021" xr:uid="{00000000-0005-0000-0000-0000AF050000}"/>
    <cellStyle name="Normal 4 5 2 3 2" xfId="3364" xr:uid="{00000000-0005-0000-0000-000071060000}"/>
    <cellStyle name="Normal 4 5 2 3 2 2" xfId="6422" xr:uid="{459C8634-173F-4FA7-8F98-1D1FB39BDB13}"/>
    <cellStyle name="Normal 4 5 2 3 2 2 2" xfId="26712" xr:uid="{014981DB-CA37-4B50-9DC7-B2236888C132}"/>
    <cellStyle name="Normal 4 5 2 3 2 2 3" xfId="28205" xr:uid="{2287D21F-F269-4EDE-A5E9-9239AC3D462F}"/>
    <cellStyle name="Normal 4 5 2 3 2 2 4" xfId="15991" xr:uid="{13033BDD-4417-4546-8CFD-8638009AD7C8}"/>
    <cellStyle name="Normal 4 5 2 3 2 3" xfId="8444" xr:uid="{40D61485-F520-49B1-9C29-E069B765A44C}"/>
    <cellStyle name="Normal 4 5 2 3 2 3 2" xfId="28916" xr:uid="{E6E461C7-6D28-4E72-8949-A7E04526583A}"/>
    <cellStyle name="Normal 4 5 2 3 2 3 3" xfId="18824" xr:uid="{A3C05C27-2EDC-4FC4-8A78-2D6E14971659}"/>
    <cellStyle name="Normal 4 5 2 3 2 4" xfId="11277" xr:uid="{EA636CB6-32B7-450C-9E87-0CCC537034BA}"/>
    <cellStyle name="Normal 4 5 2 3 2 4 2" xfId="21657" xr:uid="{8341F538-F959-47F1-81DD-444AAB02536D}"/>
    <cellStyle name="Normal 4 5 2 3 2 5" xfId="23923" xr:uid="{CE4AC6F4-76E0-4F1C-B9A5-5E31E24684C3}"/>
    <cellStyle name="Normal 4 5 2 3 2 6" xfId="13930" xr:uid="{76ADFE17-F2FC-413F-8265-DF1E47501A2D}"/>
    <cellStyle name="Normal 4 5 2 3 3" xfId="2793" xr:uid="{00000000-0005-0000-0000-000072060000}"/>
    <cellStyle name="Normal 4 5 2 3 3 2" xfId="6011" xr:uid="{400D8516-E8C7-4321-B8DB-54514AC3D66C}"/>
    <cellStyle name="Normal 4 5 2 3 3 2 2" xfId="26348" xr:uid="{057C0257-4C3C-4E3B-801C-62361A39334D}"/>
    <cellStyle name="Normal 4 5 2 3 3 2 3" xfId="15464" xr:uid="{E8F3B38E-D972-406C-B8EB-8AF202F55272}"/>
    <cellStyle name="Normal 4 5 2 3 3 3" xfId="7917" xr:uid="{3A3DA035-EEE4-4D6C-8388-45D36777A705}"/>
    <cellStyle name="Normal 4 5 2 3 3 3 2" xfId="18297" xr:uid="{D53A0738-1DC9-45B6-BC04-1A735BF5253C}"/>
    <cellStyle name="Normal 4 5 2 3 3 4" xfId="10750" xr:uid="{3B260D01-0AEC-4BEC-AD71-C0FC7295E086}"/>
    <cellStyle name="Normal 4 5 2 3 3 4 2" xfId="21130" xr:uid="{84D30868-90AE-401A-8540-72E9ED39E07F}"/>
    <cellStyle name="Normal 4 5 2 3 3 5" xfId="24762" xr:uid="{6DD962BE-D982-4AA3-8D54-B11338C5AA27}"/>
    <cellStyle name="Normal 4 5 2 3 3 6" xfId="13255" xr:uid="{3CE8EF1E-53AE-466E-9903-35699626116A}"/>
    <cellStyle name="Normal 4 5 2 3 4" xfId="4199" xr:uid="{1BBE04BA-B312-41DF-8E4F-91CE866111F9}"/>
    <cellStyle name="Normal 4 5 2 3 4 2" xfId="8971" xr:uid="{8C0CCA2C-B560-4ABF-A070-379E56CB628F}"/>
    <cellStyle name="Normal 4 5 2 3 4 2 2" xfId="29055" xr:uid="{CBBEF2D0-1ACB-4FAA-9118-0988D24ACFA7}"/>
    <cellStyle name="Normal 4 5 2 3 4 2 3" xfId="19351" xr:uid="{F6C7C216-708E-4EFA-9CFD-5BF38621E0DB}"/>
    <cellStyle name="Normal 4 5 2 3 4 3" xfId="11804" xr:uid="{64CE70D4-A754-41B3-A960-A290C3878BF3}"/>
    <cellStyle name="Normal 4 5 2 3 4 3 2" xfId="22184" xr:uid="{4942E4E4-488E-4036-A981-3401653602CF}"/>
    <cellStyle name="Normal 4 5 2 3 4 4" xfId="23122" xr:uid="{9037FD61-653D-4558-825E-7AB8F20BDFF9}"/>
    <cellStyle name="Normal 4 5 2 3 4 5" xfId="16518" xr:uid="{B950B559-2C43-4BBF-BAF9-19C3D9A4D097}"/>
    <cellStyle name="Normal 4 5 2 3 5" xfId="5323" xr:uid="{E8C9F035-67B4-4D4E-BEFC-1A01562ADC02}"/>
    <cellStyle name="Normal 4 5 2 3 5 2" xfId="28102" xr:uid="{2B506E37-FFA8-4E02-BAA6-F1B68752E6DD}"/>
    <cellStyle name="Normal 4 5 2 3 5 3" xfId="14621" xr:uid="{B7FEE906-8681-416A-A08E-03393217D948}"/>
    <cellStyle name="Normal 4 5 2 3 6" xfId="7074" xr:uid="{FF80577F-0C14-415F-B02B-440809EF298E}"/>
    <cellStyle name="Normal 4 5 2 3 6 2" xfId="17454" xr:uid="{DCFAB2C2-192E-470A-BDA5-A15F0C6A1833}"/>
    <cellStyle name="Normal 4 5 2 3 7" xfId="9907" xr:uid="{35230ABF-FEB9-4A17-9B50-76B113473D69}"/>
    <cellStyle name="Normal 4 5 2 3 7 2" xfId="20287" xr:uid="{6DF26397-F749-4566-8724-3EAC1C0B5F21}"/>
    <cellStyle name="Normal 4 5 2 3 8" xfId="24272" xr:uid="{DEF51CA1-A777-4F59-AEA8-7F597CE65896}"/>
    <cellStyle name="Normal 4 5 2 3 9" xfId="12765" xr:uid="{F4CD9708-8509-49EF-9028-1858B70BD86E}"/>
    <cellStyle name="Normal 4 5 2 4" xfId="3365" xr:uid="{00000000-0005-0000-0000-000073060000}"/>
    <cellStyle name="Normal 4 5 2 4 2" xfId="4542" xr:uid="{D2E0A647-8B6B-484D-8EE5-B1FB6E1E52A5}"/>
    <cellStyle name="Normal 4 5 2 4 2 2" xfId="9314" xr:uid="{75B32AE0-920B-4E50-9E4B-443BB07783DE}"/>
    <cellStyle name="Normal 4 5 2 4 2 2 2" xfId="29291" xr:uid="{D8687BEB-7788-403F-A995-83E18A9367FE}"/>
    <cellStyle name="Normal 4 5 2 4 2 2 3" xfId="19694" xr:uid="{59100568-AC60-4A4C-A9CC-44EF4D006FA5}"/>
    <cellStyle name="Normal 4 5 2 4 2 3" xfId="12147" xr:uid="{894BA2BA-90E1-4317-A624-28764CE900B2}"/>
    <cellStyle name="Normal 4 5 2 4 2 3 2" xfId="22527" xr:uid="{82A5730E-C394-4437-BA7F-722AC2D07145}"/>
    <cellStyle name="Normal 4 5 2 4 2 4" xfId="25019" xr:uid="{D713E987-184A-413A-B836-C3B46E2666CF}"/>
    <cellStyle name="Normal 4 5 2 4 2 5" xfId="16861" xr:uid="{D933F60A-5A4E-4698-91E8-20233232B81F}"/>
    <cellStyle name="Normal 4 5 2 4 3" xfId="6423" xr:uid="{983D88EE-DF78-4F1B-83D8-DC36886EF344}"/>
    <cellStyle name="Normal 4 5 2 4 3 2" xfId="27519" xr:uid="{A6954AA8-0820-4173-BE56-4C426E4ECE2F}"/>
    <cellStyle name="Normal 4 5 2 4 3 3" xfId="15992" xr:uid="{F5992DB5-F890-4C29-B7BE-91756223422F}"/>
    <cellStyle name="Normal 4 5 2 4 4" xfId="8445" xr:uid="{50121966-DFAF-4303-B730-9406E0ED63E3}"/>
    <cellStyle name="Normal 4 5 2 4 4 2" xfId="18825" xr:uid="{4C0F9CDA-5884-4E28-B870-8DAC82B50996}"/>
    <cellStyle name="Normal 4 5 2 4 5" xfId="11278" xr:uid="{F532776D-2596-4BF2-A6EE-39E9B3A2C549}"/>
    <cellStyle name="Normal 4 5 2 4 5 2" xfId="21658" xr:uid="{D3AB1E21-DB7C-40F0-B25E-2B913D76A52B}"/>
    <cellStyle name="Normal 4 5 2 4 6" xfId="25024" xr:uid="{944C4AA1-0864-47DF-BF38-2010D49F015F}"/>
    <cellStyle name="Normal 4 5 2 4 7" xfId="13931" xr:uid="{89F49A4B-4346-4D42-8E10-799312E09AEF}"/>
    <cellStyle name="Normal 4 5 2 5" xfId="2942" xr:uid="{00000000-0005-0000-0000-000074060000}"/>
    <cellStyle name="Normal 4 5 2 5 2" xfId="6122" xr:uid="{2744C5C0-75C5-4713-BC0A-F01BAADDBA57}"/>
    <cellStyle name="Normal 4 5 2 5 2 2" xfId="27368" xr:uid="{FC4C0F38-2B2C-4837-A1DA-BEF2D68B0720}"/>
    <cellStyle name="Normal 4 5 2 5 2 3" xfId="28357" xr:uid="{40DFC500-5AA3-4A15-9614-05182B12FC67}"/>
    <cellStyle name="Normal 4 5 2 5 2 4" xfId="15600" xr:uid="{77C204C5-CCBA-4322-A4BF-6B2C917B659C}"/>
    <cellStyle name="Normal 4 5 2 5 3" xfId="8053" xr:uid="{A2BE1429-F9BC-4D60-A195-C274BBBBACE0}"/>
    <cellStyle name="Normal 4 5 2 5 3 2" xfId="27517" xr:uid="{EEB7D116-4090-4B01-A5A0-E3B19006C968}"/>
    <cellStyle name="Normal 4 5 2 5 3 3" xfId="18433" xr:uid="{5C80B42C-1955-4E42-8F61-F75CCEAFD189}"/>
    <cellStyle name="Normal 4 5 2 5 4" xfId="10886" xr:uid="{8C22F40A-C5D8-44A4-AED1-028559AEB72C}"/>
    <cellStyle name="Normal 4 5 2 5 4 2" xfId="21266" xr:uid="{90631456-16A4-48B0-A410-5FCA7318B9C2}"/>
    <cellStyle name="Normal 4 5 2 5 5" xfId="23793" xr:uid="{62B9C0EA-202A-4492-81AA-215BEC066F55}"/>
    <cellStyle name="Normal 4 5 2 5 6" xfId="13463" xr:uid="{7C28B4C5-3FCA-4F98-B5BB-5B6EEB327288}"/>
    <cellStyle name="Normal 4 5 2 6" xfId="2542" xr:uid="{00000000-0005-0000-0000-000075060000}"/>
    <cellStyle name="Normal 4 5 2 6 2" xfId="5814" xr:uid="{5986A24A-3267-44F7-BDFA-37391523A0FF}"/>
    <cellStyle name="Normal 4 5 2 6 2 2" xfId="27973" xr:uid="{3A4835A5-C5F7-468B-A642-C7D071561171}"/>
    <cellStyle name="Normal 4 5 2 6 2 3" xfId="15214" xr:uid="{7C4775D2-24AD-4EAA-85A9-BD50BD163413}"/>
    <cellStyle name="Normal 4 5 2 6 3" xfId="7667" xr:uid="{436CBBD9-8020-4EEC-B6DD-0911D57FF9E3}"/>
    <cellStyle name="Normal 4 5 2 6 3 2" xfId="18047" xr:uid="{FF9CBDD4-2A00-48C9-8FAE-F1013466C211}"/>
    <cellStyle name="Normal 4 5 2 6 4" xfId="10500" xr:uid="{FF77A2ED-2A16-46EF-B1A4-178BBD7F2FDB}"/>
    <cellStyle name="Normal 4 5 2 6 4 2" xfId="20880" xr:uid="{D4971610-CD2E-4D89-9CD5-F79318FEB2CE}"/>
    <cellStyle name="Normal 4 5 2 6 5" xfId="23151" xr:uid="{310123C0-F71E-414D-B200-08ED6D598F4B}"/>
    <cellStyle name="Normal 4 5 2 6 6" xfId="12930" xr:uid="{C0662821-CD8B-45D1-A046-854C09043DA1}"/>
    <cellStyle name="Normal 4 5 2 7" xfId="2236" xr:uid="{00000000-0005-0000-0000-000069060000}"/>
    <cellStyle name="Normal 4 5 2 7 2" xfId="7363" xr:uid="{28FE7E03-AD46-4741-A7FC-A676B678967A}"/>
    <cellStyle name="Normal 4 5 2 7 2 2" xfId="17743" xr:uid="{139A849F-7CFF-45E6-9FFD-CE714C088692}"/>
    <cellStyle name="Normal 4 5 2 7 3" xfId="10196" xr:uid="{2173FA89-6B46-4218-B70F-152B78916DF5}"/>
    <cellStyle name="Normal 4 5 2 7 3 2" xfId="20576" xr:uid="{75A2AA50-3592-490A-AF97-366D825E3B28}"/>
    <cellStyle name="Normal 4 5 2 7 4" xfId="23206" xr:uid="{D29F9E26-F9BE-4CD8-BE8C-62F0E5D26E59}"/>
    <cellStyle name="Normal 4 5 2 7 5" xfId="14910" xr:uid="{B891686C-B505-442D-BAC8-21228870E711}"/>
    <cellStyle name="Normal 4 5 2 8" xfId="3994" xr:uid="{E629CDDD-B813-4D71-807C-07FDC78629DF}"/>
    <cellStyle name="Normal 4 5 2 8 2" xfId="8818" xr:uid="{5D54BAB1-67C3-4710-AA67-8A6221137546}"/>
    <cellStyle name="Normal 4 5 2 8 2 2" xfId="19198" xr:uid="{1A57B2EE-5F55-4B87-9DE1-E0E3E445277B}"/>
    <cellStyle name="Normal 4 5 2 8 3" xfId="11651" xr:uid="{05572E02-0B75-4D1E-8E13-82C2E4DC02ED}"/>
    <cellStyle name="Normal 4 5 2 8 3 2" xfId="22031" xr:uid="{C058CAE0-4D4F-4D35-B4C2-74E1FD69A372}"/>
    <cellStyle name="Normal 4 5 2 8 4" xfId="16365" xr:uid="{192B4CD1-614C-44AD-95D8-C6E8AAF67198}"/>
    <cellStyle name="Normal 4 5 2 9" xfId="5321" xr:uid="{93AF8565-2114-4AB8-9876-2498C27D9664}"/>
    <cellStyle name="Normal 4 5 2 9 2" xfId="14619" xr:uid="{D40FF11D-13DB-426F-8633-5700B906C03C}"/>
    <cellStyle name="Normal 4 5 3" xfId="1022" xr:uid="{00000000-0005-0000-0000-0000B0050000}"/>
    <cellStyle name="Normal 4 5 3 10" xfId="9908" xr:uid="{C2AB3C88-B4D7-40DD-9379-8DA92DC41E3F}"/>
    <cellStyle name="Normal 4 5 3 10 2" xfId="20288" xr:uid="{D6FEA916-69B3-43D5-BD39-069339D93CF8}"/>
    <cellStyle name="Normal 4 5 3 11" xfId="23558" xr:uid="{14E72F27-0EBF-4CC1-A22C-453E4D7BA1BE}"/>
    <cellStyle name="Normal 4 5 3 12" xfId="12606" xr:uid="{C04F5E53-07FE-4D1D-BA93-92A7622E5671}"/>
    <cellStyle name="Normal 4 5 3 2" xfId="2795" xr:uid="{00000000-0005-0000-0000-000077060000}"/>
    <cellStyle name="Normal 4 5 3 2 2" xfId="3367" xr:uid="{00000000-0005-0000-0000-000078060000}"/>
    <cellStyle name="Normal 4 5 3 2 2 2" xfId="6425" xr:uid="{CDDD6384-D4EA-4EA1-8AF3-B22C1319784C}"/>
    <cellStyle name="Normal 4 5 3 2 2 2 2" xfId="27035" xr:uid="{47718808-69D2-44BB-B6B5-62AF05398240}"/>
    <cellStyle name="Normal 4 5 3 2 2 2 3" xfId="26022" xr:uid="{E50F255F-8400-46BD-A4E4-C149E4D49D5B}"/>
    <cellStyle name="Normal 4 5 3 2 2 2 4" xfId="15994" xr:uid="{6D2B7213-828E-4619-B9F3-D70C355E9B51}"/>
    <cellStyle name="Normal 4 5 3 2 2 3" xfId="8447" xr:uid="{3350974A-82A5-42D5-8A32-C89687AA424F}"/>
    <cellStyle name="Normal 4 5 3 2 2 3 2" xfId="28917" xr:uid="{329F68BD-C226-49FF-8344-A0B9B3AA855A}"/>
    <cellStyle name="Normal 4 5 3 2 2 3 3" xfId="18827" xr:uid="{1CB9FBE1-4FEF-432E-9AD9-962B501B277D}"/>
    <cellStyle name="Normal 4 5 3 2 2 4" xfId="11280" xr:uid="{B7203EA3-5441-4CE2-83E4-AEDA06983B0C}"/>
    <cellStyle name="Normal 4 5 3 2 2 4 2" xfId="21660" xr:uid="{3EF7E2BC-84C1-45B1-AF06-39A02C2A1AFA}"/>
    <cellStyle name="Normal 4 5 3 2 2 5" xfId="23370" xr:uid="{E9F2DCF3-D677-45D0-9FB0-2130CF05C61F}"/>
    <cellStyle name="Normal 4 5 3 2 2 6" xfId="13933" xr:uid="{C6C8432E-61CB-400A-B4F9-A8ABB02ABA66}"/>
    <cellStyle name="Normal 4 5 3 2 3" xfId="4346" xr:uid="{A37089E4-C760-4D54-9BCC-60B110A38149}"/>
    <cellStyle name="Normal 4 5 3 2 3 2" xfId="9118" xr:uid="{9BC4DA4B-FC10-4819-8AA3-C70EE0DB1A02}"/>
    <cellStyle name="Normal 4 5 3 2 3 2 2" xfId="29161" xr:uid="{A2279844-75AF-4F2D-B8A7-437A9CF27E6B}"/>
    <cellStyle name="Normal 4 5 3 2 3 2 3" xfId="19498" xr:uid="{BA1D082C-F915-4E86-ACB0-4D7152133CDC}"/>
    <cellStyle name="Normal 4 5 3 2 3 3" xfId="11951" xr:uid="{AC170593-1E44-4D79-9C04-59B3C7464D98}"/>
    <cellStyle name="Normal 4 5 3 2 3 3 2" xfId="22331" xr:uid="{8B2FA5CB-B576-4D9B-8B95-FB3C1B17E2D8}"/>
    <cellStyle name="Normal 4 5 3 2 3 4" xfId="24944" xr:uid="{EE8082B8-E8C8-4F16-A431-3BF33F466BA4}"/>
    <cellStyle name="Normal 4 5 3 2 3 5" xfId="16665" xr:uid="{E0D545DC-D036-42AF-82A6-A474358E058F}"/>
    <cellStyle name="Normal 4 5 3 2 4" xfId="6013" xr:uid="{46DC8AD1-A778-4A9B-B266-465C1F6E965B}"/>
    <cellStyle name="Normal 4 5 3 2 4 2" xfId="28207" xr:uid="{C5352B8D-2D4C-4A94-995D-3C2B527636C9}"/>
    <cellStyle name="Normal 4 5 3 2 4 3" xfId="15466" xr:uid="{6242F917-36F3-4071-86C8-B3B61B2199C9}"/>
    <cellStyle name="Normal 4 5 3 2 5" xfId="7919" xr:uid="{ADD9E9B6-DF64-4CEE-960E-3D57D32A6A47}"/>
    <cellStyle name="Normal 4 5 3 2 5 2" xfId="18299" xr:uid="{A6182F69-0633-467E-9C16-FCC5887F5846}"/>
    <cellStyle name="Normal 4 5 3 2 6" xfId="10752" xr:uid="{9B3B9507-35B2-4C6F-A081-90707E0F1F50}"/>
    <cellStyle name="Normal 4 5 3 2 6 2" xfId="21132" xr:uid="{3EDE4003-8002-4D57-ADFD-C8FC42B87326}"/>
    <cellStyle name="Normal 4 5 3 2 7" xfId="23117" xr:uid="{9214831E-63EB-4F9B-8C37-001619DFF200}"/>
    <cellStyle name="Normal 4 5 3 2 8" xfId="13257" xr:uid="{FDD54B08-2957-4F4A-9D51-84AA185B23C0}"/>
    <cellStyle name="Normal 4 5 3 3" xfId="3368" xr:uid="{00000000-0005-0000-0000-000079060000}"/>
    <cellStyle name="Normal 4 5 3 3 2" xfId="4543" xr:uid="{A4BB8FCD-A516-4B8F-9FD5-C02633F3C41E}"/>
    <cellStyle name="Normal 4 5 3 3 2 2" xfId="9315" xr:uid="{65762DF2-16C9-4A1A-AE53-3A9D22630157}"/>
    <cellStyle name="Normal 4 5 3 3 2 2 2" xfId="29292" xr:uid="{80807EDB-C4A0-4C78-9063-146F367F8D4C}"/>
    <cellStyle name="Normal 4 5 3 3 2 2 3" xfId="19695" xr:uid="{02ADD01E-9B8A-4F56-9A26-642AAA4D2B33}"/>
    <cellStyle name="Normal 4 5 3 3 2 3" xfId="12148" xr:uid="{C80691F1-2334-4321-8D18-251F439DD494}"/>
    <cellStyle name="Normal 4 5 3 3 2 3 2" xfId="22528" xr:uid="{2F889955-AA65-4881-BBFD-860DE60993DC}"/>
    <cellStyle name="Normal 4 5 3 3 2 4" xfId="23488" xr:uid="{3C8BB0E9-8267-4FDE-906A-29C20B22F8D2}"/>
    <cellStyle name="Normal 4 5 3 3 2 5" xfId="16862" xr:uid="{8DD6D398-9E33-42CC-A6CE-6741A5213352}"/>
    <cellStyle name="Normal 4 5 3 3 3" xfId="6426" xr:uid="{04605D07-819B-4931-A888-86D2BBB822DE}"/>
    <cellStyle name="Normal 4 5 3 3 3 2" xfId="27371" xr:uid="{51F70EB8-F14F-429C-BA73-AB6E1AC9A64E}"/>
    <cellStyle name="Normal 4 5 3 3 3 3" xfId="15995" xr:uid="{39445E8F-35DC-4CA0-B413-8EA55E918A8D}"/>
    <cellStyle name="Normal 4 5 3 3 4" xfId="8448" xr:uid="{51FAD66A-6840-4746-9F75-BC02A246452D}"/>
    <cellStyle name="Normal 4 5 3 3 4 2" xfId="18828" xr:uid="{B7429266-C428-4494-A399-EE860F13549F}"/>
    <cellStyle name="Normal 4 5 3 3 5" xfId="11281" xr:uid="{D2ED3D46-00C4-4A38-A158-B65142EC9065}"/>
    <cellStyle name="Normal 4 5 3 3 5 2" xfId="21661" xr:uid="{530C4BBB-824C-49F0-A9DC-DB10B354F7CC}"/>
    <cellStyle name="Normal 4 5 3 3 6" xfId="22882" xr:uid="{1C341B25-BD3F-41B0-B7EE-8DFA4F6E1CEA}"/>
    <cellStyle name="Normal 4 5 3 3 7" xfId="13934" xr:uid="{7CF23737-597D-4A42-A2B8-BAAB5597C0DC}"/>
    <cellStyle name="Normal 4 5 3 4" xfId="3366" xr:uid="{00000000-0005-0000-0000-00007A060000}"/>
    <cellStyle name="Normal 4 5 3 4 2" xfId="6424" xr:uid="{3B5BE5A0-FE42-4104-8BA0-6887C298DC19}"/>
    <cellStyle name="Normal 4 5 3 4 2 2" xfId="26747" xr:uid="{143F4099-0362-4499-81BD-AC03DC35B8F0}"/>
    <cellStyle name="Normal 4 5 3 4 2 3" xfId="15993" xr:uid="{4FE40EE6-7168-4E83-98D2-0664591EE9DF}"/>
    <cellStyle name="Normal 4 5 3 4 3" xfId="8446" xr:uid="{CC9B6CF3-EC75-481E-944B-E23CF2B12C38}"/>
    <cellStyle name="Normal 4 5 3 4 3 2" xfId="18826" xr:uid="{F0DB8B7F-4AED-4334-BD3E-0BBC9D40E83B}"/>
    <cellStyle name="Normal 4 5 3 4 4" xfId="11279" xr:uid="{B21DA2A6-4EDC-4D97-A93A-56CB47644E05}"/>
    <cellStyle name="Normal 4 5 3 4 4 2" xfId="21659" xr:uid="{F6E1F950-E577-4949-B354-057561187360}"/>
    <cellStyle name="Normal 4 5 3 4 5" xfId="24617" xr:uid="{E53C5F61-2C38-4EB3-B244-E079DB1AA7D5}"/>
    <cellStyle name="Normal 4 5 3 4 6" xfId="13932" xr:uid="{8266669C-C74A-4B7F-A416-9556F42899E8}"/>
    <cellStyle name="Normal 4 5 3 5" xfId="2585" xr:uid="{00000000-0005-0000-0000-00007B060000}"/>
    <cellStyle name="Normal 4 5 3 5 2" xfId="5850" xr:uid="{8CA30565-C8A5-499F-81EB-C994E3E26CEE}"/>
    <cellStyle name="Normal 4 5 3 5 2 2" xfId="27403" xr:uid="{8A1E56C1-E235-45ED-B0BD-EC133C950A3B}"/>
    <cellStyle name="Normal 4 5 3 5 2 3" xfId="15257" xr:uid="{37F6C1BB-08F0-44A1-9E20-6BC7914D6BE8}"/>
    <cellStyle name="Normal 4 5 3 5 3" xfId="7710" xr:uid="{50692379-D91D-4C07-9DE9-BE085C0335BE}"/>
    <cellStyle name="Normal 4 5 3 5 3 2" xfId="18090" xr:uid="{C877F4E8-7A38-4352-8699-FCC053A57F58}"/>
    <cellStyle name="Normal 4 5 3 5 4" xfId="10543" xr:uid="{15446674-6301-48C8-9CB0-2EA325897001}"/>
    <cellStyle name="Normal 4 5 3 5 4 2" xfId="20923" xr:uid="{37BDA2F8-A64F-4002-A7DD-8B4F2804EB6B}"/>
    <cellStyle name="Normal 4 5 3 5 5" xfId="22973" xr:uid="{E6CC10CC-52FD-46AC-8D1F-4DD7F00D1514}"/>
    <cellStyle name="Normal 4 5 3 5 6" xfId="12973" xr:uid="{3B6D2ED0-900B-4492-8078-22C0B1BCF264}"/>
    <cellStyle name="Normal 4 5 3 6" xfId="2372" xr:uid="{00000000-0005-0000-0000-000076060000}"/>
    <cellStyle name="Normal 4 5 3 6 2" xfId="7499" xr:uid="{58506A69-CFA6-43BA-B90F-1F6DE4551B15}"/>
    <cellStyle name="Normal 4 5 3 6 2 2" xfId="17879" xr:uid="{67F92608-0627-42DC-A26E-011E7DB9BA0B}"/>
    <cellStyle name="Normal 4 5 3 6 3" xfId="10332" xr:uid="{5F4B949F-1C47-433B-8FCF-AC8CD7996BB9}"/>
    <cellStyle name="Normal 4 5 3 6 3 2" xfId="20712" xr:uid="{906D78E2-EAE7-4162-BFD2-15DE8D0F865C}"/>
    <cellStyle name="Normal 4 5 3 6 4" xfId="24345" xr:uid="{E56095CB-0FD6-47CE-9FFB-5D7B2BCE14C0}"/>
    <cellStyle name="Normal 4 5 3 6 5" xfId="15046" xr:uid="{F79FCD76-54CF-4281-83CD-A03A535328F4}"/>
    <cellStyle name="Normal 4 5 3 7" xfId="3915" xr:uid="{06D6F7B0-88A1-4FDA-8A5F-40FAE895E25D}"/>
    <cellStyle name="Normal 4 5 3 7 2" xfId="8747" xr:uid="{8C74A894-709E-4754-BFB5-5F7D9FF716F4}"/>
    <cellStyle name="Normal 4 5 3 7 2 2" xfId="19127" xr:uid="{0DDC1B0B-9292-4631-82B1-91D20E242ECA}"/>
    <cellStyle name="Normal 4 5 3 7 3" xfId="11580" xr:uid="{D276F419-BF9B-4084-A51A-24B3258A579C}"/>
    <cellStyle name="Normal 4 5 3 7 3 2" xfId="21960" xr:uid="{9843EC8B-BA8B-4292-9ECD-ED7BD7DC45BE}"/>
    <cellStyle name="Normal 4 5 3 7 4" xfId="16294" xr:uid="{777C31E9-A830-4EF1-AD59-0E59428A5CB7}"/>
    <cellStyle name="Normal 4 5 3 8" xfId="5324" xr:uid="{93F95F2E-482A-4836-8938-B5C31F660364}"/>
    <cellStyle name="Normal 4 5 3 8 2" xfId="14622" xr:uid="{DB3D4FCF-F1EF-42C4-A98E-86FEC5CF11D4}"/>
    <cellStyle name="Normal 4 5 3 9" xfId="7075" xr:uid="{B5063EEE-FC94-4CBE-A8AD-3A41213A7627}"/>
    <cellStyle name="Normal 4 5 3 9 2" xfId="17455" xr:uid="{0AD4AEF5-C9EE-4A09-B9B4-83B4A0D2A573}"/>
    <cellStyle name="Normal 4 5 4" xfId="1023" xr:uid="{00000000-0005-0000-0000-0000B1050000}"/>
    <cellStyle name="Normal 4 5 4 2" xfId="3369" xr:uid="{00000000-0005-0000-0000-00007D060000}"/>
    <cellStyle name="Normal 4 5 4 2 2" xfId="6427" xr:uid="{F531157A-8A64-42AD-AB38-367C0467017D}"/>
    <cellStyle name="Normal 4 5 4 2 2 2" xfId="24465" xr:uid="{B3D47B1A-51C4-46BC-B691-5C33A014E6D4}"/>
    <cellStyle name="Normal 4 5 4 2 2 3" xfId="26583" xr:uid="{C253BFE2-5027-412F-B218-E93582380519}"/>
    <cellStyle name="Normal 4 5 4 2 2 4" xfId="15996" xr:uid="{967B74A0-774A-48C8-A3C3-EE0F4881CD60}"/>
    <cellStyle name="Normal 4 5 4 2 3" xfId="8449" xr:uid="{4608D409-D28F-4C57-A452-F3B6B05C59D0}"/>
    <cellStyle name="Normal 4 5 4 2 3 2" xfId="28918" xr:uid="{5E4706F0-DD60-4F70-8867-F1F0D1436203}"/>
    <cellStyle name="Normal 4 5 4 2 3 3" xfId="18829" xr:uid="{05511378-9591-44A6-99D5-436A7B51C350}"/>
    <cellStyle name="Normal 4 5 4 2 4" xfId="11282" xr:uid="{1C2F02AD-0D79-453B-8623-F1824FCA615E}"/>
    <cellStyle name="Normal 4 5 4 2 4 2" xfId="21662" xr:uid="{FDC49964-05F1-46FF-8D38-5C337274A0A5}"/>
    <cellStyle name="Normal 4 5 4 2 5" xfId="24103" xr:uid="{328E76FF-8BA1-46E4-86D9-CE673D7A12B9}"/>
    <cellStyle name="Normal 4 5 4 2 6" xfId="13935" xr:uid="{EEB5AF47-5AB2-43F8-85D6-716D9CBCCEE8}"/>
    <cellStyle name="Normal 4 5 4 3" xfId="2792" xr:uid="{00000000-0005-0000-0000-00007E060000}"/>
    <cellStyle name="Normal 4 5 4 3 2" xfId="6010" xr:uid="{F6AD08A0-96EC-440C-9AB6-9D9E39FE0DC4}"/>
    <cellStyle name="Normal 4 5 4 3 2 2" xfId="27431" xr:uid="{650275E6-7018-49FE-A978-E0C83CCC0AD9}"/>
    <cellStyle name="Normal 4 5 4 3 2 3" xfId="15463" xr:uid="{33431AFC-DDFD-48AE-B90D-5EC13EECDEF7}"/>
    <cellStyle name="Normal 4 5 4 3 3" xfId="7916" xr:uid="{F4B719A7-0708-449D-A5BB-ED35762B8AD3}"/>
    <cellStyle name="Normal 4 5 4 3 3 2" xfId="18296" xr:uid="{995D6AC7-C01E-4BAC-9742-19DE13A75250}"/>
    <cellStyle name="Normal 4 5 4 3 4" xfId="10749" xr:uid="{4EEA8DBB-3E22-49B4-86BF-6A81EFACD9FB}"/>
    <cellStyle name="Normal 4 5 4 3 4 2" xfId="21129" xr:uid="{2E25CABE-E320-4D74-8C85-82664600F774}"/>
    <cellStyle name="Normal 4 5 4 3 5" xfId="23094" xr:uid="{AA11B069-EA2A-4668-A7B6-F5ECF714A43F}"/>
    <cellStyle name="Normal 4 5 4 3 6" xfId="13254" xr:uid="{9750CDEC-06B1-4C19-9948-01DBBBDED92F}"/>
    <cellStyle name="Normal 4 5 4 4" xfId="4198" xr:uid="{1645401E-F3F5-499C-937A-D575F5ECD0AA}"/>
    <cellStyle name="Normal 4 5 4 4 2" xfId="8970" xr:uid="{0E6992F0-99C0-4977-AD8D-3395200AD305}"/>
    <cellStyle name="Normal 4 5 4 4 2 2" xfId="29054" xr:uid="{97B7D4EB-0199-4532-9965-1BB565797835}"/>
    <cellStyle name="Normal 4 5 4 4 2 3" xfId="19350" xr:uid="{A42B2B0B-22BB-46E0-BD4E-28ECEBB7D5B3}"/>
    <cellStyle name="Normal 4 5 4 4 3" xfId="11803" xr:uid="{7C2F02D2-678D-4BEF-BBFA-BBF4BDF3F8BA}"/>
    <cellStyle name="Normal 4 5 4 4 3 2" xfId="22183" xr:uid="{33BA402A-475D-403F-8FAC-1503C6D735EC}"/>
    <cellStyle name="Normal 4 5 4 4 4" xfId="23079" xr:uid="{4E375AF9-F0C9-4BC5-82B5-4EC7130621D2}"/>
    <cellStyle name="Normal 4 5 4 4 5" xfId="16517" xr:uid="{63A5E80F-9A87-45C6-BD04-1DA7C178BD4B}"/>
    <cellStyle name="Normal 4 5 4 5" xfId="5325" xr:uid="{597FCC5F-6ACB-4CBA-B673-3ED675AD1915}"/>
    <cellStyle name="Normal 4 5 4 5 2" xfId="28221" xr:uid="{B33BE7A2-09B2-450E-B19D-FECEAC5557B9}"/>
    <cellStyle name="Normal 4 5 4 5 3" xfId="14623" xr:uid="{2B05A4D0-AA97-4EC9-8F7A-17C3998C94FB}"/>
    <cellStyle name="Normal 4 5 4 6" xfId="7076" xr:uid="{757A1225-C23F-47F8-95B9-F8311BE49047}"/>
    <cellStyle name="Normal 4 5 4 6 2" xfId="17456" xr:uid="{98F37E42-1A29-470C-9116-A5404DBF1E4C}"/>
    <cellStyle name="Normal 4 5 4 7" xfId="9909" xr:uid="{FC781E71-4D27-4251-B981-1041BA33DD64}"/>
    <cellStyle name="Normal 4 5 4 7 2" xfId="20289" xr:uid="{605493C5-F06D-43D7-8AE5-FE21B2FA985D}"/>
    <cellStyle name="Normal 4 5 4 8" xfId="23842" xr:uid="{DEE4D0D6-DDAA-47DD-B407-4B63FA530AB1}"/>
    <cellStyle name="Normal 4 5 4 9" xfId="12764" xr:uid="{0F3A30A5-CAF6-4F9B-BDFF-2A7831AAE39D}"/>
    <cellStyle name="Normal 4 5 5" xfId="1024" xr:uid="{00000000-0005-0000-0000-0000B2050000}"/>
    <cellStyle name="Normal 4 5 5 2" xfId="4544" xr:uid="{E7906615-1A5F-4F5F-934B-349A841D2AFE}"/>
    <cellStyle name="Normal 4 5 5 2 2" xfId="9316" xr:uid="{A3029EBE-55A0-4222-869C-1FC4A98761CB}"/>
    <cellStyle name="Normal 4 5 5 2 2 2" xfId="29293" xr:uid="{345A85FA-BE7E-4055-960B-132753D3A999}"/>
    <cellStyle name="Normal 4 5 5 2 2 3" xfId="19696" xr:uid="{524577B2-A602-4A7B-8F62-D52F9266DADC}"/>
    <cellStyle name="Normal 4 5 5 2 3" xfId="12149" xr:uid="{56628441-C5E7-49A3-BFB0-AA576BF9735A}"/>
    <cellStyle name="Normal 4 5 5 2 3 2" xfId="22529" xr:uid="{246B1EAC-4FBF-4A92-8E7F-F20C5FE7E3BB}"/>
    <cellStyle name="Normal 4 5 5 2 4" xfId="24608" xr:uid="{80C73287-3944-4B55-A42C-6138875D6D1F}"/>
    <cellStyle name="Normal 4 5 5 2 5" xfId="16863" xr:uid="{D9BEFC78-FD4F-4A56-9F30-3A5454786AF5}"/>
    <cellStyle name="Normal 4 5 5 3" xfId="5326" xr:uid="{D6D78FE2-1BB5-404C-857A-CF014809247C}"/>
    <cellStyle name="Normal 4 5 5 3 2" xfId="26727" xr:uid="{121DF6EC-14E1-4BFB-8DA2-1285D002466D}"/>
    <cellStyle name="Normal 4 5 5 3 3" xfId="14624" xr:uid="{E140B0F9-CD58-450C-9751-70C636B0EFDC}"/>
    <cellStyle name="Normal 4 5 5 4" xfId="7077" xr:uid="{AE803436-D80B-4D57-B979-6621B8C71ED8}"/>
    <cellStyle name="Normal 4 5 5 4 2" xfId="17457" xr:uid="{FE8FCFAD-D612-458F-8111-9B172F8CDC8B}"/>
    <cellStyle name="Normal 4 5 5 5" xfId="9910" xr:uid="{09018AD2-7195-4BCD-A200-DB43248BB54A}"/>
    <cellStyle name="Normal 4 5 5 5 2" xfId="20290" xr:uid="{DEBBE446-73DC-42F4-A2CE-F06CE3F5CC13}"/>
    <cellStyle name="Normal 4 5 5 6" xfId="24109" xr:uid="{8295CE0F-969D-4DEC-B1FD-A2B0851FBB93}"/>
    <cellStyle name="Normal 4 5 5 7" xfId="13936" xr:uid="{ED9C66A4-C167-408D-A40E-CCD3909AAB32}"/>
    <cellStyle name="Normal 4 5 6" xfId="2941" xr:uid="{00000000-0005-0000-0000-000080060000}"/>
    <cellStyle name="Normal 4 5 6 2" xfId="6121" xr:uid="{8289F053-B125-4065-9B80-4CE1903DC934}"/>
    <cellStyle name="Normal 4 5 6 2 2" xfId="25632" xr:uid="{FB938224-4086-43FB-B5EE-CF78584A9791}"/>
    <cellStyle name="Normal 4 5 6 2 3" xfId="27490" xr:uid="{7D4C0B84-FFDD-489C-A5A5-322D84EA64AB}"/>
    <cellStyle name="Normal 4 5 6 2 4" xfId="15599" xr:uid="{F2DE9FFD-A9D0-4777-AABA-3933C92E408A}"/>
    <cellStyle name="Normal 4 5 6 3" xfId="8052" xr:uid="{97E97715-25E4-45DD-BBB9-7EE1D8D26A29}"/>
    <cellStyle name="Normal 4 5 6 3 2" xfId="28757" xr:uid="{481442CD-098A-4693-AEE9-B34E445C8564}"/>
    <cellStyle name="Normal 4 5 6 3 3" xfId="18432" xr:uid="{A4D5C3BA-C727-49AE-B674-1569EE4AEC46}"/>
    <cellStyle name="Normal 4 5 6 4" xfId="10885" xr:uid="{7FB32AF5-F084-47F5-9D59-1E96D73637F7}"/>
    <cellStyle name="Normal 4 5 6 4 2" xfId="21265" xr:uid="{0E26F104-831C-4146-BBFD-9B01FAAEB27F}"/>
    <cellStyle name="Normal 4 5 6 5" xfId="25563" xr:uid="{C740A216-2D57-4DC2-9D60-F28DEF7CFA53}"/>
    <cellStyle name="Normal 4 5 6 6" xfId="13462" xr:uid="{BEA4189C-BDE5-406D-8106-BAA681283927}"/>
    <cellStyle name="Normal 4 5 7" xfId="2482" xr:uid="{00000000-0005-0000-0000-000081060000}"/>
    <cellStyle name="Normal 4 5 7 2" xfId="5768" xr:uid="{D53AFC23-5220-4212-9169-92706A1A5E76}"/>
    <cellStyle name="Normal 4 5 7 2 2" xfId="28515" xr:uid="{FC06777D-9BE7-45DB-9AFF-1E1E2878CFF4}"/>
    <cellStyle name="Normal 4 5 7 2 3" xfId="15154" xr:uid="{1CF306E4-6761-4571-8151-7925ECDA9294}"/>
    <cellStyle name="Normal 4 5 7 3" xfId="7607" xr:uid="{40B0CBA3-1331-441F-A438-DCCE573111BC}"/>
    <cellStyle name="Normal 4 5 7 3 2" xfId="17987" xr:uid="{93D1D9F1-970E-4FB5-9F4E-9FCC5E03E973}"/>
    <cellStyle name="Normal 4 5 7 4" xfId="10440" xr:uid="{50C57C61-110F-482B-B2D6-9E74AAF3C889}"/>
    <cellStyle name="Normal 4 5 7 4 2" xfId="20820" xr:uid="{088DCA51-F8F7-45F3-8ADE-3690CA5A4DA9}"/>
    <cellStyle name="Normal 4 5 7 5" xfId="25071" xr:uid="{93913901-167A-4853-89BE-CD5C9E2D55BE}"/>
    <cellStyle name="Normal 4 5 7 6" xfId="12870" xr:uid="{D3A27890-A68A-480F-947A-55E902196E2B}"/>
    <cellStyle name="Normal 4 5 8" xfId="2176" xr:uid="{00000000-0005-0000-0000-000068060000}"/>
    <cellStyle name="Normal 4 5 8 2" xfId="7303" xr:uid="{291A5AB1-AC31-49A1-8203-9F51529AD636}"/>
    <cellStyle name="Normal 4 5 8 2 2" xfId="17683" xr:uid="{DE9FB33E-AB3A-47D6-90CB-2CBA608AEA40}"/>
    <cellStyle name="Normal 4 5 8 3" xfId="10136" xr:uid="{EC6E9979-1D68-42ED-BF78-07F100900E03}"/>
    <cellStyle name="Normal 4 5 8 3 2" xfId="20516" xr:uid="{DAF369CA-2D58-4AFD-A919-9EAD2C3CF720}"/>
    <cellStyle name="Normal 4 5 8 4" xfId="22893" xr:uid="{40973BC3-78C2-47D6-ABCC-E65DCBF39FB6}"/>
    <cellStyle name="Normal 4 5 8 5" xfId="14850" xr:uid="{ACAF7595-D900-400F-96B1-516EB766474D}"/>
    <cellStyle name="Normal 4 5 9" xfId="3993" xr:uid="{91D3A399-68E9-469C-8A0A-350305A8561B}"/>
    <cellStyle name="Normal 4 5 9 2" xfId="8817" xr:uid="{EF6897BD-557A-4A45-9F60-B014DCE4A927}"/>
    <cellStyle name="Normal 4 5 9 2 2" xfId="19197" xr:uid="{ACF224B1-ACA4-4ACA-8CC8-004E5D016286}"/>
    <cellStyle name="Normal 4 5 9 3" xfId="11650" xr:uid="{345967C5-DAE6-4233-A16F-747397CE158E}"/>
    <cellStyle name="Normal 4 5 9 3 2" xfId="22030" xr:uid="{97B64D74-B138-4706-A078-CCFD9F606C89}"/>
    <cellStyle name="Normal 4 5 9 4" xfId="16364" xr:uid="{E3E0A48C-0EE3-4A4F-984F-7C509E41F676}"/>
    <cellStyle name="Normal 4 6" xfId="1025" xr:uid="{00000000-0005-0000-0000-0000B3050000}"/>
    <cellStyle name="Normal 4 6 10" xfId="5327" xr:uid="{0C28CB16-68EA-42ED-BB70-906C37DC531A}"/>
    <cellStyle name="Normal 4 6 10 2" xfId="14625" xr:uid="{FF9121A2-83A1-4951-B51F-0ABD25335A2E}"/>
    <cellStyle name="Normal 4 6 11" xfId="7078" xr:uid="{33A56829-01D2-4684-9E7C-A90C663291F2}"/>
    <cellStyle name="Normal 4 6 11 2" xfId="17458" xr:uid="{722E9304-BBD0-4679-B3C2-65715E6CC4A7}"/>
    <cellStyle name="Normal 4 6 12" xfId="9911" xr:uid="{CD9E0B6E-51AE-4A65-BC1B-658D1E621266}"/>
    <cellStyle name="Normal 4 6 12 2" xfId="20291" xr:uid="{814F4D16-02C4-451E-9192-8C98D690B1DD}"/>
    <cellStyle name="Normal 4 6 13" xfId="23301" xr:uid="{62C3DB15-E4ED-45C7-9B52-8901B051FE55}"/>
    <cellStyle name="Normal 4 6 14" xfId="12414" xr:uid="{C633D6F3-9737-4C2E-B84E-2AC91B2C0E85}"/>
    <cellStyle name="Normal 4 6 2" xfId="1026" xr:uid="{00000000-0005-0000-0000-0000B4050000}"/>
    <cellStyle name="Normal 4 6 2 10" xfId="7079" xr:uid="{7A1A84C5-39EF-4122-B38A-C515D21A5FE6}"/>
    <cellStyle name="Normal 4 6 2 10 2" xfId="17459" xr:uid="{F468F3F2-39EF-423B-BEFD-55041D6A2BB3}"/>
    <cellStyle name="Normal 4 6 2 11" xfId="9912" xr:uid="{FCE9CA63-E303-4279-BCEB-BB1AFC702794}"/>
    <cellStyle name="Normal 4 6 2 11 2" xfId="20292" xr:uid="{C70D2436-8A40-40FD-96E2-2F6B5E428B92}"/>
    <cellStyle name="Normal 4 6 2 12" xfId="22693" xr:uid="{669146A1-A520-4013-8D63-08A79CDED512}"/>
    <cellStyle name="Normal 4 6 2 13" xfId="12474" xr:uid="{90241AAD-0CD6-41BC-A879-79AAE70544AC}"/>
    <cellStyle name="Normal 4 6 2 2" xfId="1027" xr:uid="{00000000-0005-0000-0000-0000B5050000}"/>
    <cellStyle name="Normal 4 6 2 2 10" xfId="13039" xr:uid="{6FA01EE3-F9F0-4984-AD38-5C094CD9AE5A}"/>
    <cellStyle name="Normal 4 6 2 2 2" xfId="2798" xr:uid="{00000000-0005-0000-0000-000085060000}"/>
    <cellStyle name="Normal 4 6 2 2 2 2" xfId="3372" xr:uid="{00000000-0005-0000-0000-000086060000}"/>
    <cellStyle name="Normal 4 6 2 2 2 2 2" xfId="6430" xr:uid="{46C1C465-1ECA-4F70-97B0-A5127B806E50}"/>
    <cellStyle name="Normal 4 6 2 2 2 2 2 2" xfId="25945" xr:uid="{EB53E93D-A7E3-4A0B-94AE-601D33B70F7C}"/>
    <cellStyle name="Normal 4 6 2 2 2 2 2 3" xfId="15999" xr:uid="{A9A08517-D890-449F-9AE8-DB3AC7156A4B}"/>
    <cellStyle name="Normal 4 6 2 2 2 2 3" xfId="8452" xr:uid="{FFD41181-32F6-4DB2-BDBA-22F84A18C731}"/>
    <cellStyle name="Normal 4 6 2 2 2 2 3 2" xfId="18832" xr:uid="{D5EEAA85-B873-42BB-A1D6-C3D692D98009}"/>
    <cellStyle name="Normal 4 6 2 2 2 2 4" xfId="11285" xr:uid="{AC591E7F-A936-47AE-8D97-8E58F0CC77C1}"/>
    <cellStyle name="Normal 4 6 2 2 2 2 4 2" xfId="21665" xr:uid="{ED92329A-0CDA-40FA-B99A-6DAE0049D0EE}"/>
    <cellStyle name="Normal 4 6 2 2 2 2 5" xfId="22710" xr:uid="{29DD1439-4647-45C0-A5BB-D8A53D8EA0C6}"/>
    <cellStyle name="Normal 4 6 2 2 2 2 6" xfId="13939" xr:uid="{117987FD-D06D-4E3F-B84D-C32959E27025}"/>
    <cellStyle name="Normal 4 6 2 2 2 3" xfId="4348" xr:uid="{D5DEB954-C0A1-4A31-8478-A8A05F96D4B8}"/>
    <cellStyle name="Normal 4 6 2 2 2 3 2" xfId="9120" xr:uid="{8EF489EF-50C0-43F1-B259-76B2B1811B71}"/>
    <cellStyle name="Normal 4 6 2 2 2 3 2 2" xfId="29163" xr:uid="{F317FB8D-F678-4CC8-9ACD-97F03CF0E5CB}"/>
    <cellStyle name="Normal 4 6 2 2 2 3 2 3" xfId="19500" xr:uid="{4C00B135-26C6-451D-9974-2C80BE207696}"/>
    <cellStyle name="Normal 4 6 2 2 2 3 3" xfId="11953" xr:uid="{14C4C8B8-24FD-4825-A155-75173C10E544}"/>
    <cellStyle name="Normal 4 6 2 2 2 3 3 2" xfId="22333" xr:uid="{329F8AF8-FF7C-4181-B235-DEEA3343C9B7}"/>
    <cellStyle name="Normal 4 6 2 2 2 3 4" xfId="25430" xr:uid="{B521D83F-449A-48BF-917B-E534CA576C87}"/>
    <cellStyle name="Normal 4 6 2 2 2 3 5" xfId="16667" xr:uid="{8102EE3F-FEE4-437B-8EB4-A477D4941138}"/>
    <cellStyle name="Normal 4 6 2 2 2 4" xfId="6016" xr:uid="{C783EF5B-C02D-4E1D-80B9-0CF81A0D89A1}"/>
    <cellStyle name="Normal 4 6 2 2 2 4 2" xfId="26085" xr:uid="{5846167A-769B-4FE7-BD08-54AB5BACF3C7}"/>
    <cellStyle name="Normal 4 6 2 2 2 4 3" xfId="15469" xr:uid="{41262F22-8D53-4A0B-AD9F-5619F796BB3D}"/>
    <cellStyle name="Normal 4 6 2 2 2 5" xfId="7922" xr:uid="{3C2C3F16-B06A-4716-A24E-76E03C1BD422}"/>
    <cellStyle name="Normal 4 6 2 2 2 5 2" xfId="18302" xr:uid="{DD8FE170-101B-42FD-A7F3-255F21271763}"/>
    <cellStyle name="Normal 4 6 2 2 2 6" xfId="10755" xr:uid="{735402AE-AA86-4645-BC87-5D037ED6794D}"/>
    <cellStyle name="Normal 4 6 2 2 2 6 2" xfId="21135" xr:uid="{0BAB771B-960F-4482-9C45-054D3D05C2CD}"/>
    <cellStyle name="Normal 4 6 2 2 2 7" xfId="24346" xr:uid="{4C301CF6-6B74-4665-92EC-864110B94E09}"/>
    <cellStyle name="Normal 4 6 2 2 2 8" xfId="13260" xr:uid="{7B9A48AF-8C5B-463E-91AD-FBC68180DEDF}"/>
    <cellStyle name="Normal 4 6 2 2 3" xfId="3373" xr:uid="{00000000-0005-0000-0000-000087060000}"/>
    <cellStyle name="Normal 4 6 2 2 3 2" xfId="4545" xr:uid="{BFCF5E32-216A-483A-AD55-2722FAC4318F}"/>
    <cellStyle name="Normal 4 6 2 2 3 2 2" xfId="9317" xr:uid="{BA7CAE72-2177-49EC-A9B2-BC87F4E70D4E}"/>
    <cellStyle name="Normal 4 6 2 2 3 2 2 2" xfId="19697" xr:uid="{7228007E-DC5B-44AE-AAE9-11E8B76A8BFF}"/>
    <cellStyle name="Normal 4 6 2 2 3 2 3" xfId="12150" xr:uid="{29DCCD41-7DE6-4377-9C16-0307B6B7E77A}"/>
    <cellStyle name="Normal 4 6 2 2 3 2 3 2" xfId="22530" xr:uid="{23C9BCEB-E65C-45F0-9F26-55E7B1D335CD}"/>
    <cellStyle name="Normal 4 6 2 2 3 2 4" xfId="27463" xr:uid="{021EF560-5E99-4968-9F1D-7509E16725F3}"/>
    <cellStyle name="Normal 4 6 2 2 3 2 5" xfId="16864" xr:uid="{D55ADE14-B7B1-4D41-9029-FDFC077556B0}"/>
    <cellStyle name="Normal 4 6 2 2 3 3" xfId="6431" xr:uid="{DD6B51D7-D03E-466E-BCF0-7778F96B21F9}"/>
    <cellStyle name="Normal 4 6 2 2 3 3 2" xfId="16000" xr:uid="{247704BE-F97F-4C13-8470-47A729758F75}"/>
    <cellStyle name="Normal 4 6 2 2 3 4" xfId="8453" xr:uid="{861ACCDF-A24B-4060-A0E3-8CD3E8CA9A52}"/>
    <cellStyle name="Normal 4 6 2 2 3 4 2" xfId="18833" xr:uid="{DD830CC8-3449-4E92-A65F-AD122329EA83}"/>
    <cellStyle name="Normal 4 6 2 2 3 5" xfId="11286" xr:uid="{2048C4C1-A745-48D0-8F53-7ECC9DC9EE58}"/>
    <cellStyle name="Normal 4 6 2 2 3 5 2" xfId="21666" xr:uid="{D983ABD9-A86E-40CF-9A2C-17BA76DB65F3}"/>
    <cellStyle name="Normal 4 6 2 2 3 6" xfId="23570" xr:uid="{2814C6B9-AF17-482E-BCAD-B9F62AA51F35}"/>
    <cellStyle name="Normal 4 6 2 2 3 7" xfId="13940" xr:uid="{F5739022-5223-406A-BA03-1C91FECBADEF}"/>
    <cellStyle name="Normal 4 6 2 2 4" xfId="3371" xr:uid="{00000000-0005-0000-0000-000088060000}"/>
    <cellStyle name="Normal 4 6 2 2 4 2" xfId="6429" xr:uid="{238C84E5-6F33-43AE-8C8A-00735DF97ECB}"/>
    <cellStyle name="Normal 4 6 2 2 4 2 2" xfId="27684" xr:uid="{217227E8-B500-43BA-A371-EF25835FC96C}"/>
    <cellStyle name="Normal 4 6 2 2 4 2 3" xfId="15998" xr:uid="{A5A40F7E-9E60-4856-B011-E6B594DEDD77}"/>
    <cellStyle name="Normal 4 6 2 2 4 3" xfId="8451" xr:uid="{7702EDA0-DDD6-4B61-A178-22E38269048C}"/>
    <cellStyle name="Normal 4 6 2 2 4 3 2" xfId="18831" xr:uid="{C549DCEC-4430-47E0-B2EC-44589FA07C0C}"/>
    <cellStyle name="Normal 4 6 2 2 4 4" xfId="11284" xr:uid="{AAC401BE-E29B-468C-9674-D73F6EEF4246}"/>
    <cellStyle name="Normal 4 6 2 2 4 4 2" xfId="21664" xr:uid="{01E2D04D-4996-4EBB-AF62-62703EAEF02D}"/>
    <cellStyle name="Normal 4 6 2 2 4 5" xfId="25573" xr:uid="{E1C4CBC8-9ED7-4382-BF6B-7BBCE7379DC1}"/>
    <cellStyle name="Normal 4 6 2 2 4 6" xfId="13938" xr:uid="{AB21AA70-4C29-4E40-82A6-27E05CEFD33C}"/>
    <cellStyle name="Normal 4 6 2 2 5" xfId="4240" xr:uid="{7BBC9497-82B0-4ADB-A7A3-2F1533CE31CC}"/>
    <cellStyle name="Normal 4 6 2 2 5 2" xfId="9012" xr:uid="{B9ED2CFE-69D1-4188-ADEF-5D6363C8360F}"/>
    <cellStyle name="Normal 4 6 2 2 5 2 2" xfId="29083" xr:uid="{7CE498E7-E51D-4A07-B524-3164CAB63061}"/>
    <cellStyle name="Normal 4 6 2 2 5 2 3" xfId="19392" xr:uid="{043CDCFB-1C20-4D1F-91C0-F42D8CEADAE4}"/>
    <cellStyle name="Normal 4 6 2 2 5 3" xfId="11845" xr:uid="{B5DE2472-92FD-4AD6-B80E-8F7054A7112C}"/>
    <cellStyle name="Normal 4 6 2 2 5 3 2" xfId="22225" xr:uid="{2C3B597A-756B-4D67-9D62-0C244C280664}"/>
    <cellStyle name="Normal 4 6 2 2 5 4" xfId="22887" xr:uid="{C6014893-A7C7-4A82-9CA3-CA61DA4F29D4}"/>
    <cellStyle name="Normal 4 6 2 2 5 5" xfId="16559" xr:uid="{4BB7572C-CABF-4AB6-A614-BBE127A3BA44}"/>
    <cellStyle name="Normal 4 6 2 2 6" xfId="5329" xr:uid="{0BC6F27B-5223-4C6B-A1BD-C0DAAC3F5FFA}"/>
    <cellStyle name="Normal 4 6 2 2 6 2" xfId="26510" xr:uid="{B9489960-85F9-4505-A5C2-1F8532D4F4DF}"/>
    <cellStyle name="Normal 4 6 2 2 6 3" xfId="14627" xr:uid="{CF5B7C4E-A7A0-4306-97EE-8FEBF7CAB449}"/>
    <cellStyle name="Normal 4 6 2 2 7" xfId="7080" xr:uid="{DC6C013B-8A94-4095-AF5D-268893FFE2A2}"/>
    <cellStyle name="Normal 4 6 2 2 7 2" xfId="17460" xr:uid="{3E27D583-53B5-49F9-8AA4-8796FABFE141}"/>
    <cellStyle name="Normal 4 6 2 2 8" xfId="9913" xr:uid="{CBB50BD5-681D-443C-9868-4193C8A822BE}"/>
    <cellStyle name="Normal 4 6 2 2 8 2" xfId="20293" xr:uid="{47608F98-F220-4E32-A389-7F1FF8F58975}"/>
    <cellStyle name="Normal 4 6 2 2 9" xfId="25553" xr:uid="{F51A6025-3625-4273-96DD-FA29E6925DE5}"/>
    <cellStyle name="Normal 4 6 2 3" xfId="2797" xr:uid="{00000000-0005-0000-0000-000089060000}"/>
    <cellStyle name="Normal 4 6 2 3 2" xfId="3374" xr:uid="{00000000-0005-0000-0000-00008A060000}"/>
    <cellStyle name="Normal 4 6 2 3 2 2" xfId="6432" xr:uid="{880CAF5C-4AC2-4228-BFF6-717331E14064}"/>
    <cellStyle name="Normal 4 6 2 3 2 2 2" xfId="27458" xr:uid="{C2291383-4F7F-471B-B6F6-643F1244FFA0}"/>
    <cellStyle name="Normal 4 6 2 3 2 2 3" xfId="16001" xr:uid="{8D5A8F50-BECA-49B4-9B6F-7F3E5334F744}"/>
    <cellStyle name="Normal 4 6 2 3 2 3" xfId="8454" xr:uid="{9FD6D99F-F8BC-4485-89F9-262AD42F3226}"/>
    <cellStyle name="Normal 4 6 2 3 2 3 2" xfId="18834" xr:uid="{03B18222-BF3C-42FE-A591-71C34DA0E657}"/>
    <cellStyle name="Normal 4 6 2 3 2 4" xfId="11287" xr:uid="{4D8CE8A3-16C8-4C1F-ADA3-A839C5636C16}"/>
    <cellStyle name="Normal 4 6 2 3 2 4 2" xfId="21667" xr:uid="{3EB5A2D3-8416-40DA-85A2-7E435DA59E15}"/>
    <cellStyle name="Normal 4 6 2 3 2 5" xfId="23456" xr:uid="{A9AE0ADF-588F-433F-BC38-596516722669}"/>
    <cellStyle name="Normal 4 6 2 3 2 6" xfId="13941" xr:uid="{EA1AC588-B608-4722-8945-FC4F3505763E}"/>
    <cellStyle name="Normal 4 6 2 3 3" xfId="4347" xr:uid="{33991BCD-F775-4318-80DB-758A0F992761}"/>
    <cellStyle name="Normal 4 6 2 3 3 2" xfId="9119" xr:uid="{B420165E-4375-445C-A6FA-7FDFBC7CFB61}"/>
    <cellStyle name="Normal 4 6 2 3 3 2 2" xfId="29162" xr:uid="{7C4D684C-7F2D-4649-ABF0-FCD9C55140AA}"/>
    <cellStyle name="Normal 4 6 2 3 3 2 3" xfId="19499" xr:uid="{9E68BC75-A358-42E8-ACFB-EDBA14863A2E}"/>
    <cellStyle name="Normal 4 6 2 3 3 3" xfId="11952" xr:uid="{261320A2-93F7-4A07-9958-424AAD113807}"/>
    <cellStyle name="Normal 4 6 2 3 3 3 2" xfId="22332" xr:uid="{949CAFC4-8871-4ACE-BEDE-5CF90CEFC2B9}"/>
    <cellStyle name="Normal 4 6 2 3 3 4" xfId="23789" xr:uid="{74D6E03D-3524-44D2-95CC-50F897D80617}"/>
    <cellStyle name="Normal 4 6 2 3 3 5" xfId="16666" xr:uid="{2236F4F1-DC6E-4ADC-B66E-8AD3A6423D89}"/>
    <cellStyle name="Normal 4 6 2 3 4" xfId="6015" xr:uid="{549DDB82-193B-40EB-BA86-5591FDFDE21C}"/>
    <cellStyle name="Normal 4 6 2 3 4 2" xfId="28740" xr:uid="{66E455AA-C372-40FF-BCAA-19EB6694B7F7}"/>
    <cellStyle name="Normal 4 6 2 3 4 3" xfId="15468" xr:uid="{05D3D57B-DDB3-41F1-82B1-B823E9146CA9}"/>
    <cellStyle name="Normal 4 6 2 3 5" xfId="7921" xr:uid="{578D98C4-7BBC-4E51-A64A-87B87A34B3A3}"/>
    <cellStyle name="Normal 4 6 2 3 5 2" xfId="18301" xr:uid="{887E17B5-1162-4D84-910B-C7259F3F7D5C}"/>
    <cellStyle name="Normal 4 6 2 3 6" xfId="10754" xr:uid="{EC7B1093-E08D-43FB-A576-FB7BF1F8C0E9}"/>
    <cellStyle name="Normal 4 6 2 3 6 2" xfId="21134" xr:uid="{002DD402-31AF-43C4-A8FD-480AABED7F2F}"/>
    <cellStyle name="Normal 4 6 2 3 7" xfId="24846" xr:uid="{5FA861CB-960F-4F70-8496-8715392A77B1}"/>
    <cellStyle name="Normal 4 6 2 3 8" xfId="13259" xr:uid="{5F45DE9B-7C40-47FD-A7B2-AA4DF5042440}"/>
    <cellStyle name="Normal 4 6 2 4" xfId="3375" xr:uid="{00000000-0005-0000-0000-00008B060000}"/>
    <cellStyle name="Normal 4 6 2 4 2" xfId="4546" xr:uid="{749E27D2-7FCE-4D76-9AA5-6D44FC29F920}"/>
    <cellStyle name="Normal 4 6 2 4 2 2" xfId="9318" xr:uid="{9EFD28D9-37C4-4EDC-AA86-4C8EFF8AF0C6}"/>
    <cellStyle name="Normal 4 6 2 4 2 2 2" xfId="19698" xr:uid="{9DEFEACB-BD51-4E5C-ADB6-7EE6CE7D305E}"/>
    <cellStyle name="Normal 4 6 2 4 2 3" xfId="12151" xr:uid="{1422BA2B-04C1-464D-8F5A-C55CBB0A4305}"/>
    <cellStyle name="Normal 4 6 2 4 2 3 2" xfId="22531" xr:uid="{E0E79656-BC44-4B8D-BC07-773BF57F1545}"/>
    <cellStyle name="Normal 4 6 2 4 2 4" xfId="28224" xr:uid="{27FFF2D2-6DF0-4A23-9AE8-59C2B0104837}"/>
    <cellStyle name="Normal 4 6 2 4 2 5" xfId="16865" xr:uid="{ABE290DE-BBD1-4714-B8E9-936D08C7DAC6}"/>
    <cellStyle name="Normal 4 6 2 4 3" xfId="6433" xr:uid="{9E72A876-C62D-4F44-8E52-DCAC54AC59A6}"/>
    <cellStyle name="Normal 4 6 2 4 3 2" xfId="16002" xr:uid="{5ED750DD-F985-4D60-B795-87EA2355995A}"/>
    <cellStyle name="Normal 4 6 2 4 4" xfId="8455" xr:uid="{FCCF48FB-37BC-42B7-9431-B4CDCEFB7844}"/>
    <cellStyle name="Normal 4 6 2 4 4 2" xfId="18835" xr:uid="{FFA19266-D96D-4747-AA47-FD9F5C716AC7}"/>
    <cellStyle name="Normal 4 6 2 4 5" xfId="11288" xr:uid="{52B16D53-16A7-4D69-B14D-5E03BD6D4452}"/>
    <cellStyle name="Normal 4 6 2 4 5 2" xfId="21668" xr:uid="{E7995802-90F3-422F-8B7F-E0636E370639}"/>
    <cellStyle name="Normal 4 6 2 4 6" xfId="23820" xr:uid="{F2D36C3B-1B93-4771-8680-B2C00BEE802A}"/>
    <cellStyle name="Normal 4 6 2 4 7" xfId="13942" xr:uid="{F2571187-447E-4431-998D-0C219264E416}"/>
    <cellStyle name="Normal 4 6 2 5" xfId="3370" xr:uid="{00000000-0005-0000-0000-00008C060000}"/>
    <cellStyle name="Normal 4 6 2 5 2" xfId="6428" xr:uid="{01A369A0-5815-472D-97F3-A707B176889F}"/>
    <cellStyle name="Normal 4 6 2 5 2 2" xfId="26381" xr:uid="{16CB294B-F5FE-4515-BC4C-7748DEE1246C}"/>
    <cellStyle name="Normal 4 6 2 5 2 3" xfId="15997" xr:uid="{72F13864-9C06-40FA-BE5B-611CC6680535}"/>
    <cellStyle name="Normal 4 6 2 5 3" xfId="8450" xr:uid="{329386A7-6D86-40F6-8462-4DBE5BCB0B6D}"/>
    <cellStyle name="Normal 4 6 2 5 3 2" xfId="18830" xr:uid="{66D3882B-A6BA-47A6-8426-7BF6347CC412}"/>
    <cellStyle name="Normal 4 6 2 5 4" xfId="11283" xr:uid="{0D6E7808-C939-4A45-835C-6D27BEA1445A}"/>
    <cellStyle name="Normal 4 6 2 5 4 2" xfId="21663" xr:uid="{0C4BD208-8BE2-47DF-95F1-9787C9753DB7}"/>
    <cellStyle name="Normal 4 6 2 5 5" xfId="23230" xr:uid="{A0757412-99F0-4C37-9858-3E46AAA0C5DD}"/>
    <cellStyle name="Normal 4 6 2 5 6" xfId="13937" xr:uid="{E9B9564E-68B5-4E24-9065-9266C55071EC}"/>
    <cellStyle name="Normal 4 6 2 6" xfId="2548" xr:uid="{00000000-0005-0000-0000-00008D060000}"/>
    <cellStyle name="Normal 4 6 2 6 2" xfId="5820" xr:uid="{41544DA0-315C-44C7-AB6A-C9E301631538}"/>
    <cellStyle name="Normal 4 6 2 6 2 2" xfId="27510" xr:uid="{B3544BF6-F1E3-4B61-A540-E164104E4554}"/>
    <cellStyle name="Normal 4 6 2 6 2 3" xfId="15220" xr:uid="{7CD8B811-98BB-46E5-9CBA-D4CB87EA26E7}"/>
    <cellStyle name="Normal 4 6 2 6 3" xfId="7673" xr:uid="{7DCDBF62-8E47-4CB3-B802-602270E11C65}"/>
    <cellStyle name="Normal 4 6 2 6 3 2" xfId="18053" xr:uid="{61C0FDFA-84FE-454C-BD28-7756B99CB7D9}"/>
    <cellStyle name="Normal 4 6 2 6 4" xfId="10506" xr:uid="{0844F20E-431F-4A55-9533-1A1A9A61E0C7}"/>
    <cellStyle name="Normal 4 6 2 6 4 2" xfId="20886" xr:uid="{2882705B-DE5A-47A0-980E-CCA99F13C3A7}"/>
    <cellStyle name="Normal 4 6 2 6 5" xfId="22883" xr:uid="{E569D9BE-2496-4E68-BCDB-7012DD07E64E}"/>
    <cellStyle name="Normal 4 6 2 6 6" xfId="12936" xr:uid="{5886AA2B-A425-4F55-ACF6-F4BA10054406}"/>
    <cellStyle name="Normal 4 6 2 7" xfId="2242" xr:uid="{00000000-0005-0000-0000-000083060000}"/>
    <cellStyle name="Normal 4 6 2 7 2" xfId="7369" xr:uid="{84744B32-E0B7-4FC2-BB3B-B844A50F7DD0}"/>
    <cellStyle name="Normal 4 6 2 7 2 2" xfId="17749" xr:uid="{EDB24E2C-1183-4A31-B407-E5DFC0DCEDDC}"/>
    <cellStyle name="Normal 4 6 2 7 3" xfId="10202" xr:uid="{BA064AAF-62D6-4D3E-A5FB-B26EF5E73022}"/>
    <cellStyle name="Normal 4 6 2 7 3 2" xfId="20582" xr:uid="{FC3E2AD7-2C23-44A9-8943-266601646C4B}"/>
    <cellStyle name="Normal 4 6 2 7 4" xfId="25326" xr:uid="{222E9E21-D11A-4201-9FF5-9E84412AD29A}"/>
    <cellStyle name="Normal 4 6 2 7 5" xfId="14916" xr:uid="{8E47B897-A7B3-49F2-94FB-E0E005800D29}"/>
    <cellStyle name="Normal 4 6 2 8" xfId="3795" xr:uid="{66B84ED8-BC9E-4498-A73B-35889857A41E}"/>
    <cellStyle name="Normal 4 6 2 8 2" xfId="8631" xr:uid="{0F4416F8-99F8-41E9-A3CF-47FF7549839A}"/>
    <cellStyle name="Normal 4 6 2 8 2 2" xfId="19011" xr:uid="{A666FD74-CE94-4372-8D89-8248332C0E1E}"/>
    <cellStyle name="Normal 4 6 2 8 3" xfId="11464" xr:uid="{A0875D6F-228A-4E12-BCF7-F94FD1AB637F}"/>
    <cellStyle name="Normal 4 6 2 8 3 2" xfId="21844" xr:uid="{DE2D0665-F305-444B-955F-D1DD4BFCD16F}"/>
    <cellStyle name="Normal 4 6 2 8 4" xfId="16178" xr:uid="{38500B39-885A-4599-BE45-97D879E734F5}"/>
    <cellStyle name="Normal 4 6 2 9" xfId="5328" xr:uid="{65FE34F6-2A0D-4B2D-BC52-5DA0F62E3CEE}"/>
    <cellStyle name="Normal 4 6 2 9 2" xfId="14626" xr:uid="{005A2762-6103-4BE6-A709-99F685D5DE72}"/>
    <cellStyle name="Normal 4 6 3" xfId="1028" xr:uid="{00000000-0005-0000-0000-0000B6050000}"/>
    <cellStyle name="Normal 4 6 3 10" xfId="9914" xr:uid="{65D62F54-5204-4AF7-A9C3-2B42FD0785E3}"/>
    <cellStyle name="Normal 4 6 3 10 2" xfId="20294" xr:uid="{8B81BF18-E32E-4551-B32C-DD2102694D8F}"/>
    <cellStyle name="Normal 4 6 3 11" xfId="24209" xr:uid="{C8F8A3B3-7610-4B3D-88F8-49B14B8E669F}"/>
    <cellStyle name="Normal 4 6 3 12" xfId="12608" xr:uid="{92ACC22C-1DCF-4694-902C-29F38736A8E4}"/>
    <cellStyle name="Normal 4 6 3 2" xfId="2799" xr:uid="{00000000-0005-0000-0000-00008F060000}"/>
    <cellStyle name="Normal 4 6 3 2 2" xfId="3377" xr:uid="{00000000-0005-0000-0000-000090060000}"/>
    <cellStyle name="Normal 4 6 3 2 2 2" xfId="6435" xr:uid="{ECC1323C-BBCE-4C05-85B0-B7CD0379B66F}"/>
    <cellStyle name="Normal 4 6 3 2 2 2 2" xfId="28306" xr:uid="{CC38E7A4-818E-4713-AA1B-5EDBDD564FF5}"/>
    <cellStyle name="Normal 4 6 3 2 2 2 3" xfId="16004" xr:uid="{5D2BBA40-6627-4DA8-894C-64BF6AFF0124}"/>
    <cellStyle name="Normal 4 6 3 2 2 3" xfId="8457" xr:uid="{43FD189E-CF21-4F1F-84A3-354648D057E9}"/>
    <cellStyle name="Normal 4 6 3 2 2 3 2" xfId="18837" xr:uid="{2B00C903-3F5A-47B0-8475-DB1A2595A7FF}"/>
    <cellStyle name="Normal 4 6 3 2 2 4" xfId="11290" xr:uid="{9F945B0E-35D3-47C6-B261-9488E148600D}"/>
    <cellStyle name="Normal 4 6 3 2 2 4 2" xfId="21670" xr:uid="{9BE4E36D-2165-4661-B95D-60B47B200893}"/>
    <cellStyle name="Normal 4 6 3 2 2 5" xfId="23901" xr:uid="{99ADA984-40C4-405F-9146-D49474D20BF9}"/>
    <cellStyle name="Normal 4 6 3 2 2 6" xfId="13944" xr:uid="{4251F45D-B259-4191-887B-749C4FDC8CE6}"/>
    <cellStyle name="Normal 4 6 3 2 3" xfId="4349" xr:uid="{901FB3A0-8012-498C-9CCB-3EF37ACD6D75}"/>
    <cellStyle name="Normal 4 6 3 2 3 2" xfId="9121" xr:uid="{D16C0C56-8186-4342-8995-BAEF3C464C17}"/>
    <cellStyle name="Normal 4 6 3 2 3 2 2" xfId="29164" xr:uid="{C7EF66EA-693F-4B28-9BBC-25B8894BDAE5}"/>
    <cellStyle name="Normal 4 6 3 2 3 2 3" xfId="19501" xr:uid="{5E451109-4797-4230-9A2C-67668D2DDAFC}"/>
    <cellStyle name="Normal 4 6 3 2 3 3" xfId="11954" xr:uid="{BEEED125-E58D-4368-AED4-BBD4584C6ED8}"/>
    <cellStyle name="Normal 4 6 3 2 3 3 2" xfId="22334" xr:uid="{33CE28C0-6194-40B2-BB08-EEACDD9E6787}"/>
    <cellStyle name="Normal 4 6 3 2 3 4" xfId="24024" xr:uid="{7989FA24-BFED-499B-9E24-07FDD2DAA521}"/>
    <cellStyle name="Normal 4 6 3 2 3 5" xfId="16668" xr:uid="{91CA9D4E-359C-4C52-8609-A7C8330665B8}"/>
    <cellStyle name="Normal 4 6 3 2 4" xfId="6017" xr:uid="{59E052AB-7D7E-4A3D-976D-4709C348FFB7}"/>
    <cellStyle name="Normal 4 6 3 2 4 2" xfId="26947" xr:uid="{02767540-DF5E-4B92-80D7-9FD45739C69D}"/>
    <cellStyle name="Normal 4 6 3 2 4 3" xfId="15470" xr:uid="{DDDB477A-4CD4-4AC8-84C7-B0A32B3EBDDC}"/>
    <cellStyle name="Normal 4 6 3 2 5" xfId="7923" xr:uid="{4E6E7CA1-9D4F-4542-984E-C278AFFBBC10}"/>
    <cellStyle name="Normal 4 6 3 2 5 2" xfId="18303" xr:uid="{61542B72-7518-472E-BD8F-792E0FF34D99}"/>
    <cellStyle name="Normal 4 6 3 2 6" xfId="10756" xr:uid="{ABD51765-B398-485E-8795-9B8333D02366}"/>
    <cellStyle name="Normal 4 6 3 2 6 2" xfId="21136" xr:uid="{93867C53-5D9A-4BD7-90FE-2978CC3A71BD}"/>
    <cellStyle name="Normal 4 6 3 2 7" xfId="23037" xr:uid="{D9FA77CE-9ED0-4400-9135-1F8631E9D081}"/>
    <cellStyle name="Normal 4 6 3 2 8" xfId="13261" xr:uid="{51C5BCC4-BF37-4FC8-A816-6C0EC2E4824E}"/>
    <cellStyle name="Normal 4 6 3 3" xfId="3378" xr:uid="{00000000-0005-0000-0000-000091060000}"/>
    <cellStyle name="Normal 4 6 3 3 2" xfId="4547" xr:uid="{E221C829-7C95-4079-854A-5EBDF76DD425}"/>
    <cellStyle name="Normal 4 6 3 3 2 2" xfId="9319" xr:uid="{4DEF5092-6EB7-4BC7-9957-FECF1C25D9F1}"/>
    <cellStyle name="Normal 4 6 3 3 2 2 2" xfId="29294" xr:uid="{D3A93D07-91C3-4843-A204-60D26D324504}"/>
    <cellStyle name="Normal 4 6 3 3 2 2 3" xfId="19699" xr:uid="{DD7743E5-D6EA-4048-BE56-A3455AB786FD}"/>
    <cellStyle name="Normal 4 6 3 3 2 3" xfId="12152" xr:uid="{77A8F7AB-4E87-4258-807B-C7F69B105ADF}"/>
    <cellStyle name="Normal 4 6 3 3 2 3 2" xfId="22532" xr:uid="{58610B75-D3AA-4372-AE19-009B80C3D1A7}"/>
    <cellStyle name="Normal 4 6 3 3 2 4" xfId="24086" xr:uid="{0D6BCC69-94B7-4F2D-AFED-7BA5C54DEC4A}"/>
    <cellStyle name="Normal 4 6 3 3 2 5" xfId="16866" xr:uid="{27469A74-8DD6-41A1-B7AC-C6C4FAAFD828}"/>
    <cellStyle name="Normal 4 6 3 3 3" xfId="6436" xr:uid="{623468F2-DB1D-4A25-9F04-83975724908B}"/>
    <cellStyle name="Normal 4 6 3 3 3 2" xfId="27817" xr:uid="{EBF82967-C964-4B43-BCF0-0679A04E8F94}"/>
    <cellStyle name="Normal 4 6 3 3 3 3" xfId="16005" xr:uid="{5494DBDC-DD7D-4D87-8DEE-442698AE16EA}"/>
    <cellStyle name="Normal 4 6 3 3 4" xfId="8458" xr:uid="{A8365E87-BB44-439D-9A0C-3F33A415FE65}"/>
    <cellStyle name="Normal 4 6 3 3 4 2" xfId="18838" xr:uid="{18EEF64B-50EE-4128-A3E3-2DA4BBF896F7}"/>
    <cellStyle name="Normal 4 6 3 3 5" xfId="11291" xr:uid="{789E31E8-3EB5-48E4-B8B1-CABF5AA7D4A0}"/>
    <cellStyle name="Normal 4 6 3 3 5 2" xfId="21671" xr:uid="{0DEB7017-66B9-4564-A4BB-9E3C9FE50BAC}"/>
    <cellStyle name="Normal 4 6 3 3 6" xfId="25503" xr:uid="{3436378B-9E79-4637-A21E-71AC240B0DDD}"/>
    <cellStyle name="Normal 4 6 3 3 7" xfId="13945" xr:uid="{9AF3BE5F-10EF-4920-A4B5-935A140E3D04}"/>
    <cellStyle name="Normal 4 6 3 4" xfId="3376" xr:uid="{00000000-0005-0000-0000-000092060000}"/>
    <cellStyle name="Normal 4 6 3 4 2" xfId="6434" xr:uid="{A886D118-9798-4B5F-B36C-335C108265F6}"/>
    <cellStyle name="Normal 4 6 3 4 2 2" xfId="26705" xr:uid="{FAB36108-C6D0-47AF-BEE1-BC28397C8375}"/>
    <cellStyle name="Normal 4 6 3 4 2 3" xfId="16003" xr:uid="{CB19526C-0119-4CF9-AAB4-86A3527D295C}"/>
    <cellStyle name="Normal 4 6 3 4 3" xfId="8456" xr:uid="{AF3CC76E-0B3E-4EB8-A8A1-5953B3F0274B}"/>
    <cellStyle name="Normal 4 6 3 4 3 2" xfId="18836" xr:uid="{2EFF01A5-BFE2-42F0-B845-57884D25FD7F}"/>
    <cellStyle name="Normal 4 6 3 4 4" xfId="11289" xr:uid="{625C0DC1-3F0E-4E75-8366-20573A204629}"/>
    <cellStyle name="Normal 4 6 3 4 4 2" xfId="21669" xr:uid="{F42CB666-5D98-4AB0-8DA7-A311C7ED6FFD}"/>
    <cellStyle name="Normal 4 6 3 4 5" xfId="25121" xr:uid="{8232A13F-E8FD-43DB-A4C5-900C2D745B05}"/>
    <cellStyle name="Normal 4 6 3 4 6" xfId="13943" xr:uid="{E230A255-7C47-4E73-9DCC-7CC97062DFB8}"/>
    <cellStyle name="Normal 4 6 3 5" xfId="2591" xr:uid="{00000000-0005-0000-0000-000093060000}"/>
    <cellStyle name="Normal 4 6 3 5 2" xfId="5856" xr:uid="{6D81AD73-E358-4DC6-B538-A344F8457572}"/>
    <cellStyle name="Normal 4 6 3 5 2 2" xfId="26790" xr:uid="{16CED827-F0E7-46A8-96CD-1D6D37DD6EC7}"/>
    <cellStyle name="Normal 4 6 3 5 2 3" xfId="15263" xr:uid="{44B554EA-51CE-4740-88C4-673048E6CE4E}"/>
    <cellStyle name="Normal 4 6 3 5 3" xfId="7716" xr:uid="{E5302134-8F60-4297-9414-BF9364858382}"/>
    <cellStyle name="Normal 4 6 3 5 3 2" xfId="18096" xr:uid="{95A2416F-C317-4DCF-B9B0-F5D2680D25D6}"/>
    <cellStyle name="Normal 4 6 3 5 4" xfId="10549" xr:uid="{6189DE3A-7947-47B5-BFBB-FE8ED5761E0A}"/>
    <cellStyle name="Normal 4 6 3 5 4 2" xfId="20929" xr:uid="{44CBDEB3-C6B6-4F6D-A1B9-6FE03C2B83B1}"/>
    <cellStyle name="Normal 4 6 3 5 5" xfId="23928" xr:uid="{BC0E6D03-EBDA-495D-884C-09FD51EE881D}"/>
    <cellStyle name="Normal 4 6 3 5 6" xfId="12979" xr:uid="{40EAB2F3-82C5-4BFA-8CBB-A38D930B46D9}"/>
    <cellStyle name="Normal 4 6 3 6" xfId="2374" xr:uid="{00000000-0005-0000-0000-00008E060000}"/>
    <cellStyle name="Normal 4 6 3 6 2" xfId="7501" xr:uid="{D5F0E475-829F-4382-B8E0-F6660E807072}"/>
    <cellStyle name="Normal 4 6 3 6 2 2" xfId="17881" xr:uid="{4937C117-2160-4AB8-BEBD-AABD170FF688}"/>
    <cellStyle name="Normal 4 6 3 6 3" xfId="10334" xr:uid="{EBC08E7D-5530-47D8-A3F4-26578A6FE87F}"/>
    <cellStyle name="Normal 4 6 3 6 3 2" xfId="20714" xr:uid="{7AC2691F-6757-43AF-BCC2-16AE5386A8B5}"/>
    <cellStyle name="Normal 4 6 3 6 4" xfId="25445" xr:uid="{9C4F7415-8D2D-4E21-9BFE-337BF7D76875}"/>
    <cellStyle name="Normal 4 6 3 6 5" xfId="15048" xr:uid="{F992069E-7030-4E0F-8FC2-7DF6BC38C7D4}"/>
    <cellStyle name="Normal 4 6 3 7" xfId="3925" xr:uid="{924801CF-FC74-4CA9-B147-9E360EDB88E6}"/>
    <cellStyle name="Normal 4 6 3 7 2" xfId="8757" xr:uid="{4D943242-7C2D-42A4-A9EF-D885DE73F0F0}"/>
    <cellStyle name="Normal 4 6 3 7 2 2" xfId="19137" xr:uid="{88F63E08-9EF1-4D65-85FD-DB425D9DEE45}"/>
    <cellStyle name="Normal 4 6 3 7 3" xfId="11590" xr:uid="{D4F74956-11A9-4EC4-881E-71BDF2275367}"/>
    <cellStyle name="Normal 4 6 3 7 3 2" xfId="21970" xr:uid="{19FDC02D-D04F-456E-9356-E9B81E218EC7}"/>
    <cellStyle name="Normal 4 6 3 7 4" xfId="16304" xr:uid="{E6E6D48B-F82C-45C2-B441-F678F8C3916E}"/>
    <cellStyle name="Normal 4 6 3 8" xfId="5330" xr:uid="{607ADC84-15AD-45CE-8404-B51B4BCF585F}"/>
    <cellStyle name="Normal 4 6 3 8 2" xfId="14628" xr:uid="{423F566A-93EB-4271-9D48-AE6925D4E99E}"/>
    <cellStyle name="Normal 4 6 3 9" xfId="7081" xr:uid="{6B1299FA-5846-4160-B210-58C7C0DDF07D}"/>
    <cellStyle name="Normal 4 6 3 9 2" xfId="17461" xr:uid="{3A67E0D5-267D-4E35-8F08-7307358D77B8}"/>
    <cellStyle name="Normal 4 6 4" xfId="1029" xr:uid="{00000000-0005-0000-0000-0000B7050000}"/>
    <cellStyle name="Normal 4 6 4 2" xfId="3379" xr:uid="{00000000-0005-0000-0000-000095060000}"/>
    <cellStyle name="Normal 4 6 4 2 2" xfId="6437" xr:uid="{DF2BC96C-2FB0-4962-9806-62CD31B7ECED}"/>
    <cellStyle name="Normal 4 6 4 2 2 2" xfId="26973" xr:uid="{8716AC8C-11C4-474C-8456-E9B906350AA6}"/>
    <cellStyle name="Normal 4 6 4 2 2 3" xfId="16006" xr:uid="{A2B4B55D-AE48-42DA-9B4D-D608BAA9A44D}"/>
    <cellStyle name="Normal 4 6 4 2 3" xfId="8459" xr:uid="{6DBD12A6-2213-429C-AC16-8933FD49C409}"/>
    <cellStyle name="Normal 4 6 4 2 3 2" xfId="18839" xr:uid="{8135583A-409D-4449-BE67-C70F4FC82A0F}"/>
    <cellStyle name="Normal 4 6 4 2 4" xfId="11292" xr:uid="{974BD558-C368-47BB-B456-94E3E124EE42}"/>
    <cellStyle name="Normal 4 6 4 2 4 2" xfId="21672" xr:uid="{8B909957-D330-4C32-9A3C-E9EA72CC9DF6}"/>
    <cellStyle name="Normal 4 6 4 2 5" xfId="23755" xr:uid="{80E40EDF-AC2D-43E5-AF8D-8B8412EA8E75}"/>
    <cellStyle name="Normal 4 6 4 2 6" xfId="13946" xr:uid="{9AC6C785-FA2C-4C59-9E87-BABB63367A3C}"/>
    <cellStyle name="Normal 4 6 4 3" xfId="2796" xr:uid="{00000000-0005-0000-0000-000096060000}"/>
    <cellStyle name="Normal 4 6 4 3 2" xfId="6014" xr:uid="{6C483FC5-646A-4F50-85C1-8E995DCF95F1}"/>
    <cellStyle name="Normal 4 6 4 3 2 2" xfId="27503" xr:uid="{8ADA07F8-9A0B-4FC4-A429-84D780E180CE}"/>
    <cellStyle name="Normal 4 6 4 3 2 3" xfId="15467" xr:uid="{C62DDB48-E9B1-4C52-9486-4A9C55884380}"/>
    <cellStyle name="Normal 4 6 4 3 3" xfId="7920" xr:uid="{10E3C720-B3FB-4150-8280-9F5978754AB3}"/>
    <cellStyle name="Normal 4 6 4 3 3 2" xfId="18300" xr:uid="{8BB6CA60-1AC8-47E9-9408-6B49377EC56A}"/>
    <cellStyle name="Normal 4 6 4 3 4" xfId="10753" xr:uid="{21F570A0-3A0C-4A55-830B-E33CF98C2F1B}"/>
    <cellStyle name="Normal 4 6 4 3 4 2" xfId="21133" xr:uid="{BE0654F7-F076-4459-B2AE-3701B9BDDD41}"/>
    <cellStyle name="Normal 4 6 4 3 5" xfId="24884" xr:uid="{5608BF8D-F8BE-4E20-9495-238DAD20BFD1}"/>
    <cellStyle name="Normal 4 6 4 3 6" xfId="13258" xr:uid="{D4DC4BC2-2489-434E-B83E-F5C77EB46244}"/>
    <cellStyle name="Normal 4 6 4 4" xfId="4200" xr:uid="{A57E2CE8-3522-4BE4-A60A-936B9032D4FA}"/>
    <cellStyle name="Normal 4 6 4 4 2" xfId="8972" xr:uid="{C94728F6-AC6E-455A-908E-50D33529407D}"/>
    <cellStyle name="Normal 4 6 4 4 2 2" xfId="19352" xr:uid="{0CA64AC8-0492-4B95-9D47-014B6E1AABEE}"/>
    <cellStyle name="Normal 4 6 4 4 3" xfId="11805" xr:uid="{4AD76A22-88B8-4419-862B-F0BD30D77D2E}"/>
    <cellStyle name="Normal 4 6 4 4 3 2" xfId="22185" xr:uid="{4EB621FE-93A1-4D11-87A8-8318FEB65438}"/>
    <cellStyle name="Normal 4 6 4 4 4" xfId="23075" xr:uid="{733A50BF-9F77-4A27-B6D3-AC1CAF03E720}"/>
    <cellStyle name="Normal 4 6 4 4 5" xfId="16519" xr:uid="{645438F7-51BC-45C7-AE07-E4D07A053734}"/>
    <cellStyle name="Normal 4 6 4 5" xfId="5331" xr:uid="{9AB68C42-FC3A-4C78-8542-B8DA3FD6B9FB}"/>
    <cellStyle name="Normal 4 6 4 5 2" xfId="14629" xr:uid="{73F47F6E-2A0E-4804-AC52-DADCA8073015}"/>
    <cellStyle name="Normal 4 6 4 6" xfId="7082" xr:uid="{73D88EF4-697B-4643-B67A-ADBF92497027}"/>
    <cellStyle name="Normal 4 6 4 6 2" xfId="17462" xr:uid="{E2F6927A-9127-41AD-A8A9-A72D9C1DEF4A}"/>
    <cellStyle name="Normal 4 6 4 7" xfId="9915" xr:uid="{505BD350-6781-42B3-B3A5-60CCEB242031}"/>
    <cellStyle name="Normal 4 6 4 7 2" xfId="20295" xr:uid="{BC126441-CDF2-49F7-8E8E-C90F634FFA7D}"/>
    <cellStyle name="Normal 4 6 4 8" xfId="24941" xr:uid="{8CBEC4C0-6167-4ACD-B708-2F1EF5FCBA0D}"/>
    <cellStyle name="Normal 4 6 4 9" xfId="12766" xr:uid="{F1573951-130D-4364-86D9-F96C85D8EA5C}"/>
    <cellStyle name="Normal 4 6 5" xfId="3380" xr:uid="{00000000-0005-0000-0000-000097060000}"/>
    <cellStyle name="Normal 4 6 5 2" xfId="4548" xr:uid="{581CFBF6-C1AC-444F-A46C-02981E676F45}"/>
    <cellStyle name="Normal 4 6 5 2 2" xfId="9320" xr:uid="{CFAAE2CF-B7A9-4A13-A923-164E8CDC0A96}"/>
    <cellStyle name="Normal 4 6 5 2 2 2" xfId="29295" xr:uid="{ED4DE572-AFE9-42EB-A725-25F832C8068A}"/>
    <cellStyle name="Normal 4 6 5 2 2 3" xfId="19700" xr:uid="{E0FCC1E7-FE38-42F2-B0E0-07FCC59D20A8}"/>
    <cellStyle name="Normal 4 6 5 2 3" xfId="12153" xr:uid="{A1925F0E-E782-467A-B13D-335839335128}"/>
    <cellStyle name="Normal 4 6 5 2 3 2" xfId="22533" xr:uid="{AC00FD10-3A98-4B2C-827D-6861B8AA029B}"/>
    <cellStyle name="Normal 4 6 5 2 4" xfId="23304" xr:uid="{C9677F74-E8DA-4B04-B1E5-90A610B7759B}"/>
    <cellStyle name="Normal 4 6 5 2 5" xfId="16867" xr:uid="{BBFEB372-A371-413B-BB71-5A998ACFD46D}"/>
    <cellStyle name="Normal 4 6 5 3" xfId="6438" xr:uid="{7BEDD6E8-8DEB-4481-93FD-E3DDF32C9C2E}"/>
    <cellStyle name="Normal 4 6 5 3 2" xfId="26243" xr:uid="{243F8F15-6787-4C0A-A720-7FADCA7EEA10}"/>
    <cellStyle name="Normal 4 6 5 3 3" xfId="16007" xr:uid="{A5D04E9F-CB05-4A4F-8261-564A0F8E7F47}"/>
    <cellStyle name="Normal 4 6 5 4" xfId="8460" xr:uid="{532730D0-B859-46F1-8F49-E074F3AD6383}"/>
    <cellStyle name="Normal 4 6 5 4 2" xfId="18840" xr:uid="{DBB5BC43-DA6F-4B42-B0E7-8C259BA09246}"/>
    <cellStyle name="Normal 4 6 5 5" xfId="11293" xr:uid="{162DD07D-91B8-403D-9E9D-0E51B22F1306}"/>
    <cellStyle name="Normal 4 6 5 5 2" xfId="21673" xr:uid="{A456DF34-40D1-4C8D-9238-1A647AA31703}"/>
    <cellStyle name="Normal 4 6 5 6" xfId="25111" xr:uid="{0CC5BDD8-8D65-423E-85DA-4B5C43D446A2}"/>
    <cellStyle name="Normal 4 6 5 7" xfId="13947" xr:uid="{197DA3D7-F9EF-4319-8013-37E02FA82DBE}"/>
    <cellStyle name="Normal 4 6 6" xfId="2943" xr:uid="{00000000-0005-0000-0000-000098060000}"/>
    <cellStyle name="Normal 4 6 6 2" xfId="6123" xr:uid="{AB61B0ED-0C05-4DA9-A5B5-9B1C7FDA926D}"/>
    <cellStyle name="Normal 4 6 6 2 2" xfId="26508" xr:uid="{4E26FDE3-85AD-41CB-BE54-C9C7D9AED855}"/>
    <cellStyle name="Normal 4 6 6 2 3" xfId="15601" xr:uid="{FEB8E9C5-960A-4575-8FDE-A17B18FE6308}"/>
    <cellStyle name="Normal 4 6 6 3" xfId="8054" xr:uid="{7E7448F5-FD6C-40E9-A151-B5B80535108C}"/>
    <cellStyle name="Normal 4 6 6 3 2" xfId="18434" xr:uid="{DE24D157-716F-431F-890B-BD71DF75388E}"/>
    <cellStyle name="Normal 4 6 6 4" xfId="10887" xr:uid="{4AF5FA3F-E5DF-451E-B08B-27DE264D3C73}"/>
    <cellStyle name="Normal 4 6 6 4 2" xfId="21267" xr:uid="{85296F37-8CF4-4711-AAD8-2164B0504D56}"/>
    <cellStyle name="Normal 4 6 6 5" xfId="24034" xr:uid="{EFD7E220-F198-47E0-B4BD-5358AAF6C1A3}"/>
    <cellStyle name="Normal 4 6 6 6" xfId="13464" xr:uid="{2503850D-3D78-45E2-B8FA-EB848C72E4DA}"/>
    <cellStyle name="Normal 4 6 7" xfId="2488" xr:uid="{00000000-0005-0000-0000-000099060000}"/>
    <cellStyle name="Normal 4 6 7 2" xfId="5773" xr:uid="{50B46806-7D8D-42E2-9C6C-C21CBC4D37E3}"/>
    <cellStyle name="Normal 4 6 7 2 2" xfId="26159" xr:uid="{5256F9A0-EFB7-41AC-8504-22C92C43AF49}"/>
    <cellStyle name="Normal 4 6 7 2 3" xfId="15160" xr:uid="{6897A209-42EE-48B8-BFAE-E2EB752E78D0}"/>
    <cellStyle name="Normal 4 6 7 3" xfId="7613" xr:uid="{928CE829-45FF-468E-A724-D3EE3587A3C7}"/>
    <cellStyle name="Normal 4 6 7 3 2" xfId="17993" xr:uid="{F45296D9-6049-45CD-B7D0-0CFB0861CF15}"/>
    <cellStyle name="Normal 4 6 7 4" xfId="10446" xr:uid="{BA5CEA8B-76A7-4BFB-BA5E-EAEA0955FEB6}"/>
    <cellStyle name="Normal 4 6 7 4 2" xfId="20826" xr:uid="{A8D583BB-F8BD-4143-BF7C-57AA7EAD4000}"/>
    <cellStyle name="Normal 4 6 7 5" xfId="23319" xr:uid="{103450DD-2735-4A4C-A33D-984DF1C76EF3}"/>
    <cellStyle name="Normal 4 6 7 6" xfId="12876" xr:uid="{5E9881F1-2B8A-4A6A-B900-3DD69FFF754E}"/>
    <cellStyle name="Normal 4 6 8" xfId="2182" xr:uid="{00000000-0005-0000-0000-000082060000}"/>
    <cellStyle name="Normal 4 6 8 2" xfId="7309" xr:uid="{15F803F6-1D1C-408C-8311-625EC20A9C42}"/>
    <cellStyle name="Normal 4 6 8 2 2" xfId="17689" xr:uid="{ECBBA2BE-6D98-41EE-955A-755DC0787FD2}"/>
    <cellStyle name="Normal 4 6 8 3" xfId="10142" xr:uid="{D7A27A57-4429-427A-B428-FE3C620908DD}"/>
    <cellStyle name="Normal 4 6 8 3 2" xfId="20522" xr:uid="{27F0C316-878F-4708-A6DC-5E58065A94E5}"/>
    <cellStyle name="Normal 4 6 8 4" xfId="24270" xr:uid="{57A341D5-D594-4091-B7AB-8FBEB2695850}"/>
    <cellStyle name="Normal 4 6 8 5" xfId="14856" xr:uid="{B9219575-002C-4DFB-927E-315FE24DBD76}"/>
    <cellStyle name="Normal 4 6 9" xfId="3995" xr:uid="{5B3FB2E7-98AC-4D7F-BA21-C2139A83A87B}"/>
    <cellStyle name="Normal 4 6 9 2" xfId="8819" xr:uid="{3E5090D4-3654-4158-BCF2-FABCE5B40C12}"/>
    <cellStyle name="Normal 4 6 9 2 2" xfId="19199" xr:uid="{7D347B0F-9A4C-4D9C-8307-CFF1A1F2517E}"/>
    <cellStyle name="Normal 4 6 9 3" xfId="11652" xr:uid="{86DCD437-03D8-46D8-8996-3ADBC1159A65}"/>
    <cellStyle name="Normal 4 6 9 3 2" xfId="22032" xr:uid="{50E8EB04-21AB-46A5-8681-584EA55457EA}"/>
    <cellStyle name="Normal 4 6 9 4" xfId="16366" xr:uid="{6FA59F06-511F-49EB-9289-21244F33BEA0}"/>
    <cellStyle name="Normal 4 7" xfId="1030" xr:uid="{00000000-0005-0000-0000-0000B8050000}"/>
    <cellStyle name="Normal 4 7 10" xfId="5332" xr:uid="{ECD87BB0-BD90-49E2-9EE4-1F117221ACC5}"/>
    <cellStyle name="Normal 4 7 10 2" xfId="14630" xr:uid="{578552DA-6914-4709-8E5C-C93C603F32F4}"/>
    <cellStyle name="Normal 4 7 11" xfId="7083" xr:uid="{9290D053-35CD-4DAD-B80F-CACC9D3EF23C}"/>
    <cellStyle name="Normal 4 7 11 2" xfId="17463" xr:uid="{9A5C5777-3C3B-4BE8-A61E-31C493E774F9}"/>
    <cellStyle name="Normal 4 7 12" xfId="9916" xr:uid="{54880313-3C79-496B-A6D2-CCD9E0A1380A}"/>
    <cellStyle name="Normal 4 7 12 2" xfId="20296" xr:uid="{A2342BC1-9AA9-4364-9E56-FE359188ABB0}"/>
    <cellStyle name="Normal 4 7 13" xfId="23855" xr:uid="{EBC395B5-5298-4DCD-92C9-D8E9E3D2D57F}"/>
    <cellStyle name="Normal 4 7 14" xfId="12448" xr:uid="{FCC9BB74-58F6-4344-8DA8-0B927FF84A14}"/>
    <cellStyle name="Normal 4 7 2" xfId="1031" xr:uid="{00000000-0005-0000-0000-0000B9050000}"/>
    <cellStyle name="Normal 4 7 2 10" xfId="9917" xr:uid="{94CF7FCF-8478-4AE2-BFEB-AA8994DB8173}"/>
    <cellStyle name="Normal 4 7 2 10 2" xfId="20297" xr:uid="{B8110599-1DF2-4031-8E30-7BC6F555E3E1}"/>
    <cellStyle name="Normal 4 7 2 11" xfId="23058" xr:uid="{C66A64D2-0115-49AB-8BAC-36C4C9F008CD}"/>
    <cellStyle name="Normal 4 7 2 12" xfId="12609" xr:uid="{372D399D-0D52-40E3-994E-BA9ACBAB3711}"/>
    <cellStyle name="Normal 4 7 2 2" xfId="1032" xr:uid="{00000000-0005-0000-0000-0000BA050000}"/>
    <cellStyle name="Normal 4 7 2 2 2" xfId="3382" xr:uid="{00000000-0005-0000-0000-00009D060000}"/>
    <cellStyle name="Normal 4 7 2 2 2 2" xfId="6440" xr:uid="{E8A3B782-7144-4FB0-A0EE-14B664F1AEEF}"/>
    <cellStyle name="Normal 4 7 2 2 2 2 2" xfId="28065" xr:uid="{29F7E3EA-44BD-4021-8043-DAFB97F08BE6}"/>
    <cellStyle name="Normal 4 7 2 2 2 2 3" xfId="28197" xr:uid="{4F7C77A2-78FE-4A4A-B990-19A68F9D2F5F}"/>
    <cellStyle name="Normal 4 7 2 2 2 2 4" xfId="16009" xr:uid="{F484AA9B-596C-4BA3-AAF6-DE2DAFBC6117}"/>
    <cellStyle name="Normal 4 7 2 2 2 3" xfId="8462" xr:uid="{DB1A5F90-6857-43A1-8F1C-44EADF4E8061}"/>
    <cellStyle name="Normal 4 7 2 2 2 3 2" xfId="28919" xr:uid="{76A5D998-14F7-4EAD-91A8-CE53040F9BFB}"/>
    <cellStyle name="Normal 4 7 2 2 2 3 3" xfId="18842" xr:uid="{5A3404FA-1001-4144-A50A-EE677EE8B9B8}"/>
    <cellStyle name="Normal 4 7 2 2 2 4" xfId="11295" xr:uid="{A28B9933-EC09-4B39-9F68-FD7D5F491CFA}"/>
    <cellStyle name="Normal 4 7 2 2 2 4 2" xfId="21675" xr:uid="{139D2729-7A86-450C-ADE0-E252CD4B5BC9}"/>
    <cellStyle name="Normal 4 7 2 2 2 5" xfId="25330" xr:uid="{8FF248EE-F638-42F5-ACC7-A7C7BDB6519A}"/>
    <cellStyle name="Normal 4 7 2 2 2 6" xfId="13949" xr:uid="{29518F3D-1C02-4796-BB61-1355E1A9BFAF}"/>
    <cellStyle name="Normal 4 7 2 2 3" xfId="4351" xr:uid="{7C9569F9-0B92-4310-B4E2-53E9059F7EF8}"/>
    <cellStyle name="Normal 4 7 2 2 3 2" xfId="9123" xr:uid="{63FAED40-B796-4AEF-BC17-2BF11FA5189D}"/>
    <cellStyle name="Normal 4 7 2 2 3 2 2" xfId="29166" xr:uid="{F085E40B-C5E6-49D6-AEE1-8FC4AA0BDC7C}"/>
    <cellStyle name="Normal 4 7 2 2 3 2 3" xfId="19503" xr:uid="{98648650-F394-48D4-AE0E-51BE9FF8CA15}"/>
    <cellStyle name="Normal 4 7 2 2 3 3" xfId="11956" xr:uid="{8F26758B-F365-4B22-97EB-7FE5B65756B4}"/>
    <cellStyle name="Normal 4 7 2 2 3 3 2" xfId="22336" xr:uid="{F4405DCB-26E9-4D89-AA90-63F15D2747C7}"/>
    <cellStyle name="Normal 4 7 2 2 3 4" xfId="24690" xr:uid="{7F0753E8-F1BD-409E-8269-F6CE2CD8D05E}"/>
    <cellStyle name="Normal 4 7 2 2 3 5" xfId="16670" xr:uid="{09AD0ACB-335F-4A42-90EB-CAD05ED9EB23}"/>
    <cellStyle name="Normal 4 7 2 2 4" xfId="5334" xr:uid="{DB1BE809-91C4-4487-99CB-BA78682A7C08}"/>
    <cellStyle name="Normal 4 7 2 2 4 2" xfId="28188" xr:uid="{A26A072C-D439-465F-8D03-1CF7DF9CD02C}"/>
    <cellStyle name="Normal 4 7 2 2 4 3" xfId="14632" xr:uid="{0139C56B-5A9C-45D6-BBB5-8554DD1B4F94}"/>
    <cellStyle name="Normal 4 7 2 2 5" xfId="7085" xr:uid="{B0630248-094C-483E-9963-30E693C048AA}"/>
    <cellStyle name="Normal 4 7 2 2 5 2" xfId="17465" xr:uid="{E06B5C2A-5D99-4097-B1BA-91F8173A2815}"/>
    <cellStyle name="Normal 4 7 2 2 6" xfId="9918" xr:uid="{7D9B4A9C-318A-435B-8C9E-76189CD7F2C3}"/>
    <cellStyle name="Normal 4 7 2 2 6 2" xfId="20298" xr:uid="{A6ED4FA1-0582-4D26-AC7A-0D47AB97FF54}"/>
    <cellStyle name="Normal 4 7 2 2 7" xfId="25433" xr:uid="{EB845783-5C7F-4EDB-A2B7-8BC7C5A27B2D}"/>
    <cellStyle name="Normal 4 7 2 2 8" xfId="13263" xr:uid="{913CF532-A37B-483B-993E-FE9409C1DF05}"/>
    <cellStyle name="Normal 4 7 2 3" xfId="3383" xr:uid="{00000000-0005-0000-0000-00009E060000}"/>
    <cellStyle name="Normal 4 7 2 3 2" xfId="4549" xr:uid="{46E8E3F4-9AB2-4D0B-B228-F3DC92A59B02}"/>
    <cellStyle name="Normal 4 7 2 3 2 2" xfId="9321" xr:uid="{2DA334AD-81EE-4891-BCB6-5089645CC691}"/>
    <cellStyle name="Normal 4 7 2 3 2 2 2" xfId="29296" xr:uid="{19A243B4-9041-4A6A-8E43-BA4AA68BEF79}"/>
    <cellStyle name="Normal 4 7 2 3 2 2 3" xfId="19701" xr:uid="{7C21054C-ACE6-499C-8990-14AA71D66B40}"/>
    <cellStyle name="Normal 4 7 2 3 2 3" xfId="12154" xr:uid="{2F241494-6F03-4B86-825D-30B31DD43E71}"/>
    <cellStyle name="Normal 4 7 2 3 2 3 2" xfId="22534" xr:uid="{AF42D84B-7E58-4283-B265-DE2E94B06C5A}"/>
    <cellStyle name="Normal 4 7 2 3 2 4" xfId="23485" xr:uid="{5B829299-0FCA-4C9C-9574-D55A1DC93103}"/>
    <cellStyle name="Normal 4 7 2 3 2 5" xfId="16868" xr:uid="{07513BF6-2D82-4EC8-B8B0-AC57E661D50E}"/>
    <cellStyle name="Normal 4 7 2 3 3" xfId="6441" xr:uid="{1DDC8553-A0E4-4B99-B2E0-F701DA3F52F6}"/>
    <cellStyle name="Normal 4 7 2 3 3 2" xfId="27027" xr:uid="{C46C6744-48A7-43D5-8CD9-3FD923C8623C}"/>
    <cellStyle name="Normal 4 7 2 3 3 3" xfId="16010" xr:uid="{070E18B2-A9DA-412A-9425-8F969BB857C8}"/>
    <cellStyle name="Normal 4 7 2 3 4" xfId="8463" xr:uid="{0B5C1032-4D0D-46D5-ADEA-0B598EFEC199}"/>
    <cellStyle name="Normal 4 7 2 3 4 2" xfId="18843" xr:uid="{71DD5A18-900F-41BE-BF88-CC0809D70932}"/>
    <cellStyle name="Normal 4 7 2 3 5" xfId="11296" xr:uid="{79F1994A-278B-4DEF-AEC2-B86E8FFB31C5}"/>
    <cellStyle name="Normal 4 7 2 3 5 2" xfId="21676" xr:uid="{B6BBE588-2FB3-42B0-A3A6-9ECB44F53A85}"/>
    <cellStyle name="Normal 4 7 2 3 6" xfId="25018" xr:uid="{AE535D31-2888-43C8-804E-538BFB7C8FF7}"/>
    <cellStyle name="Normal 4 7 2 3 7" xfId="13950" xr:uid="{EF8865A0-2634-419C-81AC-1714230109F7}"/>
    <cellStyle name="Normal 4 7 2 4" xfId="3381" xr:uid="{00000000-0005-0000-0000-00009F060000}"/>
    <cellStyle name="Normal 4 7 2 4 2" xfId="6439" xr:uid="{44311F7F-2340-4F7A-9344-E05C23D09BCD}"/>
    <cellStyle name="Normal 4 7 2 4 2 2" xfId="28423" xr:uid="{1C11FF97-9659-4FB7-AC3B-B25BE5B4DB15}"/>
    <cellStyle name="Normal 4 7 2 4 2 3" xfId="16008" xr:uid="{C08F120F-7CC1-4EEB-A06A-816B435EB5B2}"/>
    <cellStyle name="Normal 4 7 2 4 3" xfId="8461" xr:uid="{A22906B9-4109-4F4C-BBF4-B084F26F0CCC}"/>
    <cellStyle name="Normal 4 7 2 4 3 2" xfId="18841" xr:uid="{1C94C6A9-D861-4BBE-9AA3-04ABD8CF95D3}"/>
    <cellStyle name="Normal 4 7 2 4 4" xfId="11294" xr:uid="{6BD22341-7B6C-4FB8-90AE-11D2A7650CD1}"/>
    <cellStyle name="Normal 4 7 2 4 4 2" xfId="21674" xr:uid="{2F38134A-C2EE-47AB-A1CD-74FA4985A5C7}"/>
    <cellStyle name="Normal 4 7 2 4 5" xfId="24339" xr:uid="{6965742A-DABB-4B5D-9CE3-B0D88D66FD56}"/>
    <cellStyle name="Normal 4 7 2 4 6" xfId="13948" xr:uid="{B6052090-0D22-43E5-88F5-DDA9F623168E}"/>
    <cellStyle name="Normal 4 7 2 5" xfId="2522" xr:uid="{00000000-0005-0000-0000-0000A0060000}"/>
    <cellStyle name="Normal 4 7 2 5 2" xfId="5799" xr:uid="{1AC14EAF-8ADA-411F-A2C1-37BEE74DE42E}"/>
    <cellStyle name="Normal 4 7 2 5 2 2" xfId="26468" xr:uid="{117D4155-8638-4B52-8860-014C54F77B84}"/>
    <cellStyle name="Normal 4 7 2 5 2 3" xfId="15194" xr:uid="{F470E651-EC4D-4C74-8AF6-4B70F2FCE2D5}"/>
    <cellStyle name="Normal 4 7 2 5 3" xfId="7647" xr:uid="{AC2A7936-D137-45E5-821B-FF609AA4C807}"/>
    <cellStyle name="Normal 4 7 2 5 3 2" xfId="18027" xr:uid="{58297419-9B42-45A9-8950-5062F9D9CCED}"/>
    <cellStyle name="Normal 4 7 2 5 4" xfId="10480" xr:uid="{05309789-5721-4EE0-BED9-D5CC4AA4F93F}"/>
    <cellStyle name="Normal 4 7 2 5 4 2" xfId="20860" xr:uid="{16FD0403-A5A0-41B4-980F-E4E5CA6782A1}"/>
    <cellStyle name="Normal 4 7 2 5 5" xfId="23080" xr:uid="{71E1624A-1843-43BD-9FAC-84A73E78AD77}"/>
    <cellStyle name="Normal 4 7 2 5 6" xfId="12910" xr:uid="{F3420428-407E-4F95-BBFF-207AD811E7A4}"/>
    <cellStyle name="Normal 4 7 2 6" xfId="2375" xr:uid="{00000000-0005-0000-0000-00009B060000}"/>
    <cellStyle name="Normal 4 7 2 6 2" xfId="7502" xr:uid="{769F161F-E878-49EA-8072-B568DBC03A28}"/>
    <cellStyle name="Normal 4 7 2 6 2 2" xfId="17882" xr:uid="{7C18E9CA-EA6B-48B2-A9F0-EA0B1DAC3E03}"/>
    <cellStyle name="Normal 4 7 2 6 3" xfId="10335" xr:uid="{90998299-42E9-496E-8965-36CD62139D03}"/>
    <cellStyle name="Normal 4 7 2 6 3 2" xfId="20715" xr:uid="{6FAC6990-7233-46E1-B31D-9D1FDFF969E7}"/>
    <cellStyle name="Normal 4 7 2 6 4" xfId="24501" xr:uid="{1924E8D1-A701-45E4-82EE-829B5B013230}"/>
    <cellStyle name="Normal 4 7 2 6 5" xfId="15049" xr:uid="{F18E1523-3355-49B4-80C9-2784B61EFC05}"/>
    <cellStyle name="Normal 4 7 2 7" xfId="3940" xr:uid="{9A2BB48D-FADA-4B23-A83B-8D431BD98AFA}"/>
    <cellStyle name="Normal 4 7 2 7 2" xfId="8772" xr:uid="{205B2BCB-1F78-4D50-B231-1502D096C554}"/>
    <cellStyle name="Normal 4 7 2 7 2 2" xfId="19152" xr:uid="{A77F6656-C547-4095-9BA2-3AA9FE2C626B}"/>
    <cellStyle name="Normal 4 7 2 7 3" xfId="11605" xr:uid="{81CBB1C2-C06C-4A59-B37A-19E4D285DD49}"/>
    <cellStyle name="Normal 4 7 2 7 3 2" xfId="21985" xr:uid="{826A3372-9C55-4A35-8393-4EA473919891}"/>
    <cellStyle name="Normal 4 7 2 7 4" xfId="16319" xr:uid="{68465F4B-39FB-4BAF-A0DD-78AC77D86B4E}"/>
    <cellStyle name="Normal 4 7 2 8" xfId="5333" xr:uid="{13546F49-DAB2-463E-958C-F5E4FC99F3B6}"/>
    <cellStyle name="Normal 4 7 2 8 2" xfId="14631" xr:uid="{2269BC98-E52E-4AEF-9318-3A0C7BF899CA}"/>
    <cellStyle name="Normal 4 7 2 9" xfId="7084" xr:uid="{33C0665B-8DFC-4FC7-BA5E-9DFF3D24B26A}"/>
    <cellStyle name="Normal 4 7 2 9 2" xfId="17464" xr:uid="{32C2A2A0-758E-4D70-A747-30F54F2880C2}"/>
    <cellStyle name="Normal 4 7 3" xfId="1033" xr:uid="{00000000-0005-0000-0000-0000BB050000}"/>
    <cellStyle name="Normal 4 7 3 10" xfId="23217" xr:uid="{B23255F7-F4B4-46C6-BDC3-F7F7DFB45E4A}"/>
    <cellStyle name="Normal 4 7 3 11" xfId="12767" xr:uid="{5B9B4569-F3DC-453F-AD77-C2CDBB04CD4C}"/>
    <cellStyle name="Normal 4 7 3 2" xfId="2800" xr:uid="{00000000-0005-0000-0000-0000A2060000}"/>
    <cellStyle name="Normal 4 7 3 2 2" xfId="3385" xr:uid="{00000000-0005-0000-0000-0000A3060000}"/>
    <cellStyle name="Normal 4 7 3 2 2 2" xfId="6443" xr:uid="{53810B6E-C53B-43D6-AE3D-46C149E1B3A1}"/>
    <cellStyle name="Normal 4 7 3 2 2 2 2" xfId="27860" xr:uid="{922C9D80-9D89-4676-A90B-FCD9E2F55F3A}"/>
    <cellStyle name="Normal 4 7 3 2 2 2 3" xfId="16012" xr:uid="{EE8F8F7A-6623-4A9F-AC91-6EE3BC856599}"/>
    <cellStyle name="Normal 4 7 3 2 2 3" xfId="8465" xr:uid="{987597A1-1E85-465F-8B60-C8E171A18F9A}"/>
    <cellStyle name="Normal 4 7 3 2 2 3 2" xfId="18845" xr:uid="{AD69400C-C4E8-42CD-8880-52DE0A26604D}"/>
    <cellStyle name="Normal 4 7 3 2 2 4" xfId="11298" xr:uid="{25156719-1487-4052-A1B6-39B57135340C}"/>
    <cellStyle name="Normal 4 7 3 2 2 4 2" xfId="21678" xr:uid="{0694350B-6E7D-4D01-B7CC-180A5898F4DF}"/>
    <cellStyle name="Normal 4 7 3 2 2 5" xfId="24235" xr:uid="{1AA7E446-D1B4-4ADD-BC9E-A6D05A68F541}"/>
    <cellStyle name="Normal 4 7 3 2 2 6" xfId="13952" xr:uid="{57FFFDF5-F0ED-4873-B3C0-9C23ED89195F}"/>
    <cellStyle name="Normal 4 7 3 2 3" xfId="4352" xr:uid="{F2D3C5C8-BAE8-4D9C-8DFE-4C96ED79DDF2}"/>
    <cellStyle name="Normal 4 7 3 2 3 2" xfId="9124" xr:uid="{A49144D0-4FE4-49F0-A873-33B5C37A2C6A}"/>
    <cellStyle name="Normal 4 7 3 2 3 2 2" xfId="29167" xr:uid="{1A3937BD-0170-4894-8AD8-4C2E846B41A3}"/>
    <cellStyle name="Normal 4 7 3 2 3 2 3" xfId="19504" xr:uid="{174F01A6-25FE-4035-A4BF-51FD59274363}"/>
    <cellStyle name="Normal 4 7 3 2 3 3" xfId="11957" xr:uid="{8C135C48-1145-490B-B793-34B596722489}"/>
    <cellStyle name="Normal 4 7 3 2 3 3 2" xfId="22337" xr:uid="{4F9D8817-78BB-4B17-A34F-5D9FC35D447A}"/>
    <cellStyle name="Normal 4 7 3 2 3 4" xfId="25531" xr:uid="{DFC30A2A-229D-400B-B244-DFA9FC8D4734}"/>
    <cellStyle name="Normal 4 7 3 2 3 5" xfId="16671" xr:uid="{1C831B97-2D5D-4E91-86F5-9A9EEC6E1B8E}"/>
    <cellStyle name="Normal 4 7 3 2 4" xfId="6018" xr:uid="{8FFFC580-834C-44BE-8CD3-430B44793A15}"/>
    <cellStyle name="Normal 4 7 3 2 4 2" xfId="28636" xr:uid="{15FC67DB-08EC-4071-88B1-443275FF92F3}"/>
    <cellStyle name="Normal 4 7 3 2 4 3" xfId="15471" xr:uid="{F902FE6B-2ED5-47E7-91FE-6E0FF680D717}"/>
    <cellStyle name="Normal 4 7 3 2 5" xfId="7924" xr:uid="{D959163E-A8B4-47B6-96F1-4D896F486CB6}"/>
    <cellStyle name="Normal 4 7 3 2 5 2" xfId="18304" xr:uid="{0018F348-2C9B-41A8-A852-EE2BC648AA2E}"/>
    <cellStyle name="Normal 4 7 3 2 6" xfId="10757" xr:uid="{027BA73A-DF2F-4918-82A3-C0134AE5FF7B}"/>
    <cellStyle name="Normal 4 7 3 2 6 2" xfId="21137" xr:uid="{C64351CD-0232-4399-8F6D-BE020A06A669}"/>
    <cellStyle name="Normal 4 7 3 2 7" xfId="22933" xr:uid="{64832F62-A492-4AE4-BE82-8EFB4A39830D}"/>
    <cellStyle name="Normal 4 7 3 2 8" xfId="13264" xr:uid="{3905BF4B-7F26-4FB9-AD8A-D397C10486DE}"/>
    <cellStyle name="Normal 4 7 3 3" xfId="3386" xr:uid="{00000000-0005-0000-0000-0000A4060000}"/>
    <cellStyle name="Normal 4 7 3 3 2" xfId="4550" xr:uid="{1A165274-7D2D-4845-81C7-9F9CA3DCC295}"/>
    <cellStyle name="Normal 4 7 3 3 2 2" xfId="9322" xr:uid="{21017B07-9533-48F2-B76A-A9904B1E572D}"/>
    <cellStyle name="Normal 4 7 3 3 2 2 2" xfId="29297" xr:uid="{92DAF1EC-399A-4473-9A26-D4AD3C49A537}"/>
    <cellStyle name="Normal 4 7 3 3 2 2 3" xfId="19702" xr:uid="{E71B1D6B-637F-41AC-B085-44710507AB2C}"/>
    <cellStyle name="Normal 4 7 3 3 2 3" xfId="12155" xr:uid="{76545C79-C1E2-4205-AEB0-60C9055EB96D}"/>
    <cellStyle name="Normal 4 7 3 3 2 3 2" xfId="22535" xr:uid="{8252839B-50AF-4E47-B69C-62417D030820}"/>
    <cellStyle name="Normal 4 7 3 3 2 4" xfId="25615" xr:uid="{637A9F53-2129-4063-921B-5BD1687D5E8B}"/>
    <cellStyle name="Normal 4 7 3 3 2 5" xfId="16869" xr:uid="{2CBBAB85-9FF0-42EB-8DC7-FCAAD67F3D9B}"/>
    <cellStyle name="Normal 4 7 3 3 3" xfId="6444" xr:uid="{2559EC73-01AB-4BE6-A858-866E4A0C693F}"/>
    <cellStyle name="Normal 4 7 3 3 3 2" xfId="28120" xr:uid="{AB0AF7AD-5560-48ED-BBAE-26CC74CFAACA}"/>
    <cellStyle name="Normal 4 7 3 3 3 3" xfId="16013" xr:uid="{FB973B5B-099F-4680-AF5B-352F45B579C1}"/>
    <cellStyle name="Normal 4 7 3 3 4" xfId="8466" xr:uid="{367044B2-E779-46AB-A5B5-81DFF701B7A8}"/>
    <cellStyle name="Normal 4 7 3 3 4 2" xfId="18846" xr:uid="{D40E5ABF-24A8-4F3E-813F-4EA94B08E4CC}"/>
    <cellStyle name="Normal 4 7 3 3 5" xfId="11299" xr:uid="{B9B4D268-90DE-40C9-8B09-C131EF47E421}"/>
    <cellStyle name="Normal 4 7 3 3 5 2" xfId="21679" xr:uid="{8A80F0E3-ED14-4D82-8BC7-7D8F9EA01122}"/>
    <cellStyle name="Normal 4 7 3 3 6" xfId="24998" xr:uid="{7F6158B9-9876-495F-8DF5-4CACFE99AB03}"/>
    <cellStyle name="Normal 4 7 3 3 7" xfId="13953" xr:uid="{177470DF-4091-4B6E-B0A3-4B0D9B91F2E4}"/>
    <cellStyle name="Normal 4 7 3 4" xfId="3384" xr:uid="{00000000-0005-0000-0000-0000A5060000}"/>
    <cellStyle name="Normal 4 7 3 4 2" xfId="6442" xr:uid="{B57E6A99-9D37-46F1-86C4-1665A67C78CA}"/>
    <cellStyle name="Normal 4 7 3 4 2 2" xfId="27719" xr:uid="{35086D57-83FE-470F-9779-AD8EA3F5608F}"/>
    <cellStyle name="Normal 4 7 3 4 2 3" xfId="16011" xr:uid="{93D24E2A-F630-477B-9CF3-DB560698D985}"/>
    <cellStyle name="Normal 4 7 3 4 3" xfId="8464" xr:uid="{67BFA435-4966-48C1-9AEE-BE2730AED301}"/>
    <cellStyle name="Normal 4 7 3 4 3 2" xfId="18844" xr:uid="{C4D13922-CE08-4A44-A88F-FD569EC6A9B5}"/>
    <cellStyle name="Normal 4 7 3 4 4" xfId="11297" xr:uid="{BABB8930-1355-46D6-A763-80D50C44C383}"/>
    <cellStyle name="Normal 4 7 3 4 4 2" xfId="21677" xr:uid="{C907EC8E-8F9B-4F15-88B2-FD60624213FF}"/>
    <cellStyle name="Normal 4 7 3 4 5" xfId="24444" xr:uid="{C135DED2-7814-4405-B062-AEB9A2623711}"/>
    <cellStyle name="Normal 4 7 3 4 6" xfId="13951" xr:uid="{925FDADB-741E-453C-BDB1-A14A8AFBF160}"/>
    <cellStyle name="Normal 4 7 3 5" xfId="2625" xr:uid="{00000000-0005-0000-0000-0000A6060000}"/>
    <cellStyle name="Normal 4 7 3 5 2" xfId="5887" xr:uid="{467E7569-D1DD-41C7-8C42-647AD7DF3179}"/>
    <cellStyle name="Normal 4 7 3 5 2 2" xfId="26531" xr:uid="{76B339F9-1083-444A-9CBE-37140A9D40E6}"/>
    <cellStyle name="Normal 4 7 3 5 2 3" xfId="15297" xr:uid="{948ECB5D-E4FA-42A5-80B8-D9B79CF7CD33}"/>
    <cellStyle name="Normal 4 7 3 5 3" xfId="7750" xr:uid="{F56D7C1A-5CC2-4803-8EC0-F89C274DEF58}"/>
    <cellStyle name="Normal 4 7 3 5 3 2" xfId="18130" xr:uid="{84E8834E-20A7-46A3-9C3E-C6E062ED13C8}"/>
    <cellStyle name="Normal 4 7 3 5 4" xfId="10583" xr:uid="{C7D846FE-8615-42A3-BF1D-2893344EBB91}"/>
    <cellStyle name="Normal 4 7 3 5 4 2" xfId="20963" xr:uid="{BB17348A-AB35-40FE-B741-367C816F42E2}"/>
    <cellStyle name="Normal 4 7 3 5 5" xfId="24284" xr:uid="{F61C2860-C58E-46C6-8409-4FFC8CA3C0A9}"/>
    <cellStyle name="Normal 4 7 3 5 6" xfId="13013" xr:uid="{78609EAF-EFE9-4A1E-B1AE-DE10254DF8F3}"/>
    <cellStyle name="Normal 4 7 3 6" xfId="4201" xr:uid="{FB33D749-A623-47A1-A7DC-8EC67DD0405B}"/>
    <cellStyle name="Normal 4 7 3 6 2" xfId="8973" xr:uid="{FDA51955-8791-428A-8F87-6E902F65568A}"/>
    <cellStyle name="Normal 4 7 3 6 2 2" xfId="19353" xr:uid="{7140A27B-0B13-40A9-A699-67404A1F7F75}"/>
    <cellStyle name="Normal 4 7 3 6 3" xfId="11806" xr:uid="{02D7088C-C31C-4B88-947A-DDC072D56879}"/>
    <cellStyle name="Normal 4 7 3 6 3 2" xfId="22186" xr:uid="{1A8FAFBF-CC8B-4EA7-82A4-F2D76EBBB64A}"/>
    <cellStyle name="Normal 4 7 3 6 4" xfId="24265" xr:uid="{E02FEA3B-468A-40C0-BC2D-348E7AE01BFF}"/>
    <cellStyle name="Normal 4 7 3 6 5" xfId="16520" xr:uid="{B367F241-D9A8-4AB9-A5AD-1000D26A3B42}"/>
    <cellStyle name="Normal 4 7 3 7" xfId="5335" xr:uid="{58BE4E7E-F5FF-439E-978A-AF357221A2F9}"/>
    <cellStyle name="Normal 4 7 3 7 2" xfId="14633" xr:uid="{B160EAE7-2B0E-401E-8AC0-4034E825233C}"/>
    <cellStyle name="Normal 4 7 3 8" xfId="7086" xr:uid="{CECA2A84-0C2A-4E0E-BB1F-EE2345128D84}"/>
    <cellStyle name="Normal 4 7 3 8 2" xfId="17466" xr:uid="{DB124342-2633-4FBF-BD15-2D33BC0A29E7}"/>
    <cellStyle name="Normal 4 7 3 9" xfId="9919" xr:uid="{B588683A-1EF9-49B5-A3BD-82F505139439}"/>
    <cellStyle name="Normal 4 7 3 9 2" xfId="20299" xr:uid="{106BF3F6-63AD-4F0C-A036-62CAC7501F23}"/>
    <cellStyle name="Normal 4 7 4" xfId="1034" xr:uid="{00000000-0005-0000-0000-0000BC050000}"/>
    <cellStyle name="Normal 4 7 4 2" xfId="3387" xr:uid="{00000000-0005-0000-0000-0000A8060000}"/>
    <cellStyle name="Normal 4 7 4 2 2" xfId="6445" xr:uid="{FD891397-8334-4F44-B2C4-56922778E1F9}"/>
    <cellStyle name="Normal 4 7 4 2 2 2" xfId="27168" xr:uid="{14E18352-F4FB-4D06-92DF-366278A948F0}"/>
    <cellStyle name="Normal 4 7 4 2 2 3" xfId="16014" xr:uid="{A728E423-9CBE-452C-84D6-DA8535635E1E}"/>
    <cellStyle name="Normal 4 7 4 2 3" xfId="8467" xr:uid="{43FDE11D-6573-4D36-A25B-606951578EAB}"/>
    <cellStyle name="Normal 4 7 4 2 3 2" xfId="18847" xr:uid="{0E50BC27-C20A-4AAB-A0B7-C919FE3AE2BA}"/>
    <cellStyle name="Normal 4 7 4 2 4" xfId="11300" xr:uid="{5055A7E8-A0FC-4BD5-910C-28427D9345B0}"/>
    <cellStyle name="Normal 4 7 4 2 4 2" xfId="21680" xr:uid="{EB971B07-4D8E-4A44-B85D-AF9C7609AF55}"/>
    <cellStyle name="Normal 4 7 4 2 5" xfId="25509" xr:uid="{79801D7F-59F0-4C0B-93D3-156EC60B82D5}"/>
    <cellStyle name="Normal 4 7 4 2 6" xfId="13954" xr:uid="{966C5FA1-B594-4EED-9289-57738A45AFF7}"/>
    <cellStyle name="Normal 4 7 4 3" xfId="4350" xr:uid="{0171176F-39CE-44B5-A480-3D9153E12332}"/>
    <cellStyle name="Normal 4 7 4 3 2" xfId="9122" xr:uid="{FEE9070C-3614-4F3E-B87E-CC3269B95B6C}"/>
    <cellStyle name="Normal 4 7 4 3 2 2" xfId="29165" xr:uid="{CE131DC5-BF72-42BF-8EBE-38EB427C7BEC}"/>
    <cellStyle name="Normal 4 7 4 3 2 3" xfId="19502" xr:uid="{6C44936C-282E-4706-8A77-6721B9A79177}"/>
    <cellStyle name="Normal 4 7 4 3 3" xfId="11955" xr:uid="{04F42CBE-42E1-4190-BA4C-F8C08E80A45B}"/>
    <cellStyle name="Normal 4 7 4 3 3 2" xfId="22335" xr:uid="{B6D132A1-D984-4C1C-A3E6-2063CCE02F8C}"/>
    <cellStyle name="Normal 4 7 4 3 4" xfId="24655" xr:uid="{08338032-EEE5-4928-875B-7E0858B9F159}"/>
    <cellStyle name="Normal 4 7 4 3 5" xfId="16669" xr:uid="{B8B7285C-A24E-4A2C-A53B-D96F4C63D471}"/>
    <cellStyle name="Normal 4 7 4 4" xfId="5336" xr:uid="{B016F4A0-D05B-4FE3-B6DC-3B377F36D9D9}"/>
    <cellStyle name="Normal 4 7 4 4 2" xfId="27133" xr:uid="{AFBDEBCF-A32A-4D62-8D60-42CEC6EA2C9B}"/>
    <cellStyle name="Normal 4 7 4 4 3" xfId="14634" xr:uid="{B30A266E-ADB7-4B04-8ED4-270865894F7D}"/>
    <cellStyle name="Normal 4 7 4 5" xfId="7087" xr:uid="{8656F3D8-2A5D-4D5B-BBBC-E5464E3E3920}"/>
    <cellStyle name="Normal 4 7 4 5 2" xfId="17467" xr:uid="{71C7C10F-B6D6-4218-A674-F13DA0471321}"/>
    <cellStyle name="Normal 4 7 4 6" xfId="9920" xr:uid="{C4D45CEE-C45F-4FDB-A4B4-54CE41E6640E}"/>
    <cellStyle name="Normal 4 7 4 6 2" xfId="20300" xr:uid="{923A9ECC-B39B-42BE-AE4F-848FCB9F9C9A}"/>
    <cellStyle name="Normal 4 7 4 7" xfId="23634" xr:uid="{059C9136-819D-42E1-B24B-81E5236E9C4C}"/>
    <cellStyle name="Normal 4 7 4 8" xfId="13262" xr:uid="{78A61C52-0EB4-4A22-B21E-6AC973B0CB2B}"/>
    <cellStyle name="Normal 4 7 5" xfId="3388" xr:uid="{00000000-0005-0000-0000-0000A9060000}"/>
    <cellStyle name="Normal 4 7 5 2" xfId="4551" xr:uid="{1AC12079-FAAE-4952-8A63-9E520EA71BD6}"/>
    <cellStyle name="Normal 4 7 5 2 2" xfId="9323" xr:uid="{8F237C10-887B-406C-9296-1B65BC9ECACE}"/>
    <cellStyle name="Normal 4 7 5 2 2 2" xfId="29298" xr:uid="{2700BF11-F8F9-4C83-BEC9-DF9DEB27EE8A}"/>
    <cellStyle name="Normal 4 7 5 2 2 3" xfId="19703" xr:uid="{06CFF376-4B8A-4378-BD56-36D1F63F9218}"/>
    <cellStyle name="Normal 4 7 5 2 3" xfId="12156" xr:uid="{06B4C537-F745-4E19-B271-A79299626284}"/>
    <cellStyle name="Normal 4 7 5 2 3 2" xfId="22536" xr:uid="{CB6D4BA7-0D72-4DD1-948F-BC28E4DC62E2}"/>
    <cellStyle name="Normal 4 7 5 2 4" xfId="23503" xr:uid="{7A2135C5-4325-4B96-8CA5-4658F0B8CAE5}"/>
    <cellStyle name="Normal 4 7 5 2 5" xfId="16870" xr:uid="{91FEC4DC-D85D-4ECF-828A-109546493296}"/>
    <cellStyle name="Normal 4 7 5 3" xfId="6446" xr:uid="{1010A598-4F8B-4B42-BA60-88973C19D759}"/>
    <cellStyle name="Normal 4 7 5 3 2" xfId="28409" xr:uid="{EF52E748-5F8A-4362-9E35-4E655BE28529}"/>
    <cellStyle name="Normal 4 7 5 3 3" xfId="16015" xr:uid="{F7F982E8-3334-4350-9811-03001F6F76C9}"/>
    <cellStyle name="Normal 4 7 5 4" xfId="8468" xr:uid="{403FCCE6-6F4D-46CC-A7EA-58A68A8988A6}"/>
    <cellStyle name="Normal 4 7 5 4 2" xfId="18848" xr:uid="{6161F666-5627-4304-A235-3A091AE22388}"/>
    <cellStyle name="Normal 4 7 5 5" xfId="11301" xr:uid="{8B281023-1159-4147-AC5E-52CD14096041}"/>
    <cellStyle name="Normal 4 7 5 5 2" xfId="21681" xr:uid="{B0F7BB96-F83E-472F-AE1A-73C1FEE99CD3}"/>
    <cellStyle name="Normal 4 7 5 6" xfId="24108" xr:uid="{5B227303-F15B-4221-AD36-24A5A5068E25}"/>
    <cellStyle name="Normal 4 7 5 7" xfId="13955" xr:uid="{E48D1D16-C7EF-4283-9258-9D6B0B2DB5BE}"/>
    <cellStyle name="Normal 4 7 6" xfId="2944" xr:uid="{00000000-0005-0000-0000-0000AA060000}"/>
    <cellStyle name="Normal 4 7 6 2" xfId="6124" xr:uid="{F615DED7-A8A1-4773-8FB6-A8CFFB8A3E29}"/>
    <cellStyle name="Normal 4 7 6 2 2" xfId="26018" xr:uid="{EDD28773-EB40-43A0-81A7-D8703487BEFE}"/>
    <cellStyle name="Normal 4 7 6 2 3" xfId="15602" xr:uid="{2AE3843D-DAA7-4879-95D1-9719036EED47}"/>
    <cellStyle name="Normal 4 7 6 3" xfId="8055" xr:uid="{AC28A63F-6B80-4564-988E-C166759FBEA6}"/>
    <cellStyle name="Normal 4 7 6 3 2" xfId="18435" xr:uid="{F6019E17-2720-4A10-98D8-361802ADE904}"/>
    <cellStyle name="Normal 4 7 6 4" xfId="10888" xr:uid="{37A84365-2A49-43CC-A4F0-4B7CE36ADA6C}"/>
    <cellStyle name="Normal 4 7 6 4 2" xfId="21268" xr:uid="{B364E9EE-1067-4834-8492-3B98479CFE23}"/>
    <cellStyle name="Normal 4 7 6 5" xfId="23691" xr:uid="{8329929E-E0B0-43D4-A5B4-DF7C31A3F077}"/>
    <cellStyle name="Normal 4 7 6 6" xfId="13465" xr:uid="{32EC6C28-971A-4668-B6F6-4013290CF67E}"/>
    <cellStyle name="Normal 4 7 7" xfId="2462" xr:uid="{00000000-0005-0000-0000-0000AB060000}"/>
    <cellStyle name="Normal 4 7 7 2" xfId="5753" xr:uid="{1E182BFF-53A3-419D-8B78-9CF8C2552F20}"/>
    <cellStyle name="Normal 4 7 7 2 2" xfId="26645" xr:uid="{6DE66B16-01B0-4400-8558-9A854364871F}"/>
    <cellStyle name="Normal 4 7 7 2 3" xfId="15134" xr:uid="{189A590E-9E8B-4FAE-AB18-A6A3DF38D4D2}"/>
    <cellStyle name="Normal 4 7 7 3" xfId="7587" xr:uid="{9631383F-EA73-420F-9B7C-B7DBB081BD3F}"/>
    <cellStyle name="Normal 4 7 7 3 2" xfId="17967" xr:uid="{8DCEF87A-4EBB-4150-BA66-B616970B0F28}"/>
    <cellStyle name="Normal 4 7 7 4" xfId="10420" xr:uid="{E881F229-E8F5-431F-BF42-0D7520F8F52B}"/>
    <cellStyle name="Normal 4 7 7 4 2" xfId="20800" xr:uid="{50F9BEC4-804D-48B7-B495-FC7FF5063A4C}"/>
    <cellStyle name="Normal 4 7 7 5" xfId="25399" xr:uid="{182EF9FF-8287-4F59-9452-65A72BE06BC2}"/>
    <cellStyle name="Normal 4 7 7 6" xfId="12850" xr:uid="{8420457E-9B08-4741-8C26-390042569F50}"/>
    <cellStyle name="Normal 4 7 8" xfId="2216" xr:uid="{00000000-0005-0000-0000-00009A060000}"/>
    <cellStyle name="Normal 4 7 8 2" xfId="7343" xr:uid="{391F0690-FC1E-4043-AB5F-2D55CB99CFDE}"/>
    <cellStyle name="Normal 4 7 8 2 2" xfId="17723" xr:uid="{BB350AC2-7109-4CB0-B5D9-ACAF48401B53}"/>
    <cellStyle name="Normal 4 7 8 3" xfId="10176" xr:uid="{2D5AC400-5AEA-4B23-A763-438F939FC9C1}"/>
    <cellStyle name="Normal 4 7 8 3 2" xfId="20556" xr:uid="{DD553A7C-8908-4545-AB7B-0874A202CDF3}"/>
    <cellStyle name="Normal 4 7 8 4" xfId="25272" xr:uid="{44F47FBC-07A1-452C-B590-775A4DD7ECC2}"/>
    <cellStyle name="Normal 4 7 8 5" xfId="14890" xr:uid="{141A1A32-2580-4523-8911-D5D48711AF63}"/>
    <cellStyle name="Normal 4 7 9" xfId="3996" xr:uid="{F9366F69-AABF-49B2-ACE2-2A92D4BFADA6}"/>
    <cellStyle name="Normal 4 7 9 2" xfId="8820" xr:uid="{DF857D7A-A4BA-4849-BAA1-99D352DC3C25}"/>
    <cellStyle name="Normal 4 7 9 2 2" xfId="19200" xr:uid="{B4FDC014-8D46-424D-88C9-8795081D17FD}"/>
    <cellStyle name="Normal 4 7 9 3" xfId="11653" xr:uid="{0F212C51-7461-4ACB-946C-A88A76CA55D0}"/>
    <cellStyle name="Normal 4 7 9 3 2" xfId="22033" xr:uid="{42E3AB64-8C3D-4294-8A24-241D6B7BC120}"/>
    <cellStyle name="Normal 4 7 9 4" xfId="16367" xr:uid="{0F6DCDA7-6629-4A18-9260-323E0A63C54D}"/>
    <cellStyle name="Normal 4 8" xfId="1035" xr:uid="{00000000-0005-0000-0000-0000BD050000}"/>
    <cellStyle name="Normal 4 8 10" xfId="7088" xr:uid="{0E68DBD6-B580-4FB4-A252-D85A6822BE94}"/>
    <cellStyle name="Normal 4 8 10 2" xfId="17468" xr:uid="{8824C5FA-9947-42C6-AD38-C3E6D1739F48}"/>
    <cellStyle name="Normal 4 8 11" xfId="9921" xr:uid="{25430173-3613-4ECB-A55F-FC8C49491788}"/>
    <cellStyle name="Normal 4 8 11 2" xfId="20301" xr:uid="{4F67A3E3-6E0B-4957-8ABA-DD956505FBC6}"/>
    <cellStyle name="Normal 4 8 12" xfId="24987" xr:uid="{54460413-664E-4E30-BE9E-48C3BB321303}"/>
    <cellStyle name="Normal 4 8 13" xfId="12431" xr:uid="{ED88C738-33A7-448E-827E-42403932E6F6}"/>
    <cellStyle name="Normal 4 8 2" xfId="1036" xr:uid="{00000000-0005-0000-0000-0000BE050000}"/>
    <cellStyle name="Normal 4 8 2 10" xfId="9922" xr:uid="{52E3C84E-B966-45DB-8254-F2F7DEB13D1D}"/>
    <cellStyle name="Normal 4 8 2 10 2" xfId="20302" xr:uid="{DA8A5918-5FA1-481C-A682-EED4A60277A9}"/>
    <cellStyle name="Normal 4 8 2 11" xfId="23527" xr:uid="{4383186B-EFAA-4C26-B1E2-3524DDA7E32D}"/>
    <cellStyle name="Normal 4 8 2 12" xfId="12610" xr:uid="{E7A10BB2-5975-4E4F-9870-033EECFD50EB}"/>
    <cellStyle name="Normal 4 8 2 2" xfId="1037" xr:uid="{00000000-0005-0000-0000-0000BF050000}"/>
    <cellStyle name="Normal 4 8 2 2 2" xfId="3390" xr:uid="{00000000-0005-0000-0000-0000AF060000}"/>
    <cellStyle name="Normal 4 8 2 2 2 2" xfId="6448" xr:uid="{4D6A5572-506B-4738-A098-8740C14C0E42}"/>
    <cellStyle name="Normal 4 8 2 2 2 2 2" xfId="26341" xr:uid="{BE6B9EF0-AC47-43E0-B016-F13AEC884F0F}"/>
    <cellStyle name="Normal 4 8 2 2 2 2 3" xfId="27306" xr:uid="{4FDA63DE-1E05-4711-98A9-1322BB99A607}"/>
    <cellStyle name="Normal 4 8 2 2 2 2 4" xfId="16017" xr:uid="{0E300A29-A2B3-482C-8C33-AA1E0CFC7F2C}"/>
    <cellStyle name="Normal 4 8 2 2 2 3" xfId="8470" xr:uid="{C50F841F-A775-48C7-ACE5-816F7E765325}"/>
    <cellStyle name="Normal 4 8 2 2 2 3 2" xfId="28920" xr:uid="{75AF749C-2826-497C-A038-1E4DAFDDE239}"/>
    <cellStyle name="Normal 4 8 2 2 2 3 3" xfId="18850" xr:uid="{84CC2466-7A0F-4FCA-83BF-9B4FED299935}"/>
    <cellStyle name="Normal 4 8 2 2 2 4" xfId="11303" xr:uid="{57F4A539-C415-4349-B4C9-2DFEE462097F}"/>
    <cellStyle name="Normal 4 8 2 2 2 4 2" xfId="21683" xr:uid="{3CB5222B-EE71-4A68-BEA0-C37FFEDBD398}"/>
    <cellStyle name="Normal 4 8 2 2 2 5" xfId="23697" xr:uid="{94635B12-FD7A-43DA-BA4D-6DE95FA5EB48}"/>
    <cellStyle name="Normal 4 8 2 2 2 6" xfId="13957" xr:uid="{832892E7-520A-41C8-A90D-07BA918B1FCA}"/>
    <cellStyle name="Normal 4 8 2 2 3" xfId="4353" xr:uid="{46BF9421-B460-4CEA-AD65-4E77C63643CC}"/>
    <cellStyle name="Normal 4 8 2 2 3 2" xfId="9125" xr:uid="{A422A131-7302-48F1-AAE4-90C9AD87957D}"/>
    <cellStyle name="Normal 4 8 2 2 3 2 2" xfId="29168" xr:uid="{294C0ECC-CA0D-4F6F-AA64-9154E4DDEB0A}"/>
    <cellStyle name="Normal 4 8 2 2 3 2 3" xfId="19505" xr:uid="{5CBD84B9-7B0E-4182-A126-A387E0E76624}"/>
    <cellStyle name="Normal 4 8 2 2 3 3" xfId="11958" xr:uid="{416F40D4-C528-4670-9900-C208EDF59E30}"/>
    <cellStyle name="Normal 4 8 2 2 3 3 2" xfId="22338" xr:uid="{00B1E31D-A4A2-45C3-97CA-86A58ADD1BC7}"/>
    <cellStyle name="Normal 4 8 2 2 3 4" xfId="22787" xr:uid="{63212859-BC98-4112-8BEF-6665B53BAE35}"/>
    <cellStyle name="Normal 4 8 2 2 3 5" xfId="16672" xr:uid="{94F82AF7-9392-4E31-9F6B-45C925077D59}"/>
    <cellStyle name="Normal 4 8 2 2 4" xfId="5339" xr:uid="{92FF8351-AB21-49A2-B6A0-C694DF35FCDA}"/>
    <cellStyle name="Normal 4 8 2 2 4 2" xfId="25953" xr:uid="{528296E9-E0CB-4EED-8AF0-BCE95ED72426}"/>
    <cellStyle name="Normal 4 8 2 2 4 3" xfId="14637" xr:uid="{CC1D89E6-F4EC-493D-BBF1-726B013C8046}"/>
    <cellStyle name="Normal 4 8 2 2 5" xfId="7090" xr:uid="{AD482192-52D6-4C76-B092-4015CB6876A2}"/>
    <cellStyle name="Normal 4 8 2 2 5 2" xfId="17470" xr:uid="{1C37D1B3-5026-4F66-8A87-B397473DE93F}"/>
    <cellStyle name="Normal 4 8 2 2 6" xfId="9923" xr:uid="{A2453B6D-EC41-42EF-B276-E49878F827C4}"/>
    <cellStyle name="Normal 4 8 2 2 6 2" xfId="20303" xr:uid="{5C8DC2F1-B8E3-4264-9DDE-1DD6AC8F8A5B}"/>
    <cellStyle name="Normal 4 8 2 2 7" xfId="24320" xr:uid="{4FF295D4-2EB3-4F3B-AE7E-3BEF51C8677C}"/>
    <cellStyle name="Normal 4 8 2 2 8" xfId="13266" xr:uid="{703CF99C-4DA0-421C-A25E-CE4D036BF2A8}"/>
    <cellStyle name="Normal 4 8 2 3" xfId="3391" xr:uid="{00000000-0005-0000-0000-0000B0060000}"/>
    <cellStyle name="Normal 4 8 2 3 2" xfId="4552" xr:uid="{1141795F-4970-4282-A437-A02733F5A0F8}"/>
    <cellStyle name="Normal 4 8 2 3 2 2" xfId="9324" xr:uid="{3C873FE4-0564-472E-864B-1C6A151969B6}"/>
    <cellStyle name="Normal 4 8 2 3 2 2 2" xfId="29299" xr:uid="{3315FAAD-144E-47FC-9945-3BCA6AF2304B}"/>
    <cellStyle name="Normal 4 8 2 3 2 2 3" xfId="19704" xr:uid="{57807E75-751D-4D7B-8013-DC671C3CC680}"/>
    <cellStyle name="Normal 4 8 2 3 2 3" xfId="12157" xr:uid="{27D5F749-3BA6-490A-A6AD-92B708FF5813}"/>
    <cellStyle name="Normal 4 8 2 3 2 3 2" xfId="22537" xr:uid="{FC102CA3-67E6-4835-A3DD-21204F44984A}"/>
    <cellStyle name="Normal 4 8 2 3 2 4" xfId="25315" xr:uid="{FC3A0BE0-4424-4B73-A103-BF8D9D09AD60}"/>
    <cellStyle name="Normal 4 8 2 3 2 5" xfId="16871" xr:uid="{48C5E890-F0FD-4A21-8D49-3BAEEAF74020}"/>
    <cellStyle name="Normal 4 8 2 3 3" xfId="6449" xr:uid="{3F9E7AF4-5E8F-4C9A-8343-C812E4436998}"/>
    <cellStyle name="Normal 4 8 2 3 3 2" xfId="28108" xr:uid="{A7FDA864-715C-4377-B7BA-43426A29F161}"/>
    <cellStyle name="Normal 4 8 2 3 3 3" xfId="16018" xr:uid="{C7FF072F-0902-4DDE-B846-E24342A749C4}"/>
    <cellStyle name="Normal 4 8 2 3 4" xfId="8471" xr:uid="{624BB4C6-C480-4D43-97F1-5DFEECBF6BF4}"/>
    <cellStyle name="Normal 4 8 2 3 4 2" xfId="18851" xr:uid="{CEC1651B-32B1-48F6-8B75-3D5C40A6311C}"/>
    <cellStyle name="Normal 4 8 2 3 5" xfId="11304" xr:uid="{C29A85E2-83AC-4A09-9970-A5EF9DA94884}"/>
    <cellStyle name="Normal 4 8 2 3 5 2" xfId="21684" xr:uid="{90BCEC2C-9ECF-460A-A569-052CCF24F8D8}"/>
    <cellStyle name="Normal 4 8 2 3 6" xfId="24786" xr:uid="{45DFC502-CC72-4268-B85E-6082DD850264}"/>
    <cellStyle name="Normal 4 8 2 3 7" xfId="13958" xr:uid="{AC055922-E2CD-43CC-8BA4-98B09E42C8C5}"/>
    <cellStyle name="Normal 4 8 2 4" xfId="3389" xr:uid="{00000000-0005-0000-0000-0000B1060000}"/>
    <cellStyle name="Normal 4 8 2 4 2" xfId="6447" xr:uid="{3798026B-38A6-4296-9ECD-B3DA5FA7B80D}"/>
    <cellStyle name="Normal 4 8 2 4 2 2" xfId="25995" xr:uid="{91044338-5D8B-4A4B-9C80-234B5EA1807C}"/>
    <cellStyle name="Normal 4 8 2 4 2 3" xfId="16016" xr:uid="{063A03D4-A676-469E-9ECF-7E0F6126DC3F}"/>
    <cellStyle name="Normal 4 8 2 4 3" xfId="8469" xr:uid="{B1F73A7A-2F5F-42DA-92A2-5229B7FFD291}"/>
    <cellStyle name="Normal 4 8 2 4 3 2" xfId="18849" xr:uid="{143363F1-5603-4EB7-8625-8E08D1B72DD9}"/>
    <cellStyle name="Normal 4 8 2 4 4" xfId="11302" xr:uid="{90DE5F27-D816-42D1-A24E-02F4D294DDE5}"/>
    <cellStyle name="Normal 4 8 2 4 4 2" xfId="21682" xr:uid="{9CCE3B56-B7F9-4E72-89C8-B7103F3AD266}"/>
    <cellStyle name="Normal 4 8 2 4 5" xfId="25061" xr:uid="{F2EFB454-6840-45DD-94BD-C5FC99910EA0}"/>
    <cellStyle name="Normal 4 8 2 4 6" xfId="13956" xr:uid="{79473D91-F358-4B53-8DD7-29CC7AA308C5}"/>
    <cellStyle name="Normal 4 8 2 5" xfId="2608" xr:uid="{00000000-0005-0000-0000-0000B2060000}"/>
    <cellStyle name="Normal 4 8 2 5 2" xfId="5872" xr:uid="{1BB1FCFC-5CF7-4CCC-B2A9-1229C5DDA142}"/>
    <cellStyle name="Normal 4 8 2 5 2 2" xfId="28569" xr:uid="{A13AD14A-D3DB-4D74-9461-E29CCE6B6935}"/>
    <cellStyle name="Normal 4 8 2 5 2 3" xfId="15280" xr:uid="{2EDCE808-A8D3-4316-B2C5-26C904252B45}"/>
    <cellStyle name="Normal 4 8 2 5 3" xfId="7733" xr:uid="{06C16159-EB5D-4718-8E34-5371EEF470A2}"/>
    <cellStyle name="Normal 4 8 2 5 3 2" xfId="18113" xr:uid="{8B52E96D-4AC7-42B3-A93C-4CAC5AB92841}"/>
    <cellStyle name="Normal 4 8 2 5 4" xfId="10566" xr:uid="{D9501F38-DF9C-44F6-9B7D-6AF33241A956}"/>
    <cellStyle name="Normal 4 8 2 5 4 2" xfId="20946" xr:uid="{88CA89B8-1BFD-41F0-BA8A-B7A846B1A0B0}"/>
    <cellStyle name="Normal 4 8 2 5 5" xfId="24136" xr:uid="{3BC2C6F0-0BEF-47B1-B0E8-AC9481FCA77B}"/>
    <cellStyle name="Normal 4 8 2 5 6" xfId="12996" xr:uid="{47BAE656-EC9E-4146-85AB-F86AA13E01A0}"/>
    <cellStyle name="Normal 4 8 2 6" xfId="2376" xr:uid="{00000000-0005-0000-0000-0000AD060000}"/>
    <cellStyle name="Normal 4 8 2 6 2" xfId="7503" xr:uid="{DAC97AA2-E5A4-4EEA-B897-303CA1FB9CF7}"/>
    <cellStyle name="Normal 4 8 2 6 2 2" xfId="17883" xr:uid="{87971EE5-E131-4053-98C9-DDD212EC3D11}"/>
    <cellStyle name="Normal 4 8 2 6 3" xfId="10336" xr:uid="{9232C93A-DF49-480D-A771-BAE47882AFBC}"/>
    <cellStyle name="Normal 4 8 2 6 3 2" xfId="20716" xr:uid="{64F56D8A-D43E-4CA8-8BBD-0B5C4AFA41DF}"/>
    <cellStyle name="Normal 4 8 2 6 4" xfId="24629" xr:uid="{E1A84F69-C757-4E1B-9D93-15638EB0F0AF}"/>
    <cellStyle name="Normal 4 8 2 6 5" xfId="15050" xr:uid="{4D938FE7-CE85-494D-91B5-B40622B3C74F}"/>
    <cellStyle name="Normal 4 8 2 7" xfId="3941" xr:uid="{7A88FBDE-9507-4134-97EA-80923727E376}"/>
    <cellStyle name="Normal 4 8 2 7 2" xfId="8773" xr:uid="{B1FF5D05-9626-4E88-9E84-A7251C9F663E}"/>
    <cellStyle name="Normal 4 8 2 7 2 2" xfId="19153" xr:uid="{E2EF7EA5-A2CF-4CBD-8688-05541F82525E}"/>
    <cellStyle name="Normal 4 8 2 7 3" xfId="11606" xr:uid="{E0EC3274-30EB-451C-BDB3-A0323C2B11C6}"/>
    <cellStyle name="Normal 4 8 2 7 3 2" xfId="21986" xr:uid="{CF90CC8B-9D60-4ADF-B54C-454958AB6D34}"/>
    <cellStyle name="Normal 4 8 2 7 4" xfId="16320" xr:uid="{7CED60C4-3FFA-44FD-A30F-83EE1FEE1DBD}"/>
    <cellStyle name="Normal 4 8 2 8" xfId="5338" xr:uid="{902C0B0E-C4A0-4981-9707-DC0113C37539}"/>
    <cellStyle name="Normal 4 8 2 8 2" xfId="14636" xr:uid="{AA2E2A77-DEAA-4A1B-81C1-2BCA8305B4F0}"/>
    <cellStyle name="Normal 4 8 2 9" xfId="7089" xr:uid="{D0D07CCA-276A-41C2-9F72-54F476CDFE24}"/>
    <cellStyle name="Normal 4 8 2 9 2" xfId="17469" xr:uid="{A72D69C6-C74C-414E-A521-E425C04AD6D1}"/>
    <cellStyle name="Normal 4 8 3" xfId="1038" xr:uid="{00000000-0005-0000-0000-0000C0050000}"/>
    <cellStyle name="Normal 4 8 3 2" xfId="3392" xr:uid="{00000000-0005-0000-0000-0000B4060000}"/>
    <cellStyle name="Normal 4 8 3 2 2" xfId="6450" xr:uid="{6EFCB61C-7357-4684-9E3A-0FCD927DD456}"/>
    <cellStyle name="Normal 4 8 3 2 2 2" xfId="25797" xr:uid="{E04C89D1-BAA7-40C1-BC46-F7CE41911F85}"/>
    <cellStyle name="Normal 4 8 3 2 2 3" xfId="27956" xr:uid="{B28F36EE-3268-4C28-A6BC-D4ED592E6965}"/>
    <cellStyle name="Normal 4 8 3 2 2 4" xfId="16019" xr:uid="{0C7E26DA-2B7A-4895-B864-1CAB123016A7}"/>
    <cellStyle name="Normal 4 8 3 2 3" xfId="8472" xr:uid="{EED53452-5939-466E-8695-45E55BA1D2CB}"/>
    <cellStyle name="Normal 4 8 3 2 3 2" xfId="28921" xr:uid="{4FAD5E52-B238-484A-8AD5-4926695E24BF}"/>
    <cellStyle name="Normal 4 8 3 2 3 3" xfId="18852" xr:uid="{B5B0DCE4-48DA-480E-A1E0-3D2A91C35A32}"/>
    <cellStyle name="Normal 4 8 3 2 4" xfId="11305" xr:uid="{77082873-FC23-4D52-84B3-16E16D740661}"/>
    <cellStyle name="Normal 4 8 3 2 4 2" xfId="21685" xr:uid="{745341AC-5B45-4254-8AEA-490B25F78984}"/>
    <cellStyle name="Normal 4 8 3 2 5" xfId="22825" xr:uid="{A5AF6C31-5CE8-481B-BABC-0C7C8CD0A23A}"/>
    <cellStyle name="Normal 4 8 3 2 6" xfId="13959" xr:uid="{A33A0049-D6F8-4E3C-8917-26F7161B722D}"/>
    <cellStyle name="Normal 4 8 3 3" xfId="2801" xr:uid="{00000000-0005-0000-0000-0000B5060000}"/>
    <cellStyle name="Normal 4 8 3 3 2" xfId="6019" xr:uid="{A69378F3-7126-43E8-957C-AEF3A8217A72}"/>
    <cellStyle name="Normal 4 8 3 3 2 2" xfId="26563" xr:uid="{9920AF1B-1502-4153-86EE-9E491C23E980}"/>
    <cellStyle name="Normal 4 8 3 3 2 3" xfId="15472" xr:uid="{B1567AF6-EF33-4AB9-8B8F-63FE914A07E5}"/>
    <cellStyle name="Normal 4 8 3 3 3" xfId="7925" xr:uid="{2D1BB9FA-4D4A-4C54-898F-B770F4965FBD}"/>
    <cellStyle name="Normal 4 8 3 3 3 2" xfId="18305" xr:uid="{FE3FC21E-E23C-4118-ABE2-1A66E94B9357}"/>
    <cellStyle name="Normal 4 8 3 3 4" xfId="10758" xr:uid="{E2F9B43E-0A02-4C38-BA5D-ECC510BC70E6}"/>
    <cellStyle name="Normal 4 8 3 3 4 2" xfId="21138" xr:uid="{5EEA83E8-121B-42E9-94D0-B744FCB7C7D5}"/>
    <cellStyle name="Normal 4 8 3 3 5" xfId="23604" xr:uid="{6470B5F1-FD1F-4995-8318-8EC822E2DD3C}"/>
    <cellStyle name="Normal 4 8 3 3 6" xfId="13265" xr:uid="{29FB101E-D901-48D2-BE02-0A0BDDC9A648}"/>
    <cellStyle name="Normal 4 8 3 4" xfId="4202" xr:uid="{5FFDCD3D-191C-4816-9CA7-FB6D45A05F99}"/>
    <cellStyle name="Normal 4 8 3 4 2" xfId="8974" xr:uid="{070C8C1D-8AEF-46BE-8C98-0091E8D5CB10}"/>
    <cellStyle name="Normal 4 8 3 4 2 2" xfId="29056" xr:uid="{4C8275A9-C16B-4EC9-9863-FF7A8CDDDD99}"/>
    <cellStyle name="Normal 4 8 3 4 2 3" xfId="19354" xr:uid="{893AE50F-8DCF-4C57-B16A-FE83FE00F9A5}"/>
    <cellStyle name="Normal 4 8 3 4 3" xfId="11807" xr:uid="{32AC2F98-E71F-4095-BAC4-574F9FAC974E}"/>
    <cellStyle name="Normal 4 8 3 4 3 2" xfId="22187" xr:uid="{5716DFA4-B51D-4F99-95E7-5C279343345C}"/>
    <cellStyle name="Normal 4 8 3 4 4" xfId="24358" xr:uid="{1F3D2E20-3A87-41F9-AEEC-5C3F44D9E70F}"/>
    <cellStyle name="Normal 4 8 3 4 5" xfId="16521" xr:uid="{329DE75E-7547-4F7D-A283-DE84FDC4B800}"/>
    <cellStyle name="Normal 4 8 3 5" xfId="5340" xr:uid="{59B8A850-AE58-4417-9B79-645D1117C3F9}"/>
    <cellStyle name="Normal 4 8 3 5 2" xfId="27585" xr:uid="{47C431D5-BF21-485E-B445-D73E7C5FF7F3}"/>
    <cellStyle name="Normal 4 8 3 5 3" xfId="14638" xr:uid="{A085ECE6-AAED-4853-AA6D-E6CE7606978A}"/>
    <cellStyle name="Normal 4 8 3 6" xfId="7091" xr:uid="{BF5B1421-7114-4C59-84E6-FF22BF14D01C}"/>
    <cellStyle name="Normal 4 8 3 6 2" xfId="17471" xr:uid="{50F66810-BC52-4D59-B3A9-CBD2F562B7C1}"/>
    <cellStyle name="Normal 4 8 3 7" xfId="9924" xr:uid="{E1E5A673-FD43-4767-9671-202BFC3237CE}"/>
    <cellStyle name="Normal 4 8 3 7 2" xfId="20304" xr:uid="{ABB182C6-5691-4072-A342-0FE314AA56DD}"/>
    <cellStyle name="Normal 4 8 3 8" xfId="23361" xr:uid="{DA7BCDF4-2302-49E7-AFEC-1183D2581450}"/>
    <cellStyle name="Normal 4 8 3 9" xfId="12768" xr:uid="{66A1D130-8853-47BE-9E8F-EB39290D0E65}"/>
    <cellStyle name="Normal 4 8 4" xfId="1039" xr:uid="{00000000-0005-0000-0000-0000C1050000}"/>
    <cellStyle name="Normal 4 8 4 2" xfId="4553" xr:uid="{4A53458D-E17E-4BB7-9B78-E41E6108CD46}"/>
    <cellStyle name="Normal 4 8 4 2 2" xfId="9325" xr:uid="{DC6DF52B-15E0-407A-8FD8-91CCFA995276}"/>
    <cellStyle name="Normal 4 8 4 2 2 2" xfId="29300" xr:uid="{22CBBC2C-6EB7-4F8D-9BF3-8C6A7E2E0971}"/>
    <cellStyle name="Normal 4 8 4 2 2 3" xfId="19705" xr:uid="{BBE92403-9659-4990-9EB1-3C980877811E}"/>
    <cellStyle name="Normal 4 8 4 2 3" xfId="12158" xr:uid="{EC1E7D03-E6CD-4B6A-A889-E82AA6D291E8}"/>
    <cellStyle name="Normal 4 8 4 2 3 2" xfId="22538" xr:uid="{0FEE8662-2D8F-4A33-AB47-1B88ED44E02E}"/>
    <cellStyle name="Normal 4 8 4 2 4" xfId="25728" xr:uid="{B29B947F-BF6C-4162-9758-A19DE764DCC0}"/>
    <cellStyle name="Normal 4 8 4 2 5" xfId="16872" xr:uid="{BAE9BF8E-D4C8-44F9-A359-3FCB88ADBC3D}"/>
    <cellStyle name="Normal 4 8 4 3" xfId="5341" xr:uid="{2F7E15B8-6D4F-40EF-A62B-5AC6AB5CE46A}"/>
    <cellStyle name="Normal 4 8 4 3 2" xfId="27513" xr:uid="{E12BE31D-F7D8-41F8-B8F2-FF5737E4F9B6}"/>
    <cellStyle name="Normal 4 8 4 3 3" xfId="14639" xr:uid="{BAC52ED1-B28A-4108-B645-8BADC5ECED70}"/>
    <cellStyle name="Normal 4 8 4 4" xfId="7092" xr:uid="{64C2FEF8-951F-4D16-A7AE-2EC7C1FFFCB3}"/>
    <cellStyle name="Normal 4 8 4 4 2" xfId="17472" xr:uid="{9704C883-5736-4EA5-8187-F66451D5E9A7}"/>
    <cellStyle name="Normal 4 8 4 5" xfId="9925" xr:uid="{2D7F1617-CC5B-43FE-8F93-D0245C9DAE4E}"/>
    <cellStyle name="Normal 4 8 4 5 2" xfId="20305" xr:uid="{64309F65-88F7-4EF9-A4EE-6046D6192837}"/>
    <cellStyle name="Normal 4 8 4 6" xfId="24596" xr:uid="{FAFE0EDA-07F8-4FE7-9744-558229B9E9CF}"/>
    <cellStyle name="Normal 4 8 4 7" xfId="13960" xr:uid="{98860BFA-E002-4D04-B6BC-10368C072A02}"/>
    <cellStyle name="Normal 4 8 5" xfId="2945" xr:uid="{00000000-0005-0000-0000-0000B7060000}"/>
    <cellStyle name="Normal 4 8 5 2" xfId="6125" xr:uid="{3A90E411-B0E1-4D1D-8CBF-0FA213C408C9}"/>
    <cellStyle name="Normal 4 8 5 2 2" xfId="22888" xr:uid="{323BCB07-E0C4-4324-9387-BB441B091CBA}"/>
    <cellStyle name="Normal 4 8 5 2 3" xfId="27021" xr:uid="{0ADDFC1F-FD80-4CB0-9417-459BB5DA67EE}"/>
    <cellStyle name="Normal 4 8 5 2 4" xfId="15603" xr:uid="{2EE76BEA-D134-4681-ABFD-D9E13ED59382}"/>
    <cellStyle name="Normal 4 8 5 3" xfId="8056" xr:uid="{49F03E7D-F8CF-4539-A4E2-8D4E390C1C2C}"/>
    <cellStyle name="Normal 4 8 5 3 2" xfId="28758" xr:uid="{1F490A06-3F6F-4F75-AAFD-3FC8E68046D8}"/>
    <cellStyle name="Normal 4 8 5 3 3" xfId="18436" xr:uid="{663CB6D6-FD8C-425B-A1B7-45FBFF432DCC}"/>
    <cellStyle name="Normal 4 8 5 4" xfId="10889" xr:uid="{420CEDED-F913-4CED-A0A6-C8812B15D841}"/>
    <cellStyle name="Normal 4 8 5 4 2" xfId="21269" xr:uid="{7E3BF973-9134-4A00-9B1A-BA0C7D081897}"/>
    <cellStyle name="Normal 4 8 5 5" xfId="24124" xr:uid="{393509DD-5235-442B-A267-5E4D400C7C73}"/>
    <cellStyle name="Normal 4 8 5 6" xfId="13466" xr:uid="{982210BB-347A-4FD7-B053-F2B565925200}"/>
    <cellStyle name="Normal 4 8 6" xfId="2445" xr:uid="{00000000-0005-0000-0000-0000B8060000}"/>
    <cellStyle name="Normal 4 8 6 2" xfId="5739" xr:uid="{4D6A6D2A-C857-4FFE-A450-2E160D6EF7CD}"/>
    <cellStyle name="Normal 4 8 6 2 2" xfId="27101" xr:uid="{DEFD9B35-CA72-4AED-BB02-EB6A90E849D3}"/>
    <cellStyle name="Normal 4 8 6 2 3" xfId="15117" xr:uid="{D47C087F-8414-4BDA-B2D0-6329B80D357B}"/>
    <cellStyle name="Normal 4 8 6 3" xfId="7570" xr:uid="{AF799A62-90A1-4278-8CAC-411CABE1649B}"/>
    <cellStyle name="Normal 4 8 6 3 2" xfId="17950" xr:uid="{692457AA-E4A8-4130-B954-A586181B5B49}"/>
    <cellStyle name="Normal 4 8 6 4" xfId="10403" xr:uid="{04E2B5B6-D284-4423-9A0A-6EE8830E5E22}"/>
    <cellStyle name="Normal 4 8 6 4 2" xfId="20783" xr:uid="{DF578FD9-7125-4605-9C27-85F372D05A66}"/>
    <cellStyle name="Normal 4 8 6 5" xfId="22695" xr:uid="{729EE0F8-E1C5-4C04-8DF5-244E9ACA131C}"/>
    <cellStyle name="Normal 4 8 6 6" xfId="12833" xr:uid="{BC199602-588A-4E28-A840-5C19D5FBD532}"/>
    <cellStyle name="Normal 4 8 7" xfId="2199" xr:uid="{00000000-0005-0000-0000-0000AC060000}"/>
    <cellStyle name="Normal 4 8 7 2" xfId="7326" xr:uid="{6DC10D9B-AD30-4AFE-B5AB-C9BDDADD2450}"/>
    <cellStyle name="Normal 4 8 7 2 2" xfId="17706" xr:uid="{3688C2AB-DAA0-4D32-9B01-3A58F0803499}"/>
    <cellStyle name="Normal 4 8 7 3" xfId="10159" xr:uid="{2145218E-5174-4AB5-9392-445EA353E7DE}"/>
    <cellStyle name="Normal 4 8 7 3 2" xfId="20539" xr:uid="{D4414ED4-57FB-4635-A875-1F72F8E92A7F}"/>
    <cellStyle name="Normal 4 8 7 4" xfId="25046" xr:uid="{7AFBC9C0-08AB-470D-B140-140688BC0FD1}"/>
    <cellStyle name="Normal 4 8 7 5" xfId="14873" xr:uid="{F24D1869-95EF-4B26-9CB9-D07A8B793B64}"/>
    <cellStyle name="Normal 4 8 8" xfId="3997" xr:uid="{281ACFA1-D698-4080-8D6B-0AF4D83A6F8E}"/>
    <cellStyle name="Normal 4 8 8 2" xfId="8821" xr:uid="{CFB66AB3-D734-4A79-A87B-9A2EFF98D5E4}"/>
    <cellStyle name="Normal 4 8 8 2 2" xfId="19201" xr:uid="{E19055ED-866D-4B93-91A7-6B9EFA80B315}"/>
    <cellStyle name="Normal 4 8 8 3" xfId="11654" xr:uid="{639A8475-980A-43F0-953D-AA1C4BC8A225}"/>
    <cellStyle name="Normal 4 8 8 3 2" xfId="22034" xr:uid="{238B5422-CD6E-4709-A692-929601A47CEA}"/>
    <cellStyle name="Normal 4 8 8 4" xfId="16368" xr:uid="{EED70B44-2A93-4B41-9D5A-91AD6D5EE158}"/>
    <cellStyle name="Normal 4 8 9" xfId="5337" xr:uid="{AEAD4F3A-23BD-4982-A966-DE7F04C30F37}"/>
    <cellStyle name="Normal 4 8 9 2" xfId="14635" xr:uid="{88B9D1B0-17D6-4FD9-BC3D-D627679CD327}"/>
    <cellStyle name="Normal 4 9" xfId="1040" xr:uid="{00000000-0005-0000-0000-0000C2050000}"/>
    <cellStyle name="Normal 4 9 10" xfId="7093" xr:uid="{FED65E8B-9E0C-4993-9D9D-09C6A5CCBF77}"/>
    <cellStyle name="Normal 4 9 10 2" xfId="17473" xr:uid="{85C94C34-2764-4D4A-A55A-3CC3B94E06B0}"/>
    <cellStyle name="Normal 4 9 11" xfId="9926" xr:uid="{8592E14F-7933-451D-9CE9-B4860A2D52B7}"/>
    <cellStyle name="Normal 4 9 11 2" xfId="20306" xr:uid="{02417B0E-5595-45E5-90CB-41EC334685D5}"/>
    <cellStyle name="Normal 4 9 12" xfId="23728" xr:uid="{BD948A75-B0F9-44FF-BBAB-26E8C81CCBE0}"/>
    <cellStyle name="Normal 4 9 13" xfId="12493" xr:uid="{CD8A0886-089C-446A-8DE1-556D66857C2D}"/>
    <cellStyle name="Normal 4 9 2" xfId="1041" xr:uid="{00000000-0005-0000-0000-0000C3050000}"/>
    <cellStyle name="Normal 4 9 2 10" xfId="9927" xr:uid="{28370A61-F559-432A-B25C-14DD633AD195}"/>
    <cellStyle name="Normal 4 9 2 10 2" xfId="20307" xr:uid="{201A2F93-DAA0-4A27-BF79-B00C29977018}"/>
    <cellStyle name="Normal 4 9 2 11" xfId="22762" xr:uid="{0087A8B8-93CC-4BFE-AA5E-D6C7D2CA9A00}"/>
    <cellStyle name="Normal 4 9 2 12" xfId="12611" xr:uid="{74C7346E-50B0-47C0-BB11-55DFB2707C47}"/>
    <cellStyle name="Normal 4 9 2 2" xfId="1042" xr:uid="{00000000-0005-0000-0000-0000C4050000}"/>
    <cellStyle name="Normal 4 9 2 2 2" xfId="3394" xr:uid="{00000000-0005-0000-0000-0000BC060000}"/>
    <cellStyle name="Normal 4 9 2 2 2 2" xfId="6452" xr:uid="{11E9BE83-9BEF-456C-844D-D31925E7C983}"/>
    <cellStyle name="Normal 4 9 2 2 2 2 2" xfId="28693" xr:uid="{B7AD161C-F341-4DA4-8DE4-27608ACA660B}"/>
    <cellStyle name="Normal 4 9 2 2 2 2 3" xfId="28198" xr:uid="{38F0B293-0D62-432D-9C4F-EE43645FC28D}"/>
    <cellStyle name="Normal 4 9 2 2 2 2 4" xfId="16021" xr:uid="{8BDDD3B4-B9A2-45C7-AF12-56D5B99F1810}"/>
    <cellStyle name="Normal 4 9 2 2 2 3" xfId="8474" xr:uid="{9038C36F-0961-43F9-92E9-2FBEC2FD15A9}"/>
    <cellStyle name="Normal 4 9 2 2 2 3 2" xfId="28922" xr:uid="{F7762159-4A43-4FD5-B9A3-4DD12BD141F2}"/>
    <cellStyle name="Normal 4 9 2 2 2 3 3" xfId="18854" xr:uid="{917F8D4E-1CFD-4DAC-815C-226344EE8AAB}"/>
    <cellStyle name="Normal 4 9 2 2 2 4" xfId="11307" xr:uid="{FF99C08E-2FD0-44B9-A815-374563E54528}"/>
    <cellStyle name="Normal 4 9 2 2 2 4 2" xfId="21687" xr:uid="{59C14F52-2CDE-44D9-B32A-5AD6C2967E44}"/>
    <cellStyle name="Normal 4 9 2 2 2 5" xfId="24385" xr:uid="{3C35500F-A6B9-49B4-BB95-075B0AEC0C74}"/>
    <cellStyle name="Normal 4 9 2 2 2 6" xfId="13962" xr:uid="{EAE0E571-E60D-47E1-93EB-992FA5AF217A}"/>
    <cellStyle name="Normal 4 9 2 2 3" xfId="4354" xr:uid="{B7CECDB9-48DC-4889-B3EF-7E0171FF32B0}"/>
    <cellStyle name="Normal 4 9 2 2 3 2" xfId="9126" xr:uid="{B287CC7E-81A6-4F37-95CD-77D3B7A9D44B}"/>
    <cellStyle name="Normal 4 9 2 2 3 2 2" xfId="29169" xr:uid="{01E746A7-4123-43E0-AB3E-B028EF387EB6}"/>
    <cellStyle name="Normal 4 9 2 2 3 2 3" xfId="19506" xr:uid="{39187655-B24B-4182-BDE2-038D1B8846B2}"/>
    <cellStyle name="Normal 4 9 2 2 3 3" xfId="11959" xr:uid="{8211DA65-4B71-4084-AF16-B8C6040CE355}"/>
    <cellStyle name="Normal 4 9 2 2 3 3 2" xfId="22339" xr:uid="{8A3F3DA4-464D-44A0-BF17-399DABF26D3E}"/>
    <cellStyle name="Normal 4 9 2 2 3 4" xfId="24745" xr:uid="{53C96F65-A9A7-47BE-804A-52A54B7CBC06}"/>
    <cellStyle name="Normal 4 9 2 2 3 5" xfId="16673" xr:uid="{AEF97B57-EBB3-40C7-A330-5F1D3B247A08}"/>
    <cellStyle name="Normal 4 9 2 2 4" xfId="5344" xr:uid="{96342CCA-55A5-47D1-A797-2C36D42FFB2A}"/>
    <cellStyle name="Normal 4 9 2 2 4 2" xfId="27026" xr:uid="{DBE57265-6D69-4443-95A6-FC9DC1A9B761}"/>
    <cellStyle name="Normal 4 9 2 2 4 3" xfId="14642" xr:uid="{8C4ADD13-00FC-4CC3-AD26-03FC256F0E18}"/>
    <cellStyle name="Normal 4 9 2 2 5" xfId="7095" xr:uid="{3C1AF9BA-F553-4120-B127-A4197615CA77}"/>
    <cellStyle name="Normal 4 9 2 2 5 2" xfId="17475" xr:uid="{632F33F2-D68C-4055-927E-790550974824}"/>
    <cellStyle name="Normal 4 9 2 2 6" xfId="9928" xr:uid="{2C8C1A72-261D-44D7-96A5-2516D17DBD05}"/>
    <cellStyle name="Normal 4 9 2 2 6 2" xfId="20308" xr:uid="{79CDB092-0135-4613-B647-132677FBB4DC}"/>
    <cellStyle name="Normal 4 9 2 2 7" xfId="23125" xr:uid="{723A8EC1-6226-49C0-95A1-E85A20D6241E}"/>
    <cellStyle name="Normal 4 9 2 2 8" xfId="13268" xr:uid="{1C00D6FC-68F7-4724-A70D-4669B52F1AA0}"/>
    <cellStyle name="Normal 4 9 2 3" xfId="3395" xr:uid="{00000000-0005-0000-0000-0000BD060000}"/>
    <cellStyle name="Normal 4 9 2 3 2" xfId="4554" xr:uid="{429A3C00-EA96-4A8D-852C-E18122DA3BFC}"/>
    <cellStyle name="Normal 4 9 2 3 2 2" xfId="9326" xr:uid="{078A8D01-3A66-4BF7-A0C3-9EA9566C4FBA}"/>
    <cellStyle name="Normal 4 9 2 3 2 2 2" xfId="29301" xr:uid="{81E919EC-171F-4337-8F54-BAF4FAA1875E}"/>
    <cellStyle name="Normal 4 9 2 3 2 2 3" xfId="19706" xr:uid="{AEF3400C-B76F-41BC-A7D4-E6ACE6A7356F}"/>
    <cellStyle name="Normal 4 9 2 3 2 3" xfId="12159" xr:uid="{3A9B6F7D-697F-4A82-94EE-0008EAD9B053}"/>
    <cellStyle name="Normal 4 9 2 3 2 3 2" xfId="22539" xr:uid="{EF7F18C2-0586-4A8A-BEE2-3AFDB87ABC8E}"/>
    <cellStyle name="Normal 4 9 2 3 2 4" xfId="24301" xr:uid="{281778F3-8B05-4B77-B5C9-E8664219A3E7}"/>
    <cellStyle name="Normal 4 9 2 3 2 5" xfId="16873" xr:uid="{26292AE9-A676-4867-8354-8FDF65FF8704}"/>
    <cellStyle name="Normal 4 9 2 3 3" xfId="6453" xr:uid="{E0E8314D-1134-4E1C-B19E-01A0BC6639B8}"/>
    <cellStyle name="Normal 4 9 2 3 3 2" xfId="26875" xr:uid="{54796271-879F-4167-BA9B-BD66C88C0419}"/>
    <cellStyle name="Normal 4 9 2 3 3 3" xfId="16022" xr:uid="{51271DC9-1A29-44F5-97D7-BCACACE46210}"/>
    <cellStyle name="Normal 4 9 2 3 4" xfId="8475" xr:uid="{AB9A5261-844D-4CD8-A4BA-30EAD92011D8}"/>
    <cellStyle name="Normal 4 9 2 3 4 2" xfId="18855" xr:uid="{AD961A38-47B8-4F6B-937B-81803D0557EA}"/>
    <cellStyle name="Normal 4 9 2 3 5" xfId="11308" xr:uid="{B27C72B8-AD1B-44BC-BDD7-12ADA905F9B6}"/>
    <cellStyle name="Normal 4 9 2 3 5 2" xfId="21688" xr:uid="{B3F3CBB2-6F69-4275-AAFA-CB8D22E05A51}"/>
    <cellStyle name="Normal 4 9 2 3 6" xfId="23989" xr:uid="{EE707BDF-7721-4690-8488-D9E5F4960A9C}"/>
    <cellStyle name="Normal 4 9 2 3 7" xfId="13963" xr:uid="{425ACECC-3E0F-46C2-8378-FFD904F5B98A}"/>
    <cellStyle name="Normal 4 9 2 4" xfId="3393" xr:uid="{00000000-0005-0000-0000-0000BE060000}"/>
    <cellStyle name="Normal 4 9 2 4 2" xfId="6451" xr:uid="{E9DBFBC1-94F8-4265-B53D-C168DE8425DE}"/>
    <cellStyle name="Normal 4 9 2 4 2 2" xfId="27635" xr:uid="{D134B4F9-958C-4105-8EB7-56E094FF549D}"/>
    <cellStyle name="Normal 4 9 2 4 2 3" xfId="16020" xr:uid="{CD533D81-4227-4367-AD8A-972D87E4277A}"/>
    <cellStyle name="Normal 4 9 2 4 3" xfId="8473" xr:uid="{3F24AFFD-A75E-450C-A9EF-92566A7C3F04}"/>
    <cellStyle name="Normal 4 9 2 4 3 2" xfId="18853" xr:uid="{558DB0AB-D2E0-4ADC-8A48-18296A3BBF68}"/>
    <cellStyle name="Normal 4 9 2 4 4" xfId="11306" xr:uid="{1A76F0A1-8D28-4290-8946-F2B4A37D6264}"/>
    <cellStyle name="Normal 4 9 2 4 4 2" xfId="21686" xr:uid="{8B7841B6-B6A5-43C6-9864-9348B6A6EB0E}"/>
    <cellStyle name="Normal 4 9 2 4 5" xfId="25329" xr:uid="{7C7C8256-B9E5-4613-B263-AB4056C9349D}"/>
    <cellStyle name="Normal 4 9 2 4 6" xfId="13961" xr:uid="{FF2032C4-8BF9-4137-BD49-7B217EF6F85A}"/>
    <cellStyle name="Normal 4 9 2 5" xfId="2656" xr:uid="{00000000-0005-0000-0000-0000BF060000}"/>
    <cellStyle name="Normal 4 9 2 5 2" xfId="5916" xr:uid="{41952D99-ABDB-4293-834B-F38C838B1168}"/>
    <cellStyle name="Normal 4 9 2 5 2 2" xfId="27667" xr:uid="{B83C8430-3C67-4460-8840-7F0BDA03DB8B}"/>
    <cellStyle name="Normal 4 9 2 5 2 3" xfId="15328" xr:uid="{BC35F09B-CE5B-4916-9597-B10216CAA486}"/>
    <cellStyle name="Normal 4 9 2 5 3" xfId="7781" xr:uid="{9DD94790-E2C5-4C61-9D03-570B091E3C4D}"/>
    <cellStyle name="Normal 4 9 2 5 3 2" xfId="18161" xr:uid="{0ABF3531-97C8-4476-9FAD-A96156326B2F}"/>
    <cellStyle name="Normal 4 9 2 5 4" xfId="10614" xr:uid="{8C1CF07B-3467-4C48-912E-2E1C444A4F06}"/>
    <cellStyle name="Normal 4 9 2 5 4 2" xfId="20994" xr:uid="{252AC7F1-0AB2-4B98-9212-B2CC72E9BB0C}"/>
    <cellStyle name="Normal 4 9 2 5 5" xfId="24389" xr:uid="{531B2959-78A0-4777-AF18-50FB596D273D}"/>
    <cellStyle name="Normal 4 9 2 5 6" xfId="13058" xr:uid="{1A269D4F-B737-489D-B7A7-D1D28B78EA22}"/>
    <cellStyle name="Normal 4 9 2 6" xfId="2377" xr:uid="{00000000-0005-0000-0000-0000BA060000}"/>
    <cellStyle name="Normal 4 9 2 6 2" xfId="7504" xr:uid="{D6504F32-9E30-4636-8E43-11D3A1544429}"/>
    <cellStyle name="Normal 4 9 2 6 2 2" xfId="17884" xr:uid="{0A365267-F0E1-4CB9-8305-0282D4AD3D06}"/>
    <cellStyle name="Normal 4 9 2 6 3" xfId="10337" xr:uid="{E4B342D6-E1E6-4E71-B82A-B35FC665DD40}"/>
    <cellStyle name="Normal 4 9 2 6 3 2" xfId="20717" xr:uid="{6073AC3D-C593-4C95-970E-A50E189650EC}"/>
    <cellStyle name="Normal 4 9 2 6 4" xfId="24542" xr:uid="{215AFCB9-7E53-4A64-A0F6-85835A7537F7}"/>
    <cellStyle name="Normal 4 9 2 6 5" xfId="15051" xr:uid="{99D15716-0A26-4820-A1B9-0E615D69DB7C}"/>
    <cellStyle name="Normal 4 9 2 7" xfId="3954" xr:uid="{5662DC37-F90E-41B1-8934-44962F194A3A}"/>
    <cellStyle name="Normal 4 9 2 7 2" xfId="8786" xr:uid="{7D06C3E6-4AF0-4B89-8901-A8CEEF48497E}"/>
    <cellStyle name="Normal 4 9 2 7 2 2" xfId="19166" xr:uid="{D8782B79-623B-4E23-BD16-08969CEE0135}"/>
    <cellStyle name="Normal 4 9 2 7 3" xfId="11619" xr:uid="{24202C2E-E9BC-4B30-A123-54FB0FE2BA5B}"/>
    <cellStyle name="Normal 4 9 2 7 3 2" xfId="21999" xr:uid="{6B243055-76E8-4D7F-93D0-717A0B52A8C3}"/>
    <cellStyle name="Normal 4 9 2 7 4" xfId="16333" xr:uid="{D16B8EEB-DBF4-45EA-8E00-E56CA3FA07FB}"/>
    <cellStyle name="Normal 4 9 2 8" xfId="5343" xr:uid="{FA09D750-66D3-46F2-AA20-E5C5C6D5A7A2}"/>
    <cellStyle name="Normal 4 9 2 8 2" xfId="14641" xr:uid="{EB460EF6-969D-48F3-9585-CD572D0075A6}"/>
    <cellStyle name="Normal 4 9 2 9" xfId="7094" xr:uid="{7A8048F7-241E-4979-B207-70F8C28C3BBA}"/>
    <cellStyle name="Normal 4 9 2 9 2" xfId="17474" xr:uid="{9DD638C0-C0F0-4C0A-A277-0655FAB0BB6A}"/>
    <cellStyle name="Normal 4 9 3" xfId="1043" xr:uid="{00000000-0005-0000-0000-0000C5050000}"/>
    <cellStyle name="Normal 4 9 3 2" xfId="3396" xr:uid="{00000000-0005-0000-0000-0000C1060000}"/>
    <cellStyle name="Normal 4 9 3 2 2" xfId="6454" xr:uid="{EC58CF77-95B6-42C0-8B6D-E6C38386E713}"/>
    <cellStyle name="Normal 4 9 3 2 2 2" xfId="23774" xr:uid="{DC92D57D-5795-4BFD-B9C6-40860AECCF78}"/>
    <cellStyle name="Normal 4 9 3 2 2 3" xfId="27658" xr:uid="{BD270951-A7CB-4512-B042-ED92B3AF51B0}"/>
    <cellStyle name="Normal 4 9 3 2 2 4" xfId="16023" xr:uid="{F7DFEFAD-B8A4-4014-A965-79AC03EE98CA}"/>
    <cellStyle name="Normal 4 9 3 2 3" xfId="8476" xr:uid="{D017D5D2-9F67-46D6-9C65-8D3ADB37B85E}"/>
    <cellStyle name="Normal 4 9 3 2 3 2" xfId="28923" xr:uid="{3CE00559-6AD8-4A77-8FD5-69456922A500}"/>
    <cellStyle name="Normal 4 9 3 2 3 3" xfId="18856" xr:uid="{127CBB48-2A01-470A-BD74-3890FD0642C8}"/>
    <cellStyle name="Normal 4 9 3 2 4" xfId="11309" xr:uid="{72168985-3B71-4213-80CA-7C09896A4598}"/>
    <cellStyle name="Normal 4 9 3 2 4 2" xfId="21689" xr:uid="{BD9DCD0E-2F77-44EF-97C0-5BB4BFF291DF}"/>
    <cellStyle name="Normal 4 9 3 2 5" xfId="24905" xr:uid="{9BFE87F1-B694-4E99-B970-076C7ACAE04A}"/>
    <cellStyle name="Normal 4 9 3 2 6" xfId="13964" xr:uid="{BCF44529-9CE9-460D-B060-C9F0FB761974}"/>
    <cellStyle name="Normal 4 9 3 3" xfId="2802" xr:uid="{00000000-0005-0000-0000-0000C2060000}"/>
    <cellStyle name="Normal 4 9 3 3 2" xfId="6020" xr:uid="{9EDD67D1-5C2C-41FB-8DB5-F20ED392B8C6}"/>
    <cellStyle name="Normal 4 9 3 3 2 2" xfId="26494" xr:uid="{D2B1457E-7C6D-43FE-97D1-D741065D3543}"/>
    <cellStyle name="Normal 4 9 3 3 2 3" xfId="15473" xr:uid="{4C1DDB65-F2A6-453B-9303-D769A622CC45}"/>
    <cellStyle name="Normal 4 9 3 3 3" xfId="7926" xr:uid="{C4B41890-42D4-4559-BB21-ACCE2AE869DB}"/>
    <cellStyle name="Normal 4 9 3 3 3 2" xfId="18306" xr:uid="{3A0D7D73-2444-4B2D-AE17-EAC42634EFA4}"/>
    <cellStyle name="Normal 4 9 3 3 4" xfId="10759" xr:uid="{CFAD69D5-A814-46DE-87BE-BF954F5E5BF9}"/>
    <cellStyle name="Normal 4 9 3 3 4 2" xfId="21139" xr:uid="{EBAEB439-29CF-471F-B1AE-7CBD9143C4D3}"/>
    <cellStyle name="Normal 4 9 3 3 5" xfId="23429" xr:uid="{5E6BB81F-081E-4ACD-B0C1-13DEA25765B8}"/>
    <cellStyle name="Normal 4 9 3 3 6" xfId="13267" xr:uid="{17F04C83-C241-4809-AF38-EF377A2E1468}"/>
    <cellStyle name="Normal 4 9 3 4" xfId="4203" xr:uid="{59B0931E-45F8-4742-866F-5C5AC23997A1}"/>
    <cellStyle name="Normal 4 9 3 4 2" xfId="8975" xr:uid="{154E08C5-8FF7-48F4-B67A-35F5CAF52B32}"/>
    <cellStyle name="Normal 4 9 3 4 2 2" xfId="29057" xr:uid="{039F68C9-4D7A-420B-A116-ED61329DE099}"/>
    <cellStyle name="Normal 4 9 3 4 2 3" xfId="19355" xr:uid="{75FD03FC-72A0-4F5E-A0CA-5FE0B27F42F2}"/>
    <cellStyle name="Normal 4 9 3 4 3" xfId="11808" xr:uid="{B23AF0B9-02E9-4983-96E2-542D5F5C0818}"/>
    <cellStyle name="Normal 4 9 3 4 3 2" xfId="22188" xr:uid="{B783A89E-86D7-4233-B590-0C0232E081AF}"/>
    <cellStyle name="Normal 4 9 3 4 4" xfId="24447" xr:uid="{ECE1713B-6C36-4DD6-816C-09DF059B87B7}"/>
    <cellStyle name="Normal 4 9 3 4 5" xfId="16522" xr:uid="{D0E91311-55B1-4F1E-B6D0-1D0E1521AF8F}"/>
    <cellStyle name="Normal 4 9 3 5" xfId="5345" xr:uid="{B95C7F4B-9A71-4AEC-BF82-3710F3D2C35B}"/>
    <cellStyle name="Normal 4 9 3 5 2" xfId="26032" xr:uid="{D5C88AE1-B3BD-4C8F-BA05-C1B0AB621E4B}"/>
    <cellStyle name="Normal 4 9 3 5 3" xfId="14643" xr:uid="{946793D5-930B-438A-BA01-92F106EAA79C}"/>
    <cellStyle name="Normal 4 9 3 6" xfId="7096" xr:uid="{45A6AE62-1A27-4679-9355-C7565243CC36}"/>
    <cellStyle name="Normal 4 9 3 6 2" xfId="17476" xr:uid="{5E875325-DDEF-43E5-88B0-36663A002E3A}"/>
    <cellStyle name="Normal 4 9 3 7" xfId="9929" xr:uid="{438C59F0-280F-4A01-B1FA-B98BB434E128}"/>
    <cellStyle name="Normal 4 9 3 7 2" xfId="20309" xr:uid="{9760F551-7F49-4B66-9392-BC4ED1C07275}"/>
    <cellStyle name="Normal 4 9 3 8" xfId="24809" xr:uid="{06BCB86A-1997-4F11-B114-820C012B0138}"/>
    <cellStyle name="Normal 4 9 3 9" xfId="12769" xr:uid="{4234F2F0-DD76-48C3-858A-37108DC7FF33}"/>
    <cellStyle name="Normal 4 9 4" xfId="1044" xr:uid="{00000000-0005-0000-0000-0000C6050000}"/>
    <cellStyle name="Normal 4 9 4 2" xfId="4555" xr:uid="{B60F7FE0-303D-4809-9FF9-BA03D1C69B44}"/>
    <cellStyle name="Normal 4 9 4 2 2" xfId="9327" xr:uid="{D898483C-C1B9-4E7F-8610-5E7B7DD99729}"/>
    <cellStyle name="Normal 4 9 4 2 2 2" xfId="29302" xr:uid="{411B5B70-8F18-4E55-B496-BE944566B165}"/>
    <cellStyle name="Normal 4 9 4 2 2 3" xfId="19707" xr:uid="{091F6D37-CB88-4DE7-8317-5909FD2E580A}"/>
    <cellStyle name="Normal 4 9 4 2 3" xfId="12160" xr:uid="{BB3FE38A-1F1B-4F3D-B629-ADA754C185CC}"/>
    <cellStyle name="Normal 4 9 4 2 3 2" xfId="22540" xr:uid="{5FFEF487-F08A-48EB-A592-4927EE828390}"/>
    <cellStyle name="Normal 4 9 4 2 4" xfId="24396" xr:uid="{BAB0A28D-4E99-4B0E-BBA3-3FA6958A4ED7}"/>
    <cellStyle name="Normal 4 9 4 2 5" xfId="16874" xr:uid="{15504F81-1EA2-4C0E-B012-16BAE8A59B70}"/>
    <cellStyle name="Normal 4 9 4 3" xfId="5346" xr:uid="{0E040CF3-0042-422A-BA5E-6AAA80545842}"/>
    <cellStyle name="Normal 4 9 4 3 2" xfId="26419" xr:uid="{9737F622-9F4D-4215-9D5E-4603C76300E2}"/>
    <cellStyle name="Normal 4 9 4 3 3" xfId="14644" xr:uid="{1605F229-F8A2-4434-9B75-426B7260F6B9}"/>
    <cellStyle name="Normal 4 9 4 4" xfId="7097" xr:uid="{154A79A8-E326-4846-BD3C-FCF566EEFF09}"/>
    <cellStyle name="Normal 4 9 4 4 2" xfId="17477" xr:uid="{48CE7B65-0A47-49AA-A0FB-D19A0D3D9D98}"/>
    <cellStyle name="Normal 4 9 4 5" xfId="9930" xr:uid="{E883B33E-6308-4FF6-9680-F215C520DFC2}"/>
    <cellStyle name="Normal 4 9 4 5 2" xfId="20310" xr:uid="{5F0F5074-2CF6-416D-BFD7-6299FC13A09D}"/>
    <cellStyle name="Normal 4 9 4 6" xfId="25405" xr:uid="{BA7D3C25-E40B-4434-A1BB-73C9F27BBACC}"/>
    <cellStyle name="Normal 4 9 4 7" xfId="13965" xr:uid="{CE3262C7-FE81-4080-A643-90F204935236}"/>
    <cellStyle name="Normal 4 9 5" xfId="2946" xr:uid="{00000000-0005-0000-0000-0000C4060000}"/>
    <cellStyle name="Normal 4 9 5 2" xfId="6126" xr:uid="{8FE178C2-CBA3-433F-A7C2-84FC619F5B81}"/>
    <cellStyle name="Normal 4 9 5 2 2" xfId="24056" xr:uid="{4E4E5A2D-359D-46B2-A19E-DBF03D5EF5F9}"/>
    <cellStyle name="Normal 4 9 5 2 3" xfId="27543" xr:uid="{C39916A2-C003-4C43-9C9A-9AC63521D991}"/>
    <cellStyle name="Normal 4 9 5 2 4" xfId="15604" xr:uid="{4543F762-D666-4FA6-ABE4-C9631A5B5E34}"/>
    <cellStyle name="Normal 4 9 5 3" xfId="8057" xr:uid="{DE5353BF-C4EC-4276-9C20-3C9D1B71ABCA}"/>
    <cellStyle name="Normal 4 9 5 3 2" xfId="28759" xr:uid="{BC05135D-49F9-4C43-8779-B049198642E6}"/>
    <cellStyle name="Normal 4 9 5 3 3" xfId="18437" xr:uid="{AD4191F7-A8FF-4446-ABBC-0AF88631DCE5}"/>
    <cellStyle name="Normal 4 9 5 4" xfId="10890" xr:uid="{FA8A25CE-B31C-43F8-A59B-36EA28645A33}"/>
    <cellStyle name="Normal 4 9 5 4 2" xfId="21270" xr:uid="{4927AD9C-0BD5-4299-BC43-309E2FA370C1}"/>
    <cellStyle name="Normal 4 9 5 5" xfId="23971" xr:uid="{34073EE8-2408-4029-BCA1-F24C370C643F}"/>
    <cellStyle name="Normal 4 9 5 6" xfId="13467" xr:uid="{AC7DC948-1164-4B8F-BA4C-16C1F6D5BBCA}"/>
    <cellStyle name="Normal 4 9 6" xfId="2505" xr:uid="{00000000-0005-0000-0000-0000C5060000}"/>
    <cellStyle name="Normal 4 9 6 2" xfId="5785" xr:uid="{C5DB1F4C-84E0-4922-9AF3-EB13B41C9A24}"/>
    <cellStyle name="Normal 4 9 6 2 2" xfId="27872" xr:uid="{87BC2480-2AB3-4E58-946B-68C1A6688A73}"/>
    <cellStyle name="Normal 4 9 6 2 3" xfId="15177" xr:uid="{6429479B-48DE-4743-A1AE-AE3E25563ABC}"/>
    <cellStyle name="Normal 4 9 6 3" xfId="7630" xr:uid="{DC26186C-24BB-4851-B8BA-E951777B6486}"/>
    <cellStyle name="Normal 4 9 6 3 2" xfId="18010" xr:uid="{8D143DA6-04AA-4573-A04D-157B4DFCECA0}"/>
    <cellStyle name="Normal 4 9 6 4" xfId="10463" xr:uid="{6E09233B-E859-4C16-B2F7-186BEBD86034}"/>
    <cellStyle name="Normal 4 9 6 4 2" xfId="20843" xr:uid="{B2EBD67C-2D94-4BBC-9EC9-755791AC361C}"/>
    <cellStyle name="Normal 4 9 6 5" xfId="23170" xr:uid="{F03EBC55-AE1F-42DF-AB33-8551F9067632}"/>
    <cellStyle name="Normal 4 9 6 6" xfId="12893" xr:uid="{3021E087-4766-4419-B53E-DFF3977350AA}"/>
    <cellStyle name="Normal 4 9 7" xfId="2261" xr:uid="{00000000-0005-0000-0000-0000B9060000}"/>
    <cellStyle name="Normal 4 9 7 2" xfId="7388" xr:uid="{32C9A824-0488-4806-8D99-CFC51AABAF81}"/>
    <cellStyle name="Normal 4 9 7 2 2" xfId="17768" xr:uid="{DA96CD8A-5157-4F8F-9A9C-59010E38E781}"/>
    <cellStyle name="Normal 4 9 7 3" xfId="10221" xr:uid="{DC37B7A9-8333-428A-AFF8-B24F26B0F802}"/>
    <cellStyle name="Normal 4 9 7 3 2" xfId="20601" xr:uid="{09BA70BB-9E2F-4C92-BDE6-A2D55D353E26}"/>
    <cellStyle name="Normal 4 9 7 4" xfId="24844" xr:uid="{4CB515D3-9236-4373-A92A-18A2F5F6E62F}"/>
    <cellStyle name="Normal 4 9 7 5" xfId="14935" xr:uid="{A33D728C-722B-4236-A9CF-7BF81F686EC4}"/>
    <cellStyle name="Normal 4 9 8" xfId="3998" xr:uid="{FB00525F-F625-4EBD-91ED-9DCBAED536F6}"/>
    <cellStyle name="Normal 4 9 8 2" xfId="8822" xr:uid="{18EB733E-EE76-4921-A96E-C69C33C3D8B9}"/>
    <cellStyle name="Normal 4 9 8 2 2" xfId="19202" xr:uid="{30B088D8-493E-4B50-8AE3-E18AEF7C462B}"/>
    <cellStyle name="Normal 4 9 8 3" xfId="11655" xr:uid="{85D8D720-9657-4EE8-BBCD-0244CF3EF351}"/>
    <cellStyle name="Normal 4 9 8 3 2" xfId="22035" xr:uid="{0A524794-595E-421E-98C3-5BD4E863566A}"/>
    <cellStyle name="Normal 4 9 8 4" xfId="16369" xr:uid="{C46AB949-0015-4839-8683-C34DB6ABA655}"/>
    <cellStyle name="Normal 4 9 9" xfId="5342" xr:uid="{9F32A828-194D-41BB-86AC-BC1E9E4BD583}"/>
    <cellStyle name="Normal 4 9 9 2" xfId="14640"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3" xr:uid="{54CDD460-EA0A-4C9F-A2E9-D83616F70B34}"/>
    <cellStyle name="Normal 5 2 2 3 3 2 3 2 2 3" xfId="22974" xr:uid="{4F628876-254C-42A5-A33A-0B9E9D415554}"/>
    <cellStyle name="Normal 5 2 2 3 3 2 3 2 3" xfId="1057" xr:uid="{00000000-0005-0000-0000-0000D3050000}"/>
    <cellStyle name="Normal 5 2 2 3 3 2 3 2 3 2" xfId="1993" xr:uid="{00000000-0005-0000-0000-0000D4050000}"/>
    <cellStyle name="Normal 5 2 2 3 3 2 3 2 3 3" xfId="3717" xr:uid="{00000000-0005-0000-0000-000040050000}"/>
    <cellStyle name="Normal 5 2 2 3 3 2 3 2 3 3 2" xfId="4691" xr:uid="{51905AF2-C163-47F0-8B1F-2980361FD244}"/>
    <cellStyle name="Normal 5 2 2 3 3 2 3 2 3 3 3" xfId="30242" xr:uid="{CA1835E3-D7CA-494D-AA80-1B1149D5AFB8}"/>
    <cellStyle name="Normal 5 2 2 3 3 2 3 2 3 3 3 2" xfId="31385" xr:uid="{887E578E-D69D-402D-8C71-0EB314923E1C}"/>
    <cellStyle name="Normal 5 2 2 3 3 2 3 2 3 3 4" xfId="31582" xr:uid="{92D8B8E4-BB12-424E-9790-D21F8131DC73}"/>
    <cellStyle name="Normal 5 2 2 3 3 2 3 2 4" xfId="25787" xr:uid="{1D08EFFC-DA7F-41BE-978E-EC07123E36B4}"/>
    <cellStyle name="Normal 5 2 2 3 3 2 3 3" xfId="1058" xr:uid="{00000000-0005-0000-0000-0000D5050000}"/>
    <cellStyle name="Normal 5 2 2 3 3 2 3 4" xfId="2948" xr:uid="{00000000-0005-0000-0000-0000D2060000}"/>
    <cellStyle name="Normal 5 2 2 3 3 2 3 4 2" xfId="31296" xr:uid="{78CA0B19-A34B-4E31-AA24-2A14D9E7C4D2}"/>
    <cellStyle name="Normal 5 2 2 3 3 2 3 5" xfId="2101" xr:uid="{00000000-0005-0000-0000-000062020000}"/>
    <cellStyle name="Normal 5 2 2 3 3 2 3 5 2" xfId="4645" xr:uid="{DCF2241D-14ED-485A-9D65-B2AB943923E7}"/>
    <cellStyle name="Normal 5 2 2 3 3 2 3 5 3" xfId="30182" xr:uid="{A412684C-6109-4521-B609-EE02EEB536F2}"/>
    <cellStyle name="Normal 5 2 2 3 3 2 3 5 3 2" xfId="31326" xr:uid="{B0044842-2681-4637-80B7-F8CD98CD6A4C}"/>
    <cellStyle name="Normal 5 2 2 3 3 2 3 5 4" xfId="31522" xr:uid="{F88276D7-3241-416D-82B9-264DD5195C56}"/>
    <cellStyle name="Normal 5 2 2 3 3 2 3 6" xfId="4000" xr:uid="{F1B4F0B9-FD33-4680-A501-B9D0765C51F9}"/>
    <cellStyle name="Normal 5 2 2 3 3 2 3 6 2" xfId="4695" xr:uid="{87C651C8-4B39-4467-81FB-F4E1577DF4A5}"/>
    <cellStyle name="Normal 5 2 2 3 3 2 3 6 3" xfId="30303" xr:uid="{20D658DA-AA9C-4B8A-88DB-4A53FA3E1566}"/>
    <cellStyle name="Normal 5 2 2 3 3 2 3 6 3 2" xfId="31446" xr:uid="{8335C654-6A5B-43B0-9BF5-99B5E4D6EAF0}"/>
    <cellStyle name="Normal 5 2 2 3 3 2 3 6 4" xfId="31643" xr:uid="{648E6EA8-0CB8-4625-96BD-1713085C6150}"/>
    <cellStyle name="Normal 5 2 2 3 3 2 3 7" xfId="30124" xr:uid="{DAC80EA3-45F7-49F1-A349-239CC3856162}"/>
    <cellStyle name="Normal 5 2 2 3 3 2 3 7 2" xfId="30486" xr:uid="{207BB286-D44A-4530-97B5-78C32E75393D}"/>
    <cellStyle name="Normal 5 2 2 3 3 2 4" xfId="1059" xr:uid="{00000000-0005-0000-0000-0000D6050000}"/>
    <cellStyle name="Normal 5 2 2 3 3 2 4 2" xfId="2947" xr:uid="{00000000-0005-0000-0000-0000D3060000}"/>
    <cellStyle name="Normal 5 2 2 3 3 2 4 3" xfId="25592" xr:uid="{5B9280FC-9264-4B15-A200-680DEEC4D82C}"/>
    <cellStyle name="Normal 5 2 2 3 3 2 4 3 2" xfId="29624" xr:uid="{10ECCC93-74F9-4A09-802F-48DA5B303C31}"/>
    <cellStyle name="Normal 5 2 2 3 3 2 4 3 3" xfId="29600" xr:uid="{C8E61550-9BF6-4809-AD63-521FABB334AF}"/>
    <cellStyle name="Normal 5 2 2 3 3 2 4 3 3 2" xfId="29644" xr:uid="{CBBE4A4C-8051-48A5-A221-A862F98BE9FB}"/>
    <cellStyle name="Normal 5 2 2 3 3 2 4 3 3 3" xfId="30386" xr:uid="{869F3D5D-AE97-4CC5-B41A-A19DC4D969BE}"/>
    <cellStyle name="Normal 5 2 2 3 3 2 4 3 3 4" xfId="30373" xr:uid="{5CC7FCC2-30E8-4DE4-8C04-E4F3FF779ED6}"/>
    <cellStyle name="Normal 5 2 2 3 3 2 4 3 3 4 2" xfId="31712" xr:uid="{97349D98-A108-4282-8CFA-A793557F04C8}"/>
    <cellStyle name="Normal 5 2 2 3 3 2 4 3 4" xfId="30356" xr:uid="{1C60EA9A-684E-4679-89C8-749CEAB253C5}"/>
    <cellStyle name="Normal 5 2 2 3 3 2 4 3 4 2" xfId="31698" xr:uid="{AD204089-4C71-4050-991D-38E2B324F7EB}"/>
    <cellStyle name="Normal 5 2 2 3 3 2 5" xfId="2100" xr:uid="{00000000-0005-0000-0000-000060020000}"/>
    <cellStyle name="Normal 5 2 2 3 3 2 5 2" xfId="4664" xr:uid="{456E6ACB-B92B-4E09-90D7-9887AC9A6356}"/>
    <cellStyle name="Normal 5 2 2 3 3 2 5 3" xfId="30181" xr:uid="{949196C8-26F0-48F8-A360-5C93471FB753}"/>
    <cellStyle name="Normal 5 2 2 3 3 2 5 3 2" xfId="31325" xr:uid="{1776B697-3D7A-44A6-8CF4-26DCA157D5FD}"/>
    <cellStyle name="Normal 5 2 2 3 3 2 5 4" xfId="31521" xr:uid="{BEF860A1-5D07-4575-A886-606466C1C1D9}"/>
    <cellStyle name="Normal 5 2 2 3 3 2 6" xfId="3999" xr:uid="{A738EDEF-3EA0-4135-885D-6506E619A596}"/>
    <cellStyle name="Normal 5 2 2 3 3 2 6 2" xfId="4814" xr:uid="{54779593-FE24-451B-9985-E9D706451F82}"/>
    <cellStyle name="Normal 5 2 2 3 3 2 6 3" xfId="30302" xr:uid="{6891DA91-5722-4BAC-8C6B-FDD9DC564F07}"/>
    <cellStyle name="Normal 5 2 2 3 3 2 6 3 2" xfId="31445" xr:uid="{6A366D88-F890-46E2-BB04-E1D17258EF3B}"/>
    <cellStyle name="Normal 5 2 2 3 3 2 6 4" xfId="31642" xr:uid="{06A84B95-836D-4AEB-8DAA-809DFA91FB68}"/>
    <cellStyle name="Normal 5 2 2 3 3 2 7" xfId="30123" xr:uid="{16F6B502-50DE-40DF-90B1-0876CC1A1C94}"/>
    <cellStyle name="Normal 5 2 2 3 3 2 7 2" xfId="30485"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4" xr:uid="{00000000-0005-0000-0000-0000DC050000}"/>
    <cellStyle name="Normal 5 2 2 3 3 4 2 2 2 2 2" xfId="30090" xr:uid="{2B878A51-CD5F-4DE5-B930-3F48D284360B}"/>
    <cellStyle name="Normal 5 2 2 3 3 4 2 2 2 3" xfId="3718" xr:uid="{00000000-0005-0000-0000-000047050000}"/>
    <cellStyle name="Normal 5 2 2 3 3 4 2 2 2 3 2" xfId="4815" xr:uid="{A9DAC7E2-553D-4565-B80F-940B97A51BE8}"/>
    <cellStyle name="Normal 5 2 2 3 3 4 2 2 2 3 3" xfId="30243" xr:uid="{BA581B0B-DADD-427E-9227-F1A4995BB8C9}"/>
    <cellStyle name="Normal 5 2 2 3 3 4 2 2 2 3 3 2" xfId="31386" xr:uid="{D3E5510B-31A3-4A73-B547-9B3F2D2B326B}"/>
    <cellStyle name="Normal 5 2 2 3 3 4 2 2 2 3 4" xfId="31583" xr:uid="{21BABE29-A0ED-45DF-9708-DEE6E0C6E1A6}"/>
    <cellStyle name="Normal 5 2 2 3 3 4 2 2 2 4" xfId="25782" xr:uid="{36E75808-49D3-4D14-9DA6-61DB80D655FD}"/>
    <cellStyle name="Normal 5 2 2 3 3 4 2 2 3" xfId="1995" xr:uid="{00000000-0005-0000-0000-0000DD050000}"/>
    <cellStyle name="Normal 5 2 2 3 3 4 2 2 4" xfId="23413" xr:uid="{BA854DC5-60A5-4E12-82F7-BBD7FC263D3A}"/>
    <cellStyle name="Normal 5 2 2 3 3 4 2 3" xfId="1065" xr:uid="{00000000-0005-0000-0000-0000DE050000}"/>
    <cellStyle name="Normal 5 2 2 3 3 4 2 3 2" xfId="1066" xr:uid="{00000000-0005-0000-0000-0000DF050000}"/>
    <cellStyle name="Normal 5 2 2 3 3 4 2 3 2 2" xfId="25814" xr:uid="{0AE676AB-4C86-4CA3-9C45-55D8413D79AD}"/>
    <cellStyle name="Normal 5 2 2 3 3 4 2 3 2 3" xfId="23196" xr:uid="{A05CFCBC-1C32-439E-B3B0-8BBB5EA27847}"/>
    <cellStyle name="Normal 5 2 2 3 3 4 2 3 3" xfId="1067" xr:uid="{00000000-0005-0000-0000-0000E0050000}"/>
    <cellStyle name="Normal 5 2 2 3 3 4 2 3 3 2" xfId="24261" xr:uid="{4E635149-A9CA-4E61-A008-49F6F6E6E5A8}"/>
    <cellStyle name="Normal 5 2 2 3 3 4 2 3 3 3" xfId="24682" xr:uid="{F7A47AF9-6E5B-4813-8096-B603E3BB974D}"/>
    <cellStyle name="Normal 5 2 2 3 3 4 2 3 4" xfId="2103" xr:uid="{00000000-0005-0000-0000-000068020000}"/>
    <cellStyle name="Normal 5 2 2 3 3 4 2 3 4 2" xfId="4708" xr:uid="{B07E0505-B8A6-484D-AAA8-0C41974ED4F4}"/>
    <cellStyle name="Normal 5 2 2 3 3 4 2 3 4 3" xfId="30184" xr:uid="{9A0870E9-F2F2-44FB-8B46-C48A4968FEEF}"/>
    <cellStyle name="Normal 5 2 2 3 3 4 2 3 4 3 2" xfId="31328" xr:uid="{CF04E88C-F7B3-4D7A-9717-FD9ACBD6475E}"/>
    <cellStyle name="Normal 5 2 2 3 3 4 2 3 4 4" xfId="31524" xr:uid="{A111558E-E85F-4251-9D3B-B86A6E2852FF}"/>
    <cellStyle name="Normal 5 2 2 3 3 4 2 3 5" xfId="25792" xr:uid="{BE81E2B3-54B5-44DA-A7B7-DF27FBF44B0E}"/>
    <cellStyle name="Normal 5 2 2 3 3 4 2 3 6" xfId="30536" xr:uid="{6AF04956-A4AA-40F2-9013-C6A327256590}"/>
    <cellStyle name="Normal 5 2 2 3 3 4 2 4" xfId="24194" xr:uid="{8D3CA287-FEA1-4E49-ADF5-2EF14E33D055}"/>
    <cellStyle name="Normal 5 2 2 3 3 4 3" xfId="1068" xr:uid="{00000000-0005-0000-0000-0000E1050000}"/>
    <cellStyle name="Normal 5 2 2 3 3 4 4" xfId="2949" xr:uid="{00000000-0005-0000-0000-0000DB060000}"/>
    <cellStyle name="Normal 5 2 2 3 3 4 4 2" xfId="31290" xr:uid="{DEB5B321-0F2A-4419-A5CA-930B6F07E2F7}"/>
    <cellStyle name="Normal 5 2 2 3 3 4 5" xfId="2102" xr:uid="{00000000-0005-0000-0000-000065020000}"/>
    <cellStyle name="Normal 5 2 2 3 3 4 5 2" xfId="3790" xr:uid="{BC5A38D1-BFF3-476A-8A69-EA1EE0617EC6}"/>
    <cellStyle name="Normal 5 2 2 3 3 4 5 3" xfId="30183" xr:uid="{5C24DA68-97CD-49FE-802F-E259FD9B70A3}"/>
    <cellStyle name="Normal 5 2 2 3 3 4 5 3 2" xfId="31327" xr:uid="{79426398-3EAD-4E7A-9356-7A768B6FCB74}"/>
    <cellStyle name="Normal 5 2 2 3 3 4 5 4" xfId="31523" xr:uid="{3AC3627F-72DF-4B18-B008-B92A5C21CB5D}"/>
    <cellStyle name="Normal 5 2 2 3 3 4 6" xfId="4001" xr:uid="{D8FD9E04-9092-4C4B-A910-C73C5CD42691}"/>
    <cellStyle name="Normal 5 2 2 3 3 4 6 2" xfId="4694" xr:uid="{E279391E-A262-4102-8448-E71B06C35C79}"/>
    <cellStyle name="Normal 5 2 2 3 3 4 6 3" xfId="30304" xr:uid="{A30F632E-33C2-4D26-936D-ECDA03E22F6E}"/>
    <cellStyle name="Normal 5 2 2 3 3 4 6 3 2" xfId="31447" xr:uid="{164E3A5C-7416-44FC-8177-DC798DF6E6A0}"/>
    <cellStyle name="Normal 5 2 2 3 3 4 6 4" xfId="31644" xr:uid="{B9006B00-B933-4FB1-A35A-D7221D1C0512}"/>
    <cellStyle name="Normal 5 2 2 3 3 4 7" xfId="30125" xr:uid="{703E38E7-8BA4-47CE-A103-8E02D7643E7A}"/>
    <cellStyle name="Normal 5 2 2 3 3 4 7 2" xfId="30487" xr:uid="{2C6C969A-844E-4616-8573-0FAFBA4D69CF}"/>
    <cellStyle name="Normal 5 2 2 3 3 5" xfId="1069" xr:uid="{00000000-0005-0000-0000-0000E2050000}"/>
    <cellStyle name="Normal 5 2 2 3 3 5 2" xfId="1070" xr:uid="{00000000-0005-0000-0000-0000E3050000}"/>
    <cellStyle name="Normal 5 2 2 3 3 5 3" xfId="3719" xr:uid="{00000000-0005-0000-0000-00004E050000}"/>
    <cellStyle name="Normal 5 2 2 3 3 5 3 2" xfId="4794" xr:uid="{DF0BC7BF-5428-4780-84E3-7F8E288418C8}"/>
    <cellStyle name="Normal 5 2 2 3 3 5 3 2 2" xfId="27326" xr:uid="{F12C00FE-6AFB-4D00-84B2-71822DC2DF6A}"/>
    <cellStyle name="Normal 5 2 2 3 3 5 3 3" xfId="22848" xr:uid="{659AE614-353A-4FE0-9C98-E3D2FE7BC367}"/>
    <cellStyle name="Normal 5 2 2 3 3 5 3 4" xfId="30244" xr:uid="{10F24001-7CC0-44EC-B648-411E63A266B9}"/>
    <cellStyle name="Normal 5 2 2 3 3 5 3 4 2" xfId="31387" xr:uid="{B9C0C66D-8676-4A44-BA99-B9C8122368E0}"/>
    <cellStyle name="Normal 5 2 2 3 3 5 3 5" xfId="31584" xr:uid="{747A6EBE-5AA8-4D25-B6CA-2B8E86458B98}"/>
    <cellStyle name="Normal 5 2 2 3 3 5 4" xfId="25352"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1" xr:uid="{B47C1D1D-4990-4E6D-8D87-F2D0EA821190}"/>
    <cellStyle name="Normal 5 2 2 3 4 3 2 2 3" xfId="25684" xr:uid="{C0596603-1DB0-4B26-9F87-3B5181B6B939}"/>
    <cellStyle name="Normal 5 2 2 3 4 3 2 3" xfId="1076" xr:uid="{00000000-0005-0000-0000-0000E9050000}"/>
    <cellStyle name="Normal 5 2 2 3 4 3 2 3 2" xfId="1996" xr:uid="{00000000-0005-0000-0000-0000EA050000}"/>
    <cellStyle name="Normal 5 2 2 3 4 3 2 3 3" xfId="3720" xr:uid="{00000000-0005-0000-0000-000055050000}"/>
    <cellStyle name="Normal 5 2 2 3 4 3 2 3 3 2" xfId="4778" xr:uid="{2AAB0A08-DE9A-4C96-9B2A-1DB1A63BD9DB}"/>
    <cellStyle name="Normal 5 2 2 3 4 3 2 3 3 3" xfId="30245" xr:uid="{0B60F80B-7368-4D89-BA1E-AC6E4192ADD4}"/>
    <cellStyle name="Normal 5 2 2 3 4 3 2 3 3 3 2" xfId="31388" xr:uid="{6980F92F-2E8D-4F9E-B82F-A0952100F3DD}"/>
    <cellStyle name="Normal 5 2 2 3 4 3 2 3 3 4" xfId="31585" xr:uid="{7B6E9149-EDD8-47F2-8D5F-A2FC9635B763}"/>
    <cellStyle name="Normal 5 2 2 3 4 3 2 4" xfId="25685" xr:uid="{D36B2ED3-0F57-4BA2-8ECD-62BF05B0572F}"/>
    <cellStyle name="Normal 5 2 2 3 4 3 3" xfId="1077" xr:uid="{00000000-0005-0000-0000-0000EB050000}"/>
    <cellStyle name="Normal 5 2 2 3 4 3 4" xfId="2950" xr:uid="{00000000-0005-0000-0000-0000E1060000}"/>
    <cellStyle name="Normal 5 2 2 3 4 3 4 2" xfId="31274" xr:uid="{48413553-C1B7-4B8D-A3C6-C8BF89975138}"/>
    <cellStyle name="Normal 5 2 2 3 4 3 5" xfId="2105" xr:uid="{00000000-0005-0000-0000-00006C020000}"/>
    <cellStyle name="Normal 5 2 2 3 4 3 5 2" xfId="4052" xr:uid="{49B8B7A8-4856-40A4-A58F-9BFE37881BD3}"/>
    <cellStyle name="Normal 5 2 2 3 4 3 5 3" xfId="30186" xr:uid="{A70DBE0C-D5CA-4EAB-A3CA-07F95394E9AE}"/>
    <cellStyle name="Normal 5 2 2 3 4 3 5 3 2" xfId="31330" xr:uid="{490372D4-432A-4B6E-B243-E866D76B8184}"/>
    <cellStyle name="Normal 5 2 2 3 4 3 5 4" xfId="31526" xr:uid="{90AC1405-FE79-424A-BC37-FF05E9503406}"/>
    <cellStyle name="Normal 5 2 2 3 4 3 6" xfId="4003" xr:uid="{2E9BA179-24FF-4822-9D6C-F2734EFD2CB0}"/>
    <cellStyle name="Normal 5 2 2 3 4 3 6 2" xfId="4804" xr:uid="{2387F2B7-3B47-4789-BF4E-B979001A8FAA}"/>
    <cellStyle name="Normal 5 2 2 3 4 3 6 3" xfId="30306" xr:uid="{5726D493-8CED-4265-A434-DFD8EB311CD3}"/>
    <cellStyle name="Normal 5 2 2 3 4 3 6 3 2" xfId="31449" xr:uid="{FB181689-6E48-4E44-96B3-385555CE579C}"/>
    <cellStyle name="Normal 5 2 2 3 4 3 6 4" xfId="31646" xr:uid="{0067E494-22D7-4B3A-984D-B426336F4E2D}"/>
    <cellStyle name="Normal 5 2 2 3 4 3 7" xfId="30127" xr:uid="{902DB47F-C143-433C-8E02-ECCFBB8FA346}"/>
    <cellStyle name="Normal 5 2 2 3 4 3 7 2" xfId="30489" xr:uid="{56017849-602A-438E-96E0-4DE9B6F02764}"/>
    <cellStyle name="Normal 5 2 2 3 4 4" xfId="1078" xr:uid="{00000000-0005-0000-0000-0000EC050000}"/>
    <cellStyle name="Normal 5 2 2 3 4 4 2" xfId="1997" xr:uid="{00000000-0005-0000-0000-0000ED050000}"/>
    <cellStyle name="Normal 5 2 2 3 4 4 3" xfId="3721" xr:uid="{00000000-0005-0000-0000-000058050000}"/>
    <cellStyle name="Normal 5 2 2 3 4 4 3 2" xfId="4706" xr:uid="{FB999CD8-02A8-4F7C-89CE-DB6631DE48C4}"/>
    <cellStyle name="Normal 5 2 2 3 4 4 3 3" xfId="30246" xr:uid="{EE5ADEA2-84D4-4505-87AE-A6C270C3F801}"/>
    <cellStyle name="Normal 5 2 2 3 4 4 3 3 2" xfId="31389" xr:uid="{DE289E50-B422-42E4-BB23-771C03B0FE6E}"/>
    <cellStyle name="Normal 5 2 2 3 4 4 3 4" xfId="31586" xr:uid="{8C678CD5-606D-4C9C-A7A2-159D864DB7F7}"/>
    <cellStyle name="Normal 5 2 2 3 4 5" xfId="2104" xr:uid="{00000000-0005-0000-0000-00006A020000}"/>
    <cellStyle name="Normal 5 2 2 3 4 5 2" xfId="4658" xr:uid="{67E9FDA9-5A2B-445D-B40D-93E8A98A8238}"/>
    <cellStyle name="Normal 5 2 2 3 4 5 3" xfId="30185" xr:uid="{4CB0E304-139B-42D7-9A87-E169EFE7D601}"/>
    <cellStyle name="Normal 5 2 2 3 4 5 3 2" xfId="31329" xr:uid="{0F5135EB-14E6-42DE-B2B0-75C666FB0A17}"/>
    <cellStyle name="Normal 5 2 2 3 4 5 4" xfId="31525" xr:uid="{E4FC8698-639F-4C7B-A547-7219F1D50986}"/>
    <cellStyle name="Normal 5 2 2 3 4 6" xfId="4002" xr:uid="{483D2F10-7048-47B5-8EC8-C27C7ED5C5D2}"/>
    <cellStyle name="Normal 5 2 2 3 4 6 2" xfId="4721" xr:uid="{9099B238-0B4B-4E4D-B266-C731E14F65F2}"/>
    <cellStyle name="Normal 5 2 2 3 4 6 3" xfId="30305" xr:uid="{CE79C3A2-8FAA-47C3-A986-94ABFF393284}"/>
    <cellStyle name="Normal 5 2 2 3 4 6 3 2" xfId="31448" xr:uid="{6D797409-02BE-47A8-973D-58729081A7B3}"/>
    <cellStyle name="Normal 5 2 2 3 4 6 4" xfId="31645" xr:uid="{F8C769A2-8633-48D8-9C86-DFE6F04F67C4}"/>
    <cellStyle name="Normal 5 2 2 3 4 7" xfId="30126" xr:uid="{920D9317-59AD-4444-9F3B-B0AB3DA1419C}"/>
    <cellStyle name="Normal 5 2 2 3 4 7 2" xfId="30488" xr:uid="{2D2D5388-0491-48DD-9BA0-7F231209010E}"/>
    <cellStyle name="Normal 5 2 2 3 5" xfId="2066" xr:uid="{00000000-0005-0000-0000-00005D020000}"/>
    <cellStyle name="Normal 5 2 2 3 5 2" xfId="4744" xr:uid="{D9BCE5B0-F41F-41F6-A6AC-41E5B78235A9}"/>
    <cellStyle name="Normal 5 2 2 3 5 3" xfId="30166" xr:uid="{F6DDC9EB-CD6C-4D04-8F67-4FD996169366}"/>
    <cellStyle name="Normal 5 2 2 3 5 3 2" xfId="30490" xr:uid="{063E2B6E-8838-4EF2-91BA-1A4AB6C209F2}"/>
    <cellStyle name="Normal 5 2 2 3 5 4" xfId="31506" xr:uid="{4C9C7E84-AA75-41E2-BFB1-21A740FAD8B6}"/>
    <cellStyle name="Normal 5 2 2 3 6" xfId="30103" xr:uid="{93BD7124-346B-4FA7-9E75-822A18739E86}"/>
    <cellStyle name="Normal 5 2 2 3 6 2" xfId="30471"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5" xr:uid="{B7ABCA13-C252-49DE-8A75-C393116E6978}"/>
    <cellStyle name="Normal 5 2 2 4 3 2 2 3" xfId="25771" xr:uid="{D99DDDD1-ADF3-4C2F-9B0B-0766981E1FE4}"/>
    <cellStyle name="Normal 5 2 2 4 3 2 3" xfId="1084" xr:uid="{00000000-0005-0000-0000-0000F3050000}"/>
    <cellStyle name="Normal 5 2 2 4 3 2 3 2" xfId="1998" xr:uid="{00000000-0005-0000-0000-0000F4050000}"/>
    <cellStyle name="Normal 5 2 2 4 3 2 3 3" xfId="3722" xr:uid="{00000000-0005-0000-0000-00005F050000}"/>
    <cellStyle name="Normal 5 2 2 4 3 2 3 3 2" xfId="4736" xr:uid="{E49EB17C-CF0A-4F32-A8B8-D0C3423F7ADE}"/>
    <cellStyle name="Normal 5 2 2 4 3 2 3 3 3" xfId="30247" xr:uid="{A9BCBA25-83A3-4A30-9CD3-15C108FB8C79}"/>
    <cellStyle name="Normal 5 2 2 4 3 2 3 3 3 2" xfId="31390" xr:uid="{05EB7F35-34C6-4A04-A0F4-C81EF4E61930}"/>
    <cellStyle name="Normal 5 2 2 4 3 2 3 3 4" xfId="31587" xr:uid="{75B07DF1-2E2E-4D26-A331-293EB1A84567}"/>
    <cellStyle name="Normal 5 2 2 4 3 2 4" xfId="24570" xr:uid="{CA10D6C3-1290-4ABF-AABF-26E17988ED1A}"/>
    <cellStyle name="Normal 5 2 2 4 3 3" xfId="1085" xr:uid="{00000000-0005-0000-0000-0000F5050000}"/>
    <cellStyle name="Normal 5 2 2 4 3 4" xfId="2951" xr:uid="{00000000-0005-0000-0000-0000E8060000}"/>
    <cellStyle name="Normal 5 2 2 4 3 4 2" xfId="31277" xr:uid="{5827531A-151D-490E-B9CC-5F64E61F31DF}"/>
    <cellStyle name="Normal 5 2 2 4 3 5" xfId="2107" xr:uid="{00000000-0005-0000-0000-000070020000}"/>
    <cellStyle name="Normal 5 2 2 4 3 5 2" xfId="4629" xr:uid="{CB491582-F2CB-4E36-BE6E-EFC681D7156D}"/>
    <cellStyle name="Normal 5 2 2 4 3 5 3" xfId="30188" xr:uid="{3AAE0EAE-E8B5-495C-B313-D9EF9D9CAB64}"/>
    <cellStyle name="Normal 5 2 2 4 3 5 3 2" xfId="31332" xr:uid="{0267AC5B-64C6-4486-ADCE-246F465FDD47}"/>
    <cellStyle name="Normal 5 2 2 4 3 5 4" xfId="31528" xr:uid="{9CB041FA-68C5-4343-A51A-DA27C8958F9D}"/>
    <cellStyle name="Normal 5 2 2 4 3 6" xfId="4005" xr:uid="{D558FD0F-23C1-46DD-B9F0-9F8795729785}"/>
    <cellStyle name="Normal 5 2 2 4 3 6 2" xfId="4713" xr:uid="{B120F520-B966-4AD5-8EBE-409F270073F9}"/>
    <cellStyle name="Normal 5 2 2 4 3 6 3" xfId="30308" xr:uid="{699D5CA2-FACA-4377-99AD-77942E973491}"/>
    <cellStyle name="Normal 5 2 2 4 3 6 3 2" xfId="31451" xr:uid="{5F533371-818D-4244-ABD4-7A17DD389363}"/>
    <cellStyle name="Normal 5 2 2 4 3 6 4" xfId="31648" xr:uid="{EB53F69C-BF68-4DCA-85B3-F9FB5F32E27C}"/>
    <cellStyle name="Normal 5 2 2 4 3 7" xfId="30129" xr:uid="{BDE27110-9B13-48B7-8653-B497F720F538}"/>
    <cellStyle name="Normal 5 2 2 4 3 7 2" xfId="30492" xr:uid="{FD9D9EF5-F197-45A3-BC3A-5650DE888412}"/>
    <cellStyle name="Normal 5 2 2 4 4" xfId="1086" xr:uid="{00000000-0005-0000-0000-0000F6050000}"/>
    <cellStyle name="Normal 5 2 2 4 4 2" xfId="1087" xr:uid="{00000000-0005-0000-0000-0000F7050000}"/>
    <cellStyle name="Normal 5 2 2 4 4 3" xfId="3723" xr:uid="{00000000-0005-0000-0000-000062050000}"/>
    <cellStyle name="Normal 5 2 2 4 4 3 2" xfId="4741" xr:uid="{85B5A93A-A824-41A3-9870-5FB5020B28AB}"/>
    <cellStyle name="Normal 5 2 2 4 4 3 3" xfId="30248" xr:uid="{33C48EDD-9586-4230-8BA4-66265587F273}"/>
    <cellStyle name="Normal 5 2 2 4 4 3 3 2" xfId="31391" xr:uid="{922174FC-994D-4960-94F6-152FE500B889}"/>
    <cellStyle name="Normal 5 2 2 4 4 3 4" xfId="31588" xr:uid="{E291B842-5ED4-4126-8BEA-A2175FDD78C9}"/>
    <cellStyle name="Normal 5 2 2 4 5" xfId="2106" xr:uid="{00000000-0005-0000-0000-00006E020000}"/>
    <cellStyle name="Normal 5 2 2 4 5 2" xfId="4678" xr:uid="{1C1F360D-C6E5-496D-8E0B-7C61EF688A4B}"/>
    <cellStyle name="Normal 5 2 2 4 5 3" xfId="30187" xr:uid="{2FA02E78-E05B-4D87-8A46-DB8A8ADCC86C}"/>
    <cellStyle name="Normal 5 2 2 4 5 3 2" xfId="31331" xr:uid="{FBB927C5-8BB1-4180-BA69-EEF312036142}"/>
    <cellStyle name="Normal 5 2 2 4 5 4" xfId="31527" xr:uid="{8FFD126D-2DEA-4100-A5CD-7641C553E7A8}"/>
    <cellStyle name="Normal 5 2 2 4 6" xfId="4004" xr:uid="{487C8B09-2829-42FC-9B86-25DB3AB10663}"/>
    <cellStyle name="Normal 5 2 2 4 6 2" xfId="4777" xr:uid="{C7B64242-53F0-4D37-B483-14A3329CCC0F}"/>
    <cellStyle name="Normal 5 2 2 4 6 3" xfId="30307" xr:uid="{A106EA70-5CF5-4F4F-839A-1F540D6AFC82}"/>
    <cellStyle name="Normal 5 2 2 4 6 3 2" xfId="31450" xr:uid="{E6C509AA-8B5E-4123-B775-483D5B730539}"/>
    <cellStyle name="Normal 5 2 2 4 6 4" xfId="31647" xr:uid="{8920FE63-A71F-4725-A7D7-BA468668BA0F}"/>
    <cellStyle name="Normal 5 2 2 4 7" xfId="30128" xr:uid="{2236E3FF-3A86-4CD1-98F1-1886F111A065}"/>
    <cellStyle name="Normal 5 2 2 4 7 2" xfId="30491" xr:uid="{45FC10F0-4741-45B2-BDBE-913619A599F3}"/>
    <cellStyle name="Normal 5 2 2 5" xfId="29601" xr:uid="{51A7D0CB-4AEF-4815-897D-E9DF6C04761B}"/>
    <cellStyle name="Normal 5 2 2 5 2" xfId="29632" xr:uid="{4D46F027-DFAF-43F3-8432-E8ADA4FEF75B}"/>
    <cellStyle name="Normal 5 2 2 5 3" xfId="30357" xr:uid="{B88E4284-E474-4823-9891-BF93F08DC332}"/>
    <cellStyle name="Normal 5 2 2 5 3 2" xfId="30493" xr:uid="{31576F81-3AEC-4A0F-9C51-2A5DB1814C7E}"/>
    <cellStyle name="Normal 5 2 2 6" xfId="31498"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7" xr:uid="{4777385D-2B03-4739-880A-360C2F6CA172}"/>
    <cellStyle name="Normal 5 2 4 3 2 3 2 2 3" xfId="25591" xr:uid="{4194AEC9-B5D1-4293-B8C5-62D7DE423C61}"/>
    <cellStyle name="Normal 5 2 4 3 2 3 2 3" xfId="1100" xr:uid="{00000000-0005-0000-0000-000004060000}"/>
    <cellStyle name="Normal 5 2 4 3 2 3 2 3 2" xfId="1999" xr:uid="{00000000-0005-0000-0000-000005060000}"/>
    <cellStyle name="Normal 5 2 4 3 2 3 2 3 3" xfId="3724" xr:uid="{00000000-0005-0000-0000-000070050000}"/>
    <cellStyle name="Normal 5 2 4 3 2 3 2 3 3 2" xfId="4753" xr:uid="{FD3276C6-408C-4237-B809-AE73C12F6AE6}"/>
    <cellStyle name="Normal 5 2 4 3 2 3 2 3 3 3" xfId="30249" xr:uid="{8E939996-71BD-47CE-9BF4-4ED640E9C488}"/>
    <cellStyle name="Normal 5 2 4 3 2 3 2 3 3 3 2" xfId="31392" xr:uid="{E5FDB7D8-82CC-42F9-B24A-1AB0B72AE30F}"/>
    <cellStyle name="Normal 5 2 4 3 2 3 2 3 3 4" xfId="31589" xr:uid="{169BD90C-78A7-48C8-8B4D-B8A3362C27BE}"/>
    <cellStyle name="Normal 5 2 4 3 2 3 2 4" xfId="23145" xr:uid="{70717655-02F4-404C-95BB-4DB5536E3E99}"/>
    <cellStyle name="Normal 5 2 4 3 2 3 3" xfId="1101" xr:uid="{00000000-0005-0000-0000-000006060000}"/>
    <cellStyle name="Normal 5 2 4 3 2 3 4" xfId="2953" xr:uid="{00000000-0005-0000-0000-0000F4060000}"/>
    <cellStyle name="Normal 5 2 4 3 2 3 4 2" xfId="31278" xr:uid="{51508AF3-39AA-43A7-A514-BBE022261B7A}"/>
    <cellStyle name="Normal 5 2 4 3 2 3 5" xfId="2109" xr:uid="{00000000-0005-0000-0000-000079020000}"/>
    <cellStyle name="Normal 5 2 4 3 2 3 5 2" xfId="4628" xr:uid="{D9BC3CB2-5DA1-450C-BCAA-C84E226AB1E6}"/>
    <cellStyle name="Normal 5 2 4 3 2 3 5 3" xfId="30190" xr:uid="{2FCB911F-22F5-4527-8AEA-8BB8AA3518F0}"/>
    <cellStyle name="Normal 5 2 4 3 2 3 5 3 2" xfId="31334" xr:uid="{C304E2DA-C317-4027-B01C-219F31AF267C}"/>
    <cellStyle name="Normal 5 2 4 3 2 3 5 4" xfId="31530" xr:uid="{0DF2BB2A-E61A-4C92-BAFA-3A88549AEB66}"/>
    <cellStyle name="Normal 5 2 4 3 2 3 6" xfId="4007" xr:uid="{993A1062-C514-464B-A529-806C1AF30B6A}"/>
    <cellStyle name="Normal 5 2 4 3 2 3 6 2" xfId="4693" xr:uid="{C18C23D0-B407-4C1A-B972-7E83A621B743}"/>
    <cellStyle name="Normal 5 2 4 3 2 3 6 3" xfId="30310" xr:uid="{487F42B9-1B4B-44C3-988E-42342B8A86DF}"/>
    <cellStyle name="Normal 5 2 4 3 2 3 6 3 2" xfId="31453" xr:uid="{27CFB7E5-D04B-4E2D-9DC7-CDEAC6CF78C9}"/>
    <cellStyle name="Normal 5 2 4 3 2 3 6 4" xfId="31650" xr:uid="{4D303C41-AC8E-454A-A937-02A3DD263DCF}"/>
    <cellStyle name="Normal 5 2 4 3 2 3 7" xfId="30131" xr:uid="{83341974-E50B-44D0-9696-9A6A4FF79FC7}"/>
    <cellStyle name="Normal 5 2 4 3 2 3 7 2" xfId="30495" xr:uid="{62A7FCD7-3DD3-460C-A526-2E072EA83AC6}"/>
    <cellStyle name="Normal 5 2 4 3 2 4" xfId="1102" xr:uid="{00000000-0005-0000-0000-000007060000}"/>
    <cellStyle name="Normal 5 2 4 3 2 4 2" xfId="2952" xr:uid="{00000000-0005-0000-0000-0000F5060000}"/>
    <cellStyle name="Normal 5 2 4 3 2 4 3" xfId="24689" xr:uid="{973BBD0D-C702-493A-B63A-7B759697D574}"/>
    <cellStyle name="Normal 5 2 4 3 2 4 3 2" xfId="29621" xr:uid="{75BA985B-775E-4986-B0DE-8AF96A156831}"/>
    <cellStyle name="Normal 5 2 4 3 2 4 3 3" xfId="29602" xr:uid="{406D4EA0-1A70-4389-8944-9FA1A8219A8A}"/>
    <cellStyle name="Normal 5 2 4 3 2 4 3 3 2" xfId="29645" xr:uid="{923DCAA1-B380-4E41-9BA9-6417B9F666E0}"/>
    <cellStyle name="Normal 5 2 4 3 2 4 3 3 3" xfId="30387" xr:uid="{1139EB9C-6328-4471-8AA4-7F81A5EA54F4}"/>
    <cellStyle name="Normal 5 2 4 3 2 4 3 3 4" xfId="30374" xr:uid="{E276286F-A8BD-43EF-B465-B006F70E65A1}"/>
    <cellStyle name="Normal 5 2 4 3 2 4 3 3 4 2" xfId="31713" xr:uid="{71AE4F98-CC52-4A8A-914B-1B3A2FF29A1C}"/>
    <cellStyle name="Normal 5 2 4 3 2 4 3 4" xfId="30358" xr:uid="{BB7BBCD9-B969-4973-A8B6-6CB722F841E4}"/>
    <cellStyle name="Normal 5 2 4 3 2 4 3 4 2" xfId="31699" xr:uid="{F60ECDD6-7D39-47D2-80B0-FE4508F286D8}"/>
    <cellStyle name="Normal 5 2 4 3 2 5" xfId="2108" xr:uid="{00000000-0005-0000-0000-000077020000}"/>
    <cellStyle name="Normal 5 2 4 3 2 5 2" xfId="4633" xr:uid="{CE0C5B6A-2719-4A04-925F-57872C2DEC2B}"/>
    <cellStyle name="Normal 5 2 4 3 2 5 3" xfId="30189" xr:uid="{6A370297-6A41-4E24-B999-B6EBAA07B436}"/>
    <cellStyle name="Normal 5 2 4 3 2 5 3 2" xfId="31333" xr:uid="{966323EF-1FDA-4294-B815-716BB4BA52AC}"/>
    <cellStyle name="Normal 5 2 4 3 2 5 4" xfId="31529" xr:uid="{08096505-C56A-4159-AECA-7DFEAECA569B}"/>
    <cellStyle name="Normal 5 2 4 3 2 6" xfId="4006" xr:uid="{21BCC244-DE2D-4E05-B4CA-800C7ACB717D}"/>
    <cellStyle name="Normal 5 2 4 3 2 6 2" xfId="4808" xr:uid="{FE4BE598-DEBE-491E-8102-65FC12E0DC06}"/>
    <cellStyle name="Normal 5 2 4 3 2 6 3" xfId="30309" xr:uid="{F505CACC-2E7E-4908-B592-B7E4ACA029E0}"/>
    <cellStyle name="Normal 5 2 4 3 2 6 3 2" xfId="31452" xr:uid="{39A1DB0C-5820-4471-897E-0EF9158064D9}"/>
    <cellStyle name="Normal 5 2 4 3 2 6 4" xfId="31649" xr:uid="{5F240F98-984C-4E11-894B-FD68B60B2DC6}"/>
    <cellStyle name="Normal 5 2 4 3 2 7" xfId="30130" xr:uid="{C81275DE-CA30-40D7-AD33-FAB62E0FACED}"/>
    <cellStyle name="Normal 5 2 4 3 2 7 2" xfId="30494"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0" xr:uid="{00000000-0005-0000-0000-00000D060000}"/>
    <cellStyle name="Normal 5 2 4 3 4 2 2 2 2 2" xfId="30091" xr:uid="{00FBE9D4-901D-40C4-AE9A-A01535727F0E}"/>
    <cellStyle name="Normal 5 2 4 3 4 2 2 2 3" xfId="3725" xr:uid="{00000000-0005-0000-0000-000077050000}"/>
    <cellStyle name="Normal 5 2 4 3 4 2 2 2 3 2" xfId="4699" xr:uid="{D86AE0E5-80AB-45CC-BB51-27009840DF19}"/>
    <cellStyle name="Normal 5 2 4 3 4 2 2 2 3 3" xfId="30250" xr:uid="{A5913D0B-F3AB-4685-B461-6789188CB0C7}"/>
    <cellStyle name="Normal 5 2 4 3 4 2 2 2 3 3 2" xfId="31393" xr:uid="{607078C3-D295-4A84-8F6C-C1F600B3DD7A}"/>
    <cellStyle name="Normal 5 2 4 3 4 2 2 2 3 4" xfId="31590" xr:uid="{A5395D31-9BC9-49DA-9AD2-437533C755D4}"/>
    <cellStyle name="Normal 5 2 4 3 4 2 2 2 4" xfId="25813" xr:uid="{68E33F85-01FB-4372-96FF-2C95551D6F42}"/>
    <cellStyle name="Normal 5 2 4 3 4 2 2 3" xfId="2001" xr:uid="{00000000-0005-0000-0000-00000E060000}"/>
    <cellStyle name="Normal 5 2 4 3 4 2 2 4" xfId="24562" xr:uid="{1ABF2154-0515-420D-BA6C-050AA83C1161}"/>
    <cellStyle name="Normal 5 2 4 3 4 2 3" xfId="1108" xr:uid="{00000000-0005-0000-0000-00000F060000}"/>
    <cellStyle name="Normal 5 2 4 3 4 2 3 2" xfId="1109" xr:uid="{00000000-0005-0000-0000-000010060000}"/>
    <cellStyle name="Normal 5 2 4 3 4 2 3 2 2" xfId="25779" xr:uid="{C55AA561-4A9A-4C64-850D-C3D11D4FEE4B}"/>
    <cellStyle name="Normal 5 2 4 3 4 2 3 2 3" xfId="24692" xr:uid="{A05F800E-9125-4B87-98E6-688A386B1177}"/>
    <cellStyle name="Normal 5 2 4 3 4 2 3 3" xfId="1110" xr:uid="{00000000-0005-0000-0000-000011060000}"/>
    <cellStyle name="Normal 5 2 4 3 4 2 3 3 2" xfId="25378" xr:uid="{F68CF08F-A168-4264-B126-2A6CE38A1A26}"/>
    <cellStyle name="Normal 5 2 4 3 4 2 3 3 3" xfId="25763" xr:uid="{FAF7D7DA-B154-4388-9D93-722B021D173F}"/>
    <cellStyle name="Normal 5 2 4 3 4 2 3 4" xfId="2111" xr:uid="{00000000-0005-0000-0000-00007F020000}"/>
    <cellStyle name="Normal 5 2 4 3 4 2 3 4 2" xfId="4771" xr:uid="{C01071CA-2E5F-4969-B1C0-9DBB04C21783}"/>
    <cellStyle name="Normal 5 2 4 3 4 2 3 4 3" xfId="30192" xr:uid="{CFC6C10D-19C1-4175-B722-F9F6FF830FDB}"/>
    <cellStyle name="Normal 5 2 4 3 4 2 3 4 3 2" xfId="31336" xr:uid="{DE48491A-8E71-4D53-BF3A-74F36656ED66}"/>
    <cellStyle name="Normal 5 2 4 3 4 2 3 4 4" xfId="31532" xr:uid="{28552DF3-DBCC-498D-A367-6FA965B21C26}"/>
    <cellStyle name="Normal 5 2 4 3 4 2 3 5" xfId="25281" xr:uid="{C7B4FAF3-1BA0-45BB-BA6F-44260C736B84}"/>
    <cellStyle name="Normal 5 2 4 3 4 2 3 6" xfId="30537" xr:uid="{63E07DC7-F18F-4505-A38A-112CFA74FEBB}"/>
    <cellStyle name="Normal 5 2 4 3 4 2 4" xfId="23057" xr:uid="{C7716834-6B7F-4C7C-AB0F-D110ACFBAC7A}"/>
    <cellStyle name="Normal 5 2 4 3 4 3" xfId="1111" xr:uid="{00000000-0005-0000-0000-000012060000}"/>
    <cellStyle name="Normal 5 2 4 3 4 4" xfId="2954" xr:uid="{00000000-0005-0000-0000-0000FD060000}"/>
    <cellStyle name="Normal 5 2 4 3 4 4 2" xfId="31283" xr:uid="{853362D5-299F-4808-978A-B0AF91C9FCCD}"/>
    <cellStyle name="Normal 5 2 4 3 4 5" xfId="2110" xr:uid="{00000000-0005-0000-0000-00007C020000}"/>
    <cellStyle name="Normal 5 2 4 3 4 5 2" xfId="4639" xr:uid="{9499810A-4B41-448D-89FA-46D00AE72935}"/>
    <cellStyle name="Normal 5 2 4 3 4 5 3" xfId="30191" xr:uid="{13D06800-6809-4CE8-A6F4-CD71FDE8EAC6}"/>
    <cellStyle name="Normal 5 2 4 3 4 5 3 2" xfId="31335" xr:uid="{F5FBEC01-0219-4E30-92D7-6771A93AA2AE}"/>
    <cellStyle name="Normal 5 2 4 3 4 5 4" xfId="31531" xr:uid="{FACAD6D8-BE20-4E78-A39A-9835E1A36A9E}"/>
    <cellStyle name="Normal 5 2 4 3 4 6" xfId="4008" xr:uid="{F6561F36-B5FA-449D-8623-6523BDF6513B}"/>
    <cellStyle name="Normal 5 2 4 3 4 6 2" xfId="4821" xr:uid="{2C1739FD-A387-4815-9D44-5238B913A269}"/>
    <cellStyle name="Normal 5 2 4 3 4 6 3" xfId="30311" xr:uid="{E1453DD1-D0D4-41B1-96A4-D543CB7B3645}"/>
    <cellStyle name="Normal 5 2 4 3 4 6 3 2" xfId="31454" xr:uid="{58F3D4EC-46BD-4B36-8C1D-A3BFAD097151}"/>
    <cellStyle name="Normal 5 2 4 3 4 6 4" xfId="31651" xr:uid="{740B3970-8CB7-4886-90DB-201FFA1F7212}"/>
    <cellStyle name="Normal 5 2 4 3 4 7" xfId="30132" xr:uid="{0FF9C2E0-D12A-4ABC-95BB-3755B3F83C84}"/>
    <cellStyle name="Normal 5 2 4 3 4 7 2" xfId="30496" xr:uid="{FC91A448-0B30-4A6D-BA82-B1E29BB27650}"/>
    <cellStyle name="Normal 5 2 4 3 5" xfId="1112" xr:uid="{00000000-0005-0000-0000-000013060000}"/>
    <cellStyle name="Normal 5 2 4 3 5 2" xfId="1113" xr:uid="{00000000-0005-0000-0000-000014060000}"/>
    <cellStyle name="Normal 5 2 4 3 5 3" xfId="3726" xr:uid="{00000000-0005-0000-0000-00007E050000}"/>
    <cellStyle name="Normal 5 2 4 3 5 3 2" xfId="4769" xr:uid="{CC143ED1-937D-4F73-A068-C4CF9C5A1DF7}"/>
    <cellStyle name="Normal 5 2 4 3 5 3 2 2" xfId="27327" xr:uid="{17D2031A-E82D-4478-9366-F21AB81BBD6E}"/>
    <cellStyle name="Normal 5 2 4 3 5 3 3" xfId="25640" xr:uid="{DFF53FD4-FEAE-46B9-BCF3-B4723EA48D7C}"/>
    <cellStyle name="Normal 5 2 4 3 5 3 4" xfId="30251" xr:uid="{E82F2118-577E-4536-B0CB-18761AB513DD}"/>
    <cellStyle name="Normal 5 2 4 3 5 3 4 2" xfId="31394" xr:uid="{AB0E8E94-3AAB-4649-AC96-B3051481793B}"/>
    <cellStyle name="Normal 5 2 4 3 5 3 5" xfId="31591" xr:uid="{A3F63B78-3266-4C42-90CB-09F9D2C3C287}"/>
    <cellStyle name="Normal 5 2 4 3 5 4" xfId="24429"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4" xr:uid="{AF438C16-2BAB-4175-8465-C867CB828BCF}"/>
    <cellStyle name="Normal 5 2 4 4 3 2 2 3" xfId="25291" xr:uid="{7DBC5392-EC70-48EA-818B-C50A30347B3B}"/>
    <cellStyle name="Normal 5 2 4 4 3 2 3" xfId="1119" xr:uid="{00000000-0005-0000-0000-00001A060000}"/>
    <cellStyle name="Normal 5 2 4 4 3 2 3 2" xfId="2002" xr:uid="{00000000-0005-0000-0000-00001B060000}"/>
    <cellStyle name="Normal 5 2 4 4 3 2 3 3" xfId="3727" xr:uid="{00000000-0005-0000-0000-000085050000}"/>
    <cellStyle name="Normal 5 2 4 4 3 2 3 3 2" xfId="4719" xr:uid="{F35494D6-FE07-48A7-A0C8-E98B5ABBC110}"/>
    <cellStyle name="Normal 5 2 4 4 3 2 3 3 3" xfId="30252" xr:uid="{3371D826-E6D0-4F85-B3CB-12EC5DC11E04}"/>
    <cellStyle name="Normal 5 2 4 4 3 2 3 3 3 2" xfId="31395" xr:uid="{9F866689-093F-47B5-BB7A-A67F81465E01}"/>
    <cellStyle name="Normal 5 2 4 4 3 2 3 3 4" xfId="31592" xr:uid="{DF05E4B7-CFDF-423C-9FBA-EF6B9FF57097}"/>
    <cellStyle name="Normal 5 2 4 4 3 2 4" xfId="24798" xr:uid="{868BB01E-4989-41C7-8624-51DC12DB0459}"/>
    <cellStyle name="Normal 5 2 4 4 3 3" xfId="1120" xr:uid="{00000000-0005-0000-0000-00001C060000}"/>
    <cellStyle name="Normal 5 2 4 4 3 4" xfId="2955" xr:uid="{00000000-0005-0000-0000-000003070000}"/>
    <cellStyle name="Normal 5 2 4 4 3 4 2" xfId="31273" xr:uid="{FA2917AE-C3BA-4BE1-A1E6-01DBDC065E54}"/>
    <cellStyle name="Normal 5 2 4 4 3 5" xfId="2113" xr:uid="{00000000-0005-0000-0000-000083020000}"/>
    <cellStyle name="Normal 5 2 4 4 3 5 2" xfId="3782" xr:uid="{D037D556-2DF5-490C-8D04-4D0D0B902C7F}"/>
    <cellStyle name="Normal 5 2 4 4 3 5 3" xfId="30194" xr:uid="{ADC3C70D-ACE5-4A69-B04D-15C35B0C6A21}"/>
    <cellStyle name="Normal 5 2 4 4 3 5 3 2" xfId="31338" xr:uid="{3649E89F-2542-4741-8FC6-5FCC29A22267}"/>
    <cellStyle name="Normal 5 2 4 4 3 5 4" xfId="31534" xr:uid="{8641E7A6-2611-4D56-836F-9152DD7762A5}"/>
    <cellStyle name="Normal 5 2 4 4 3 6" xfId="4010" xr:uid="{48584F99-0955-4DD2-8F83-B7B1E99DDE13}"/>
    <cellStyle name="Normal 5 2 4 4 3 6 2" xfId="4709" xr:uid="{05F490C6-261E-4F3C-99BE-89B9730F2236}"/>
    <cellStyle name="Normal 5 2 4 4 3 6 3" xfId="30313" xr:uid="{56E9FF0F-F58B-4D2E-A832-37CBBFB3815E}"/>
    <cellStyle name="Normal 5 2 4 4 3 6 3 2" xfId="31456" xr:uid="{A5973D2C-5654-4EBD-BEEE-E7F4FF14014D}"/>
    <cellStyle name="Normal 5 2 4 4 3 6 4" xfId="31653" xr:uid="{784DD7EA-AE1F-40B9-95A6-82033FC6AD60}"/>
    <cellStyle name="Normal 5 2 4 4 3 7" xfId="30134" xr:uid="{043D8D7C-0FB5-4B99-8C37-48CD2D0D46E8}"/>
    <cellStyle name="Normal 5 2 4 4 3 7 2" xfId="30498" xr:uid="{530030F0-59D0-4660-8567-AD5B7CB24B9B}"/>
    <cellStyle name="Normal 5 2 4 4 4" xfId="1121" xr:uid="{00000000-0005-0000-0000-00001D060000}"/>
    <cellStyle name="Normal 5 2 4 4 4 2" xfId="1122" xr:uid="{00000000-0005-0000-0000-00001E060000}"/>
    <cellStyle name="Normal 5 2 4 4 4 3" xfId="3728" xr:uid="{00000000-0005-0000-0000-000088050000}"/>
    <cellStyle name="Normal 5 2 4 4 4 3 2" xfId="4704" xr:uid="{2B3CDEAC-4952-4F4E-97D6-E795D826D395}"/>
    <cellStyle name="Normal 5 2 4 4 4 3 3" xfId="30253" xr:uid="{E704B8BC-41EA-4454-AEA2-EF033FDE6340}"/>
    <cellStyle name="Normal 5 2 4 4 4 3 3 2" xfId="31396" xr:uid="{16EDD962-7E8E-4EA1-8369-937E3100EBBC}"/>
    <cellStyle name="Normal 5 2 4 4 4 3 4" xfId="31593" xr:uid="{EC278FCC-DA37-4F41-BA29-08FBF8957A8D}"/>
    <cellStyle name="Normal 5 2 4 4 5" xfId="1123" xr:uid="{00000000-0005-0000-0000-00001F060000}"/>
    <cellStyle name="Normal 5 2 4 4 5 2" xfId="4684" xr:uid="{00564EB2-1CAC-4E4B-B4B3-F5A40DFD44F8}"/>
    <cellStyle name="Normal 5 2 4 4 5 2 2" xfId="4825" xr:uid="{83E1FB17-2E9A-4803-B6F4-091CC3A05E18}"/>
    <cellStyle name="Normal 5 2 4 4 5 2 3" xfId="30351" xr:uid="{6DA91CAE-6F39-4002-B1F0-4B89033CE666}"/>
    <cellStyle name="Normal 5 2 4 4 5 2 3 2" xfId="31491" xr:uid="{383E5E58-7C91-413E-8FD2-3A67B7B19328}"/>
    <cellStyle name="Normal 5 2 4 4 5 2 4" xfId="31691" xr:uid="{20B02469-8862-47FA-AED8-8278520D8ED1}"/>
    <cellStyle name="Normal 5 2 4 4 5 3" xfId="4659" xr:uid="{B6A07F6F-9F13-4228-A8E1-D1C6B6C8E7AD}"/>
    <cellStyle name="Normal 5 2 4 4 5 4" xfId="24641" xr:uid="{11EB602C-CBF5-439D-843C-5A00AA8F3884}"/>
    <cellStyle name="Normal 5 2 4 4 6" xfId="2112" xr:uid="{00000000-0005-0000-0000-000081020000}"/>
    <cellStyle name="Normal 5 2 4 4 6 2" xfId="4696" xr:uid="{FE5B8EF5-9CD7-4287-865B-5A904A0E530B}"/>
    <cellStyle name="Normal 5 2 4 4 6 3" xfId="30193" xr:uid="{C315FB79-57F9-4A65-8EAE-6F681E6F5074}"/>
    <cellStyle name="Normal 5 2 4 4 6 3 2" xfId="31337" xr:uid="{BDB4D344-5AF5-4D2B-8B4E-5754C69F2E50}"/>
    <cellStyle name="Normal 5 2 4 4 6 4" xfId="31533" xr:uid="{B5BD0CD0-E8AF-4AEB-A2ED-0582CF3CA95A}"/>
    <cellStyle name="Normal 5 2 4 4 7" xfId="4009" xr:uid="{AD80C160-AEC5-4928-B410-574B477C1DBC}"/>
    <cellStyle name="Normal 5 2 4 4 7 2" xfId="4786" xr:uid="{F6E3D3A6-20C3-4DDD-A8D0-C82F8B32B771}"/>
    <cellStyle name="Normal 5 2 4 4 7 3" xfId="30312" xr:uid="{2CBF5DFB-D0DB-46CD-865F-1F5D4869B49D}"/>
    <cellStyle name="Normal 5 2 4 4 7 3 2" xfId="31455" xr:uid="{28056046-37C5-4210-A45E-87C91033B72C}"/>
    <cellStyle name="Normal 5 2 4 4 7 4" xfId="31652" xr:uid="{4A0F218C-119A-4271-A509-C12DF0B83723}"/>
    <cellStyle name="Normal 5 2 4 4 8" xfId="30133" xr:uid="{2E70D3D9-38AE-4F46-AE0C-D4B00782AB6B}"/>
    <cellStyle name="Normal 5 2 4 4 8 2" xfId="30497" xr:uid="{FF04236F-3AE0-4DDD-A3DA-183F84BE2F5D}"/>
    <cellStyle name="Normal 5 2 4 5" xfId="1124" xr:uid="{00000000-0005-0000-0000-000020060000}"/>
    <cellStyle name="Normal 5 2 4 5 2" xfId="1125" xr:uid="{00000000-0005-0000-0000-000021060000}"/>
    <cellStyle name="Normal 5 2 4 5 3" xfId="3729" xr:uid="{00000000-0005-0000-0000-00008A050000}"/>
    <cellStyle name="Normal 5 2 4 5 3 2" xfId="4793" xr:uid="{D64666DE-161D-45A7-8501-FCDF6FF74294}"/>
    <cellStyle name="Normal 5 2 4 5 3 3" xfId="30254" xr:uid="{6575DB17-95F3-4C95-905B-3ABC9211C442}"/>
    <cellStyle name="Normal 5 2 4 5 3 3 2" xfId="31397" xr:uid="{DE834904-B2BD-403C-9730-C8010FF03FF0}"/>
    <cellStyle name="Normal 5 2 4 5 3 4" xfId="31594" xr:uid="{F648D83E-0FF1-4AAA-9876-4826AC71E7EB}"/>
    <cellStyle name="Normal 5 2 4 5 4" xfId="30460" xr:uid="{15BA9B86-0397-4682-A1E5-049E65187509}"/>
    <cellStyle name="Normal 5 2 4 5 5" xfId="30499" xr:uid="{0311EE71-B5C4-4A8B-9CB9-F51438F5F7D7}"/>
    <cellStyle name="Normal 5 2 4 6" xfId="2067" xr:uid="{00000000-0005-0000-0000-000074020000}"/>
    <cellStyle name="Normal 5 2 4 6 2" xfId="4760" xr:uid="{35A1BC4F-2451-4737-BD49-D3AC91FFB2BF}"/>
    <cellStyle name="Normal 5 2 4 6 3" xfId="30167" xr:uid="{A6018F4F-C528-4905-BDB0-BF5E3AC61E88}"/>
    <cellStyle name="Normal 5 2 4 6 3 2" xfId="31315" xr:uid="{83AC687E-87C2-48AA-9A5B-F5AA4831B64D}"/>
    <cellStyle name="Normal 5 2 4 6 4" xfId="31507" xr:uid="{0746594F-F8C7-4596-9514-82C67CEA6E76}"/>
    <cellStyle name="Normal 5 2 4 7" xfId="30112" xr:uid="{342BA205-8867-43D9-9B72-B399D3F5B164}"/>
    <cellStyle name="Normal 5 2 4 7 2" xfId="30472"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0" xr:uid="{C484C0D9-74CC-4C6B-88A9-79BE48F69CF0}"/>
    <cellStyle name="Normal 5 2 6 3 2 2 3" xfId="23163" xr:uid="{577E5655-507A-4621-891F-DE0F7D1E369D}"/>
    <cellStyle name="Normal 5 2 6 3 2 3" xfId="1132" xr:uid="{00000000-0005-0000-0000-000028060000}"/>
    <cellStyle name="Normal 5 2 6 3 2 3 2" xfId="2003" xr:uid="{00000000-0005-0000-0000-000029060000}"/>
    <cellStyle name="Normal 5 2 6 3 2 3 3" xfId="3730" xr:uid="{00000000-0005-0000-0000-000092050000}"/>
    <cellStyle name="Normal 5 2 6 3 2 3 3 2" xfId="4711" xr:uid="{7604220B-D70E-4A63-A63C-24114FAE80C9}"/>
    <cellStyle name="Normal 5 2 6 3 2 3 3 3" xfId="30255" xr:uid="{B80B6B77-F421-43D1-972F-1A065BDBB1AC}"/>
    <cellStyle name="Normal 5 2 6 3 2 3 3 3 2" xfId="31398" xr:uid="{6EB86A97-DCE1-4A16-9432-1F99543E9238}"/>
    <cellStyle name="Normal 5 2 6 3 2 3 3 4" xfId="31595" xr:uid="{B6C515EE-3083-4209-8122-BC69D0B770D5}"/>
    <cellStyle name="Normal 5 2 6 3 2 4" xfId="23096" xr:uid="{84EBBAC2-5BAF-4007-9F20-78E3A440C6FD}"/>
    <cellStyle name="Normal 5 2 6 3 3" xfId="1133" xr:uid="{00000000-0005-0000-0000-00002A060000}"/>
    <cellStyle name="Normal 5 2 6 3 4" xfId="2957" xr:uid="{00000000-0005-0000-0000-00000B070000}"/>
    <cellStyle name="Normal 5 2 6 3 4 2" xfId="31280" xr:uid="{0E491AE0-2453-47A6-807A-49B64C0F5E81}"/>
    <cellStyle name="Normal 5 2 6 3 5" xfId="2115" xr:uid="{00000000-0005-0000-0000-000088020000}"/>
    <cellStyle name="Normal 5 2 6 3 5 2" xfId="4642" xr:uid="{55F936E5-2268-4048-890B-2E7F45921A47}"/>
    <cellStyle name="Normal 5 2 6 3 5 3" xfId="30196" xr:uid="{A8DA4185-04D3-45D0-99D2-1ED1AAD9939F}"/>
    <cellStyle name="Normal 5 2 6 3 5 3 2" xfId="31340" xr:uid="{CA9214E1-83A5-4F08-8718-28FA7D00E0BF}"/>
    <cellStyle name="Normal 5 2 6 3 5 4" xfId="31536" xr:uid="{9226D559-0753-4299-B3BF-2E415381B2FD}"/>
    <cellStyle name="Normal 5 2 6 3 6" xfId="4012" xr:uid="{28ED6A24-2FD5-4CA1-A14B-0556FD75683B}"/>
    <cellStyle name="Normal 5 2 6 3 6 2" xfId="4701" xr:uid="{B1BE088F-0CAA-4678-941E-5E508D832414}"/>
    <cellStyle name="Normal 5 2 6 3 6 3" xfId="30315" xr:uid="{3495266E-E1CD-4625-9ADF-210DC6DA8762}"/>
    <cellStyle name="Normal 5 2 6 3 6 3 2" xfId="31458" xr:uid="{88902C99-11AB-43A0-AE1B-DC07654E0B23}"/>
    <cellStyle name="Normal 5 2 6 3 6 4" xfId="31655" xr:uid="{566768B4-29FC-49F4-B34F-DAB710351185}"/>
    <cellStyle name="Normal 5 2 6 3 7" xfId="30136" xr:uid="{42B1072C-8B2A-4FA2-81EC-269C4E84A3A5}"/>
    <cellStyle name="Normal 5 2 6 3 7 2" xfId="30501" xr:uid="{54FBF52F-2716-45C2-84B6-D21E6196F530}"/>
    <cellStyle name="Normal 5 2 6 4" xfId="2956" xr:uid="{00000000-0005-0000-0000-00000C070000}"/>
    <cellStyle name="Normal 5 2 6 4 2" xfId="24397" xr:uid="{2449F7EF-3427-4B32-B170-EFC2A75FD0B4}"/>
    <cellStyle name="Normal 5 2 6 4 2 2" xfId="29619" xr:uid="{6BBA2B63-2EFB-461D-82A5-559378679EC0}"/>
    <cellStyle name="Normal 5 2 6 4 2 3" xfId="29603" xr:uid="{134584C4-53AD-45C7-B411-6D77BBDF85B0}"/>
    <cellStyle name="Normal 5 2 6 4 2 3 2" xfId="29646" xr:uid="{461ECB6C-10C9-41E7-B594-2C35C2ABB073}"/>
    <cellStyle name="Normal 5 2 6 4 2 3 3" xfId="30388" xr:uid="{F9B0019A-EB20-4842-B28E-89F54920EB78}"/>
    <cellStyle name="Normal 5 2 6 4 2 3 4" xfId="30375" xr:uid="{5FD3BC8F-F873-4B95-A007-369961038735}"/>
    <cellStyle name="Normal 5 2 6 4 2 3 4 2" xfId="31714" xr:uid="{C9092062-1AFC-4823-96DF-C19A312C94F8}"/>
    <cellStyle name="Normal 5 2 6 4 2 4" xfId="30359" xr:uid="{704420A6-BB13-4C4A-98E2-F5E54ACD7C79}"/>
    <cellStyle name="Normal 5 2 6 4 2 4 2" xfId="31700" xr:uid="{BFDDA610-75E9-4FB0-AECA-C28A0E3EE21C}"/>
    <cellStyle name="Normal 5 2 6 4 3" xfId="25735" xr:uid="{4B868893-5D9C-42B3-BD3C-3EDE8A95AE5E}"/>
    <cellStyle name="Normal 5 2 6 5" xfId="2114" xr:uid="{00000000-0005-0000-0000-000086020000}"/>
    <cellStyle name="Normal 5 2 6 5 2" xfId="3960" xr:uid="{FFE7DF02-3E33-41D1-A9B4-B30866C5927C}"/>
    <cellStyle name="Normal 5 2 6 5 3" xfId="30195" xr:uid="{E9C91989-B50D-4FEA-A02E-215D82A86398}"/>
    <cellStyle name="Normal 5 2 6 5 3 2" xfId="31339" xr:uid="{A1057280-B42D-4151-91E2-1101E0CD1D18}"/>
    <cellStyle name="Normal 5 2 6 5 4" xfId="31535" xr:uid="{E4FEB8EC-79F4-4159-9C42-EA456D479CB2}"/>
    <cellStyle name="Normal 5 2 6 6" xfId="4011" xr:uid="{C0B50273-D7A8-4911-83A8-B33EA77B3B8D}"/>
    <cellStyle name="Normal 5 2 6 6 2" xfId="4767" xr:uid="{B2AFAC66-1BE6-4CD0-9FFF-950CE52A8934}"/>
    <cellStyle name="Normal 5 2 6 6 3" xfId="30314" xr:uid="{766558CD-EAD6-40AD-BA68-9A404E0FB833}"/>
    <cellStyle name="Normal 5 2 6 6 3 2" xfId="31457" xr:uid="{09F532D0-1510-46DA-9DD7-4C6D46EEAB85}"/>
    <cellStyle name="Normal 5 2 6 6 4" xfId="31654" xr:uid="{CDD3E2C2-BDCA-4455-AFE6-F094AEF3D047}"/>
    <cellStyle name="Normal 5 2 6 7" xfId="30135" xr:uid="{E209EADA-9019-48FA-A3B0-FD7DD812FC2D}"/>
    <cellStyle name="Normal 5 2 6 7 2" xfId="30500" xr:uid="{806443B8-0098-40D3-A0A9-566A12CC2022}"/>
    <cellStyle name="Normal 5 2 7" xfId="1134" xr:uid="{00000000-0005-0000-0000-00002B060000}"/>
    <cellStyle name="Normal 5 2 7 2" xfId="1135" xr:uid="{00000000-0005-0000-0000-00002C060000}"/>
    <cellStyle name="Normal 5 2 7 2 2" xfId="30567" xr:uid="{EFFE7416-A60C-4E91-9C16-93A8F1582E4A}"/>
    <cellStyle name="Normal 5 2 7 2 2 2" xfId="30910" xr:uid="{B189041D-921E-4278-AAEF-960878300956}"/>
    <cellStyle name="Normal 5 2 7 3" xfId="1136" xr:uid="{00000000-0005-0000-0000-00002D060000}"/>
    <cellStyle name="Normal 5 2 7 3 2" xfId="31302" xr:uid="{34BD8BB5-E918-46B8-B0DF-8A393CE8E137}"/>
    <cellStyle name="Normal 5 2 7 4" xfId="3731" xr:uid="{00000000-0005-0000-0000-000095050000}"/>
    <cellStyle name="Normal 5 2 7 4 2" xfId="4772" xr:uid="{5E06A59F-611A-44B3-A971-E98276EE6A1C}"/>
    <cellStyle name="Normal 5 2 7 4 3" xfId="30256" xr:uid="{0B3F8B24-1002-4B57-966D-2232D44A5100}"/>
    <cellStyle name="Normal 5 2 7 4 3 2" xfId="31399" xr:uid="{AF1E7F16-F380-4E11-96CC-725B4E0771E5}"/>
    <cellStyle name="Normal 5 2 7 4 4" xfId="31596" xr:uid="{3DFA295E-7844-49B0-8B82-BE58EA95FF05}"/>
    <cellStyle name="Normal 5 2 7 5" xfId="29604" xr:uid="{0A6BA937-6FA9-46C5-B401-7A4E2A3B41BE}"/>
    <cellStyle name="Normal 5 2 7 5 2" xfId="29635" xr:uid="{35914BEE-4FA7-4AE4-8E19-11A63582B5DB}"/>
    <cellStyle name="Normal 5 2 7 5 3" xfId="30360" xr:uid="{7D9FA1DC-0177-4EB4-91BF-12DA7B230617}"/>
    <cellStyle name="Normal 5 2 7 5 3 2" xfId="31248" xr:uid="{596C7602-7F83-46A5-B111-7EE427D394BC}"/>
    <cellStyle name="Normal 5 2 7 5 4" xfId="30461" xr:uid="{EE1BBC0C-DEC6-48E2-9E76-8915452D4F3C}"/>
    <cellStyle name="Normal 5 2 7 6" xfId="30465" xr:uid="{B67CE484-5AAE-4B38-A64C-FCA93C257D22}"/>
    <cellStyle name="Normal 5 2 7 7" xfId="30502" xr:uid="{F7491843-7F9F-43C5-8AC2-233B453AC06B}"/>
    <cellStyle name="Normal 5 2 8" xfId="31263" xr:uid="{3941616B-0E99-4AFF-91D2-813ADB9BBB4A}"/>
    <cellStyle name="Normal 5 2 9" xfId="31497"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8" xr:uid="{7AABC8CD-E7F8-4AD3-82FF-7CFED1DB242B}"/>
    <cellStyle name="Normal 5 3 3 2 3 2 2 3" xfId="23201" xr:uid="{D84663E2-9630-4E63-AD15-6FC3E0D20873}"/>
    <cellStyle name="Normal 5 3 3 2 3 2 3" xfId="1145" xr:uid="{00000000-0005-0000-0000-000036060000}"/>
    <cellStyle name="Normal 5 3 3 2 3 2 3 2" xfId="2004" xr:uid="{00000000-0005-0000-0000-000037060000}"/>
    <cellStyle name="Normal 5 3 3 2 3 2 3 3" xfId="3732" xr:uid="{00000000-0005-0000-0000-00009F050000}"/>
    <cellStyle name="Normal 5 3 3 2 3 2 3 3 2" xfId="4800" xr:uid="{3B592359-610D-414E-8647-51F1C23BDEBE}"/>
    <cellStyle name="Normal 5 3 3 2 3 2 3 3 3" xfId="30257" xr:uid="{53839113-09EB-44FD-9EEB-21FE5DD300D4}"/>
    <cellStyle name="Normal 5 3 3 2 3 2 3 3 3 2" xfId="31400" xr:uid="{43EB51E9-16CE-41A9-A7B7-D8DAA664D14C}"/>
    <cellStyle name="Normal 5 3 3 2 3 2 3 3 4" xfId="31597" xr:uid="{B617D199-4CED-4730-8A7F-1F5E3EB22FE3}"/>
    <cellStyle name="Normal 5 3 3 2 3 2 4" xfId="25762" xr:uid="{228DCD5C-5DC3-4868-97DD-445981D2F756}"/>
    <cellStyle name="Normal 5 3 3 2 3 3" xfId="1146" xr:uid="{00000000-0005-0000-0000-000038060000}"/>
    <cellStyle name="Normal 5 3 3 2 3 4" xfId="2958" xr:uid="{00000000-0005-0000-0000-000015070000}"/>
    <cellStyle name="Normal 5 3 3 2 3 4 2" xfId="31279" xr:uid="{10A152D0-5DF9-4181-A6B6-C858B6F9085A}"/>
    <cellStyle name="Normal 5 3 3 2 3 5" xfId="2117" xr:uid="{00000000-0005-0000-0000-00008F020000}"/>
    <cellStyle name="Normal 5 3 3 2 3 5 2" xfId="4666" xr:uid="{9506A050-893F-44B9-8047-501E583497C1}"/>
    <cellStyle name="Normal 5 3 3 2 3 5 3" xfId="30198" xr:uid="{8D8A1CE9-FEE7-4142-8793-E6203B687F03}"/>
    <cellStyle name="Normal 5 3 3 2 3 5 3 2" xfId="31342" xr:uid="{D7925A58-8098-4AE1-98BB-5CA947DA6131}"/>
    <cellStyle name="Normal 5 3 3 2 3 5 4" xfId="31538" xr:uid="{CCFCB723-F6AD-462F-92D2-0C0CFB839584}"/>
    <cellStyle name="Normal 5 3 3 2 3 6" xfId="4014" xr:uid="{31A0DB43-85D3-4869-AD70-E01D62E64B6B}"/>
    <cellStyle name="Normal 5 3 3 2 3 6 2" xfId="4745" xr:uid="{6436B6BC-B08C-4B15-8C97-B396796FEFE9}"/>
    <cellStyle name="Normal 5 3 3 2 3 6 3" xfId="30317" xr:uid="{EB6FEB56-F905-4D2F-8C85-EEBBA0E88454}"/>
    <cellStyle name="Normal 5 3 3 2 3 6 3 2" xfId="31460" xr:uid="{80FFA81D-979C-43E1-8A33-E20BC8074AB0}"/>
    <cellStyle name="Normal 5 3 3 2 3 6 4" xfId="31657" xr:uid="{9DC2141B-F0B4-4E56-8BF2-20FADB2BC459}"/>
    <cellStyle name="Normal 5 3 3 2 3 7" xfId="30138" xr:uid="{CEEC2368-E04C-4884-B7E9-1C0EF9192CCC}"/>
    <cellStyle name="Normal 5 3 3 2 3 7 2" xfId="30504"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3" xr:uid="{00000000-0005-0000-0000-0000A2050000}"/>
    <cellStyle name="Normal 5 3 3 2 4 4 2" xfId="4824" xr:uid="{D70A007E-549D-49FA-BB0C-2AAD55339FA5}"/>
    <cellStyle name="Normal 5 3 3 2 4 4 3" xfId="30258" xr:uid="{CEDC34C4-7C4F-42F8-A728-9E1B2B72E5DF}"/>
    <cellStyle name="Normal 5 3 3 2 4 4 3 2" xfId="31401" xr:uid="{04E1DCED-0041-4798-B5EF-C75E7638C8D7}"/>
    <cellStyle name="Normal 5 3 3 2 4 4 4" xfId="31598" xr:uid="{8CEB4D3F-87E4-4675-A00E-13A23237EE90}"/>
    <cellStyle name="Normal 5 3 3 2 5" xfId="2116" xr:uid="{00000000-0005-0000-0000-00008D020000}"/>
    <cellStyle name="Normal 5 3 3 2 5 2" xfId="4641" xr:uid="{6378A6EC-FE82-4A4D-B72E-F6F245354E18}"/>
    <cellStyle name="Normal 5 3 3 2 5 3" xfId="30197" xr:uid="{0981AB84-2DA6-4145-8664-7123FC7576F6}"/>
    <cellStyle name="Normal 5 3 3 2 5 3 2" xfId="31341" xr:uid="{EB2B9519-500F-4130-8E51-DAC57147922E}"/>
    <cellStyle name="Normal 5 3 3 2 5 4" xfId="31537" xr:uid="{0371D498-EC60-404F-B603-BA455C09888E}"/>
    <cellStyle name="Normal 5 3 3 2 6" xfId="4013" xr:uid="{336F4594-40A6-452F-A442-AD096348AEFF}"/>
    <cellStyle name="Normal 5 3 3 2 6 2" xfId="4752" xr:uid="{9079EEE4-247F-4C6E-9514-EE91EF9D4BBA}"/>
    <cellStyle name="Normal 5 3 3 2 6 3" xfId="30316" xr:uid="{B0057DC8-8D51-4F0B-8203-572F5C4F51C8}"/>
    <cellStyle name="Normal 5 3 3 2 6 3 2" xfId="31459" xr:uid="{64DB68D6-4682-48F1-BA8A-90265E89A3AD}"/>
    <cellStyle name="Normal 5 3 3 2 6 4" xfId="31656" xr:uid="{472E5388-6075-4B31-97C3-77FAE2C3A31D}"/>
    <cellStyle name="Normal 5 3 3 2 7" xfId="30137" xr:uid="{D531B8A8-AA54-477A-BB5E-9C4205A9F66B}"/>
    <cellStyle name="Normal 5 3 3 2 7 2" xfId="30503" xr:uid="{F0BFF427-E566-43AB-88DF-26A10FC54877}"/>
    <cellStyle name="Normal 5 3 3 3" xfId="1150" xr:uid="{00000000-0005-0000-0000-00003C060000}"/>
    <cellStyle name="Normal 5 3 3 3 2" xfId="1151" xr:uid="{00000000-0005-0000-0000-00003D060000}"/>
    <cellStyle name="Normal 5 3 3 3 3" xfId="3734" xr:uid="{00000000-0005-0000-0000-0000A4050000}"/>
    <cellStyle name="Normal 5 3 3 3 3 2" xfId="4718" xr:uid="{8F567422-14B6-49FC-9961-886E57C38FD3}"/>
    <cellStyle name="Normal 5 3 3 3 3 3" xfId="30259" xr:uid="{408ABDB9-2147-48DA-BFA3-76DF31BA6EC1}"/>
    <cellStyle name="Normal 5 3 3 3 3 3 2" xfId="31402" xr:uid="{A65CE80A-A839-4049-ADFD-AAF8F6EE6D79}"/>
    <cellStyle name="Normal 5 3 3 3 3 4" xfId="31599"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5" xr:uid="{00000000-0005-0000-0000-000042060000}"/>
    <cellStyle name="Normal 5 3 3 4 2 2 2 2 2" xfId="30082" xr:uid="{E69CF877-FED2-44A6-9C89-2AAF3ED69E2C}"/>
    <cellStyle name="Normal 5 3 3 4 2 2 2 3" xfId="3735" xr:uid="{00000000-0005-0000-0000-0000A9050000}"/>
    <cellStyle name="Normal 5 3 3 4 2 2 2 3 2" xfId="4717" xr:uid="{445C2ED0-AA7A-4C15-99E2-A6CE07F7E750}"/>
    <cellStyle name="Normal 5 3 3 4 2 2 2 3 3" xfId="30260" xr:uid="{4500CED2-90B4-4C83-84D6-D51298D69CD2}"/>
    <cellStyle name="Normal 5 3 3 4 2 2 2 3 3 2" xfId="31403" xr:uid="{E891891A-4822-421D-B2CD-A770A72BB211}"/>
    <cellStyle name="Normal 5 3 3 4 2 2 2 3 4" xfId="31600" xr:uid="{1B9D8C01-B3C8-4875-9346-DF245DF8B53F}"/>
    <cellStyle name="Normal 5 3 3 4 2 2 2 4" xfId="24306" xr:uid="{B84CB32D-E550-4F7F-8234-69C0A8DFB328}"/>
    <cellStyle name="Normal 5 3 3 4 2 2 3" xfId="2006" xr:uid="{00000000-0005-0000-0000-000043060000}"/>
    <cellStyle name="Normal 5 3 3 4 2 2 4" xfId="25456" xr:uid="{8817E783-FA64-4F82-BECB-0B2150089D6E}"/>
    <cellStyle name="Normal 5 3 3 4 2 3" xfId="1156" xr:uid="{00000000-0005-0000-0000-000044060000}"/>
    <cellStyle name="Normal 5 3 3 4 2 3 2" xfId="1157" xr:uid="{00000000-0005-0000-0000-000045060000}"/>
    <cellStyle name="Normal 5 3 3 4 2 3 2 2" xfId="23074" xr:uid="{734DB718-C965-4982-84A7-9AB74327D0C2}"/>
    <cellStyle name="Normal 5 3 3 4 2 3 2 3" xfId="23238" xr:uid="{B7DA6B19-166C-4C18-AA12-FA39D1A5F057}"/>
    <cellStyle name="Normal 5 3 3 4 2 3 3" xfId="1158" xr:uid="{00000000-0005-0000-0000-000046060000}"/>
    <cellStyle name="Normal 5 3 3 4 2 3 3 2" xfId="25738" xr:uid="{F10BEF07-3DB5-4991-93CD-1FB98106BECB}"/>
    <cellStyle name="Normal 5 3 3 4 2 3 3 3" xfId="25089" xr:uid="{F1AF3DEA-DD47-4D7C-AA76-F553B9892BA2}"/>
    <cellStyle name="Normal 5 3 3 4 2 3 4" xfId="2119" xr:uid="{00000000-0005-0000-0000-000095020000}"/>
    <cellStyle name="Normal 5 3 3 4 2 3 4 2" xfId="4716" xr:uid="{9B130290-3EDE-4BC8-974D-86A484E65339}"/>
    <cellStyle name="Normal 5 3 3 4 2 3 4 3" xfId="30200" xr:uid="{FC394264-21C2-443A-85AC-A09B6102770E}"/>
    <cellStyle name="Normal 5 3 3 4 2 3 4 3 2" xfId="31344" xr:uid="{B397F56A-E127-4FEB-B511-42354C6ED55C}"/>
    <cellStyle name="Normal 5 3 3 4 2 3 4 4" xfId="31540" xr:uid="{807C005B-BCFB-47D1-823C-E799B44488B6}"/>
    <cellStyle name="Normal 5 3 3 4 2 3 5" xfId="24943" xr:uid="{9F045087-C642-46A8-91FD-AAF692F573EC}"/>
    <cellStyle name="Normal 5 3 3 4 2 3 6" xfId="30538" xr:uid="{4F060E07-9DDD-4899-B86B-3CC298685E95}"/>
    <cellStyle name="Normal 5 3 3 4 2 4" xfId="24107" xr:uid="{948204CC-FE7E-44DB-B145-20BC57C9DDCF}"/>
    <cellStyle name="Normal 5 3 3 4 3" xfId="1159" xr:uid="{00000000-0005-0000-0000-000047060000}"/>
    <cellStyle name="Normal 5 3 3 4 4" xfId="2959" xr:uid="{00000000-0005-0000-0000-00001E070000}"/>
    <cellStyle name="Normal 5 3 3 4 4 2" xfId="31292" xr:uid="{F161427D-9EB4-4451-9A6A-06D7E603F9F7}"/>
    <cellStyle name="Normal 5 3 3 4 5" xfId="2118" xr:uid="{00000000-0005-0000-0000-000092020000}"/>
    <cellStyle name="Normal 5 3 3 4 5 2" xfId="4669" xr:uid="{C1D65F0E-85F0-4012-A373-B75FD3E1BAA3}"/>
    <cellStyle name="Normal 5 3 3 4 5 3" xfId="30199" xr:uid="{BA5F1E7E-EAF0-4465-897E-F4668DC5C4A0}"/>
    <cellStyle name="Normal 5 3 3 4 5 3 2" xfId="31343" xr:uid="{ABFF19D9-FA8A-40A6-A15A-35E0040E4045}"/>
    <cellStyle name="Normal 5 3 3 4 5 4" xfId="31539" xr:uid="{50683AFB-0840-4025-A64C-4D13E7846670}"/>
    <cellStyle name="Normal 5 3 3 4 6" xfId="4015" xr:uid="{D2756F3F-6B90-4F0D-A058-F63FBCF3FF7E}"/>
    <cellStyle name="Normal 5 3 3 4 6 2" xfId="4782" xr:uid="{6E3C98E3-D3AA-4BD6-A38C-7B56FF88A673}"/>
    <cellStyle name="Normal 5 3 3 4 6 3" xfId="30318" xr:uid="{A1494EBF-E472-4D23-9E90-66371198EBEC}"/>
    <cellStyle name="Normal 5 3 3 4 6 3 2" xfId="31461" xr:uid="{5598B1F7-1EC4-47B1-BDD3-05CD60976B56}"/>
    <cellStyle name="Normal 5 3 3 4 6 4" xfId="31658" xr:uid="{02121827-5E2D-4E5E-A409-436155C20907}"/>
    <cellStyle name="Normal 5 3 3 4 7" xfId="30139" xr:uid="{347E797A-C3DA-48FE-923F-48D6C2483068}"/>
    <cellStyle name="Normal 5 3 3 4 7 2" xfId="30505" xr:uid="{2B8EC82B-053E-4181-83D9-DD6F2D19A0F7}"/>
    <cellStyle name="Normal 5 3 3 5" xfId="1160" xr:uid="{00000000-0005-0000-0000-000048060000}"/>
    <cellStyle name="Normal 5 3 3 5 2" xfId="1161" xr:uid="{00000000-0005-0000-0000-000049060000}"/>
    <cellStyle name="Normal 5 3 3 5 3" xfId="3736" xr:uid="{00000000-0005-0000-0000-0000B0050000}"/>
    <cellStyle name="Normal 5 3 3 5 3 2" xfId="4807" xr:uid="{13429663-B3E8-4F7D-8BB0-5D8781B62C1D}"/>
    <cellStyle name="Normal 5 3 3 5 3 2 2" xfId="27328" xr:uid="{D1D742DB-1D3F-4ADA-891E-043A0C8CE4C5}"/>
    <cellStyle name="Normal 5 3 3 5 3 3" xfId="25683" xr:uid="{AE73F470-D748-4439-B078-FE8783C376B5}"/>
    <cellStyle name="Normal 5 3 3 5 3 4" xfId="30261" xr:uid="{2013BC4F-1489-4ABC-B72A-BF4F1AE08F66}"/>
    <cellStyle name="Normal 5 3 3 5 3 4 2" xfId="31404" xr:uid="{DFB6642C-C241-44DB-BD6A-3B774736CE12}"/>
    <cellStyle name="Normal 5 3 3 5 3 5" xfId="31601" xr:uid="{03BEB35F-10DC-466C-B4F6-64DC8F5CFD34}"/>
    <cellStyle name="Normal 5 3 3 5 4" xfId="25355" xr:uid="{F5A8C535-4FB1-4A24-9D3B-16620EFF46D1}"/>
    <cellStyle name="Normal 5 3 3 6" xfId="1162" xr:uid="{00000000-0005-0000-0000-00004A060000}"/>
    <cellStyle name="Normal 5 3 3 6 2" xfId="2007" xr:uid="{00000000-0005-0000-0000-00004B060000}"/>
    <cellStyle name="Normal 5 3 3 6 3" xfId="3737" xr:uid="{00000000-0005-0000-0000-0000B2050000}"/>
    <cellStyle name="Normal 5 3 3 6 3 2" xfId="4732" xr:uid="{F69489D8-2553-48CA-8E76-55D2E5877230}"/>
    <cellStyle name="Normal 5 3 3 6 3 3" xfId="30262" xr:uid="{D9421690-CFB8-4A7F-8514-10825D246B89}"/>
    <cellStyle name="Normal 5 3 3 6 3 3 2" xfId="31405" xr:uid="{3C2573D1-AC8F-4143-A4EB-DB65B7B44633}"/>
    <cellStyle name="Normal 5 3 3 6 3 4" xfId="31602"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2" xr:uid="{84C347B8-748F-45AB-A28A-FBC4824CE893}"/>
    <cellStyle name="Normal 5 3 4 3 2 2 3" xfId="24139" xr:uid="{FA3D550E-3B4F-40AE-8C7B-1B723D4CDDFF}"/>
    <cellStyle name="Normal 5 3 4 3 2 3" xfId="1168" xr:uid="{00000000-0005-0000-0000-000051060000}"/>
    <cellStyle name="Normal 5 3 4 3 2 3 2" xfId="2008" xr:uid="{00000000-0005-0000-0000-000052060000}"/>
    <cellStyle name="Normal 5 3 4 3 2 3 3" xfId="3738" xr:uid="{00000000-0005-0000-0000-0000B9050000}"/>
    <cellStyle name="Normal 5 3 4 3 2 3 3 2" xfId="4758" xr:uid="{27CD84D7-B911-4190-A3D0-FB0C125E7707}"/>
    <cellStyle name="Normal 5 3 4 3 2 3 3 3" xfId="30263" xr:uid="{BF899BB0-E15F-4E51-901D-CDD6A013BF10}"/>
    <cellStyle name="Normal 5 3 4 3 2 3 3 3 2" xfId="31406" xr:uid="{C4B75909-CC22-4C7F-BDF8-B7847156ED0A}"/>
    <cellStyle name="Normal 5 3 4 3 2 3 3 4" xfId="31603" xr:uid="{D1B3BD06-D116-43C5-A228-6E03144C7F35}"/>
    <cellStyle name="Normal 5 3 4 3 2 4" xfId="24654" xr:uid="{5F063B03-3FE5-47FE-9028-D7BB1C893E88}"/>
    <cellStyle name="Normal 5 3 4 3 3" xfId="1169" xr:uid="{00000000-0005-0000-0000-000053060000}"/>
    <cellStyle name="Normal 5 3 4 3 4" xfId="2960" xr:uid="{00000000-0005-0000-0000-000024070000}"/>
    <cellStyle name="Normal 5 3 4 3 4 2" xfId="31287" xr:uid="{DCD0F34B-C807-48EF-AD43-4F507781571A}"/>
    <cellStyle name="Normal 5 3 4 3 5" xfId="2121" xr:uid="{00000000-0005-0000-0000-000099020000}"/>
    <cellStyle name="Normal 5 3 4 3 5 2" xfId="3817" xr:uid="{9369DBB9-DD67-4338-8EB8-DA10B04D3AFA}"/>
    <cellStyle name="Normal 5 3 4 3 5 3" xfId="30202" xr:uid="{93B0F0FE-EEB4-4F30-BC7B-21D74A10E953}"/>
    <cellStyle name="Normal 5 3 4 3 5 3 2" xfId="31346" xr:uid="{C1C74FE2-D0BD-48ED-92BA-3137D666D3B8}"/>
    <cellStyle name="Normal 5 3 4 3 5 4" xfId="31542" xr:uid="{E2D064AD-4A27-4CEF-A265-0794D4FEB3DD}"/>
    <cellStyle name="Normal 5 3 4 3 6" xfId="4017" xr:uid="{1613ADCD-F7DC-4D24-BE2E-0512CCDB9F7E}"/>
    <cellStyle name="Normal 5 3 4 3 6 2" xfId="4697" xr:uid="{DE044A17-1F25-42F0-A6B5-42ABCA6D7CD9}"/>
    <cellStyle name="Normal 5 3 4 3 6 3" xfId="30320" xr:uid="{AD79B433-505B-4DDB-81D4-604D12CD1CB9}"/>
    <cellStyle name="Normal 5 3 4 3 6 3 2" xfId="31463" xr:uid="{1800BDA3-11C3-40C5-978D-FA7BA615088A}"/>
    <cellStyle name="Normal 5 3 4 3 6 4" xfId="31660" xr:uid="{26F0A201-B426-425F-9086-BCB13F3DABE8}"/>
    <cellStyle name="Normal 5 3 4 3 7" xfId="30141" xr:uid="{8464588B-FBC9-4AEB-8137-4B7B64E1AFE0}"/>
    <cellStyle name="Normal 5 3 4 3 7 2" xfId="30507" xr:uid="{0455E1FF-3A8B-40C3-BF3A-C60A750C7BEF}"/>
    <cellStyle name="Normal 5 3 4 4" xfId="1170" xr:uid="{00000000-0005-0000-0000-000054060000}"/>
    <cellStyle name="Normal 5 3 4 4 2" xfId="2009" xr:uid="{00000000-0005-0000-0000-000055060000}"/>
    <cellStyle name="Normal 5 3 4 4 3" xfId="3739" xr:uid="{00000000-0005-0000-0000-0000BC050000}"/>
    <cellStyle name="Normal 5 3 4 4 3 2" xfId="4813" xr:uid="{0CFAAAB0-0B1B-448C-AA6F-6335CBAD8CA9}"/>
    <cellStyle name="Normal 5 3 4 4 3 3" xfId="30264" xr:uid="{A5471799-C0C9-4589-A46E-238EA1C8E213}"/>
    <cellStyle name="Normal 5 3 4 4 3 3 2" xfId="31407" xr:uid="{AF8662C3-806E-4CF6-8668-C63E00A0A729}"/>
    <cellStyle name="Normal 5 3 4 4 3 4" xfId="31604" xr:uid="{9B29F8B9-D0B4-45B0-BBC8-179A09C7733D}"/>
    <cellStyle name="Normal 5 3 4 5" xfId="2120" xr:uid="{00000000-0005-0000-0000-000097020000}"/>
    <cellStyle name="Normal 5 3 4 5 2" xfId="4651" xr:uid="{AE4239F0-8210-40A2-B60A-C02B564418C5}"/>
    <cellStyle name="Normal 5 3 4 5 3" xfId="30201" xr:uid="{C013D1DD-471B-403F-9025-A8E80966F87F}"/>
    <cellStyle name="Normal 5 3 4 5 3 2" xfId="31345" xr:uid="{1C4CE880-E9D0-4A50-950B-816A84BF1515}"/>
    <cellStyle name="Normal 5 3 4 5 4" xfId="31541" xr:uid="{3131D79D-CA78-43D8-8AFB-AF83F6987B75}"/>
    <cellStyle name="Normal 5 3 4 6" xfId="4016" xr:uid="{CB599806-7C8A-45F6-9C5C-00B11E4887E0}"/>
    <cellStyle name="Normal 5 3 4 6 2" xfId="4688" xr:uid="{C33C1D9E-89E1-44FF-859F-F450C4814C70}"/>
    <cellStyle name="Normal 5 3 4 6 3" xfId="30319" xr:uid="{AF3B5E87-0871-4E2F-8B2C-CF43843C27F0}"/>
    <cellStyle name="Normal 5 3 4 6 3 2" xfId="31462" xr:uid="{1899F4E4-4289-40CD-8114-19BEC7B0B04B}"/>
    <cellStyle name="Normal 5 3 4 6 4" xfId="31659" xr:uid="{67082448-0D89-4D8D-8399-AD957CCFD59C}"/>
    <cellStyle name="Normal 5 3 4 7" xfId="30140" xr:uid="{C5086DE0-3D25-4310-955C-9881B5375DBB}"/>
    <cellStyle name="Normal 5 3 4 7 2" xfId="30506" xr:uid="{0691E9B7-B979-49A9-82BB-8C389DE41776}"/>
    <cellStyle name="Normal 5 3 5" xfId="2068" xr:uid="{00000000-0005-0000-0000-00008A020000}"/>
    <cellStyle name="Normal 5 3 5 2" xfId="4723" xr:uid="{FB219402-4458-4731-8217-11E2AB428DAD}"/>
    <cellStyle name="Normal 5 3 5 3" xfId="30168" xr:uid="{22C0B9B5-A215-40E0-90E4-E9BF49B6C962}"/>
    <cellStyle name="Normal 5 3 5 3 2" xfId="30508" xr:uid="{2A3E056B-8875-48CA-B07B-074ED168B004}"/>
    <cellStyle name="Normal 5 3 5 4" xfId="31508" xr:uid="{19BA7BD3-B108-41EE-8AED-7AF73153AA44}"/>
    <cellStyle name="Normal 5 3 6" xfId="30113" xr:uid="{FF7EC34F-1D03-426F-944C-8DDEC9BD14BD}"/>
    <cellStyle name="Normal 5 3 6 2" xfId="30473"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0" xr:uid="{00000000-0005-0000-0000-0000C0050000}"/>
    <cellStyle name="Normal 5 4 3 3 2" xfId="4734" xr:uid="{BBB8E0E2-487A-48FB-95C7-D6B07942FE10}"/>
    <cellStyle name="Normal 5 4 3 3 3" xfId="30265" xr:uid="{077BAFD6-31C2-403C-B6C9-D7A0B0C4E389}"/>
    <cellStyle name="Normal 5 4 3 3 3 2" xfId="31408" xr:uid="{92C0E6B0-540E-4500-9E66-230FB68E0A0F}"/>
    <cellStyle name="Normal 5 4 3 3 4" xfId="31605"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3" xr:uid="{7BEF7BD9-5746-4FE3-9C2C-1E90F10823D3}"/>
    <cellStyle name="Normal 5 5 10 2 2 3" xfId="24784" xr:uid="{48FBF7A8-E27A-4A77-93F4-283DB42E8DF1}"/>
    <cellStyle name="Normal 5 5 10 2 3" xfId="1179" xr:uid="{00000000-0005-0000-0000-00005E060000}"/>
    <cellStyle name="Normal 5 5 10 2 3 2" xfId="2010" xr:uid="{00000000-0005-0000-0000-00005F060000}"/>
    <cellStyle name="Normal 5 5 10 2 3 3" xfId="3741" xr:uid="{00000000-0005-0000-0000-0000C6050000}"/>
    <cellStyle name="Normal 5 5 10 2 3 3 2" xfId="4768" xr:uid="{D86CB2CB-E6BC-4EBE-8C63-9FA0944B44AD}"/>
    <cellStyle name="Normal 5 5 10 2 3 3 3" xfId="30266" xr:uid="{59D125B9-F39A-46E1-A17C-98D62824EB27}"/>
    <cellStyle name="Normal 5 5 10 2 3 3 3 2" xfId="31409" xr:uid="{E71ACD12-B317-427B-BB6C-C76E5FC66E22}"/>
    <cellStyle name="Normal 5 5 10 2 3 3 4" xfId="31606" xr:uid="{28520A92-387B-4256-98CB-37A8D127A231}"/>
    <cellStyle name="Normal 5 5 10 2 4" xfId="25772" xr:uid="{C3D50B18-259C-4014-9BCC-0D850B8A97C8}"/>
    <cellStyle name="Normal 5 5 10 3" xfId="1180" xr:uid="{00000000-0005-0000-0000-000060060000}"/>
    <cellStyle name="Normal 5 5 10 4" xfId="2961" xr:uid="{00000000-0005-0000-0000-00002C070000}"/>
    <cellStyle name="Normal 5 5 10 4 2" xfId="31297" xr:uid="{5A6D113D-41BD-4B2B-84F1-322D480A3CB5}"/>
    <cellStyle name="Normal 5 5 10 5" xfId="2123" xr:uid="{00000000-0005-0000-0000-00009E020000}"/>
    <cellStyle name="Normal 5 5 10 5 2" xfId="3789" xr:uid="{3E02F4FD-1C4C-4539-A2B7-19465E26278C}"/>
    <cellStyle name="Normal 5 5 10 5 3" xfId="30204" xr:uid="{CD6EF2D4-0244-497A-A1A2-5CB7CEACAD08}"/>
    <cellStyle name="Normal 5 5 10 5 3 2" xfId="31348" xr:uid="{F4393F33-33B7-414E-8C16-1CC9B8AEEB67}"/>
    <cellStyle name="Normal 5 5 10 5 4" xfId="31544" xr:uid="{C11D04CC-F052-44CD-9EC7-277082F56C47}"/>
    <cellStyle name="Normal 5 5 10 6" xfId="4019" xr:uid="{337F88F3-5843-4A8A-A4B2-DC8C7B59A64B}"/>
    <cellStyle name="Normal 5 5 10 6 2" xfId="4805" xr:uid="{9AEE980B-AC49-472C-ABA8-56F2FAA76E03}"/>
    <cellStyle name="Normal 5 5 10 6 3" xfId="30322" xr:uid="{0EA3F919-8FF0-462B-A82C-815D3F9A6A5F}"/>
    <cellStyle name="Normal 5 5 10 6 3 2" xfId="31465" xr:uid="{7CB46D50-7B99-484C-ABB1-4B35FE53302E}"/>
    <cellStyle name="Normal 5 5 10 6 4" xfId="31662" xr:uid="{E4914706-502A-4324-8E26-B98952712100}"/>
    <cellStyle name="Normal 5 5 10 7" xfId="30143" xr:uid="{9EC4A54E-D459-477E-95C3-D8EED714DA54}"/>
    <cellStyle name="Normal 5 5 10 7 2" xfId="30509" xr:uid="{642D08F6-4146-4DCF-BE9E-E70107F064A1}"/>
    <cellStyle name="Normal 5 5 11" xfId="1181" xr:uid="{00000000-0005-0000-0000-000061060000}"/>
    <cellStyle name="Normal 5 5 11 10" xfId="12612" xr:uid="{3695D5BB-0027-43FC-862D-FE558296E53C}"/>
    <cellStyle name="Normal 5 5 11 2" xfId="2421" xr:uid="{00000000-0005-0000-0000-00002E070000}"/>
    <cellStyle name="Normal 5 5 11 2 2" xfId="2962" xr:uid="{00000000-0005-0000-0000-00002F070000}"/>
    <cellStyle name="Normal 5 5 11 2 2 2" xfId="6127" xr:uid="{6B6DFC32-4C86-484E-9F0D-05B0CA9AFC4E}"/>
    <cellStyle name="Normal 5 5 11 2 2 2 2" xfId="28662" xr:uid="{AB134B89-BE15-45E9-8841-CE546E5E36B1}"/>
    <cellStyle name="Normal 5 5 11 2 2 2 3" xfId="15605" xr:uid="{4D39A6A8-7A7F-438F-A7D2-922C4E407832}"/>
    <cellStyle name="Normal 5 5 11 2 2 3" xfId="8058" xr:uid="{D73A85DE-8AFC-4B29-A497-15A97CDC8239}"/>
    <cellStyle name="Normal 5 5 11 2 2 3 2" xfId="18438" xr:uid="{D015D82A-5C92-43F1-A834-20DE716815CA}"/>
    <cellStyle name="Normal 5 5 11 2 2 4" xfId="10891" xr:uid="{D7F68CFE-1F16-43B1-91AF-967BDDF8B1EA}"/>
    <cellStyle name="Normal 5 5 11 2 2 4 2" xfId="21271" xr:uid="{3E5E31A2-BC10-4DEC-A3C3-1B5362DBF4E4}"/>
    <cellStyle name="Normal 5 5 11 2 2 5" xfId="22809" xr:uid="{E340BE55-C53D-4F9C-AA48-991977BA3FFB}"/>
    <cellStyle name="Normal 5 5 11 2 2 6" xfId="13468" xr:uid="{7CC0BDF1-6F6C-4746-850D-023E13317478}"/>
    <cellStyle name="Normal 5 5 11 2 3" xfId="5721" xr:uid="{9BE5C6E4-E2C9-48C3-AB52-3478219966FB}"/>
    <cellStyle name="Normal 5 5 11 2 3 2" xfId="27025" xr:uid="{B1287434-8E5C-4373-8888-488DDEEC0B6C}"/>
    <cellStyle name="Normal 5 5 11 2 3 3" xfId="27158" xr:uid="{806EAF91-4C2D-47DE-B377-2CE9A7AA0708}"/>
    <cellStyle name="Normal 5 5 11 2 3 4" xfId="15095" xr:uid="{C3B6A006-328F-418C-BB38-F69FBD755191}"/>
    <cellStyle name="Normal 5 5 11 2 4" xfId="7548" xr:uid="{415416B5-E375-4437-87B7-0758EC39A30B}"/>
    <cellStyle name="Normal 5 5 11 2 4 2" xfId="27290" xr:uid="{AEFB8BCF-F11B-45DE-9971-ECE126C5CE6F}"/>
    <cellStyle name="Normal 5 5 11 2 4 3" xfId="17928" xr:uid="{E548CEBA-9B5D-4B7E-9B3E-8136EECC299E}"/>
    <cellStyle name="Normal 5 5 11 2 5" xfId="10381" xr:uid="{B7434DEA-6F17-46AA-9E39-B50A5312E7E5}"/>
    <cellStyle name="Normal 5 5 11 2 5 2" xfId="20761" xr:uid="{FC75A6E3-5DDB-43D4-B3A6-95BBF0818C2D}"/>
    <cellStyle name="Normal 5 5 11 2 6" xfId="24106" xr:uid="{2D4EA2C9-7135-49BC-ADCE-AA5ACAC67B81}"/>
    <cellStyle name="Normal 5 5 11 2 7" xfId="12770" xr:uid="{62206668-18DB-43EA-9408-0077C7249362}"/>
    <cellStyle name="Normal 5 5 11 3" xfId="2803" xr:uid="{00000000-0005-0000-0000-000030070000}"/>
    <cellStyle name="Normal 5 5 11 3 2" xfId="6021" xr:uid="{76E518A2-B733-4064-B276-5CD1D06EB90E}"/>
    <cellStyle name="Normal 5 5 11 3 2 2" xfId="27255" xr:uid="{425BE3AF-6ED2-44EB-9844-BC4DA8F32718}"/>
    <cellStyle name="Normal 5 5 11 3 2 3" xfId="15474" xr:uid="{FFB8BC64-B790-495D-9EA9-B7745AC47F64}"/>
    <cellStyle name="Normal 5 5 11 3 3" xfId="7927" xr:uid="{4DB0E811-7A07-4B47-94C9-51910B29B70F}"/>
    <cellStyle name="Normal 5 5 11 3 3 2" xfId="18307" xr:uid="{6F54EB1A-1311-4D27-8097-8CD8D1563D00}"/>
    <cellStyle name="Normal 5 5 11 3 4" xfId="10760" xr:uid="{48B315A3-3C3E-4BEA-8461-C941A4EB87CC}"/>
    <cellStyle name="Normal 5 5 11 3 4 2" xfId="21140" xr:uid="{B930A244-317C-412E-8650-57C826C87A35}"/>
    <cellStyle name="Normal 5 5 11 3 5" xfId="22661" xr:uid="{4334BD2E-352E-42EE-A7C7-D2F9B2A11289}"/>
    <cellStyle name="Normal 5 5 11 3 6" xfId="13269" xr:uid="{604FBC59-3295-4B13-A9F1-F981AAB3DE81}"/>
    <cellStyle name="Normal 5 5 11 4" xfId="2378" xr:uid="{00000000-0005-0000-0000-00002D070000}"/>
    <cellStyle name="Normal 5 5 11 4 2" xfId="7505" xr:uid="{FCF08EC3-F309-4899-81CE-96FD1B16F63A}"/>
    <cellStyle name="Normal 5 5 11 4 2 2" xfId="25976" xr:uid="{2F8CFD30-2F39-4BF0-AA2D-0FF044118CA5}"/>
    <cellStyle name="Normal 5 5 11 4 2 3" xfId="17885" xr:uid="{04A88E33-8E60-442A-ACB4-D5B6750B17F3}"/>
    <cellStyle name="Normal 5 5 11 4 3" xfId="10338" xr:uid="{17D7B839-A0C6-4451-8C04-70D84E4DBEDC}"/>
    <cellStyle name="Normal 5 5 11 4 3 2" xfId="20718" xr:uid="{DCCB5FD8-3287-41BE-881B-BF4A28D4EB70}"/>
    <cellStyle name="Normal 5 5 11 4 4" xfId="24783" xr:uid="{9C89D61B-0979-4EE4-8EAE-4F41590389BD}"/>
    <cellStyle name="Normal 5 5 11 4 5" xfId="15052" xr:uid="{EE4A4ECD-ED50-426C-A966-AC3CA98DA575}"/>
    <cellStyle name="Normal 5 5 11 5" xfId="4020" xr:uid="{48FCAB28-1DBD-45FB-903C-24765057A287}"/>
    <cellStyle name="Normal 5 5 11 5 2" xfId="8823" xr:uid="{9DCC1B39-D915-4DEC-98C8-9A4B33B982B5}"/>
    <cellStyle name="Normal 5 5 11 5 2 2" xfId="19203" xr:uid="{3836725B-8785-4F07-A102-D6BA5B9BBB56}"/>
    <cellStyle name="Normal 5 5 11 5 3" xfId="11656" xr:uid="{9912C377-C28E-4D27-BE9A-6F6221DE7E31}"/>
    <cellStyle name="Normal 5 5 11 5 3 2" xfId="22036" xr:uid="{E4CC2B2D-5B99-4DD1-8C43-1C4FEE8F706D}"/>
    <cellStyle name="Normal 5 5 11 5 4" xfId="27258" xr:uid="{E1C89664-C2E8-43E4-9FBC-FFE5060CDD3E}"/>
    <cellStyle name="Normal 5 5 11 5 5" xfId="16370" xr:uid="{17B663D9-77B7-4F71-B339-7819DE68ED7F}"/>
    <cellStyle name="Normal 5 5 11 6" xfId="5347" xr:uid="{8A7CB6DC-62A6-4A41-BD63-39B130266C07}"/>
    <cellStyle name="Normal 5 5 11 6 2" xfId="14645" xr:uid="{8502C43C-794E-4B6F-B67D-BD0D4D682ECE}"/>
    <cellStyle name="Normal 5 5 11 7" xfId="7098" xr:uid="{75D9ED91-7E43-489A-A8B4-89D35DF5508A}"/>
    <cellStyle name="Normal 5 5 11 7 2" xfId="17478" xr:uid="{D3798922-15BD-4391-B2DB-2869E632F67C}"/>
    <cellStyle name="Normal 5 5 11 8" xfId="9931" xr:uid="{C9B053E7-DAD6-4D4E-AF63-D9C4E93DF7D7}"/>
    <cellStyle name="Normal 5 5 11 8 2" xfId="20311" xr:uid="{6D49E5DE-4DD4-4781-A18A-ECEDA2030118}"/>
    <cellStyle name="Normal 5 5 11 9" xfId="24224" xr:uid="{7F2AEEC7-788B-48EF-8D12-1F317B985EA8}"/>
    <cellStyle name="Normal 5 5 12" xfId="1182" xr:uid="{00000000-0005-0000-0000-000062060000}"/>
    <cellStyle name="Normal 5 5 12 2" xfId="1183" xr:uid="{00000000-0005-0000-0000-000063060000}"/>
    <cellStyle name="Normal 5 5 12 2 2" xfId="25906" xr:uid="{ACDBEB07-C175-4F8A-AF35-7A83D073F597}"/>
    <cellStyle name="Normal 5 5 12 2 2 2" xfId="27058" xr:uid="{73488BCF-2C51-42DE-9E58-72168444506D}"/>
    <cellStyle name="Normal 5 5 12 2 2 3" xfId="31493" xr:uid="{8C768011-0350-4625-9C22-6E5BAC343524}"/>
    <cellStyle name="Normal 5 5 12 2 2 4" xfId="31303" xr:uid="{4E92DD05-9DE3-47E0-9C33-4A23B380A4BC}"/>
    <cellStyle name="Normal 5 5 12 2 3" xfId="27499" xr:uid="{C60B8A07-C87E-417E-81F5-A75D4AE0518D}"/>
    <cellStyle name="Normal 5 5 12 2 4" xfId="27363" xr:uid="{FCABEA70-D790-4657-BF9A-CD1687570BD1}"/>
    <cellStyle name="Normal 5 5 12 2 5" xfId="31252" xr:uid="{29DBD238-5483-4789-AB60-4DC6E160D543}"/>
    <cellStyle name="Normal 5 5 12 3" xfId="1184" xr:uid="{00000000-0005-0000-0000-000064060000}"/>
    <cellStyle name="Normal 5 5 12 3 2" xfId="1185" xr:uid="{00000000-0005-0000-0000-000065060000}"/>
    <cellStyle name="Normal 5 5 12 3 2 2" xfId="7099" xr:uid="{7DC8D161-DB25-42F7-A675-B9ABA09E6623}"/>
    <cellStyle name="Normal 5 5 12 3 2 2 2" xfId="17479" xr:uid="{CB8E9133-3D83-4494-9F60-E776A3EA70F0}"/>
    <cellStyle name="Normal 5 5 12 3 2 3" xfId="9932" xr:uid="{75CD5C8B-75F0-4E18-B7D2-91830223CFAA}"/>
    <cellStyle name="Normal 5 5 12 3 2 3 2" xfId="20312" xr:uid="{4A077567-9598-4D3C-9AEB-03C07E8EA24F}"/>
    <cellStyle name="Normal 5 5 12 3 2 4" xfId="25580" xr:uid="{DBCD1220-8789-4BF8-809A-A3A65496A92B}"/>
    <cellStyle name="Normal 5 5 12 3 2 5" xfId="14646" xr:uid="{A45105C8-7446-4B1D-BB0F-E6E66EEAF4EB}"/>
    <cellStyle name="Normal 5 5 12 3 3" xfId="3772" xr:uid="{D3491984-6149-4A4F-97CA-96AC04F0A2CD}"/>
    <cellStyle name="Normal 5 5 12 3 3 2" xfId="4806" xr:uid="{62869006-B692-4B88-AA1D-967FD650D28C}"/>
    <cellStyle name="Normal 5 5 12 3 3 3" xfId="30294" xr:uid="{0809AC62-F3B7-493F-BB49-1E9941AC2340}"/>
    <cellStyle name="Normal 5 5 12 3 3 3 2" xfId="31437" xr:uid="{7019EB67-3295-429D-8D0F-44B17EE0D105}"/>
    <cellStyle name="Normal 5 5 12 3 3 4" xfId="31634" xr:uid="{7ED5B869-69B2-431F-9CC3-F41F5D450414}"/>
    <cellStyle name="Normal 5 5 12 3 4" xfId="24795" xr:uid="{EC1A1E87-7558-46ED-8398-DDED782A19A9}"/>
    <cellStyle name="Normal 5 5 12 4" xfId="1186" xr:uid="{00000000-0005-0000-0000-000066060000}"/>
    <cellStyle name="Normal 5 5 12 4 2" xfId="2011" xr:uid="{00000000-0005-0000-0000-000067060000}"/>
    <cellStyle name="Normal 5 5 12 4 2 2" xfId="28244" xr:uid="{C0C981C0-058E-4026-91E4-71DD03B00545}"/>
    <cellStyle name="Normal 5 5 12 4 2 3" xfId="27487" xr:uid="{1A5E8FF4-C6F3-4045-99D5-5EFB1C02A4ED}"/>
    <cellStyle name="Normal 5 5 12 4 3" xfId="3742" xr:uid="{00000000-0005-0000-0000-0000CD050000}"/>
    <cellStyle name="Normal 5 5 12 4 3 2" xfId="4731" xr:uid="{D383C0AB-15AA-4183-8653-F3BF4C9DCA49}"/>
    <cellStyle name="Normal 5 5 12 4 3 3" xfId="30267" xr:uid="{0A57DE32-6FA3-493D-BCD5-EF945C4BCD4C}"/>
    <cellStyle name="Normal 5 5 12 4 3 3 2" xfId="31410" xr:uid="{8D615E02-7AB1-47B9-B5C0-EFCC16FE5595}"/>
    <cellStyle name="Normal 5 5 12 4 3 4" xfId="31607" xr:uid="{333049E4-D2E4-478B-A9A7-397D8F1AD60F}"/>
    <cellStyle name="Normal 5 5 12 4 4" xfId="23738" xr:uid="{584E66C2-83BD-4415-897A-413EAACEC637}"/>
    <cellStyle name="Normal 5 5 12 4 5" xfId="23069" xr:uid="{445314E8-3702-42F9-96C4-4F1E3E1FC2C9}"/>
    <cellStyle name="Normal 5 5 12 4 6" xfId="26120" xr:uid="{972A4539-7000-4879-8DC1-AC3C9DAB57C7}"/>
    <cellStyle name="Normal 5 5 12 5" xfId="1187" xr:uid="{00000000-0005-0000-0000-000068060000}"/>
    <cellStyle name="Normal 5 5 12 5 2" xfId="26127" xr:uid="{0C3713C4-0CF4-45B5-BE60-F039348800A1}"/>
    <cellStyle name="Normal 5 5 12 5 3" xfId="26555" xr:uid="{46B5948C-5A50-4947-9B43-BD3926155E12}"/>
    <cellStyle name="Normal 5 5 12 6" xfId="2012" xr:uid="{00000000-0005-0000-0000-000069060000}"/>
    <cellStyle name="Normal 5 5 12 6 2" xfId="25718" xr:uid="{6E76D09D-B907-43F5-8545-1CFD81722536}"/>
    <cellStyle name="Normal 5 5 12 6 3" xfId="24484" xr:uid="{D6BD1202-D166-4806-99B6-7721F3E5DC6E}"/>
    <cellStyle name="Normal 5 5 12 6 4" xfId="30396" xr:uid="{A373ECD6-01CF-4482-A92D-8D307049E070}"/>
    <cellStyle name="Normal 5 5 12 7" xfId="2133" xr:uid="{00000000-0005-0000-0000-0000A1020000}"/>
    <cellStyle name="Normal 5 5 12 7 2" xfId="4819" xr:uid="{933CD350-3DDB-4FFC-B65F-DBC9B5AC6FAA}"/>
    <cellStyle name="Normal 5 5 12 7 3" xfId="30214" xr:uid="{827A0F38-C1A0-4EEE-9A2A-D5F26A0F3BC4}"/>
    <cellStyle name="Normal 5 5 12 7 3 2" xfId="31358" xr:uid="{12077E98-D42B-4C46-B42E-477CDA1BC168}"/>
    <cellStyle name="Normal 5 5 12 7 4" xfId="31554" xr:uid="{ED0A659F-49C6-47AD-A8E9-D609C6FE0B98}"/>
    <cellStyle name="Normal 5 5 12 8" xfId="4039" xr:uid="{339DDFF4-B60C-4AB4-A281-8CA03C0100FF}"/>
    <cellStyle name="Normal 5 5 12 8 2" xfId="4817" xr:uid="{7550A7D3-C1EF-43A3-A121-A8E9FC3C1D0F}"/>
    <cellStyle name="Normal 5 5 12 8 3" xfId="30331" xr:uid="{D7DBAFC5-F908-4480-B7AC-0D36D243E461}"/>
    <cellStyle name="Normal 5 5 12 8 3 2" xfId="30467" xr:uid="{008082A2-179F-4EAE-9BED-194B26EA3013}"/>
    <cellStyle name="Normal 5 5 12 8 4" xfId="31671" xr:uid="{958C0CF7-489D-4DFD-AFD0-0923A7F799E9}"/>
    <cellStyle name="Normal 5 5 12 9" xfId="25795" xr:uid="{E3CEE472-2575-4086-9B70-8587E190341C}"/>
    <cellStyle name="Normal 5 5 12 9 2" xfId="26400" xr:uid="{EE6D3784-0C10-40B4-B5A5-246641421871}"/>
    <cellStyle name="Normal 5 5 12 9 3" xfId="31165" xr:uid="{1A4271D5-26B0-4441-8D15-E29ECA5F4D9D}"/>
    <cellStyle name="Normal 5 5 13" xfId="1188" xr:uid="{00000000-0005-0000-0000-00006A060000}"/>
    <cellStyle name="Normal 5 5 13 2" xfId="4556" xr:uid="{38105DB8-0B13-45DB-93CB-A7A2B7B10682}"/>
    <cellStyle name="Normal 5 5 13 2 2" xfId="9328" xr:uid="{0F5DC92B-D17F-4932-B880-4EB216E0BB19}"/>
    <cellStyle name="Normal 5 5 13 2 2 2" xfId="29303" xr:uid="{A528E6A3-E5CF-41CD-8A5A-85D9B57ECB1A}"/>
    <cellStyle name="Normal 5 5 13 2 2 3" xfId="19708" xr:uid="{B187A614-F1FD-4C04-8325-25B84F0A4B75}"/>
    <cellStyle name="Normal 5 5 13 2 3" xfId="12161" xr:uid="{7CDD758D-F939-4E92-9942-827284B6582E}"/>
    <cellStyle name="Normal 5 5 13 2 3 2" xfId="22541" xr:uid="{15B03982-7DF5-45B6-B4D5-42116C944D4D}"/>
    <cellStyle name="Normal 5 5 13 2 4" xfId="23763" xr:uid="{1C157A74-79B0-4AE9-B1C8-C0BCC2BE83BE}"/>
    <cellStyle name="Normal 5 5 13 2 5" xfId="16875" xr:uid="{039AE286-CAD9-40EC-9813-C989AE274BDE}"/>
    <cellStyle name="Normal 5 5 13 3" xfId="5348" xr:uid="{5A847891-704E-4D1C-A49B-5183AFA3F5F8}"/>
    <cellStyle name="Normal 5 5 13 3 2" xfId="25717" xr:uid="{BA89B0B9-DB42-4CE7-A4A3-ECE24486E886}"/>
    <cellStyle name="Normal 5 5 13 3 3" xfId="25873" xr:uid="{45F60256-2B71-41F7-8537-374E0F6D4207}"/>
    <cellStyle name="Normal 5 5 13 3 4" xfId="14647" xr:uid="{5CE4162D-AD48-4C0F-BA62-B934F4EA9B59}"/>
    <cellStyle name="Normal 5 5 13 4" xfId="7100" xr:uid="{9A900B08-9AE9-41AC-BA20-2AA538F9927D}"/>
    <cellStyle name="Normal 5 5 13 4 2" xfId="22947" xr:uid="{97C5DAE0-DA9C-4F0F-BCD1-117901AE5D5C}"/>
    <cellStyle name="Normal 5 5 13 4 3" xfId="27064" xr:uid="{D13F99A1-37DD-4A26-B175-7EDE3659B42B}"/>
    <cellStyle name="Normal 5 5 13 4 4" xfId="17480" xr:uid="{5AED7AF1-2763-4797-82AA-CF475C5E3EE4}"/>
    <cellStyle name="Normal 5 5 13 5" xfId="9933" xr:uid="{18FE5CF4-E9A5-4356-8158-B3F8919FD961}"/>
    <cellStyle name="Normal 5 5 13 5 2" xfId="29432" xr:uid="{5879B14D-2429-4E4A-9882-196F79DE5875}"/>
    <cellStyle name="Normal 5 5 13 5 3" xfId="20313" xr:uid="{0267A0D3-C892-4DAA-A391-47195DB4C23E}"/>
    <cellStyle name="Normal 5 5 13 6" xfId="24213" xr:uid="{6BA6356E-FEFE-4288-B90B-406AF9C7B10D}"/>
    <cellStyle name="Normal 5 5 13 7" xfId="13966" xr:uid="{9949E944-6653-48A5-B6AF-827C31A6C8F2}"/>
    <cellStyle name="Normal 5 5 13 8" xfId="31251" xr:uid="{74A630F6-B0B0-425A-B58E-98533DCF93A3}"/>
    <cellStyle name="Normal 5 5 14" xfId="1189" xr:uid="{00000000-0005-0000-0000-00006B060000}"/>
    <cellStyle name="Normal 5 5 14 2" xfId="1190" xr:uid="{00000000-0005-0000-0000-00006C060000}"/>
    <cellStyle name="Normal 5 5 14 3" xfId="3743" xr:uid="{00000000-0005-0000-0000-0000D2050000}"/>
    <cellStyle name="Normal 5 5 14 3 2" xfId="4726" xr:uid="{38D387F4-79B0-4AC8-8B84-16D0B67DE4C8}"/>
    <cellStyle name="Normal 5 5 14 3 2 2" xfId="28466" xr:uid="{8C94C9FE-AE2A-4793-A8B8-55E759787D53}"/>
    <cellStyle name="Normal 5 5 14 3 3" xfId="26888" xr:uid="{B149FF73-7C82-4791-B193-8AF6ACE56154}"/>
    <cellStyle name="Normal 5 5 14 3 4" xfId="30268" xr:uid="{D54B79A8-5499-4F5C-A60A-015D6BE65FD9}"/>
    <cellStyle name="Normal 5 5 14 3 4 2" xfId="31411" xr:uid="{575483AF-AA95-4D48-B584-5A9993226AA8}"/>
    <cellStyle name="Normal 5 5 14 3 5" xfId="31608" xr:uid="{14E7F71F-AA9C-4825-9092-BF0C8A1EFF2F}"/>
    <cellStyle name="Normal 5 5 14 4" xfId="28547" xr:uid="{11F1C702-C94E-40E4-AA7E-C36BBAF97840}"/>
    <cellStyle name="Normal 5 5 15" xfId="2439" xr:uid="{00000000-0005-0000-0000-000035070000}"/>
    <cellStyle name="Normal 5 5 15 2" xfId="5734" xr:uid="{7DB3CBEA-D902-42B2-B26F-9421550EC6CD}"/>
    <cellStyle name="Normal 5 5 15 2 2" xfId="27302" xr:uid="{F2621A6C-0918-4A36-97E3-78A546121BE8}"/>
    <cellStyle name="Normal 5 5 15 2 3" xfId="15111" xr:uid="{05B98610-ECCC-4335-8398-4FB0B93CE0B1}"/>
    <cellStyle name="Normal 5 5 15 3" xfId="7564" xr:uid="{35D911EE-CA73-4C5D-9B99-8E5C459EE06E}"/>
    <cellStyle name="Normal 5 5 15 3 2" xfId="17944" xr:uid="{38B158EE-2C47-4BA9-93C3-58BBE1E0AD96}"/>
    <cellStyle name="Normal 5 5 15 4" xfId="10397" xr:uid="{5DEE6F7F-8E03-4FC8-9594-1274073636D5}"/>
    <cellStyle name="Normal 5 5 15 4 2" xfId="20777" xr:uid="{9D104917-06C4-40D3-830F-73A016A7D825}"/>
    <cellStyle name="Normal 5 5 15 5" xfId="24793" xr:uid="{98197A97-5624-49B2-8B85-1F5369343C3E}"/>
    <cellStyle name="Normal 5 5 15 6" xfId="12826" xr:uid="{25B2FA1F-E539-4D97-AD51-FB2C4B7972FE}"/>
    <cellStyle name="Normal 5 5 16" xfId="2169" xr:uid="{00000000-0005-0000-0000-000028070000}"/>
    <cellStyle name="Normal 5 5 16 2" xfId="7296" xr:uid="{E92BBBE8-8A65-484D-9CC1-3D51172C4C28}"/>
    <cellStyle name="Normal 5 5 16 2 2" xfId="28152" xr:uid="{A3A849C5-5574-4D15-95F8-4036D0CDEF59}"/>
    <cellStyle name="Normal 5 5 16 2 3" xfId="17676" xr:uid="{09A459B7-30EB-40B8-87C5-77F00D92A2FA}"/>
    <cellStyle name="Normal 5 5 16 3" xfId="10129" xr:uid="{F0A238C6-4582-4CBB-BADA-A9399A706E74}"/>
    <cellStyle name="Normal 5 5 16 3 2" xfId="20509" xr:uid="{334612D8-071C-4D16-88C2-0DED4F515CFC}"/>
    <cellStyle name="Normal 5 5 16 4" xfId="22844" xr:uid="{73C69CF9-2844-4024-B796-ADEC93F6100C}"/>
    <cellStyle name="Normal 5 5 16 5" xfId="14843" xr:uid="{0D04833F-70A4-4B17-A011-739F53913398}"/>
    <cellStyle name="Normal 5 5 17" xfId="2122" xr:uid="{00000000-0005-0000-0000-00009D020000}"/>
    <cellStyle name="Normal 5 5 17 2" xfId="4710" xr:uid="{1F0EAC01-3B78-43E3-B983-74B1E0899491}"/>
    <cellStyle name="Normal 5 5 17 2 2" xfId="28528" xr:uid="{9F244A23-EF37-4CA3-9C32-8399EE7045C9}"/>
    <cellStyle name="Normal 5 5 17 3" xfId="27862" xr:uid="{94C316B2-9303-4343-AB75-17DFAF12E21D}"/>
    <cellStyle name="Normal 5 5 17 4" xfId="30203" xr:uid="{36B20FD2-E384-4E2C-943F-B6158FB818DE}"/>
    <cellStyle name="Normal 5 5 17 4 2" xfId="31347" xr:uid="{5F08F1D5-89EB-4C5D-BB57-1B880E6EB770}"/>
    <cellStyle name="Normal 5 5 17 5" xfId="31543" xr:uid="{3B55F720-3305-4D8B-B69F-321B180500C4}"/>
    <cellStyle name="Normal 5 5 18" xfId="4018" xr:uid="{F3938208-EDFC-4F17-ABB5-42A544677995}"/>
    <cellStyle name="Normal 5 5 18 2" xfId="4810" xr:uid="{F76BFFF7-F65C-4C10-94AE-340164E71EC1}"/>
    <cellStyle name="Normal 5 5 18 3" xfId="30321" xr:uid="{3F8752F1-9A5A-4A0A-9B43-2AF1C30DFDF6}"/>
    <cellStyle name="Normal 5 5 18 3 2" xfId="31464" xr:uid="{0CEB44F4-8608-49C7-AFD9-B308A93AF5D4}"/>
    <cellStyle name="Normal 5 5 18 4" xfId="31661" xr:uid="{67F64D7D-87AA-4672-BBA5-A417E15A374F}"/>
    <cellStyle name="Normal 5 5 19" xfId="24510" xr:uid="{2A1B3C75-EDBD-4134-9FA6-33FD8035DA32}"/>
    <cellStyle name="Normal 5 5 2" xfId="1191" xr:uid="{00000000-0005-0000-0000-00006D060000}"/>
    <cellStyle name="Normal 5 5 2 10" xfId="26256" xr:uid="{5DE0041A-A395-4337-A4C4-595A0109A733}"/>
    <cellStyle name="Normal 5 5 2 11" xfId="27201" xr:uid="{576765FF-1DD2-4048-9596-D0B7D8E5602E}"/>
    <cellStyle name="Normal 5 5 2 12" xfId="12424" xr:uid="{362E694F-978F-4355-B29B-573EACCA035C}"/>
    <cellStyle name="Normal 5 5 2 2" xfId="1192" xr:uid="{00000000-0005-0000-0000-00006E060000}"/>
    <cellStyle name="Normal 5 5 2 2 10" xfId="7101" xr:uid="{B0B4E6F4-CC37-40E9-80EA-BED5690BE15D}"/>
    <cellStyle name="Normal 5 5 2 2 10 2" xfId="17481" xr:uid="{2E4C73EB-3E1A-4761-96CA-1DE9565E7346}"/>
    <cellStyle name="Normal 5 5 2 2 11" xfId="9934" xr:uid="{F88CE84F-A75A-405A-85F5-7077666D2DA0}"/>
    <cellStyle name="Normal 5 5 2 2 11 2" xfId="20314" xr:uid="{7BAFE316-3944-4915-8BE3-1A5642390C24}"/>
    <cellStyle name="Normal 5 5 2 2 12" xfId="24557" xr:uid="{DB9B9E18-2DAE-4360-A9FC-C823D4674C38}"/>
    <cellStyle name="Normal 5 5 2 2 13" xfId="12484" xr:uid="{C15E1874-5A7B-419B-A795-ECC2719E4B4E}"/>
    <cellStyle name="Normal 5 5 2 2 2" xfId="1193" xr:uid="{00000000-0005-0000-0000-00006F060000}"/>
    <cellStyle name="Normal 5 5 2 2 2 10" xfId="9935" xr:uid="{F46A6A26-8631-4AEC-8C24-F217A2A7B3F9}"/>
    <cellStyle name="Normal 5 5 2 2 2 10 2" xfId="20315" xr:uid="{0F1B2E8D-661B-421F-A428-2548615D2947}"/>
    <cellStyle name="Normal 5 5 2 2 2 11" xfId="22902" xr:uid="{0ACF97C6-F5AF-4F36-A2CC-B0340721807C}"/>
    <cellStyle name="Normal 5 5 2 2 2 12" xfId="12613" xr:uid="{1A299909-22DC-4007-AC4D-C1AE15C09573}"/>
    <cellStyle name="Normal 5 5 2 2 2 2" xfId="2805" xr:uid="{00000000-0005-0000-0000-000039070000}"/>
    <cellStyle name="Normal 5 5 2 2 2 2 2" xfId="3398" xr:uid="{00000000-0005-0000-0000-00003A070000}"/>
    <cellStyle name="Normal 5 5 2 2 2 2 2 2" xfId="6456" xr:uid="{B693116F-FEF4-432D-A5BF-701A0649DF30}"/>
    <cellStyle name="Normal 5 5 2 2 2 2 2 2 2" xfId="27807" xr:uid="{004B866A-C76F-45A8-808C-C75755EC1086}"/>
    <cellStyle name="Normal 5 5 2 2 2 2 2 2 3" xfId="26534" xr:uid="{5EEAA4AB-3C3E-4C53-A277-A707876DE5EC}"/>
    <cellStyle name="Normal 5 5 2 2 2 2 2 2 4" xfId="16025" xr:uid="{C3ACAFC0-D7C2-42C7-B4DB-7ED8EAC47E68}"/>
    <cellStyle name="Normal 5 5 2 2 2 2 2 3" xfId="8478" xr:uid="{17E6980B-06A1-43B6-BE43-611354CBBEB0}"/>
    <cellStyle name="Normal 5 5 2 2 2 2 2 3 2" xfId="28924" xr:uid="{2BA3EE89-B748-4827-8F21-A2E506D72BC1}"/>
    <cellStyle name="Normal 5 5 2 2 2 2 2 3 3" xfId="18858" xr:uid="{230430B1-9100-4B76-B9BD-F64508174F52}"/>
    <cellStyle name="Normal 5 5 2 2 2 2 2 4" xfId="11311" xr:uid="{ED3C4ACD-C51D-4BCF-A4E8-96036E058BC2}"/>
    <cellStyle name="Normal 5 5 2 2 2 2 2 4 2" xfId="21691" xr:uid="{C080D9CA-17F9-461C-BB69-7B4915B83AEE}"/>
    <cellStyle name="Normal 5 5 2 2 2 2 2 5" xfId="25283" xr:uid="{7EECCA54-9783-4BBF-8C42-BADB856D8B4F}"/>
    <cellStyle name="Normal 5 5 2 2 2 2 2 6" xfId="13968" xr:uid="{EACC5766-D3D6-44EE-B595-1F5883978ED0}"/>
    <cellStyle name="Normal 5 5 2 2 2 2 3" xfId="4355" xr:uid="{42FF46A1-3943-4358-A655-8294E62CEED5}"/>
    <cellStyle name="Normal 5 5 2 2 2 2 3 2" xfId="9127" xr:uid="{45B9D55E-2186-44A0-B273-E1A0BC1506FA}"/>
    <cellStyle name="Normal 5 5 2 2 2 2 3 2 2" xfId="29170" xr:uid="{1140FD3F-198E-4BE1-8F06-A8CC335DBE44}"/>
    <cellStyle name="Normal 5 5 2 2 2 2 3 2 3" xfId="19507" xr:uid="{D17F7F4F-1A46-4910-97EE-82CDCD2E107F}"/>
    <cellStyle name="Normal 5 5 2 2 2 2 3 3" xfId="11960" xr:uid="{EFE23553-F273-457E-8C06-1E2A03F6FE27}"/>
    <cellStyle name="Normal 5 5 2 2 2 2 3 3 2" xfId="22340" xr:uid="{6CADACF1-9D51-44A3-9B24-E581EC859066}"/>
    <cellStyle name="Normal 5 5 2 2 2 2 3 4" xfId="23123" xr:uid="{B72063E7-D175-445C-9430-BB26FE783578}"/>
    <cellStyle name="Normal 5 5 2 2 2 2 3 5" xfId="16674" xr:uid="{255421F1-8B49-49EF-B50C-7FEA55A0C4D7}"/>
    <cellStyle name="Normal 5 5 2 2 2 2 4" xfId="6023" xr:uid="{7E2B3A4D-18A7-41AE-9703-8F1DD1C41124}"/>
    <cellStyle name="Normal 5 5 2 2 2 2 4 2" xfId="26661" xr:uid="{F952BBFA-15EB-48C0-894C-CF0A26F279D2}"/>
    <cellStyle name="Normal 5 5 2 2 2 2 4 3" xfId="15476" xr:uid="{3DA3D78E-B3D0-4042-BBF9-EADB3DB9540E}"/>
    <cellStyle name="Normal 5 5 2 2 2 2 5" xfId="7929" xr:uid="{028A5E22-1E60-4C6D-B1A8-9DE76CBD3299}"/>
    <cellStyle name="Normal 5 5 2 2 2 2 5 2" xfId="18309" xr:uid="{5B658F29-19A3-4C8F-8C89-874C7FC593B0}"/>
    <cellStyle name="Normal 5 5 2 2 2 2 6" xfId="10762" xr:uid="{39021503-6D23-4026-AADD-CEECF31F2E18}"/>
    <cellStyle name="Normal 5 5 2 2 2 2 6 2" xfId="21142" xr:uid="{79DF7F93-3D36-4E82-B3C2-21FBC05247DD}"/>
    <cellStyle name="Normal 5 5 2 2 2 2 7" xfId="23800" xr:uid="{B54B0BB9-E6CF-4A46-9F3A-B3E751558D28}"/>
    <cellStyle name="Normal 5 5 2 2 2 2 8" xfId="13271" xr:uid="{C4529065-302D-4BBB-8DEA-0825232BFC5B}"/>
    <cellStyle name="Normal 5 5 2 2 2 3" xfId="3399" xr:uid="{00000000-0005-0000-0000-00003B070000}"/>
    <cellStyle name="Normal 5 5 2 2 2 3 2" xfId="4557" xr:uid="{5061FD9F-2244-4556-BA81-017209E54E57}"/>
    <cellStyle name="Normal 5 5 2 2 2 3 2 2" xfId="9329" xr:uid="{63D3143B-3A50-4839-B294-F3935BB8C913}"/>
    <cellStyle name="Normal 5 5 2 2 2 3 2 2 2" xfId="29304" xr:uid="{9C4F8361-A348-40D6-BDC8-184E1ED0AEEB}"/>
    <cellStyle name="Normal 5 5 2 2 2 3 2 2 3" xfId="19709" xr:uid="{2232B086-86C9-44E8-ACC9-F05AE9E85F48}"/>
    <cellStyle name="Normal 5 5 2 2 2 3 2 3" xfId="12162" xr:uid="{F278D5A6-BB19-4A71-909D-4B185E053A15}"/>
    <cellStyle name="Normal 5 5 2 2 2 3 2 3 2" xfId="22542" xr:uid="{FF77EDCE-32AF-4B79-86CC-5D0FC410DFDE}"/>
    <cellStyle name="Normal 5 5 2 2 2 3 2 4" xfId="28115" xr:uid="{21DB635F-914E-44BB-A5BA-96824586B764}"/>
    <cellStyle name="Normal 5 5 2 2 2 3 2 5" xfId="16876" xr:uid="{DA1DE3AE-D369-465E-B70F-9C5DCCD86772}"/>
    <cellStyle name="Normal 5 5 2 2 2 3 3" xfId="6457" xr:uid="{6C9958EC-64CD-4EFE-AD25-5341EAC58E19}"/>
    <cellStyle name="Normal 5 5 2 2 2 3 3 2" xfId="26306" xr:uid="{10785CCF-BC71-459D-8435-C52D33AD31DA}"/>
    <cellStyle name="Normal 5 5 2 2 2 3 3 3" xfId="16026" xr:uid="{2AC0485A-BBA8-4B3B-8289-888B36D3D1A8}"/>
    <cellStyle name="Normal 5 5 2 2 2 3 4" xfId="8479" xr:uid="{35104300-7B7B-4930-AA22-97CBEA0E597A}"/>
    <cellStyle name="Normal 5 5 2 2 2 3 4 2" xfId="18859" xr:uid="{BCD25388-0DE1-4453-B0E2-7C53AEE133CA}"/>
    <cellStyle name="Normal 5 5 2 2 2 3 5" xfId="11312" xr:uid="{7B72F5E2-F4A0-4DAF-A072-8BB8EE9CF698}"/>
    <cellStyle name="Normal 5 5 2 2 2 3 5 2" xfId="21692" xr:uid="{4A7BD036-C2BA-45A6-87CB-029FEA504C56}"/>
    <cellStyle name="Normal 5 5 2 2 2 3 6" xfId="25115" xr:uid="{82B60B71-A98F-4867-B481-3777DF42A92A}"/>
    <cellStyle name="Normal 5 5 2 2 2 3 7" xfId="13969" xr:uid="{CDB8CBB4-B877-4130-B85B-07A03F751A31}"/>
    <cellStyle name="Normal 5 5 2 2 2 4" xfId="3397" xr:uid="{00000000-0005-0000-0000-00003C070000}"/>
    <cellStyle name="Normal 5 5 2 2 2 4 2" xfId="6455" xr:uid="{65CAC8DB-A56D-46C3-87F9-F4F75AAA66E8}"/>
    <cellStyle name="Normal 5 5 2 2 2 4 2 2" xfId="26021" xr:uid="{17070FC0-3C6C-4245-8F38-027CA186084B}"/>
    <cellStyle name="Normal 5 5 2 2 2 4 2 3" xfId="16024" xr:uid="{ECC0695D-BED6-47AA-9185-A5C5234CEBF3}"/>
    <cellStyle name="Normal 5 5 2 2 2 4 3" xfId="8477" xr:uid="{14C93518-D0C9-4908-BAB1-9DCD1EEEA571}"/>
    <cellStyle name="Normal 5 5 2 2 2 4 3 2" xfId="18857" xr:uid="{ECDDFA73-36FF-49D5-82B7-03A53E73BDAB}"/>
    <cellStyle name="Normal 5 5 2 2 2 4 4" xfId="11310" xr:uid="{8B1E5D26-8A8D-4AC7-9715-3F1243DFF57E}"/>
    <cellStyle name="Normal 5 5 2 2 2 4 4 2" xfId="21690" xr:uid="{344B6013-3AA0-45E1-85B1-D40B03FD4C40}"/>
    <cellStyle name="Normal 5 5 2 2 2 4 5" xfId="24506" xr:uid="{5CB2466F-53D5-49FA-A5CA-E50A3B9646E6}"/>
    <cellStyle name="Normal 5 5 2 2 2 4 6" xfId="13967" xr:uid="{C763E544-01F0-4302-8299-E43E37CE24BA}"/>
    <cellStyle name="Normal 5 5 2 2 2 5" xfId="2649" xr:uid="{00000000-0005-0000-0000-00003D070000}"/>
    <cellStyle name="Normal 5 5 2 2 2 5 2" xfId="5911" xr:uid="{E9B39E86-C76E-4FBD-A137-EE230CDA99AC}"/>
    <cellStyle name="Normal 5 5 2 2 2 5 2 2" xfId="26217" xr:uid="{691A211D-DDC5-4CF4-9FFE-159D307D29B3}"/>
    <cellStyle name="Normal 5 5 2 2 2 5 2 3" xfId="15321" xr:uid="{855B6DC1-1534-436D-91E0-D2640689A3F2}"/>
    <cellStyle name="Normal 5 5 2 2 2 5 3" xfId="7774" xr:uid="{60B7B1BA-B192-4DB5-8FB7-5B1053A8F3F3}"/>
    <cellStyle name="Normal 5 5 2 2 2 5 3 2" xfId="18154" xr:uid="{EC3B7F3F-BCF3-470D-9D43-126F2EB40004}"/>
    <cellStyle name="Normal 5 5 2 2 2 5 4" xfId="10607" xr:uid="{531C608E-CD0C-4B40-BC39-F0CCB15B2BDB}"/>
    <cellStyle name="Normal 5 5 2 2 2 5 4 2" xfId="20987" xr:uid="{29A04457-3328-4866-8B61-39382E330D84}"/>
    <cellStyle name="Normal 5 5 2 2 2 5 5" xfId="25346" xr:uid="{FA1D4321-F923-4174-B5D0-070FD482717B}"/>
    <cellStyle name="Normal 5 5 2 2 2 5 6" xfId="13049" xr:uid="{414A8D75-BE7B-45D4-8C3A-A99EAB138365}"/>
    <cellStyle name="Normal 5 5 2 2 2 6" xfId="2379" xr:uid="{00000000-0005-0000-0000-000038070000}"/>
    <cellStyle name="Normal 5 5 2 2 2 6 2" xfId="7506" xr:uid="{A1858BD0-3E6E-4D42-83BF-145C6C4D43DF}"/>
    <cellStyle name="Normal 5 5 2 2 2 6 2 2" xfId="17886" xr:uid="{FACD421A-A9BB-4B7F-906E-07EE7C2EF2B8}"/>
    <cellStyle name="Normal 5 5 2 2 2 6 3" xfId="10339" xr:uid="{6D389701-D329-41F9-BFEA-4C1354AC4875}"/>
    <cellStyle name="Normal 5 5 2 2 2 6 3 2" xfId="20719" xr:uid="{F1A12A08-1164-4488-A8B4-F6266E11AB30}"/>
    <cellStyle name="Normal 5 5 2 2 2 6 4" xfId="24990" xr:uid="{67298546-BF93-45C6-AFAE-B9A60F49A89F}"/>
    <cellStyle name="Normal 5 5 2 2 2 6 5" xfId="15053" xr:uid="{23599E62-A5C5-4F45-A758-20E3649CEB60}"/>
    <cellStyle name="Normal 5 5 2 2 2 7" xfId="4051" xr:uid="{EC54DFC6-9A1E-4C42-8373-D8A0D006B582}"/>
    <cellStyle name="Normal 5 5 2 2 2 7 2" xfId="8837" xr:uid="{F198D4A2-3B39-49A2-8553-811CD5569DB0}"/>
    <cellStyle name="Normal 5 5 2 2 2 7 2 2" xfId="19217" xr:uid="{695B1472-84E2-4093-ABA0-2537DF9ADA20}"/>
    <cellStyle name="Normal 5 5 2 2 2 7 3" xfId="11670" xr:uid="{358B6E7B-0337-430F-9A6B-737BE1E2DA12}"/>
    <cellStyle name="Normal 5 5 2 2 2 7 3 2" xfId="22050" xr:uid="{B5C359F9-33D3-4677-911E-4FBEB3C90639}"/>
    <cellStyle name="Normal 5 5 2 2 2 7 4" xfId="16384" xr:uid="{2F36583D-13FE-480E-AFDA-6739E674159F}"/>
    <cellStyle name="Normal 5 5 2 2 2 8" xfId="5350" xr:uid="{7A875D4A-C397-4525-BE3A-8192E68F8551}"/>
    <cellStyle name="Normal 5 5 2 2 2 8 2" xfId="14649" xr:uid="{2F2081C4-AAE6-4920-8CA4-EBB5256087C6}"/>
    <cellStyle name="Normal 5 5 2 2 2 9" xfId="7102" xr:uid="{2B3871C3-57A8-4A8B-88EE-B3736054FB29}"/>
    <cellStyle name="Normal 5 5 2 2 2 9 2" xfId="17482" xr:uid="{070D8DBB-57B4-4D3B-B9B3-AC7655AB8F30}"/>
    <cellStyle name="Normal 5 5 2 2 3" xfId="1194" xr:uid="{00000000-0005-0000-0000-000070060000}"/>
    <cellStyle name="Normal 5 5 2 2 3 2" xfId="3400" xr:uid="{00000000-0005-0000-0000-00003F070000}"/>
    <cellStyle name="Normal 5 5 2 2 3 2 2" xfId="6458" xr:uid="{5F4BDF0C-AD38-489E-945C-592418F3D60F}"/>
    <cellStyle name="Normal 5 5 2 2 3 2 2 2" xfId="27906" xr:uid="{59078814-849A-48FA-838A-3AFDDFEFD8E7}"/>
    <cellStyle name="Normal 5 5 2 2 3 2 2 3" xfId="28003" xr:uid="{28FDFF76-16BE-4E21-9F52-18072D3E868F}"/>
    <cellStyle name="Normal 5 5 2 2 3 2 2 4" xfId="16027" xr:uid="{38177F33-B1C7-46B5-A5E4-6B6D90111A41}"/>
    <cellStyle name="Normal 5 5 2 2 3 2 3" xfId="8480" xr:uid="{0542C4C6-33F3-4561-ABF9-B301DE495CC8}"/>
    <cellStyle name="Normal 5 5 2 2 3 2 3 2" xfId="28925" xr:uid="{DF4CA095-1D0A-4D01-AE9E-CD634DC17B5F}"/>
    <cellStyle name="Normal 5 5 2 2 3 2 3 3" xfId="18860" xr:uid="{37AFCBB9-FBB2-4771-AE08-1F6302956FA8}"/>
    <cellStyle name="Normal 5 5 2 2 3 2 4" xfId="11313" xr:uid="{BF39D8A6-DE77-46ED-8E7C-2A59A59A9E7E}"/>
    <cellStyle name="Normal 5 5 2 2 3 2 4 2" xfId="21693" xr:uid="{0A1F768E-1922-4983-B1A0-87585BE81350}"/>
    <cellStyle name="Normal 5 5 2 2 3 2 5" xfId="24719" xr:uid="{82D4A560-5319-4D31-AF03-8AE6CFD5F1B4}"/>
    <cellStyle name="Normal 5 5 2 2 3 2 6" xfId="13970" xr:uid="{ADBDC445-9129-45A7-9B94-818CEE590A24}"/>
    <cellStyle name="Normal 5 5 2 2 3 3" xfId="2804" xr:uid="{00000000-0005-0000-0000-000040070000}"/>
    <cellStyle name="Normal 5 5 2 2 3 3 2" xfId="6022" xr:uid="{029B14EC-CF2B-481F-91F2-B0945A0C6EF0}"/>
    <cellStyle name="Normal 5 5 2 2 3 3 2 2" xfId="26997" xr:uid="{E5486205-ECBC-4852-924A-35CB4B00C793}"/>
    <cellStyle name="Normal 5 5 2 2 3 3 2 3" xfId="15475" xr:uid="{B4C09E91-DD80-4E71-92A6-C67FE0301C28}"/>
    <cellStyle name="Normal 5 5 2 2 3 3 3" xfId="7928" xr:uid="{C889EAB7-8D62-4D1F-9E5B-398749ABC41B}"/>
    <cellStyle name="Normal 5 5 2 2 3 3 3 2" xfId="18308" xr:uid="{824B5F40-8C47-4CBC-91EB-361E40A47A1B}"/>
    <cellStyle name="Normal 5 5 2 2 3 3 4" xfId="10761" xr:uid="{3DC114F8-6FC0-4D7E-A8C4-1B9E3BA197CA}"/>
    <cellStyle name="Normal 5 5 2 2 3 3 4 2" xfId="21141" xr:uid="{6C576C60-FC58-4C63-A93E-E194261DE55E}"/>
    <cellStyle name="Normal 5 5 2 2 3 3 5" xfId="23101" xr:uid="{AEBA479B-8B2B-4998-9E1E-9D0CC7F7AB55}"/>
    <cellStyle name="Normal 5 5 2 2 3 3 6" xfId="13270" xr:uid="{E80B7A3C-79FD-4DE7-AB06-D90D9C613D3B}"/>
    <cellStyle name="Normal 5 5 2 2 3 4" xfId="4204" xr:uid="{6834EE51-D997-4526-AFF7-7674E8CD52E1}"/>
    <cellStyle name="Normal 5 5 2 2 3 4 2" xfId="8976" xr:uid="{52CD7849-99F2-4A76-BEEC-7B45BE4C8AF9}"/>
    <cellStyle name="Normal 5 5 2 2 3 4 2 2" xfId="29058" xr:uid="{B9264E2E-ADFB-412E-B317-31A678C723CF}"/>
    <cellStyle name="Normal 5 5 2 2 3 4 2 3" xfId="19356" xr:uid="{179490EC-FDCB-402B-94EF-CA95ADD2D46F}"/>
    <cellStyle name="Normal 5 5 2 2 3 4 3" xfId="11809" xr:uid="{B5398A6F-9362-45CF-AD20-330DCF6A5113}"/>
    <cellStyle name="Normal 5 5 2 2 3 4 3 2" xfId="22189" xr:uid="{E683215B-69A9-4332-9ECA-A7146EBB9B6E}"/>
    <cellStyle name="Normal 5 5 2 2 3 4 4" xfId="24702" xr:uid="{1937E98F-1082-4654-912E-0E73F0FDECC6}"/>
    <cellStyle name="Normal 5 5 2 2 3 4 5" xfId="16523" xr:uid="{5FADDBF1-E6AD-4528-9DFD-7644B9EB274D}"/>
    <cellStyle name="Normal 5 5 2 2 3 5" xfId="5351" xr:uid="{D5B7A08C-93AF-4A8B-BAA3-33FC879FD868}"/>
    <cellStyle name="Normal 5 5 2 2 3 5 2" xfId="25876" xr:uid="{FFA69AF7-DCDD-478C-8045-146B1AA29976}"/>
    <cellStyle name="Normal 5 5 2 2 3 5 3" xfId="14650" xr:uid="{10343649-8127-45A8-BAD7-61F3D08369E2}"/>
    <cellStyle name="Normal 5 5 2 2 3 6" xfId="7103" xr:uid="{D97AF51E-6842-470A-A302-FB9E180CC5C0}"/>
    <cellStyle name="Normal 5 5 2 2 3 6 2" xfId="17483" xr:uid="{26D064AD-96E7-408C-B91A-A1976D6CC141}"/>
    <cellStyle name="Normal 5 5 2 2 3 7" xfId="9936" xr:uid="{9DD9D7F5-B940-4982-9CA5-B0B35070AC85}"/>
    <cellStyle name="Normal 5 5 2 2 3 7 2" xfId="20316" xr:uid="{007E509E-1ECD-466D-BDF6-DBFFD34B46D0}"/>
    <cellStyle name="Normal 5 5 2 2 3 8" xfId="25198" xr:uid="{D07689EE-8698-490A-8B28-CDB5E7DC64F0}"/>
    <cellStyle name="Normal 5 5 2 2 3 9" xfId="12771" xr:uid="{043A9170-707A-4857-BAA4-9D3A7C21999E}"/>
    <cellStyle name="Normal 5 5 2 2 4" xfId="3401" xr:uid="{00000000-0005-0000-0000-000041070000}"/>
    <cellStyle name="Normal 5 5 2 2 4 2" xfId="4558" xr:uid="{3CF4326C-D6BE-478D-A5AB-70D5107A7187}"/>
    <cellStyle name="Normal 5 5 2 2 4 2 2" xfId="9330" xr:uid="{E4D7FA6F-D905-4DC4-9BC7-4EA3BE03A3B3}"/>
    <cellStyle name="Normal 5 5 2 2 4 2 2 2" xfId="29305" xr:uid="{F28EC19A-FBD0-4F93-B03F-F0F80AE7A4BE}"/>
    <cellStyle name="Normal 5 5 2 2 4 2 2 3" xfId="19710" xr:uid="{76CB73A2-CD86-444B-A7AF-35AC7FBC6DB6}"/>
    <cellStyle name="Normal 5 5 2 2 4 2 3" xfId="12163" xr:uid="{96400753-8A15-46A2-9112-817415644141}"/>
    <cellStyle name="Normal 5 5 2 2 4 2 3 2" xfId="22543" xr:uid="{15C8712E-B6BD-43DB-93B4-B04017EF9B83}"/>
    <cellStyle name="Normal 5 5 2 2 4 2 4" xfId="25461" xr:uid="{A66370E2-A123-4049-9C50-5E66FB73A7CC}"/>
    <cellStyle name="Normal 5 5 2 2 4 2 5" xfId="16877" xr:uid="{D0372305-A075-40F8-B8D7-65EB360A5A6E}"/>
    <cellStyle name="Normal 5 5 2 2 4 3" xfId="6459" xr:uid="{1BDBD616-9D9B-470F-BE62-BB461EBDAC3C}"/>
    <cellStyle name="Normal 5 5 2 2 4 3 2" xfId="26232" xr:uid="{3437AC94-B370-44C3-8889-2FAC6B023C10}"/>
    <cellStyle name="Normal 5 5 2 2 4 3 3" xfId="16028" xr:uid="{A6F22AD9-7E49-48EB-A5FA-DD22D02FC106}"/>
    <cellStyle name="Normal 5 5 2 2 4 4" xfId="8481" xr:uid="{E508F1DE-AC46-406E-A968-8C7B9890A961}"/>
    <cellStyle name="Normal 5 5 2 2 4 4 2" xfId="18861" xr:uid="{DB266FA3-4845-4CA2-AE74-C3C8B71D49F3}"/>
    <cellStyle name="Normal 5 5 2 2 4 5" xfId="11314" xr:uid="{770BB5C3-0630-41B4-AC16-F438244C8242}"/>
    <cellStyle name="Normal 5 5 2 2 4 5 2" xfId="21694" xr:uid="{EC9D17BB-1761-454D-A2BA-8FF176B720FD}"/>
    <cellStyle name="Normal 5 5 2 2 4 6" xfId="25539" xr:uid="{898599E5-9CB3-47E9-8971-60A8327E7668}"/>
    <cellStyle name="Normal 5 5 2 2 4 7" xfId="13971" xr:uid="{0C57B530-4AC9-424F-BCEE-5551DD13B8FB}"/>
    <cellStyle name="Normal 5 5 2 2 5" xfId="2963" xr:uid="{00000000-0005-0000-0000-000042070000}"/>
    <cellStyle name="Normal 5 5 2 2 5 2" xfId="6128" xr:uid="{A2F16BF5-A93E-40B9-8DBC-6EECDD65DC6E}"/>
    <cellStyle name="Normal 5 5 2 2 5 2 2" xfId="27128" xr:uid="{0F1740B9-5506-4D8B-BF47-9E6F97236B49}"/>
    <cellStyle name="Normal 5 5 2 2 5 2 3" xfId="28393" xr:uid="{CAD045D7-C12F-4298-87A4-D0C3120DCD7B}"/>
    <cellStyle name="Normal 5 5 2 2 5 2 4" xfId="15606" xr:uid="{A8517938-CEC1-4531-88B4-43823CE6C60C}"/>
    <cellStyle name="Normal 5 5 2 2 5 3" xfId="8059" xr:uid="{94BC6C1E-C567-4FF0-AB86-7A65091721BD}"/>
    <cellStyle name="Normal 5 5 2 2 5 3 2" xfId="28375" xr:uid="{3A49D794-A173-4EFD-83E0-CE1E571F5A7B}"/>
    <cellStyle name="Normal 5 5 2 2 5 3 3" xfId="18439" xr:uid="{BCB46D85-B729-4F78-AEDD-ADF9162296B5}"/>
    <cellStyle name="Normal 5 5 2 2 5 4" xfId="10892" xr:uid="{A581CCAB-C95C-4C85-8035-5199D9553ABA}"/>
    <cellStyle name="Normal 5 5 2 2 5 4 2" xfId="21272" xr:uid="{6D12C64E-5F7B-47D3-AF52-9C6EE78B4D4F}"/>
    <cellStyle name="Normal 5 5 2 2 5 5" xfId="25570" xr:uid="{58D85909-3552-4170-B731-750D31FA0AB3}"/>
    <cellStyle name="Normal 5 5 2 2 5 6" xfId="13469" xr:uid="{E4338547-CC90-4D03-819C-605347135C7D}"/>
    <cellStyle name="Normal 5 5 2 2 6" xfId="2558" xr:uid="{00000000-0005-0000-0000-000043070000}"/>
    <cellStyle name="Normal 5 5 2 2 6 2" xfId="5828" xr:uid="{43281724-D4D4-4764-81AA-98673E3322C3}"/>
    <cellStyle name="Normal 5 5 2 2 6 2 2" xfId="26724" xr:uid="{037DAB8A-A842-4E5A-AC02-442EAB320EA5}"/>
    <cellStyle name="Normal 5 5 2 2 6 2 3" xfId="15230" xr:uid="{05099115-2671-4B30-83DA-8E993BD66C2A}"/>
    <cellStyle name="Normal 5 5 2 2 6 3" xfId="7683" xr:uid="{43F33238-6FFD-46D7-B783-DE99BEC24EC2}"/>
    <cellStyle name="Normal 5 5 2 2 6 3 2" xfId="18063" xr:uid="{376E7D56-6148-425B-B483-814B2A8D37CD}"/>
    <cellStyle name="Normal 5 5 2 2 6 4" xfId="10516" xr:uid="{DC3FE7B2-5804-462E-8778-5DF87623DF50}"/>
    <cellStyle name="Normal 5 5 2 2 6 4 2" xfId="20896" xr:uid="{CE690DC8-0FFC-4375-BF91-2DBCE44D3D30}"/>
    <cellStyle name="Normal 5 5 2 2 6 5" xfId="25473" xr:uid="{6E000032-F3D2-476D-804F-CBF5DEE81C48}"/>
    <cellStyle name="Normal 5 5 2 2 6 6" xfId="12946" xr:uid="{13182B47-0B63-49C6-BEF4-076BB4AB75D6}"/>
    <cellStyle name="Normal 5 5 2 2 7" xfId="2252" xr:uid="{00000000-0005-0000-0000-000037070000}"/>
    <cellStyle name="Normal 5 5 2 2 7 2" xfId="7379" xr:uid="{F8DEDDF5-4CEE-44B7-B924-98AEC26CB4E5}"/>
    <cellStyle name="Normal 5 5 2 2 7 2 2" xfId="17759" xr:uid="{337FD57F-5CE4-4D3C-B6A0-7F7572727214}"/>
    <cellStyle name="Normal 5 5 2 2 7 3" xfId="10212" xr:uid="{D8870ABD-E42D-45A4-82BD-D189C9EEA9FB}"/>
    <cellStyle name="Normal 5 5 2 2 7 3 2" xfId="20592" xr:uid="{11F17349-93D9-410C-9CDA-D0F712E1D062}"/>
    <cellStyle name="Normal 5 5 2 2 7 4" xfId="24674" xr:uid="{24398855-A23C-4216-A2AF-3DDF48A6DB9E}"/>
    <cellStyle name="Normal 5 5 2 2 7 5" xfId="14926" xr:uid="{ED22AC1C-E455-4E46-AC67-7F3F9C5E91CD}"/>
    <cellStyle name="Normal 5 5 2 2 8" xfId="4021" xr:uid="{B1921A58-8808-4F6C-B5BC-E2AC5A4EE5C5}"/>
    <cellStyle name="Normal 5 5 2 2 8 2" xfId="8824" xr:uid="{355ADFE8-D0B3-41F3-AA5B-6C8A7E98C54C}"/>
    <cellStyle name="Normal 5 5 2 2 8 2 2" xfId="19204" xr:uid="{0F339977-E116-46A0-B68E-677107876C12}"/>
    <cellStyle name="Normal 5 5 2 2 8 3" xfId="11657" xr:uid="{23C04812-C2E2-464A-B0E6-ABB95E3448B6}"/>
    <cellStyle name="Normal 5 5 2 2 8 3 2" xfId="22037" xr:uid="{10A5FB37-77EA-4271-8EA8-51E9FEFCE395}"/>
    <cellStyle name="Normal 5 5 2 2 8 4" xfId="16371" xr:uid="{9EE5A92E-77EA-4544-A2CD-1A6188350FBB}"/>
    <cellStyle name="Normal 5 5 2 2 9" xfId="5349" xr:uid="{141EAECA-CA83-4339-AB67-783AC0F0C1AB}"/>
    <cellStyle name="Normal 5 5 2 2 9 2" xfId="14648" xr:uid="{9FD627CF-5ACD-42F5-A83A-37F220194639}"/>
    <cellStyle name="Normal 5 5 2 3" xfId="1195" xr:uid="{00000000-0005-0000-0000-000071060000}"/>
    <cellStyle name="Normal 5 5 2 3 2" xfId="2807" xr:uid="{00000000-0005-0000-0000-000045070000}"/>
    <cellStyle name="Normal 5 5 2 3 2 2" xfId="3402" xr:uid="{00000000-0005-0000-0000-000046070000}"/>
    <cellStyle name="Normal 5 5 2 3 2 2 2" xfId="6460" xr:uid="{0E94E64F-DA8E-462B-A0AD-213059A35888}"/>
    <cellStyle name="Normal 5 5 2 3 2 2 2 2" xfId="27812" xr:uid="{53E02BFC-75AA-4874-A785-DB6306329D5B}"/>
    <cellStyle name="Normal 5 5 2 3 2 2 2 3" xfId="16029" xr:uid="{8DB3C3CA-6250-4251-8F5A-54DD04A575F8}"/>
    <cellStyle name="Normal 5 5 2 3 2 2 3" xfId="8482" xr:uid="{F60E9374-60EB-4CD0-BF3D-25BF61510848}"/>
    <cellStyle name="Normal 5 5 2 3 2 2 3 2" xfId="18862" xr:uid="{12B7C18D-4BB4-4A77-93A6-DB76E0496879}"/>
    <cellStyle name="Normal 5 5 2 3 2 2 4" xfId="11315" xr:uid="{F90D3A1A-CBE1-4691-BC16-C28722459F61}"/>
    <cellStyle name="Normal 5 5 2 3 2 2 4 2" xfId="21695" xr:uid="{CC58664D-2D50-455B-9893-3E24DFED6269}"/>
    <cellStyle name="Normal 5 5 2 3 2 2 5" xfId="23962" xr:uid="{6D2038FD-35E5-4C41-A8E3-88C4481B43AC}"/>
    <cellStyle name="Normal 5 5 2 3 2 2 6" xfId="13972" xr:uid="{F06C5421-9381-4EEA-BC1A-D91B49485E42}"/>
    <cellStyle name="Normal 5 5 2 3 2 3" xfId="4356" xr:uid="{DF391442-0F86-42A3-BB5A-C56DACB37174}"/>
    <cellStyle name="Normal 5 5 2 3 2 3 2" xfId="9128" xr:uid="{D6344311-8138-43CA-AF7B-5CBA192FF44C}"/>
    <cellStyle name="Normal 5 5 2 3 2 3 2 2" xfId="29171" xr:uid="{2A790C22-85A1-4413-87B7-1EF889C4D3DC}"/>
    <cellStyle name="Normal 5 5 2 3 2 3 2 3" xfId="19508" xr:uid="{67C25286-98AC-4787-826E-039D9F25AB1C}"/>
    <cellStyle name="Normal 5 5 2 3 2 3 3" xfId="11961" xr:uid="{DB176056-A70E-41F8-9C12-028E41C4528D}"/>
    <cellStyle name="Normal 5 5 2 3 2 3 3 2" xfId="22341" xr:uid="{D59AE9D9-970B-4E2C-87BC-E787ED0735CE}"/>
    <cellStyle name="Normal 5 5 2 3 2 3 4" xfId="24930" xr:uid="{4E06B9E5-64E3-4A8E-B09E-E067E712619F}"/>
    <cellStyle name="Normal 5 5 2 3 2 3 5" xfId="16675" xr:uid="{2B9A8F69-1ECA-41E3-BD61-796B23773C23}"/>
    <cellStyle name="Normal 5 5 2 3 2 4" xfId="6024" xr:uid="{FE446DA6-D06C-4DDB-A70B-A660F8B35E99}"/>
    <cellStyle name="Normal 5 5 2 3 2 4 2" xfId="28539" xr:uid="{4ADA7BED-3595-4230-9E32-77C96B340840}"/>
    <cellStyle name="Normal 5 5 2 3 2 4 3" xfId="15477" xr:uid="{922D9B3A-8BA9-4F2D-B188-27D4F991D461}"/>
    <cellStyle name="Normal 5 5 2 3 2 5" xfId="7930" xr:uid="{4A30BBEF-0CAE-4BE1-98FA-ED028CD2610C}"/>
    <cellStyle name="Normal 5 5 2 3 2 5 2" xfId="18310" xr:uid="{AD1F875A-F420-4F90-A14F-908D448EE071}"/>
    <cellStyle name="Normal 5 5 2 3 2 6" xfId="10763" xr:uid="{F29C2DCF-40EE-4411-B19B-1BF0F5270DDF}"/>
    <cellStyle name="Normal 5 5 2 3 2 6 2" xfId="21143" xr:uid="{E0EA8BB4-920A-485C-A97A-6971A878D407}"/>
    <cellStyle name="Normal 5 5 2 3 2 7" xfId="24710" xr:uid="{68A8C8ED-B556-4A33-8A4B-3798DE25C52A}"/>
    <cellStyle name="Normal 5 5 2 3 2 8" xfId="13272" xr:uid="{F2B9F6A5-3EFA-41E5-B301-1EBCC11EA36F}"/>
    <cellStyle name="Normal 5 5 2 3 3" xfId="2806" xr:uid="{00000000-0005-0000-0000-000047070000}"/>
    <cellStyle name="Normal 5 5 2 3 4" xfId="3403" xr:uid="{00000000-0005-0000-0000-000048070000}"/>
    <cellStyle name="Normal 5 5 2 3 4 2" xfId="4559" xr:uid="{0D7D5A7B-D219-43F7-814F-1DB6674AD56C}"/>
    <cellStyle name="Normal 5 5 2 3 4 2 2" xfId="9331" xr:uid="{532AA147-2732-466A-8BDC-3D39498BB9FC}"/>
    <cellStyle name="Normal 5 5 2 3 4 2 2 2" xfId="29306" xr:uid="{F2A23D7E-53B9-4A98-9A05-7D8C70CCEDE6}"/>
    <cellStyle name="Normal 5 5 2 3 4 2 2 3" xfId="19711" xr:uid="{7214BEDC-84AD-4F43-8C13-765C856447D5}"/>
    <cellStyle name="Normal 5 5 2 3 4 2 3" xfId="12164" xr:uid="{3C137FF7-E0D9-4A21-9156-761BE2A53BA8}"/>
    <cellStyle name="Normal 5 5 2 3 4 2 3 2" xfId="22544" xr:uid="{EAD0D8A6-6B3F-42CE-9BE8-939A31D1EF32}"/>
    <cellStyle name="Normal 5 5 2 3 4 2 4" xfId="24286" xr:uid="{3CFF6EAA-EDB0-499A-9796-7F66AB3210EC}"/>
    <cellStyle name="Normal 5 5 2 3 4 2 5" xfId="16878" xr:uid="{2D32F98B-B02E-4001-9DE0-3512A9204993}"/>
    <cellStyle name="Normal 5 5 2 3 4 3" xfId="6461" xr:uid="{2FB364DC-9F63-4378-A765-FFE26852EFA1}"/>
    <cellStyle name="Normal 5 5 2 3 4 3 2" xfId="28506" xr:uid="{E46FEC19-25A8-41D1-9E9E-F837B82D817F}"/>
    <cellStyle name="Normal 5 5 2 3 4 3 3" xfId="16030" xr:uid="{6B1741DC-DD47-4366-A77A-6C91FB96F7E8}"/>
    <cellStyle name="Normal 5 5 2 3 4 4" xfId="8483" xr:uid="{26F589C5-8AA2-46F8-8D30-0C3957415999}"/>
    <cellStyle name="Normal 5 5 2 3 4 4 2" xfId="18863" xr:uid="{C2F0E494-D165-447D-9C73-A07C3E213218}"/>
    <cellStyle name="Normal 5 5 2 3 4 5" xfId="11316" xr:uid="{F1100F0A-5524-485F-97EF-198837DD2B12}"/>
    <cellStyle name="Normal 5 5 2 3 4 5 2" xfId="21696" xr:uid="{C2512AFB-C13F-4200-BFD6-460666FE85D9}"/>
    <cellStyle name="Normal 5 5 2 3 4 6" xfId="25459" xr:uid="{39A89928-82E4-42AA-AACE-414D949F0D52}"/>
    <cellStyle name="Normal 5 5 2 3 4 7" xfId="13973" xr:uid="{B931D6F4-09D9-4878-AA4E-83C74FEEC357}"/>
    <cellStyle name="Normal 5 5 2 3 5" xfId="2601" xr:uid="{00000000-0005-0000-0000-000049070000}"/>
    <cellStyle name="Normal 5 5 2 3 5 2" xfId="5866" xr:uid="{8CA84A59-3D12-4140-B704-810F7F8BB9B5}"/>
    <cellStyle name="Normal 5 5 2 3 5 2 2" xfId="27677" xr:uid="{B34AA183-AF95-4421-BD12-6CA45FD1F7EC}"/>
    <cellStyle name="Normal 5 5 2 3 5 2 3" xfId="15273" xr:uid="{8D3D921D-3627-4DBB-8190-3285C2924F5C}"/>
    <cellStyle name="Normal 5 5 2 3 5 3" xfId="7726" xr:uid="{3683B3FC-E6CD-4740-9AA9-5A4F8BE774F9}"/>
    <cellStyle name="Normal 5 5 2 3 5 3 2" xfId="18106" xr:uid="{E734DFCF-DE69-49E3-B3CB-38185BB03C8F}"/>
    <cellStyle name="Normal 5 5 2 3 5 4" xfId="10559" xr:uid="{1C724209-78D5-484E-A28F-699333AF832B}"/>
    <cellStyle name="Normal 5 5 2 3 5 4 2" xfId="20939" xr:uid="{7E771965-5606-45B5-B080-F4AC3DA3A46B}"/>
    <cellStyle name="Normal 5 5 2 3 5 5" xfId="22950" xr:uid="{05A09500-D41E-4758-B579-BAC8258145FF}"/>
    <cellStyle name="Normal 5 5 2 3 5 6" xfId="12989" xr:uid="{2B788BB1-C6D6-4797-9F95-7985B9F54858}"/>
    <cellStyle name="Normal 5 5 2 3 6" xfId="29679" xr:uid="{97CDD6DB-E3BD-4C8B-B733-D86227385425}"/>
    <cellStyle name="Normal 5 5 2 4" xfId="1196" xr:uid="{00000000-0005-0000-0000-000072060000}"/>
    <cellStyle name="Normal 5 5 2 4 10" xfId="12614" xr:uid="{AED3A222-BE3F-43A8-A2CD-B3B6A7D3D31F}"/>
    <cellStyle name="Normal 5 5 2 4 2" xfId="2422" xr:uid="{00000000-0005-0000-0000-00004B070000}"/>
    <cellStyle name="Normal 5 5 2 4 2 2" xfId="2964" xr:uid="{00000000-0005-0000-0000-00004C070000}"/>
    <cellStyle name="Normal 5 5 2 4 2 2 2" xfId="6129" xr:uid="{B3F3E835-BA36-4B91-ACB6-07FE4F08BDFA}"/>
    <cellStyle name="Normal 5 5 2 4 2 2 2 2" xfId="28454" xr:uid="{9415BD04-6CBF-4AD5-925A-00197043B54D}"/>
    <cellStyle name="Normal 5 5 2 4 2 2 2 3" xfId="15607" xr:uid="{F82E2E44-F54D-4AE3-8704-A3D143665C0F}"/>
    <cellStyle name="Normal 5 5 2 4 2 2 3" xfId="8060" xr:uid="{D09C5622-EC48-4741-84A2-E66803103994}"/>
    <cellStyle name="Normal 5 5 2 4 2 2 3 2" xfId="18440" xr:uid="{376970FA-94EC-46ED-8FD2-69263C98A43F}"/>
    <cellStyle name="Normal 5 5 2 4 2 2 4" xfId="10893" xr:uid="{3E796100-E2F8-4174-82A4-99B0D96B7952}"/>
    <cellStyle name="Normal 5 5 2 4 2 2 4 2" xfId="21273" xr:uid="{0570EA1B-E07A-4F0D-A53F-E28CC566A038}"/>
    <cellStyle name="Normal 5 5 2 4 2 2 5" xfId="24657" xr:uid="{4DB03E19-2133-4F4A-8F72-10283576C025}"/>
    <cellStyle name="Normal 5 5 2 4 2 2 6" xfId="13470" xr:uid="{67250B66-8465-45F2-98BA-878749E54BD2}"/>
    <cellStyle name="Normal 5 5 2 4 2 3" xfId="5722" xr:uid="{44EF2934-2F80-47C0-9F33-1624D1649667}"/>
    <cellStyle name="Normal 5 5 2 4 2 3 2" xfId="27461" xr:uid="{7C929BAF-0485-40A0-AAFD-610B3F638FC8}"/>
    <cellStyle name="Normal 5 5 2 4 2 3 3" xfId="27182" xr:uid="{43ACC9D2-DA91-4B56-A4FB-F4488E58E4D4}"/>
    <cellStyle name="Normal 5 5 2 4 2 3 4" xfId="15096" xr:uid="{DA1AFAD7-ED03-45FD-82C0-FA804A0F63C8}"/>
    <cellStyle name="Normal 5 5 2 4 2 4" xfId="7549" xr:uid="{C5938237-BB39-457E-B136-B74CE64AC8EE}"/>
    <cellStyle name="Normal 5 5 2 4 2 4 2" xfId="28243" xr:uid="{C3A8557A-288D-40CB-8222-F57CCE20C34D}"/>
    <cellStyle name="Normal 5 5 2 4 2 4 3" xfId="17929" xr:uid="{065ED13D-6CFC-495C-AE7E-FE30859530A2}"/>
    <cellStyle name="Normal 5 5 2 4 2 5" xfId="10382" xr:uid="{9FC2122C-CA08-4247-8CD6-E1A221A8F818}"/>
    <cellStyle name="Normal 5 5 2 4 2 5 2" xfId="20762" xr:uid="{69806764-73CF-4D07-A782-39DD33E4AE43}"/>
    <cellStyle name="Normal 5 5 2 4 2 6" xfId="23771" xr:uid="{62729883-A282-4377-BD03-E0865EC4662F}"/>
    <cellStyle name="Normal 5 5 2 4 2 7" xfId="12772" xr:uid="{2A5C010A-51B8-4FC5-BC6F-64208D94E644}"/>
    <cellStyle name="Normal 5 5 2 4 3" xfId="2808" xr:uid="{00000000-0005-0000-0000-00004D070000}"/>
    <cellStyle name="Normal 5 5 2 4 3 2" xfId="6025" xr:uid="{FBE50FBE-3A2C-4A7D-88F9-5A6E0D77A724}"/>
    <cellStyle name="Normal 5 5 2 4 3 2 2" xfId="27870" xr:uid="{32C14809-69F7-4F3A-93CD-41800AE5CD54}"/>
    <cellStyle name="Normal 5 5 2 4 3 2 3" xfId="15478" xr:uid="{4C6DCDF4-F18D-4F3F-9976-324B24CBB7F6}"/>
    <cellStyle name="Normal 5 5 2 4 3 3" xfId="7931" xr:uid="{DB16F39B-ABC6-4E92-B34F-D70FA568089F}"/>
    <cellStyle name="Normal 5 5 2 4 3 3 2" xfId="18311" xr:uid="{BE68AA58-EBE5-4C97-936D-B092D26CD059}"/>
    <cellStyle name="Normal 5 5 2 4 3 4" xfId="10764" xr:uid="{FDB41842-2E59-4D59-99C5-80FBBF7FF983}"/>
    <cellStyle name="Normal 5 5 2 4 3 4 2" xfId="21144" xr:uid="{D18DB3D3-5D22-405E-93D5-0F4D155FF206}"/>
    <cellStyle name="Normal 5 5 2 4 3 5" xfId="25478" xr:uid="{83EE6245-E592-4831-9006-F21D196F58CC}"/>
    <cellStyle name="Normal 5 5 2 4 3 6" xfId="13273" xr:uid="{E5A40150-443A-4202-A762-0D460E5016B9}"/>
    <cellStyle name="Normal 5 5 2 4 4" xfId="2380" xr:uid="{00000000-0005-0000-0000-00004A070000}"/>
    <cellStyle name="Normal 5 5 2 4 4 2" xfId="7507" xr:uid="{FFDDCE91-1D08-43C2-934F-A882706053FB}"/>
    <cellStyle name="Normal 5 5 2 4 4 2 2" xfId="28634" xr:uid="{24930D2C-219D-4311-B392-9B6E8F098307}"/>
    <cellStyle name="Normal 5 5 2 4 4 2 3" xfId="17887" xr:uid="{8622FF66-B01B-4F1A-8F89-95BC46CC0386}"/>
    <cellStyle name="Normal 5 5 2 4 4 3" xfId="10340" xr:uid="{E90C3D35-6568-44B0-9985-3528F324CF10}"/>
    <cellStyle name="Normal 5 5 2 4 4 3 2" xfId="20720" xr:uid="{6F5A0F75-87B6-4F68-9D74-C2F4475F3C38}"/>
    <cellStyle name="Normal 5 5 2 4 4 4" xfId="23954" xr:uid="{B2D872B9-4242-48A8-8273-1F20FEDEB6E7}"/>
    <cellStyle name="Normal 5 5 2 4 4 5" xfId="15054" xr:uid="{138935BD-B8EE-4D60-B335-9F500E2C10C4}"/>
    <cellStyle name="Normal 5 5 2 4 5" xfId="4023" xr:uid="{671DDBE0-1E03-455F-BE11-51E48C0C8972}"/>
    <cellStyle name="Normal 5 5 2 4 5 2" xfId="8825" xr:uid="{B81C1E26-8004-4416-B432-D718C45A0979}"/>
    <cellStyle name="Normal 5 5 2 4 5 2 2" xfId="19205" xr:uid="{C70BC956-E42F-454D-B624-C6FCD21A8531}"/>
    <cellStyle name="Normal 5 5 2 4 5 3" xfId="11658" xr:uid="{2624B5EC-A761-408F-9526-438B9BA344BD}"/>
    <cellStyle name="Normal 5 5 2 4 5 3 2" xfId="22038" xr:uid="{BF0A99E9-F76A-41FC-8250-C321BA06386B}"/>
    <cellStyle name="Normal 5 5 2 4 5 4" xfId="25971" xr:uid="{7544DCCB-3EAA-45FC-BCB7-130CCA7CAECC}"/>
    <cellStyle name="Normal 5 5 2 4 5 5" xfId="16372" xr:uid="{8A667B9E-E4F8-443E-9D44-380166ACEB80}"/>
    <cellStyle name="Normal 5 5 2 4 6" xfId="5352" xr:uid="{A82351A2-39FF-417B-B3B0-9483C0F67AB8}"/>
    <cellStyle name="Normal 5 5 2 4 6 2" xfId="14651" xr:uid="{95FF415D-37D2-45D4-BF99-3FC362DD4F5C}"/>
    <cellStyle name="Normal 5 5 2 4 7" xfId="7104" xr:uid="{244CAE16-D26C-4590-AB54-46B9FAFCFA5B}"/>
    <cellStyle name="Normal 5 5 2 4 7 2" xfId="17484" xr:uid="{82989ACA-8AA6-404C-AD12-B4FA8B9BEFFF}"/>
    <cellStyle name="Normal 5 5 2 4 8" xfId="9937" xr:uid="{6EB0AB2B-3B8C-4C8A-B176-4EECBEBDD1DB}"/>
    <cellStyle name="Normal 5 5 2 4 8 2" xfId="20317" xr:uid="{FF0B0700-2C81-48D2-B3E7-97DDEB03F8F1}"/>
    <cellStyle name="Normal 5 5 2 4 9" xfId="22959" xr:uid="{C2B43556-5293-486B-81DB-B96B19651364}"/>
    <cellStyle name="Normal 5 5 2 5" xfId="1197" xr:uid="{00000000-0005-0000-0000-000073060000}"/>
    <cellStyle name="Normal 5 5 2 5 2" xfId="1198" xr:uid="{00000000-0005-0000-0000-000074060000}"/>
    <cellStyle name="Normal 5 5 2 5 2 2" xfId="7105" xr:uid="{97E7EDD7-21E0-4126-95E3-3D5BD3FF3425}"/>
    <cellStyle name="Normal 5 5 2 5 2 2 2" xfId="28449" xr:uid="{9C440D20-8335-4D3E-88FB-87C4C2F61B76}"/>
    <cellStyle name="Normal 5 5 2 5 2 2 3" xfId="28663" xr:uid="{5E38FB1F-1E9F-4190-8FC2-B039CB915A94}"/>
    <cellStyle name="Normal 5 5 2 5 2 2 4" xfId="17485" xr:uid="{937FDCC8-F30E-4761-A048-6556407477F4}"/>
    <cellStyle name="Normal 5 5 2 5 2 3" xfId="9938" xr:uid="{9CA1C17F-3392-45DB-B2DA-0490BDC17265}"/>
    <cellStyle name="Normal 5 5 2 5 2 3 2" xfId="29433" xr:uid="{E3E74FB9-EC5A-437C-8C55-0A8160E9C3AE}"/>
    <cellStyle name="Normal 5 5 2 5 2 3 3" xfId="20318" xr:uid="{B4EABE79-2C23-4200-92C3-772C5DD0F6FE}"/>
    <cellStyle name="Normal 5 5 2 5 2 4" xfId="23354" xr:uid="{EDD01117-1EC6-4A4C-8E8E-423BA0D6A18F}"/>
    <cellStyle name="Normal 5 5 2 5 2 5" xfId="14652" xr:uid="{4D88578B-E63F-48DA-ABF5-4353C5517A4B}"/>
    <cellStyle name="Normal 5 5 2 5 3" xfId="25917" xr:uid="{03506BAC-CF3B-4C18-AC04-9342DA125D85}"/>
    <cellStyle name="Normal 5 5 2 5 4" xfId="26440" xr:uid="{4E93CD67-1F3F-481C-A7B7-34C0833E5964}"/>
    <cellStyle name="Normal 5 5 2 6" xfId="1199" xr:uid="{00000000-0005-0000-0000-000075060000}"/>
    <cellStyle name="Normal 5 5 2 6 2" xfId="4560" xr:uid="{8276A7AA-FCB1-47CA-A2FC-9B2BCF877972}"/>
    <cellStyle name="Normal 5 5 2 6 2 2" xfId="9332" xr:uid="{26B080D8-BD5E-4EB4-B4AD-CA46C053269B}"/>
    <cellStyle name="Normal 5 5 2 6 2 2 2" xfId="29307" xr:uid="{89DA6ECB-CA1B-4528-A6EE-61F83A43E277}"/>
    <cellStyle name="Normal 5 5 2 6 2 2 3" xfId="19712" xr:uid="{E48EA0F4-AEE7-47B7-B745-03148457C410}"/>
    <cellStyle name="Normal 5 5 2 6 2 3" xfId="12165" xr:uid="{B02950FD-D99E-4032-8B6D-C1E52231EBBE}"/>
    <cellStyle name="Normal 5 5 2 6 2 3 2" xfId="22545" xr:uid="{D95FF548-C712-4EDA-87D3-4349A22F88AE}"/>
    <cellStyle name="Normal 5 5 2 6 2 4" xfId="25714" xr:uid="{84929477-A5FB-4928-8C8D-294C583229ED}"/>
    <cellStyle name="Normal 5 5 2 6 2 5" xfId="16879" xr:uid="{C6F78005-0801-42E2-8376-0D908C22C004}"/>
    <cellStyle name="Normal 5 5 2 6 3" xfId="5353" xr:uid="{48A05F60-D4F2-4B83-B613-2CBC6165E5E1}"/>
    <cellStyle name="Normal 5 5 2 6 3 2" xfId="24891" xr:uid="{0D175454-90D3-4CCA-9686-E97CDB9F5A71}"/>
    <cellStyle name="Normal 5 5 2 6 3 3" xfId="26259" xr:uid="{4269AF45-0528-4BA6-927E-86318ACA96EF}"/>
    <cellStyle name="Normal 5 5 2 6 3 4" xfId="14653" xr:uid="{156AF628-997C-400E-9E3F-57A7B7BF5540}"/>
    <cellStyle name="Normal 5 5 2 6 4" xfId="7106" xr:uid="{0E8AAE1D-A365-43C3-B203-FC032C2FE87E}"/>
    <cellStyle name="Normal 5 5 2 6 4 2" xfId="23399" xr:uid="{E108A015-D190-4F73-A0FD-23706EB998F0}"/>
    <cellStyle name="Normal 5 5 2 6 4 3" xfId="26895" xr:uid="{8EC1E2B5-2905-4409-94C2-CBDDCF0CA440}"/>
    <cellStyle name="Normal 5 5 2 6 4 4" xfId="17486" xr:uid="{3CE4B350-E43D-4D98-B40C-ECB2F93E90D8}"/>
    <cellStyle name="Normal 5 5 2 6 5" xfId="9939" xr:uid="{F113A67F-F1DD-404B-B548-F58CC9F81B59}"/>
    <cellStyle name="Normal 5 5 2 6 5 2" xfId="29434" xr:uid="{2FBE9848-5F1D-494C-84D3-0A9E19001BDA}"/>
    <cellStyle name="Normal 5 5 2 6 5 3" xfId="20319" xr:uid="{1CA482B6-D8C4-4700-A7A8-C4E1FC788323}"/>
    <cellStyle name="Normal 5 5 2 6 6" xfId="24375" xr:uid="{807D5AF4-B7E8-4DCD-8E55-EFD02053F92B}"/>
    <cellStyle name="Normal 5 5 2 6 7" xfId="13974" xr:uid="{F0460784-2F26-41EE-A4DE-BBD8C6CFE42B}"/>
    <cellStyle name="Normal 5 5 2 7" xfId="1200" xr:uid="{00000000-0005-0000-0000-000076060000}"/>
    <cellStyle name="Normal 5 5 2 7 2" xfId="2498" xr:uid="{00000000-0005-0000-0000-000050070000}"/>
    <cellStyle name="Normal 5 5 2 7 2 2" xfId="7623" xr:uid="{F6DD768C-D942-44DD-8091-01DABA0D6258}"/>
    <cellStyle name="Normal 5 5 2 7 2 2 2" xfId="18003" xr:uid="{90D7B603-8C02-4E3A-BF09-F12C3E8CF518}"/>
    <cellStyle name="Normal 5 5 2 7 2 3" xfId="10456" xr:uid="{5235CB24-28B3-40B9-ABD0-15133B835454}"/>
    <cellStyle name="Normal 5 5 2 7 2 3 2" xfId="20836" xr:uid="{5E4DF5BD-93A5-4C49-8A6F-7A526D59B968}"/>
    <cellStyle name="Normal 5 5 2 7 2 4" xfId="26900" xr:uid="{DD12FBF8-136E-4165-B3E5-887D9666185B}"/>
    <cellStyle name="Normal 5 5 2 7 2 5" xfId="15170" xr:uid="{DA4640D9-0BBA-4F23-83D5-D34CF3C3C93A}"/>
    <cellStyle name="Normal 5 5 2 7 3" xfId="2044" xr:uid="{00000000-0005-0000-0000-000076060000}"/>
    <cellStyle name="Normal 5 5 2 7 4" xfId="5354" xr:uid="{F5340E53-A44D-4D2F-8268-301B091803A6}"/>
    <cellStyle name="Normal 5 5 2 7 4 2" xfId="29745" xr:uid="{292C7506-2051-4783-9A25-16674A0F4704}"/>
    <cellStyle name="Normal 5 5 2 7 5" xfId="23654" xr:uid="{93B7D103-7087-4DB4-9D26-26B54F67F15C}"/>
    <cellStyle name="Normal 5 5 2 7 6" xfId="12886" xr:uid="{8BDE6A8E-2D51-4457-B797-A8744BEBBFE7}"/>
    <cellStyle name="Normal 5 5 2 8" xfId="2192" xr:uid="{00000000-0005-0000-0000-000036070000}"/>
    <cellStyle name="Normal 5 5 2 8 2" xfId="7319" xr:uid="{0B26B70C-4DCF-4138-82A2-9510C55056CD}"/>
    <cellStyle name="Normal 5 5 2 8 2 2" xfId="27814" xr:uid="{E268D4D9-8759-4BBE-813E-EC462AB9B798}"/>
    <cellStyle name="Normal 5 5 2 8 2 3" xfId="17699" xr:uid="{E00D0AF2-A52D-4FA2-B48A-62B32F6E3F31}"/>
    <cellStyle name="Normal 5 5 2 8 3" xfId="10152" xr:uid="{A8CF45FA-E702-4ABE-96E7-CB68EABB0CE0}"/>
    <cellStyle name="Normal 5 5 2 8 3 2" xfId="20532" xr:uid="{7CF810AE-1252-45AF-9684-D485DE33027F}"/>
    <cellStyle name="Normal 5 5 2 8 4" xfId="22658" xr:uid="{DE67F111-557B-4B89-AD5E-298F50D38034}"/>
    <cellStyle name="Normal 5 5 2 8 5" xfId="14866" xr:uid="{127FABBD-2796-4667-BEAC-DB9CE5AFA8A4}"/>
    <cellStyle name="Normal 5 5 2 9" xfId="23845" xr:uid="{40AEA223-EE62-4E81-96A5-CE8A1908C6D7}"/>
    <cellStyle name="Normal 5 5 2 9 2" xfId="27745" xr:uid="{33B68088-4913-4D7D-813C-D3BC979A5584}"/>
    <cellStyle name="Normal 5 5 20" xfId="12401" xr:uid="{920A1E59-9943-4B33-9F4E-A937B5EE0288}"/>
    <cellStyle name="Normal 5 5 21" xfId="29834" xr:uid="{B3E1E0EF-7306-41CF-9823-2647A17B861C}"/>
    <cellStyle name="Normal 5 5 21 2" xfId="31502" xr:uid="{4413B3F3-F116-425E-B3FC-2126AAE6FA06}"/>
    <cellStyle name="Normal 5 5 22" xfId="29979" xr:uid="{D67E6B79-0BB9-41EF-9496-F362FC77F6A8}"/>
    <cellStyle name="Normal 5 5 23" xfId="30142" xr:uid="{E141DD7A-B371-4E36-AC36-3D3BBD6F49D4}"/>
    <cellStyle name="Normal 5 5 3" xfId="1201" xr:uid="{00000000-0005-0000-0000-000077060000}"/>
    <cellStyle name="Normal 5 5 3 10" xfId="5355" xr:uid="{456F42B0-FDC7-4AC1-BF57-5FBB34825683}"/>
    <cellStyle name="Normal 5 5 3 10 2" xfId="14654" xr:uid="{441A91CA-3B39-4BA2-AA58-911CFE58C0A5}"/>
    <cellStyle name="Normal 5 5 3 11" xfId="7107" xr:uid="{EF7E2884-25DF-4A8A-A804-658FBB21938B}"/>
    <cellStyle name="Normal 5 5 3 11 2" xfId="17487" xr:uid="{F824BE7B-647E-4157-8A69-ED1C21686BC8}"/>
    <cellStyle name="Normal 5 5 3 12" xfId="9940" xr:uid="{B34500C8-B836-41E2-AD32-424C131619F8}"/>
    <cellStyle name="Normal 5 5 3 12 2" xfId="20320" xr:uid="{733F732C-4E98-48F5-B6C2-9689D3022AB3}"/>
    <cellStyle name="Normal 5 5 3 13" xfId="22725" xr:uid="{89692063-D300-45F6-B4DC-8E88388DEB01}"/>
    <cellStyle name="Normal 5 5 3 14" xfId="12461" xr:uid="{562B8F56-0E4A-4E6C-8539-89AD4E39A53D}"/>
    <cellStyle name="Normal 5 5 3 2" xfId="1202" xr:uid="{00000000-0005-0000-0000-000078060000}"/>
    <cellStyle name="Normal 5 5 3 2 10" xfId="9941" xr:uid="{DE90DB23-472F-4DC9-A5D2-E5919C07C289}"/>
    <cellStyle name="Normal 5 5 3 2 10 2" xfId="20321" xr:uid="{C4791485-6491-4A49-966F-A1C9A5D60886}"/>
    <cellStyle name="Normal 5 5 3 2 11" xfId="25057" xr:uid="{9A9F5825-F7A1-40C8-884A-0810AB39EC49}"/>
    <cellStyle name="Normal 5 5 3 2 12" xfId="12615" xr:uid="{7B3EAB81-9AA6-45ED-BF74-895E9A45F7DD}"/>
    <cellStyle name="Normal 5 5 3 2 2" xfId="1203" xr:uid="{00000000-0005-0000-0000-000079060000}"/>
    <cellStyle name="Normal 5 5 3 2 2 2" xfId="3405" xr:uid="{00000000-0005-0000-0000-000054070000}"/>
    <cellStyle name="Normal 5 5 3 2 2 2 2" xfId="6463" xr:uid="{E7480105-5EAA-4C05-A2ED-3E56FF7B07CA}"/>
    <cellStyle name="Normal 5 5 3 2 2 2 2 2" xfId="23388" xr:uid="{6579C5EA-03C2-4905-B2BA-7833C0650A2B}"/>
    <cellStyle name="Normal 5 5 3 2 2 2 2 3" xfId="26319" xr:uid="{37963100-8C4D-410D-B498-49A715F12F1D}"/>
    <cellStyle name="Normal 5 5 3 2 2 2 2 4" xfId="16032" xr:uid="{FC7CE297-E9C4-4E8A-B384-05A6F590E174}"/>
    <cellStyle name="Normal 5 5 3 2 2 2 3" xfId="8485" xr:uid="{9AF4C769-BD12-40D0-B2E5-0DC6FE7BE2AF}"/>
    <cellStyle name="Normal 5 5 3 2 2 2 3 2" xfId="28926" xr:uid="{ACC4B4DE-6F13-48E4-A7C2-ECE1897621B6}"/>
    <cellStyle name="Normal 5 5 3 2 2 2 3 3" xfId="18865" xr:uid="{84DAEF44-DD59-4291-8A39-7AFA1E1F2D1F}"/>
    <cellStyle name="Normal 5 5 3 2 2 2 4" xfId="11318" xr:uid="{567F539D-50B3-4A0A-B7FC-FF3B4D65DA84}"/>
    <cellStyle name="Normal 5 5 3 2 2 2 4 2" xfId="21698" xr:uid="{0EEA066B-8DEF-4345-9D16-51A79A369543}"/>
    <cellStyle name="Normal 5 5 3 2 2 2 5" xfId="24616" xr:uid="{1CE574AF-A5D1-4C5D-BB44-1EC9C5DC51BF}"/>
    <cellStyle name="Normal 5 5 3 2 2 2 6" xfId="13976" xr:uid="{3FFD0F32-1A53-44CA-AC5C-BAB75559B350}"/>
    <cellStyle name="Normal 5 5 3 2 2 3" xfId="4357" xr:uid="{FB5DED6F-4E9F-4956-9132-D1667660322F}"/>
    <cellStyle name="Normal 5 5 3 2 2 3 2" xfId="9129" xr:uid="{0336DB82-CC40-493F-BC7E-EE05B074DF04}"/>
    <cellStyle name="Normal 5 5 3 2 2 3 2 2" xfId="29172" xr:uid="{E0FFC622-6B59-4190-9CE5-A67BE75EC397}"/>
    <cellStyle name="Normal 5 5 3 2 2 3 2 3" xfId="19509" xr:uid="{1C958440-B193-46F0-A017-757FDC6D7615}"/>
    <cellStyle name="Normal 5 5 3 2 2 3 3" xfId="11962" xr:uid="{977EA646-38CD-4B57-97EF-3A5979880242}"/>
    <cellStyle name="Normal 5 5 3 2 2 3 3 2" xfId="22342" xr:uid="{25360484-7FFB-4510-BF26-7D34387ACCB5}"/>
    <cellStyle name="Normal 5 5 3 2 2 3 4" xfId="24249" xr:uid="{3C11B2F3-CF59-4548-92C9-65A7D46AECD7}"/>
    <cellStyle name="Normal 5 5 3 2 2 3 5" xfId="16676" xr:uid="{AAEE34BC-3EED-400E-9F06-1A306FDEEFE9}"/>
    <cellStyle name="Normal 5 5 3 2 2 4" xfId="5357" xr:uid="{E10F6EAE-CF96-47EC-B8B5-09B95CEA86F6}"/>
    <cellStyle name="Normal 5 5 3 2 2 4 2" xfId="26891" xr:uid="{FE0D6A30-EF25-4AEA-A92B-62AD33F5EAF6}"/>
    <cellStyle name="Normal 5 5 3 2 2 4 3" xfId="14656" xr:uid="{4E45BEFB-570F-4186-A416-D136D8E352AF}"/>
    <cellStyle name="Normal 5 5 3 2 2 5" xfId="7109" xr:uid="{C94BB74C-3A91-4292-AA77-C57413BB2FFE}"/>
    <cellStyle name="Normal 5 5 3 2 2 5 2" xfId="17489" xr:uid="{474CB33B-EC55-474B-9E3B-BFA82AE27779}"/>
    <cellStyle name="Normal 5 5 3 2 2 6" xfId="9942" xr:uid="{CFB9ED34-5A32-41DC-808D-9A6C8D0576CF}"/>
    <cellStyle name="Normal 5 5 3 2 2 6 2" xfId="20322" xr:uid="{7AFC8DCF-448E-4800-A6DD-E5A62B69C8AE}"/>
    <cellStyle name="Normal 5 5 3 2 2 7" xfId="24646" xr:uid="{2D341095-51DB-4549-888B-C2BF367FF458}"/>
    <cellStyle name="Normal 5 5 3 2 2 8" xfId="13275" xr:uid="{7C41A364-1F94-4A9A-8BC8-166C83688172}"/>
    <cellStyle name="Normal 5 5 3 2 3" xfId="3406" xr:uid="{00000000-0005-0000-0000-000055070000}"/>
    <cellStyle name="Normal 5 5 3 2 3 2" xfId="4561" xr:uid="{96C5086D-015E-4FAE-9905-A72298283C56}"/>
    <cellStyle name="Normal 5 5 3 2 3 2 2" xfId="9333" xr:uid="{67E26A36-11AE-4A29-8511-D1CF7B1017E6}"/>
    <cellStyle name="Normal 5 5 3 2 3 2 2 2" xfId="29308" xr:uid="{2301B72B-D34C-4C94-9787-19E5D499C880}"/>
    <cellStyle name="Normal 5 5 3 2 3 2 2 3" xfId="19713" xr:uid="{2513DD0D-2A90-4E3B-9FE3-97B1F64D3174}"/>
    <cellStyle name="Normal 5 5 3 2 3 2 3" xfId="12166" xr:uid="{C7F55786-F651-4090-BA9C-72238A0A79C0}"/>
    <cellStyle name="Normal 5 5 3 2 3 2 3 2" xfId="22546" xr:uid="{FA770A09-E417-4A45-86FE-82BDF0AA233D}"/>
    <cellStyle name="Normal 5 5 3 2 3 2 4" xfId="24810" xr:uid="{36D9B331-E89F-46A9-99B5-FF97382973F6}"/>
    <cellStyle name="Normal 5 5 3 2 3 2 5" xfId="16880" xr:uid="{66C7D573-8EE2-4B17-845F-1DABAE8BC7DD}"/>
    <cellStyle name="Normal 5 5 3 2 3 3" xfId="6464" xr:uid="{1FD35532-369E-4AB3-840A-ACBF909A72A5}"/>
    <cellStyle name="Normal 5 5 3 2 3 3 2" xfId="28193" xr:uid="{D30C6959-5345-430D-A752-898148BB14ED}"/>
    <cellStyle name="Normal 5 5 3 2 3 3 3" xfId="16033" xr:uid="{93C0DC4A-6DAE-4861-813F-86425C4D2025}"/>
    <cellStyle name="Normal 5 5 3 2 3 4" xfId="8486" xr:uid="{A5530E9A-0D96-4F24-9A3F-88C8525EC9AF}"/>
    <cellStyle name="Normal 5 5 3 2 3 4 2" xfId="18866" xr:uid="{279A18D5-39D6-414C-B5B5-55E7F5E3688E}"/>
    <cellStyle name="Normal 5 5 3 2 3 5" xfId="11319" xr:uid="{D37DD499-B0E1-442A-AD0D-311E6BF658C2}"/>
    <cellStyle name="Normal 5 5 3 2 3 5 2" xfId="21699" xr:uid="{6B4B354C-1C40-44F3-981F-BC84D7E29FDD}"/>
    <cellStyle name="Normal 5 5 3 2 3 6" xfId="24836" xr:uid="{B0830052-57BF-4E18-AD30-41EFB42E6411}"/>
    <cellStyle name="Normal 5 5 3 2 3 7" xfId="13977" xr:uid="{0FA613A5-4C8A-4372-A92D-3ADFD3F5309B}"/>
    <cellStyle name="Normal 5 5 3 2 4" xfId="3404" xr:uid="{00000000-0005-0000-0000-000056070000}"/>
    <cellStyle name="Normal 5 5 3 2 4 2" xfId="6462" xr:uid="{6AD0319A-2B02-4F43-A7CA-CF1F5D66F6C6}"/>
    <cellStyle name="Normal 5 5 3 2 4 2 2" xfId="26311" xr:uid="{64FC0928-0880-4F12-910D-F8409AED13C7}"/>
    <cellStyle name="Normal 5 5 3 2 4 2 3" xfId="16031" xr:uid="{B7FFE440-985B-4DDE-BE9D-5B472ED89F58}"/>
    <cellStyle name="Normal 5 5 3 2 4 3" xfId="8484" xr:uid="{A69A791C-AB5B-4926-A7BE-B01584419CC5}"/>
    <cellStyle name="Normal 5 5 3 2 4 3 2" xfId="18864" xr:uid="{5CAB69D4-3924-43E2-AAD0-4D6D537F719E}"/>
    <cellStyle name="Normal 5 5 3 2 4 4" xfId="11317" xr:uid="{A5E9B1CF-1A40-498B-86E6-A7DECA86D90F}"/>
    <cellStyle name="Normal 5 5 3 2 4 4 2" xfId="21697" xr:uid="{DA84A1A8-FF62-425D-8C74-9ED688C7B60E}"/>
    <cellStyle name="Normal 5 5 3 2 4 5" xfId="22942" xr:uid="{7551C835-94D9-4F61-A96C-043AFA60FC17}"/>
    <cellStyle name="Normal 5 5 3 2 4 6" xfId="13975" xr:uid="{03F6B80B-08D9-42D3-9DAB-61F864FAB0AE}"/>
    <cellStyle name="Normal 5 5 3 2 5" xfId="2535" xr:uid="{00000000-0005-0000-0000-000057070000}"/>
    <cellStyle name="Normal 5 5 3 2 5 2" xfId="5809" xr:uid="{500B84B4-4BD6-40EC-B25F-D91D2E1043D4}"/>
    <cellStyle name="Normal 5 5 3 2 5 2 2" xfId="26670" xr:uid="{E6D078C9-632B-43F1-A3AC-B26C6B25179A}"/>
    <cellStyle name="Normal 5 5 3 2 5 2 3" xfId="15207" xr:uid="{41FF0603-86C9-4377-B7A6-C58C594710EF}"/>
    <cellStyle name="Normal 5 5 3 2 5 3" xfId="7660" xr:uid="{80C12635-07E8-47F0-B942-36FDC8730632}"/>
    <cellStyle name="Normal 5 5 3 2 5 3 2" xfId="18040" xr:uid="{2C2326AA-B804-4D76-8EE4-123E77EB0105}"/>
    <cellStyle name="Normal 5 5 3 2 5 4" xfId="10493" xr:uid="{4FF09B1C-BF97-42E2-83B5-164182CBFD53}"/>
    <cellStyle name="Normal 5 5 3 2 5 4 2" xfId="20873" xr:uid="{EA39CCBD-998A-439C-AE02-AA411518653E}"/>
    <cellStyle name="Normal 5 5 3 2 5 5" xfId="25349" xr:uid="{59804BE7-6A98-4DB5-B089-960749C03A29}"/>
    <cellStyle name="Normal 5 5 3 2 5 6" xfId="12923" xr:uid="{868AAC3C-8BDE-441D-89CD-5C0006590111}"/>
    <cellStyle name="Normal 5 5 3 2 6" xfId="2381" xr:uid="{00000000-0005-0000-0000-000052070000}"/>
    <cellStyle name="Normal 5 5 3 2 6 2" xfId="7508" xr:uid="{3B6FD838-14E4-47AD-997E-3E4DFF3F2F0B}"/>
    <cellStyle name="Normal 5 5 3 2 6 2 2" xfId="17888" xr:uid="{FF39B6F9-D48C-47CA-9CE1-CD39F3ADAACE}"/>
    <cellStyle name="Normal 5 5 3 2 6 3" xfId="10341" xr:uid="{888701D3-A9B4-48AA-A63C-F78B98915BC4}"/>
    <cellStyle name="Normal 5 5 3 2 6 3 2" xfId="20721" xr:uid="{61EF9B68-5ECC-450A-8272-4F37A8E36E5B}"/>
    <cellStyle name="Normal 5 5 3 2 6 4" xfId="24280" xr:uid="{C27F0CDF-44CB-474F-A9F5-0AC3000892C5}"/>
    <cellStyle name="Normal 5 5 3 2 6 5" xfId="15055" xr:uid="{392F7F30-BB58-4266-A5F3-C322E9BBC5D2}"/>
    <cellStyle name="Normal 5 5 3 2 7" xfId="4025" xr:uid="{63312030-2A9C-4663-932E-5577FE4A2569}"/>
    <cellStyle name="Normal 5 5 3 2 7 2" xfId="8827" xr:uid="{0FF64E3B-7133-4B9C-B3AF-E9854E5E05A5}"/>
    <cellStyle name="Normal 5 5 3 2 7 2 2" xfId="19207" xr:uid="{2CD57BE4-4EAA-4E3F-8BA7-646E49DAF5E0}"/>
    <cellStyle name="Normal 5 5 3 2 7 3" xfId="11660" xr:uid="{0DC6D395-C61F-4D15-8A33-FA21F2E580ED}"/>
    <cellStyle name="Normal 5 5 3 2 7 3 2" xfId="22040" xr:uid="{681AE0DD-A4E1-4F91-A10A-910FADDFFA77}"/>
    <cellStyle name="Normal 5 5 3 2 7 4" xfId="16374" xr:uid="{F4204DCC-0442-4B9C-882A-849C449A92F8}"/>
    <cellStyle name="Normal 5 5 3 2 8" xfId="5356" xr:uid="{04CE837C-8658-4066-93F6-8BAC67C35461}"/>
    <cellStyle name="Normal 5 5 3 2 8 2" xfId="14655" xr:uid="{877BA591-1D54-445F-B6E7-C9D19D52FCAB}"/>
    <cellStyle name="Normal 5 5 3 2 9" xfId="7108" xr:uid="{3970AA2A-4BDF-44C1-951A-08748FE8E826}"/>
    <cellStyle name="Normal 5 5 3 2 9 2" xfId="17488"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09" xr:uid="{00000000-0005-0000-0000-00005A070000}"/>
    <cellStyle name="Normal 5 5 3 3 2 2 2 2" xfId="8488" xr:uid="{3F5165A9-AE88-4D28-AF3C-AED347BCFFE9}"/>
    <cellStyle name="Normal 5 5 3 3 2 2 2 2 2" xfId="28928" xr:uid="{6751F41C-4C44-4B0C-8678-7FF823FECD9C}"/>
    <cellStyle name="Normal 5 5 3 3 2 2 2 2 3" xfId="18868" xr:uid="{0C46DD60-AE4E-4BF0-AD41-59BAB98E9C0B}"/>
    <cellStyle name="Normal 5 5 3 3 2 2 2 3" xfId="11321" xr:uid="{BA7B3DAF-AF81-4F6F-9E4C-BDEDD61C0C31}"/>
    <cellStyle name="Normal 5 5 3 3 2 2 2 3 2" xfId="21701" xr:uid="{512EC35C-8D3B-4E53-995B-0B2E4FCBBB3A}"/>
    <cellStyle name="Normal 5 5 3 3 2 2 2 4" xfId="25099" xr:uid="{B2F1F5AD-ED06-46F0-8FF2-329BAD71BA85}"/>
    <cellStyle name="Normal 5 5 3 3 2 2 2 5" xfId="16035" xr:uid="{C290D445-434F-4158-A64A-B616690A1D18}"/>
    <cellStyle name="Normal 5 5 3 3 2 2 3" xfId="3653" xr:uid="{00000000-0005-0000-0000-00007C060000}"/>
    <cellStyle name="Normal 5 5 3 3 2 2 3 2" xfId="27559" xr:uid="{D7A76E9D-6CD1-4529-BB3E-38008977B488}"/>
    <cellStyle name="Normal 5 5 3 3 2 2 3 3" xfId="27323" xr:uid="{1B2B0B57-551B-4195-B3B1-1771B2582615}"/>
    <cellStyle name="Normal 5 5 3 3 2 2 4" xfId="5358" xr:uid="{0E1F81C9-C0B4-4BD4-BB16-0591CD67C286}"/>
    <cellStyle name="Normal 5 5 3 3 2 2 4 2" xfId="29784" xr:uid="{89E00D79-3211-4205-9817-0EE04526993D}"/>
    <cellStyle name="Normal 5 5 3 3 2 2 5" xfId="24694" xr:uid="{E22B5C30-2C6B-4970-B1C3-452F3FFF52A1}"/>
    <cellStyle name="Normal 5 5 3 3 2 2 6" xfId="13979" xr:uid="{C3649F74-66E1-4FD0-90AD-33DFA58BD1ED}"/>
    <cellStyle name="Normal 5 5 3 3 2 3" xfId="3408" xr:uid="{00000000-0005-0000-0000-00005B070000}"/>
    <cellStyle name="Normal 5 5 3 3 2 3 2" xfId="30086" xr:uid="{8D83AA04-EFB8-4DBE-9F2D-CA04908BDD15}"/>
    <cellStyle name="Normal 5 5 3 3 2 4" xfId="2810" xr:uid="{00000000-0005-0000-0000-000059070000}"/>
    <cellStyle name="Normal 5 5 3 3 2 4 2" xfId="7933" xr:uid="{A73E06E4-52C6-41C2-A9DE-1360A8EF2073}"/>
    <cellStyle name="Normal 5 5 3 3 2 4 2 2" xfId="25982" xr:uid="{9746B4BB-23E3-4AB4-8C1E-54E016B185AE}"/>
    <cellStyle name="Normal 5 5 3 3 2 4 2 3" xfId="18313" xr:uid="{F60611D6-D7F6-4476-BF99-83546C07164C}"/>
    <cellStyle name="Normal 5 5 3 3 2 4 3" xfId="10766" xr:uid="{5ECCC314-0298-4800-89E5-E4554EF43160}"/>
    <cellStyle name="Normal 5 5 3 3 2 4 3 2" xfId="21146" xr:uid="{F634E57E-2ACB-4738-9EA3-6F08060C9F6A}"/>
    <cellStyle name="Normal 5 5 3 3 2 4 4" xfId="23714" xr:uid="{422C99EC-FA0C-4883-8C15-FBAB8AB12BDA}"/>
    <cellStyle name="Normal 5 5 3 3 2 4 5" xfId="15480" xr:uid="{EDDED4B6-C1B4-4E35-A1C8-B2F304C8BD40}"/>
    <cellStyle name="Normal 5 5 3 3 2 5" xfId="3744" xr:uid="{00000000-0005-0000-0000-0000E2050000}"/>
    <cellStyle name="Normal 5 5 3 3 2 5 2" xfId="3788" xr:uid="{52779A0D-A5E8-4205-873C-EAFFBE836AE9}"/>
    <cellStyle name="Normal 5 5 3 3 2 5 2 2" xfId="29831" xr:uid="{269F8BD8-3951-442C-8C12-5034B99EF9C4}"/>
    <cellStyle name="Normal 5 5 3 3 2 5 3" xfId="22723" xr:uid="{5EC33E70-0B4D-40F0-A6E8-EF4A4475260D}"/>
    <cellStyle name="Normal 5 5 3 3 2 5 3 2" xfId="30092" xr:uid="{B5B6AB49-98AB-441B-87F7-DD685D6798A1}"/>
    <cellStyle name="Normal 5 5 3 3 2 5 4" xfId="23446" xr:uid="{8571319B-7759-4A87-B13E-0C7FEACCE3F9}"/>
    <cellStyle name="Normal 5 5 3 3 2 5 5" xfId="30269" xr:uid="{B88538FC-C621-4360-9D4C-DD3260457648}"/>
    <cellStyle name="Normal 5 5 3 3 2 5 5 2" xfId="31412" xr:uid="{7481AEF4-D030-4595-AF6D-9244C28EA76D}"/>
    <cellStyle name="Normal 5 5 3 3 2 5 6" xfId="31609" xr:uid="{2D73DF79-C0A1-492B-ABB8-D5521DD43C2A}"/>
    <cellStyle name="Normal 5 5 3 3 2 6" xfId="23173" xr:uid="{585B73B8-12BC-44A6-82F7-7D9C4E64E545}"/>
    <cellStyle name="Normal 5 5 3 3 2 6 2" xfId="31148" xr:uid="{D3D0E1A9-FBCA-47EC-9550-3A4C6C30E266}"/>
    <cellStyle name="Normal 5 5 3 3 2 6 3" xfId="30911" xr:uid="{B08B4DCA-5980-4F0C-A577-2BB26932546B}"/>
    <cellStyle name="Normal 5 5 3 3 2 7" xfId="13276" xr:uid="{60854C4E-F5E6-4B50-AA94-02CF9A79D755}"/>
    <cellStyle name="Normal 5 5 3 3 2 8" xfId="30924" xr:uid="{29076549-2AA4-4007-80EA-D67AC2CC5802}"/>
    <cellStyle name="Normal 5 5 3 3 3" xfId="1207" xr:uid="{00000000-0005-0000-0000-00007D060000}"/>
    <cellStyle name="Normal 5 5 3 3 3 2" xfId="3410" xr:uid="{00000000-0005-0000-0000-00005C070000}"/>
    <cellStyle name="Normal 5 5 3 3 3 2 2" xfId="8489" xr:uid="{8CE330F0-3265-4F2B-AB02-47DD44B05B5A}"/>
    <cellStyle name="Normal 5 5 3 3 3 2 2 2" xfId="28929" xr:uid="{F1B2B5CC-612B-46F9-9E9B-A15690CC029B}"/>
    <cellStyle name="Normal 5 5 3 3 3 2 2 3" xfId="18869" xr:uid="{BFD8F8CD-D589-4891-83F8-7C14D35219E3}"/>
    <cellStyle name="Normal 5 5 3 3 3 2 2 4" xfId="29822" xr:uid="{3881B992-1BB7-464F-91BE-BB29A3566EF8}"/>
    <cellStyle name="Normal 5 5 3 3 3 2 3" xfId="11322" xr:uid="{B2C88099-1FD6-45E4-9D6C-38A61BA53D1B}"/>
    <cellStyle name="Normal 5 5 3 3 3 2 3 2" xfId="21702" xr:uid="{4B2A4E7B-AAFC-485E-B963-ED9DE0293EF0}"/>
    <cellStyle name="Normal 5 5 3 3 3 2 4" xfId="25218" xr:uid="{B8090A63-5F28-4185-8095-4F4ECF2CF9D1}"/>
    <cellStyle name="Normal 5 5 3 3 3 2 5" xfId="25636" xr:uid="{EF68925E-02A3-4EB7-A1D7-ABFE95E794DA}"/>
    <cellStyle name="Normal 5 5 3 3 3 2 6" xfId="16036" xr:uid="{FA327224-DD3D-4B58-AF68-65DB995EA5E3}"/>
    <cellStyle name="Normal 5 5 3 3 3 3" xfId="3558" xr:uid="{00000000-0005-0000-0000-00007D060000}"/>
    <cellStyle name="Normal 5 5 3 3 3 3 2" xfId="25598" xr:uid="{2B2D0F06-3883-4FBB-9729-E6CA70224720}"/>
    <cellStyle name="Normal 5 5 3 3 3 3 2 2" xfId="29816" xr:uid="{02A86CA0-3F43-44CF-957F-95BA6D4BDC0E}"/>
    <cellStyle name="Normal 5 5 3 3 3 3 3" xfId="23155" xr:uid="{96AA7387-D407-4AAD-A008-F71F5F7B6C65}"/>
    <cellStyle name="Normal 5 5 3 3 3 4" xfId="4562" xr:uid="{1DD4ABF9-0AC6-4128-B006-684E9FE610C9}"/>
    <cellStyle name="Normal 5 5 3 3 3 4 2" xfId="9334" xr:uid="{0AF8BA8E-FDE7-4900-8F7D-B5B329270D40}"/>
    <cellStyle name="Normal 5 5 3 3 3 4 2 2" xfId="19714" xr:uid="{011B26BE-78F4-46EA-A2EE-F16F90DEAD00}"/>
    <cellStyle name="Normal 5 5 3 3 3 4 2 3" xfId="31104" xr:uid="{41CBFC74-9674-4514-AAE2-CB0510DF1FAF}"/>
    <cellStyle name="Normal 5 5 3 3 3 4 2 4" xfId="30912" xr:uid="{DE041240-1130-4FBE-A496-AF3E183AB993}"/>
    <cellStyle name="Normal 5 5 3 3 3 4 3" xfId="12167" xr:uid="{BA123514-4E82-4769-AFD3-99A79B6FC726}"/>
    <cellStyle name="Normal 5 5 3 3 3 4 3 2" xfId="22547" xr:uid="{487E197D-AF16-4F9E-8A92-1FE77D609998}"/>
    <cellStyle name="Normal 5 5 3 3 3 4 4" xfId="16881" xr:uid="{2FE929DC-E891-4CAA-9BE8-851030E063C4}"/>
    <cellStyle name="Normal 5 5 3 3 3 5" xfId="5359" xr:uid="{CC91ECF4-6A6D-4E86-9763-C1AB30578AAE}"/>
    <cellStyle name="Normal 5 5 3 3 3 5 2" xfId="29708" xr:uid="{C6AC9FE6-8F2F-4D98-B1CC-2EFCAC323B18}"/>
    <cellStyle name="Normal 5 5 3 3 3 5 2 2" xfId="30951" xr:uid="{5D2ADC69-5EDF-4AC9-8941-E830CD16909C}"/>
    <cellStyle name="Normal 5 5 3 3 3 6" xfId="23225" xr:uid="{07D2B74A-B30D-4BBA-A7E5-EB342AD9A434}"/>
    <cellStyle name="Normal 5 5 3 3 3 6 2" xfId="29672" xr:uid="{B112CBD1-63B3-4F58-B2F2-76F0EA1536DD}"/>
    <cellStyle name="Normal 5 5 3 3 3 7" xfId="23013" xr:uid="{EEAA545C-FB53-43F8-AC33-2C773C11FF67}"/>
    <cellStyle name="Normal 5 5 3 3 3 8" xfId="13980" xr:uid="{E4637211-795C-4AB7-BFE3-8BF1E9D332EA}"/>
    <cellStyle name="Normal 5 5 3 3 4" xfId="3407" xr:uid="{00000000-0005-0000-0000-00005D070000}"/>
    <cellStyle name="Normal 5 5 3 3 4 2" xfId="6465" xr:uid="{A25B5BAC-44F2-408C-BEC0-85D4D62418DA}"/>
    <cellStyle name="Normal 5 5 3 3 4 2 2" xfId="25788" xr:uid="{192D2398-F9FF-4441-984B-C4D2551A0186}"/>
    <cellStyle name="Normal 5 5 3 3 4 2 3" xfId="26034" xr:uid="{F5FB2520-4BA7-4F5D-9D7C-1AD371AA6455}"/>
    <cellStyle name="Normal 5 5 3 3 4 2 4" xfId="16034" xr:uid="{49A6886E-F465-4B47-B6D8-FA1B4D123904}"/>
    <cellStyle name="Normal 5 5 3 3 4 2 5" xfId="30568" xr:uid="{E8720E36-9B22-4DBC-BB87-8F396A474EBD}"/>
    <cellStyle name="Normal 5 5 3 3 4 3" xfId="8487" xr:uid="{6509FA01-A0EC-456E-A862-DAF49E6D20AA}"/>
    <cellStyle name="Normal 5 5 3 3 4 3 2" xfId="28927" xr:uid="{C4D81208-22B8-4018-90E0-7C9AF6EA32DF}"/>
    <cellStyle name="Normal 5 5 3 3 4 3 3" xfId="18867" xr:uid="{A8B22BD6-03F8-4DC4-A58F-AA0434136367}"/>
    <cellStyle name="Normal 5 5 3 3 4 4" xfId="11320" xr:uid="{6D331C84-8C36-4A27-AE3A-3F13C509601A}"/>
    <cellStyle name="Normal 5 5 3 3 4 4 2" xfId="21700" xr:uid="{7EE082D5-2FF2-414E-BAC4-A4CFC4A84400}"/>
    <cellStyle name="Normal 5 5 3 3 4 5" xfId="25080" xr:uid="{D6155E76-2395-4DDF-B9B2-493347F428B3}"/>
    <cellStyle name="Normal 5 5 3 3 4 6" xfId="26254" xr:uid="{7E1F3624-729A-4E27-B35B-DA8D4DBE72A3}"/>
    <cellStyle name="Normal 5 5 3 3 4 7" xfId="13978" xr:uid="{6DB07B96-4051-4092-A480-E23365CF7508}"/>
    <cellStyle name="Normal 5 5 3 3 5" xfId="2637" xr:uid="{00000000-0005-0000-0000-00005E070000}"/>
    <cellStyle name="Normal 5 5 3 3 5 2" xfId="5899" xr:uid="{186A16A8-69D8-4703-B34E-7A9DDBD16197}"/>
    <cellStyle name="Normal 5 5 3 3 5 2 2" xfId="15309" xr:uid="{B088E4D3-F857-46C0-8CFC-6124F53F86C1}"/>
    <cellStyle name="Normal 5 5 3 3 5 3" xfId="7762" xr:uid="{050DE08B-BA64-40DB-9D1D-AEF1C52A83B7}"/>
    <cellStyle name="Normal 5 5 3 3 5 3 2" xfId="18142" xr:uid="{8DF48DD9-C2EA-4C9A-8DF1-BAB4B426AF08}"/>
    <cellStyle name="Normal 5 5 3 3 5 4" xfId="10595" xr:uid="{9F692D93-A96D-468A-854F-99454616E6E8}"/>
    <cellStyle name="Normal 5 5 3 3 5 4 2" xfId="20975" xr:uid="{1DEB8ED8-0F2D-420E-96E7-28EEC59C295E}"/>
    <cellStyle name="Normal 5 5 3 3 5 5" xfId="23015" xr:uid="{5B4EE627-4904-4A06-88F3-0F60708F9BC4}"/>
    <cellStyle name="Normal 5 5 3 3 5 6" xfId="25979" xr:uid="{AD89A197-A5CB-450F-8245-D9DE37D4C38D}"/>
    <cellStyle name="Normal 5 5 3 3 5 7" xfId="13026" xr:uid="{7B6E7E67-601D-400B-BF29-11CFF4D4B6EA}"/>
    <cellStyle name="Normal 5 5 3 3 6" xfId="2124" xr:uid="{00000000-0005-0000-0000-0000AB020000}"/>
    <cellStyle name="Normal 5 5 3 3 6 2" xfId="4649" xr:uid="{39152408-330A-44B7-900D-FA6E2B529A91}"/>
    <cellStyle name="Normal 5 5 3 3 6 3" xfId="30205" xr:uid="{19E5DBC6-87B5-46F1-B5E0-B67573138C40}"/>
    <cellStyle name="Normal 5 5 3 3 6 3 2" xfId="31349" xr:uid="{C475E952-4287-47E3-B046-F9817D97F62D}"/>
    <cellStyle name="Normal 5 5 3 3 6 4" xfId="31545" xr:uid="{F0BED102-3B27-4E13-8163-0F2933607E19}"/>
    <cellStyle name="Normal 5 5 3 3 7" xfId="4026" xr:uid="{56D1BCD9-EAD7-442F-BEF3-F5DBF0F48EA4}"/>
    <cellStyle name="Normal 5 5 3 3 7 2" xfId="4755" xr:uid="{3B2AE6C9-CD41-44A4-85EB-03A4D5B5EDAD}"/>
    <cellStyle name="Normal 5 5 3 3 7 2 2" xfId="27784" xr:uid="{580A303F-6BB4-45D3-9C35-7FFFABBC7C95}"/>
    <cellStyle name="Normal 5 5 3 3 7 3" xfId="26287" xr:uid="{E0BDAE02-0061-4AD1-A851-0C0422048092}"/>
    <cellStyle name="Normal 5 5 3 3 7 3 2" xfId="31172" xr:uid="{E1CFC7F0-7C6D-40F3-9AAC-AEE06C15BE18}"/>
    <cellStyle name="Normal 5 5 3 3 7 4" xfId="26361" xr:uid="{2BB7C9BC-9F92-46B9-A4E8-54E7EDCFB1FE}"/>
    <cellStyle name="Normal 5 5 3 3 7 5" xfId="30323" xr:uid="{13091C6E-267B-42E9-9EC6-63A637EF4C77}"/>
    <cellStyle name="Normal 5 5 3 3 7 5 2" xfId="31466" xr:uid="{8241D67A-0B65-441D-B87C-12FCD55689C9}"/>
    <cellStyle name="Normal 5 5 3 3 7 6" xfId="31663" xr:uid="{6C15C19A-00AD-4054-8903-F5817FB38421}"/>
    <cellStyle name="Normal 5 5 3 3 8" xfId="29680" xr:uid="{0A86F2A0-5592-44C0-A478-BDA05FBB524E}"/>
    <cellStyle name="Normal 5 5 3 3 8 2" xfId="30539" xr:uid="{CD43F895-0D8D-40A6-9F78-B0640AD53663}"/>
    <cellStyle name="Normal 5 5 3 3 9" xfId="29668" xr:uid="{04524AD8-987D-44B0-8EAE-33D3F77F3D00}"/>
    <cellStyle name="Normal 5 5 3 4" xfId="1208" xr:uid="{00000000-0005-0000-0000-00007E060000}"/>
    <cellStyle name="Normal 5 5 3 4 2" xfId="3411" xr:uid="{00000000-0005-0000-0000-000060070000}"/>
    <cellStyle name="Normal 5 5 3 4 2 2" xfId="6466" xr:uid="{091CA45F-1415-4786-BD74-62F2691D01A0}"/>
    <cellStyle name="Normal 5 5 3 4 2 2 2" xfId="25688" xr:uid="{D369BE46-53A2-4165-A63E-6DCF57B1B6B5}"/>
    <cellStyle name="Normal 5 5 3 4 2 2 3" xfId="16037" xr:uid="{A22DF215-B07D-4574-ACFB-178005758E72}"/>
    <cellStyle name="Normal 5 5 3 4 2 3" xfId="8490" xr:uid="{7A3C8F66-00F3-4E69-8FCE-2A1F17232FEE}"/>
    <cellStyle name="Normal 5 5 3 4 2 3 2" xfId="18870" xr:uid="{C9D05A51-96C9-44ED-A367-714CCD54E03B}"/>
    <cellStyle name="Normal 5 5 3 4 2 4" xfId="11323" xr:uid="{0BEEC87B-62C8-49C3-A718-6F4DA063F65A}"/>
    <cellStyle name="Normal 5 5 3 4 2 4 2" xfId="21703" xr:uid="{68FC661A-8C76-42A0-813F-166B20BE874E}"/>
    <cellStyle name="Normal 5 5 3 4 2 5" xfId="23338" xr:uid="{5D6AA472-3A32-4EF8-A05D-4D0479AF9BA0}"/>
    <cellStyle name="Normal 5 5 3 4 2 6" xfId="13981" xr:uid="{B9E238CB-6508-4CA3-B03E-8A79E05F87E3}"/>
    <cellStyle name="Normal 5 5 3 4 3" xfId="2809" xr:uid="{00000000-0005-0000-0000-000061070000}"/>
    <cellStyle name="Normal 5 5 3 4 3 2" xfId="6026" xr:uid="{1A84E262-5C66-4876-8988-B9C64750BC56}"/>
    <cellStyle name="Normal 5 5 3 4 3 2 2" xfId="25833" xr:uid="{75B92EC5-AA87-49FE-8CB9-5908B1535483}"/>
    <cellStyle name="Normal 5 5 3 4 3 2 3" xfId="15479" xr:uid="{C6697673-7266-4EEF-92D7-303A24FB0548}"/>
    <cellStyle name="Normal 5 5 3 4 3 3" xfId="7932" xr:uid="{0A15193D-FDFF-4EC3-A906-BC56E5F6002D}"/>
    <cellStyle name="Normal 5 5 3 4 3 3 2" xfId="18312" xr:uid="{156F1083-34F8-4A57-BB95-66C45D08E8A1}"/>
    <cellStyle name="Normal 5 5 3 4 3 4" xfId="10765" xr:uid="{68489397-CF2F-45B8-A765-1909E9CA44D4}"/>
    <cellStyle name="Normal 5 5 3 4 3 4 2" xfId="21145" xr:uid="{BB5C1C8E-2064-4637-B49F-93C358380D67}"/>
    <cellStyle name="Normal 5 5 3 4 3 5" xfId="22773" xr:uid="{0A156C61-6A99-49A7-A4D6-58E67D3277ED}"/>
    <cellStyle name="Normal 5 5 3 4 3 6" xfId="13274" xr:uid="{1C9D7B34-B27F-4326-A60F-35EE8630D162}"/>
    <cellStyle name="Normal 5 5 3 4 4" xfId="4205" xr:uid="{EFB807DE-F504-4F73-8F65-B660665FEC0D}"/>
    <cellStyle name="Normal 5 5 3 4 4 2" xfId="8977" xr:uid="{1598C217-6F5B-428E-A1FB-07FEF1C8031C}"/>
    <cellStyle name="Normal 5 5 3 4 4 2 2" xfId="19357" xr:uid="{CD108EAB-65B3-40E1-A655-815E862C7618}"/>
    <cellStyle name="Normal 5 5 3 4 4 3" xfId="11810" xr:uid="{B3749756-E62E-45C4-8812-35F065F09F12}"/>
    <cellStyle name="Normal 5 5 3 4 4 3 2" xfId="22190" xr:uid="{3CEE6DF3-83F1-4AF7-B6BC-B0A801425AEC}"/>
    <cellStyle name="Normal 5 5 3 4 4 4" xfId="24100" xr:uid="{BEB9EC4F-9B65-4276-A9CD-9404B0C4922D}"/>
    <cellStyle name="Normal 5 5 3 4 4 5" xfId="16524" xr:uid="{4C658C52-180C-4C57-AD4A-70F3D616DAAF}"/>
    <cellStyle name="Normal 5 5 3 4 5" xfId="5360" xr:uid="{5AB1D085-E211-4002-9A68-A779FB65A4A7}"/>
    <cellStyle name="Normal 5 5 3 4 5 2" xfId="14657" xr:uid="{79F76784-48D1-494A-A462-8B146DB212BC}"/>
    <cellStyle name="Normal 5 5 3 4 6" xfId="7110" xr:uid="{F1C2CF29-7FED-44EA-A7B8-4D977008F5A1}"/>
    <cellStyle name="Normal 5 5 3 4 6 2" xfId="17490" xr:uid="{6FA4D063-4557-496A-B0E1-3528238FE0ED}"/>
    <cellStyle name="Normal 5 5 3 4 7" xfId="9943" xr:uid="{B348D9BA-F377-446F-A189-975FF517BE34}"/>
    <cellStyle name="Normal 5 5 3 4 7 2" xfId="20323" xr:uid="{D56EEEB7-862E-4E75-84EE-5354199E21C2}"/>
    <cellStyle name="Normal 5 5 3 4 8" xfId="25009" xr:uid="{1B5984A8-BDFF-436B-BDA1-C2D38884C3F2}"/>
    <cellStyle name="Normal 5 5 3 4 9" xfId="12773" xr:uid="{207A05E2-44FD-49D4-BB57-844DD163A47F}"/>
    <cellStyle name="Normal 5 5 3 5" xfId="1209" xr:uid="{00000000-0005-0000-0000-00007F060000}"/>
    <cellStyle name="Normal 5 5 3 5 2" xfId="4563" xr:uid="{1BCA9013-97FB-47C4-86AC-6325ACCED00E}"/>
    <cellStyle name="Normal 5 5 3 5 2 2" xfId="9335" xr:uid="{1B079D11-66EE-43CD-B4C1-5CF70D817D4E}"/>
    <cellStyle name="Normal 5 5 3 5 2 2 2" xfId="29309" xr:uid="{28677310-8D44-47B2-8A3B-AA3433DF51E8}"/>
    <cellStyle name="Normal 5 5 3 5 2 2 3" xfId="19715" xr:uid="{5C607BAB-2769-4ECF-BFFA-54B73665BD0B}"/>
    <cellStyle name="Normal 5 5 3 5 2 3" xfId="12168" xr:uid="{25BC621A-EE9D-4329-BB95-F36DE3E1A7D0}"/>
    <cellStyle name="Normal 5 5 3 5 2 3 2" xfId="22548" xr:uid="{8D004C08-7D11-4892-83BD-4F86601205B7}"/>
    <cellStyle name="Normal 5 5 3 5 2 4" xfId="25653" xr:uid="{702AAE8B-8E10-478F-A88A-D4C689F0EC6E}"/>
    <cellStyle name="Normal 5 5 3 5 2 5" xfId="16882" xr:uid="{BA22D103-A3F5-4026-881A-D17B5200DFF6}"/>
    <cellStyle name="Normal 5 5 3 5 3" xfId="5361" xr:uid="{6F1DB607-BB13-42A8-8622-597EC7CCA09E}"/>
    <cellStyle name="Normal 5 5 3 5 3 2" xfId="28574" xr:uid="{598316B3-EE8C-4832-89FF-6741A61A0620}"/>
    <cellStyle name="Normal 5 5 3 5 3 3" xfId="14658" xr:uid="{EE5464CF-BE4B-40D0-A089-A1091CE52773}"/>
    <cellStyle name="Normal 5 5 3 5 4" xfId="7111" xr:uid="{B8FC9F61-DCB1-434B-9165-2BF6972D01BF}"/>
    <cellStyle name="Normal 5 5 3 5 4 2" xfId="17491" xr:uid="{E69F58FD-2F5C-43CA-AD58-447F718E2EEA}"/>
    <cellStyle name="Normal 5 5 3 5 5" xfId="9944" xr:uid="{2068F8F9-21BD-4D3A-B3A3-758FC908E522}"/>
    <cellStyle name="Normal 5 5 3 5 5 2" xfId="20324" xr:uid="{791DC83C-7EEC-4BB2-95C3-33D2C0D6393F}"/>
    <cellStyle name="Normal 5 5 3 5 6" xfId="22705" xr:uid="{26E8B065-FA68-4C76-94AC-0F6A43DAD136}"/>
    <cellStyle name="Normal 5 5 3 5 7" xfId="13982" xr:uid="{3CF2D734-478E-42BA-BA56-5D9DB3FC7DD6}"/>
    <cellStyle name="Normal 5 5 3 6" xfId="2965" xr:uid="{00000000-0005-0000-0000-000063070000}"/>
    <cellStyle name="Normal 5 5 3 6 2" xfId="6130" xr:uid="{0E37E037-9851-4EB9-A3C2-64BD356B9540}"/>
    <cellStyle name="Normal 5 5 3 6 2 2" xfId="25424" xr:uid="{1148EB6E-F740-4167-874A-A1EF65DB568B}"/>
    <cellStyle name="Normal 5 5 3 6 2 3" xfId="15608" xr:uid="{E621157B-6D27-443E-9F26-16E7CBD38180}"/>
    <cellStyle name="Normal 5 5 3 6 3" xfId="8061" xr:uid="{F10D5E6D-B385-4559-A109-D58207B8982F}"/>
    <cellStyle name="Normal 5 5 3 6 3 2" xfId="18441" xr:uid="{C50D9187-302B-4068-A26B-8A8CB3E158FC}"/>
    <cellStyle name="Normal 5 5 3 6 4" xfId="10894" xr:uid="{C921355E-72F7-4125-BAB7-52A6FE548BBF}"/>
    <cellStyle name="Normal 5 5 3 6 4 2" xfId="21274" xr:uid="{9E3667AD-B115-4E65-8125-DC2EA7D4A56D}"/>
    <cellStyle name="Normal 5 5 3 6 5" xfId="24769" xr:uid="{B7E804C6-D9AD-4DE6-A2A9-10FF544E0EF0}"/>
    <cellStyle name="Normal 5 5 3 6 6" xfId="13471" xr:uid="{9A3195F6-BF57-4B18-8247-833348BDB7E5}"/>
    <cellStyle name="Normal 5 5 3 7" xfId="2475" xr:uid="{00000000-0005-0000-0000-000064070000}"/>
    <cellStyle name="Normal 5 5 3 7 2" xfId="5763" xr:uid="{E07183B6-D25C-4CC0-AE13-2A38EE114993}"/>
    <cellStyle name="Normal 5 5 3 7 2 2" xfId="28401" xr:uid="{507B183A-3DB4-4009-B4C0-4F1576EFF074}"/>
    <cellStyle name="Normal 5 5 3 7 2 3" xfId="15147" xr:uid="{652D18B1-F5FF-4845-BFD1-FF8917671EC2}"/>
    <cellStyle name="Normal 5 5 3 7 3" xfId="7600" xr:uid="{18DAE69B-A4F7-477F-8762-6CE1E368E732}"/>
    <cellStyle name="Normal 5 5 3 7 3 2" xfId="17980" xr:uid="{7D96E94B-8809-4955-8F45-38DBBA2CE966}"/>
    <cellStyle name="Normal 5 5 3 7 4" xfId="10433" xr:uid="{44B3FFAF-869E-44AB-B931-CDF9E98397FF}"/>
    <cellStyle name="Normal 5 5 3 7 4 2" xfId="20813" xr:uid="{209C42BD-D008-4B39-A856-564FE070366E}"/>
    <cellStyle name="Normal 5 5 3 7 5" xfId="22729" xr:uid="{6943EE8A-2B33-45B4-95F9-C2EDD1961D07}"/>
    <cellStyle name="Normal 5 5 3 7 6" xfId="12863" xr:uid="{2B0515C8-907A-485B-A591-F0A2A639DF21}"/>
    <cellStyle name="Normal 5 5 3 8" xfId="2229" xr:uid="{00000000-0005-0000-0000-000051070000}"/>
    <cellStyle name="Normal 5 5 3 8 2" xfId="7356" xr:uid="{1618AD18-7B7B-424F-9BEB-D299222C55F2}"/>
    <cellStyle name="Normal 5 5 3 8 2 2" xfId="17736" xr:uid="{83869EBC-213B-40D0-96E1-A1D651B52F92}"/>
    <cellStyle name="Normal 5 5 3 8 3" xfId="10189" xr:uid="{48FB3034-9292-4116-8449-599FDAB40BBA}"/>
    <cellStyle name="Normal 5 5 3 8 3 2" xfId="20569" xr:uid="{57755D7B-7216-4DBE-9B79-50915AF1F3AA}"/>
    <cellStyle name="Normal 5 5 3 8 4" xfId="23116" xr:uid="{D9EF2FC2-8CF3-4C7B-9CFB-936A7DC6878C}"/>
    <cellStyle name="Normal 5 5 3 8 5" xfId="14903" xr:uid="{B773A80F-07C8-4906-B155-A12AE8E35E9E}"/>
    <cellStyle name="Normal 5 5 3 9" xfId="4024" xr:uid="{04E98241-B413-4763-8D87-0C12090244E0}"/>
    <cellStyle name="Normal 5 5 3 9 2" xfId="8826" xr:uid="{2DD4E885-8CED-468B-A0EA-21DF2E8F00A5}"/>
    <cellStyle name="Normal 5 5 3 9 2 2" xfId="19206" xr:uid="{19E384D0-B5F7-4808-B416-14EE8B359BA2}"/>
    <cellStyle name="Normal 5 5 3 9 3" xfId="11659" xr:uid="{D509F8F9-2213-4B96-AEE4-7A6AAADF8F18}"/>
    <cellStyle name="Normal 5 5 3 9 3 2" xfId="22039" xr:uid="{A762BF18-54D9-4BB2-80CE-D7CF47DBE619}"/>
    <cellStyle name="Normal 5 5 3 9 4" xfId="16373" xr:uid="{93FEC0E4-2C60-4A83-9D0A-395AD443D74E}"/>
    <cellStyle name="Normal 5 5 4" xfId="1210" xr:uid="{00000000-0005-0000-0000-000080060000}"/>
    <cellStyle name="Normal 5 5 4 10" xfId="7112" xr:uid="{6E24754F-4139-496A-B256-B3A7608A1E70}"/>
    <cellStyle name="Normal 5 5 4 10 2" xfId="17492" xr:uid="{FEFC9BE0-9D2E-4273-901D-6405ADC29F6E}"/>
    <cellStyle name="Normal 5 5 4 11" xfId="9945" xr:uid="{4E506426-856D-48E1-9830-436B16A4402B}"/>
    <cellStyle name="Normal 5 5 4 11 2" xfId="20325" xr:uid="{56B19307-4070-41C7-97F4-984C9C4ACD71}"/>
    <cellStyle name="Normal 5 5 4 12" xfId="22668" xr:uid="{66F7D1B5-E539-4153-9F8D-61F382AE08F9}"/>
    <cellStyle name="Normal 5 5 4 13" xfId="12441" xr:uid="{1DD33C2E-3DF1-4199-9780-FE1826973C76}"/>
    <cellStyle name="Normal 5 5 4 2" xfId="1211" xr:uid="{00000000-0005-0000-0000-000081060000}"/>
    <cellStyle name="Normal 5 5 4 2 10" xfId="9946" xr:uid="{0AA280C8-05D0-4EDD-A0F0-25F6C4C0E2C2}"/>
    <cellStyle name="Normal 5 5 4 2 10 2" xfId="20326" xr:uid="{B38EED4E-B7E8-43A6-A452-0F3F6AC3A192}"/>
    <cellStyle name="Normal 5 5 4 2 11" xfId="25516" xr:uid="{1F8836FE-5842-48CD-9C27-7130A11C0DF8}"/>
    <cellStyle name="Normal 5 5 4 2 12" xfId="12616" xr:uid="{4ED1B215-A62B-4224-9B08-1DB86D03310D}"/>
    <cellStyle name="Normal 5 5 4 2 2" xfId="1212" xr:uid="{00000000-0005-0000-0000-000082060000}"/>
    <cellStyle name="Normal 5 5 4 2 2 2" xfId="3413" xr:uid="{00000000-0005-0000-0000-000068070000}"/>
    <cellStyle name="Normal 5 5 4 2 2 2 2" xfId="6468" xr:uid="{7CCB15D9-59C9-4526-9A31-724CBEB58938}"/>
    <cellStyle name="Normal 5 5 4 2 2 2 2 2" xfId="27147" xr:uid="{D8DD4CAC-C2B0-4A8C-AB8C-C0B64925EFE3}"/>
    <cellStyle name="Normal 5 5 4 2 2 2 2 3" xfId="27850" xr:uid="{183AD068-030C-4CFA-9598-24BADC3E24B2}"/>
    <cellStyle name="Normal 5 5 4 2 2 2 2 4" xfId="16039" xr:uid="{FBBC1EA9-0576-414A-A822-1E8A36E7878C}"/>
    <cellStyle name="Normal 5 5 4 2 2 2 3" xfId="8492" xr:uid="{7C67B0EB-6874-490A-AB6F-C0E9C43E16A5}"/>
    <cellStyle name="Normal 5 5 4 2 2 2 3 2" xfId="28930" xr:uid="{F9ABDF4E-3479-4731-9FBD-0A7A6F62AC8C}"/>
    <cellStyle name="Normal 5 5 4 2 2 2 3 3" xfId="18872" xr:uid="{1D7D140A-B2B0-4829-A203-C0CCB8E5AD57}"/>
    <cellStyle name="Normal 5 5 4 2 2 2 4" xfId="11325" xr:uid="{BDFB2532-6171-4425-AE58-C640DC6D5C99}"/>
    <cellStyle name="Normal 5 5 4 2 2 2 4 2" xfId="21705" xr:uid="{A6731636-272C-431C-A233-91D4C9F41C59}"/>
    <cellStyle name="Normal 5 5 4 2 2 2 5" xfId="24758" xr:uid="{5E5A21BD-C085-4EBD-8AF6-13C09DC8FD76}"/>
    <cellStyle name="Normal 5 5 4 2 2 2 6" xfId="13984" xr:uid="{25FFA09B-B9F9-4E37-8D5D-5125888B0D71}"/>
    <cellStyle name="Normal 5 5 4 2 2 3" xfId="4358" xr:uid="{88387237-01E0-4B25-8BE5-8B2376BBC437}"/>
    <cellStyle name="Normal 5 5 4 2 2 3 2" xfId="9130" xr:uid="{C2F40767-A121-40AD-A68A-26A92CB2DAB8}"/>
    <cellStyle name="Normal 5 5 4 2 2 3 2 2" xfId="29173" xr:uid="{0DBDF345-5003-44B1-81F2-DF78F3F02DB5}"/>
    <cellStyle name="Normal 5 5 4 2 2 3 2 3" xfId="19510" xr:uid="{98EF1CBC-575B-4F9E-AD57-B6D00E5F04A9}"/>
    <cellStyle name="Normal 5 5 4 2 2 3 3" xfId="11963" xr:uid="{D26025B7-29BB-40AF-AF33-59D08E610285}"/>
    <cellStyle name="Normal 5 5 4 2 2 3 3 2" xfId="22343" xr:uid="{A3B4DB2D-13D6-4FC1-84DB-0774CA906768}"/>
    <cellStyle name="Normal 5 5 4 2 2 3 4" xfId="25175" xr:uid="{61DBC9B9-1E71-4285-9860-27A3D1877045}"/>
    <cellStyle name="Normal 5 5 4 2 2 3 5" xfId="16677" xr:uid="{732B4A0F-9AA6-4BBD-9BA9-43C9B926872C}"/>
    <cellStyle name="Normal 5 5 4 2 2 4" xfId="5364" xr:uid="{0F610BEE-9DE4-4777-8999-E564D9E55943}"/>
    <cellStyle name="Normal 5 5 4 2 2 4 2" xfId="28588" xr:uid="{BE178C20-6377-4C6C-BDB1-3FD1588CEB5D}"/>
    <cellStyle name="Normal 5 5 4 2 2 4 3" xfId="14661" xr:uid="{9FFCFC9D-9C47-4ECB-81BE-AAC034414419}"/>
    <cellStyle name="Normal 5 5 4 2 2 5" xfId="7114" xr:uid="{A101A71D-F59C-4077-B1E0-6EC2FA54C6C6}"/>
    <cellStyle name="Normal 5 5 4 2 2 5 2" xfId="17494" xr:uid="{5700200F-39FB-42A2-B68A-B7B1A184B99E}"/>
    <cellStyle name="Normal 5 5 4 2 2 6" xfId="9947" xr:uid="{81343349-F28D-4BE8-B042-92BC99D6E794}"/>
    <cellStyle name="Normal 5 5 4 2 2 6 2" xfId="20327" xr:uid="{672AA7D8-40C0-41E9-A770-249F7667571C}"/>
    <cellStyle name="Normal 5 5 4 2 2 7" xfId="24134" xr:uid="{6FC67304-0A44-4136-96E5-88EF5A100FCF}"/>
    <cellStyle name="Normal 5 5 4 2 2 8" xfId="13278" xr:uid="{745892F2-0B91-467A-A005-39AED4451CCE}"/>
    <cellStyle name="Normal 5 5 4 2 3" xfId="3414" xr:uid="{00000000-0005-0000-0000-000069070000}"/>
    <cellStyle name="Normal 5 5 4 2 3 2" xfId="4564" xr:uid="{59E9896A-4AE0-410C-A3ED-3816DD832625}"/>
    <cellStyle name="Normal 5 5 4 2 3 2 2" xfId="9336" xr:uid="{D5B29995-C094-4271-9B4B-E6B4761B42CE}"/>
    <cellStyle name="Normal 5 5 4 2 3 2 2 2" xfId="29310" xr:uid="{9E676E7D-8273-4182-875D-83226C40ECF7}"/>
    <cellStyle name="Normal 5 5 4 2 3 2 2 3" xfId="19716" xr:uid="{754A0F1A-A96C-434B-BA8D-594D18240134}"/>
    <cellStyle name="Normal 5 5 4 2 3 2 3" xfId="12169" xr:uid="{A533C767-AE59-4618-8077-BC4435917938}"/>
    <cellStyle name="Normal 5 5 4 2 3 2 3 2" xfId="22549" xr:uid="{28EDD1D9-13C6-4097-A370-AC37D8CD4DB4}"/>
    <cellStyle name="Normal 5 5 4 2 3 2 4" xfId="24829" xr:uid="{07C40AB1-3864-423F-9D25-E01807021BC3}"/>
    <cellStyle name="Normal 5 5 4 2 3 2 5" xfId="16883" xr:uid="{8C01C22A-4D6C-482B-96D7-EE9F25C85FF6}"/>
    <cellStyle name="Normal 5 5 4 2 3 3" xfId="6469" xr:uid="{50345F73-2533-4705-B684-4F6C37935228}"/>
    <cellStyle name="Normal 5 5 4 2 3 3 2" xfId="28177" xr:uid="{B46D0BE0-1686-4D95-8913-518271E217B1}"/>
    <cellStyle name="Normal 5 5 4 2 3 3 3" xfId="16040" xr:uid="{27D10CD0-AA74-4768-95AF-34104D115929}"/>
    <cellStyle name="Normal 5 5 4 2 3 4" xfId="8493" xr:uid="{FC48BE13-1A01-48D6-B418-4542DED64E07}"/>
    <cellStyle name="Normal 5 5 4 2 3 4 2" xfId="18873" xr:uid="{34F15F65-921B-4CFE-A494-3BBF0EC21721}"/>
    <cellStyle name="Normal 5 5 4 2 3 5" xfId="11326" xr:uid="{4118BB6B-36ED-4676-9F40-AD7DB8EBCCE5}"/>
    <cellStyle name="Normal 5 5 4 2 3 5 2" xfId="21706" xr:uid="{C9271C97-0E97-44DE-8798-E7CA744D3D07}"/>
    <cellStyle name="Normal 5 5 4 2 3 6" xfId="24741" xr:uid="{D9047DF0-A0F0-4CB2-8500-ECE08094FFDF}"/>
    <cellStyle name="Normal 5 5 4 2 3 7" xfId="13985" xr:uid="{9857581E-720F-409C-BCF2-FA313C3412CB}"/>
    <cellStyle name="Normal 5 5 4 2 4" xfId="3412" xr:uid="{00000000-0005-0000-0000-00006A070000}"/>
    <cellStyle name="Normal 5 5 4 2 4 2" xfId="6467" xr:uid="{46726510-68DC-4E96-B0A0-9BE440840691}"/>
    <cellStyle name="Normal 5 5 4 2 4 2 2" xfId="28240" xr:uid="{E2FD7BA4-3D4A-4D80-BF4E-F4C3319F1363}"/>
    <cellStyle name="Normal 5 5 4 2 4 2 3" xfId="16038" xr:uid="{45DE6920-2544-41FE-B361-9B5DCE5E57BD}"/>
    <cellStyle name="Normal 5 5 4 2 4 3" xfId="8491" xr:uid="{99687D84-51A5-41C8-B083-20C6F10B23E2}"/>
    <cellStyle name="Normal 5 5 4 2 4 3 2" xfId="18871" xr:uid="{6F29B5F1-55CC-4EA7-8AFF-CD39617D1847}"/>
    <cellStyle name="Normal 5 5 4 2 4 4" xfId="11324" xr:uid="{0D6D5259-8272-43A1-BD9D-8464EE323750}"/>
    <cellStyle name="Normal 5 5 4 2 4 4 2" xfId="21704" xr:uid="{0B467AE6-D095-4E01-B1C6-9AD0529DB5E0}"/>
    <cellStyle name="Normal 5 5 4 2 4 5" xfId="25038" xr:uid="{09364949-5879-4291-B804-203D2A370A8A}"/>
    <cellStyle name="Normal 5 5 4 2 4 6" xfId="13983" xr:uid="{AFBEAF81-F45E-4B32-B12A-29043B6E9BDE}"/>
    <cellStyle name="Normal 5 5 4 2 5" xfId="2618" xr:uid="{00000000-0005-0000-0000-00006B070000}"/>
    <cellStyle name="Normal 5 5 4 2 5 2" xfId="5880" xr:uid="{BCB80E92-130F-4393-92A6-CF74E5E3FAA1}"/>
    <cellStyle name="Normal 5 5 4 2 5 2 2" xfId="26989" xr:uid="{462CA211-B977-4C0A-85C4-62A92E2ADAE2}"/>
    <cellStyle name="Normal 5 5 4 2 5 2 3" xfId="15290" xr:uid="{6F136D58-4914-4CCE-8629-4C8A37EE3A7D}"/>
    <cellStyle name="Normal 5 5 4 2 5 3" xfId="7743" xr:uid="{5AFD0B02-50B9-4405-8F1F-E60FB6DD50A1}"/>
    <cellStyle name="Normal 5 5 4 2 5 3 2" xfId="18123" xr:uid="{424688BD-541F-480A-8C28-374855ACE59E}"/>
    <cellStyle name="Normal 5 5 4 2 5 4" xfId="10576" xr:uid="{0DB40406-B413-4DFA-8FCF-2748CAAC8D77}"/>
    <cellStyle name="Normal 5 5 4 2 5 4 2" xfId="20956" xr:uid="{34B33404-AE11-4CD5-B582-902D4626A0B7}"/>
    <cellStyle name="Normal 5 5 4 2 5 5" xfId="23320" xr:uid="{D4A6F583-1A92-41C7-8A6A-0946187BA285}"/>
    <cellStyle name="Normal 5 5 4 2 5 6" xfId="13006" xr:uid="{09811C73-DF46-4F22-8131-516A2881FD25}"/>
    <cellStyle name="Normal 5 5 4 2 6" xfId="2382" xr:uid="{00000000-0005-0000-0000-000066070000}"/>
    <cellStyle name="Normal 5 5 4 2 6 2" xfId="7509" xr:uid="{3735F5DA-E6B9-4E9C-A838-7967AF9337B8}"/>
    <cellStyle name="Normal 5 5 4 2 6 2 2" xfId="17889" xr:uid="{9FB35E1E-9B73-411C-94E1-78DB4E436336}"/>
    <cellStyle name="Normal 5 5 4 2 6 3" xfId="10342" xr:uid="{3DA0AAF8-109E-4C8B-8BA6-D4435D8B82C2}"/>
    <cellStyle name="Normal 5 5 4 2 6 3 2" xfId="20722" xr:uid="{E0432CA7-9C2B-422E-BFF0-284E36699756}"/>
    <cellStyle name="Normal 5 5 4 2 6 4" xfId="25282" xr:uid="{20A84658-7D0F-47B3-B91D-580A981B7887}"/>
    <cellStyle name="Normal 5 5 4 2 6 5" xfId="15056" xr:uid="{62BA7A19-98C4-449D-83FE-814C97D9DA44}"/>
    <cellStyle name="Normal 5 5 4 2 7" xfId="4076" xr:uid="{FB088EE4-0F3D-4BC2-A99F-19D1BB2FE077}"/>
    <cellStyle name="Normal 5 5 4 2 7 2" xfId="8856" xr:uid="{EAC4AB74-A3D4-4B0B-A0D1-6477BB0F390F}"/>
    <cellStyle name="Normal 5 5 4 2 7 2 2" xfId="19236" xr:uid="{3A8FA0D7-2211-4A1A-BEE2-F224274F9E5A}"/>
    <cellStyle name="Normal 5 5 4 2 7 3" xfId="11689" xr:uid="{F3C263EC-B001-4BD2-A184-1C70DF0F70DB}"/>
    <cellStyle name="Normal 5 5 4 2 7 3 2" xfId="22069" xr:uid="{D6D005C5-B11A-4301-9522-39483B7DC464}"/>
    <cellStyle name="Normal 5 5 4 2 7 4" xfId="16403" xr:uid="{2A619328-B2AA-4A1D-97EC-816ACCA8C489}"/>
    <cellStyle name="Normal 5 5 4 2 8" xfId="5363" xr:uid="{0ACEBE73-E7F6-4F86-BDD3-BE2E01291193}"/>
    <cellStyle name="Normal 5 5 4 2 8 2" xfId="14660" xr:uid="{1E7A55A6-CF17-498E-8E3F-BF0AE06F160B}"/>
    <cellStyle name="Normal 5 5 4 2 9" xfId="7113" xr:uid="{C2462432-3E71-4100-9CAF-BAB609427C91}"/>
    <cellStyle name="Normal 5 5 4 2 9 2" xfId="17493" xr:uid="{1E95C8F2-0838-4E21-B878-576F8054A41A}"/>
    <cellStyle name="Normal 5 5 4 3" xfId="1213" xr:uid="{00000000-0005-0000-0000-000083060000}"/>
    <cellStyle name="Normal 5 5 4 3 2" xfId="3415" xr:uid="{00000000-0005-0000-0000-00006D070000}"/>
    <cellStyle name="Normal 5 5 4 3 2 2" xfId="6470" xr:uid="{AC59D8AD-A63F-4F69-B810-7DB7157D221D}"/>
    <cellStyle name="Normal 5 5 4 3 2 2 2" xfId="25158" xr:uid="{23B3473D-7E5E-4004-9F1D-A94AA09D630D}"/>
    <cellStyle name="Normal 5 5 4 3 2 2 3" xfId="27418" xr:uid="{0597AE7C-F5F3-4C32-B52A-3336B8870B89}"/>
    <cellStyle name="Normal 5 5 4 3 2 2 4" xfId="16041" xr:uid="{FA4C670E-7C0A-4498-BC35-5AB9EEC67189}"/>
    <cellStyle name="Normal 5 5 4 3 2 3" xfId="8494" xr:uid="{3C267D15-F83E-4CEC-A25A-8CEDB28B3AA4}"/>
    <cellStyle name="Normal 5 5 4 3 2 3 2" xfId="28931" xr:uid="{6984EE01-1911-4902-89ED-A1CA0D278011}"/>
    <cellStyle name="Normal 5 5 4 3 2 3 3" xfId="18874" xr:uid="{048FA31C-1C1E-4A45-B594-D1609CFBC415}"/>
    <cellStyle name="Normal 5 5 4 3 2 4" xfId="11327" xr:uid="{0912AB62-A87E-4AAE-A26B-28E10A450010}"/>
    <cellStyle name="Normal 5 5 4 3 2 4 2" xfId="21707" xr:uid="{58D0B03A-73FF-4073-9F18-12DC1856E031}"/>
    <cellStyle name="Normal 5 5 4 3 2 5" xfId="24603" xr:uid="{A194AE26-0E9A-4449-9DDB-EA21F77A41F7}"/>
    <cellStyle name="Normal 5 5 4 3 2 6" xfId="13986" xr:uid="{48E8543D-A77A-48F7-A5F5-EBCCAEFF3AFF}"/>
    <cellStyle name="Normal 5 5 4 3 3" xfId="2811" xr:uid="{00000000-0005-0000-0000-00006E070000}"/>
    <cellStyle name="Normal 5 5 4 3 3 2" xfId="6027" xr:uid="{217F6F0F-2140-46D5-8CE6-3D4C883F4C0F}"/>
    <cellStyle name="Normal 5 5 4 3 3 2 2" xfId="25988" xr:uid="{5EEFDEAC-E372-4922-9648-FDC3AFCC3270}"/>
    <cellStyle name="Normal 5 5 4 3 3 2 3" xfId="15481" xr:uid="{206BA647-D335-4636-B958-797D31966869}"/>
    <cellStyle name="Normal 5 5 4 3 3 3" xfId="7934" xr:uid="{F578BA06-A090-46B2-8A1B-DB179F472A2F}"/>
    <cellStyle name="Normal 5 5 4 3 3 3 2" xfId="18314" xr:uid="{5290133E-5A53-4E95-BD04-844675593609}"/>
    <cellStyle name="Normal 5 5 4 3 3 4" xfId="10767" xr:uid="{6C985679-09CE-4019-A3A6-1E2BB3D02311}"/>
    <cellStyle name="Normal 5 5 4 3 3 4 2" xfId="21147" xr:uid="{78EA3973-2134-4C51-AB0F-C5AE55D5FCAC}"/>
    <cellStyle name="Normal 5 5 4 3 3 5" xfId="24279" xr:uid="{07EAA85C-4968-4744-AADA-9BED06DCE515}"/>
    <cellStyle name="Normal 5 5 4 3 3 6" xfId="13277" xr:uid="{6CDF3F83-135F-4BC7-91CD-99B7AB23EB30}"/>
    <cellStyle name="Normal 5 5 4 3 4" xfId="4206" xr:uid="{15066793-57D5-4437-B28B-61C169F0E4AC}"/>
    <cellStyle name="Normal 5 5 4 3 4 2" xfId="8978" xr:uid="{D21FD296-27FE-4488-B8D5-388D122867AE}"/>
    <cellStyle name="Normal 5 5 4 3 4 2 2" xfId="29059" xr:uid="{DBC2EC50-7621-46E7-8386-942BC1FCAA5A}"/>
    <cellStyle name="Normal 5 5 4 3 4 2 3" xfId="19358" xr:uid="{3A4C442C-FAE9-4338-AD2A-B9825CE175E5}"/>
    <cellStyle name="Normal 5 5 4 3 4 3" xfId="11811" xr:uid="{B16D9B1C-6028-4C08-A4B6-129E5B23722D}"/>
    <cellStyle name="Normal 5 5 4 3 4 3 2" xfId="22191" xr:uid="{2A57EB7D-6C71-41AA-92D2-0E2A3A3CF7E6}"/>
    <cellStyle name="Normal 5 5 4 3 4 4" xfId="23747" xr:uid="{A05DAAD2-5842-4B6A-998C-12560685C46D}"/>
    <cellStyle name="Normal 5 5 4 3 4 5" xfId="16525" xr:uid="{C17561D3-2815-45DC-82A5-5F93F2A92885}"/>
    <cellStyle name="Normal 5 5 4 3 5" xfId="5365" xr:uid="{DB088A61-64E6-4201-89C4-69AFC83B9FBF}"/>
    <cellStyle name="Normal 5 5 4 3 5 2" xfId="26918" xr:uid="{CF76725B-BDE5-488F-91B8-D4676F444724}"/>
    <cellStyle name="Normal 5 5 4 3 5 3" xfId="14662" xr:uid="{CB004E3E-19BA-48AF-999F-6F920024FC64}"/>
    <cellStyle name="Normal 5 5 4 3 6" xfId="7115" xr:uid="{E6CB665E-F9E2-49C1-B7C9-8AEC90EC957D}"/>
    <cellStyle name="Normal 5 5 4 3 6 2" xfId="17495" xr:uid="{2AAF6171-5A59-4412-911B-F7C34FF102AA}"/>
    <cellStyle name="Normal 5 5 4 3 7" xfId="9948" xr:uid="{8BF43703-FE90-482D-96AB-785900DA65E7}"/>
    <cellStyle name="Normal 5 5 4 3 7 2" xfId="20328" xr:uid="{3432473F-743D-464A-AB4A-BCD453F869D1}"/>
    <cellStyle name="Normal 5 5 4 3 8" xfId="24184" xr:uid="{D0FD81B9-EF00-439C-9B33-886E72B50F44}"/>
    <cellStyle name="Normal 5 5 4 3 9" xfId="12774" xr:uid="{21028DE2-387F-4181-A218-A09739C44068}"/>
    <cellStyle name="Normal 5 5 4 4" xfId="1214" xr:uid="{00000000-0005-0000-0000-000084060000}"/>
    <cellStyle name="Normal 5 5 4 4 2" xfId="4565" xr:uid="{157EE7DE-ED78-41D4-BF89-854BCDBD8753}"/>
    <cellStyle name="Normal 5 5 4 4 2 2" xfId="9337" xr:uid="{46CC833B-5836-497C-83D8-337169783DE3}"/>
    <cellStyle name="Normal 5 5 4 4 2 2 2" xfId="29311" xr:uid="{EE5B18BB-9211-471B-A2C6-63FEF631B18B}"/>
    <cellStyle name="Normal 5 5 4 4 2 2 3" xfId="19717" xr:uid="{917607CE-4AD1-468A-985C-A4EDE998A94A}"/>
    <cellStyle name="Normal 5 5 4 4 2 3" xfId="12170" xr:uid="{E5A55687-2038-4D53-BEE7-F0BFB4FA39BC}"/>
    <cellStyle name="Normal 5 5 4 4 2 3 2" xfId="22550" xr:uid="{EF747E8A-3C16-4333-9232-201490E0262E}"/>
    <cellStyle name="Normal 5 5 4 4 2 4" xfId="22953" xr:uid="{3B708004-A7CE-48C6-9CB5-E218E391DB3A}"/>
    <cellStyle name="Normal 5 5 4 4 2 5" xfId="16884" xr:uid="{6E3E75C5-D46A-4737-B559-2AB79DD9B796}"/>
    <cellStyle name="Normal 5 5 4 4 3" xfId="5366" xr:uid="{0A9A3D45-D283-4CE8-8270-C55755043C6E}"/>
    <cellStyle name="Normal 5 5 4 4 3 2" xfId="28504" xr:uid="{3A7B5CAB-3EA8-4681-BCA7-A2B14946A26A}"/>
    <cellStyle name="Normal 5 5 4 4 3 3" xfId="14663" xr:uid="{D890EF97-0237-4E1A-B2DC-9FCBA898642D}"/>
    <cellStyle name="Normal 5 5 4 4 4" xfId="7116" xr:uid="{3391C957-E508-4404-BD54-4E0FA5C62B53}"/>
    <cellStyle name="Normal 5 5 4 4 4 2" xfId="17496" xr:uid="{2B55E696-D55C-430A-B8C5-2BB048403E81}"/>
    <cellStyle name="Normal 5 5 4 4 5" xfId="9949" xr:uid="{48B58101-0742-4EDF-8585-114A30975F5B}"/>
    <cellStyle name="Normal 5 5 4 4 5 2" xfId="20329" xr:uid="{2D4F3DC2-6C4A-4969-BA87-B12F912EE4CA}"/>
    <cellStyle name="Normal 5 5 4 4 6" xfId="24198" xr:uid="{CA5E9496-C789-442B-931B-6EDB9A10B695}"/>
    <cellStyle name="Normal 5 5 4 4 7" xfId="13987" xr:uid="{832AE13A-6AAB-454D-B5FE-1D62966B2F38}"/>
    <cellStyle name="Normal 5 5 4 5" xfId="2966" xr:uid="{00000000-0005-0000-0000-000070070000}"/>
    <cellStyle name="Normal 5 5 4 5 2" xfId="6131" xr:uid="{43560DDC-6333-48B3-B593-06D828932A1C}"/>
    <cellStyle name="Normal 5 5 4 5 2 2" xfId="25289" xr:uid="{F3FCD554-125C-4837-802F-EBDBE3EE0BCF}"/>
    <cellStyle name="Normal 5 5 4 5 2 3" xfId="26066" xr:uid="{52888AFD-CD49-40BE-A3A9-8284FB588678}"/>
    <cellStyle name="Normal 5 5 4 5 2 4" xfId="15609" xr:uid="{F29503EA-CD21-4E41-916C-8D818658A1A8}"/>
    <cellStyle name="Normal 5 5 4 5 3" xfId="8062" xr:uid="{CD0AC81D-4C30-43D7-AF42-06A7B31528FE}"/>
    <cellStyle name="Normal 5 5 4 5 3 2" xfId="28760" xr:uid="{AB7591CB-F89F-49C5-AB72-CB2DA27CBE9C}"/>
    <cellStyle name="Normal 5 5 4 5 3 3" xfId="18442" xr:uid="{8C7B239E-AC23-488E-8D2F-B82C80B465DF}"/>
    <cellStyle name="Normal 5 5 4 5 4" xfId="10895" xr:uid="{13236B69-3D00-425A-A559-B31B3E4CA88B}"/>
    <cellStyle name="Normal 5 5 4 5 4 2" xfId="21275" xr:uid="{05940147-B572-432E-A9BD-F2157B1FE877}"/>
    <cellStyle name="Normal 5 5 4 5 5" xfId="25211" xr:uid="{4572E5BC-DBA3-47FA-929E-B4453D0F36CB}"/>
    <cellStyle name="Normal 5 5 4 5 6" xfId="13472" xr:uid="{E4485919-9489-491C-B9CD-45FA9B034CB0}"/>
    <cellStyle name="Normal 5 5 4 6" xfId="2455" xr:uid="{00000000-0005-0000-0000-000071070000}"/>
    <cellStyle name="Normal 5 5 4 6 2" xfId="5747" xr:uid="{F06DB42E-D681-4B9D-9972-51B8D3A90435}"/>
    <cellStyle name="Normal 5 5 4 6 2 2" xfId="27460" xr:uid="{D8E3870C-88CA-47D4-9993-452C05AD3072}"/>
    <cellStyle name="Normal 5 5 4 6 2 3" xfId="15127" xr:uid="{0ED15E5C-A899-49F8-B6E9-C9F0F2908E55}"/>
    <cellStyle name="Normal 5 5 4 6 3" xfId="7580" xr:uid="{F6CADD64-4A82-439F-A05F-C9BEE3641BF0}"/>
    <cellStyle name="Normal 5 5 4 6 3 2" xfId="17960" xr:uid="{6E0C024C-1C37-4057-A849-854CC773B8AE}"/>
    <cellStyle name="Normal 5 5 4 6 4" xfId="10413" xr:uid="{4AB2F5E3-FF56-4D58-8DA2-EED3602FF820}"/>
    <cellStyle name="Normal 5 5 4 6 4 2" xfId="20793" xr:uid="{CDC85785-897D-419D-80D5-3646FAEB21C5}"/>
    <cellStyle name="Normal 5 5 4 6 5" xfId="25388" xr:uid="{716E7A91-B728-47C7-9BBA-D974E6B3B083}"/>
    <cellStyle name="Normal 5 5 4 6 6" xfId="12843" xr:uid="{FE024495-91C4-4E95-B64D-26D118050472}"/>
    <cellStyle name="Normal 5 5 4 7" xfId="2209" xr:uid="{00000000-0005-0000-0000-000065070000}"/>
    <cellStyle name="Normal 5 5 4 7 2" xfId="7336" xr:uid="{CDB152A3-FA48-46E4-B1B1-4A758871671D}"/>
    <cellStyle name="Normal 5 5 4 7 2 2" xfId="17716" xr:uid="{B3851944-EF81-43E6-BE8E-8E6902BB57FE}"/>
    <cellStyle name="Normal 5 5 4 7 3" xfId="10169" xr:uid="{83B1FE9F-3968-4327-8393-632D67E175E6}"/>
    <cellStyle name="Normal 5 5 4 7 3 2" xfId="20549" xr:uid="{73533A79-19BB-4534-9BA5-F72DCD3D4905}"/>
    <cellStyle name="Normal 5 5 4 7 4" xfId="24275" xr:uid="{442DB867-847A-43E3-AC7E-CB20FE8F471D}"/>
    <cellStyle name="Normal 5 5 4 7 5" xfId="14883" xr:uid="{E44802E5-DE8E-4138-91A8-056C6C3C5BAA}"/>
    <cellStyle name="Normal 5 5 4 8" xfId="4027" xr:uid="{0162DD0B-71A7-465E-A829-6251DA6707D0}"/>
    <cellStyle name="Normal 5 5 4 8 2" xfId="8828" xr:uid="{7F9E0C5D-5CAE-475E-BD0B-14C56A8166FF}"/>
    <cellStyle name="Normal 5 5 4 8 2 2" xfId="19208" xr:uid="{A9CDA95E-2FE3-41A7-A01E-7B7399FEDC86}"/>
    <cellStyle name="Normal 5 5 4 8 3" xfId="11661" xr:uid="{29FA82FF-BA26-47DA-BFAE-0624A1A744B2}"/>
    <cellStyle name="Normal 5 5 4 8 3 2" xfId="22041" xr:uid="{C3CC5B23-C230-495B-8130-722446E29811}"/>
    <cellStyle name="Normal 5 5 4 8 4" xfId="16375" xr:uid="{0AA7228F-51B6-4F80-9D5F-AE3D32298536}"/>
    <cellStyle name="Normal 5 5 4 9" xfId="5362" xr:uid="{83DDD56E-E7C5-4B28-97A7-4C900E28DF1F}"/>
    <cellStyle name="Normal 5 5 4 9 2" xfId="14659" xr:uid="{133DAB68-AE63-4F02-9468-2540A675DF06}"/>
    <cellStyle name="Normal 5 5 5" xfId="1215" xr:uid="{00000000-0005-0000-0000-000085060000}"/>
    <cellStyle name="Normal 5 5 5 10" xfId="9950" xr:uid="{6E19B45A-9719-4CF1-A76F-55590E64356A}"/>
    <cellStyle name="Normal 5 5 5 10 2" xfId="20330" xr:uid="{BB0444A7-C2EF-44E8-B04D-0768A6EB6435}"/>
    <cellStyle name="Normal 5 5 5 11" xfId="25572" xr:uid="{54157B82-19DE-4B4C-A0F4-6E81203A9811}"/>
    <cellStyle name="Normal 5 5 5 12" xfId="12617" xr:uid="{23E75295-F147-477E-96CA-EB5C86B5511E}"/>
    <cellStyle name="Normal 5 5 5 2" xfId="1216" xr:uid="{00000000-0005-0000-0000-000086060000}"/>
    <cellStyle name="Normal 5 5 5 2 2" xfId="1217" xr:uid="{00000000-0005-0000-0000-000087060000}"/>
    <cellStyle name="Normal 5 5 5 2 2 2" xfId="5369" xr:uid="{FCACC8EB-6DA7-4E83-87A7-9881E1E64148}"/>
    <cellStyle name="Normal 5 5 5 2 2 2 2" xfId="24366" xr:uid="{CBC1034A-6798-465D-AF7B-6C88ED5568FC}"/>
    <cellStyle name="Normal 5 5 5 2 2 2 3" xfId="27775" xr:uid="{C24177E6-CFA2-44F9-8258-23A36802CF58}"/>
    <cellStyle name="Normal 5 5 5 2 2 2 4" xfId="14666" xr:uid="{A35A8776-8A3B-43B0-A05C-B0D0FBEC4C53}"/>
    <cellStyle name="Normal 5 5 5 2 2 3" xfId="7119" xr:uid="{414C89D4-A323-4F0F-845B-5719799140A9}"/>
    <cellStyle name="Normal 5 5 5 2 2 3 2" xfId="27645" xr:uid="{F02604B8-A12F-4A96-A158-2EFDB4797422}"/>
    <cellStyle name="Normal 5 5 5 2 2 3 3" xfId="28034" xr:uid="{E9638A18-7FE1-4261-B179-82B687896246}"/>
    <cellStyle name="Normal 5 5 5 2 2 3 4" xfId="17499" xr:uid="{45ADF6DF-EFD3-4CAE-8E3A-10A16CEF4641}"/>
    <cellStyle name="Normal 5 5 5 2 2 4" xfId="9952" xr:uid="{20F04362-5A26-415D-881F-36416F5AC659}"/>
    <cellStyle name="Normal 5 5 5 2 2 4 2" xfId="29435" xr:uid="{BC9206DE-8D27-4114-9ABC-1420BD704A60}"/>
    <cellStyle name="Normal 5 5 5 2 2 4 3" xfId="20332" xr:uid="{581C1272-63CF-478C-BAB8-E4A5E61E4CC4}"/>
    <cellStyle name="Normal 5 5 5 2 2 5" xfId="24883" xr:uid="{2388C303-93F3-4749-93F1-93EA9E7ABBD1}"/>
    <cellStyle name="Normal 5 5 5 2 2 6" xfId="13988" xr:uid="{AD240362-FB4D-4B6A-AD0C-43D9833AD1A5}"/>
    <cellStyle name="Normal 5 5 5 2 3" xfId="2812" xr:uid="{00000000-0005-0000-0000-000075070000}"/>
    <cellStyle name="Normal 5 5 5 2 3 2" xfId="6028" xr:uid="{62AB6F15-9964-4C9E-8D14-8718ABD95DE2}"/>
    <cellStyle name="Normal 5 5 5 2 3 2 2" xfId="26213" xr:uid="{1136051C-9C4A-4462-A9BF-68ABF15D6279}"/>
    <cellStyle name="Normal 5 5 5 2 3 2 3" xfId="15482" xr:uid="{D594E1B4-51EF-45DC-84B1-AFC92B4B07DE}"/>
    <cellStyle name="Normal 5 5 5 2 3 3" xfId="7935" xr:uid="{3670061B-1390-40B0-872F-7C40126F21CC}"/>
    <cellStyle name="Normal 5 5 5 2 3 3 2" xfId="18315" xr:uid="{466103BF-283C-4D88-ADE1-4263E7B40722}"/>
    <cellStyle name="Normal 5 5 5 2 3 4" xfId="10768" xr:uid="{C7E2731C-C3AE-4945-9084-C93B6941B24D}"/>
    <cellStyle name="Normal 5 5 5 2 3 4 2" xfId="21148" xr:uid="{53F91B0C-7043-4FCD-B5A6-45F3B1B5AB73}"/>
    <cellStyle name="Normal 5 5 5 2 3 5" xfId="24665" xr:uid="{A19FD8AC-BF97-4D05-8A2E-76FB1CD2579B}"/>
    <cellStyle name="Normal 5 5 5 2 3 6" xfId="13279" xr:uid="{88098FBB-C014-48B5-86E3-0C17C71E0B41}"/>
    <cellStyle name="Normal 5 5 5 2 4" xfId="4207" xr:uid="{A6B1CA8D-96C0-43EB-ACA2-4F886A220171}"/>
    <cellStyle name="Normal 5 5 5 2 4 2" xfId="8979" xr:uid="{022BBE30-7EE2-4A6A-873A-8937F640EB70}"/>
    <cellStyle name="Normal 5 5 5 2 4 2 2" xfId="29060" xr:uid="{D1FEC174-600C-4F6F-8155-EF3F4025C125}"/>
    <cellStyle name="Normal 5 5 5 2 4 2 3" xfId="19359" xr:uid="{0B1C605A-9B58-44EB-B18B-979AFF7B8C7A}"/>
    <cellStyle name="Normal 5 5 5 2 4 3" xfId="11812" xr:uid="{B864424B-9BF5-48CD-939C-54F596142CE6}"/>
    <cellStyle name="Normal 5 5 5 2 4 3 2" xfId="22192" xr:uid="{7DCB35C7-FDFC-4C2B-B67C-65D7C429C395}"/>
    <cellStyle name="Normal 5 5 5 2 4 4" xfId="23835" xr:uid="{FA272100-6D47-4773-840A-2A6FF3EAD610}"/>
    <cellStyle name="Normal 5 5 5 2 4 5" xfId="16526" xr:uid="{760231F9-0ACB-4049-91C4-0D9B1B589B12}"/>
    <cellStyle name="Normal 5 5 5 2 5" xfId="5368" xr:uid="{9ADC1A57-D3CE-46B9-975F-97C8AF653527}"/>
    <cellStyle name="Normal 5 5 5 2 5 2" xfId="28332" xr:uid="{A0480643-3AB8-4E9F-957B-4AD6F55A69E3}"/>
    <cellStyle name="Normal 5 5 5 2 5 3" xfId="14665" xr:uid="{5C5310BE-E23B-4F80-B5C5-98B30FDD8638}"/>
    <cellStyle name="Normal 5 5 5 2 6" xfId="7118" xr:uid="{FB854092-8980-4F06-9F0B-ABC13970D201}"/>
    <cellStyle name="Normal 5 5 5 2 6 2" xfId="17498" xr:uid="{84D8938B-F204-458F-8BF9-653B09345A1A}"/>
    <cellStyle name="Normal 5 5 5 2 7" xfId="9951" xr:uid="{F0FA93FE-3BC4-4CD0-A9C4-D02C0CA4F127}"/>
    <cellStyle name="Normal 5 5 5 2 7 2" xfId="20331" xr:uid="{FD583938-D09D-4E9F-85A5-4844CCF11D57}"/>
    <cellStyle name="Normal 5 5 5 2 8" xfId="24528" xr:uid="{3327FE76-887A-4475-85C7-8D99DC9FB0F0}"/>
    <cellStyle name="Normal 5 5 5 2 9" xfId="12775" xr:uid="{048AB379-D15A-4E96-B231-408B758BB348}"/>
    <cellStyle name="Normal 5 5 5 3" xfId="1218" xr:uid="{00000000-0005-0000-0000-000088060000}"/>
    <cellStyle name="Normal 5 5 5 3 2" xfId="4566" xr:uid="{58A2EA87-66DA-47B7-8FBA-4DE4A6FE6248}"/>
    <cellStyle name="Normal 5 5 5 3 2 2" xfId="9338" xr:uid="{88BB48B0-B364-49DA-921C-3C2522E165C2}"/>
    <cellStyle name="Normal 5 5 5 3 2 2 2" xfId="29312" xr:uid="{24F200A2-58BC-4892-ACAF-F3D3F8E009F7}"/>
    <cellStyle name="Normal 5 5 5 3 2 2 3" xfId="19718" xr:uid="{7104412B-BF2D-4755-8E88-329C85F1FD50}"/>
    <cellStyle name="Normal 5 5 5 3 2 3" xfId="12171" xr:uid="{0728B936-A8BF-4F96-B837-FCEBB44189C4}"/>
    <cellStyle name="Normal 5 5 5 3 2 3 2" xfId="22551" xr:uid="{75A6FCC8-F9C8-4841-AC96-0C15A4CB500D}"/>
    <cellStyle name="Normal 5 5 5 3 2 4" xfId="23331" xr:uid="{1A4A6263-8FCF-4428-ABDA-A2A2FB506C08}"/>
    <cellStyle name="Normal 5 5 5 3 2 5" xfId="16885" xr:uid="{0B1D36EA-2ED6-42FF-9214-AF0150472DAC}"/>
    <cellStyle name="Normal 5 5 5 3 3" xfId="5370" xr:uid="{0845D4E4-1E27-41B8-8AF9-6D70676DD26E}"/>
    <cellStyle name="Normal 5 5 5 3 3 2" xfId="22956" xr:uid="{C14D9BED-EDDC-439B-AE86-9DDDC251009F}"/>
    <cellStyle name="Normal 5 5 5 3 3 3" xfId="28431" xr:uid="{538A9165-DE48-4606-9C13-497BC7CE77BD}"/>
    <cellStyle name="Normal 5 5 5 3 3 4" xfId="14667" xr:uid="{CE094B22-59C6-48AE-87DB-8FA20BB9D4E6}"/>
    <cellStyle name="Normal 5 5 5 3 4" xfId="7120" xr:uid="{2704CCF2-EAD6-4C0A-A2A5-7F41CC568D78}"/>
    <cellStyle name="Normal 5 5 5 3 4 2" xfId="25141" xr:uid="{B846FBE5-F26C-4FA9-B81B-065952EF2B0A}"/>
    <cellStyle name="Normal 5 5 5 3 4 3" xfId="26619" xr:uid="{54992FBD-1FAB-4252-B5DE-4A5EAF4658A6}"/>
    <cellStyle name="Normal 5 5 5 3 4 4" xfId="17500" xr:uid="{D48BAEFD-8345-4869-8553-2FE0C9785906}"/>
    <cellStyle name="Normal 5 5 5 3 5" xfId="9953" xr:uid="{F167411F-D152-45F9-B2DD-01FCC3793CFF}"/>
    <cellStyle name="Normal 5 5 5 3 5 2" xfId="29436" xr:uid="{D49AAC0F-874E-4750-AB42-62A8CF6C5BCD}"/>
    <cellStyle name="Normal 5 5 5 3 5 3" xfId="20333" xr:uid="{7B4FE8CE-6A41-4BD1-905D-607121CB3E83}"/>
    <cellStyle name="Normal 5 5 5 3 6" xfId="24556" xr:uid="{B95EE0B6-9746-411A-99C7-DF892575E63F}"/>
    <cellStyle name="Normal 5 5 5 3 7" xfId="13989" xr:uid="{14FE9674-D40A-4A33-95F0-018CC67879A2}"/>
    <cellStyle name="Normal 5 5 5 4" xfId="1219" xr:uid="{00000000-0005-0000-0000-000089060000}"/>
    <cellStyle name="Normal 5 5 5 4 2" xfId="5371" xr:uid="{45BFE719-90F2-4722-9228-23B15C1BA9EA}"/>
    <cellStyle name="Normal 5 5 5 4 2 2" xfId="23883" xr:uid="{FF7882AD-B650-43A2-8B90-299E6E6A590D}"/>
    <cellStyle name="Normal 5 5 5 4 2 3" xfId="26618" xr:uid="{DEF13D60-8810-43B8-93AA-8693590CDCE3}"/>
    <cellStyle name="Normal 5 5 5 4 2 4" xfId="14668" xr:uid="{1E14CE39-49B9-41C2-A7AC-88D35D6B40D2}"/>
    <cellStyle name="Normal 5 5 5 4 3" xfId="7121" xr:uid="{CA3ADE04-7C0F-424F-8FD7-40F3FE4BA389}"/>
    <cellStyle name="Normal 5 5 5 4 3 2" xfId="25904" xr:uid="{A236CB55-4C75-426A-BD30-1115C2901D0D}"/>
    <cellStyle name="Normal 5 5 5 4 3 3" xfId="17501" xr:uid="{589001E8-3100-4474-A7AA-0E71062318F1}"/>
    <cellStyle name="Normal 5 5 5 4 4" xfId="9954" xr:uid="{EACE63F4-D33C-4DF0-81B3-7CCD65BD08CC}"/>
    <cellStyle name="Normal 5 5 5 4 4 2" xfId="20334" xr:uid="{520863E5-B0D3-49CB-9F42-F263A001D051}"/>
    <cellStyle name="Normal 5 5 5 4 5" xfId="22837" xr:uid="{5676DE0F-F16D-4B9F-A080-9A84B89C72C9}"/>
    <cellStyle name="Normal 5 5 5 4 6" xfId="13473" xr:uid="{500602CF-302A-4AC8-A976-B86C5F74E744}"/>
    <cellStyle name="Normal 5 5 5 5" xfId="2515" xr:uid="{00000000-0005-0000-0000-000078070000}"/>
    <cellStyle name="Normal 5 5 5 5 2" xfId="5793" xr:uid="{7CCC2903-A2F6-46E1-87BE-4D0A179B818B}"/>
    <cellStyle name="Normal 5 5 5 5 2 2" xfId="27197" xr:uid="{F1F4D5FC-E796-47D2-8807-A40E26BFFB34}"/>
    <cellStyle name="Normal 5 5 5 5 2 3" xfId="15187" xr:uid="{4837B486-317E-4FC1-921D-4EEB4B46BD4C}"/>
    <cellStyle name="Normal 5 5 5 5 3" xfId="7640" xr:uid="{6220D5D8-EF26-4007-B166-3AF647AB9875}"/>
    <cellStyle name="Normal 5 5 5 5 3 2" xfId="18020" xr:uid="{0B1ABCED-48B9-497B-A66E-84D542B3E228}"/>
    <cellStyle name="Normal 5 5 5 5 4" xfId="10473" xr:uid="{1B8CCB87-F62F-4772-BFF4-2D938484667A}"/>
    <cellStyle name="Normal 5 5 5 5 4 2" xfId="20853" xr:uid="{3769DF5C-8962-4083-8F0A-7BC47C781775}"/>
    <cellStyle name="Normal 5 5 5 5 5" xfId="22739" xr:uid="{92A8D6B5-003A-480D-AD45-9AB1CA391AAC}"/>
    <cellStyle name="Normal 5 5 5 5 6" xfId="12903" xr:uid="{F1DF4D56-D263-4DC4-81BE-2663EC073DDF}"/>
    <cellStyle name="Normal 5 5 5 6" xfId="2383" xr:uid="{00000000-0005-0000-0000-000072070000}"/>
    <cellStyle name="Normal 5 5 5 6 2" xfId="7510" xr:uid="{8D3C0B12-98E6-4B26-918D-28448EBBA08C}"/>
    <cellStyle name="Normal 5 5 5 6 2 2" xfId="27822" xr:uid="{AC81FED6-16C4-48B8-8C17-E609DFC7659F}"/>
    <cellStyle name="Normal 5 5 5 6 2 3" xfId="17890" xr:uid="{4F234D36-F14F-455D-A28B-8DB25B608DFB}"/>
    <cellStyle name="Normal 5 5 5 6 3" xfId="10343" xr:uid="{97EF8C04-5C97-449B-AC86-6ADC8DA6D556}"/>
    <cellStyle name="Normal 5 5 5 6 3 2" xfId="20723" xr:uid="{655B5E20-0F29-4C2B-A74C-4EBEF19867B7}"/>
    <cellStyle name="Normal 5 5 5 6 4" xfId="23205" xr:uid="{C86AB3B4-A5CB-4767-95D9-6E3840BC1E29}"/>
    <cellStyle name="Normal 5 5 5 6 5" xfId="15057" xr:uid="{9E5CF3C3-0E9E-4E8F-98EB-96AE2671A85F}"/>
    <cellStyle name="Normal 5 5 5 7" xfId="4028" xr:uid="{C7AA4B3D-D9F4-4E25-AADC-168DD5111C03}"/>
    <cellStyle name="Normal 5 5 5 7 2" xfId="8829" xr:uid="{5AA0BE2A-161F-44BA-872C-DCA0D1F8191D}"/>
    <cellStyle name="Normal 5 5 5 7 2 2" xfId="19209" xr:uid="{C772A02D-D990-4CA4-83BE-A7C708D3901F}"/>
    <cellStyle name="Normal 5 5 5 7 3" xfId="11662" xr:uid="{097005BF-3A8B-44FF-8489-CD1E2FB75373}"/>
    <cellStyle name="Normal 5 5 5 7 3 2" xfId="22042" xr:uid="{F809DEF3-E1B4-4316-A22F-FC98C786A3FE}"/>
    <cellStyle name="Normal 5 5 5 7 4" xfId="28644" xr:uid="{1EF527F3-D27E-4D69-8538-0BE485A897A3}"/>
    <cellStyle name="Normal 5 5 5 7 5" xfId="16376" xr:uid="{39826876-4779-4AA2-A43B-1D60609EDC91}"/>
    <cellStyle name="Normal 5 5 5 8" xfId="5367" xr:uid="{9D5E061F-7615-4BE5-BAC0-217AB53DF3CC}"/>
    <cellStyle name="Normal 5 5 5 8 2" xfId="14664" xr:uid="{86C6D9B4-4739-4F80-87E4-24CA576FFBC5}"/>
    <cellStyle name="Normal 5 5 5 9" xfId="7117" xr:uid="{7A9C01FA-CD4F-4744-AA62-996255D40237}"/>
    <cellStyle name="Normal 5 5 5 9 2" xfId="17497" xr:uid="{3E75972A-A69E-45EB-93ED-EA4B0032F62E}"/>
    <cellStyle name="Normal 5 5 6" xfId="1220" xr:uid="{00000000-0005-0000-0000-00008A060000}"/>
    <cellStyle name="Normal 5 5 6 10" xfId="9955" xr:uid="{6EEB70CD-A015-4A9B-AC88-D035DFFCB62D}"/>
    <cellStyle name="Normal 5 5 6 10 2" xfId="20335" xr:uid="{B4A1A7B8-1FEE-4206-B280-9DCBD474C172}"/>
    <cellStyle name="Normal 5 5 6 11" xfId="24162" xr:uid="{B8349E58-0DEA-4C18-AF48-5526BB9C7BCA}"/>
    <cellStyle name="Normal 5 5 6 12" xfId="12618" xr:uid="{9C293F44-D44C-4663-86D2-00E27104FD4F}"/>
    <cellStyle name="Normal 5 5 6 2" xfId="1221" xr:uid="{00000000-0005-0000-0000-00008B060000}"/>
    <cellStyle name="Normal 5 5 6 2 2" xfId="1222" xr:uid="{00000000-0005-0000-0000-00008C060000}"/>
    <cellStyle name="Normal 5 5 6 2 2 2" xfId="5374" xr:uid="{CDE40F86-F9DF-4DC3-9980-578B96CB55D3}"/>
    <cellStyle name="Normal 5 5 6 2 2 2 2" xfId="25699" xr:uid="{F7D92C3C-FC85-4B0B-B152-E9B7EE05937F}"/>
    <cellStyle name="Normal 5 5 6 2 2 2 3" xfId="27311" xr:uid="{B1ED235E-B447-4C10-811A-E3A301235D32}"/>
    <cellStyle name="Normal 5 5 6 2 2 2 4" xfId="14671" xr:uid="{5C5616AD-2DAD-4D67-9C9F-5F6DCBA8E4A8}"/>
    <cellStyle name="Normal 5 5 6 2 2 3" xfId="7124" xr:uid="{FEF6CD90-16F7-4057-AEF9-17B409260224}"/>
    <cellStyle name="Normal 5 5 6 2 2 3 2" xfId="27646" xr:uid="{0B3B660A-7011-4368-8FB3-B27BE3F4CDE4}"/>
    <cellStyle name="Normal 5 5 6 2 2 3 3" xfId="26192" xr:uid="{E23577E3-8C64-48F2-82A9-5900E1494813}"/>
    <cellStyle name="Normal 5 5 6 2 2 3 4" xfId="17504" xr:uid="{B5D80408-07A1-4519-BF70-B6C1D147F2F8}"/>
    <cellStyle name="Normal 5 5 6 2 2 4" xfId="9957" xr:uid="{446F0DFD-8CE2-419E-88B7-B6DF48636C48}"/>
    <cellStyle name="Normal 5 5 6 2 2 4 2" xfId="29437" xr:uid="{65D94745-4EE7-4EB2-9A3F-41C69496D278}"/>
    <cellStyle name="Normal 5 5 6 2 2 4 3" xfId="20337" xr:uid="{05475EAF-E766-4F31-997A-B3C55DB3C61E}"/>
    <cellStyle name="Normal 5 5 6 2 2 5" xfId="23653" xr:uid="{29DC5747-4388-4069-9CD7-83318DBC9509}"/>
    <cellStyle name="Normal 5 5 6 2 2 6" xfId="13990" xr:uid="{92A932BF-932B-4A06-B455-BDBF41B6A85A}"/>
    <cellStyle name="Normal 5 5 6 2 3" xfId="2813" xr:uid="{00000000-0005-0000-0000-00007C070000}"/>
    <cellStyle name="Normal 5 5 6 2 3 2" xfId="6029" xr:uid="{13C3605F-2576-4686-B7A9-A2C135517A5B}"/>
    <cellStyle name="Normal 5 5 6 2 3 2 2" xfId="26713" xr:uid="{628696E7-D89A-4D16-BD64-6C184FC453C1}"/>
    <cellStyle name="Normal 5 5 6 2 3 2 3" xfId="15483" xr:uid="{615A8357-04D1-4671-B0EA-66FDB86B4534}"/>
    <cellStyle name="Normal 5 5 6 2 3 3" xfId="7936" xr:uid="{83E1C646-6BA7-460A-A3E9-39E698708535}"/>
    <cellStyle name="Normal 5 5 6 2 3 3 2" xfId="18316" xr:uid="{E1ECE0D1-EFD8-46AF-BB41-48C8D2A65BF4}"/>
    <cellStyle name="Normal 5 5 6 2 3 4" xfId="10769" xr:uid="{55F877D8-1DC6-420B-AD0F-8E9082ED7B79}"/>
    <cellStyle name="Normal 5 5 6 2 3 4 2" xfId="21149" xr:uid="{553701C5-EAAD-43E7-8CBB-1858BABCB8C5}"/>
    <cellStyle name="Normal 5 5 6 2 3 5" xfId="25377" xr:uid="{03934C22-396E-4729-8431-8374205DF924}"/>
    <cellStyle name="Normal 5 5 6 2 3 6" xfId="13280" xr:uid="{31BBC8F6-AE54-4AF1-9339-B1A8F606F659}"/>
    <cellStyle name="Normal 5 5 6 2 4" xfId="4208" xr:uid="{C5EBD5B1-84A3-4D3A-9865-BF68F20B2782}"/>
    <cellStyle name="Normal 5 5 6 2 4 2" xfId="8980" xr:uid="{13D76342-EC5E-4AF0-9E4B-6A88ED465A60}"/>
    <cellStyle name="Normal 5 5 6 2 4 2 2" xfId="29061" xr:uid="{8D2A4BD1-AF0A-4879-9B45-8AFB7EA9D996}"/>
    <cellStyle name="Normal 5 5 6 2 4 2 3" xfId="19360" xr:uid="{B1ECAA98-F080-4B67-AD68-E76C3E8B4857}"/>
    <cellStyle name="Normal 5 5 6 2 4 3" xfId="11813" xr:uid="{AC66E1A0-9AA7-4A47-823A-789B7595EA98}"/>
    <cellStyle name="Normal 5 5 6 2 4 3 2" xfId="22193" xr:uid="{84C60AFC-2716-41AA-B1CB-3A20BD141741}"/>
    <cellStyle name="Normal 5 5 6 2 4 4" xfId="24183" xr:uid="{44CEF633-C0DB-45B9-A242-DE29C09DA71C}"/>
    <cellStyle name="Normal 5 5 6 2 4 5" xfId="16527" xr:uid="{0D879ADC-3C70-485F-BCB0-9E626CE4AB60}"/>
    <cellStyle name="Normal 5 5 6 2 5" xfId="5373" xr:uid="{03C0E654-1E46-42BD-9DAE-F03D7614F235}"/>
    <cellStyle name="Normal 5 5 6 2 5 2" xfId="26364" xr:uid="{9A8328A8-C0E4-46B4-8068-4A4266341067}"/>
    <cellStyle name="Normal 5 5 6 2 5 3" xfId="14670" xr:uid="{51156F89-C961-4DBD-ADCD-864D8202C171}"/>
    <cellStyle name="Normal 5 5 6 2 6" xfId="7123" xr:uid="{2329B334-BD2C-4E7B-B94A-ABB4C00B17EF}"/>
    <cellStyle name="Normal 5 5 6 2 6 2" xfId="17503" xr:uid="{70018A48-9751-46A9-8AE3-14CAEEBD4F81}"/>
    <cellStyle name="Normal 5 5 6 2 7" xfId="9956" xr:uid="{6EA1EA1C-01B4-44C8-83BC-065584F05E93}"/>
    <cellStyle name="Normal 5 5 6 2 7 2" xfId="20336" xr:uid="{2EE71426-43B2-46BB-B971-3B2DDB9F3D48}"/>
    <cellStyle name="Normal 5 5 6 2 8" xfId="24475" xr:uid="{C6A8A916-DD63-4CA0-B32C-738BEA8EA594}"/>
    <cellStyle name="Normal 5 5 6 2 9" xfId="12776" xr:uid="{BC527640-3D79-4958-B1D2-C02A79A6E76C}"/>
    <cellStyle name="Normal 5 5 6 3" xfId="1223" xr:uid="{00000000-0005-0000-0000-00008D060000}"/>
    <cellStyle name="Normal 5 5 6 3 2" xfId="4567" xr:uid="{ACD83D57-3DE5-4558-BE38-8475C61839FE}"/>
    <cellStyle name="Normal 5 5 6 3 2 2" xfId="9339" xr:uid="{B2082EEB-65FE-4F3B-BFFB-5544B1414BDE}"/>
    <cellStyle name="Normal 5 5 6 3 2 2 2" xfId="29313" xr:uid="{8A92274D-027B-4A60-A6E7-C43392C0C43B}"/>
    <cellStyle name="Normal 5 5 6 3 2 2 3" xfId="19719" xr:uid="{D3513F62-205E-49C7-A0D8-7242F205123E}"/>
    <cellStyle name="Normal 5 5 6 3 2 3" xfId="12172" xr:uid="{00C44274-DA69-4A6C-9265-49E7873A84CD}"/>
    <cellStyle name="Normal 5 5 6 3 2 3 2" xfId="22552" xr:uid="{A81F6365-28D6-4CA6-8501-C6F296B31710}"/>
    <cellStyle name="Normal 5 5 6 3 2 4" xfId="24777" xr:uid="{4597C8CF-6853-4785-A153-F2D6BEB4A80D}"/>
    <cellStyle name="Normal 5 5 6 3 2 5" xfId="16886" xr:uid="{E26DD20E-0140-4D48-A1A4-B69222AF14F1}"/>
    <cellStyle name="Normal 5 5 6 3 3" xfId="5375" xr:uid="{F51C0721-BBA3-461C-9BB7-C687AFDC0ABB}"/>
    <cellStyle name="Normal 5 5 6 3 3 2" xfId="26853" xr:uid="{A495A101-35A8-4017-A3CA-76C27D562F57}"/>
    <cellStyle name="Normal 5 5 6 3 3 3" xfId="27732" xr:uid="{DDCBFF35-41AE-4524-85CD-0AF80E2A4BD4}"/>
    <cellStyle name="Normal 5 5 6 3 3 4" xfId="14672" xr:uid="{432695F9-6711-4AC9-88D9-FD85C71B1064}"/>
    <cellStyle name="Normal 5 5 6 3 4" xfId="7125" xr:uid="{C6515211-7A56-4FEF-A578-57C661268797}"/>
    <cellStyle name="Normal 5 5 6 3 4 2" xfId="26294" xr:uid="{CF22D48D-09C9-49FB-A2FF-C2F69C9C45F3}"/>
    <cellStyle name="Normal 5 5 6 3 4 3" xfId="28403" xr:uid="{9B985830-4FA7-4645-8568-0B9F49912AE0}"/>
    <cellStyle name="Normal 5 5 6 3 4 4" xfId="17505" xr:uid="{5C33A17E-3D29-43F0-BBDE-F347BE8C996D}"/>
    <cellStyle name="Normal 5 5 6 3 5" xfId="9958" xr:uid="{08FC8579-C9D5-4FC4-BD15-8576FF1397AC}"/>
    <cellStyle name="Normal 5 5 6 3 5 2" xfId="29438" xr:uid="{B27F0A07-3523-418C-B6BB-98F3D23D0A4E}"/>
    <cellStyle name="Normal 5 5 6 3 5 3" xfId="20338" xr:uid="{126EDBB3-8A5F-46EF-8E95-D4F13FED7E5E}"/>
    <cellStyle name="Normal 5 5 6 3 6" xfId="23082" xr:uid="{E237F0A5-6513-4735-A38F-86FB094DBCA1}"/>
    <cellStyle name="Normal 5 5 6 3 7" xfId="13991" xr:uid="{DF9C8095-BC55-4766-A742-79804A643804}"/>
    <cellStyle name="Normal 5 5 6 4" xfId="1224" xr:uid="{00000000-0005-0000-0000-00008E060000}"/>
    <cellStyle name="Normal 5 5 6 4 2" xfId="5376" xr:uid="{86FD4E8C-082F-4BEC-916B-07BFF450C7AF}"/>
    <cellStyle name="Normal 5 5 6 4 2 2" xfId="22949" xr:uid="{D66E9271-00C6-48E6-9854-C9FCA2482B6E}"/>
    <cellStyle name="Normal 5 5 6 4 2 3" xfId="26732" xr:uid="{81D18B65-E513-42F7-B581-A75F2EDB1D2F}"/>
    <cellStyle name="Normal 5 5 6 4 2 4" xfId="14673" xr:uid="{B4B4FF8D-0A85-4AA9-8DF9-379D4EB57653}"/>
    <cellStyle name="Normal 5 5 6 4 3" xfId="7126" xr:uid="{3B0E9406-A094-4E19-8AF5-BFE908960147}"/>
    <cellStyle name="Normal 5 5 6 4 3 2" xfId="28416" xr:uid="{BA43560F-41EA-43C1-AF4A-B43F7C22E59F}"/>
    <cellStyle name="Normal 5 5 6 4 3 3" xfId="17506" xr:uid="{3A34CD3A-4373-47F0-8B09-C815DBB85517}"/>
    <cellStyle name="Normal 5 5 6 4 4" xfId="9959" xr:uid="{00A68561-A889-4876-BD93-DCD4E076BA39}"/>
    <cellStyle name="Normal 5 5 6 4 4 2" xfId="20339" xr:uid="{3ABC0843-2C5F-46D9-B912-5C12BB77CA5B}"/>
    <cellStyle name="Normal 5 5 6 4 5" xfId="22944" xr:uid="{356FEBF9-1137-4BF0-8596-C71DB88BD296}"/>
    <cellStyle name="Normal 5 5 6 4 6" xfId="13474" xr:uid="{001E17DE-2D5E-489E-BFC4-4AEF2E917B35}"/>
    <cellStyle name="Normal 5 5 6 5" xfId="2578" xr:uid="{00000000-0005-0000-0000-00007F070000}"/>
    <cellStyle name="Normal 5 5 6 5 2" xfId="5843" xr:uid="{151CA46E-5812-4546-9888-067ACA00706C}"/>
    <cellStyle name="Normal 5 5 6 5 2 2" xfId="27895" xr:uid="{C8FDCBE8-1CFA-45A8-A557-2BAB27E8DB55}"/>
    <cellStyle name="Normal 5 5 6 5 2 3" xfId="15250" xr:uid="{0670CA33-C44B-4A1C-926B-D5A1F99BE1A2}"/>
    <cellStyle name="Normal 5 5 6 5 3" xfId="7703" xr:uid="{488B38C3-B909-489F-9E3E-C127E39FE0FC}"/>
    <cellStyle name="Normal 5 5 6 5 3 2" xfId="18083" xr:uid="{6CAB44CC-D3F5-4FAF-B02E-06875B7715CC}"/>
    <cellStyle name="Normal 5 5 6 5 4" xfId="10536" xr:uid="{F0BB4B85-C2FE-48C0-9035-F59F6B6AF553}"/>
    <cellStyle name="Normal 5 5 6 5 4 2" xfId="20916" xr:uid="{5D34E16D-65A8-4796-B423-B869C0EC33AE}"/>
    <cellStyle name="Normal 5 5 6 5 5" xfId="25041" xr:uid="{10CE3F26-A178-42B3-8CFB-B5EE0FBF41E0}"/>
    <cellStyle name="Normal 5 5 6 5 6" xfId="12966" xr:uid="{9F7E1AE8-61D7-43B4-84C3-BB6A2BC47D29}"/>
    <cellStyle name="Normal 5 5 6 6" xfId="2384" xr:uid="{00000000-0005-0000-0000-000079070000}"/>
    <cellStyle name="Normal 5 5 6 6 2" xfId="7511" xr:uid="{915E2F73-636F-47E4-9C3E-B5751BBAC000}"/>
    <cellStyle name="Normal 5 5 6 6 2 2" xfId="27524" xr:uid="{A9800C9F-CA9F-438C-8267-C35D597EC015}"/>
    <cellStyle name="Normal 5 5 6 6 2 3" xfId="17891" xr:uid="{AD156AFE-689A-4610-B8D3-86099B7264D1}"/>
    <cellStyle name="Normal 5 5 6 6 3" xfId="10344" xr:uid="{50B70286-31B7-4705-A652-EEA9BF7487C1}"/>
    <cellStyle name="Normal 5 5 6 6 3 2" xfId="20724" xr:uid="{10AB95FA-D702-4886-A63B-ABFA0AC50956}"/>
    <cellStyle name="Normal 5 5 6 6 4" xfId="25398" xr:uid="{6FF132A8-AC59-47F8-B313-57B497617DD7}"/>
    <cellStyle name="Normal 5 5 6 6 5" xfId="15058" xr:uid="{D9CF1F1B-CA38-45C6-BB21-400D5B7E3B6B}"/>
    <cellStyle name="Normal 5 5 6 7" xfId="4029" xr:uid="{4C08CD9B-604C-4ADB-A4AF-D05931C1CD7D}"/>
    <cellStyle name="Normal 5 5 6 7 2" xfId="8830" xr:uid="{A1F41227-AEFD-4126-8736-F2CFC05EA1AF}"/>
    <cellStyle name="Normal 5 5 6 7 2 2" xfId="19210" xr:uid="{B4E907F3-BE3A-4D0A-9835-3CE217D62A2B}"/>
    <cellStyle name="Normal 5 5 6 7 3" xfId="11663" xr:uid="{A62C39DD-9B42-4CF3-B6C6-0A1CFF9C6F99}"/>
    <cellStyle name="Normal 5 5 6 7 3 2" xfId="22043" xr:uid="{121163AC-B2D9-428B-BAEA-9FBE2FFE74DC}"/>
    <cellStyle name="Normal 5 5 6 7 4" xfId="26764" xr:uid="{CD398623-6C6C-4BC2-82A4-C832B8AB9E58}"/>
    <cellStyle name="Normal 5 5 6 7 5" xfId="16377" xr:uid="{AFFAC0D2-105D-4FD1-9A2C-08044472405C}"/>
    <cellStyle name="Normal 5 5 6 8" xfId="5372" xr:uid="{C8B8751A-F737-4FFF-B4AF-2ED804A41D50}"/>
    <cellStyle name="Normal 5 5 6 8 2" xfId="14669" xr:uid="{D4DB0CD4-5517-4CA3-927B-01EB62213EAC}"/>
    <cellStyle name="Normal 5 5 6 9" xfId="7122" xr:uid="{085E023A-E4FA-4ACC-B822-992E07188A31}"/>
    <cellStyle name="Normal 5 5 6 9 2" xfId="17502" xr:uid="{E75F1C48-21C4-4E40-8F71-C8D5459D0AFD}"/>
    <cellStyle name="Normal 5 5 7" xfId="1225" xr:uid="{00000000-0005-0000-0000-00008F060000}"/>
    <cellStyle name="Normal 5 5 7 10" xfId="12619" xr:uid="{2CE59225-D865-4685-BFE3-B2793300DD83}"/>
    <cellStyle name="Normal 5 5 7 2" xfId="1226" xr:uid="{00000000-0005-0000-0000-000090060000}"/>
    <cellStyle name="Normal 5 5 7 2 2" xfId="2967" xr:uid="{00000000-0005-0000-0000-000082070000}"/>
    <cellStyle name="Normal 5 5 7 2 2 2" xfId="6132" xr:uid="{DF12A09B-446A-4806-8AA7-52F18594D853}"/>
    <cellStyle name="Normal 5 5 7 2 2 2 2" xfId="28133" xr:uid="{287D7080-CAC1-48FB-BDC8-DBDEF7205421}"/>
    <cellStyle name="Normal 5 5 7 2 2 2 3" xfId="26679" xr:uid="{2D34B869-C594-4F32-BA84-C78E41629D48}"/>
    <cellStyle name="Normal 5 5 7 2 2 2 4" xfId="15610" xr:uid="{15546E4B-B6FC-4619-BDB9-9AF5F1C16235}"/>
    <cellStyle name="Normal 5 5 7 2 2 3" xfId="8063" xr:uid="{64AF773E-6ACD-420B-B8D2-4FB5849D8190}"/>
    <cellStyle name="Normal 5 5 7 2 2 3 2" xfId="28761" xr:uid="{BE449C1B-FF30-4ADA-8453-43358F611491}"/>
    <cellStyle name="Normal 5 5 7 2 2 3 3" xfId="18443" xr:uid="{0075D294-103E-41F3-8119-1E6847751D82}"/>
    <cellStyle name="Normal 5 5 7 2 2 4" xfId="10896" xr:uid="{C0E9075E-DA7D-4089-AFF1-44199F22AC36}"/>
    <cellStyle name="Normal 5 5 7 2 2 4 2" xfId="21276" xr:uid="{75EC0386-19EF-4DCD-8937-70975FCEA266}"/>
    <cellStyle name="Normal 5 5 7 2 2 5" xfId="22794" xr:uid="{C80C1820-97C4-4E5B-AB92-0FAE4E57DF58}"/>
    <cellStyle name="Normal 5 5 7 2 2 6" xfId="13475" xr:uid="{114C263B-841E-45C9-9B90-A4796F0A2D8B}"/>
    <cellStyle name="Normal 5 5 7 2 3" xfId="5378" xr:uid="{62B1FFD8-3506-4F23-A9D5-0A302EE5EC5B}"/>
    <cellStyle name="Normal 5 5 7 2 3 2" xfId="24709" xr:uid="{5E132235-FA12-4C6C-9BC5-1DF08708EBE7}"/>
    <cellStyle name="Normal 5 5 7 2 3 3" xfId="28236" xr:uid="{D45E94F4-FED9-4F57-9576-3BFCFDDB1983}"/>
    <cellStyle name="Normal 5 5 7 2 3 4" xfId="14675" xr:uid="{73BF6DC8-DC03-4F41-B6BA-BF9712DA6D16}"/>
    <cellStyle name="Normal 5 5 7 2 4" xfId="7128" xr:uid="{007A5B14-E276-4597-8BA7-3A1D9F27A771}"/>
    <cellStyle name="Normal 5 5 7 2 4 2" xfId="26708" xr:uid="{4204EA0E-2CD8-4B31-BF39-F255100557C7}"/>
    <cellStyle name="Normal 5 5 7 2 4 3" xfId="26603" xr:uid="{9587304A-298C-42C2-89FE-A8D871D8B372}"/>
    <cellStyle name="Normal 5 5 7 2 4 4" xfId="17508" xr:uid="{F4219942-775D-49A8-B231-ADDF3238F212}"/>
    <cellStyle name="Normal 5 5 7 2 5" xfId="9961" xr:uid="{AA89878B-9247-486A-AEA6-FA18B854A097}"/>
    <cellStyle name="Normal 5 5 7 2 5 2" xfId="29439" xr:uid="{725804D9-55D1-48E9-9120-665ED0F66786}"/>
    <cellStyle name="Normal 5 5 7 2 5 3" xfId="20341" xr:uid="{EAF87BE4-15A0-4052-B4EA-009CD7B85D1C}"/>
    <cellStyle name="Normal 5 5 7 2 6" xfId="24532" xr:uid="{0DE5A35A-2E97-4301-8B12-1416B692F726}"/>
    <cellStyle name="Normal 5 5 7 2 7" xfId="12777" xr:uid="{E65F1D4D-7A99-4C0B-BB48-AD4A31224019}"/>
    <cellStyle name="Normal 5 5 7 3" xfId="1227" xr:uid="{00000000-0005-0000-0000-000091060000}"/>
    <cellStyle name="Normal 5 5 7 3 2" xfId="5379" xr:uid="{5D1B5A8B-DFD3-4E3B-B7AE-8808F340FA31}"/>
    <cellStyle name="Normal 5 5 7 3 2 2" xfId="26715" xr:uid="{B71CB86C-65D1-407B-8217-2604C578C11A}"/>
    <cellStyle name="Normal 5 5 7 3 2 3" xfId="25847" xr:uid="{AE74042E-DD15-4649-9D09-647A425563FF}"/>
    <cellStyle name="Normal 5 5 7 3 2 4" xfId="14676" xr:uid="{E5A02E31-6126-4AF7-95E5-AAAABE9064F1}"/>
    <cellStyle name="Normal 5 5 7 3 3" xfId="7129" xr:uid="{4F3261E5-D6A6-43ED-95EF-0D3E97758D08}"/>
    <cellStyle name="Normal 5 5 7 3 3 2" xfId="27426" xr:uid="{FC15D81A-F1B1-45F9-A769-5A122F50485D}"/>
    <cellStyle name="Normal 5 5 7 3 3 3" xfId="26844" xr:uid="{CE0ED922-644C-4F58-ACED-9C99FFD88B89}"/>
    <cellStyle name="Normal 5 5 7 3 3 4" xfId="17509" xr:uid="{C5163A04-4DD4-4ABD-80FE-8EC5140B5C0C}"/>
    <cellStyle name="Normal 5 5 7 3 4" xfId="9962" xr:uid="{8CBBAEC9-B7D1-46C6-B886-F34EAF682803}"/>
    <cellStyle name="Normal 5 5 7 3 4 2" xfId="29440" xr:uid="{16DDF990-AB59-42FC-AE78-DBAD703881B7}"/>
    <cellStyle name="Normal 5 5 7 3 4 3" xfId="20342" xr:uid="{005259F5-E70A-4213-AF68-0E4641894199}"/>
    <cellStyle name="Normal 5 5 7 3 5" xfId="22855" xr:uid="{0348CF96-F6F3-4C6D-B4BA-A803C5FEC7A0}"/>
    <cellStyle name="Normal 5 5 7 3 6" xfId="13281" xr:uid="{31327C97-CA05-47DE-A323-66B96157E7E6}"/>
    <cellStyle name="Normal 5 5 7 4" xfId="2385" xr:uid="{00000000-0005-0000-0000-000080070000}"/>
    <cellStyle name="Normal 5 5 7 4 2" xfId="7512" xr:uid="{06620718-82D7-449D-BC8A-65A1FCA7CD1B}"/>
    <cellStyle name="Normal 5 5 7 4 2 2" xfId="28370" xr:uid="{77AAB7CD-CFEC-44E3-96B6-8B73E3271381}"/>
    <cellStyle name="Normal 5 5 7 4 2 3" xfId="17892" xr:uid="{203BDB86-0203-4140-B4EB-DAF2293C7CCB}"/>
    <cellStyle name="Normal 5 5 7 4 3" xfId="10345" xr:uid="{67C5DDFE-B833-4338-A4EC-91A2E34F312A}"/>
    <cellStyle name="Normal 5 5 7 4 3 2" xfId="20725" xr:uid="{EC4D44FF-D7FF-4402-B5A6-8BA33E08BAC5}"/>
    <cellStyle name="Normal 5 5 7 4 4" xfId="25462" xr:uid="{DA714827-6702-43DE-B389-0EDF388AE5EA}"/>
    <cellStyle name="Normal 5 5 7 4 5" xfId="15059" xr:uid="{A7F1EB7E-D4B4-4905-B109-EC7EF55C49F8}"/>
    <cellStyle name="Normal 5 5 7 5" xfId="4030" xr:uid="{ED947DAA-371E-4C03-B6A7-8372C0C37EB6}"/>
    <cellStyle name="Normal 5 5 7 5 2" xfId="8831" xr:uid="{F9271682-9920-47AF-A906-7F969C6C0BCB}"/>
    <cellStyle name="Normal 5 5 7 5 2 2" xfId="28990" xr:uid="{9A639588-9BB2-45D2-9A6E-0F165BF35CC5}"/>
    <cellStyle name="Normal 5 5 7 5 2 3" xfId="19211" xr:uid="{6D987478-876F-4959-B431-5670F63D80AC}"/>
    <cellStyle name="Normal 5 5 7 5 3" xfId="11664" xr:uid="{0B668A09-0B6A-4A72-B2A7-B046302FC851}"/>
    <cellStyle name="Normal 5 5 7 5 3 2" xfId="22044" xr:uid="{E8ADD2EE-4298-424F-AAA2-20A7F2FE34F5}"/>
    <cellStyle name="Normal 5 5 7 5 4" xfId="23976" xr:uid="{362AAFC4-B91E-4DEC-B618-C89A9892DD4E}"/>
    <cellStyle name="Normal 5 5 7 5 5" xfId="16378" xr:uid="{086519B5-B122-460C-B5FC-1E50E222F34D}"/>
    <cellStyle name="Normal 5 5 7 6" xfId="5377" xr:uid="{26300556-557E-4082-8B60-B8830D25A460}"/>
    <cellStyle name="Normal 5 5 7 6 2" xfId="27757" xr:uid="{885ED2A7-0EDC-48D2-97DD-F55865D06BC9}"/>
    <cellStyle name="Normal 5 5 7 6 3" xfId="28211" xr:uid="{EC5D5EA3-7881-46A6-B0A6-BF5F976471EA}"/>
    <cellStyle name="Normal 5 5 7 6 4" xfId="14674" xr:uid="{50C9F68A-C3C5-4C1D-9F17-A272EAD10A97}"/>
    <cellStyle name="Normal 5 5 7 7" xfId="7127" xr:uid="{17F7932A-0BB0-42C5-9388-A4903D0A5069}"/>
    <cellStyle name="Normal 5 5 7 7 2" xfId="27293" xr:uid="{0EA9BA65-7403-4833-8623-2657BE8EA453}"/>
    <cellStyle name="Normal 5 5 7 7 3" xfId="17507" xr:uid="{9A2206DC-59DF-4A72-9FFC-5E36168D1C10}"/>
    <cellStyle name="Normal 5 5 7 8" xfId="9960" xr:uid="{6935D2E1-57D5-41C9-8D13-32764C290B24}"/>
    <cellStyle name="Normal 5 5 7 8 2" xfId="20340" xr:uid="{C53E5CD7-732F-4FFC-95AD-8B0C6F9D5534}"/>
    <cellStyle name="Normal 5 5 7 9" xfId="23853" xr:uid="{EA45A73B-8161-459B-8D64-E0A17181CCBC}"/>
    <cellStyle name="Normal 5 5 8" xfId="1228" xr:uid="{00000000-0005-0000-0000-000092060000}"/>
    <cellStyle name="Normal 5 5 8 10" xfId="12620" xr:uid="{4692576D-8AE3-450E-8272-9E48C4FD90CD}"/>
    <cellStyle name="Normal 5 5 8 2" xfId="1229" xr:uid="{00000000-0005-0000-0000-000093060000}"/>
    <cellStyle name="Normal 5 5 8 2 2" xfId="2968" xr:uid="{00000000-0005-0000-0000-000086070000}"/>
    <cellStyle name="Normal 5 5 8 2 2 2" xfId="6133" xr:uid="{23583555-56F1-4626-A3D2-93F8AD74FC7C}"/>
    <cellStyle name="Normal 5 5 8 2 2 2 2" xfId="26060" xr:uid="{17BB1EC5-47B5-42DC-A7F1-62E1932F379A}"/>
    <cellStyle name="Normal 5 5 8 2 2 2 3" xfId="28204" xr:uid="{1CD5DF35-3813-48B7-9249-D550A8FBFBC1}"/>
    <cellStyle name="Normal 5 5 8 2 2 2 4" xfId="15611" xr:uid="{C98894EB-883D-493A-B53D-A6A32DB37AF4}"/>
    <cellStyle name="Normal 5 5 8 2 2 3" xfId="8064" xr:uid="{D241DEDD-FF0C-4A85-9445-1C80D1D9D2BB}"/>
    <cellStyle name="Normal 5 5 8 2 2 3 2" xfId="28762" xr:uid="{AEF191AE-C1DB-4F24-8595-4374070D62A5}"/>
    <cellStyle name="Normal 5 5 8 2 2 3 3" xfId="18444" xr:uid="{8971FB0E-A446-4AE9-88ED-CCF7E3AB18B5}"/>
    <cellStyle name="Normal 5 5 8 2 2 4" xfId="10897" xr:uid="{4A64BE24-DD55-4796-BF60-CCC45FC14999}"/>
    <cellStyle name="Normal 5 5 8 2 2 4 2" xfId="21277" xr:uid="{A0448FD8-514E-4B38-97B0-5C920562CCE6}"/>
    <cellStyle name="Normal 5 5 8 2 2 5" xfId="25389" xr:uid="{304FCE7B-DBF4-4A85-A0EB-2D09E9A4E16C}"/>
    <cellStyle name="Normal 5 5 8 2 2 6" xfId="13476" xr:uid="{0FDF7A1A-7DE7-4386-8B1E-0081216BA5B1}"/>
    <cellStyle name="Normal 5 5 8 2 3" xfId="5381" xr:uid="{28E26E73-B0EA-480D-A7FA-647939548711}"/>
    <cellStyle name="Normal 5 5 8 2 3 2" xfId="22788" xr:uid="{05A1BB14-5CC5-4969-9205-57AA7EABDBFC}"/>
    <cellStyle name="Normal 5 5 8 2 3 3" xfId="25862" xr:uid="{E4A49593-FE91-4477-A730-9BCC4AB579B5}"/>
    <cellStyle name="Normal 5 5 8 2 3 4" xfId="14678" xr:uid="{8632A19C-0EAA-43DC-A8E8-F2F97D8C4A28}"/>
    <cellStyle name="Normal 5 5 8 2 4" xfId="7131" xr:uid="{29DA3E0B-4167-4F0C-939E-5866351703BB}"/>
    <cellStyle name="Normal 5 5 8 2 4 2" xfId="25937" xr:uid="{FD958FAC-B768-4688-B47A-D42A14956D24}"/>
    <cellStyle name="Normal 5 5 8 2 4 3" xfId="28640" xr:uid="{A8B49F71-4CD3-4161-923F-BFE38AB9D0E6}"/>
    <cellStyle name="Normal 5 5 8 2 4 4" xfId="17511" xr:uid="{AAFE3A54-9E83-4D75-A862-B7A2AC257A8B}"/>
    <cellStyle name="Normal 5 5 8 2 5" xfId="9964" xr:uid="{86CA0C47-DEE8-4923-BBA0-B6917FB44FD3}"/>
    <cellStyle name="Normal 5 5 8 2 5 2" xfId="29441" xr:uid="{9109907C-4C0F-4B69-85D7-F8D1191FD9E8}"/>
    <cellStyle name="Normal 5 5 8 2 5 3" xfId="20344" xr:uid="{CDE8E9AF-4DAE-4662-AC89-5032923A5175}"/>
    <cellStyle name="Normal 5 5 8 2 6" xfId="24402" xr:uid="{A31D9859-204A-484B-807F-2F0083417206}"/>
    <cellStyle name="Normal 5 5 8 2 7" xfId="12778" xr:uid="{0E95C321-2520-4C9A-88AD-5D434E3F727B}"/>
    <cellStyle name="Normal 5 5 8 3" xfId="1230" xr:uid="{00000000-0005-0000-0000-000094060000}"/>
    <cellStyle name="Normal 5 5 8 3 2" xfId="5382" xr:uid="{88FD3DDF-4C7F-4F5B-8FAD-3A109E913FFF}"/>
    <cellStyle name="Normal 5 5 8 3 2 2" xfId="27117" xr:uid="{CF8DD38A-CD75-4DA5-BFFA-82DC0BA5D007}"/>
    <cellStyle name="Normal 5 5 8 3 2 3" xfId="27181" xr:uid="{2B08D43A-53B8-448B-84A9-E9102893CD8A}"/>
    <cellStyle name="Normal 5 5 8 3 2 4" xfId="14679" xr:uid="{46ED660E-0474-4C37-9A58-989BEE2A2F67}"/>
    <cellStyle name="Normal 5 5 8 3 3" xfId="7132" xr:uid="{3AF719DC-EEBB-4037-8A07-3409B0B4026D}"/>
    <cellStyle name="Normal 5 5 8 3 3 2" xfId="28001" xr:uid="{6DCBEFDC-1A2D-4C78-A7C8-925F50C1DAF4}"/>
    <cellStyle name="Normal 5 5 8 3 3 3" xfId="28134" xr:uid="{4F50F1CA-3439-4758-92E8-1C92B121C9C4}"/>
    <cellStyle name="Normal 5 5 8 3 3 4" xfId="17512" xr:uid="{B9102EEC-5509-405C-ACCD-30FDFAD1F030}"/>
    <cellStyle name="Normal 5 5 8 3 4" xfId="9965" xr:uid="{B9D2C06B-972E-488D-9A65-F3FE21FE0D8D}"/>
    <cellStyle name="Normal 5 5 8 3 4 2" xfId="29442" xr:uid="{1A6A0D2B-9F47-4568-9BBC-A727B9EBBBB1}"/>
    <cellStyle name="Normal 5 5 8 3 4 3" xfId="20345" xr:uid="{EA313959-F7BC-4595-B38D-D6B2039B8207}"/>
    <cellStyle name="Normal 5 5 8 3 5" xfId="24717" xr:uid="{1D4D5F3A-B42C-4E6D-9BB2-594F2E456AC4}"/>
    <cellStyle name="Normal 5 5 8 3 6" xfId="13282" xr:uid="{CC60B2D0-00F3-4C65-A4FF-8CFC5973BC19}"/>
    <cellStyle name="Normal 5 5 8 4" xfId="2386" xr:uid="{00000000-0005-0000-0000-000084070000}"/>
    <cellStyle name="Normal 5 5 8 4 2" xfId="7513" xr:uid="{0E501E06-021C-4E16-9171-904D17CD0F51}"/>
    <cellStyle name="Normal 5 5 8 4 2 2" xfId="27616" xr:uid="{0129CB36-5BB4-4EFF-8AF5-876BDBFD24B9}"/>
    <cellStyle name="Normal 5 5 8 4 2 3" xfId="17893" xr:uid="{B310EC6F-2212-4190-A4B1-F70EA5F45D76}"/>
    <cellStyle name="Normal 5 5 8 4 3" xfId="10346" xr:uid="{C09EB9F6-35D9-4AA0-AC49-F8222A3DD781}"/>
    <cellStyle name="Normal 5 5 8 4 3 2" xfId="20726" xr:uid="{248D407E-3C7C-4679-B9BB-E19D64B0AD1E}"/>
    <cellStyle name="Normal 5 5 8 4 4" xfId="25176" xr:uid="{DBD86CAA-906A-40DC-8A27-C3BD988E3D0F}"/>
    <cellStyle name="Normal 5 5 8 4 5" xfId="15060" xr:uid="{6655A872-F6DC-41B0-B026-D6C078598353}"/>
    <cellStyle name="Normal 5 5 8 5" xfId="4031" xr:uid="{6FD30347-E184-4327-B45F-7226DDACB066}"/>
    <cellStyle name="Normal 5 5 8 5 2" xfId="8832" xr:uid="{3E3659E3-7EDE-43BE-9B86-26156D6890FE}"/>
    <cellStyle name="Normal 5 5 8 5 2 2" xfId="28991" xr:uid="{0145E712-EAAD-4297-AB0F-A1705372752A}"/>
    <cellStyle name="Normal 5 5 8 5 2 3" xfId="19212" xr:uid="{C8D2A082-A26C-40D6-8777-E977FE91F652}"/>
    <cellStyle name="Normal 5 5 8 5 3" xfId="11665" xr:uid="{BBA9C86D-8B7E-4068-BD7C-64971C5CF0BE}"/>
    <cellStyle name="Normal 5 5 8 5 3 2" xfId="22045" xr:uid="{0283CA92-74AB-4338-BCA3-D9BA32AE6180}"/>
    <cellStyle name="Normal 5 5 8 5 4" xfId="23017" xr:uid="{86435221-29A9-419C-AD4D-C63D913CAE0A}"/>
    <cellStyle name="Normal 5 5 8 5 5" xfId="16379" xr:uid="{4201ABC3-F5F7-4C3D-9C5E-44EA5E11C04E}"/>
    <cellStyle name="Normal 5 5 8 6" xfId="5380" xr:uid="{2B6F67D7-2E1F-4B28-9F6E-F54B4F89B037}"/>
    <cellStyle name="Normal 5 5 8 6 2" xfId="28734" xr:uid="{967795E7-74C9-42ED-93AB-D7521134F9D6}"/>
    <cellStyle name="Normal 5 5 8 6 3" xfId="26227" xr:uid="{BED9E503-CAC9-4497-85A1-2B2915EBB4A8}"/>
    <cellStyle name="Normal 5 5 8 6 4" xfId="14677" xr:uid="{829F3A83-B132-403D-AE92-711F3C17F0D4}"/>
    <cellStyle name="Normal 5 5 8 7" xfId="7130" xr:uid="{0FACAD69-D070-49F9-8403-38F7B1AABAD7}"/>
    <cellStyle name="Normal 5 5 8 7 2" xfId="26190" xr:uid="{F4F9371D-5CE0-4F5A-9451-65D4C3851AE0}"/>
    <cellStyle name="Normal 5 5 8 7 3" xfId="17510" xr:uid="{B7A14410-470A-4573-941F-E325DB05E722}"/>
    <cellStyle name="Normal 5 5 8 8" xfId="9963" xr:uid="{69CBE24C-AEDE-4A2B-9DE0-1E446FF6810F}"/>
    <cellStyle name="Normal 5 5 8 8 2" xfId="20343" xr:uid="{B7D3E168-ACD8-4D0A-A031-27A7A05810D9}"/>
    <cellStyle name="Normal 5 5 8 9" xfId="23704"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5" xr:uid="{F083B5EB-43B9-4590-83CA-856969DC4BF4}"/>
    <cellStyle name="Normal 5 6 2" xfId="29637" xr:uid="{B75DEE0B-F534-46AF-9926-93D48AEAA1C2}"/>
    <cellStyle name="Normal 5 6 3" xfId="30361" xr:uid="{94F71B0E-9972-43D2-A698-4F5F8EC6B35B}"/>
    <cellStyle name="Normal 5 6 3 2" xfId="30510" xr:uid="{9F3E153B-B09B-471D-A946-A10EBA1534EE}"/>
    <cellStyle name="Normal 5 6 4" xfId="31701" xr:uid="{41B7F247-B74F-4329-A0A1-682D6C24C354}"/>
    <cellStyle name="Normal 5 7" xfId="30109" xr:uid="{B86EA2F7-3D8C-4453-9463-4535C564224A}"/>
    <cellStyle name="Normal 5 7 2" xfId="31495"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5"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5" xr:uid="{00000000-0005-0000-0000-000003060000}"/>
    <cellStyle name="Normal 6 2 4 2 3 2" xfId="4728" xr:uid="{36DF93BC-14C0-4C8D-9939-43490568E73B}"/>
    <cellStyle name="Normal 6 2 4 2 3 3" xfId="30270" xr:uid="{64E7B98A-5618-4F94-BBB0-CE729F04F1ED}"/>
    <cellStyle name="Normal 6 2 4 2 3 3 2" xfId="31413" xr:uid="{F1A26C63-AE42-4F04-8891-03B490C2D338}"/>
    <cellStyle name="Normal 6 2 4 2 3 4" xfId="31610" xr:uid="{E337A21F-9B74-4399-88F3-B6426EE26747}"/>
    <cellStyle name="Normal 6 2 4 3" xfId="1241" xr:uid="{00000000-0005-0000-0000-00009F060000}"/>
    <cellStyle name="Normal 6 2 4 3 2" xfId="31304" xr:uid="{928413FA-20ED-46F2-9E40-B8E246A45F39}"/>
    <cellStyle name="Normal 6 2 4 4" xfId="29854" xr:uid="{AA4C1F12-DEA9-457E-AEF5-0DB4A6E59CD3}"/>
    <cellStyle name="Normal 6 2 5" xfId="1242" xr:uid="{00000000-0005-0000-0000-0000A0060000}"/>
    <cellStyle name="Normal 6 2 6" xfId="31264"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3" xr:uid="{BCEE65C1-493F-43A2-8225-D8AF26E4B811}"/>
    <cellStyle name="Normal 6 3 3 3 2 3 2 2 3" xfId="23064" xr:uid="{9BB534F7-3CF8-47D9-BE50-7E51BEA965FB}"/>
    <cellStyle name="Normal 6 3 3 3 2 3 2 3" xfId="1253" xr:uid="{00000000-0005-0000-0000-0000AB060000}"/>
    <cellStyle name="Normal 6 3 3 3 2 3 2 3 2" xfId="2013" xr:uid="{00000000-0005-0000-0000-0000AC060000}"/>
    <cellStyle name="Normal 6 3 3 3 2 3 2 3 3" xfId="3746" xr:uid="{00000000-0005-0000-0000-00000F060000}"/>
    <cellStyle name="Normal 6 3 3 3 2 3 2 3 3 2" xfId="4743" xr:uid="{52032595-B136-4D2C-B500-82ADF7DF1B2A}"/>
    <cellStyle name="Normal 6 3 3 3 2 3 2 3 3 3" xfId="30271" xr:uid="{D89606A7-7F62-4BEF-BBAC-371DD44B78A1}"/>
    <cellStyle name="Normal 6 3 3 3 2 3 2 3 3 3 2" xfId="31414" xr:uid="{0B73902A-7494-489D-AE53-A905FA779E9C}"/>
    <cellStyle name="Normal 6 3 3 3 2 3 2 3 3 4" xfId="31611" xr:uid="{F3422B09-C712-4715-9E74-E2360D1499BA}"/>
    <cellStyle name="Normal 6 3 3 3 2 3 2 4" xfId="23722" xr:uid="{CF6E8B82-0990-4BE4-9413-7C6041332850}"/>
    <cellStyle name="Normal 6 3 3 3 2 3 3" xfId="1254" xr:uid="{00000000-0005-0000-0000-0000AD060000}"/>
    <cellStyle name="Normal 6 3 3 3 2 3 4" xfId="2970" xr:uid="{00000000-0005-0000-0000-000096070000}"/>
    <cellStyle name="Normal 6 3 3 3 2 3 4 2" xfId="31281" xr:uid="{8609F323-400D-4035-9BBF-4A50ABE08EC3}"/>
    <cellStyle name="Normal 6 3 3 3 2 3 5" xfId="2126" xr:uid="{00000000-0005-0000-0000-0000BE020000}"/>
    <cellStyle name="Normal 6 3 3 3 2 3 5 2" xfId="4679" xr:uid="{D6398DC9-E5C9-496E-A2A7-CD5014D2DFA6}"/>
    <cellStyle name="Normal 6 3 3 3 2 3 5 3" xfId="30207" xr:uid="{356E9707-CCEF-4F7C-BF32-0303F4791FE4}"/>
    <cellStyle name="Normal 6 3 3 3 2 3 5 3 2" xfId="31351" xr:uid="{CC12E4D3-F8EB-4CF6-AB97-4D8B2B3693C7}"/>
    <cellStyle name="Normal 6 3 3 3 2 3 5 4" xfId="31547" xr:uid="{87A857A3-2AA9-43F2-8657-50394276CAF6}"/>
    <cellStyle name="Normal 6 3 3 3 2 3 6" xfId="4033" xr:uid="{C3B2AF05-98DC-463A-BA12-C74208D497DD}"/>
    <cellStyle name="Normal 6 3 3 3 2 3 6 2" xfId="4811" xr:uid="{F613BC84-EDE5-4885-8459-F27AF0BB6E85}"/>
    <cellStyle name="Normal 6 3 3 3 2 3 6 3" xfId="30325" xr:uid="{FE425496-F8E2-4D8D-BACC-24E101135861}"/>
    <cellStyle name="Normal 6 3 3 3 2 3 6 3 2" xfId="31468" xr:uid="{E634AE3F-E674-4AA0-825F-3A0FBFBCA056}"/>
    <cellStyle name="Normal 6 3 3 3 2 3 6 4" xfId="31665" xr:uid="{C88B7139-BB51-44C6-81F9-0169CA295B19}"/>
    <cellStyle name="Normal 6 3 3 3 2 3 7" xfId="30145" xr:uid="{DC11676B-B130-4A24-B13D-A1AF24211213}"/>
    <cellStyle name="Normal 6 3 3 3 2 3 7 2" xfId="30512" xr:uid="{2A90FA8B-F176-40AB-B942-C645A0B2AC10}"/>
    <cellStyle name="Normal 6 3 3 3 2 4" xfId="1255" xr:uid="{00000000-0005-0000-0000-0000AE060000}"/>
    <cellStyle name="Normal 6 3 3 3 2 4 2" xfId="2969" xr:uid="{00000000-0005-0000-0000-000097070000}"/>
    <cellStyle name="Normal 6 3 3 3 2 4 3" xfId="24636" xr:uid="{0B99EDD5-5B90-41B3-B148-FF54C30227C9}"/>
    <cellStyle name="Normal 6 3 3 3 2 4 3 2" xfId="29620" xr:uid="{5AD4FC9D-CD04-4CDE-9532-33EB4917BF7B}"/>
    <cellStyle name="Normal 6 3 3 3 2 4 3 3" xfId="29606" xr:uid="{F36EC8D3-C075-4FCC-BB6E-6F17B0D09736}"/>
    <cellStyle name="Normal 6 3 3 3 2 4 3 3 2" xfId="29647" xr:uid="{826F20A1-EE0D-443B-B788-37E26F103C4E}"/>
    <cellStyle name="Normal 6 3 3 3 2 4 3 3 3" xfId="30389" xr:uid="{68412F80-5B7F-4324-AB06-AB62463D18A8}"/>
    <cellStyle name="Normal 6 3 3 3 2 4 3 3 4" xfId="30376" xr:uid="{F1CFB043-722D-4FF7-8349-A408EBFE1248}"/>
    <cellStyle name="Normal 6 3 3 3 2 4 3 3 4 2" xfId="31715" xr:uid="{E1047207-F524-459C-9D5A-B00766BB0693}"/>
    <cellStyle name="Normal 6 3 3 3 2 4 3 4" xfId="30362" xr:uid="{3A82768C-6B5D-4D32-86C4-08DE35B49E64}"/>
    <cellStyle name="Normal 6 3 3 3 2 4 3 4 2" xfId="31702" xr:uid="{7FCFC7B6-2244-4C07-99E2-5744C78CE1C6}"/>
    <cellStyle name="Normal 6 3 3 3 2 5" xfId="2125" xr:uid="{00000000-0005-0000-0000-0000BC020000}"/>
    <cellStyle name="Normal 6 3 3 3 2 5 2" xfId="4636" xr:uid="{6DCD8049-BC85-477D-8DF4-71B624F9476D}"/>
    <cellStyle name="Normal 6 3 3 3 2 5 3" xfId="30206" xr:uid="{37F318ED-ADB1-4A63-94B9-7AD18DADE9C4}"/>
    <cellStyle name="Normal 6 3 3 3 2 5 3 2" xfId="31350" xr:uid="{63937397-5761-4327-97C3-F1A1F4AC80AD}"/>
    <cellStyle name="Normal 6 3 3 3 2 5 4" xfId="31546" xr:uid="{CD9790C9-4E7C-4C12-8572-B6779880FCFF}"/>
    <cellStyle name="Normal 6 3 3 3 2 6" xfId="4032" xr:uid="{2F86E8C3-CFCF-4CC5-896B-92C102F9D7BD}"/>
    <cellStyle name="Normal 6 3 3 3 2 6 2" xfId="4724" xr:uid="{3DE8FA29-3805-45F1-AFC0-AABB851E3B0A}"/>
    <cellStyle name="Normal 6 3 3 3 2 6 3" xfId="30324" xr:uid="{0ECF71C3-B132-42F9-91D6-FA49DFB6CC23}"/>
    <cellStyle name="Normal 6 3 3 3 2 6 3 2" xfId="31467" xr:uid="{64226B14-8E2D-4A6B-B1EA-CFD0A01681C0}"/>
    <cellStyle name="Normal 6 3 3 3 2 6 4" xfId="31664" xr:uid="{DBA5C1A5-A154-4B8F-A90E-5CFDC92DCCDC}"/>
    <cellStyle name="Normal 6 3 3 3 2 7" xfId="30144" xr:uid="{80BE168A-ACEA-40EE-BC12-1FF256FF1F93}"/>
    <cellStyle name="Normal 6 3 3 3 2 7 2" xfId="30511"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4" xr:uid="{00000000-0005-0000-0000-0000B4060000}"/>
    <cellStyle name="Normal 6 3 3 3 4 2 2 2 2 2" xfId="30084" xr:uid="{AC20A973-25C7-4EEA-B8FC-5F924C46B0FC}"/>
    <cellStyle name="Normal 6 3 3 3 4 2 2 2 3" xfId="3747" xr:uid="{00000000-0005-0000-0000-000016060000}"/>
    <cellStyle name="Normal 6 3 3 3 4 2 2 2 3 2" xfId="4776" xr:uid="{AAE7B9DD-D69F-4E10-BB8B-20D4AC9962F5}"/>
    <cellStyle name="Normal 6 3 3 3 4 2 2 2 3 3" xfId="30272" xr:uid="{C37F18FF-54D7-4AE5-9692-111929E55625}"/>
    <cellStyle name="Normal 6 3 3 3 4 2 2 2 3 3 2" xfId="31415" xr:uid="{249FE48C-C7E7-4065-967D-49544C157FBD}"/>
    <cellStyle name="Normal 6 3 3 3 4 2 2 2 3 4" xfId="31612" xr:uid="{189EC8A1-D2C2-42E5-A270-697BF07C7A33}"/>
    <cellStyle name="Normal 6 3 3 3 4 2 2 2 4" xfId="22660" xr:uid="{CBF90421-D5AC-4CAD-9FD2-36B22A63D893}"/>
    <cellStyle name="Normal 6 3 3 3 4 2 2 3" xfId="2015" xr:uid="{00000000-0005-0000-0000-0000B5060000}"/>
    <cellStyle name="Normal 6 3 3 3 4 2 2 4" xfId="25705" xr:uid="{C5F7ECBA-4F92-4F46-BA83-52E1E22E980F}"/>
    <cellStyle name="Normal 6 3 3 3 4 2 3" xfId="1261" xr:uid="{00000000-0005-0000-0000-0000B6060000}"/>
    <cellStyle name="Normal 6 3 3 3 4 2 3 2" xfId="1262" xr:uid="{00000000-0005-0000-0000-0000B7060000}"/>
    <cellStyle name="Normal 6 3 3 3 4 2 3 2 2" xfId="25667" xr:uid="{E957DF7A-A3D2-43E6-AE06-9A9BCADFE3C5}"/>
    <cellStyle name="Normal 6 3 3 3 4 2 3 2 3" xfId="23563" xr:uid="{82449096-A430-4189-883B-B78564EA965D}"/>
    <cellStyle name="Normal 6 3 3 3 4 2 3 3" xfId="1263" xr:uid="{00000000-0005-0000-0000-0000B8060000}"/>
    <cellStyle name="Normal 6 3 3 3 4 2 3 3 2" xfId="25803" xr:uid="{7B562051-5010-423F-A5F3-DA3469A63612}"/>
    <cellStyle name="Normal 6 3 3 3 4 2 3 3 3" xfId="24255" xr:uid="{D37E907C-74A2-4123-B6C7-51638602FEE9}"/>
    <cellStyle name="Normal 6 3 3 3 4 2 3 4" xfId="2128" xr:uid="{00000000-0005-0000-0000-0000C4020000}"/>
    <cellStyle name="Normal 6 3 3 3 4 2 3 4 2" xfId="4781" xr:uid="{59B8D440-8137-4B7F-A656-CF0510303CA0}"/>
    <cellStyle name="Normal 6 3 3 3 4 2 3 4 3" xfId="30209" xr:uid="{A160096C-0CB9-4F26-AE17-C47BB86B37E8}"/>
    <cellStyle name="Normal 6 3 3 3 4 2 3 4 3 2" xfId="31353" xr:uid="{C3EE6054-A4E1-4094-825A-1C1BF8659EA8}"/>
    <cellStyle name="Normal 6 3 3 3 4 2 3 4 4" xfId="31549" xr:uid="{9102B438-FA41-4457-A61B-AE31F663F9E7}"/>
    <cellStyle name="Normal 6 3 3 3 4 2 3 5" xfId="25801" xr:uid="{593CE574-319A-4AC6-9B5C-702D762FB4CA}"/>
    <cellStyle name="Normal 6 3 3 3 4 2 3 6" xfId="30540" xr:uid="{5EBC0163-4363-4F13-A5DD-AE3FCBD0410B}"/>
    <cellStyle name="Normal 6 3 3 3 4 2 4" xfId="25639" xr:uid="{EABC3D6A-712F-4FB3-BEB7-DF746EAFE1AE}"/>
    <cellStyle name="Normal 6 3 3 3 4 3" xfId="1264" xr:uid="{00000000-0005-0000-0000-0000B9060000}"/>
    <cellStyle name="Normal 6 3 3 3 4 4" xfId="2971" xr:uid="{00000000-0005-0000-0000-00009F070000}"/>
    <cellStyle name="Normal 6 3 3 3 4 4 2" xfId="31293" xr:uid="{186211C7-282C-42A3-AABA-91AA76594D8B}"/>
    <cellStyle name="Normal 6 3 3 3 4 5" xfId="2127" xr:uid="{00000000-0005-0000-0000-0000C1020000}"/>
    <cellStyle name="Normal 6 3 3 3 4 5 2" xfId="4671" xr:uid="{3CF7EC19-F0E2-4711-B08D-946163A456F8}"/>
    <cellStyle name="Normal 6 3 3 3 4 5 3" xfId="30208" xr:uid="{04383268-857B-47C7-9699-654DD5736F7C}"/>
    <cellStyle name="Normal 6 3 3 3 4 5 3 2" xfId="31352" xr:uid="{8F87091D-845B-4E2D-9607-3B2C3F78CB20}"/>
    <cellStyle name="Normal 6 3 3 3 4 5 4" xfId="31548" xr:uid="{F438C024-05C0-4B0E-BC65-1729E3C29826}"/>
    <cellStyle name="Normal 6 3 3 3 4 6" xfId="4034" xr:uid="{4F2918E3-7CCF-44F2-8B12-399DCD69E664}"/>
    <cellStyle name="Normal 6 3 3 3 4 6 2" xfId="4703" xr:uid="{66B78E9E-F4AB-4BA4-9562-EF211951A15F}"/>
    <cellStyle name="Normal 6 3 3 3 4 6 3" xfId="30326" xr:uid="{95C354DC-76FB-4CBE-9FB3-F1E8EDAD6C87}"/>
    <cellStyle name="Normal 6 3 3 3 4 6 3 2" xfId="31469" xr:uid="{B4430622-35CF-4C2E-B9B8-E001BD4035B7}"/>
    <cellStyle name="Normal 6 3 3 3 4 6 4" xfId="31666" xr:uid="{76813517-A76E-44EB-B0B6-46D7F2837E3A}"/>
    <cellStyle name="Normal 6 3 3 3 4 7" xfId="30146" xr:uid="{C2411ACB-20F6-4EE0-8B84-B62097023916}"/>
    <cellStyle name="Normal 6 3 3 3 4 7 2" xfId="30513" xr:uid="{BAFE7101-FEEB-42B9-BA1E-81777797EAA5}"/>
    <cellStyle name="Normal 6 3 3 3 5" xfId="1265" xr:uid="{00000000-0005-0000-0000-0000BA060000}"/>
    <cellStyle name="Normal 6 3 3 3 5 2" xfId="1266" xr:uid="{00000000-0005-0000-0000-0000BB060000}"/>
    <cellStyle name="Normal 6 3 3 3 5 3" xfId="3748" xr:uid="{00000000-0005-0000-0000-00001D060000}"/>
    <cellStyle name="Normal 6 3 3 3 5 3 2" xfId="4727" xr:uid="{86D2124D-0952-4EE0-8EFD-833837240DB9}"/>
    <cellStyle name="Normal 6 3 3 3 5 3 2 2" xfId="27329" xr:uid="{4A976EB1-446E-435E-9AE3-41D706587218}"/>
    <cellStyle name="Normal 6 3 3 3 5 3 3" xfId="24910" xr:uid="{1B73AC05-9E14-42B7-981E-924978277EB1}"/>
    <cellStyle name="Normal 6 3 3 3 5 3 4" xfId="30273" xr:uid="{B96C46A8-B0B0-4A78-8D66-296041A1E571}"/>
    <cellStyle name="Normal 6 3 3 3 5 3 4 2" xfId="31416" xr:uid="{4EF581FF-DB98-4273-BAC1-15F20033B499}"/>
    <cellStyle name="Normal 6 3 3 3 5 3 5" xfId="31613" xr:uid="{304492C9-34A5-491B-90A2-9FC308872402}"/>
    <cellStyle name="Normal 6 3 3 3 5 4" xfId="24242"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2" xr:uid="{7F0C0093-2374-413B-A5E9-43C55EFC788B}"/>
    <cellStyle name="Normal 6 3 3 4 3 2 2 3" xfId="22912" xr:uid="{10740882-16AF-4F93-9A88-A7076635685B}"/>
    <cellStyle name="Normal 6 3 3 4 3 2 3" xfId="1272" xr:uid="{00000000-0005-0000-0000-0000C1060000}"/>
    <cellStyle name="Normal 6 3 3 4 3 2 3 2" xfId="2016" xr:uid="{00000000-0005-0000-0000-0000C2060000}"/>
    <cellStyle name="Normal 6 3 3 4 3 2 3 3" xfId="3749" xr:uid="{00000000-0005-0000-0000-000024060000}"/>
    <cellStyle name="Normal 6 3 3 4 3 2 3 3 2" xfId="4762" xr:uid="{DBCCADD4-FC4E-4BFC-A7C2-891AFFCEA356}"/>
    <cellStyle name="Normal 6 3 3 4 3 2 3 3 3" xfId="30274" xr:uid="{91ACDD3A-0E04-489A-B8EF-6EF1F1AE6AAE}"/>
    <cellStyle name="Normal 6 3 3 4 3 2 3 3 3 2" xfId="31417" xr:uid="{9ED99E49-38F8-4258-8C5C-4E6CCF898051}"/>
    <cellStyle name="Normal 6 3 3 4 3 2 3 3 4" xfId="31614" xr:uid="{86DC850B-5ABA-4168-A12B-52BB2D92300C}"/>
    <cellStyle name="Normal 6 3 3 4 3 2 4" xfId="25724" xr:uid="{458F7302-1896-4444-8A91-7EEE77D9B42E}"/>
    <cellStyle name="Normal 6 3 3 4 3 3" xfId="1273" xr:uid="{00000000-0005-0000-0000-0000C3060000}"/>
    <cellStyle name="Normal 6 3 3 4 3 4" xfId="2972" xr:uid="{00000000-0005-0000-0000-0000A5070000}"/>
    <cellStyle name="Normal 6 3 3 4 3 4 2" xfId="31300" xr:uid="{9A618AA1-F692-4092-9D65-77B750975D70}"/>
    <cellStyle name="Normal 6 3 3 4 3 5" xfId="2130" xr:uid="{00000000-0005-0000-0000-0000C8020000}"/>
    <cellStyle name="Normal 6 3 3 4 3 5 2" xfId="3854" xr:uid="{14ADEC9D-23D5-4755-9DD0-8765D24571A4}"/>
    <cellStyle name="Normal 6 3 3 4 3 5 3" xfId="30211" xr:uid="{8435FB26-6920-4CAD-AA91-3600F415560A}"/>
    <cellStyle name="Normal 6 3 3 4 3 5 3 2" xfId="31355" xr:uid="{35DA6502-A4A2-4046-B3CE-4037C2DBBE69}"/>
    <cellStyle name="Normal 6 3 3 4 3 5 4" xfId="31551" xr:uid="{072920CB-D524-41F0-B9ED-C02DFA5CF3AC}"/>
    <cellStyle name="Normal 6 3 3 4 3 6" xfId="4036" xr:uid="{C66D090D-F948-4628-9A4B-3556EC8A8993}"/>
    <cellStyle name="Normal 6 3 3 4 3 6 2" xfId="4739" xr:uid="{6CDE8700-2BC6-4C40-AD11-A661C27D6699}"/>
    <cellStyle name="Normal 6 3 3 4 3 6 3" xfId="30328" xr:uid="{A9169C37-2F33-4AC5-9D16-6468DBFE55C7}"/>
    <cellStyle name="Normal 6 3 3 4 3 6 3 2" xfId="31471" xr:uid="{C08347BC-2FE4-4A4C-88AE-047B4F1111EB}"/>
    <cellStyle name="Normal 6 3 3 4 3 6 4" xfId="31668" xr:uid="{25C9AC63-04F8-44DF-BE45-828C1A0EFA15}"/>
    <cellStyle name="Normal 6 3 3 4 3 7" xfId="30148" xr:uid="{5DD134DE-7771-4AC1-A6C7-CAB182204804}"/>
    <cellStyle name="Normal 6 3 3 4 3 7 2" xfId="30515" xr:uid="{F5396644-8DAF-4937-A4F1-2401EBC3517A}"/>
    <cellStyle name="Normal 6 3 3 4 4" xfId="1274" xr:uid="{00000000-0005-0000-0000-0000C4060000}"/>
    <cellStyle name="Normal 6 3 3 4 4 2" xfId="2017" xr:uid="{00000000-0005-0000-0000-0000C5060000}"/>
    <cellStyle name="Normal 6 3 3 4 4 3" xfId="3750" xr:uid="{00000000-0005-0000-0000-000027060000}"/>
    <cellStyle name="Normal 6 3 3 4 4 3 2" xfId="4733" xr:uid="{8C9E0BAB-6342-4926-AFDE-1D1CEAEB8D50}"/>
    <cellStyle name="Normal 6 3 3 4 4 3 3" xfId="30275" xr:uid="{7F3E6705-4643-4EF6-886B-EF89E8C009A2}"/>
    <cellStyle name="Normal 6 3 3 4 4 3 3 2" xfId="31418" xr:uid="{519FAA7A-C692-4C62-A964-CCC9D5705A0C}"/>
    <cellStyle name="Normal 6 3 3 4 4 3 4" xfId="31615" xr:uid="{C2001405-3A9E-407C-A41F-4E4E1ECCA430}"/>
    <cellStyle name="Normal 6 3 3 4 5" xfId="2129" xr:uid="{00000000-0005-0000-0000-0000C6020000}"/>
    <cellStyle name="Normal 6 3 3 4 5 2" xfId="3775" xr:uid="{E7CE2CBA-ABE9-40BC-B051-DB9C5FB798E6}"/>
    <cellStyle name="Normal 6 3 3 4 5 3" xfId="30210" xr:uid="{89A8051D-31C3-40B3-9711-90934B61F108}"/>
    <cellStyle name="Normal 6 3 3 4 5 3 2" xfId="31354" xr:uid="{85BF3F84-4BD4-4F22-BAF8-1486D86B8D5C}"/>
    <cellStyle name="Normal 6 3 3 4 5 4" xfId="31550" xr:uid="{A28A8BEB-C65E-4662-A83C-828FBC0BB7C6}"/>
    <cellStyle name="Normal 6 3 3 4 6" xfId="4035" xr:uid="{45BFAD04-BCD7-4CAC-953D-0DBD444CB6D4}"/>
    <cellStyle name="Normal 6 3 3 4 6 2" xfId="4725" xr:uid="{E376E65A-2E16-478D-B2B0-FCA698161DA4}"/>
    <cellStyle name="Normal 6 3 3 4 6 3" xfId="30327" xr:uid="{7B491ED7-6C6A-4219-B6F7-978B126F66AF}"/>
    <cellStyle name="Normal 6 3 3 4 6 3 2" xfId="31470" xr:uid="{7C5376D0-737F-432C-B2D8-A4762CC89502}"/>
    <cellStyle name="Normal 6 3 3 4 6 4" xfId="31667" xr:uid="{5D3A6406-FADF-46CF-957E-3CA6899F60ED}"/>
    <cellStyle name="Normal 6 3 3 4 7" xfId="30147" xr:uid="{838F89EF-1D7F-4065-8D4C-3A4DAF9BF3DA}"/>
    <cellStyle name="Normal 6 3 3 4 7 2" xfId="30514" xr:uid="{05F24ADF-AA50-4531-B604-5CFE29E6FEC6}"/>
    <cellStyle name="Normal 6 3 3 5" xfId="2069" xr:uid="{00000000-0005-0000-0000-0000B9020000}"/>
    <cellStyle name="Normal 6 3 3 5 2" xfId="4798" xr:uid="{907E5E47-F6B2-4DC4-A325-33901AAEA066}"/>
    <cellStyle name="Normal 6 3 3 5 3" xfId="30169" xr:uid="{35A6137A-9A79-4FA9-A0E4-BC9B9671A559}"/>
    <cellStyle name="Normal 6 3 3 5 3 2" xfId="30516" xr:uid="{DABD6C2B-49F9-41EE-B9EE-279CE22049EF}"/>
    <cellStyle name="Normal 6 3 3 5 4" xfId="31509" xr:uid="{FE5EE180-0A6C-4451-850A-0F128D00BDF6}"/>
    <cellStyle name="Normal 6 3 3 6" xfId="30101" xr:uid="{39D311B1-3F99-4637-B6B6-3945F5B433CC}"/>
    <cellStyle name="Normal 6 3 3 6 2" xfId="30474"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6" xr:uid="{914EF0C8-D56B-478B-810B-7CA84A865AFB}"/>
    <cellStyle name="Normal 6 3 4 3 2 2 3" xfId="24994" xr:uid="{BF9404F4-9345-4E46-8DFA-77F5AB74D18D}"/>
    <cellStyle name="Normal 6 3 4 3 2 3" xfId="1280" xr:uid="{00000000-0005-0000-0000-0000CB060000}"/>
    <cellStyle name="Normal 6 3 4 3 2 3 2" xfId="2018" xr:uid="{00000000-0005-0000-0000-0000CC060000}"/>
    <cellStyle name="Normal 6 3 4 3 2 3 3" xfId="3751" xr:uid="{00000000-0005-0000-0000-00002E060000}"/>
    <cellStyle name="Normal 6 3 4 3 2 3 3 2" xfId="4722" xr:uid="{FB4D8310-7AEF-4531-9242-402D4EE4CBCA}"/>
    <cellStyle name="Normal 6 3 4 3 2 3 3 3" xfId="30276" xr:uid="{E5F840FE-5104-4857-8DCE-96279A827F92}"/>
    <cellStyle name="Normal 6 3 4 3 2 3 3 3 2" xfId="31419" xr:uid="{4198C9AA-B1FD-49F4-9439-E7F43D107413}"/>
    <cellStyle name="Normal 6 3 4 3 2 3 3 4" xfId="31616" xr:uid="{909DD0D0-1364-42A4-A034-3430836BB697}"/>
    <cellStyle name="Normal 6 3 4 3 2 4" xfId="24958" xr:uid="{0DA149DA-ADAC-4AFA-94DC-BF3AC20BD344}"/>
    <cellStyle name="Normal 6 3 4 3 3" xfId="1281" xr:uid="{00000000-0005-0000-0000-0000CD060000}"/>
    <cellStyle name="Normal 6 3 4 3 4" xfId="2974" xr:uid="{00000000-0005-0000-0000-0000AC070000}"/>
    <cellStyle name="Normal 6 3 4 3 4 2" xfId="31288" xr:uid="{BE8648E5-FB61-43AA-BB56-FE67109396AA}"/>
    <cellStyle name="Normal 6 3 4 3 5" xfId="2132" xr:uid="{00000000-0005-0000-0000-0000CC020000}"/>
    <cellStyle name="Normal 6 3 4 3 5 2" xfId="4640" xr:uid="{B14B5BE6-0AD9-4024-B6A3-83DB74FA6323}"/>
    <cellStyle name="Normal 6 3 4 3 5 3" xfId="30213" xr:uid="{E0D683BA-EFB6-4E11-8ABF-098065B0A36F}"/>
    <cellStyle name="Normal 6 3 4 3 5 3 2" xfId="31357" xr:uid="{9C8FE98E-1D8F-4973-8A1E-AB187A709B52}"/>
    <cellStyle name="Normal 6 3 4 3 5 4" xfId="31553" xr:uid="{83DF3942-78DD-4E7E-8FC5-59A81BE0190A}"/>
    <cellStyle name="Normal 6 3 4 3 6" xfId="4038" xr:uid="{85017E11-7866-4279-9063-BD1F44AA9952}"/>
    <cellStyle name="Normal 6 3 4 3 6 2" xfId="4784" xr:uid="{121F7278-5066-479E-804E-839EF523D6AF}"/>
    <cellStyle name="Normal 6 3 4 3 6 3" xfId="30330" xr:uid="{10D4AA31-3BD6-458F-BF46-08A025222983}"/>
    <cellStyle name="Normal 6 3 4 3 6 3 2" xfId="31473" xr:uid="{45E35B95-8A5B-4E1D-9384-E5D7227BFA78}"/>
    <cellStyle name="Normal 6 3 4 3 6 4" xfId="31670" xr:uid="{5ABCB488-C596-4F4D-A1BD-D5E366D7C9F2}"/>
    <cellStyle name="Normal 6 3 4 3 7" xfId="30150" xr:uid="{7EB70341-ADA0-4143-B80B-2417C60D5EFB}"/>
    <cellStyle name="Normal 6 3 4 3 7 2" xfId="30518" xr:uid="{35C90F93-35F2-4DF2-AF1A-E04B1075095B}"/>
    <cellStyle name="Normal 6 3 4 4" xfId="2973" xr:uid="{00000000-0005-0000-0000-0000AD070000}"/>
    <cellStyle name="Normal 6 3 4 4 2" xfId="24838" xr:uid="{A731FBC4-F028-41EF-AC44-B734738D1241}"/>
    <cellStyle name="Normal 6 3 4 4 2 2" xfId="29622" xr:uid="{7D19FE9A-8DE5-4212-8041-0E8E01477532}"/>
    <cellStyle name="Normal 6 3 4 4 2 3" xfId="29607" xr:uid="{6844FE66-0350-45B6-8749-E96EC837CDEA}"/>
    <cellStyle name="Normal 6 3 4 4 2 3 2" xfId="29648" xr:uid="{306B9646-B3CB-4206-96D3-173A2C19F6A4}"/>
    <cellStyle name="Normal 6 3 4 4 2 3 3" xfId="30390" xr:uid="{5C1B9AE5-B079-4BE9-940F-38DB98168A0F}"/>
    <cellStyle name="Normal 6 3 4 4 2 3 4" xfId="30377" xr:uid="{0C630832-C427-48AC-B7B7-CDBA068EF46E}"/>
    <cellStyle name="Normal 6 3 4 4 2 3 4 2" xfId="31716" xr:uid="{59210765-A088-4B60-B438-476422DF6627}"/>
    <cellStyle name="Normal 6 3 4 4 2 4" xfId="30363" xr:uid="{ED8C1BC9-242E-4E34-A350-F2FCEF2ABD52}"/>
    <cellStyle name="Normal 6 3 4 4 2 4 2" xfId="31703" xr:uid="{1508FF5D-6EE9-4924-B426-3723E8CF7E8F}"/>
    <cellStyle name="Normal 6 3 4 4 3" xfId="24975" xr:uid="{B81CA4B1-D0EC-4903-82C2-3729418C66EC}"/>
    <cellStyle name="Normal 6 3 4 5" xfId="2131" xr:uid="{00000000-0005-0000-0000-0000CA020000}"/>
    <cellStyle name="Normal 6 3 4 5 2" xfId="4625" xr:uid="{385DF0D6-58F0-450D-88C9-C3CEB76D1408}"/>
    <cellStyle name="Normal 6 3 4 5 3" xfId="30212" xr:uid="{90312F7B-2D6D-405C-8052-43F9AAADE25C}"/>
    <cellStyle name="Normal 6 3 4 5 3 2" xfId="31356" xr:uid="{E7349462-429D-4D08-82F3-1A2EB2E58B37}"/>
    <cellStyle name="Normal 6 3 4 5 4" xfId="31552" xr:uid="{1042ECBD-2BB7-4E90-905B-07F8507D3AB7}"/>
    <cellStyle name="Normal 6 3 4 6" xfId="4037" xr:uid="{8D1101F3-0C22-4BE8-AF14-06E549D8B1C0}"/>
    <cellStyle name="Normal 6 3 4 6 2" xfId="4707" xr:uid="{309113B5-9206-44C4-9B50-F0859B4F4AC0}"/>
    <cellStyle name="Normal 6 3 4 6 3" xfId="30329" xr:uid="{75C41231-A56E-451C-A0E6-06EE355C936A}"/>
    <cellStyle name="Normal 6 3 4 6 3 2" xfId="31472" xr:uid="{E83C45BE-E56B-493C-B749-8DBB698D4281}"/>
    <cellStyle name="Normal 6 3 4 6 4" xfId="31669" xr:uid="{BED4E2F1-8BFE-49E7-94A6-F6C20E56EE89}"/>
    <cellStyle name="Normal 6 3 4 7" xfId="30149" xr:uid="{230E3327-1DCE-4021-B3F8-983D1A5A137A}"/>
    <cellStyle name="Normal 6 3 4 7 2" xfId="30517" xr:uid="{E88A4B4D-5E2F-4EF4-8F91-154A61DEACCE}"/>
    <cellStyle name="Normal 6 3 5" xfId="29608" xr:uid="{631E655F-7844-43BA-9955-2AD29CB8158C}"/>
    <cellStyle name="Normal 6 3 5 2" xfId="29636" xr:uid="{B4AFCDD8-862C-4144-A948-C80FD9D9C627}"/>
    <cellStyle name="Normal 6 3 5 3" xfId="30364" xr:uid="{BB71A935-D937-468C-AA47-D9536B9840FB}"/>
    <cellStyle name="Normal 6 3 5 3 2" xfId="30519" xr:uid="{EB168DF3-E7E9-4582-9E18-6217A4D688DD}"/>
    <cellStyle name="Normal 6 3 6" xfId="31499" xr:uid="{DD156CEF-7EAB-43B9-BB83-25E20C183EA0}"/>
    <cellStyle name="Normal 6 4" xfId="1282" xr:uid="{00000000-0005-0000-0000-0000CE060000}"/>
    <cellStyle name="Normal 6 4 2" xfId="29576"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5" xr:uid="{6CE7B02B-D1CE-4710-96B7-8A6DF2DAC870}"/>
    <cellStyle name="Normal 6 5 3 2 3 2 2 3" xfId="23024" xr:uid="{4E9BE13E-A5E0-47E2-AFF3-48DE17D58116}"/>
    <cellStyle name="Normal 6 5 3 2 3 2 3" xfId="1291" xr:uid="{00000000-0005-0000-0000-0000D7060000}"/>
    <cellStyle name="Normal 6 5 3 2 3 2 3 2" xfId="2019" xr:uid="{00000000-0005-0000-0000-0000D8060000}"/>
    <cellStyle name="Normal 6 5 3 2 3 2 3 3" xfId="3752" xr:uid="{00000000-0005-0000-0000-00003A060000}"/>
    <cellStyle name="Normal 6 5 3 2 3 2 3 3 2" xfId="4749" xr:uid="{5673C234-99C3-4A51-9CB0-6C6BF3ACCAF4}"/>
    <cellStyle name="Normal 6 5 3 2 3 2 3 3 3" xfId="30277" xr:uid="{E39C729E-3986-412E-9582-DDBDB6F5B372}"/>
    <cellStyle name="Normal 6 5 3 2 3 2 3 3 3 2" xfId="31420" xr:uid="{3CA02C8E-1377-438F-8ACF-277F8C8DB7A0}"/>
    <cellStyle name="Normal 6 5 3 2 3 2 3 3 4" xfId="31617" xr:uid="{0A1895AA-EE88-42AC-B89A-BCDB4B9319D4}"/>
    <cellStyle name="Normal 6 5 3 2 3 2 4" xfId="22681" xr:uid="{9FD8EF5C-1DF1-4ABC-86B0-BC0A24BC7DB0}"/>
    <cellStyle name="Normal 6 5 3 2 3 3" xfId="1292" xr:uid="{00000000-0005-0000-0000-0000D9060000}"/>
    <cellStyle name="Normal 6 5 3 2 3 4" xfId="2976" xr:uid="{00000000-0005-0000-0000-0000B7070000}"/>
    <cellStyle name="Normal 6 5 3 2 3 4 2" xfId="31276" xr:uid="{AC78F16B-C398-421C-B6DA-60754B2F6068}"/>
    <cellStyle name="Normal 6 5 3 2 3 5" xfId="2135" xr:uid="{00000000-0005-0000-0000-0000D4020000}"/>
    <cellStyle name="Normal 6 5 3 2 3 5 2" xfId="4647" xr:uid="{6EE5CD5D-2630-46DB-98C1-E0A91C088B26}"/>
    <cellStyle name="Normal 6 5 3 2 3 5 3" xfId="30216" xr:uid="{ADF6D548-1F3A-459F-A750-74CD99FDEE9A}"/>
    <cellStyle name="Normal 6 5 3 2 3 5 3 2" xfId="31360" xr:uid="{B71D2F94-18B1-4748-AC7B-9E99EEE3BBE2}"/>
    <cellStyle name="Normal 6 5 3 2 3 5 4" xfId="31556" xr:uid="{F49B284C-4158-45C7-A289-51B9D8DE13A3}"/>
    <cellStyle name="Normal 6 5 3 2 3 6" xfId="4041" xr:uid="{8B315A9F-8391-474D-B4C0-405EE4404F8E}"/>
    <cellStyle name="Normal 6 5 3 2 3 6 2" xfId="4712" xr:uid="{B2D6BDD1-5721-402C-A1EB-DE58BA876C84}"/>
    <cellStyle name="Normal 6 5 3 2 3 6 3" xfId="30333" xr:uid="{BB68FD68-7256-47F7-953D-2BBE26864CDA}"/>
    <cellStyle name="Normal 6 5 3 2 3 6 3 2" xfId="31475" xr:uid="{8C01FEE2-79B9-4A0F-A784-4FD92A5B6B0B}"/>
    <cellStyle name="Normal 6 5 3 2 3 6 4" xfId="31673" xr:uid="{EBE5DAA1-C59B-46EC-A8F2-1CE773456805}"/>
    <cellStyle name="Normal 6 5 3 2 3 7" xfId="30152" xr:uid="{49112585-27FD-43F2-BF44-AC831E47158C}"/>
    <cellStyle name="Normal 6 5 3 2 3 7 2" xfId="30521" xr:uid="{97E9803D-6432-444E-A890-68A0602A16F1}"/>
    <cellStyle name="Normal 6 5 3 2 4" xfId="1293" xr:uid="{00000000-0005-0000-0000-0000DA060000}"/>
    <cellStyle name="Normal 6 5 3 2 4 2" xfId="2975" xr:uid="{00000000-0005-0000-0000-0000B8070000}"/>
    <cellStyle name="Normal 6 5 3 2 4 3" xfId="22771" xr:uid="{CD57B1BC-3F34-42E2-9CEF-B7D110F41FF7}"/>
    <cellStyle name="Normal 6 5 3 2 4 3 2" xfId="29617" xr:uid="{9DAA4DA3-BA88-49B7-AE77-A0A630F355B2}"/>
    <cellStyle name="Normal 6 5 3 2 4 3 3" xfId="29609" xr:uid="{8CF9AABB-3F53-411E-BD53-F0F5DD0A33EC}"/>
    <cellStyle name="Normal 6 5 3 2 4 3 3 2" xfId="29649" xr:uid="{40128613-59DC-4F9E-A541-DEA5B2B014E4}"/>
    <cellStyle name="Normal 6 5 3 2 4 3 3 3" xfId="30391" xr:uid="{3896CCD4-4803-40CF-8441-650569527929}"/>
    <cellStyle name="Normal 6 5 3 2 4 3 3 4" xfId="30378" xr:uid="{CBA19119-5BB4-4E00-A950-1BDA2D9F3805}"/>
    <cellStyle name="Normal 6 5 3 2 4 3 3 4 2" xfId="31717" xr:uid="{8630AAF4-9A72-44FF-B5C2-D15011E2D118}"/>
    <cellStyle name="Normal 6 5 3 2 4 3 4" xfId="30365" xr:uid="{ECE487CF-3F45-4A59-B530-7A43F95E48BF}"/>
    <cellStyle name="Normal 6 5 3 2 4 3 4 2" xfId="31704" xr:uid="{08509A36-70E6-4EBD-A46D-BFCD7652D951}"/>
    <cellStyle name="Normal 6 5 3 2 5" xfId="2134" xr:uid="{00000000-0005-0000-0000-0000D2020000}"/>
    <cellStyle name="Normal 6 5 3 2 5 2" xfId="4683" xr:uid="{985E2EB5-9E1E-43AC-B0AB-0DDE28EC2B5C}"/>
    <cellStyle name="Normal 6 5 3 2 5 3" xfId="30215" xr:uid="{D46CE359-6D20-457D-B96B-F51C055BD562}"/>
    <cellStyle name="Normal 6 5 3 2 5 3 2" xfId="31359" xr:uid="{988CB04C-674F-41D1-A07E-95491E04BE7D}"/>
    <cellStyle name="Normal 6 5 3 2 5 4" xfId="31555" xr:uid="{D1D84B56-D950-4446-AE9F-C32773F7F07D}"/>
    <cellStyle name="Normal 6 5 3 2 6" xfId="4040" xr:uid="{8635F82C-04F7-4EC6-B923-CFC4350C7830}"/>
    <cellStyle name="Normal 6 5 3 2 6 2" xfId="4720" xr:uid="{5D5E7BFF-9D34-4E6B-9329-AD7DE75B6822}"/>
    <cellStyle name="Normal 6 5 3 2 6 3" xfId="30332" xr:uid="{32DCCDDE-5942-4CE1-9E1F-32A881D5BAD7}"/>
    <cellStyle name="Normal 6 5 3 2 6 3 2" xfId="31474" xr:uid="{5FA83714-5914-4708-8333-1CC83A3DDB0D}"/>
    <cellStyle name="Normal 6 5 3 2 6 4" xfId="31672" xr:uid="{E9FE8281-905A-4173-80C7-82183386EABC}"/>
    <cellStyle name="Normal 6 5 3 2 7" xfId="30151" xr:uid="{940D94C0-6359-4490-BCCE-8FEBED747550}"/>
    <cellStyle name="Normal 6 5 3 2 7 2" xfId="30520"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0" xr:uid="{00000000-0005-0000-0000-0000E0060000}"/>
    <cellStyle name="Normal 6 5 3 4 2 2 2 2 2" xfId="30070" xr:uid="{CE4D3F89-E104-4E7C-94DC-8DEA8C31FCE9}"/>
    <cellStyle name="Normal 6 5 3 4 2 2 2 3" xfId="3753" xr:uid="{00000000-0005-0000-0000-000041060000}"/>
    <cellStyle name="Normal 6 5 3 4 2 2 2 3 2" xfId="4750" xr:uid="{26BAC224-8031-4231-90D3-310CC68CB6C0}"/>
    <cellStyle name="Normal 6 5 3 4 2 2 2 3 3" xfId="30278" xr:uid="{D5CEC65A-2ADC-4D45-B3B7-ADDDF3F54B9C}"/>
    <cellStyle name="Normal 6 5 3 4 2 2 2 3 3 2" xfId="31421" xr:uid="{F627CE79-B180-42C5-A491-6351F4C67CBE}"/>
    <cellStyle name="Normal 6 5 3 4 2 2 2 3 4" xfId="31618" xr:uid="{BB2108BE-1192-4E13-B6B9-9D2AB265B6C3}"/>
    <cellStyle name="Normal 6 5 3 4 2 2 2 4" xfId="25649" xr:uid="{027883EB-AA0E-41FF-81FB-F1BBC81CE7B2}"/>
    <cellStyle name="Normal 6 5 3 4 2 2 3" xfId="2021" xr:uid="{00000000-0005-0000-0000-0000E1060000}"/>
    <cellStyle name="Normal 6 5 3 4 2 2 4" xfId="23688" xr:uid="{CA3DAEF0-6343-4558-A238-4D98377C6D1B}"/>
    <cellStyle name="Normal 6 5 3 4 2 3" xfId="1299" xr:uid="{00000000-0005-0000-0000-0000E2060000}"/>
    <cellStyle name="Normal 6 5 3 4 2 3 2" xfId="1300" xr:uid="{00000000-0005-0000-0000-0000E3060000}"/>
    <cellStyle name="Normal 6 5 3 4 2 3 2 2" xfId="24929" xr:uid="{E909B7A4-5CBD-4AAC-BDAA-0C01073A2252}"/>
    <cellStyle name="Normal 6 5 3 4 2 3 2 3" xfId="24546" xr:uid="{FAAE128B-02E0-4F7E-969B-D2ECFB9E58C6}"/>
    <cellStyle name="Normal 6 5 3 4 2 3 3" xfId="1301" xr:uid="{00000000-0005-0000-0000-0000E4060000}"/>
    <cellStyle name="Normal 6 5 3 4 2 3 3 2" xfId="23110" xr:uid="{5C06B36C-8B41-47F4-8669-E1A3D37189EF}"/>
    <cellStyle name="Normal 6 5 3 4 2 3 3 3" xfId="24192" xr:uid="{E0A3CB2B-323E-45C9-B368-4BFDAA379657}"/>
    <cellStyle name="Normal 6 5 3 4 2 3 4" xfId="2137" xr:uid="{00000000-0005-0000-0000-0000DA020000}"/>
    <cellStyle name="Normal 6 5 3 4 2 3 4 2" xfId="4791" xr:uid="{654C328A-1FF9-4AC4-BD39-89BAD01AAAF1}"/>
    <cellStyle name="Normal 6 5 3 4 2 3 4 3" xfId="30218" xr:uid="{315EE6F0-4A4B-4614-90D5-5242C6E49BBC}"/>
    <cellStyle name="Normal 6 5 3 4 2 3 4 3 2" xfId="31362" xr:uid="{946949EA-0176-4BCD-B99E-F7D135D21458}"/>
    <cellStyle name="Normal 6 5 3 4 2 3 4 4" xfId="31558" xr:uid="{F5FB7FA9-7FF9-4592-9A76-78A07223589D}"/>
    <cellStyle name="Normal 6 5 3 4 2 3 5" xfId="25818" xr:uid="{146A0A89-FA15-4673-83D1-1BD48BA23B4F}"/>
    <cellStyle name="Normal 6 5 3 4 2 3 6" xfId="30541" xr:uid="{1E4E56E2-FCF3-4C9E-A5C1-C675C3F1A005}"/>
    <cellStyle name="Normal 6 5 3 4 2 4" xfId="24938" xr:uid="{FD27707B-D4A4-422F-BC64-0031AA3E4D05}"/>
    <cellStyle name="Normal 6 5 3 4 3" xfId="1302" xr:uid="{00000000-0005-0000-0000-0000E5060000}"/>
    <cellStyle name="Normal 6 5 3 4 4" xfId="2977" xr:uid="{00000000-0005-0000-0000-0000C0070000}"/>
    <cellStyle name="Normal 6 5 3 4 4 2" xfId="31294" xr:uid="{AB74C274-9F21-4F33-97DC-03C78C47142A}"/>
    <cellStyle name="Normal 6 5 3 4 5" xfId="2136" xr:uid="{00000000-0005-0000-0000-0000D7020000}"/>
    <cellStyle name="Normal 6 5 3 4 5 2" xfId="4667" xr:uid="{D2333BB9-76BA-48B1-B619-1F9C6401FD25}"/>
    <cellStyle name="Normal 6 5 3 4 5 3" xfId="30217" xr:uid="{62554BF8-65F6-4FEE-9102-1517F5320031}"/>
    <cellStyle name="Normal 6 5 3 4 5 3 2" xfId="31361" xr:uid="{8411E2B0-CE72-4FAF-B1B5-E2FDF3AB6116}"/>
    <cellStyle name="Normal 6 5 3 4 5 4" xfId="31557" xr:uid="{613255CF-C246-4231-95AD-15A9EA1A28E1}"/>
    <cellStyle name="Normal 6 5 3 4 6" xfId="4042" xr:uid="{13FADCA8-36DC-469D-8F55-211BB24FA64B}"/>
    <cellStyle name="Normal 6 5 3 4 6 2" xfId="4754" xr:uid="{ABAADEE5-6BDD-4DDF-988F-045E065F16C3}"/>
    <cellStyle name="Normal 6 5 3 4 6 3" xfId="30334" xr:uid="{C370706B-D050-44A6-8DBC-4B79D80786ED}"/>
    <cellStyle name="Normal 6 5 3 4 6 3 2" xfId="31476" xr:uid="{A2072E34-E841-4339-9FD5-C6D6C717F7C6}"/>
    <cellStyle name="Normal 6 5 3 4 6 4" xfId="31674" xr:uid="{A7B8BC6B-0D84-401C-BCE1-1C3CE034DBAA}"/>
    <cellStyle name="Normal 6 5 3 4 7" xfId="30153" xr:uid="{B6B1B1A2-B731-440F-A283-79585C0A73B2}"/>
    <cellStyle name="Normal 6 5 3 4 7 2" xfId="30522" xr:uid="{8E1F6B5E-F917-4E06-A35E-B3F4B762C63D}"/>
    <cellStyle name="Normal 6 5 3 5" xfId="1303" xr:uid="{00000000-0005-0000-0000-0000E6060000}"/>
    <cellStyle name="Normal 6 5 3 5 2" xfId="1304" xr:uid="{00000000-0005-0000-0000-0000E7060000}"/>
    <cellStyle name="Normal 6 5 3 5 3" xfId="3754" xr:uid="{00000000-0005-0000-0000-000048060000}"/>
    <cellStyle name="Normal 6 5 3 5 3 2" xfId="4729" xr:uid="{AA82DB5A-447D-4511-8EB9-24556BA2CB0E}"/>
    <cellStyle name="Normal 6 5 3 5 3 2 2" xfId="27330" xr:uid="{B4F852AE-EC89-4A98-8D9A-9E80570804CD}"/>
    <cellStyle name="Normal 6 5 3 5 3 3" xfId="23852" xr:uid="{67DDA71D-7964-413D-BDC5-5EE7AA0D2113}"/>
    <cellStyle name="Normal 6 5 3 5 3 4" xfId="30279" xr:uid="{0F482ABE-F9DD-4AE1-B958-7F9AACCE1E1C}"/>
    <cellStyle name="Normal 6 5 3 5 3 4 2" xfId="31422" xr:uid="{8090AB6F-2CAE-48D4-BCB0-D8D0AD244004}"/>
    <cellStyle name="Normal 6 5 3 5 3 5" xfId="31619" xr:uid="{F37F9835-CED0-41DF-BE2E-CCAD9E7DE39B}"/>
    <cellStyle name="Normal 6 5 3 5 4" xfId="23273"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2" xr:uid="{42C34BA9-5B93-4F83-838A-E71B19AEACFC}"/>
    <cellStyle name="Normal 6 5 4 3 2 2 3" xfId="24337" xr:uid="{1384C54E-DAFE-4C52-84EF-49846655DA71}"/>
    <cellStyle name="Normal 6 5 4 3 2 3" xfId="1310" xr:uid="{00000000-0005-0000-0000-0000ED060000}"/>
    <cellStyle name="Normal 6 5 4 3 2 3 2" xfId="2022" xr:uid="{00000000-0005-0000-0000-0000EE060000}"/>
    <cellStyle name="Normal 6 5 4 3 2 3 3" xfId="3755" xr:uid="{00000000-0005-0000-0000-00004F060000}"/>
    <cellStyle name="Normal 6 5 4 3 2 3 3 2" xfId="4792" xr:uid="{156ECD42-9B10-42E7-81DB-911B21DCE73A}"/>
    <cellStyle name="Normal 6 5 4 3 2 3 3 3" xfId="30280" xr:uid="{44E45A56-0938-496E-848A-9D883B75B8E6}"/>
    <cellStyle name="Normal 6 5 4 3 2 3 3 3 2" xfId="31423" xr:uid="{104720AE-072D-43E6-A876-8E12BB329AC9}"/>
    <cellStyle name="Normal 6 5 4 3 2 3 3 4" xfId="31620" xr:uid="{C63255E8-1A1C-4DD5-BCD8-566984E31045}"/>
    <cellStyle name="Normal 6 5 4 3 2 4" xfId="24663" xr:uid="{C8FD317F-C620-40B3-9E84-C86134062E28}"/>
    <cellStyle name="Normal 6 5 4 3 3" xfId="1311" xr:uid="{00000000-0005-0000-0000-0000EF060000}"/>
    <cellStyle name="Normal 6 5 4 3 4" xfId="2978" xr:uid="{00000000-0005-0000-0000-0000C6070000}"/>
    <cellStyle name="Normal 6 5 4 3 4 2" xfId="31299" xr:uid="{1D63F91C-4880-4AD8-ACE6-3490B3C191AF}"/>
    <cellStyle name="Normal 6 5 4 3 5" xfId="2139" xr:uid="{00000000-0005-0000-0000-0000DE020000}"/>
    <cellStyle name="Normal 6 5 4 3 5 2" xfId="3771" xr:uid="{0DAEABF9-E059-45BB-9EA3-DB8CCF44184B}"/>
    <cellStyle name="Normal 6 5 4 3 5 3" xfId="30220" xr:uid="{45838C83-4A43-4932-BDCE-C8F337A6FF93}"/>
    <cellStyle name="Normal 6 5 4 3 5 3 2" xfId="31364" xr:uid="{1681B1FF-BD73-48EA-B617-B273CD937AF6}"/>
    <cellStyle name="Normal 6 5 4 3 5 4" xfId="31560" xr:uid="{D408C2DC-B73E-44AF-B237-D74B8744DB20}"/>
    <cellStyle name="Normal 6 5 4 3 6" xfId="4044" xr:uid="{3B6C1D61-E8B0-4D32-BD74-479DABBA050E}"/>
    <cellStyle name="Normal 6 5 4 3 6 2" xfId="4742" xr:uid="{AB0FA666-59CA-452D-8185-BFDD339259A5}"/>
    <cellStyle name="Normal 6 5 4 3 6 3" xfId="30336" xr:uid="{A0F6DACF-5765-4B5B-B0D5-474B058864BF}"/>
    <cellStyle name="Normal 6 5 4 3 6 3 2" xfId="31478" xr:uid="{399043F7-6F4A-4A3E-9634-085F7EF1332F}"/>
    <cellStyle name="Normal 6 5 4 3 6 4" xfId="31676" xr:uid="{0C618089-00EB-4E10-B4F7-F237E3E30D1F}"/>
    <cellStyle name="Normal 6 5 4 3 7" xfId="30155" xr:uid="{E689BF94-8089-4EDB-8A90-EC9DD05FAEB6}"/>
    <cellStyle name="Normal 6 5 4 3 7 2" xfId="30524" xr:uid="{EFBA4820-C840-4148-BF88-6BDF2F0347D9}"/>
    <cellStyle name="Normal 6 5 4 4" xfId="1312" xr:uid="{00000000-0005-0000-0000-0000F0060000}"/>
    <cellStyle name="Normal 6 5 4 4 2" xfId="2023" xr:uid="{00000000-0005-0000-0000-0000F1060000}"/>
    <cellStyle name="Normal 6 5 4 4 3" xfId="3756" xr:uid="{00000000-0005-0000-0000-000052060000}"/>
    <cellStyle name="Normal 6 5 4 4 3 2" xfId="4802" xr:uid="{7A47A254-C6AA-423D-9FA2-08282F4CE5E0}"/>
    <cellStyle name="Normal 6 5 4 4 3 3" xfId="30281" xr:uid="{0B00FD0E-6729-4916-9762-F885F79C9AA2}"/>
    <cellStyle name="Normal 6 5 4 4 3 3 2" xfId="31424" xr:uid="{06166BF6-49AB-4FD9-B6C9-466EFABFB73C}"/>
    <cellStyle name="Normal 6 5 4 4 3 4" xfId="31621" xr:uid="{F51A84E7-859C-4016-A24B-CC6BB58A5781}"/>
    <cellStyle name="Normal 6 5 4 5" xfId="2138" xr:uid="{00000000-0005-0000-0000-0000DC020000}"/>
    <cellStyle name="Normal 6 5 4 5 2" xfId="4627" xr:uid="{F656D414-B9FB-4E57-A874-02EABF4164A9}"/>
    <cellStyle name="Normal 6 5 4 5 3" xfId="30219" xr:uid="{CC65D777-7FA0-471D-A07E-954A4411B4C7}"/>
    <cellStyle name="Normal 6 5 4 5 3 2" xfId="31363" xr:uid="{73E9ABE8-24A6-412C-9014-B32C406F5254}"/>
    <cellStyle name="Normal 6 5 4 5 4" xfId="31559" xr:uid="{6EB7D5EF-0E62-4B3E-BC7A-4EBD9D7356D9}"/>
    <cellStyle name="Normal 6 5 4 6" xfId="4043" xr:uid="{275714B7-5104-4FAB-9E0E-B1CADB04BD20}"/>
    <cellStyle name="Normal 6 5 4 6 2" xfId="4757" xr:uid="{66B4AC42-B19A-46C7-BB60-AA3BF5A56B35}"/>
    <cellStyle name="Normal 6 5 4 6 3" xfId="30335" xr:uid="{0B89003E-3F94-4F85-8781-8734CDF2F216}"/>
    <cellStyle name="Normal 6 5 4 6 3 2" xfId="31477" xr:uid="{28AE4F89-814E-43D6-B004-239043802B5A}"/>
    <cellStyle name="Normal 6 5 4 6 4" xfId="31675" xr:uid="{C9E8D383-49F9-4B00-9D73-DB9D2C0D47B7}"/>
    <cellStyle name="Normal 6 5 4 7" xfId="30154" xr:uid="{2552D7E3-E9B3-4241-AB50-FAF890DD8E42}"/>
    <cellStyle name="Normal 6 5 4 7 2" xfId="30523" xr:uid="{4C0D5AE6-EFC9-4BFA-B323-123CB782B2A7}"/>
    <cellStyle name="Normal 6 5 5" xfId="2070" xr:uid="{00000000-0005-0000-0000-0000CF020000}"/>
    <cellStyle name="Normal 6 5 5 2" xfId="4761" xr:uid="{58B42343-3889-4193-AB92-064DC779A64F}"/>
    <cellStyle name="Normal 6 5 5 3" xfId="30170" xr:uid="{1B9038EE-4F4C-4744-8861-25102551DC54}"/>
    <cellStyle name="Normal 6 5 5 3 2" xfId="30525" xr:uid="{438B0090-C4E0-4040-B6B8-2ED195399BE5}"/>
    <cellStyle name="Normal 6 5 5 4" xfId="31510" xr:uid="{22A88986-2C4B-4B97-B1CE-8329EB5EAAF9}"/>
    <cellStyle name="Normal 6 5 6" xfId="30114" xr:uid="{8D7A58C9-2680-41F9-B10A-5FB6EB00FD95}"/>
    <cellStyle name="Normal 6 5 6 2" xfId="30475" xr:uid="{6AC3E222-93E2-4ED5-A04F-8AD2183A95F8}"/>
    <cellStyle name="Normal 6 6" xfId="1313" xr:uid="{00000000-0005-0000-0000-0000F2060000}"/>
    <cellStyle name="Normal 6 6 10" xfId="30156" xr:uid="{52A1F13F-0078-432B-BBAA-5F6768E9F38E}"/>
    <cellStyle name="Normal 6 6 10 2" xfId="31503"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49" xr:uid="{FF7B7CA6-5BAD-4B3B-BFA9-B67F9521BFD9}"/>
    <cellStyle name="Normal 6 6 3 3 2 3" xfId="23761" xr:uid="{C401F704-A611-42D7-8DE8-0593ABE99CAF}"/>
    <cellStyle name="Normal 6 6 3 3 3" xfId="1319" xr:uid="{00000000-0005-0000-0000-0000F8060000}"/>
    <cellStyle name="Normal 6 6 3 3 4" xfId="2141" xr:uid="{00000000-0005-0000-0000-0000E4020000}"/>
    <cellStyle name="Normal 6 6 3 3 4 2" xfId="4746" xr:uid="{DCE992B0-96C0-4517-B80E-99DBA26EC200}"/>
    <cellStyle name="Normal 6 6 3 3 4 3" xfId="25600" xr:uid="{C235D33F-C474-40C8-AD55-EC553E1D42A9}"/>
    <cellStyle name="Normal 6 6 3 3 4 4" xfId="30222" xr:uid="{1E0F7A3C-2BD1-4F71-A059-2E52E4FFE1B1}"/>
    <cellStyle name="Normal 6 6 3 3 4 4 2" xfId="31366" xr:uid="{0CD2B232-A623-46D5-BE56-9B0330ABDEE6}"/>
    <cellStyle name="Normal 6 6 3 3 4 5" xfId="31562" xr:uid="{644EB2C4-45E6-4172-BD45-78B17057F6A4}"/>
    <cellStyle name="Normal 6 6 3 3 5" xfId="30462" xr:uid="{904D57A7-5920-484C-BF65-E06F982671D6}"/>
    <cellStyle name="Normal 6 6 3 3 6" xfId="30542" xr:uid="{45581F97-261A-4B5F-B6BF-52BB811941F9}"/>
    <cellStyle name="Normal 6 6 3 4" xfId="1320" xr:uid="{00000000-0005-0000-0000-0000F9060000}"/>
    <cellStyle name="Normal 6 6 3 4 2" xfId="1321" xr:uid="{00000000-0005-0000-0000-0000FA060000}"/>
    <cellStyle name="Normal 6 6 3 4 3" xfId="3757" xr:uid="{00000000-0005-0000-0000-00005A060000}"/>
    <cellStyle name="Normal 6 6 3 4 3 2" xfId="4740" xr:uid="{CCE72AF1-1693-42F5-A9FF-B4A64FA2FDC4}"/>
    <cellStyle name="Normal 6 6 3 4 3 3" xfId="30282" xr:uid="{43EAA275-4ABE-462B-9447-B627D0C084F1}"/>
    <cellStyle name="Normal 6 6 3 4 3 3 2" xfId="31425" xr:uid="{93AAD6B1-80BF-4EEF-8D5D-CD727227AB72}"/>
    <cellStyle name="Normal 6 6 3 4 3 4" xfId="31622"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3" xr:uid="{7F9A15D0-EF01-4699-9491-9EC3553B5AF8}"/>
    <cellStyle name="Normal 6 6 4 2 2 3" xfId="25240" xr:uid="{0B833901-0D74-483C-8682-00DEB559717D}"/>
    <cellStyle name="Normal 6 6 4 2 3" xfId="1325" xr:uid="{00000000-0005-0000-0000-0000FE060000}"/>
    <cellStyle name="Normal 6 6 4 2 3 2" xfId="2024" xr:uid="{00000000-0005-0000-0000-0000FF060000}"/>
    <cellStyle name="Normal 6 6 4 2 3 3" xfId="3758" xr:uid="{00000000-0005-0000-0000-00005F060000}"/>
    <cellStyle name="Normal 6 6 4 2 3 3 2" xfId="4809" xr:uid="{D4480518-64CC-4BAE-AD63-DB0C87A603E7}"/>
    <cellStyle name="Normal 6 6 4 2 3 3 3" xfId="30283" xr:uid="{A757C1CC-289F-47DA-B927-DF3F89752397}"/>
    <cellStyle name="Normal 6 6 4 2 3 3 3 2" xfId="31426" xr:uid="{E50733EF-7DA7-4CC6-8EE1-0A08A8F17A48}"/>
    <cellStyle name="Normal 6 6 4 2 3 3 4" xfId="31623" xr:uid="{116C31C3-ADCC-4EDA-827C-4B657CD536F0}"/>
    <cellStyle name="Normal 6 6 4 2 4" xfId="24611" xr:uid="{0E019910-37DE-43E1-BDD5-941731A48A83}"/>
    <cellStyle name="Normal 6 6 4 3" xfId="1326" xr:uid="{00000000-0005-0000-0000-000000070000}"/>
    <cellStyle name="Normal 6 6 4 4" xfId="2979" xr:uid="{00000000-0005-0000-0000-0000D1070000}"/>
    <cellStyle name="Normal 6 6 4 4 2" xfId="31285" xr:uid="{19635C23-0322-4BD8-97B1-5DC1FA748C5B}"/>
    <cellStyle name="Normal 6 6 4 5" xfId="2142" xr:uid="{00000000-0005-0000-0000-0000E6020000}"/>
    <cellStyle name="Normal 6 6 4 5 2" xfId="4635" xr:uid="{BD1045AF-7E49-48EA-AF41-B1E7071CB221}"/>
    <cellStyle name="Normal 6 6 4 5 3" xfId="30223" xr:uid="{6D024BB1-BCE9-45B1-B4E9-3324C92FA7CE}"/>
    <cellStyle name="Normal 6 6 4 5 3 2" xfId="31367" xr:uid="{A3F6340C-D451-475A-A982-207B891A2261}"/>
    <cellStyle name="Normal 6 6 4 5 4" xfId="31563" xr:uid="{E815B1D5-FDA4-48C8-A684-C03B7EE3E407}"/>
    <cellStyle name="Normal 6 6 4 6" xfId="4046" xr:uid="{7E3C1600-D01B-4C17-A3C8-5A48EC2345CF}"/>
    <cellStyle name="Normal 6 6 4 6 2" xfId="4714" xr:uid="{68449821-113B-44E2-90F0-E71E4937E5CF}"/>
    <cellStyle name="Normal 6 6 4 6 3" xfId="30338" xr:uid="{4FEA25DB-3C81-4F82-B8DE-5FCA09BE2E0B}"/>
    <cellStyle name="Normal 6 6 4 6 3 2" xfId="31480" xr:uid="{1305EA02-9F5C-4ACE-9E7C-1E5681505D17}"/>
    <cellStyle name="Normal 6 6 4 6 4" xfId="31678" xr:uid="{6C3874CC-609C-48F8-B7E4-A3BC65EC6DA6}"/>
    <cellStyle name="Normal 6 6 4 7" xfId="30157" xr:uid="{5E7B4808-922D-4165-8936-0598A0A6DAFF}"/>
    <cellStyle name="Normal 6 6 4 7 2" xfId="30526"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6" xr:uid="{E7DC806F-0CF2-49E3-9BF1-8EFF6AC3C9C6}"/>
    <cellStyle name="Normal 6 6 6 3 2 2" xfId="4785" xr:uid="{7B28557E-58D5-4C46-AD75-D9193304C79B}"/>
    <cellStyle name="Normal 6 6 6 3 2 3" xfId="30349" xr:uid="{3218E97D-CD8C-4646-865A-D9FE354D3366}"/>
    <cellStyle name="Normal 6 6 6 3 2 3 2" xfId="31489" xr:uid="{3CAE3964-BC01-4657-A282-A605E568255D}"/>
    <cellStyle name="Normal 6 6 6 3 2 4" xfId="31689" xr:uid="{678B2E18-3999-4540-B1B8-C66D5ECF9D30}"/>
    <cellStyle name="Normal 6 6 6 3 3" xfId="25363" xr:uid="{25F2D5BA-2D6F-4E91-8FBB-4B9D252657D9}"/>
    <cellStyle name="Normal 6 6 6 4" xfId="2152" xr:uid="{00000000-0005-0000-0000-0000E9020000}"/>
    <cellStyle name="Normal 6 6 6 4 2" xfId="4690" xr:uid="{114F1330-7415-461B-B792-61BE07D55AC7}"/>
    <cellStyle name="Normal 6 6 6 4 3" xfId="30233" xr:uid="{F58AE918-38CD-4E0E-A2D9-09149BED6B00}"/>
    <cellStyle name="Normal 6 6 6 4 3 2" xfId="31377" xr:uid="{4B856CE8-FBE5-40B9-9BC7-A62E57FFCD5D}"/>
    <cellStyle name="Normal 6 6 6 4 4" xfId="31573" xr:uid="{4C1B4E78-3692-4AD9-812B-F104F8C9273E}"/>
    <cellStyle name="Normal 6 6 6 5" xfId="4095" xr:uid="{E42903F7-CF43-4BB8-AC03-F1EB46C1FC19}"/>
    <cellStyle name="Normal 6 6 6 5 2" xfId="4766" xr:uid="{2CC1BF88-5B5D-4701-8916-7B15CC9D2D01}"/>
    <cellStyle name="Normal 6 6 6 5 3" xfId="30347" xr:uid="{98CCC825-4A1A-42E6-B1AA-0E2C69D86523}"/>
    <cellStyle name="Normal 6 6 6 5 3 2" xfId="30468" xr:uid="{4FBD431D-8DEA-4803-A24A-7EA12E3C3A28}"/>
    <cellStyle name="Normal 6 6 6 5 4" xfId="31687" xr:uid="{C49B3C7B-D919-4712-AAA7-9D97D397881B}"/>
    <cellStyle name="Normal 6 6 6 6" xfId="25713" xr:uid="{CE44424C-FDE2-4274-9AAC-2B2782EEB566}"/>
    <cellStyle name="Normal 6 6 6 6 2" xfId="26402" xr:uid="{DEBDC983-AB32-4C69-A2AF-B29A4C97979C}"/>
    <cellStyle name="Normal 6 6 6 6 3" xfId="31162" xr:uid="{BD47C53A-D048-4DE0-B9CB-CDDE1C18DABC}"/>
    <cellStyle name="Normal 6 6 7" xfId="1331" xr:uid="{00000000-0005-0000-0000-000005070000}"/>
    <cellStyle name="Normal 6 6 7 2" xfId="1332" xr:uid="{00000000-0005-0000-0000-000006070000}"/>
    <cellStyle name="Normal 6 6 7 3" xfId="3759" xr:uid="{00000000-0005-0000-0000-000066060000}"/>
    <cellStyle name="Normal 6 6 7 3 2" xfId="4797" xr:uid="{7A2B7AA4-4D8E-47BA-B48E-48FE92EFB13B}"/>
    <cellStyle name="Normal 6 6 7 3 3" xfId="30284" xr:uid="{2C0FF210-3F32-4667-BC76-A197BDA7207F}"/>
    <cellStyle name="Normal 6 6 7 3 3 2" xfId="31427" xr:uid="{AD38E9A4-55DA-497D-9BB3-C9C7088878B7}"/>
    <cellStyle name="Normal 6 6 7 3 4" xfId="31624" xr:uid="{42646DD9-025F-4705-9E62-4F3B5975772E}"/>
    <cellStyle name="Normal 6 6 8" xfId="2140" xr:uid="{00000000-0005-0000-0000-0000E0020000}"/>
    <cellStyle name="Normal 6 6 8 2" xfId="4773" xr:uid="{C961BEA7-4CED-4BA6-BDFD-A714A0F418E5}"/>
    <cellStyle name="Normal 6 6 8 3" xfId="30221" xr:uid="{37158C93-C128-47BC-9E38-D6AD1178AECA}"/>
    <cellStyle name="Normal 6 6 8 3 2" xfId="31365" xr:uid="{872114F9-D194-46EE-A5D9-EE1B0BAD18D4}"/>
    <cellStyle name="Normal 6 6 8 4" xfId="31561" xr:uid="{3F39477A-ED45-441A-A75D-B419A820AC75}"/>
    <cellStyle name="Normal 6 6 9" xfId="4045" xr:uid="{A50BAD3F-B140-4A20-83B4-791B93C5BDD0}"/>
    <cellStyle name="Normal 6 6 9 2" xfId="4822" xr:uid="{7CDE7D59-F383-4AF9-8CAA-D8B18AFC360A}"/>
    <cellStyle name="Normal 6 6 9 3" xfId="30337" xr:uid="{3A6A9E50-0BA5-4941-9213-B78E13DA814B}"/>
    <cellStyle name="Normal 6 6 9 3 2" xfId="31479" xr:uid="{6013DB08-71B5-4C90-970E-D19F82C70232}"/>
    <cellStyle name="Normal 6 6 9 4" xfId="31677" xr:uid="{53DDC73E-BA27-4E23-88D4-7A4DBD3D816F}"/>
    <cellStyle name="Normal 6 7" xfId="29574" xr:uid="{949E648E-1627-4304-B1D4-9DF911CA9729}"/>
    <cellStyle name="Normal 6 7 2" xfId="29631" xr:uid="{0E90CD01-BDD5-4813-BF65-92255AD7581D}"/>
    <cellStyle name="Normal 6 7 2 2" xfId="31250" xr:uid="{93E5B342-B8B5-4605-BBB7-D65BB0DA361E}"/>
    <cellStyle name="Normal 6 7 2 3" xfId="30418" xr:uid="{12179D78-6B54-4E06-83B0-9939D6079D0B}"/>
    <cellStyle name="Normal 6 7 3" xfId="29610" xr:uid="{7AF28517-C91E-49FA-99C2-5F623D4C0532}"/>
    <cellStyle name="Normal 6 7 3 2" xfId="29650" xr:uid="{53DFD4C6-C645-4A38-ACB5-6A77D465B439}"/>
    <cellStyle name="Normal 6 7 3 3" xfId="30392" xr:uid="{A5E5D95B-DDD1-4A2C-BD44-CABFE47ABDB3}"/>
    <cellStyle name="Normal 6 7 3 4" xfId="30379" xr:uid="{5155BC23-F086-4F1A-906F-131E56510975}"/>
    <cellStyle name="Normal 6 7 3 4 2" xfId="31718" xr:uid="{2BC8B870-CC42-4F6F-B727-0ADF1FB26729}"/>
    <cellStyle name="Normal 6 7 4" xfId="29639" xr:uid="{BF5B92AD-058E-4424-9669-B083BD07B8A2}"/>
    <cellStyle name="Normal 6 7 5" xfId="30366" xr:uid="{F68FEA24-123A-403F-96BE-EBB35A98CD3A}"/>
    <cellStyle name="Normal 6 7 5 2" xfId="31244" xr:uid="{E6CAD0FF-2279-4F48-A47B-5AABE6331490}"/>
    <cellStyle name="Normal 6 7 5 3" xfId="31705" xr:uid="{5A1A3DA2-D180-456E-AB85-E966B8A9EF63}"/>
    <cellStyle name="Normal 6 8" xfId="31496" xr:uid="{87BFBF72-39C8-449B-BCD7-58E40C532503}"/>
    <cellStyle name="Normal 7" xfId="1333" xr:uid="{00000000-0005-0000-0000-000007070000}"/>
    <cellStyle name="Normal 7 10" xfId="1334" xr:uid="{00000000-0005-0000-0000-000008070000}"/>
    <cellStyle name="Normal 7 10 10" xfId="9966" xr:uid="{359EDB8F-CE3F-4AAB-BA56-64B93A8BE2F6}"/>
    <cellStyle name="Normal 7 10 10 2" xfId="20346" xr:uid="{A0EBA2BB-938B-403C-AE99-D606E1476D6E}"/>
    <cellStyle name="Normal 7 10 11" xfId="24756" xr:uid="{DCAAA4C2-9861-49AD-92EC-882F2EE993BF}"/>
    <cellStyle name="Normal 7 10 12" xfId="12621" xr:uid="{9C120931-6A9C-4D9E-867D-D45C3FFA9BE0}"/>
    <cellStyle name="Normal 7 10 2" xfId="1335" xr:uid="{00000000-0005-0000-0000-000009070000}"/>
    <cellStyle name="Normal 7 10 2 2" xfId="1336" xr:uid="{00000000-0005-0000-0000-00000A070000}"/>
    <cellStyle name="Normal 7 10 2 2 2" xfId="5385" xr:uid="{A4B9A53A-3A43-4F3E-97AF-AF5E34941C4F}"/>
    <cellStyle name="Normal 7 10 2 2 2 2" xfId="23997" xr:uid="{5EF00CC8-C1B7-452B-B020-E7942E28CFBA}"/>
    <cellStyle name="Normal 7 10 2 2 2 3" xfId="26135" xr:uid="{DA00C987-569E-4341-827D-79B457BCFD94}"/>
    <cellStyle name="Normal 7 10 2 2 2 4" xfId="14682" xr:uid="{AF8FDFBD-6E65-4DA8-8B0E-B3F6654E15C5}"/>
    <cellStyle name="Normal 7 10 2 2 3" xfId="7135" xr:uid="{1F695DB0-07BF-463B-8722-C8FD9DE9EB6F}"/>
    <cellStyle name="Normal 7 10 2 2 3 2" xfId="27650" xr:uid="{8920B3EA-FA12-4A67-8439-E48C80F70C78}"/>
    <cellStyle name="Normal 7 10 2 2 3 3" xfId="26463" xr:uid="{E77B95E4-620B-4F7D-AC90-1902E601BB1F}"/>
    <cellStyle name="Normal 7 10 2 2 3 4" xfId="17515" xr:uid="{F420B961-5D2F-4632-BE6A-9C566417EBFD}"/>
    <cellStyle name="Normal 7 10 2 2 4" xfId="9968" xr:uid="{5F7FA390-95AA-49B3-AFEE-72F4C6921564}"/>
    <cellStyle name="Normal 7 10 2 2 4 2" xfId="29443" xr:uid="{9F168CC0-FBA2-4457-95B5-94D8723EC7E6}"/>
    <cellStyle name="Normal 7 10 2 2 4 3" xfId="20348" xr:uid="{20AEA8B9-C71C-492C-B138-253E81DD2236}"/>
    <cellStyle name="Normal 7 10 2 2 5" xfId="23412" xr:uid="{8A0A8ABF-D98B-4B79-A80A-A3B39774D71E}"/>
    <cellStyle name="Normal 7 10 2 2 6" xfId="13992" xr:uid="{6D8B82FA-0E6C-4705-9C7C-2244EF70DF8B}"/>
    <cellStyle name="Normal 7 10 2 3" xfId="2814" xr:uid="{00000000-0005-0000-0000-0000DA070000}"/>
    <cellStyle name="Normal 7 10 2 3 2" xfId="6030" xr:uid="{E04C8CEC-3F9D-4245-AA24-EF8271A18E37}"/>
    <cellStyle name="Normal 7 10 2 3 2 2" xfId="27610" xr:uid="{47AA8E0E-5398-489F-9C7E-069702AF5635}"/>
    <cellStyle name="Normal 7 10 2 3 2 3" xfId="15484" xr:uid="{7ED1D0C9-1B01-46B9-9DAD-C57BBC4FCD35}"/>
    <cellStyle name="Normal 7 10 2 3 3" xfId="7937" xr:uid="{1FEF77F3-0BD1-4C29-8FBA-6684FC4B16E9}"/>
    <cellStyle name="Normal 7 10 2 3 3 2" xfId="18317" xr:uid="{55CD75F5-A303-475B-ADFC-8BC97820FAA9}"/>
    <cellStyle name="Normal 7 10 2 3 4" xfId="10770" xr:uid="{AF006C00-1996-4209-87E4-9E26DBCAE9E4}"/>
    <cellStyle name="Normal 7 10 2 3 4 2" xfId="21150" xr:uid="{A4287C7A-E3EA-47F2-9467-86089E66D99F}"/>
    <cellStyle name="Normal 7 10 2 3 5" xfId="25407" xr:uid="{F96F5F49-5B26-4FCC-A7A2-514258545DFA}"/>
    <cellStyle name="Normal 7 10 2 3 6" xfId="13283" xr:uid="{A7A63833-42D2-46E1-964C-4D829DD7806C}"/>
    <cellStyle name="Normal 7 10 2 4" xfId="4209" xr:uid="{0F502A3E-63E3-4E2E-8374-0554430612A7}"/>
    <cellStyle name="Normal 7 10 2 4 2" xfId="8981" xr:uid="{AB6A1B5F-780F-4A02-8EBF-59D98E232FA1}"/>
    <cellStyle name="Normal 7 10 2 4 2 2" xfId="29062" xr:uid="{BE39E1FE-354A-41F3-A150-7076FFA64329}"/>
    <cellStyle name="Normal 7 10 2 4 2 3" xfId="19361" xr:uid="{76DF4956-5777-4EED-9D8B-AF88C6B58339}"/>
    <cellStyle name="Normal 7 10 2 4 3" xfId="11814" xr:uid="{11388FA3-A7FB-4627-B1A8-85D14666261B}"/>
    <cellStyle name="Normal 7 10 2 4 3 2" xfId="22194" xr:uid="{18DDC2C6-0556-401C-AEC8-9E605AC46C13}"/>
    <cellStyle name="Normal 7 10 2 4 4" xfId="24511" xr:uid="{1D9F726A-6BCE-4942-A09A-7B22BDAD81ED}"/>
    <cellStyle name="Normal 7 10 2 4 5" xfId="16528" xr:uid="{76A4361B-AE12-42E6-9D40-C4A92532D484}"/>
    <cellStyle name="Normal 7 10 2 5" xfId="5384" xr:uid="{E5553ABE-3B56-49CC-AFEC-C7BD663E3D93}"/>
    <cellStyle name="Normal 7 10 2 5 2" xfId="27740" xr:uid="{6FB7CD1E-BB98-47A7-866A-C32DB96261CF}"/>
    <cellStyle name="Normal 7 10 2 5 3" xfId="14681" xr:uid="{BFF043C1-DCF2-4466-9280-99DB4D43F2AE}"/>
    <cellStyle name="Normal 7 10 2 6" xfId="7134" xr:uid="{6361ED63-A707-4DFE-9CD2-D4B3AAB26F1C}"/>
    <cellStyle name="Normal 7 10 2 6 2" xfId="17514" xr:uid="{3F86AD79-75C2-4043-9D87-7D65193261D4}"/>
    <cellStyle name="Normal 7 10 2 7" xfId="9967" xr:uid="{E54C6F80-500C-4B60-A673-1AE452898B48}"/>
    <cellStyle name="Normal 7 10 2 7 2" xfId="20347" xr:uid="{51356147-A5F8-47C0-A2EC-BB586B96B995}"/>
    <cellStyle name="Normal 7 10 2 8" xfId="23327" xr:uid="{04908B98-1AF4-44E0-98BC-2FDD3A60EB33}"/>
    <cellStyle name="Normal 7 10 2 9" xfId="12779" xr:uid="{D1BE6283-3FDA-49AA-8341-13787A20BF3F}"/>
    <cellStyle name="Normal 7 10 3" xfId="1337" xr:uid="{00000000-0005-0000-0000-00000B070000}"/>
    <cellStyle name="Normal 7 10 3 2" xfId="4568" xr:uid="{11FCBC09-A35D-4151-A26B-9C6373D21978}"/>
    <cellStyle name="Normal 7 10 3 2 2" xfId="9340" xr:uid="{D9CF7BA1-92E5-4591-9602-33ECCA660599}"/>
    <cellStyle name="Normal 7 10 3 2 2 2" xfId="29314" xr:uid="{9145F611-582B-4B1F-BCE6-D7A1BCD64F24}"/>
    <cellStyle name="Normal 7 10 3 2 2 3" xfId="19720" xr:uid="{BE77D7EB-6259-4ACB-8F57-D12C7AB8F4A3}"/>
    <cellStyle name="Normal 7 10 3 2 3" xfId="12173" xr:uid="{A8FF997D-3A24-4D21-91AF-B7051C583D89}"/>
    <cellStyle name="Normal 7 10 3 2 3 2" xfId="22553" xr:uid="{3C37EBCB-BCA8-4433-9BA6-1FFA34A34C78}"/>
    <cellStyle name="Normal 7 10 3 2 4" xfId="24775" xr:uid="{DA082615-1FF6-43D0-849D-F4B31354C96A}"/>
    <cellStyle name="Normal 7 10 3 2 5" xfId="16887" xr:uid="{B9FDA2A6-F21D-4474-8FE5-A5A79B469669}"/>
    <cellStyle name="Normal 7 10 3 3" xfId="5386" xr:uid="{6608DE53-BD66-4FE6-A7ED-DEEE29BF5B7A}"/>
    <cellStyle name="Normal 7 10 3 3 2" xfId="23457" xr:uid="{AD02EF29-A0BC-4C69-9C51-E0CCE8F7985D}"/>
    <cellStyle name="Normal 7 10 3 3 3" xfId="28176" xr:uid="{5786EC6E-BC84-46CD-9DCF-C5BF731604E8}"/>
    <cellStyle name="Normal 7 10 3 3 4" xfId="14683" xr:uid="{DC83B160-367D-4B98-BCE1-0DC66EBC19B5}"/>
    <cellStyle name="Normal 7 10 3 4" xfId="7136" xr:uid="{37226F6C-8048-4F92-BE47-4D8E2236DF60}"/>
    <cellStyle name="Normal 7 10 3 4 2" xfId="23394" xr:uid="{41637022-843A-442E-8875-D6C6DF8B744A}"/>
    <cellStyle name="Normal 7 10 3 4 3" xfId="26427" xr:uid="{25EC9742-984F-4EBF-B238-BFA9D1E97032}"/>
    <cellStyle name="Normal 7 10 3 4 4" xfId="17516" xr:uid="{190C4A24-CB20-40C2-93A7-61356E2833BD}"/>
    <cellStyle name="Normal 7 10 3 5" xfId="9969" xr:uid="{4210E821-E696-44AC-A9C0-8619178DC8C7}"/>
    <cellStyle name="Normal 7 10 3 5 2" xfId="29444" xr:uid="{80A92848-3D34-423A-8117-F7F695E07DDF}"/>
    <cellStyle name="Normal 7 10 3 5 3" xfId="20349" xr:uid="{40C46509-62EF-4080-9C0C-473775E255EA}"/>
    <cellStyle name="Normal 7 10 3 6" xfId="24566" xr:uid="{2CAF589F-8D02-41D7-B31B-B14902BAD6B1}"/>
    <cellStyle name="Normal 7 10 3 7" xfId="13993" xr:uid="{4BA0991D-B842-41FD-A4E6-6706B5AC3923}"/>
    <cellStyle name="Normal 7 10 4" xfId="1338" xr:uid="{00000000-0005-0000-0000-00000C070000}"/>
    <cellStyle name="Normal 7 10 4 2" xfId="5387" xr:uid="{7F2299F0-9DB4-4D9A-9001-239F73A775C7}"/>
    <cellStyle name="Normal 7 10 4 2 2" xfId="25555" xr:uid="{E5CEE4C4-4715-4AF9-9AA9-3AB12C7D7BF8}"/>
    <cellStyle name="Normal 7 10 4 2 3" xfId="26718" xr:uid="{0518671A-3004-4D51-92EB-14748FE8D4D0}"/>
    <cellStyle name="Normal 7 10 4 2 4" xfId="14684" xr:uid="{55D487BB-2CE0-4823-9C2E-173D990CFA5F}"/>
    <cellStyle name="Normal 7 10 4 3" xfId="7137" xr:uid="{C8001552-B498-40A9-A99C-CEE758884F72}"/>
    <cellStyle name="Normal 7 10 4 3 2" xfId="28478" xr:uid="{E5EEF2C8-A902-4BCF-96B2-5CC315E52353}"/>
    <cellStyle name="Normal 7 10 4 3 3" xfId="17517" xr:uid="{6358BC15-32A6-4BE3-B493-53E3BDD20DAE}"/>
    <cellStyle name="Normal 7 10 4 4" xfId="9970" xr:uid="{323580FE-EEE3-4E8D-80EE-29C6171B7494}"/>
    <cellStyle name="Normal 7 10 4 4 2" xfId="20350" xr:uid="{543851B6-A0ED-47F7-B76F-4F54F2EE5AB8}"/>
    <cellStyle name="Normal 7 10 4 5" xfId="22746" xr:uid="{3749016E-AA7A-4454-A1DA-C500517CF5AF}"/>
    <cellStyle name="Normal 7 10 4 6" xfId="13477" xr:uid="{502BFF64-2BE5-4EE4-B1CD-8F3328BE0C78}"/>
    <cellStyle name="Normal 7 10 5" xfId="2507" xr:uid="{00000000-0005-0000-0000-0000DD070000}"/>
    <cellStyle name="Normal 7 10 5 2" xfId="5787" xr:uid="{F0CC4165-7ADF-41DD-9346-8605F4BE5F3F}"/>
    <cellStyle name="Normal 7 10 5 2 2" xfId="25866" xr:uid="{B61FC58C-C78F-4942-ACE6-ACDE5712BCEF}"/>
    <cellStyle name="Normal 7 10 5 2 3" xfId="15179" xr:uid="{06A66D68-83F9-4B41-B43E-B0BCDBDFA79B}"/>
    <cellStyle name="Normal 7 10 5 3" xfId="7632" xr:uid="{DC12FF0F-A626-4A05-B5C9-CD8DE60BA160}"/>
    <cellStyle name="Normal 7 10 5 3 2" xfId="18012" xr:uid="{5787543C-7E1F-4E36-B71B-5D68C378B636}"/>
    <cellStyle name="Normal 7 10 5 4" xfId="10465" xr:uid="{46DB715C-7B80-44DC-9221-E9A221CBC736}"/>
    <cellStyle name="Normal 7 10 5 4 2" xfId="20845" xr:uid="{EECD5737-11A0-43FC-9A91-FF0D15B9D4B4}"/>
    <cellStyle name="Normal 7 10 5 5" xfId="25102" xr:uid="{4597B0DB-FED5-4E2B-B408-D8ED4E270D5D}"/>
    <cellStyle name="Normal 7 10 5 6" xfId="12895" xr:uid="{CEC3B7B2-46A5-4240-8249-298F51D0FDF8}"/>
    <cellStyle name="Normal 7 10 6" xfId="2387" xr:uid="{00000000-0005-0000-0000-0000D7070000}"/>
    <cellStyle name="Normal 7 10 6 2" xfId="7514" xr:uid="{33EEEEBC-3999-4154-AF49-1DDEC298D42F}"/>
    <cellStyle name="Normal 7 10 6 2 2" xfId="27728" xr:uid="{6E27EFFE-3410-442F-AB71-2298894BF39B}"/>
    <cellStyle name="Normal 7 10 6 2 3" xfId="17894" xr:uid="{166C65E8-4599-47E7-9E14-4A04EC4114C6}"/>
    <cellStyle name="Normal 7 10 6 3" xfId="10347" xr:uid="{7A5E4030-AFE3-4F5F-8ABC-172E1EB362CC}"/>
    <cellStyle name="Normal 7 10 6 3 2" xfId="20727" xr:uid="{84B406C7-CBEC-47CD-9FE7-F652727532BA}"/>
    <cellStyle name="Normal 7 10 6 4" xfId="23002" xr:uid="{451DD849-E7A2-416E-9306-9DD9DD1584EB}"/>
    <cellStyle name="Normal 7 10 6 5" xfId="15061" xr:uid="{5AF3D516-CBE8-4A12-8927-868403AD4680}"/>
    <cellStyle name="Normal 7 10 7" xfId="4047" xr:uid="{6E59AE2C-8E82-494C-B3FD-012447F7B53B}"/>
    <cellStyle name="Normal 7 10 7 2" xfId="8833" xr:uid="{22EDCD99-8D6E-4D4F-A745-3609BA3D8FCE}"/>
    <cellStyle name="Normal 7 10 7 2 2" xfId="19213" xr:uid="{F6B184DA-BF4F-4E31-877F-25BC400D3FB4}"/>
    <cellStyle name="Normal 7 10 7 3" xfId="11666" xr:uid="{40CECD75-8C86-4DBF-85D4-8E4C5D42882A}"/>
    <cellStyle name="Normal 7 10 7 3 2" xfId="22046" xr:uid="{AEEFDBF3-74B8-4DDB-8B03-B040D14A0ADF}"/>
    <cellStyle name="Normal 7 10 7 4" xfId="27428" xr:uid="{2103D2B5-8BCE-41ED-8FCE-241BE7C0470A}"/>
    <cellStyle name="Normal 7 10 7 5" xfId="16380" xr:uid="{1A0EA109-9C61-4286-AECE-80E16F59AB5F}"/>
    <cellStyle name="Normal 7 10 8" xfId="5383" xr:uid="{91C3F893-9AC0-43F1-A489-DF9A5D70CB6F}"/>
    <cellStyle name="Normal 7 10 8 2" xfId="14680" xr:uid="{8DCBDF70-C312-4F7B-9F46-EE95B2AB0865}"/>
    <cellStyle name="Normal 7 10 9" xfId="7133" xr:uid="{15515014-6102-4EEC-8091-16EDB1B419C8}"/>
    <cellStyle name="Normal 7 10 9 2" xfId="17513" xr:uid="{E0F45A6C-1380-40AF-953D-8F8EC9A6BF5E}"/>
    <cellStyle name="Normal 7 11" xfId="1339" xr:uid="{00000000-0005-0000-0000-00000D070000}"/>
    <cellStyle name="Normal 7 11 10" xfId="9971" xr:uid="{22363347-2364-4785-9EB3-D6EE67D8D6F9}"/>
    <cellStyle name="Normal 7 11 10 2" xfId="20351" xr:uid="{D482AEAA-D25E-4AFC-B026-BD68ADA08397}"/>
    <cellStyle name="Normal 7 11 11" xfId="24779" xr:uid="{0D03B689-F3C3-414F-A68D-8351DA2E048C}"/>
    <cellStyle name="Normal 7 11 12" xfId="12622" xr:uid="{EC8688B2-80C3-4313-A060-3151A0DA0DE4}"/>
    <cellStyle name="Normal 7 11 2" xfId="1340" xr:uid="{00000000-0005-0000-0000-00000E070000}"/>
    <cellStyle name="Normal 7 11 2 2" xfId="1341" xr:uid="{00000000-0005-0000-0000-00000F070000}"/>
    <cellStyle name="Normal 7 11 2 2 2" xfId="5390" xr:uid="{8988D664-B5A8-496D-9580-6A16654365BE}"/>
    <cellStyle name="Normal 7 11 2 2 2 2" xfId="23083" xr:uid="{2975A7BF-990C-4EB9-9FE8-09F902CEE05D}"/>
    <cellStyle name="Normal 7 11 2 2 2 3" xfId="28019" xr:uid="{30920CE1-C917-4DEE-BD2A-0A0ADF2E79A0}"/>
    <cellStyle name="Normal 7 11 2 2 2 4" xfId="14687" xr:uid="{671B26F3-3577-4616-B5B5-55038CCCEF22}"/>
    <cellStyle name="Normal 7 11 2 2 3" xfId="7140" xr:uid="{65E79FC5-F13B-483E-A18B-B523871FF8EA}"/>
    <cellStyle name="Normal 7 11 2 2 3 2" xfId="27652" xr:uid="{1F447489-C760-4008-BF9A-963663F4F494}"/>
    <cellStyle name="Normal 7 11 2 2 3 3" xfId="26149" xr:uid="{BBD97FE4-4EEF-4535-B758-1DBF9848DBAF}"/>
    <cellStyle name="Normal 7 11 2 2 3 4" xfId="17520" xr:uid="{1E6750DA-7494-4FFF-8E5E-106522FD205C}"/>
    <cellStyle name="Normal 7 11 2 2 4" xfId="9973" xr:uid="{713C0F8E-83B0-4BFC-954C-AA99327C3BB6}"/>
    <cellStyle name="Normal 7 11 2 2 4 2" xfId="29445" xr:uid="{E593ECA3-1A30-446D-A231-9434060115B5}"/>
    <cellStyle name="Normal 7 11 2 2 4 3" xfId="20353" xr:uid="{033D2FB3-A140-4952-81E1-D1EBA10C7073}"/>
    <cellStyle name="Normal 7 11 2 2 5" xfId="24790" xr:uid="{19BD2E79-0BDF-4C70-BAE1-D84ECE040918}"/>
    <cellStyle name="Normal 7 11 2 2 6" xfId="13994" xr:uid="{39CD0ED1-E0DF-4B7C-9F24-EA6975AF709F}"/>
    <cellStyle name="Normal 7 11 2 3" xfId="2815" xr:uid="{00000000-0005-0000-0000-0000E1070000}"/>
    <cellStyle name="Normal 7 11 2 3 2" xfId="6031" xr:uid="{B3499556-E0C0-40C1-A3F5-6D139E58775D}"/>
    <cellStyle name="Normal 7 11 2 3 2 2" xfId="28470" xr:uid="{6446AA42-626D-4812-BD9C-9BA3A2B1A16F}"/>
    <cellStyle name="Normal 7 11 2 3 2 3" xfId="15485" xr:uid="{6D2591B6-AD6D-458F-BE31-B961D271A5D8}"/>
    <cellStyle name="Normal 7 11 2 3 3" xfId="7938" xr:uid="{B11481E7-C52A-430F-A6A9-79845D0D0905}"/>
    <cellStyle name="Normal 7 11 2 3 3 2" xfId="18318" xr:uid="{EC7DB7D9-279D-47C5-B892-78AB28936435}"/>
    <cellStyle name="Normal 7 11 2 3 4" xfId="10771" xr:uid="{A294334B-7AB2-4BE7-8BBC-EDE42B16F733}"/>
    <cellStyle name="Normal 7 11 2 3 4 2" xfId="21151" xr:uid="{59BD4C94-5818-4225-8EE9-0676871EE40A}"/>
    <cellStyle name="Normal 7 11 2 3 5" xfId="22984" xr:uid="{982E7633-AB26-42ED-821A-58EF5A73554B}"/>
    <cellStyle name="Normal 7 11 2 3 6" xfId="13284" xr:uid="{7C6C56FD-6166-47FA-A994-CF7328094250}"/>
    <cellStyle name="Normal 7 11 2 4" xfId="4210" xr:uid="{03FEBAA3-ABD2-4159-8032-1B1639440376}"/>
    <cellStyle name="Normal 7 11 2 4 2" xfId="8982" xr:uid="{E244D5CC-479E-4B54-8335-EEEB4922CB6B}"/>
    <cellStyle name="Normal 7 11 2 4 2 2" xfId="29063" xr:uid="{5ACFA86F-47FB-4AD9-AC48-971BBD014052}"/>
    <cellStyle name="Normal 7 11 2 4 2 3" xfId="19362" xr:uid="{0C284C7A-9173-47A4-8674-4E00B9C49257}"/>
    <cellStyle name="Normal 7 11 2 4 3" xfId="11815" xr:uid="{C1073F48-C366-435F-ADD9-85E76175FD1E}"/>
    <cellStyle name="Normal 7 11 2 4 3 2" xfId="22195" xr:uid="{C0671745-4072-450D-B085-3F3BDA1631C1}"/>
    <cellStyle name="Normal 7 11 2 4 4" xfId="23462" xr:uid="{F4430A89-939B-403D-95E7-821BB245F15C}"/>
    <cellStyle name="Normal 7 11 2 4 5" xfId="16529" xr:uid="{6CB6507E-4EB5-4336-A00B-89561EB712C1}"/>
    <cellStyle name="Normal 7 11 2 5" xfId="5389" xr:uid="{33BC3003-5F75-4A00-B41C-1C326665A7E7}"/>
    <cellStyle name="Normal 7 11 2 5 2" xfId="26690" xr:uid="{1D5FE240-5B8C-4BE8-A775-60BCA533EF2D}"/>
    <cellStyle name="Normal 7 11 2 5 3" xfId="14686" xr:uid="{6B135D0D-D75E-4BCF-A439-F8F6D830949D}"/>
    <cellStyle name="Normal 7 11 2 6" xfId="7139" xr:uid="{4C754E41-B74C-4AF5-8DBE-1D20CADFDF17}"/>
    <cellStyle name="Normal 7 11 2 6 2" xfId="17519" xr:uid="{9709B54F-A3FB-4619-B026-9EEEA158A0B2}"/>
    <cellStyle name="Normal 7 11 2 7" xfId="9972" xr:uid="{E9E114BA-5E97-43B4-B002-1EC42D644C46}"/>
    <cellStyle name="Normal 7 11 2 7 2" xfId="20352" xr:uid="{FF924DB4-FE08-47AD-BDD5-07FE49CE2E17}"/>
    <cellStyle name="Normal 7 11 2 8" xfId="23103" xr:uid="{8E9B7949-C2D4-4A5C-945B-49928DDC6DB0}"/>
    <cellStyle name="Normal 7 11 2 9" xfId="12780" xr:uid="{36C38E79-D0A4-447D-808C-55992FED73C8}"/>
    <cellStyle name="Normal 7 11 3" xfId="1342" xr:uid="{00000000-0005-0000-0000-000010070000}"/>
    <cellStyle name="Normal 7 11 3 2" xfId="4569" xr:uid="{F08FB077-443F-4C3C-896B-7515BA92433E}"/>
    <cellStyle name="Normal 7 11 3 2 2" xfId="9341" xr:uid="{D27B75A4-C000-467A-888F-1365130BA248}"/>
    <cellStyle name="Normal 7 11 3 2 2 2" xfId="29315" xr:uid="{A2FADAEA-ACA2-4144-8B05-40848E622347}"/>
    <cellStyle name="Normal 7 11 3 2 2 3" xfId="19721" xr:uid="{83BA6AA1-CCA4-45A7-820C-0465F5FEB0CA}"/>
    <cellStyle name="Normal 7 11 3 2 3" xfId="12174" xr:uid="{C82CB428-B76D-467F-988A-CA6D9E9E7A19}"/>
    <cellStyle name="Normal 7 11 3 2 3 2" xfId="22554" xr:uid="{9377B91C-26C4-41C9-BEE6-00E76C7B3FD7}"/>
    <cellStyle name="Normal 7 11 3 2 4" xfId="24895" xr:uid="{F31113B0-56C7-4E4C-93A6-8AF8E5789575}"/>
    <cellStyle name="Normal 7 11 3 2 5" xfId="16888" xr:uid="{8A63E600-65C8-4046-87F2-D20EF988AEDB}"/>
    <cellStyle name="Normal 7 11 3 3" xfId="5391" xr:uid="{E83D9A71-3DF9-43C8-B99C-E8E7B5C91885}"/>
    <cellStyle name="Normal 7 11 3 3 2" xfId="26857" xr:uid="{4BF5156C-88F7-4E45-9120-659344145EE1}"/>
    <cellStyle name="Normal 7 11 3 3 3" xfId="26386" xr:uid="{E7B2315B-E9DD-45FD-ADB1-13B5781B4026}"/>
    <cellStyle name="Normal 7 11 3 3 4" xfId="14688" xr:uid="{BF1817F3-3BA0-46A5-A4BF-75EE8ECFE377}"/>
    <cellStyle name="Normal 7 11 3 4" xfId="7141" xr:uid="{5280A6C7-2B48-4649-87D3-ADCC9DE95D0D}"/>
    <cellStyle name="Normal 7 11 3 4 2" xfId="28201" xr:uid="{812E5A52-87B2-4B40-843F-2D4080B355B3}"/>
    <cellStyle name="Normal 7 11 3 4 3" xfId="26738" xr:uid="{F071AE18-5C98-42D9-8191-89BC464A6E09}"/>
    <cellStyle name="Normal 7 11 3 4 4" xfId="17521" xr:uid="{14CFB8E9-AF26-41C8-AD18-296C9923FCBD}"/>
    <cellStyle name="Normal 7 11 3 5" xfId="9974" xr:uid="{896AB2E8-DD97-4B33-8F61-8C857134410C}"/>
    <cellStyle name="Normal 7 11 3 5 2" xfId="29446" xr:uid="{D5BA7E4F-8041-4F50-9F60-E57D00D4F08C}"/>
    <cellStyle name="Normal 7 11 3 5 3" xfId="20354" xr:uid="{2405E0A6-8308-436C-8A8A-D9C945072D28}"/>
    <cellStyle name="Normal 7 11 3 6" xfId="23988" xr:uid="{E4BF764F-3EA3-4134-BB4F-58F274E37C53}"/>
    <cellStyle name="Normal 7 11 3 7" xfId="13995" xr:uid="{BC402E3E-614B-4EC0-9F88-BC7D83AF55C6}"/>
    <cellStyle name="Normal 7 11 4" xfId="1343" xr:uid="{00000000-0005-0000-0000-000011070000}"/>
    <cellStyle name="Normal 7 11 4 2" xfId="5392" xr:uid="{2B1EB956-87F5-405E-84BF-C14AABB8AC93}"/>
    <cellStyle name="Normal 7 11 4 2 2" xfId="25700" xr:uid="{03F5981A-72C0-49A1-80CE-EF63FB9D190A}"/>
    <cellStyle name="Normal 7 11 4 2 3" xfId="28016" xr:uid="{FE2C575B-A880-4548-A54F-F6561E8BAF53}"/>
    <cellStyle name="Normal 7 11 4 2 4" xfId="14689" xr:uid="{4733B9B7-2481-42CE-A00E-680030EFEDC2}"/>
    <cellStyle name="Normal 7 11 4 3" xfId="7142" xr:uid="{9315D5C9-5A1E-4CB2-A88B-BF8C964D2BEF}"/>
    <cellStyle name="Normal 7 11 4 3 2" xfId="26139" xr:uid="{1CC7326F-494D-4DD0-B298-1CEA679D0896}"/>
    <cellStyle name="Normal 7 11 4 3 3" xfId="17522" xr:uid="{75DE99CE-A15C-4A73-8BDB-D8AF3D881DC3}"/>
    <cellStyle name="Normal 7 11 4 4" xfId="9975" xr:uid="{F9946A74-E173-43E3-B0BA-96C2ABB2266E}"/>
    <cellStyle name="Normal 7 11 4 4 2" xfId="20355" xr:uid="{39529DF1-034E-45DC-AA26-E9CB938FD2F2}"/>
    <cellStyle name="Normal 7 11 4 5" xfId="22826" xr:uid="{AB87E6D9-E620-421D-A83A-875ADE506B2E}"/>
    <cellStyle name="Normal 7 11 4 6" xfId="13478" xr:uid="{B9F47F6D-4538-4CFF-A2B7-BC413BFB317D}"/>
    <cellStyle name="Normal 7 11 5" xfId="2567" xr:uid="{00000000-0005-0000-0000-0000E4070000}"/>
    <cellStyle name="Normal 7 11 5 2" xfId="5836" xr:uid="{26C688D1-BC0D-4F50-A5C7-7657C905B376}"/>
    <cellStyle name="Normal 7 11 5 2 2" xfId="28564" xr:uid="{7D9370AA-0A8E-41EC-B483-4BE5D92A6336}"/>
    <cellStyle name="Normal 7 11 5 2 3" xfId="15239" xr:uid="{7C6C7EA9-C124-4B2D-A0B6-3002D630344F}"/>
    <cellStyle name="Normal 7 11 5 3" xfId="7692" xr:uid="{BEDCB853-65FC-4481-831B-524757D3FCAC}"/>
    <cellStyle name="Normal 7 11 5 3 2" xfId="18072" xr:uid="{664C40D8-033B-4F6E-8A3F-20052D54B7FA}"/>
    <cellStyle name="Normal 7 11 5 4" xfId="10525" xr:uid="{6BEFBC81-C896-460A-AF49-67FB03DBD65D}"/>
    <cellStyle name="Normal 7 11 5 4 2" xfId="20905" xr:uid="{9784D248-BDC7-4DAD-8326-3937CEAA7CBF}"/>
    <cellStyle name="Normal 7 11 5 5" xfId="22961" xr:uid="{A3774CC2-50E6-45FC-A5EF-F71506B10216}"/>
    <cellStyle name="Normal 7 11 5 6" xfId="12955" xr:uid="{03371C5D-BDEC-46D2-B5BA-E5D0E54B2A6D}"/>
    <cellStyle name="Normal 7 11 6" xfId="2388" xr:uid="{00000000-0005-0000-0000-0000DE070000}"/>
    <cellStyle name="Normal 7 11 6 2" xfId="7515" xr:uid="{71D714A7-6425-4457-A44E-C0871A29E4D1}"/>
    <cellStyle name="Normal 7 11 6 2 2" xfId="26745" xr:uid="{45F2AD07-E73E-4F52-B3D4-7FA7DADA198E}"/>
    <cellStyle name="Normal 7 11 6 2 3" xfId="17895" xr:uid="{1D76FDE9-70BF-4C37-BEA9-A8F50FBE07C0}"/>
    <cellStyle name="Normal 7 11 6 3" xfId="10348" xr:uid="{03A8D8C7-3A30-41C0-8D5F-EA494CA6BF65}"/>
    <cellStyle name="Normal 7 11 6 3 2" xfId="20728" xr:uid="{D5C21043-BB2A-4BE9-A353-E036D0635D5F}"/>
    <cellStyle name="Normal 7 11 6 4" xfId="25228" xr:uid="{2258CC28-F1D6-4E1D-8E91-0B27D3C48212}"/>
    <cellStyle name="Normal 7 11 6 5" xfId="15062" xr:uid="{52ADF66A-EB29-4A19-9CFB-5C7149705B6B}"/>
    <cellStyle name="Normal 7 11 7" xfId="4048" xr:uid="{EE667E84-03EA-4DAE-9CA5-DE6E77CCCF57}"/>
    <cellStyle name="Normal 7 11 7 2" xfId="8834" xr:uid="{EC9C2E3F-2204-4C36-8420-00000D705654}"/>
    <cellStyle name="Normal 7 11 7 2 2" xfId="19214" xr:uid="{4C367804-265D-474F-8198-FD538DAF5C9C}"/>
    <cellStyle name="Normal 7 11 7 3" xfId="11667" xr:uid="{56C55BEB-45EC-47E1-9373-A82619D5626C}"/>
    <cellStyle name="Normal 7 11 7 3 2" xfId="22047" xr:uid="{40342CC9-EA1D-41D4-B8B6-DCF058DCDC7A}"/>
    <cellStyle name="Normal 7 11 7 4" xfId="26606" xr:uid="{FC4E2446-8912-4D18-A47F-03FE12A54429}"/>
    <cellStyle name="Normal 7 11 7 5" xfId="16381" xr:uid="{39A3BD08-EAD5-4B60-B444-33BF85C21607}"/>
    <cellStyle name="Normal 7 11 8" xfId="5388" xr:uid="{AE210D88-C35F-41A1-892C-EC73F777EA89}"/>
    <cellStyle name="Normal 7 11 8 2" xfId="14685" xr:uid="{697C4BEC-E756-4A56-BB90-A414E65CC7E7}"/>
    <cellStyle name="Normal 7 11 9" xfId="7138" xr:uid="{566D06A8-060B-4D4C-BF61-F11ACD1F1823}"/>
    <cellStyle name="Normal 7 11 9 2" xfId="17518" xr:uid="{8C424DED-38E2-4C61-9583-22F0578D51C4}"/>
    <cellStyle name="Normal 7 12" xfId="1344" xr:uid="{00000000-0005-0000-0000-000012070000}"/>
    <cellStyle name="Normal 7 12 10" xfId="23318" xr:uid="{520EC44C-78C8-4AC2-929A-A416E99E52C9}"/>
    <cellStyle name="Normal 7 12 11" xfId="12623" xr:uid="{A97707B5-E08C-48E6-9EE8-4A9B22071A35}"/>
    <cellStyle name="Normal 7 12 2" xfId="1345" xr:uid="{00000000-0005-0000-0000-000013070000}"/>
    <cellStyle name="Normal 7 12 2 2" xfId="3416" xr:uid="{00000000-0005-0000-0000-0000E7070000}"/>
    <cellStyle name="Normal 7 12 2 2 2" xfId="6471" xr:uid="{39A9088A-FC78-4479-9DC7-ADCB235A6669}"/>
    <cellStyle name="Normal 7 12 2 2 2 2" xfId="28742" xr:uid="{A27641FD-E14A-4138-B691-D10FAFFA8D97}"/>
    <cellStyle name="Normal 7 12 2 2 2 3" xfId="27111" xr:uid="{4FD4AE5D-EC8D-49D8-B84F-943CA7D5760D}"/>
    <cellStyle name="Normal 7 12 2 2 2 4" xfId="16042" xr:uid="{C6D30117-175F-40B3-B79A-8E6B2759B86F}"/>
    <cellStyle name="Normal 7 12 2 2 3" xfId="8495" xr:uid="{09FAAEA6-2902-43B4-9CD5-58F656E01952}"/>
    <cellStyle name="Normal 7 12 2 2 3 2" xfId="28932" xr:uid="{4A32288B-9108-4ED3-B56C-46CD030CE8B9}"/>
    <cellStyle name="Normal 7 12 2 2 3 3" xfId="18875" xr:uid="{4A4AC680-1106-44EC-AB55-AA9572950355}"/>
    <cellStyle name="Normal 7 12 2 2 4" xfId="11328" xr:uid="{5D538C14-F16A-4F0B-9C06-428974AD32AD}"/>
    <cellStyle name="Normal 7 12 2 2 4 2" xfId="21708" xr:uid="{5E4EDEA6-1091-4DD7-A00A-CE92F8725E34}"/>
    <cellStyle name="Normal 7 12 2 2 5" xfId="24414" xr:uid="{7901D2B0-000F-4F6C-86FD-56A29FAF769F}"/>
    <cellStyle name="Normal 7 12 2 2 6" xfId="13996" xr:uid="{C5FE40AD-E36F-4CCB-BEFB-5E5A72A83FC6}"/>
    <cellStyle name="Normal 7 12 2 3" xfId="4211" xr:uid="{A9517A6B-EEC9-445A-9525-80D1579B21DF}"/>
    <cellStyle name="Normal 7 12 2 3 2" xfId="8983" xr:uid="{363605A0-3161-4FD3-A341-C6B64A6FB591}"/>
    <cellStyle name="Normal 7 12 2 3 2 2" xfId="29064" xr:uid="{AE9A9A4D-7143-464C-B961-1A5B50B8556C}"/>
    <cellStyle name="Normal 7 12 2 3 2 3" xfId="19363" xr:uid="{DFB227FE-7EFF-4B28-BEEC-F9530618E177}"/>
    <cellStyle name="Normal 7 12 2 3 3" xfId="11816" xr:uid="{D9F5E44E-8BC3-4854-B5FC-FF8E49C7FD99}"/>
    <cellStyle name="Normal 7 12 2 3 3 2" xfId="22196" xr:uid="{24610BF3-40D6-4CEA-A2DD-EE28C0F58DAE}"/>
    <cellStyle name="Normal 7 12 2 3 4" xfId="23164" xr:uid="{A120F433-790D-4C3E-B9C5-19B3E2843367}"/>
    <cellStyle name="Normal 7 12 2 3 5" xfId="16530" xr:uid="{247C4DF2-A610-4F4C-8B2F-72E87FA7ACBB}"/>
    <cellStyle name="Normal 7 12 2 4" xfId="5394" xr:uid="{DAF4E148-D4C3-47A6-8253-21AE8D606AFB}"/>
    <cellStyle name="Normal 7 12 2 4 2" xfId="28070" xr:uid="{15DB74D0-3538-414A-B215-1041392378D9}"/>
    <cellStyle name="Normal 7 12 2 4 3" xfId="26882" xr:uid="{E5DE6082-145C-469C-BD01-97F0936D8F74}"/>
    <cellStyle name="Normal 7 12 2 4 4" xfId="14691" xr:uid="{0FE1914F-D6AB-48FB-A6F7-19C438EA792D}"/>
    <cellStyle name="Normal 7 12 2 5" xfId="7144" xr:uid="{CEEAC735-1F80-42A3-8321-BEBDBBA0EDAD}"/>
    <cellStyle name="Normal 7 12 2 5 2" xfId="26862" xr:uid="{7FC277FB-F359-49BC-944E-08714D7C8310}"/>
    <cellStyle name="Normal 7 12 2 5 3" xfId="17524" xr:uid="{A21AEE0E-7E2E-4844-9A39-7F70268A3FAA}"/>
    <cellStyle name="Normal 7 12 2 6" xfId="9977" xr:uid="{5D104CE3-2005-4D2C-91BA-62CD2764C2A5}"/>
    <cellStyle name="Normal 7 12 2 6 2" xfId="20357" xr:uid="{9DD75C04-C32C-41B7-8B04-005C3689DFA0}"/>
    <cellStyle name="Normal 7 12 2 7" xfId="23335" xr:uid="{8C58B10D-58D2-47E9-A3E4-FC944654C601}"/>
    <cellStyle name="Normal 7 12 2 8" xfId="12781" xr:uid="{E649DBA6-EF38-4C42-A68A-E78C329FCC2E}"/>
    <cellStyle name="Normal 7 12 3" xfId="1346" xr:uid="{00000000-0005-0000-0000-000014070000}"/>
    <cellStyle name="Normal 7 12 3 2" xfId="5395" xr:uid="{443EB7AA-966A-4D81-A596-F8B71D54BD25}"/>
    <cellStyle name="Normal 7 12 3 2 2" xfId="25612" xr:uid="{5D5DB393-479B-466F-B4E5-4C66F774489E}"/>
    <cellStyle name="Normal 7 12 3 2 3" xfId="28419" xr:uid="{C6B812D9-43A0-45C7-A9CF-806826CD411E}"/>
    <cellStyle name="Normal 7 12 3 2 4" xfId="14692" xr:uid="{04FFAD5B-49AD-4C32-AFAF-8DA40DBBAA22}"/>
    <cellStyle name="Normal 7 12 3 3" xfId="7145" xr:uid="{31D08A08-FD56-40CA-BFA7-63A6747620DA}"/>
    <cellStyle name="Normal 7 12 3 3 2" xfId="26762" xr:uid="{20E146AB-C481-46EA-834B-687A32370159}"/>
    <cellStyle name="Normal 7 12 3 3 3" xfId="27372" xr:uid="{126CBA36-0DF7-45A9-8ED3-446F54B25D2D}"/>
    <cellStyle name="Normal 7 12 3 3 4" xfId="17525" xr:uid="{C685EBA9-8168-4E70-83F3-57D4600FB1AD}"/>
    <cellStyle name="Normal 7 12 3 4" xfId="9978" xr:uid="{A4249746-35AA-4BE6-8243-638427CB4973}"/>
    <cellStyle name="Normal 7 12 3 4 2" xfId="27576" xr:uid="{A2246321-1797-4EEC-A361-427FBB7A3C71}"/>
    <cellStyle name="Normal 7 12 3 4 3" xfId="29447" xr:uid="{FC474E0F-94E7-4478-AED2-F6A01BFD2FDA}"/>
    <cellStyle name="Normal 7 12 3 4 4" xfId="20358" xr:uid="{51FAB024-1226-42E8-AAF6-A5FB5429E163}"/>
    <cellStyle name="Normal 7 12 3 5" xfId="25255" xr:uid="{1421110F-A50F-449B-AB95-D639693CB953}"/>
    <cellStyle name="Normal 7 12 3 6" xfId="28276" xr:uid="{FF454D42-2019-4230-B53B-246989797AB1}"/>
    <cellStyle name="Normal 7 12 3 7" xfId="13479" xr:uid="{2801D4D9-EDE0-43F3-B730-EE8A7669444F}"/>
    <cellStyle name="Normal 7 12 4" xfId="2816" xr:uid="{00000000-0005-0000-0000-0000E9070000}"/>
    <cellStyle name="Normal 7 12 4 2" xfId="6032" xr:uid="{32FBEA4A-82E4-4966-A90C-DE535393E8C0}"/>
    <cellStyle name="Normal 7 12 4 2 2" xfId="26917" xr:uid="{D83921AD-51A7-496B-9F3B-A4793FF82044}"/>
    <cellStyle name="Normal 7 12 4 2 3" xfId="15486" xr:uid="{2D53276B-54CA-41C8-BE80-BF030D7DCF54}"/>
    <cellStyle name="Normal 7 12 4 3" xfId="7939" xr:uid="{0B88E007-E916-454D-BD47-675A750BAA0F}"/>
    <cellStyle name="Normal 7 12 4 3 2" xfId="18319" xr:uid="{248BA8B1-C989-48FC-B454-D0156789335F}"/>
    <cellStyle name="Normal 7 12 4 4" xfId="10772" xr:uid="{86F5B672-2CD3-4166-969E-FCF60CE9557C}"/>
    <cellStyle name="Normal 7 12 4 4 2" xfId="21152" xr:uid="{A8B38EA7-380D-48A1-8AAE-42F90DAC3DEA}"/>
    <cellStyle name="Normal 7 12 4 5" xfId="23352" xr:uid="{2EE5C875-92FB-4244-85F1-A7B5269EC329}"/>
    <cellStyle name="Normal 7 12 4 6" xfId="13285" xr:uid="{BD1FAE01-0A6B-405B-AB96-B89554939E0D}"/>
    <cellStyle name="Normal 7 12 5" xfId="2389" xr:uid="{00000000-0005-0000-0000-0000E5070000}"/>
    <cellStyle name="Normal 7 12 5 2" xfId="7516" xr:uid="{2881FDC1-79F9-44C7-AA11-057B3B302194}"/>
    <cellStyle name="Normal 7 12 5 2 2" xfId="25854" xr:uid="{A46F6F50-8C06-4C42-9B61-6C5CC67905B2}"/>
    <cellStyle name="Normal 7 12 5 2 3" xfId="17896" xr:uid="{F32CDA9C-1E49-45A3-B185-E476210ABDD6}"/>
    <cellStyle name="Normal 7 12 5 3" xfId="10349" xr:uid="{D381B5B9-B7F2-4A87-978F-37E3CDBA402E}"/>
    <cellStyle name="Normal 7 12 5 3 2" xfId="20729" xr:uid="{20523882-9569-42C4-B086-CBD4A3E82B11}"/>
    <cellStyle name="Normal 7 12 5 4" xfId="23056" xr:uid="{A6F9EEEE-E8DC-402C-A9B2-22B84D550CD6}"/>
    <cellStyle name="Normal 7 12 5 5" xfId="15063" xr:uid="{85D507C5-997B-4EAA-87BA-0875FAA4D589}"/>
    <cellStyle name="Normal 7 12 6" xfId="4049" xr:uid="{3596E1EC-2AB1-4D44-B20A-1ED70535BDF9}"/>
    <cellStyle name="Normal 7 12 6 2" xfId="8835" xr:uid="{3890EE2A-C302-4021-B00A-634E4D23842F}"/>
    <cellStyle name="Normal 7 12 6 2 2" xfId="28992" xr:uid="{955CD499-595D-414F-AAE0-F71BB9C01778}"/>
    <cellStyle name="Normal 7 12 6 2 3" xfId="19215" xr:uid="{913F2D5D-8627-4B2A-9E1A-D7DD3106EAED}"/>
    <cellStyle name="Normal 7 12 6 3" xfId="11668" xr:uid="{8D6AD15C-FE8F-413E-BF2C-CC63FCCFFCB8}"/>
    <cellStyle name="Normal 7 12 6 3 2" xfId="22048" xr:uid="{471792B2-66A8-4D60-B43F-BA638C8B7E91}"/>
    <cellStyle name="Normal 7 12 6 4" xfId="27818" xr:uid="{0DE08D80-981E-47DC-87CF-4F862B724AE2}"/>
    <cellStyle name="Normal 7 12 6 5" xfId="16382" xr:uid="{0BAED52F-AFEE-4DA3-8A28-08092205E7E4}"/>
    <cellStyle name="Normal 7 12 7" xfId="5393" xr:uid="{E8A85330-10A0-460A-939F-343ADD733E52}"/>
    <cellStyle name="Normal 7 12 7 2" xfId="26835" xr:uid="{43749EB2-AA72-4AF7-BF22-85B893F561AE}"/>
    <cellStyle name="Normal 7 12 7 3" xfId="14690" xr:uid="{C0F1CF48-03EC-48B2-B752-F79DF60FEEC7}"/>
    <cellStyle name="Normal 7 12 8" xfId="7143" xr:uid="{19AAED7C-FA0E-4E9F-B250-A2B26DF88045}"/>
    <cellStyle name="Normal 7 12 8 2" xfId="17523" xr:uid="{F44AA86D-E803-46B6-AFD8-5D043216ECE4}"/>
    <cellStyle name="Normal 7 12 9" xfId="9976" xr:uid="{4B10B018-C750-4555-B579-BF05472304FB}"/>
    <cellStyle name="Normal 7 12 9 2" xfId="20356" xr:uid="{D19C51ED-E470-46EA-B869-F4DFDED11AAE}"/>
    <cellStyle name="Normal 7 13" xfId="1347" xr:uid="{00000000-0005-0000-0000-000015070000}"/>
    <cellStyle name="Normal 7 13 10" xfId="12624" xr:uid="{2D384B92-5D75-46D6-9018-93A54C225D1C}"/>
    <cellStyle name="Normal 7 13 2" xfId="1348" xr:uid="{00000000-0005-0000-0000-000016070000}"/>
    <cellStyle name="Normal 7 13 2 2" xfId="2980" xr:uid="{00000000-0005-0000-0000-0000EC070000}"/>
    <cellStyle name="Normal 7 13 2 2 2" xfId="6134" xr:uid="{FE8D53A9-6625-4430-99D9-D9C3115D7D7F}"/>
    <cellStyle name="Normal 7 13 2 2 2 2" xfId="26922" xr:uid="{D35E8CFE-4AE8-4C13-B4F2-8CD714D39F81}"/>
    <cellStyle name="Normal 7 13 2 2 2 3" xfId="27614" xr:uid="{CF0D11E8-5A7A-4820-A722-7C16EC81CB42}"/>
    <cellStyle name="Normal 7 13 2 2 2 4" xfId="15612" xr:uid="{3C8BF89B-DCC0-4D53-9917-6FCA126DD74B}"/>
    <cellStyle name="Normal 7 13 2 2 3" xfId="8065" xr:uid="{68DDBB74-D7DA-4A47-B658-51081B2BF2CE}"/>
    <cellStyle name="Normal 7 13 2 2 3 2" xfId="28763" xr:uid="{4173E0ED-2598-4D03-AEB0-DE0A25AF7D91}"/>
    <cellStyle name="Normal 7 13 2 2 3 3" xfId="18445" xr:uid="{D59CC203-F6EF-4720-BC0E-DB4824764562}"/>
    <cellStyle name="Normal 7 13 2 2 4" xfId="10898" xr:uid="{C5659DA6-8FD7-405B-AD77-8FD632A8F8C0}"/>
    <cellStyle name="Normal 7 13 2 2 4 2" xfId="21278" xr:uid="{5EAC393A-E25D-4040-AA99-C5645CB40D94}"/>
    <cellStyle name="Normal 7 13 2 2 5" xfId="24435" xr:uid="{3994F3C3-412E-48B0-ADFB-64C6C0CABA60}"/>
    <cellStyle name="Normal 7 13 2 2 6" xfId="13480" xr:uid="{90E73610-F862-45F8-8E78-35B01AF3730E}"/>
    <cellStyle name="Normal 7 13 2 3" xfId="5397" xr:uid="{C2511337-16C9-45A8-9333-468C081E9C80}"/>
    <cellStyle name="Normal 7 13 2 3 2" xfId="23415" xr:uid="{C3B71349-DC77-4278-B639-76402E9E57BC}"/>
    <cellStyle name="Normal 7 13 2 3 3" xfId="28180" xr:uid="{F8A5584B-9B09-4954-8A17-C135DB60EF34}"/>
    <cellStyle name="Normal 7 13 2 3 4" xfId="14694" xr:uid="{D31934AC-F6BB-4307-A8AF-7E5977253F78}"/>
    <cellStyle name="Normal 7 13 2 4" xfId="7147" xr:uid="{20B6FFD0-323F-4558-8FF5-79FB207F6696}"/>
    <cellStyle name="Normal 7 13 2 4 2" xfId="26147" xr:uid="{FF4FF221-A08B-4504-947A-0343A1DB8537}"/>
    <cellStyle name="Normal 7 13 2 4 3" xfId="27174" xr:uid="{20F8625E-931C-4469-924A-DE4AB335F6EB}"/>
    <cellStyle name="Normal 7 13 2 4 4" xfId="17527" xr:uid="{1FF3CC5F-0612-4F2F-B13F-5712F1F3C11E}"/>
    <cellStyle name="Normal 7 13 2 5" xfId="9980" xr:uid="{4AE7471D-0114-489F-8CA8-726EC8830133}"/>
    <cellStyle name="Normal 7 13 2 5 2" xfId="29448" xr:uid="{D7AD06FC-802D-43E1-8C8B-0A71DC954DBA}"/>
    <cellStyle name="Normal 7 13 2 5 3" xfId="20360" xr:uid="{102748FF-B588-497E-B490-1D8C4B75F89E}"/>
    <cellStyle name="Normal 7 13 2 6" xfId="23102" xr:uid="{B4881FC2-88B5-4AF5-8CCF-37B88EFA183D}"/>
    <cellStyle name="Normal 7 13 2 7" xfId="12782" xr:uid="{FC89DDCE-20E0-4D06-9AE1-904260F698CB}"/>
    <cellStyle name="Normal 7 13 3" xfId="1349" xr:uid="{00000000-0005-0000-0000-000017070000}"/>
    <cellStyle name="Normal 7 13 3 2" xfId="5398" xr:uid="{DCB20980-7643-4535-88F9-578CE8FBFBCD}"/>
    <cellStyle name="Normal 7 13 3 2 2" xfId="27765" xr:uid="{23C00D56-7A99-4A54-90B1-0B147FC68906}"/>
    <cellStyle name="Normal 7 13 3 2 3" xfId="26816" xr:uid="{20460F01-06EE-4D47-A0BE-B0A32B9D05B2}"/>
    <cellStyle name="Normal 7 13 3 2 4" xfId="14695" xr:uid="{B0B13E8D-91B0-4667-8658-1ADDDDEE0915}"/>
    <cellStyle name="Normal 7 13 3 3" xfId="7148" xr:uid="{64CD0462-F6AC-497F-9989-CBA317968155}"/>
    <cellStyle name="Normal 7 13 3 3 2" xfId="27379" xr:uid="{11DC4761-E4F6-4690-AE9A-B56E67E30089}"/>
    <cellStyle name="Normal 7 13 3 3 3" xfId="27443" xr:uid="{E9AA02BF-9AB4-42F7-A16C-CE009BAA2A77}"/>
    <cellStyle name="Normal 7 13 3 3 4" xfId="17528" xr:uid="{2A80C9F8-14FC-4F30-8B24-C2E6DEE33964}"/>
    <cellStyle name="Normal 7 13 3 4" xfId="9981" xr:uid="{98DBFA60-2698-46F4-BF5C-075BAC410C90}"/>
    <cellStyle name="Normal 7 13 3 4 2" xfId="29449" xr:uid="{84CEC67C-FAC1-4B94-A702-87E75276E1F3}"/>
    <cellStyle name="Normal 7 13 3 4 3" xfId="20361" xr:uid="{59F6F00D-9A4D-4140-B6DF-F155B26FD33D}"/>
    <cellStyle name="Normal 7 13 3 5" xfId="24274" xr:uid="{9ECC0C4F-35AC-4BF6-A677-6556CB126B7C}"/>
    <cellStyle name="Normal 7 13 3 6" xfId="13286" xr:uid="{9A463FB0-23D4-4E20-BE85-7FEB1D78479A}"/>
    <cellStyle name="Normal 7 13 4" xfId="2390" xr:uid="{00000000-0005-0000-0000-0000EA070000}"/>
    <cellStyle name="Normal 7 13 4 2" xfId="7517" xr:uid="{AB47B31C-1842-46B8-BFC4-5DFFF4EFD572}"/>
    <cellStyle name="Normal 7 13 4 2 2" xfId="28063" xr:uid="{DB5496FD-3ECA-4527-9C12-ED22E11A1F40}"/>
    <cellStyle name="Normal 7 13 4 2 3" xfId="17897" xr:uid="{9D218ECA-F844-4997-8237-106A1F8729BE}"/>
    <cellStyle name="Normal 7 13 4 3" xfId="10350" xr:uid="{FC2FC417-DB07-4826-87D7-5B2446E9E3D4}"/>
    <cellStyle name="Normal 7 13 4 3 2" xfId="20730" xr:uid="{CC12FB36-B1F2-4EC9-B42F-50595556BD13}"/>
    <cellStyle name="Normal 7 13 4 4" xfId="22853" xr:uid="{BF373A71-7832-4175-8084-02F7704F61C2}"/>
    <cellStyle name="Normal 7 13 4 5" xfId="15064" xr:uid="{E13BC127-0E7F-4E10-BA34-579DB90C1102}"/>
    <cellStyle name="Normal 7 13 5" xfId="4050" xr:uid="{C48EAA1B-737A-4259-88AF-A88E11F7D0B2}"/>
    <cellStyle name="Normal 7 13 5 2" xfId="8836" xr:uid="{77A6E992-268E-475C-A367-69EAF4F88609}"/>
    <cellStyle name="Normal 7 13 5 2 2" xfId="28993" xr:uid="{4C50D351-F50B-4D38-ADF8-BDC32A258787}"/>
    <cellStyle name="Normal 7 13 5 2 3" xfId="19216" xr:uid="{E91DCA4A-113A-4BF8-98F5-3433F4BDA44E}"/>
    <cellStyle name="Normal 7 13 5 3" xfId="11669" xr:uid="{6424C1A2-E0FA-46CB-865D-D2637C8733E4}"/>
    <cellStyle name="Normal 7 13 5 3 2" xfId="22049" xr:uid="{A8877C6E-3F80-4ECE-BBAC-9E25EE1C5063}"/>
    <cellStyle name="Normal 7 13 5 4" xfId="24052" xr:uid="{4CD85591-419B-4589-8A19-007BB58E4ABA}"/>
    <cellStyle name="Normal 7 13 5 5" xfId="16383" xr:uid="{E002FDFB-78F4-48F0-B689-BCA90642B069}"/>
    <cellStyle name="Normal 7 13 6" xfId="5396" xr:uid="{9FC5ABBE-5778-416A-8388-E134B2F82B4D}"/>
    <cellStyle name="Normal 7 13 6 2" xfId="26081" xr:uid="{9042DCD2-8FD3-4FED-BC94-87E103CDB104}"/>
    <cellStyle name="Normal 7 13 6 3" xfId="28137" xr:uid="{47920828-9C9D-495D-BB4B-107B93789533}"/>
    <cellStyle name="Normal 7 13 6 4" xfId="14693" xr:uid="{3A164B11-B58D-49F7-BAE4-EAB2B732401E}"/>
    <cellStyle name="Normal 7 13 7" xfId="7146" xr:uid="{3F7AF10C-BBF5-44CB-AE49-D899F1B58A2A}"/>
    <cellStyle name="Normal 7 13 7 2" xfId="27500" xr:uid="{CD4C4EB5-DBD3-48EC-8F2A-53F58EEB111E}"/>
    <cellStyle name="Normal 7 13 7 3" xfId="17526" xr:uid="{80DCB9DD-116E-4C3F-89E8-0FC8E6A33AFF}"/>
    <cellStyle name="Normal 7 13 8" xfId="9979" xr:uid="{9FE94840-706F-4124-B963-1EAF1B222905}"/>
    <cellStyle name="Normal 7 13 8 2" xfId="20359" xr:uid="{BDFD353B-89F6-463A-BA27-9F07C438FE06}"/>
    <cellStyle name="Normal 7 13 9" xfId="23990" xr:uid="{1DBB7AE5-BB86-489A-8864-C46BF4D7E5AD}"/>
    <cellStyle name="Normal 7 14" xfId="1350" xr:uid="{00000000-0005-0000-0000-000018070000}"/>
    <cellStyle name="Normal 7 14 2" xfId="4570" xr:uid="{4072DF07-EF14-43D3-B167-C35CAF4234D0}"/>
    <cellStyle name="Normal 7 14 2 2" xfId="9342" xr:uid="{B8A9AD22-3410-4FF4-83C7-E2DC3D14ED22}"/>
    <cellStyle name="Normal 7 14 2 2 2" xfId="29316" xr:uid="{A5799844-DFFA-455D-A86E-8427EBCB3714}"/>
    <cellStyle name="Normal 7 14 2 2 3" xfId="19722" xr:uid="{7C974998-D80F-4756-8AA6-8EBE02DE6977}"/>
    <cellStyle name="Normal 7 14 2 2 4" xfId="31105" xr:uid="{30963E68-DF7F-441E-B851-E7A8DAB34A08}"/>
    <cellStyle name="Normal 7 14 2 2 5" xfId="30420" xr:uid="{B8C63CF5-2E3D-473B-81DF-62C1DAE53521}"/>
    <cellStyle name="Normal 7 14 2 3" xfId="12175" xr:uid="{14EEB91B-D8F9-4F06-B344-22845EF1E6AA}"/>
    <cellStyle name="Normal 7 14 2 3 2" xfId="22555" xr:uid="{3B072E4D-49A0-409B-9BD9-9B2AAEACA31C}"/>
    <cellStyle name="Normal 7 14 2 4" xfId="24583" xr:uid="{5942702B-591C-4132-A5C1-66F61F49F937}"/>
    <cellStyle name="Normal 7 14 2 4 2" xfId="31153" xr:uid="{DFD19340-27A1-4EB4-9771-AFF3F37C5F8F}"/>
    <cellStyle name="Normal 7 14 2 4 3" xfId="30527" xr:uid="{097927A9-822F-4CE1-ABAF-BC40902279A8}"/>
    <cellStyle name="Normal 7 14 2 5" xfId="16889" xr:uid="{683ACCB9-7C62-4B63-B4F1-090AB6DAC786}"/>
    <cellStyle name="Normal 7 14 2 6" xfId="30415" xr:uid="{CAAFDBF3-936A-463B-A3A3-49A746E7DF3C}"/>
    <cellStyle name="Normal 7 14 3" xfId="5399" xr:uid="{FAC9975F-8F2F-4E63-A9C3-9F3C1010A589}"/>
    <cellStyle name="Normal 7 14 3 2" xfId="25773" xr:uid="{8D397C2B-E913-4504-B12F-1B0EE6347D16}"/>
    <cellStyle name="Normal 7 14 3 2 2" xfId="30608" xr:uid="{8CB35ADA-85AD-456B-A4A2-9E7935D7A153}"/>
    <cellStyle name="Normal 7 14 3 2 3" xfId="30627" xr:uid="{844DF4E4-5553-4C45-8863-EB680F88D5AA}"/>
    <cellStyle name="Normal 7 14 3 2 4" xfId="30933" xr:uid="{01A695C0-06D1-4038-BF9D-2C5EAC4E3B89}"/>
    <cellStyle name="Normal 7 14 3 3" xfId="27632" xr:uid="{07857877-B5B2-4CEB-A569-43A78CB1FF4C}"/>
    <cellStyle name="Normal 7 14 3 3 2" xfId="30636" xr:uid="{B264691C-E730-4EB5-8788-D14FC0F420C6}"/>
    <cellStyle name="Normal 7 14 3 3 3" xfId="30946" xr:uid="{6CD0E69B-2973-47A6-BAED-35F716DDA0C5}"/>
    <cellStyle name="Normal 7 14 3 4" xfId="14696" xr:uid="{15E50FBB-3C72-4F94-9257-EF48A0129430}"/>
    <cellStyle name="Normal 7 14 3 5" xfId="29615" xr:uid="{02CF52A5-91C5-41D2-A0F8-38F4DC89323C}"/>
    <cellStyle name="Normal 7 14 3 6" xfId="29611" xr:uid="{26C82F45-E903-4829-958C-65A95733CA82}"/>
    <cellStyle name="Normal 7 14 3 6 2" xfId="29651" xr:uid="{FAD90F05-E5B6-4B3C-A1D0-A7981FC7DD94}"/>
    <cellStyle name="Normal 7 14 3 6 3" xfId="30393" xr:uid="{FA523EAF-70B8-4AB1-B244-F2E2D64AD147}"/>
    <cellStyle name="Normal 7 14 3 6 4" xfId="30380" xr:uid="{D9D852A3-6220-47B4-992C-3A8987A5120D}"/>
    <cellStyle name="Normal 7 14 3 6 4 2" xfId="31719" xr:uid="{E0D828CE-13E3-40E8-9A67-00BAC0712D97}"/>
    <cellStyle name="Normal 7 14 3 7" xfId="29634" xr:uid="{34C97F94-45C7-4B15-9ED5-2C3B425DF668}"/>
    <cellStyle name="Normal 7 14 3 8" xfId="30367" xr:uid="{41672123-6C8D-4359-9C8E-48BF387564A2}"/>
    <cellStyle name="Normal 7 14 3 8 2" xfId="31706" xr:uid="{E814CD8D-8D5B-49AD-88A8-8E69D7486D14}"/>
    <cellStyle name="Normal 7 14 4" xfId="7149" xr:uid="{BDE5B7F9-0BFE-44EC-A692-1FD60098272B}"/>
    <cellStyle name="Normal 7 14 4 2" xfId="23784" xr:uid="{C36A6A98-8F2F-4C86-9EEE-E1C5209BFEB8}"/>
    <cellStyle name="Normal 7 14 4 3" xfId="25874" xr:uid="{A4AA3AA3-09A8-434A-A46E-2D81674CCE1A}"/>
    <cellStyle name="Normal 7 14 4 4" xfId="17529" xr:uid="{0CE44A9C-B3B6-4F7D-8D17-9610CFE16AA4}"/>
    <cellStyle name="Normal 7 14 4 5" xfId="30998" xr:uid="{2F8BC7AC-73B7-4F15-821E-FB071EE57409}"/>
    <cellStyle name="Normal 7 14 4 6" xfId="30419" xr:uid="{385EB25C-5F27-41F3-A609-38B7663A6BFD}"/>
    <cellStyle name="Normal 7 14 5" xfId="9982" xr:uid="{8235CE7C-372C-4318-A599-8E62C285DA7B}"/>
    <cellStyle name="Normal 7 14 5 2" xfId="29450" xr:uid="{AEDE9949-7169-4514-AE0E-4A891C24561E}"/>
    <cellStyle name="Normal 7 14 5 3" xfId="20362" xr:uid="{9449C78C-D33B-459C-BBF9-694343407FAB}"/>
    <cellStyle name="Normal 7 14 5 4" xfId="30938" xr:uid="{E0BCDBFB-8F60-42E5-B625-B2599670E8F5}"/>
    <cellStyle name="Normal 7 14 6" xfId="24135" xr:uid="{9092CC78-A25F-48A6-83D4-F44869564DEA}"/>
    <cellStyle name="Normal 7 14 7" xfId="13997" xr:uid="{0FCA37D2-3715-410D-9450-DBE88E718CBE}"/>
    <cellStyle name="Normal 7 15" xfId="2431" xr:uid="{00000000-0005-0000-0000-0000EF070000}"/>
    <cellStyle name="Normal 7 15 2" xfId="5728" xr:uid="{C5D7E416-4228-41E8-ABDC-EE69883A12CC}"/>
    <cellStyle name="Normal 7 15 2 2" xfId="23595" xr:uid="{65C6AC73-A0E6-4BCE-92BE-B668B8D5257A}"/>
    <cellStyle name="Normal 7 15 2 3" xfId="15103" xr:uid="{17D943AA-C222-4B4C-A18F-6CCE6BA583AE}"/>
    <cellStyle name="Normal 7 15 2 4" xfId="30934" xr:uid="{33745800-52FB-4055-8019-A260A36BC408}"/>
    <cellStyle name="Normal 7 15 3" xfId="7556" xr:uid="{F1E98D2C-5E23-44D7-A17A-E7E508629C08}"/>
    <cellStyle name="Normal 7 15 3 2" xfId="17936" xr:uid="{AE558860-C380-4D33-B8F4-BAFABF7E14FC}"/>
    <cellStyle name="Normal 7 15 3 3" xfId="30947" xr:uid="{0DCC9790-3146-4601-AB3F-28C8BDFFB878}"/>
    <cellStyle name="Normal 7 15 4" xfId="10389" xr:uid="{0365E554-FA94-4190-A1D6-9E0EE659857C}"/>
    <cellStyle name="Normal 7 15 4 2" xfId="20769" xr:uid="{2A88BA57-D2E1-463D-AEDB-D1CD92CC2019}"/>
    <cellStyle name="Normal 7 15 5" xfId="23727" xr:uid="{7232D1CA-690F-4D52-9D19-42CE68785447}"/>
    <cellStyle name="Normal 7 15 6" xfId="12818" xr:uid="{F5044BB9-43F3-49F3-B21A-9AD06E1D6815}"/>
    <cellStyle name="Normal 7 16" xfId="2158" xr:uid="{00000000-0005-0000-0000-0000D6070000}"/>
    <cellStyle name="Normal 7 16 2" xfId="7285" xr:uid="{487A9249-76DA-44C0-9FB7-C1ECCC926A3F}"/>
    <cellStyle name="Normal 7 16 2 2" xfId="17665" xr:uid="{E8531131-82DE-4A9C-9E7C-B57E41F8A0D7}"/>
    <cellStyle name="Normal 7 16 2 3" xfId="30949" xr:uid="{A45B824F-5108-4980-B469-78E9818C36B4}"/>
    <cellStyle name="Normal 7 16 3" xfId="10118" xr:uid="{55FE5E11-08C7-4A4A-B6B1-9A55D8442D61}"/>
    <cellStyle name="Normal 7 16 3 2" xfId="20498" xr:uid="{5B263FD6-644E-4205-BA6A-B5FA3C82A433}"/>
    <cellStyle name="Normal 7 16 4" xfId="24614" xr:uid="{3531CAC4-9557-447A-A968-11C6FD1FBF49}"/>
    <cellStyle name="Normal 7 16 5" xfId="14832" xr:uid="{EA3CD99F-CEAA-4377-8E06-36E914726435}"/>
    <cellStyle name="Normal 7 17" xfId="3783" xr:uid="{341F80F6-8699-4561-8A3C-2CE4C55CAADA}"/>
    <cellStyle name="Normal 7 17 2" xfId="8622" xr:uid="{1FC80999-4DDE-48CF-962D-7BAF4D6653EE}"/>
    <cellStyle name="Normal 7 17 2 2" xfId="19002" xr:uid="{ED9F5490-6BEC-49DB-B407-08529B63281F}"/>
    <cellStyle name="Normal 7 17 3" xfId="11455" xr:uid="{85BFA86A-976C-4244-B91D-A4A316DF7FAA}"/>
    <cellStyle name="Normal 7 17 3 2" xfId="21835" xr:uid="{EBB9E23C-1929-404A-8369-AB114746F9B3}"/>
    <cellStyle name="Normal 7 17 4" xfId="16169" xr:uid="{19ED6957-761A-498A-9DB7-0D4BB90DEA23}"/>
    <cellStyle name="Normal 7 18" xfId="23715" xr:uid="{275285CC-AC04-46B2-8894-D88E3A4793D8}"/>
    <cellStyle name="Normal 7 19" xfId="12390" xr:uid="{409BED8C-AD22-4BB5-AC49-DFFDB915DE9E}"/>
    <cellStyle name="Normal 7 2" xfId="1351" xr:uid="{00000000-0005-0000-0000-000019070000}"/>
    <cellStyle name="Normal 7 2 2" xfId="1352" xr:uid="{00000000-0005-0000-0000-00001A070000}"/>
    <cellStyle name="Normal 7 2 3" xfId="29578" xr:uid="{C9FAE160-566D-4193-A935-2D0DA2B23E4F}"/>
    <cellStyle name="Normal 7 20" xfId="29577" xr:uid="{642B267D-0DF7-40DE-B31F-199C69FB4D2F}"/>
    <cellStyle name="Normal 7 20 2" xfId="29833" xr:uid="{06A9DF73-34B1-440D-84B3-8A48C8702549}"/>
    <cellStyle name="Normal 7 20 2 2" xfId="31245" xr:uid="{209E63D4-6E49-46E2-AC41-4E8AA5C77F37}"/>
    <cellStyle name="Normal 7 21" xfId="29978" xr:uid="{9CE9C7A0-056C-44AD-A33D-E7968E3C6153}"/>
    <cellStyle name="Normal 7 21 2" xfId="31500" xr:uid="{FFA9F5D8-7DC6-4F24-B4CD-E82A02F1D2A8}"/>
    <cellStyle name="Normal 7 22" xfId="30110"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8" xr:uid="{3A610EB4-A016-4959-9696-204DE0AAB876}"/>
    <cellStyle name="Normal 7 3 3 2 3 2 2 3" xfId="25206" xr:uid="{8ED66FBA-2D40-4643-9B61-F1E32A491FDE}"/>
    <cellStyle name="Normal 7 3 3 2 3 2 3" xfId="1361" xr:uid="{00000000-0005-0000-0000-000023070000}"/>
    <cellStyle name="Normal 7 3 3 2 3 2 3 2" xfId="2025" xr:uid="{00000000-0005-0000-0000-000024070000}"/>
    <cellStyle name="Normal 7 3 3 2 3 2 3 3" xfId="3760" xr:uid="{00000000-0005-0000-0000-000084060000}"/>
    <cellStyle name="Normal 7 3 3 2 3 2 3 3 2" xfId="4738" xr:uid="{14F8C66C-3AFD-4960-8379-ECACDC0C00A0}"/>
    <cellStyle name="Normal 7 3 3 2 3 2 3 3 3" xfId="30285" xr:uid="{CC748A5D-0BEB-4944-8F3D-97F8CF0BB353}"/>
    <cellStyle name="Normal 7 3 3 2 3 2 3 3 3 2" xfId="31428" xr:uid="{6DA37E3D-007F-49C2-A12C-7354CDCD0FDC}"/>
    <cellStyle name="Normal 7 3 3 2 3 2 3 3 4" xfId="31625" xr:uid="{A591BBBB-0D4A-46D3-A04A-7C0B2D602A7C}"/>
    <cellStyle name="Normal 7 3 3 2 3 2 4" xfId="24307" xr:uid="{4F4781A6-ECE1-4C9E-AC58-6E5C10C0A2BA}"/>
    <cellStyle name="Normal 7 3 3 2 3 3" xfId="1362" xr:uid="{00000000-0005-0000-0000-000025070000}"/>
    <cellStyle name="Normal 7 3 3 2 3 4" xfId="2982" xr:uid="{00000000-0005-0000-0000-0000FA070000}"/>
    <cellStyle name="Normal 7 3 3 2 3 4 2" xfId="31275" xr:uid="{FE80F6DF-4597-4CFB-BBD3-5BE6A13FC5D1}"/>
    <cellStyle name="Normal 7 3 3 2 3 5" xfId="2144" xr:uid="{00000000-0005-0000-0000-0000F7020000}"/>
    <cellStyle name="Normal 7 3 3 2 3 5 2" xfId="4634" xr:uid="{4276D1A2-DC93-4587-8A35-0E2B48A1053D}"/>
    <cellStyle name="Normal 7 3 3 2 3 5 3" xfId="30225" xr:uid="{26797C4E-8D1E-4032-A1BF-A4CEED6C0C3E}"/>
    <cellStyle name="Normal 7 3 3 2 3 5 3 2" xfId="31369" xr:uid="{AE22E742-9D01-4013-99C2-F097DBB0C902}"/>
    <cellStyle name="Normal 7 3 3 2 3 5 4" xfId="31565" xr:uid="{44215A84-68FA-41D8-95CF-672B06952FBE}"/>
    <cellStyle name="Normal 7 3 3 2 3 6" xfId="4054" xr:uid="{B827FBD5-2E2E-4EC7-8D41-DDFF87CC148D}"/>
    <cellStyle name="Normal 7 3 3 2 3 6 2" xfId="4799" xr:uid="{41E9EAB1-F610-481E-9DBF-172EE15DBDDE}"/>
    <cellStyle name="Normal 7 3 3 2 3 6 3" xfId="30340" xr:uid="{1870D514-1782-4A72-924A-46F157C54A64}"/>
    <cellStyle name="Normal 7 3 3 2 3 6 3 2" xfId="31482" xr:uid="{10473CFF-088B-46C0-9F1B-6A43DFDE6F83}"/>
    <cellStyle name="Normal 7 3 3 2 3 6 4" xfId="31680" xr:uid="{A0C69ABB-68AB-49B8-8AA7-23CBE1147DF3}"/>
    <cellStyle name="Normal 7 3 3 2 3 7" xfId="30159" xr:uid="{780A71C4-DEF8-4E6E-ACC0-3655804A98B1}"/>
    <cellStyle name="Normal 7 3 3 2 3 7 2" xfId="30529" xr:uid="{0EEE45BB-0632-4849-9B3D-03E60AC02070}"/>
    <cellStyle name="Normal 7 3 3 2 4" xfId="1363" xr:uid="{00000000-0005-0000-0000-000026070000}"/>
    <cellStyle name="Normal 7 3 3 2 4 2" xfId="2981" xr:uid="{00000000-0005-0000-0000-0000FB070000}"/>
    <cellStyle name="Normal 7 3 3 2 4 3" xfId="25207" xr:uid="{B0C3B96C-3DDC-4AE2-9FBF-450A9524DC4A}"/>
    <cellStyle name="Normal 7 3 3 2 4 3 2" xfId="29623" xr:uid="{D5A67649-7538-431D-8D7A-5AD8C95F5258}"/>
    <cellStyle name="Normal 7 3 3 2 4 3 3" xfId="29612" xr:uid="{66300240-9CE0-4062-9E28-4F6B04AC2CFD}"/>
    <cellStyle name="Normal 7 3 3 2 4 3 3 2" xfId="29652" xr:uid="{6CAF7E09-E7DB-45FE-975B-5EBB75C74D81}"/>
    <cellStyle name="Normal 7 3 3 2 4 3 3 3" xfId="30394" xr:uid="{298B7D3F-FBD5-4460-93A9-F54645816E7E}"/>
    <cellStyle name="Normal 7 3 3 2 4 3 3 4" xfId="30381" xr:uid="{EB6E69B1-D944-4719-98E3-285669324B35}"/>
    <cellStyle name="Normal 7 3 3 2 4 3 3 4 2" xfId="31720" xr:uid="{C95F887A-0DE3-4885-9933-DFDC3C26B10C}"/>
    <cellStyle name="Normal 7 3 3 2 4 3 4" xfId="30368" xr:uid="{51F68BB7-1CBC-471B-8C45-133EBC2770D2}"/>
    <cellStyle name="Normal 7 3 3 2 4 3 4 2" xfId="31707" xr:uid="{9A461396-9683-439E-A844-9F185B081F12}"/>
    <cellStyle name="Normal 7 3 3 2 5" xfId="2143" xr:uid="{00000000-0005-0000-0000-0000F5020000}"/>
    <cellStyle name="Normal 7 3 3 2 5 2" xfId="4662" xr:uid="{8519FF03-5F6D-4EB4-B933-25C9AA886D70}"/>
    <cellStyle name="Normal 7 3 3 2 5 3" xfId="30224" xr:uid="{3961AF33-EFDD-4226-A841-E3976186FFD4}"/>
    <cellStyle name="Normal 7 3 3 2 5 3 2" xfId="31368" xr:uid="{16EBF1E3-7968-444B-8C3D-D7DC786844C8}"/>
    <cellStyle name="Normal 7 3 3 2 5 4" xfId="31564" xr:uid="{214AA77A-3A32-4BAE-847A-D697B49E96EA}"/>
    <cellStyle name="Normal 7 3 3 2 6" xfId="4053" xr:uid="{0F69AA1D-AABD-4773-8E71-6D7F88104E7D}"/>
    <cellStyle name="Normal 7 3 3 2 6 2" xfId="4705" xr:uid="{FBE10302-99A6-4D2B-BB8D-B20AC5081845}"/>
    <cellStyle name="Normal 7 3 3 2 6 3" xfId="30339" xr:uid="{A37C4874-8220-4154-9C48-359C73DA2E56}"/>
    <cellStyle name="Normal 7 3 3 2 6 3 2" xfId="31481" xr:uid="{1468B4C2-4CC6-4853-886D-572963C37F80}"/>
    <cellStyle name="Normal 7 3 3 2 6 4" xfId="31679" xr:uid="{70321CC2-308C-492B-9C17-C00F1D0D05E8}"/>
    <cellStyle name="Normal 7 3 3 2 7" xfId="30158" xr:uid="{FA8D9B86-1118-4618-BB6D-43B775B037D2}"/>
    <cellStyle name="Normal 7 3 3 2 7 2" xfId="30528"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6" xr:uid="{00000000-0005-0000-0000-00002C070000}"/>
    <cellStyle name="Normal 7 3 3 4 2 2 2 2 2" xfId="30079" xr:uid="{3537F8E7-8F63-4952-A614-60ED7C47A13A}"/>
    <cellStyle name="Normal 7 3 3 4 2 2 2 3" xfId="3761" xr:uid="{00000000-0005-0000-0000-00008B060000}"/>
    <cellStyle name="Normal 7 3 3 4 2 2 2 3 2" xfId="4689" xr:uid="{FFDAA0C2-4A8B-4197-B6CC-922603129983}"/>
    <cellStyle name="Normal 7 3 3 4 2 2 2 3 3" xfId="30286" xr:uid="{A5F56370-D827-4B99-ABC8-6275F53DD26A}"/>
    <cellStyle name="Normal 7 3 3 4 2 2 2 3 3 2" xfId="31429" xr:uid="{1B7941D8-E613-4CAB-A60E-F55CDB998239}"/>
    <cellStyle name="Normal 7 3 3 4 2 2 2 3 4" xfId="31626" xr:uid="{07B95D85-B905-48E7-BD19-0355BFAB2114}"/>
    <cellStyle name="Normal 7 3 3 4 2 2 2 4" xfId="23537" xr:uid="{5DC698DF-1EB8-4352-991D-5DF81557D20A}"/>
    <cellStyle name="Normal 7 3 3 4 2 2 3" xfId="2027" xr:uid="{00000000-0005-0000-0000-00002D070000}"/>
    <cellStyle name="Normal 7 3 3 4 2 2 4" xfId="24127" xr:uid="{6B4D953D-C7AF-48CD-AB50-65538F78D7AC}"/>
    <cellStyle name="Normal 7 3 3 4 2 3" xfId="1369" xr:uid="{00000000-0005-0000-0000-00002E070000}"/>
    <cellStyle name="Normal 7 3 3 4 2 3 2" xfId="1370" xr:uid="{00000000-0005-0000-0000-00002F070000}"/>
    <cellStyle name="Normal 7 3 3 4 2 3 2 2" xfId="25759" xr:uid="{9FC1AC3D-9F28-4DA0-9380-BC7E4A0369FC}"/>
    <cellStyle name="Normal 7 3 3 4 2 3 2 3" xfId="23621" xr:uid="{84AE4A6D-2B0B-43BB-8CE5-1E2B5F205C09}"/>
    <cellStyle name="Normal 7 3 3 4 2 3 3" xfId="1371" xr:uid="{00000000-0005-0000-0000-000030070000}"/>
    <cellStyle name="Normal 7 3 3 4 2 3 3 2" xfId="23824" xr:uid="{CCE458EA-8A72-49FE-A77A-634330E76522}"/>
    <cellStyle name="Normal 7 3 3 4 2 3 3 3" xfId="22772" xr:uid="{D5AB1874-6DDC-44B8-AD25-F7B2D8D3E562}"/>
    <cellStyle name="Normal 7 3 3 4 2 3 4" xfId="2146" xr:uid="{00000000-0005-0000-0000-0000FD020000}"/>
    <cellStyle name="Normal 7 3 3 4 2 3 4 2" xfId="4812" xr:uid="{85B8BA1F-331D-494F-A0E7-481902D278F4}"/>
    <cellStyle name="Normal 7 3 3 4 2 3 4 3" xfId="30227" xr:uid="{F67EB70F-E06D-4EBB-9414-4F6A0ABDCA9A}"/>
    <cellStyle name="Normal 7 3 3 4 2 3 4 3 2" xfId="31371" xr:uid="{150FAA65-DC89-4157-9322-130B051ADE2F}"/>
    <cellStyle name="Normal 7 3 3 4 2 3 4 4" xfId="31567" xr:uid="{BC1256C2-D523-4DD4-AA26-053BFC807901}"/>
    <cellStyle name="Normal 7 3 3 4 2 3 5" xfId="24401" xr:uid="{AE0E1D6A-38CA-406E-AE73-788945631526}"/>
    <cellStyle name="Normal 7 3 3 4 2 3 6" xfId="30543" xr:uid="{AC01CEC4-5B95-4E42-8FF7-121F69B77E99}"/>
    <cellStyle name="Normal 7 3 3 4 2 4" xfId="23707" xr:uid="{E6762BC0-4988-4223-B09E-CC35F0BD73AE}"/>
    <cellStyle name="Normal 7 3 3 4 3" xfId="1372" xr:uid="{00000000-0005-0000-0000-000031070000}"/>
    <cellStyle name="Normal 7 3 3 4 4" xfId="2983" xr:uid="{00000000-0005-0000-0000-000003080000}"/>
    <cellStyle name="Normal 7 3 3 4 4 2" xfId="31289" xr:uid="{9F4A7FD4-2CC3-4D75-A163-54E002A5B431}"/>
    <cellStyle name="Normal 7 3 3 4 5" xfId="2145" xr:uid="{00000000-0005-0000-0000-0000FA020000}"/>
    <cellStyle name="Normal 7 3 3 4 5 2" xfId="4022" xr:uid="{6D2F6D47-4728-4B49-AE2E-D503982C4500}"/>
    <cellStyle name="Normal 7 3 3 4 5 3" xfId="30226" xr:uid="{B4C65A3C-9A2A-47E6-ACA6-EABEB7F3EC73}"/>
    <cellStyle name="Normal 7 3 3 4 5 3 2" xfId="31370" xr:uid="{16A1F998-BDD9-48F0-A1CA-3C3865A23834}"/>
    <cellStyle name="Normal 7 3 3 4 5 4" xfId="31566" xr:uid="{C81BDD7A-E442-49FA-9146-5D12360A9450}"/>
    <cellStyle name="Normal 7 3 3 4 6" xfId="4055" xr:uid="{3D663429-9E72-4EFF-8B04-88C376DF2815}"/>
    <cellStyle name="Normal 7 3 3 4 6 2" xfId="4795" xr:uid="{AEA4314F-DE64-4934-8CDE-F04585260C3B}"/>
    <cellStyle name="Normal 7 3 3 4 6 3" xfId="30341" xr:uid="{6116923A-F62C-4F9F-A326-D07A8FD4381A}"/>
    <cellStyle name="Normal 7 3 3 4 6 3 2" xfId="31483" xr:uid="{CDC4F293-C87D-4A0F-B788-8B9E787F9DF4}"/>
    <cellStyle name="Normal 7 3 3 4 6 4" xfId="31681" xr:uid="{85689CFE-9FF2-4DE3-9BD0-535F40259C97}"/>
    <cellStyle name="Normal 7 3 3 4 7" xfId="30160" xr:uid="{52394549-E29E-4278-9C6A-6C4AFCC85D43}"/>
    <cellStyle name="Normal 7 3 3 4 7 2" xfId="30530" xr:uid="{79991904-AF5C-4236-8DCF-6C2BEDC43AA3}"/>
    <cellStyle name="Normal 7 3 3 5" xfId="1373" xr:uid="{00000000-0005-0000-0000-000032070000}"/>
    <cellStyle name="Normal 7 3 3 5 2" xfId="1374" xr:uid="{00000000-0005-0000-0000-000033070000}"/>
    <cellStyle name="Normal 7 3 3 5 3" xfId="3762" xr:uid="{00000000-0005-0000-0000-000092060000}"/>
    <cellStyle name="Normal 7 3 3 5 3 2" xfId="4796" xr:uid="{E8168558-99C5-46A5-A612-2FC93BC3CDFD}"/>
    <cellStyle name="Normal 7 3 3 5 3 2 2" xfId="27331" xr:uid="{602079EF-2278-456C-B1D0-880B1CB11283}"/>
    <cellStyle name="Normal 7 3 3 5 3 3" xfId="25222" xr:uid="{B55B4F7C-6E21-48BE-9E2E-2D34FC86B976}"/>
    <cellStyle name="Normal 7 3 3 5 3 4" xfId="30287" xr:uid="{7DB1975E-D21E-4CBF-9637-4AE3E6D74C12}"/>
    <cellStyle name="Normal 7 3 3 5 3 4 2" xfId="31430" xr:uid="{99ECBF59-1354-4783-BEAE-B7E19B25B945}"/>
    <cellStyle name="Normal 7 3 3 5 3 5" xfId="31627" xr:uid="{7D588285-A419-4667-B536-46B1B8B1ACDD}"/>
    <cellStyle name="Normal 7 3 3 5 4" xfId="24260"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6" xr:uid="{D88E8471-D92D-49F6-980C-BD36AA4D314B}"/>
    <cellStyle name="Normal 7 3 4 3 2 2 3" xfId="25734" xr:uid="{126A297B-7ADB-4933-9CCB-2FD3B77C74DF}"/>
    <cellStyle name="Normal 7 3 4 3 2 3" xfId="1380" xr:uid="{00000000-0005-0000-0000-000039070000}"/>
    <cellStyle name="Normal 7 3 4 3 2 3 2" xfId="2028" xr:uid="{00000000-0005-0000-0000-00003A070000}"/>
    <cellStyle name="Normal 7 3 4 3 2 3 3" xfId="3763" xr:uid="{00000000-0005-0000-0000-000099060000}"/>
    <cellStyle name="Normal 7 3 4 3 2 3 3 2" xfId="4820" xr:uid="{AF1FEBE8-E3EC-4326-BAB1-44332DCC67E2}"/>
    <cellStyle name="Normal 7 3 4 3 2 3 3 3" xfId="30288" xr:uid="{30109096-014C-4DA2-92E3-E5015E0ECB5D}"/>
    <cellStyle name="Normal 7 3 4 3 2 3 3 3 2" xfId="31431" xr:uid="{EAB0C2EA-DC67-4172-92E3-7F9D56EB00AD}"/>
    <cellStyle name="Normal 7 3 4 3 2 3 3 4" xfId="31628" xr:uid="{9BD9345E-9D68-4A3B-B175-A464CEC94D75}"/>
    <cellStyle name="Normal 7 3 4 3 2 4" xfId="25413" xr:uid="{F055F10B-64A1-40D8-B460-1A174561E6AE}"/>
    <cellStyle name="Normal 7 3 4 3 3" xfId="1381" xr:uid="{00000000-0005-0000-0000-00003B070000}"/>
    <cellStyle name="Normal 7 3 4 3 4" xfId="2984" xr:uid="{00000000-0005-0000-0000-000009080000}"/>
    <cellStyle name="Normal 7 3 4 3 4 2" xfId="31298" xr:uid="{51B7DBEA-ED31-4954-9F86-83029453074D}"/>
    <cellStyle name="Normal 7 3 4 3 5" xfId="2148" xr:uid="{00000000-0005-0000-0000-000001030000}"/>
    <cellStyle name="Normal 7 3 4 3 5 2" xfId="4668" xr:uid="{E82F8251-A2EF-493C-99EC-798453FDB072}"/>
    <cellStyle name="Normal 7 3 4 3 5 3" xfId="30229" xr:uid="{A6924A06-14A6-48AE-A85A-4DABC1CC13E5}"/>
    <cellStyle name="Normal 7 3 4 3 5 3 2" xfId="31373" xr:uid="{C8D4E907-8DE5-4032-99CD-497732C57A8C}"/>
    <cellStyle name="Normal 7 3 4 3 5 4" xfId="31569" xr:uid="{2AED3941-1FFB-4F03-B67E-AF20682A3540}"/>
    <cellStyle name="Normal 7 3 4 3 6" xfId="4057" xr:uid="{19AF6C94-1102-41EB-A615-06CFDA2F78F6}"/>
    <cellStyle name="Normal 7 3 4 3 6 2" xfId="4818" xr:uid="{0CC34133-4C51-4581-8706-421D8E52AF25}"/>
    <cellStyle name="Normal 7 3 4 3 6 3" xfId="30343" xr:uid="{F2BB3124-6AE4-40BC-B519-5A61E185E003}"/>
    <cellStyle name="Normal 7 3 4 3 6 3 2" xfId="31485" xr:uid="{6FDB91E1-41FC-4670-9B2F-D9DC69D295B1}"/>
    <cellStyle name="Normal 7 3 4 3 6 4" xfId="31683" xr:uid="{94F26B9A-DF18-4DFF-9BB3-356E8653AEE6}"/>
    <cellStyle name="Normal 7 3 4 3 7" xfId="30162" xr:uid="{8FB8729F-E256-4613-98CA-4EC4024F1636}"/>
    <cellStyle name="Normal 7 3 4 3 7 2" xfId="30532" xr:uid="{D8F8BCBD-9FA9-4694-BE0E-FA68B6A82F77}"/>
    <cellStyle name="Normal 7 3 4 4" xfId="1382" xr:uid="{00000000-0005-0000-0000-00003C070000}"/>
    <cellStyle name="Normal 7 3 4 4 2" xfId="2029" xr:uid="{00000000-0005-0000-0000-00003D070000}"/>
    <cellStyle name="Normal 7 3 4 4 3" xfId="3764" xr:uid="{00000000-0005-0000-0000-00009C060000}"/>
    <cellStyle name="Normal 7 3 4 4 3 2" xfId="4747" xr:uid="{0576D2F5-5022-46BF-A95D-FDE144D163B9}"/>
    <cellStyle name="Normal 7 3 4 4 3 3" xfId="30289" xr:uid="{33067305-5030-4C44-A096-EB1A04AB9E17}"/>
    <cellStyle name="Normal 7 3 4 4 3 3 2" xfId="31432" xr:uid="{5464B581-FC1F-4F05-88EE-62C6E6E88CAA}"/>
    <cellStyle name="Normal 7 3 4 4 3 4" xfId="31629" xr:uid="{0A8F1EDA-FA33-459B-B2F0-524CCFD0733E}"/>
    <cellStyle name="Normal 7 3 4 5" xfId="2147" xr:uid="{00000000-0005-0000-0000-0000FF020000}"/>
    <cellStyle name="Normal 7 3 4 5 2" xfId="4675" xr:uid="{62B191F5-1F42-4E10-9F64-94BCDEA70967}"/>
    <cellStyle name="Normal 7 3 4 5 3" xfId="30228" xr:uid="{754916DA-38F4-4DB4-AC60-276D3B784FE8}"/>
    <cellStyle name="Normal 7 3 4 5 3 2" xfId="31372" xr:uid="{044A87F7-8EA1-490E-9C8D-11D6D6BAE37E}"/>
    <cellStyle name="Normal 7 3 4 5 4" xfId="31568" xr:uid="{5DA86EC8-8286-4878-8542-77217A13FFA4}"/>
    <cellStyle name="Normal 7 3 4 6" xfId="4056" xr:uid="{FA0FC87F-FC4E-4E3F-98FE-B3C6B8313692}"/>
    <cellStyle name="Normal 7 3 4 6 2" xfId="4765" xr:uid="{56DF81AD-9939-4BBA-9856-A8B717C867ED}"/>
    <cellStyle name="Normal 7 3 4 6 3" xfId="30342" xr:uid="{B20B5A7A-FDC4-4249-8466-A745C0238C84}"/>
    <cellStyle name="Normal 7 3 4 6 3 2" xfId="31484" xr:uid="{A0200AC4-E0FC-4EF7-BE2C-B088557646B3}"/>
    <cellStyle name="Normal 7 3 4 6 4" xfId="31682" xr:uid="{3694F6B6-85D0-4B9D-A3E8-21FFBEDC8837}"/>
    <cellStyle name="Normal 7 3 4 7" xfId="30161" xr:uid="{547D83AB-00BA-499B-81A0-779EECACE4D6}"/>
    <cellStyle name="Normal 7 3 4 7 2" xfId="30531" xr:uid="{C34CEC2F-9910-42A5-A6D6-E9823FE39A10}"/>
    <cellStyle name="Normal 7 3 5" xfId="2071" xr:uid="{00000000-0005-0000-0000-0000F2020000}"/>
    <cellStyle name="Normal 7 3 5 2" xfId="4779" xr:uid="{2BC8EFBC-06F5-4C7E-B0DC-F1B8E24A78E5}"/>
    <cellStyle name="Normal 7 3 5 3" xfId="30171" xr:uid="{DECA1B29-BBE5-4B43-B1E4-970DDF40EAFE}"/>
    <cellStyle name="Normal 7 3 5 3 2" xfId="30533" xr:uid="{1E65DB43-42EC-4ED4-993E-326E053D0E1B}"/>
    <cellStyle name="Normal 7 3 5 4" xfId="31511" xr:uid="{62585BCE-F536-46B9-8EFD-7DDBD82F7D6A}"/>
    <cellStyle name="Normal 7 3 6" xfId="29579" xr:uid="{F508C06F-0760-4DB3-8A82-A860AE1FCD26}"/>
    <cellStyle name="Normal 7 3 6 2" xfId="31246" xr:uid="{35461E4B-121A-4F8F-8CB4-021E38307A97}"/>
    <cellStyle name="Normal 7 3 6 3" xfId="30476" xr:uid="{EA0BC44F-1276-48AD-906F-6873BECD3DA1}"/>
    <cellStyle name="Normal 7 3 7" xfId="30115" xr:uid="{AA681422-51CE-46B6-A8B2-24AE11AA003A}"/>
    <cellStyle name="Normal 7 3 7 2" xfId="31501" xr:uid="{57282A1B-C9B2-4738-A048-DE5BEE2B6052}"/>
    <cellStyle name="Normal 7 4" xfId="1383" xr:uid="{00000000-0005-0000-0000-00003E070000}"/>
    <cellStyle name="Normal 7 4 10" xfId="1384" xr:uid="{00000000-0005-0000-0000-00003F070000}"/>
    <cellStyle name="Normal 7 4 10 10" xfId="12625" xr:uid="{E39E0DB2-1C99-4921-9289-604FC440D3A7}"/>
    <cellStyle name="Normal 7 4 10 2" xfId="1385" xr:uid="{00000000-0005-0000-0000-000040070000}"/>
    <cellStyle name="Normal 7 4 10 2 2" xfId="2985" xr:uid="{00000000-0005-0000-0000-00000E080000}"/>
    <cellStyle name="Normal 7 4 10 2 2 2" xfId="6135" xr:uid="{58BC0567-405B-4413-914D-5689FA1AE9E6}"/>
    <cellStyle name="Normal 7 4 10 2 2 2 2" xfId="25974" xr:uid="{F32906AA-0510-44F9-AFF5-3E96B250F34E}"/>
    <cellStyle name="Normal 7 4 10 2 2 2 3" xfId="27350" xr:uid="{D1FF3C20-ECA0-445F-B991-2445EF58CA2F}"/>
    <cellStyle name="Normal 7 4 10 2 2 2 4" xfId="15613" xr:uid="{A53AFE9F-0E8E-4969-A9A4-79BCBB14F77E}"/>
    <cellStyle name="Normal 7 4 10 2 2 3" xfId="8066" xr:uid="{7212056B-159D-48BF-83C8-1347DB78FEC6}"/>
    <cellStyle name="Normal 7 4 10 2 2 3 2" xfId="28764" xr:uid="{0667C046-2EFC-4FAD-A0D1-FF6576649D79}"/>
    <cellStyle name="Normal 7 4 10 2 2 3 3" xfId="18446" xr:uid="{6262987E-DA53-4006-977A-3849AD0E8858}"/>
    <cellStyle name="Normal 7 4 10 2 2 4" xfId="10899" xr:uid="{F637C2E1-7753-4B4C-8F16-9AA66DDDAEF0}"/>
    <cellStyle name="Normal 7 4 10 2 2 4 2" xfId="21279" xr:uid="{6613C23C-B3E5-4227-8591-EB121E6D78E9}"/>
    <cellStyle name="Normal 7 4 10 2 2 5" xfId="22713" xr:uid="{3706A199-799F-4D6F-83FD-41BDE783AE20}"/>
    <cellStyle name="Normal 7 4 10 2 2 6" xfId="13481" xr:uid="{F64751DD-61FF-49E7-BFF5-F0A719CB7884}"/>
    <cellStyle name="Normal 7 4 10 2 3" xfId="5402" xr:uid="{5983E34B-CA1D-45DA-8353-366D5E3A0CB4}"/>
    <cellStyle name="Normal 7 4 10 2 3 2" xfId="23454" xr:uid="{225ACEA7-5C66-4905-85C6-E09D28963687}"/>
    <cellStyle name="Normal 7 4 10 2 3 3" xfId="26501" xr:uid="{EC4744C8-04D9-4EC6-8C7D-BD8F9EF2515F}"/>
    <cellStyle name="Normal 7 4 10 2 3 4" xfId="14699" xr:uid="{3D4EA00A-6101-40BC-B90B-10E6FC343E5C}"/>
    <cellStyle name="Normal 7 4 10 2 4" xfId="7152" xr:uid="{A7ECD047-1A9C-410E-881F-47F5A66CACB4}"/>
    <cellStyle name="Normal 7 4 10 2 4 2" xfId="28100" xr:uid="{ABDA0BE5-DD38-480E-92B7-0A0E036EF30E}"/>
    <cellStyle name="Normal 7 4 10 2 4 3" xfId="26537" xr:uid="{B3F0F765-866B-42F2-8B79-EDCEE9283A31}"/>
    <cellStyle name="Normal 7 4 10 2 4 4" xfId="17532" xr:uid="{A6A9B4F8-16F6-490E-AB24-06E45B887DEE}"/>
    <cellStyle name="Normal 7 4 10 2 5" xfId="9985" xr:uid="{B0E34A6C-8106-4A35-BE87-8A751D666FA6}"/>
    <cellStyle name="Normal 7 4 10 2 5 2" xfId="29451" xr:uid="{6D64EC46-F50E-44F4-860D-875C63C9FF2B}"/>
    <cellStyle name="Normal 7 4 10 2 5 3" xfId="20365" xr:uid="{B05791DD-FB82-4608-A729-E2967A40F98A}"/>
    <cellStyle name="Normal 7 4 10 2 6" xfId="23357" xr:uid="{BB82E11A-01DC-407C-BA19-8383DF702642}"/>
    <cellStyle name="Normal 7 4 10 2 7" xfId="12783" xr:uid="{2A40A123-DB6D-4CAD-B3EF-8D16581D2066}"/>
    <cellStyle name="Normal 7 4 10 3" xfId="1386" xr:uid="{00000000-0005-0000-0000-000041070000}"/>
    <cellStyle name="Normal 7 4 10 3 2" xfId="5403" xr:uid="{90229E99-CEEA-4005-976E-676561CE60D7}"/>
    <cellStyle name="Normal 7 4 10 3 2 2" xfId="27218" xr:uid="{68BD47C5-D462-4D85-B923-6CEFB2F05EF6}"/>
    <cellStyle name="Normal 7 4 10 3 2 3" xfId="28098" xr:uid="{DE055B0B-A8BE-45C7-ABC5-2C84D52B9FE3}"/>
    <cellStyle name="Normal 7 4 10 3 2 4" xfId="14700" xr:uid="{2D77293D-C59F-4086-931B-813966E04C5A}"/>
    <cellStyle name="Normal 7 4 10 3 3" xfId="7153" xr:uid="{F1967FBE-A3A8-4F88-8621-8D068AA57768}"/>
    <cellStyle name="Normal 7 4 10 3 3 2" xfId="28573" xr:uid="{2CE122AC-64CC-4038-8FB4-F43AAC17B16B}"/>
    <cellStyle name="Normal 7 4 10 3 3 3" xfId="26355" xr:uid="{B1A30EA3-D358-431D-A7CF-EDDD9E8E93B9}"/>
    <cellStyle name="Normal 7 4 10 3 3 4" xfId="17533" xr:uid="{50931B32-2847-4DB6-8D45-6F68A911D218}"/>
    <cellStyle name="Normal 7 4 10 3 4" xfId="9986" xr:uid="{D28DB7C0-0AF3-46D3-AC36-B9786005EE04}"/>
    <cellStyle name="Normal 7 4 10 3 4 2" xfId="29452" xr:uid="{D7534AF6-ADC2-493F-A75A-91233F6F7645}"/>
    <cellStyle name="Normal 7 4 10 3 4 3" xfId="20366" xr:uid="{E7C29FA1-E4CF-43C0-832F-7E082E95E71A}"/>
    <cellStyle name="Normal 7 4 10 3 5" xfId="23166" xr:uid="{BC4588E6-59EB-42D4-8C1A-C396DA859E20}"/>
    <cellStyle name="Normal 7 4 10 3 6" xfId="13288" xr:uid="{5FAD2BCB-9C26-4C51-BDB6-E0584DEC405D}"/>
    <cellStyle name="Normal 7 4 10 4" xfId="2391" xr:uid="{00000000-0005-0000-0000-00000C080000}"/>
    <cellStyle name="Normal 7 4 10 4 2" xfId="7518" xr:uid="{6071AF00-0683-4207-8FFF-1FA95E4222DF}"/>
    <cellStyle name="Normal 7 4 10 4 2 2" xfId="28090" xr:uid="{E8F543B3-88BC-48D6-AD29-96E64116D095}"/>
    <cellStyle name="Normal 7 4 10 4 2 3" xfId="17898" xr:uid="{3F714F41-FAB1-45A4-AEC1-FFFF63D53736}"/>
    <cellStyle name="Normal 7 4 10 4 3" xfId="10351" xr:uid="{AC62CA15-CE9F-470F-BF7F-19EFF0654FFD}"/>
    <cellStyle name="Normal 7 4 10 4 3 2" xfId="20731" xr:uid="{2B5476F8-1542-4A45-9B8B-CA77C4C773B9}"/>
    <cellStyle name="Normal 7 4 10 4 4" xfId="22886" xr:uid="{CEE392DA-D99F-41B2-9AB5-1684E1A933D9}"/>
    <cellStyle name="Normal 7 4 10 4 5" xfId="15065" xr:uid="{ECCB2C17-EA3D-4753-B88E-D1A79FC6BB59}"/>
    <cellStyle name="Normal 7 4 10 5" xfId="4059" xr:uid="{A47C9DAF-18CB-48BA-8AD7-5149BEA6F166}"/>
    <cellStyle name="Normal 7 4 10 5 2" xfId="8839" xr:uid="{93A520FB-BDD6-4069-BCED-3F1BC303313B}"/>
    <cellStyle name="Normal 7 4 10 5 2 2" xfId="28994" xr:uid="{0C8C64D4-78B4-42B4-8837-FAD504081FC6}"/>
    <cellStyle name="Normal 7 4 10 5 2 3" xfId="19219" xr:uid="{E0313ABF-E8D0-4EF3-B070-B58464E5B21E}"/>
    <cellStyle name="Normal 7 4 10 5 3" xfId="11672" xr:uid="{8B166987-21CC-4FE9-90CF-4B5C0D0BF008}"/>
    <cellStyle name="Normal 7 4 10 5 3 2" xfId="22052" xr:uid="{26496B1F-C615-4E80-8037-4D4E0929AD27}"/>
    <cellStyle name="Normal 7 4 10 5 4" xfId="24473" xr:uid="{BFEDEBE2-F864-495A-899E-53D5D1B5AB36}"/>
    <cellStyle name="Normal 7 4 10 5 5" xfId="16386" xr:uid="{36CBD321-650A-4674-8A2E-13B231E90F45}"/>
    <cellStyle name="Normal 7 4 10 6" xfId="5401" xr:uid="{15474A07-3C10-49DE-874C-C083673A395B}"/>
    <cellStyle name="Normal 7 4 10 6 2" xfId="27163" xr:uid="{D4D8E402-8606-4174-9130-005E070C7A57}"/>
    <cellStyle name="Normal 7 4 10 6 3" xfId="28700" xr:uid="{AAD42802-2F27-424F-890C-4FD7599FF5B0}"/>
    <cellStyle name="Normal 7 4 10 6 4" xfId="14698" xr:uid="{61584101-1BC3-499F-B444-1B5DC1EE4865}"/>
    <cellStyle name="Normal 7 4 10 7" xfId="7151" xr:uid="{04AB0BB5-814C-4F52-A8CA-8C1F0AE8867C}"/>
    <cellStyle name="Normal 7 4 10 7 2" xfId="27947" xr:uid="{C558BB38-0E73-4659-A8A0-91FE0F16FF06}"/>
    <cellStyle name="Normal 7 4 10 7 3" xfId="17531" xr:uid="{571B3FC1-21A8-45C8-93F5-0BA17E336227}"/>
    <cellStyle name="Normal 7 4 10 8" xfId="9984" xr:uid="{03793677-D02C-48A4-AB20-AB22B8E884A6}"/>
    <cellStyle name="Normal 7 4 10 8 2" xfId="20364" xr:uid="{81B37CF5-A956-49DE-BA6A-F3A156E5D91D}"/>
    <cellStyle name="Normal 7 4 10 9" xfId="23486" xr:uid="{70C65870-8499-4097-83B5-10365053E891}"/>
    <cellStyle name="Normal 7 4 11" xfId="1387" xr:uid="{00000000-0005-0000-0000-000042070000}"/>
    <cellStyle name="Normal 7 4 11 10" xfId="12501" xr:uid="{9BEF4524-4829-4979-8370-839308CFC792}"/>
    <cellStyle name="Normal 7 4 11 2" xfId="3417" xr:uid="{00000000-0005-0000-0000-000011080000}"/>
    <cellStyle name="Normal 7 4 11 2 2" xfId="6472" xr:uid="{56A464E2-F958-41E9-88E6-4F5E11A858F6}"/>
    <cellStyle name="Normal 7 4 11 2 2 2" xfId="23038" xr:uid="{5F7D9BE0-8BD6-482E-A322-C8983DFBAE09}"/>
    <cellStyle name="Normal 7 4 11 2 2 3" xfId="28008" xr:uid="{E9DC5484-2CC7-452C-8017-5982DB62A54E}"/>
    <cellStyle name="Normal 7 4 11 2 2 4" xfId="16043" xr:uid="{D4C3B72B-1C5A-4D24-A675-DFFD132575F8}"/>
    <cellStyle name="Normal 7 4 11 2 3" xfId="8496" xr:uid="{94706112-406A-44CD-B0C2-467DC57FC4CB}"/>
    <cellStyle name="Normal 7 4 11 2 3 2" xfId="28615" xr:uid="{F10440D7-0FA7-43DA-8767-2FC1B0B01ED3}"/>
    <cellStyle name="Normal 7 4 11 2 3 3" xfId="28933" xr:uid="{DF0F9BB2-3AE3-43A8-89B5-647D76FA9FF3}"/>
    <cellStyle name="Normal 7 4 11 2 3 4" xfId="18876" xr:uid="{3A6FFCC7-DE6A-4B74-8ACA-2BBC545E5CAD}"/>
    <cellStyle name="Normal 7 4 11 2 4" xfId="11329" xr:uid="{0CE2380F-264F-420E-8716-A243A9787FB4}"/>
    <cellStyle name="Normal 7 4 11 2 4 2" xfId="29482" xr:uid="{C6EF1CE8-29B6-4241-9DD1-64ED89631239}"/>
    <cellStyle name="Normal 7 4 11 2 4 3" xfId="21709" xr:uid="{41EB82DA-43E0-441F-92C5-EC986F91CB76}"/>
    <cellStyle name="Normal 7 4 11 2 5" xfId="23271" xr:uid="{E66039F7-CF61-4055-93B1-FB74E638F62E}"/>
    <cellStyle name="Normal 7 4 11 2 6" xfId="13998" xr:uid="{DCDACEC0-61C6-4FE1-A6AE-D95E55FECA20}"/>
    <cellStyle name="Normal 7 4 11 3" xfId="2817" xr:uid="{00000000-0005-0000-0000-000012080000}"/>
    <cellStyle name="Normal 7 4 11 3 2" xfId="6033" xr:uid="{015F607C-C5BA-47F0-9077-B6A5367B7857}"/>
    <cellStyle name="Normal 7 4 11 3 2 2" xfId="26513" xr:uid="{1DB3F147-0DF4-4A67-89A2-0EE7A9ECB8EA}"/>
    <cellStyle name="Normal 7 4 11 3 2 3" xfId="15487" xr:uid="{EF31F597-F30B-4827-BB92-323198C7688A}"/>
    <cellStyle name="Normal 7 4 11 3 3" xfId="7940" xr:uid="{1B610E9B-1938-4DEB-99B5-75A8D02A9270}"/>
    <cellStyle name="Normal 7 4 11 3 3 2" xfId="18320" xr:uid="{B31BC9A6-5186-46A9-96DD-538B165E66A0}"/>
    <cellStyle name="Normal 7 4 11 3 4" xfId="10773" xr:uid="{795713ED-7E30-4ABB-B50C-E0BE9BC9BFFC}"/>
    <cellStyle name="Normal 7 4 11 3 4 2" xfId="21153" xr:uid="{215CED11-D531-4524-B3EA-9CAD4873CAC5}"/>
    <cellStyle name="Normal 7 4 11 3 5" xfId="24597" xr:uid="{972C80E3-438F-4583-93A7-502503F64D0D}"/>
    <cellStyle name="Normal 7 4 11 3 6" xfId="13287" xr:uid="{FE607638-FDCE-4126-B7F9-101AC49FE9D4}"/>
    <cellStyle name="Normal 7 4 11 4" xfId="2269" xr:uid="{00000000-0005-0000-0000-000010080000}"/>
    <cellStyle name="Normal 7 4 11 4 2" xfId="7396" xr:uid="{7BB7EF9D-4851-44A7-9510-1CB0FFF6EF85}"/>
    <cellStyle name="Normal 7 4 11 4 2 2" xfId="28274" xr:uid="{DA11D543-0EE4-47D6-94AF-349B46E85CAC}"/>
    <cellStyle name="Normal 7 4 11 4 2 3" xfId="17776" xr:uid="{623B9985-75AE-4679-9B67-34BF13072187}"/>
    <cellStyle name="Normal 7 4 11 4 3" xfId="10229" xr:uid="{9ECD19C3-FFB6-4740-B8CB-9CFA90730B94}"/>
    <cellStyle name="Normal 7 4 11 4 3 2" xfId="20609" xr:uid="{A88319F0-B6A7-49DD-A3BB-D23EF6CC62D0}"/>
    <cellStyle name="Normal 7 4 11 4 4" xfId="25471" xr:uid="{F4304C93-9A1A-4AC7-B4C1-4683D0AE4DA4}"/>
    <cellStyle name="Normal 7 4 11 4 5" xfId="14943" xr:uid="{E5EE7506-D514-4CF9-BFB6-F53C9628D025}"/>
    <cellStyle name="Normal 7 4 11 5" xfId="4058" xr:uid="{3893B720-22DE-418C-BCFF-F939857B3691}"/>
    <cellStyle name="Normal 7 4 11 5 2" xfId="8838" xr:uid="{8C77606E-F367-4C2C-847B-E32170DA67E2}"/>
    <cellStyle name="Normal 7 4 11 5 2 2" xfId="19218" xr:uid="{D809E49E-C5B7-43B8-9B85-796BE2E323F0}"/>
    <cellStyle name="Normal 7 4 11 5 3" xfId="11671" xr:uid="{49EF51CA-0745-482E-BCAE-346B1E3DD61C}"/>
    <cellStyle name="Normal 7 4 11 5 3 2" xfId="22051" xr:uid="{634DCD8F-7447-42B4-B51C-F73E018D1D91}"/>
    <cellStyle name="Normal 7 4 11 5 4" xfId="26608" xr:uid="{6607F834-8310-4FAB-AF3A-C987064EBA7D}"/>
    <cellStyle name="Normal 7 4 11 5 5" xfId="16385" xr:uid="{2807DCF7-21C1-402B-A4C1-263FC1FE6DD6}"/>
    <cellStyle name="Normal 7 4 11 6" xfId="5404" xr:uid="{8E270C27-9D00-4E1B-8BBC-4ED1D11CCD4D}"/>
    <cellStyle name="Normal 7 4 11 6 2" xfId="14701" xr:uid="{5ED0D250-85DA-463A-9268-20A15AB5B81F}"/>
    <cellStyle name="Normal 7 4 11 7" xfId="7154" xr:uid="{722FA43A-6E4C-4E77-80C2-9CAD274880D3}"/>
    <cellStyle name="Normal 7 4 11 7 2" xfId="17534" xr:uid="{7097922A-8254-4B00-A4DE-A162705755B0}"/>
    <cellStyle name="Normal 7 4 11 8" xfId="9987" xr:uid="{E70B3B93-5916-4254-97DA-345D84BACCDF}"/>
    <cellStyle name="Normal 7 4 11 8 2" xfId="20367" xr:uid="{0D389D67-370B-4658-8F72-5D2ECED72B84}"/>
    <cellStyle name="Normal 7 4 11 9" xfId="23664" xr:uid="{B1565FF6-FCBB-4338-8555-D139FA72E5D0}"/>
    <cellStyle name="Normal 7 4 12" xfId="1388" xr:uid="{00000000-0005-0000-0000-000043070000}"/>
    <cellStyle name="Normal 7 4 12 2" xfId="3418" xr:uid="{00000000-0005-0000-0000-000014080000}"/>
    <cellStyle name="Normal 7 4 12 2 2" xfId="6473" xr:uid="{C53A0368-3BD9-4648-86B9-9FBDB991B38C}"/>
    <cellStyle name="Normal 7 4 12 2 2 2" xfId="27725" xr:uid="{95B83E74-EF60-4EAD-A6C9-C0ED5BA194DF}"/>
    <cellStyle name="Normal 7 4 12 2 2 3" xfId="16044" xr:uid="{6A35A00E-3B8B-4927-B9D1-49897D5041D7}"/>
    <cellStyle name="Normal 7 4 12 2 3" xfId="8497" xr:uid="{27B2C5E9-D1AE-4620-AC38-BC35C286A93C}"/>
    <cellStyle name="Normal 7 4 12 2 3 2" xfId="18877" xr:uid="{D4654E81-1D4D-4809-A2F5-0484A441C4A9}"/>
    <cellStyle name="Normal 7 4 12 2 4" xfId="11330" xr:uid="{73E84DC8-78B2-4A3A-80AE-C6FC2D7B9558}"/>
    <cellStyle name="Normal 7 4 12 2 4 2" xfId="21710" xr:uid="{D11AF022-3223-4726-9A85-68D8E66554E0}"/>
    <cellStyle name="Normal 7 4 12 2 5" xfId="23834" xr:uid="{C8093F53-6DCE-40E7-9C84-186F93EFBB1A}"/>
    <cellStyle name="Normal 7 4 12 2 6" xfId="13999" xr:uid="{553E88FE-93CB-4E52-B1E2-B8F82EDC187A}"/>
    <cellStyle name="Normal 7 4 12 3" xfId="4116" xr:uid="{CF6AE729-3400-4866-8295-14C644B958B1}"/>
    <cellStyle name="Normal 7 4 12 3 2" xfId="8888" xr:uid="{5C20B8B2-50A4-4906-8756-31284492D646}"/>
    <cellStyle name="Normal 7 4 12 3 2 2" xfId="29003" xr:uid="{453A5423-36A4-4D82-9A42-1748DE6B5DD1}"/>
    <cellStyle name="Normal 7 4 12 3 2 3" xfId="19268" xr:uid="{7DA8253D-3D21-4D9A-8A93-E030AC3F2F3F}"/>
    <cellStyle name="Normal 7 4 12 3 3" xfId="11721" xr:uid="{3A48A19B-3F2D-4760-869D-835E5A68682C}"/>
    <cellStyle name="Normal 7 4 12 3 3 2" xfId="22101" xr:uid="{67781054-8DFF-4D16-BA03-FE53DAF3ABE9}"/>
    <cellStyle name="Normal 7 4 12 3 4" xfId="25606" xr:uid="{EDD4C9DD-27EE-49A8-84B3-85C72607E545}"/>
    <cellStyle name="Normal 7 4 12 3 5" xfId="16435" xr:uid="{5720CED4-1D1D-437E-98FE-8D030602EA43}"/>
    <cellStyle name="Normal 7 4 12 4" xfId="5405" xr:uid="{D423420C-71DF-4A48-93C3-1B18F353F3EE}"/>
    <cellStyle name="Normal 7 4 12 4 2" xfId="25605" xr:uid="{086AB1D6-2839-417D-910A-3E22595AB373}"/>
    <cellStyle name="Normal 7 4 12 4 3" xfId="26548" xr:uid="{79BF2465-24BC-4F16-972F-782A852D7926}"/>
    <cellStyle name="Normal 7 4 12 4 4" xfId="14702" xr:uid="{DFD2889B-EE37-4557-BA49-D391147A3CC0}"/>
    <cellStyle name="Normal 7 4 12 5" xfId="7155" xr:uid="{E86D86D3-D11B-4CA0-8F5A-37140ECB7C13}"/>
    <cellStyle name="Normal 7 4 12 5 2" xfId="26462" xr:uid="{99809174-949D-475C-A707-19CB4C775426}"/>
    <cellStyle name="Normal 7 4 12 5 3" xfId="17535" xr:uid="{FFF0C2B8-6A3F-4202-AEF0-9FD2712E1A76}"/>
    <cellStyle name="Normal 7 4 12 6" xfId="9988" xr:uid="{96AD20DD-F12E-4CAD-8298-2BFB0780256B}"/>
    <cellStyle name="Normal 7 4 12 6 2" xfId="20368" xr:uid="{697AD989-A40B-40AB-A6ED-F1463052333B}"/>
    <cellStyle name="Normal 7 4 12 7" xfId="25415" xr:uid="{A71B0B51-9961-4A1B-8B03-2AD732A86524}"/>
    <cellStyle name="Normal 7 4 12 8" xfId="12659" xr:uid="{E40EC2A3-C163-47D6-B782-3F5EABD0688A}"/>
    <cellStyle name="Normal 7 4 13" xfId="1389" xr:uid="{00000000-0005-0000-0000-000044070000}"/>
    <cellStyle name="Normal 7 4 13 2" xfId="5406" xr:uid="{26788EDD-418F-4E1C-9DCD-CED5B9F56936}"/>
    <cellStyle name="Normal 7 4 13 2 2" xfId="23571" xr:uid="{33F23C0F-79EB-4A7F-B8A1-245C3DA1E51F}"/>
    <cellStyle name="Normal 7 4 13 2 3" xfId="28326" xr:uid="{036C5285-F597-488E-8D2B-9530BA725187}"/>
    <cellStyle name="Normal 7 4 13 2 4" xfId="14703" xr:uid="{3118D945-0194-4CE5-9FE1-9FC8EB95E9C6}"/>
    <cellStyle name="Normal 7 4 13 3" xfId="7156" xr:uid="{9377453A-6ED2-4A9C-8041-8CDDD80AC99E}"/>
    <cellStyle name="Normal 7 4 13 3 2" xfId="25331" xr:uid="{D5C8EE71-B73A-4B2D-BCBB-AF26FF13E38B}"/>
    <cellStyle name="Normal 7 4 13 3 3" xfId="17536" xr:uid="{87865F9E-9231-4361-899D-88FB39190BB3}"/>
    <cellStyle name="Normal 7 4 13 4" xfId="9989" xr:uid="{1E5E9B8A-4DC2-4DC3-9BA3-BC349DC9D373}"/>
    <cellStyle name="Normal 7 4 13 4 2" xfId="20369" xr:uid="{A2FBD245-1426-4591-9B7F-8E4D5790A08B}"/>
    <cellStyle name="Normal 7 4 13 5" xfId="25351" xr:uid="{6C027075-70AD-4093-92FC-3B16D5CE26C3}"/>
    <cellStyle name="Normal 7 4 13 6" xfId="13357" xr:uid="{04EA1659-C33E-44CB-A130-87D58BBB89D5}"/>
    <cellStyle name="Normal 7 4 14" xfId="2432" xr:uid="{00000000-0005-0000-0000-000016080000}"/>
    <cellStyle name="Normal 7 4 14 2" xfId="5729" xr:uid="{C84917D8-661A-4DF3-9292-38E074A869A2}"/>
    <cellStyle name="Normal 7 4 14 2 2" xfId="28175" xr:uid="{454898D2-36CA-4CAC-825D-DFFE598FCDE9}"/>
    <cellStyle name="Normal 7 4 14 2 3" xfId="15104" xr:uid="{BFFD30BA-1915-43A2-B593-BE77E98D0E0F}"/>
    <cellStyle name="Normal 7 4 14 3" xfId="7557" xr:uid="{36F7DBAC-847F-4235-9CAC-C21825755F5C}"/>
    <cellStyle name="Normal 7 4 14 3 2" xfId="17937" xr:uid="{1213D01D-F1E9-4B79-B43F-CED2C27A9937}"/>
    <cellStyle name="Normal 7 4 14 4" xfId="10390" xr:uid="{83821BF0-1014-4935-9284-D3A32CE8B058}"/>
    <cellStyle name="Normal 7 4 14 4 2" xfId="20770" xr:uid="{2CEBC873-2637-4ACE-9411-EE3B78AC1970}"/>
    <cellStyle name="Normal 7 4 14 5" xfId="24151" xr:uid="{808ACA6E-43F7-4D0E-8708-8534AAB96C6F}"/>
    <cellStyle name="Normal 7 4 14 6" xfId="12819" xr:uid="{D165B4CD-8F0C-4025-B281-6729F877C19E}"/>
    <cellStyle name="Normal 7 4 15" xfId="2159" xr:uid="{00000000-0005-0000-0000-00000B080000}"/>
    <cellStyle name="Normal 7 4 15 2" xfId="7286" xr:uid="{A1D9749D-AA1F-4C7B-8E4B-FDE3E7D745A1}"/>
    <cellStyle name="Normal 7 4 15 2 2" xfId="27851" xr:uid="{404C3E8C-AE5A-4434-918B-8C31DDDA27C6}"/>
    <cellStyle name="Normal 7 4 15 2 3" xfId="17666" xr:uid="{F6D6B153-70C7-4B43-BF28-1826DBA583C5}"/>
    <cellStyle name="Normal 7 4 15 3" xfId="10119" xr:uid="{DF3F9963-4E60-4007-B72C-6B8F9A98951C}"/>
    <cellStyle name="Normal 7 4 15 3 2" xfId="20499" xr:uid="{D25CB1A1-CB9C-4466-A48A-FC54E50F2F5A}"/>
    <cellStyle name="Normal 7 4 15 4" xfId="24794" xr:uid="{6EC9E56A-F77C-441C-BFC3-8BCFDB60924E}"/>
    <cellStyle name="Normal 7 4 15 5" xfId="14833" xr:uid="{A175781E-297D-4418-B069-1F62AA874812}"/>
    <cellStyle name="Normal 7 4 16" xfId="3784" xr:uid="{81EF1548-4C16-47BF-BF10-25113C404E93}"/>
    <cellStyle name="Normal 7 4 16 2" xfId="8623" xr:uid="{19D7927A-4375-4499-ADB9-430C7C019806}"/>
    <cellStyle name="Normal 7 4 16 2 2" xfId="19003" xr:uid="{F2ECE25F-CF2B-4EED-970A-53DBF76CE5EE}"/>
    <cellStyle name="Normal 7 4 16 3" xfId="11456" xr:uid="{47F1BCB7-C5EC-4E1C-B846-A8A092D2D81B}"/>
    <cellStyle name="Normal 7 4 16 3 2" xfId="21836" xr:uid="{9E2E5B5B-3FD1-4659-ACEE-A960D12B4ECC}"/>
    <cellStyle name="Normal 7 4 16 4" xfId="24922" xr:uid="{DEB5D9B5-18EC-4772-9D52-1F1FE0439B11}"/>
    <cellStyle name="Normal 7 4 16 5" xfId="16170" xr:uid="{477ADB08-19B0-4E67-AB1B-27FFD2786841}"/>
    <cellStyle name="Normal 7 4 17" xfId="5400" xr:uid="{690F1435-7DE8-4925-9F66-0628E9CBD82C}"/>
    <cellStyle name="Normal 7 4 17 2" xfId="14697" xr:uid="{727F5B02-50AC-4BFD-8BF7-8F22A0FD67C4}"/>
    <cellStyle name="Normal 7 4 18" xfId="7150" xr:uid="{7CAAF367-0132-4C7E-AEF8-5CEFDC4924E3}"/>
    <cellStyle name="Normal 7 4 18 2" xfId="17530" xr:uid="{BA9E2749-73E0-42D0-877C-FC3362712D9C}"/>
    <cellStyle name="Normal 7 4 19" xfId="9983" xr:uid="{69D094E0-89BE-41C0-91FE-B3D34D4F5A3E}"/>
    <cellStyle name="Normal 7 4 19 2" xfId="20363" xr:uid="{B8D6304D-BADE-423E-AFBA-9555EE4B7203}"/>
    <cellStyle name="Normal 7 4 2" xfId="1390" xr:uid="{00000000-0005-0000-0000-000045070000}"/>
    <cellStyle name="Normal 7 4 2 10" xfId="1391" xr:uid="{00000000-0005-0000-0000-000046070000}"/>
    <cellStyle name="Normal 7 4 2 10 2" xfId="3419" xr:uid="{00000000-0005-0000-0000-000019080000}"/>
    <cellStyle name="Normal 7 4 2 10 2 2" xfId="6474" xr:uid="{326DA066-606D-4A6F-81A5-7393C513F2D5}"/>
    <cellStyle name="Normal 7 4 2 10 2 2 2" xfId="26864" xr:uid="{516BE980-12FE-4044-9D3F-5BA13CD2085E}"/>
    <cellStyle name="Normal 7 4 2 10 2 2 3" xfId="16045" xr:uid="{7F7F1EDD-CDE6-490F-8330-0456F1444D76}"/>
    <cellStyle name="Normal 7 4 2 10 2 3" xfId="8498" xr:uid="{EB0523FF-7D02-453C-A773-C50BBEFD07B5}"/>
    <cellStyle name="Normal 7 4 2 10 2 3 2" xfId="18878" xr:uid="{625D427A-F717-4599-82F5-33DD73340015}"/>
    <cellStyle name="Normal 7 4 2 10 2 4" xfId="11331" xr:uid="{F9C60D2A-364D-4923-8195-EA68D3532E69}"/>
    <cellStyle name="Normal 7 4 2 10 2 4 2" xfId="21711" xr:uid="{5CDF6532-6CDB-451F-93D4-EA356A37AA50}"/>
    <cellStyle name="Normal 7 4 2 10 2 5" xfId="22667" xr:uid="{C5BE352D-7F0C-40C2-BFA1-BD7FAD1A0E8A}"/>
    <cellStyle name="Normal 7 4 2 10 2 6" xfId="14000" xr:uid="{5CCE3A02-F844-4C4B-81FA-ADDC7E513042}"/>
    <cellStyle name="Normal 7 4 2 10 3" xfId="4212" xr:uid="{2FDC487A-39A3-470F-B49B-EC1A9D081FDE}"/>
    <cellStyle name="Normal 7 4 2 10 3 2" xfId="8984" xr:uid="{A3AB1BF2-6BE2-4370-BD23-DD1782EE57FB}"/>
    <cellStyle name="Normal 7 4 2 10 3 2 2" xfId="29065" xr:uid="{6503F4A7-8A46-488C-B990-EFB6EEB6D363}"/>
    <cellStyle name="Normal 7 4 2 10 3 2 3" xfId="19364" xr:uid="{A9337CC3-2831-4699-8F03-C1229443EDA7}"/>
    <cellStyle name="Normal 7 4 2 10 3 3" xfId="11817" xr:uid="{D1B2F3AF-8E11-4E5E-A133-5F096E3E2F38}"/>
    <cellStyle name="Normal 7 4 2 10 3 3 2" xfId="22197" xr:uid="{B185E9CA-C730-4B5C-A4D6-3205FA860155}"/>
    <cellStyle name="Normal 7 4 2 10 3 4" xfId="23541" xr:uid="{63ACD1BA-4F2A-4A66-9C39-A623DB27C9F0}"/>
    <cellStyle name="Normal 7 4 2 10 3 5" xfId="16531" xr:uid="{FA13A13D-A3AE-471A-89E9-A5917BF8E08A}"/>
    <cellStyle name="Normal 7 4 2 10 4" xfId="5408" xr:uid="{E8955726-9D9A-4ADC-B24B-48ACF6178402}"/>
    <cellStyle name="Normal 7 4 2 10 4 2" xfId="23204" xr:uid="{6EC121F8-F564-4D79-A6EC-6C882CC04332}"/>
    <cellStyle name="Normal 7 4 2 10 4 3" xfId="28565" xr:uid="{D600E24F-2772-499C-8F12-5F346802DE5F}"/>
    <cellStyle name="Normal 7 4 2 10 4 4" xfId="14705" xr:uid="{A6166809-6A5A-4DAF-88E0-611DEF6FCC24}"/>
    <cellStyle name="Normal 7 4 2 10 5" xfId="7158" xr:uid="{E9758D8C-D6E5-4E66-A396-52FABC3BDC4F}"/>
    <cellStyle name="Normal 7 4 2 10 5 2" xfId="28579" xr:uid="{FE4A5594-827C-4716-A4D4-FACBFDCD9897}"/>
    <cellStyle name="Normal 7 4 2 10 5 3" xfId="17538" xr:uid="{124C9572-1BE1-461A-AAB7-3F7FB7B43BE1}"/>
    <cellStyle name="Normal 7 4 2 10 6" xfId="9991" xr:uid="{9A48B0D7-F318-4E58-9ACD-139FF626719D}"/>
    <cellStyle name="Normal 7 4 2 10 6 2" xfId="20371" xr:uid="{BCD9409F-361E-4FED-9036-95356DABF1A3}"/>
    <cellStyle name="Normal 7 4 2 10 7" xfId="22798" xr:uid="{6B5C48F1-0C89-4841-B7B0-C96EB1372B0C}"/>
    <cellStyle name="Normal 7 4 2 10 8" xfId="12784" xr:uid="{C9A5AD2C-0E08-4DF4-83FF-F49C3E235C16}"/>
    <cellStyle name="Normal 7 4 2 11" xfId="1392" xr:uid="{00000000-0005-0000-0000-000047070000}"/>
    <cellStyle name="Normal 7 4 2 11 2" xfId="5409" xr:uid="{B2818A0B-3226-4E9A-A6DB-2902C1C321C0}"/>
    <cellStyle name="Normal 7 4 2 11 2 2" xfId="22744" xr:uid="{7C46150B-D20C-4138-A989-B899F15D0020}"/>
    <cellStyle name="Normal 7 4 2 11 2 3" xfId="27399" xr:uid="{DA955C69-C619-4E89-866A-99FC71794A6A}"/>
    <cellStyle name="Normal 7 4 2 11 2 4" xfId="14706" xr:uid="{DC394850-23FD-4BC1-AE7C-B243455E5BFE}"/>
    <cellStyle name="Normal 7 4 2 11 3" xfId="7159" xr:uid="{8F07DAEF-A773-4BC8-8493-43E703161E6C}"/>
    <cellStyle name="Normal 7 4 2 11 3 2" xfId="28747" xr:uid="{F4EDA823-90FF-4654-9102-8028CA743AB7}"/>
    <cellStyle name="Normal 7 4 2 11 3 3" xfId="17539" xr:uid="{4BA17A94-8B40-48FA-8E07-1131E1FD5466}"/>
    <cellStyle name="Normal 7 4 2 11 4" xfId="9992" xr:uid="{0B784868-CED5-413E-8599-BC9795D9C71E}"/>
    <cellStyle name="Normal 7 4 2 11 4 2" xfId="20372" xr:uid="{BDF57F71-1963-401E-B664-CC14C5C6772F}"/>
    <cellStyle name="Normal 7 4 2 11 5" xfId="25460" xr:uid="{F4A7E4C1-1C5F-486B-84AF-2AE5F4F66ED4}"/>
    <cellStyle name="Normal 7 4 2 11 6" xfId="13482" xr:uid="{B3475F9D-CEB3-4B6D-A7A0-ED5ECEEBB213}"/>
    <cellStyle name="Normal 7 4 2 12" xfId="2441" xr:uid="{00000000-0005-0000-0000-00001B080000}"/>
    <cellStyle name="Normal 7 4 2 12 2" xfId="5736" xr:uid="{F802D390-8974-4741-A616-85DF37F57A94}"/>
    <cellStyle name="Normal 7 4 2 12 2 2" xfId="27462" xr:uid="{FE3DADE7-BA77-471C-B666-80231FFE0D12}"/>
    <cellStyle name="Normal 7 4 2 12 2 3" xfId="15113" xr:uid="{27FAF4B7-29D2-4EEB-B8EC-41B4FBE301D4}"/>
    <cellStyle name="Normal 7 4 2 12 3" xfId="7566" xr:uid="{BAC59092-22A6-444D-AA12-82517F30C920}"/>
    <cellStyle name="Normal 7 4 2 12 3 2" xfId="17946" xr:uid="{EBFEE1AF-C45F-463B-B94A-DF1507751316}"/>
    <cellStyle name="Normal 7 4 2 12 4" xfId="10399" xr:uid="{C2E2FDC4-C132-488F-9028-088E677F6C7A}"/>
    <cellStyle name="Normal 7 4 2 12 4 2" xfId="20779" xr:uid="{7F26E151-12B5-4364-A2E3-12A91E743A80}"/>
    <cellStyle name="Normal 7 4 2 12 5" xfId="24563" xr:uid="{6978E79D-05B2-4DAA-9844-11905C1D9E82}"/>
    <cellStyle name="Normal 7 4 2 12 6" xfId="12828" xr:uid="{23C034C9-8E69-405D-91FD-BCD5C34BF8FB}"/>
    <cellStyle name="Normal 7 4 2 13" xfId="2171" xr:uid="{00000000-0005-0000-0000-000017080000}"/>
    <cellStyle name="Normal 7 4 2 13 2" xfId="7298" xr:uid="{56B5096C-C4E8-4DC5-96DC-1895B036C687}"/>
    <cellStyle name="Normal 7 4 2 13 2 2" xfId="26406" xr:uid="{BB44E6A2-BCF9-4550-B02B-40C106B3E225}"/>
    <cellStyle name="Normal 7 4 2 13 2 3" xfId="17678" xr:uid="{E5AA7D10-29B5-434D-8755-3A02B5CA15BA}"/>
    <cellStyle name="Normal 7 4 2 13 3" xfId="10131" xr:uid="{3DAC6334-6E8E-4C5F-A1DC-4115783478A2}"/>
    <cellStyle name="Normal 7 4 2 13 3 2" xfId="20511" xr:uid="{A318CEA3-2CFA-4422-8E9E-D6651C2F9AD0}"/>
    <cellStyle name="Normal 7 4 2 13 4" xfId="24906" xr:uid="{1A9502AB-86C5-44AB-8357-D8B4DF11BDDF}"/>
    <cellStyle name="Normal 7 4 2 13 5" xfId="14845" xr:uid="{1BD20AEE-596E-4290-9730-036968BFBF81}"/>
    <cellStyle name="Normal 7 4 2 14" xfId="4060" xr:uid="{A52C928B-0856-4A01-A9BB-4449A1D1B8B3}"/>
    <cellStyle name="Normal 7 4 2 14 2" xfId="8840" xr:uid="{FB30465F-B7CC-4F28-A063-BCC281A06B9F}"/>
    <cellStyle name="Normal 7 4 2 14 2 2" xfId="19220" xr:uid="{32B52E39-52B1-4CB8-AC61-1D9D5D33F77B}"/>
    <cellStyle name="Normal 7 4 2 14 3" xfId="11673" xr:uid="{96CC59EF-D42B-464E-AC7E-0233127F020C}"/>
    <cellStyle name="Normal 7 4 2 14 3 2" xfId="22053" xr:uid="{50F0EC97-0FF3-4EA3-8098-DB91A8AD16C0}"/>
    <cellStyle name="Normal 7 4 2 14 4" xfId="28487" xr:uid="{0E4F3AB4-D552-4CA0-A239-6F2EEB860CEA}"/>
    <cellStyle name="Normal 7 4 2 14 5" xfId="16387" xr:uid="{B3186367-6A9D-4680-8A0E-F7529DB54631}"/>
    <cellStyle name="Normal 7 4 2 15" xfId="5407" xr:uid="{79D4F8DE-5A10-4E99-B27D-9889D740562A}"/>
    <cellStyle name="Normal 7 4 2 15 2" xfId="14704" xr:uid="{A71FBF59-8740-450F-8FF6-396BF640BEFF}"/>
    <cellStyle name="Normal 7 4 2 16" xfId="7157" xr:uid="{D4533FCC-9BC1-4F1F-977D-AF718844C10E}"/>
    <cellStyle name="Normal 7 4 2 16 2" xfId="17537" xr:uid="{B8F27E90-A354-4925-A8CA-661F7482FC7D}"/>
    <cellStyle name="Normal 7 4 2 17" xfId="9990" xr:uid="{B470953D-E08F-4A8D-B6E4-39CD18B6BC23}"/>
    <cellStyle name="Normal 7 4 2 17 2" xfId="20370" xr:uid="{3D9F4D91-CB94-499B-87C0-B00147E1E8DA}"/>
    <cellStyle name="Normal 7 4 2 18" xfId="24593" xr:uid="{1796535B-5A62-45B6-8751-25DBCD745909}"/>
    <cellStyle name="Normal 7 4 2 19" xfId="12403" xr:uid="{DAA70829-EF14-479D-847E-D32B374477F0}"/>
    <cellStyle name="Normal 7 4 2 2" xfId="1393" xr:uid="{00000000-0005-0000-0000-000048070000}"/>
    <cellStyle name="Normal 7 4 2 2 10" xfId="5410" xr:uid="{E97C6693-A0A6-445A-ACF3-2EDAE9C7C0C5}"/>
    <cellStyle name="Normal 7 4 2 2 10 2" xfId="14707" xr:uid="{E686141F-7619-48D9-B4DF-B2D3975BA336}"/>
    <cellStyle name="Normal 7 4 2 2 11" xfId="7160" xr:uid="{3078900C-0F6E-4EF1-A5C6-9A490BE7798A}"/>
    <cellStyle name="Normal 7 4 2 2 11 2" xfId="17540" xr:uid="{53F6BD4D-E911-4F6E-BA75-1713252FBBB0}"/>
    <cellStyle name="Normal 7 4 2 2 12" xfId="9993" xr:uid="{0AF1A047-3E7B-422C-8AA3-8721B1313F7A}"/>
    <cellStyle name="Normal 7 4 2 2 12 2" xfId="20373" xr:uid="{9F1E3723-DE9B-4694-9019-A5B51B998673}"/>
    <cellStyle name="Normal 7 4 2 2 13" xfId="23135" xr:uid="{5DA3417C-B410-4F90-BDC1-5BEB3381B700}"/>
    <cellStyle name="Normal 7 4 2 2 14" xfId="12426" xr:uid="{6621C35F-B735-4972-A4AE-7273D70F2315}"/>
    <cellStyle name="Normal 7 4 2 2 2" xfId="1394" xr:uid="{00000000-0005-0000-0000-000049070000}"/>
    <cellStyle name="Normal 7 4 2 2 2 10" xfId="7161" xr:uid="{D0A072D4-8F60-47E2-A223-B65122EA8217}"/>
    <cellStyle name="Normal 7 4 2 2 2 10 2" xfId="17541" xr:uid="{A4273BB8-873A-4994-9C25-8E879758E895}"/>
    <cellStyle name="Normal 7 4 2 2 2 11" xfId="9994" xr:uid="{69E11266-35BE-4819-B7C9-1AF0AB0F913D}"/>
    <cellStyle name="Normal 7 4 2 2 2 11 2" xfId="20374" xr:uid="{6FF9A40D-BE4F-48A7-ACA8-DFEA8147D2F0}"/>
    <cellStyle name="Normal 7 4 2 2 2 12" xfId="24609" xr:uid="{EE61ED54-3AE3-4231-B2FF-D558C7454AF3}"/>
    <cellStyle name="Normal 7 4 2 2 2 13" xfId="12486" xr:uid="{BCE1313A-25B7-4100-BB87-A1D57C9031C6}"/>
    <cellStyle name="Normal 7 4 2 2 2 2" xfId="1395" xr:uid="{00000000-0005-0000-0000-00004A070000}"/>
    <cellStyle name="Normal 7 4 2 2 2 2 10" xfId="13051" xr:uid="{C2FBA6EB-B97E-45E2-A289-B4E94C86452C}"/>
    <cellStyle name="Normal 7 4 2 2 2 2 2" xfId="2821" xr:uid="{00000000-0005-0000-0000-00001F080000}"/>
    <cellStyle name="Normal 7 4 2 2 2 2 2 2" xfId="3422" xr:uid="{00000000-0005-0000-0000-000020080000}"/>
    <cellStyle name="Normal 7 4 2 2 2 2 2 2 2" xfId="6477" xr:uid="{9DB5A884-C42E-4013-A577-F942EA5D9517}"/>
    <cellStyle name="Normal 7 4 2 2 2 2 2 2 2 2" xfId="26347" xr:uid="{8B79CBA3-CC95-4806-980F-151F8701DC98}"/>
    <cellStyle name="Normal 7 4 2 2 2 2 2 2 2 3" xfId="16048" xr:uid="{2BAA1D17-0A06-4EBA-BD0C-970DED256A9E}"/>
    <cellStyle name="Normal 7 4 2 2 2 2 2 2 3" xfId="8501" xr:uid="{350BAA97-AD0C-47B6-A5F4-A0031EA88E71}"/>
    <cellStyle name="Normal 7 4 2 2 2 2 2 2 3 2" xfId="18881" xr:uid="{0663128D-6438-4678-A1F1-DA39B199FEDE}"/>
    <cellStyle name="Normal 7 4 2 2 2 2 2 2 4" xfId="11334" xr:uid="{6D06BC0B-4DDF-48B2-8E87-E56E6E0ADDE9}"/>
    <cellStyle name="Normal 7 4 2 2 2 2 2 2 4 2" xfId="21714" xr:uid="{3C007C49-D1D0-4C63-B0F3-AE1C8B2EDE17}"/>
    <cellStyle name="Normal 7 4 2 2 2 2 2 2 5" xfId="24376" xr:uid="{EAAC9070-6E16-454B-8250-8EC1BCCA33A0}"/>
    <cellStyle name="Normal 7 4 2 2 2 2 2 2 6" xfId="14003" xr:uid="{46FA7D6B-4CC6-40A7-8F6D-B85CB83ABB70}"/>
    <cellStyle name="Normal 7 4 2 2 2 2 2 3" xfId="4360" xr:uid="{7618CF6F-B551-476E-BF60-9D787EE11522}"/>
    <cellStyle name="Normal 7 4 2 2 2 2 2 3 2" xfId="9132" xr:uid="{4B8F598B-2DE0-47F6-8010-F63673C3FDB5}"/>
    <cellStyle name="Normal 7 4 2 2 2 2 2 3 2 2" xfId="29175" xr:uid="{C4FAD623-B4F6-439E-AEE9-C90E3D983ED5}"/>
    <cellStyle name="Normal 7 4 2 2 2 2 2 3 2 3" xfId="19512" xr:uid="{259F11FE-C71C-4611-9872-1D050DF15678}"/>
    <cellStyle name="Normal 7 4 2 2 2 2 2 3 3" xfId="11965" xr:uid="{C696BDEC-5101-487A-A045-2186A71EB81B}"/>
    <cellStyle name="Normal 7 4 2 2 2 2 2 3 3 2" xfId="22345" xr:uid="{BCC3F565-609E-4568-9C8B-C8F9FAEB5B31}"/>
    <cellStyle name="Normal 7 4 2 2 2 2 2 3 4" xfId="23851" xr:uid="{A03A40A1-3F18-4F11-A602-FAF727CEA6AA}"/>
    <cellStyle name="Normal 7 4 2 2 2 2 2 3 5" xfId="16679" xr:uid="{FB6C811E-6D33-4420-BAC9-9667C0A24723}"/>
    <cellStyle name="Normal 7 4 2 2 2 2 2 4" xfId="6037" xr:uid="{F82B1844-7875-4A3A-946F-B2BF492040F6}"/>
    <cellStyle name="Normal 7 4 2 2 2 2 2 4 2" xfId="26038" xr:uid="{2104FDDF-11D3-41FE-89BA-AD2749EB9FA8}"/>
    <cellStyle name="Normal 7 4 2 2 2 2 2 4 3" xfId="15491" xr:uid="{98B0D481-5FCD-4D9E-ACC3-BC16D58EB69C}"/>
    <cellStyle name="Normal 7 4 2 2 2 2 2 5" xfId="7944" xr:uid="{5E752987-CD79-433C-BD4F-9DD79F3A3F3C}"/>
    <cellStyle name="Normal 7 4 2 2 2 2 2 5 2" xfId="18324" xr:uid="{F31E17DC-0938-4580-B372-6268F07F118A}"/>
    <cellStyle name="Normal 7 4 2 2 2 2 2 6" xfId="10777" xr:uid="{4EE02466-A072-42A4-87CA-AA77CD60B9B7}"/>
    <cellStyle name="Normal 7 4 2 2 2 2 2 6 2" xfId="21157" xr:uid="{429CD86E-1AC9-4703-B0B1-79E9078F28AD}"/>
    <cellStyle name="Normal 7 4 2 2 2 2 2 7" xfId="22659" xr:uid="{7EE7DD84-AC34-4D76-826F-B52EBC30D9D6}"/>
    <cellStyle name="Normal 7 4 2 2 2 2 2 8" xfId="13292" xr:uid="{CB5164C9-11FD-4E6D-A315-CF0C51CA88AE}"/>
    <cellStyle name="Normal 7 4 2 2 2 2 3" xfId="3423" xr:uid="{00000000-0005-0000-0000-000021080000}"/>
    <cellStyle name="Normal 7 4 2 2 2 2 3 2" xfId="4571" xr:uid="{E8CD83E8-39C3-4597-AD00-8F712650C686}"/>
    <cellStyle name="Normal 7 4 2 2 2 2 3 2 2" xfId="9343" xr:uid="{31402AB5-9741-4485-95CE-983BC9A30A84}"/>
    <cellStyle name="Normal 7 4 2 2 2 2 3 2 2 2" xfId="19723" xr:uid="{4106608D-C9E2-4C5F-82B2-7EEB49042C6A}"/>
    <cellStyle name="Normal 7 4 2 2 2 2 3 2 3" xfId="12176" xr:uid="{EA1BB4BC-83D8-419A-9A09-90147BD747CD}"/>
    <cellStyle name="Normal 7 4 2 2 2 2 3 2 3 2" xfId="22556" xr:uid="{F6A73EC7-FCA8-48BF-90B8-A1C98BE65EEC}"/>
    <cellStyle name="Normal 7 4 2 2 2 2 3 2 4" xfId="28507" xr:uid="{B6E554A5-CC5A-44F0-B1B8-C88ED5AF629C}"/>
    <cellStyle name="Normal 7 4 2 2 2 2 3 2 5" xfId="16890" xr:uid="{DDD27565-7F34-4A6A-B6C8-73754A5F256C}"/>
    <cellStyle name="Normal 7 4 2 2 2 2 3 3" xfId="6478" xr:uid="{EBA8060D-8A02-40AE-BF3A-909FF341D408}"/>
    <cellStyle name="Normal 7 4 2 2 2 2 3 3 2" xfId="16049" xr:uid="{874C42DF-C533-4C26-9A18-C2C2FD5E1FFE}"/>
    <cellStyle name="Normal 7 4 2 2 2 2 3 4" xfId="8502" xr:uid="{3BE78970-22FE-45EB-B7D0-520689C46016}"/>
    <cellStyle name="Normal 7 4 2 2 2 2 3 4 2" xfId="18882" xr:uid="{F59E80A7-74F4-43D8-849D-DBF8D08F32D4}"/>
    <cellStyle name="Normal 7 4 2 2 2 2 3 5" xfId="11335" xr:uid="{6CF761E3-E685-41DC-9EBC-3944EDC8493C}"/>
    <cellStyle name="Normal 7 4 2 2 2 2 3 5 2" xfId="21715" xr:uid="{1CFDD384-FC7A-47D7-B5D4-16BCC68B229A}"/>
    <cellStyle name="Normal 7 4 2 2 2 2 3 6" xfId="25311" xr:uid="{9F3E0816-F682-4556-8D03-6E4B80BBE9FD}"/>
    <cellStyle name="Normal 7 4 2 2 2 2 3 7" xfId="14004" xr:uid="{041DE4A5-9581-4AD7-86EF-2AC5CDAF2527}"/>
    <cellStyle name="Normal 7 4 2 2 2 2 4" xfId="3421" xr:uid="{00000000-0005-0000-0000-000022080000}"/>
    <cellStyle name="Normal 7 4 2 2 2 2 4 2" xfId="6476" xr:uid="{365EBB34-4B86-44C8-BE0E-D8AFAE23C9B7}"/>
    <cellStyle name="Normal 7 4 2 2 2 2 4 2 2" xfId="28620" xr:uid="{F169F04B-1425-46B0-A3A8-79CEBB963A8D}"/>
    <cellStyle name="Normal 7 4 2 2 2 2 4 2 3" xfId="16047" xr:uid="{07A9171C-89E2-450F-ADA2-B9F1A2960BE5}"/>
    <cellStyle name="Normal 7 4 2 2 2 2 4 3" xfId="8500" xr:uid="{66256638-9C37-4B9D-9538-6A4FF2DE26F3}"/>
    <cellStyle name="Normal 7 4 2 2 2 2 4 3 2" xfId="18880" xr:uid="{F301AD12-95A0-47D3-8C4A-88CF6DF10456}"/>
    <cellStyle name="Normal 7 4 2 2 2 2 4 4" xfId="11333" xr:uid="{A373D0C9-97CA-4660-AC04-F2A14FE5EDF3}"/>
    <cellStyle name="Normal 7 4 2 2 2 2 4 4 2" xfId="21713" xr:uid="{E45BEC5E-B2B4-4E64-9F12-3723BA308CFD}"/>
    <cellStyle name="Normal 7 4 2 2 2 2 4 5" xfId="23009" xr:uid="{ABD75A91-B6DE-45C8-9DB1-FCA22F3AF19D}"/>
    <cellStyle name="Normal 7 4 2 2 2 2 4 6" xfId="14002" xr:uid="{52D16831-D2D6-47D2-B855-6E6367A2BFF4}"/>
    <cellStyle name="Normal 7 4 2 2 2 2 5" xfId="4248" xr:uid="{4CEA5DAE-F98B-4028-99C5-1EB4F184FF54}"/>
    <cellStyle name="Normal 7 4 2 2 2 2 5 2" xfId="9020" xr:uid="{AE02046C-D4E9-47FB-ABDF-DF8070D58B89}"/>
    <cellStyle name="Normal 7 4 2 2 2 2 5 2 2" xfId="29091" xr:uid="{747F736F-8D93-4752-8732-23EFC4B6BC1B}"/>
    <cellStyle name="Normal 7 4 2 2 2 2 5 2 3" xfId="19400" xr:uid="{0DCBF49C-C2D2-4B80-88DC-08C554BDB373}"/>
    <cellStyle name="Normal 7 4 2 2 2 2 5 3" xfId="11853" xr:uid="{2FBE3C4A-802D-4BB0-9C23-7FAA3E225DC4}"/>
    <cellStyle name="Normal 7 4 2 2 2 2 5 3 2" xfId="22233" xr:uid="{8DFFE79F-12FC-43F4-AA39-83E2599868A4}"/>
    <cellStyle name="Normal 7 4 2 2 2 2 5 4" xfId="23657" xr:uid="{86C4A63B-F4D7-441D-A5D9-FE1BD347C99D}"/>
    <cellStyle name="Normal 7 4 2 2 2 2 5 5" xfId="16567" xr:uid="{29D65DFE-F5A3-4F00-BCF9-7AC14A2AADD5}"/>
    <cellStyle name="Normal 7 4 2 2 2 2 6" xfId="5412" xr:uid="{441167E8-C8C1-4F7C-966C-DE5E26C0616C}"/>
    <cellStyle name="Normal 7 4 2 2 2 2 6 2" xfId="26016" xr:uid="{640D8094-D2FD-4E58-AF9C-0DAB8550FB35}"/>
    <cellStyle name="Normal 7 4 2 2 2 2 6 3" xfId="14709" xr:uid="{C86A33A9-0A95-454A-8E2E-B7E5402BFC74}"/>
    <cellStyle name="Normal 7 4 2 2 2 2 7" xfId="7162" xr:uid="{85B3AEDE-9A0F-4911-81AA-EF0F892ECA8D}"/>
    <cellStyle name="Normal 7 4 2 2 2 2 7 2" xfId="17542" xr:uid="{217D8332-7F9B-4126-B4B6-9921FE1C82CC}"/>
    <cellStyle name="Normal 7 4 2 2 2 2 8" xfId="9995" xr:uid="{8D104A86-C533-4E1B-9BF2-E6B4A17AC7DE}"/>
    <cellStyle name="Normal 7 4 2 2 2 2 8 2" xfId="20375" xr:uid="{F4F8EE0B-21D5-45EB-B477-44448C935CF3}"/>
    <cellStyle name="Normal 7 4 2 2 2 2 9" xfId="23597" xr:uid="{77143F0D-C34D-497E-82D7-9C93806EB824}"/>
    <cellStyle name="Normal 7 4 2 2 2 3" xfId="2820" xr:uid="{00000000-0005-0000-0000-000023080000}"/>
    <cellStyle name="Normal 7 4 2 2 2 3 2" xfId="3424" xr:uid="{00000000-0005-0000-0000-000024080000}"/>
    <cellStyle name="Normal 7 4 2 2 2 3 2 2" xfId="6479" xr:uid="{751BBC07-FC1F-4266-A173-3742C65CAA13}"/>
    <cellStyle name="Normal 7 4 2 2 2 3 2 2 2" xfId="27066" xr:uid="{6A9BE188-2741-4FF0-9C2E-82E96EC7ED63}"/>
    <cellStyle name="Normal 7 4 2 2 2 3 2 2 3" xfId="16050" xr:uid="{5E918990-EAFF-47A3-AE20-759332379613}"/>
    <cellStyle name="Normal 7 4 2 2 2 3 2 3" xfId="8503" xr:uid="{431474CD-4DA2-42AC-8DE9-2EC29FBAC298}"/>
    <cellStyle name="Normal 7 4 2 2 2 3 2 3 2" xfId="18883" xr:uid="{B11B2FFD-2EB7-4AA1-BBE0-FF4D516FDF28}"/>
    <cellStyle name="Normal 7 4 2 2 2 3 2 4" xfId="11336" xr:uid="{5EFF34A0-4386-434F-871E-E005BDD61BC6}"/>
    <cellStyle name="Normal 7 4 2 2 2 3 2 4 2" xfId="21716" xr:uid="{9D95512A-BA48-481E-929B-DBF73959CEF7}"/>
    <cellStyle name="Normal 7 4 2 2 2 3 2 5" xfId="23932" xr:uid="{C57A0D18-3635-448D-A425-BC17FE8EF434}"/>
    <cellStyle name="Normal 7 4 2 2 2 3 2 6" xfId="14005" xr:uid="{73E3BEF1-B1DB-4E4F-B932-496FB082A623}"/>
    <cellStyle name="Normal 7 4 2 2 2 3 3" xfId="4359" xr:uid="{ACFA9AD0-8409-4D8E-A291-B85E88EF8D53}"/>
    <cellStyle name="Normal 7 4 2 2 2 3 3 2" xfId="9131" xr:uid="{473F704A-E7CB-4407-8185-BEB1C2E7F553}"/>
    <cellStyle name="Normal 7 4 2 2 2 3 3 2 2" xfId="29174" xr:uid="{92548F11-FB3C-4417-A085-9463E509CA6B}"/>
    <cellStyle name="Normal 7 4 2 2 2 3 3 2 3" xfId="19511" xr:uid="{A1E6184C-C969-4EC7-A521-5ED4BE1E38AD}"/>
    <cellStyle name="Normal 7 4 2 2 2 3 3 3" xfId="11964" xr:uid="{0CB7AED7-3ED8-4CA6-B9D7-849FC551AD05}"/>
    <cellStyle name="Normal 7 4 2 2 2 3 3 3 2" xfId="22344" xr:uid="{7457421F-D9CE-4E38-8F2A-229727C2EC6D}"/>
    <cellStyle name="Normal 7 4 2 2 2 3 3 4" xfId="24417" xr:uid="{00CFCE18-F01B-4BE7-9DFD-1D0D03B9FCD2}"/>
    <cellStyle name="Normal 7 4 2 2 2 3 3 5" xfId="16678" xr:uid="{15A74BA4-CCF7-48C2-8708-F1C4E0B0B690}"/>
    <cellStyle name="Normal 7 4 2 2 2 3 4" xfId="6036" xr:uid="{B96C9871-83A7-4052-8445-18A546C5FEC1}"/>
    <cellStyle name="Normal 7 4 2 2 2 3 4 2" xfId="28657" xr:uid="{ACB739D5-8B98-4492-B8EF-154EE673C33A}"/>
    <cellStyle name="Normal 7 4 2 2 2 3 4 3" xfId="15490" xr:uid="{505EFCAB-6CC6-4E06-9E7F-8EC4F049CC3B}"/>
    <cellStyle name="Normal 7 4 2 2 2 3 5" xfId="7943" xr:uid="{0AFE0305-CF3F-41C0-B0CE-C64A8A66D827}"/>
    <cellStyle name="Normal 7 4 2 2 2 3 5 2" xfId="18323" xr:uid="{ED70B86F-81DC-45AE-8C41-AED2E1F586B8}"/>
    <cellStyle name="Normal 7 4 2 2 2 3 6" xfId="10776" xr:uid="{8171CDEC-30BE-467C-940E-D81AB8C6E2CB}"/>
    <cellStyle name="Normal 7 4 2 2 2 3 6 2" xfId="21156" xr:uid="{D102A5F4-3C71-4C9A-9CB5-0A04ADFC0743}"/>
    <cellStyle name="Normal 7 4 2 2 2 3 7" xfId="24439" xr:uid="{B4595E0A-868C-440B-96B8-1A86B5746850}"/>
    <cellStyle name="Normal 7 4 2 2 2 3 8" xfId="13291" xr:uid="{462CE7B5-789F-4232-BEBC-ED90A7E02A07}"/>
    <cellStyle name="Normal 7 4 2 2 2 4" xfId="3425" xr:uid="{00000000-0005-0000-0000-000025080000}"/>
    <cellStyle name="Normal 7 4 2 2 2 4 2" xfId="4572" xr:uid="{7E911584-0241-48AA-B8E2-B4838F58EF93}"/>
    <cellStyle name="Normal 7 4 2 2 2 4 2 2" xfId="9344" xr:uid="{1452BFD8-9755-4DAF-85E8-5C8545B85020}"/>
    <cellStyle name="Normal 7 4 2 2 2 4 2 2 2" xfId="19724" xr:uid="{CC2C5E72-894C-4D1F-9601-E93F43823751}"/>
    <cellStyle name="Normal 7 4 2 2 2 4 2 3" xfId="12177" xr:uid="{2A7A4FC3-B834-4CC2-AEC6-FC2B41D252DE}"/>
    <cellStyle name="Normal 7 4 2 2 2 4 2 3 2" xfId="22557" xr:uid="{EAFEFD2C-85AA-4525-A30F-33A3EDEDFC84}"/>
    <cellStyle name="Normal 7 4 2 2 2 4 2 4" xfId="27054" xr:uid="{E18E7140-5060-48E4-805B-2065C05B0A6E}"/>
    <cellStyle name="Normal 7 4 2 2 2 4 2 5" xfId="16891" xr:uid="{4BDF8A7E-5659-4431-9EB1-D9C4F57A625C}"/>
    <cellStyle name="Normal 7 4 2 2 2 4 3" xfId="6480" xr:uid="{2FC4531C-524E-4E99-9F41-216830B5F3FA}"/>
    <cellStyle name="Normal 7 4 2 2 2 4 3 2" xfId="16051" xr:uid="{81BF171A-83BB-42E9-A0EC-8A3CD7F46993}"/>
    <cellStyle name="Normal 7 4 2 2 2 4 4" xfId="8504" xr:uid="{FA954154-0875-42F9-83D1-2EDBF4A71932}"/>
    <cellStyle name="Normal 7 4 2 2 2 4 4 2" xfId="18884" xr:uid="{D704BA3E-FF1E-4DB8-B560-4701177AC587}"/>
    <cellStyle name="Normal 7 4 2 2 2 4 5" xfId="11337" xr:uid="{EC9D3C0F-2FC6-4422-B55F-CB83786AF623}"/>
    <cellStyle name="Normal 7 4 2 2 2 4 5 2" xfId="21717" xr:uid="{68C1A300-A360-413A-B024-41D728334F75}"/>
    <cellStyle name="Normal 7 4 2 2 2 4 6" xfId="25529" xr:uid="{1B5054C0-0BBB-4C59-AE6C-5F82FD104C0A}"/>
    <cellStyle name="Normal 7 4 2 2 2 4 7" xfId="14006" xr:uid="{25153F54-D0C2-4E69-B6AC-118CF42C3125}"/>
    <cellStyle name="Normal 7 4 2 2 2 5" xfId="3420" xr:uid="{00000000-0005-0000-0000-000026080000}"/>
    <cellStyle name="Normal 7 4 2 2 2 5 2" xfId="6475" xr:uid="{69F26A8D-6EA4-4AD9-A05B-8101BD1F3AC8}"/>
    <cellStyle name="Normal 7 4 2 2 2 5 2 2" xfId="27349" xr:uid="{A0732357-EA89-4CC4-BB8E-D3540250B67E}"/>
    <cellStyle name="Normal 7 4 2 2 2 5 2 3" xfId="16046" xr:uid="{FD2BE1D0-20E5-4597-8AC2-2F0B903A77D7}"/>
    <cellStyle name="Normal 7 4 2 2 2 5 3" xfId="8499" xr:uid="{79D07E95-2BF7-4A12-9594-75EC639FE02C}"/>
    <cellStyle name="Normal 7 4 2 2 2 5 3 2" xfId="18879" xr:uid="{7A992CC1-2E56-4D12-8E3B-A010DC535A9C}"/>
    <cellStyle name="Normal 7 4 2 2 2 5 4" xfId="11332" xr:uid="{CD90C17F-5F87-40A6-8701-DD45B6B3477E}"/>
    <cellStyle name="Normal 7 4 2 2 2 5 4 2" xfId="21712" xr:uid="{5E8E6086-DAF4-44DB-8DCD-B517316D4B08}"/>
    <cellStyle name="Normal 7 4 2 2 2 5 5" xfId="25448" xr:uid="{B6305010-B7E6-4630-82C6-A237BE99E17D}"/>
    <cellStyle name="Normal 7 4 2 2 2 5 6" xfId="14001" xr:uid="{E2116394-3E7C-4B6E-B09F-9240F52A11F2}"/>
    <cellStyle name="Normal 7 4 2 2 2 6" xfId="2560" xr:uid="{00000000-0005-0000-0000-000027080000}"/>
    <cellStyle name="Normal 7 4 2 2 2 6 2" xfId="5830" xr:uid="{29EF99E2-33E9-4033-9C15-5658E548A985}"/>
    <cellStyle name="Normal 7 4 2 2 2 6 2 2" xfId="27776" xr:uid="{68DC6E2F-3D57-49C2-ACEC-F9AAE377A6ED}"/>
    <cellStyle name="Normal 7 4 2 2 2 6 2 3" xfId="15232" xr:uid="{6ACAFE22-71B7-40B7-89D9-E0FB4B33B7B2}"/>
    <cellStyle name="Normal 7 4 2 2 2 6 3" xfId="7685" xr:uid="{C1A9B3FD-0C4C-4068-97F1-41A6F6E1EE18}"/>
    <cellStyle name="Normal 7 4 2 2 2 6 3 2" xfId="18065" xr:uid="{0D8F78E0-7F47-41CB-B681-C04C951AFF05}"/>
    <cellStyle name="Normal 7 4 2 2 2 6 4" xfId="10518" xr:uid="{221309B4-F85C-4292-82EC-52589DA9EFC9}"/>
    <cellStyle name="Normal 7 4 2 2 2 6 4 2" xfId="20898" xr:uid="{A169671E-D307-42E9-897E-D7C795292C71}"/>
    <cellStyle name="Normal 7 4 2 2 2 6 5" xfId="23921" xr:uid="{118BA637-206A-45C7-A144-472FDB774D34}"/>
    <cellStyle name="Normal 7 4 2 2 2 6 6" xfId="12948" xr:uid="{9B5E3005-D847-4A39-B865-4AC36EFD2211}"/>
    <cellStyle name="Normal 7 4 2 2 2 7" xfId="2254" xr:uid="{00000000-0005-0000-0000-00001D080000}"/>
    <cellStyle name="Normal 7 4 2 2 2 7 2" xfId="7381" xr:uid="{A5EBBC8A-4805-4A9B-BA14-7CBC58D0B94A}"/>
    <cellStyle name="Normal 7 4 2 2 2 7 2 2" xfId="17761" xr:uid="{CDE19C63-C84D-499C-A704-294050396E7E}"/>
    <cellStyle name="Normal 7 4 2 2 2 7 3" xfId="10214" xr:uid="{EEE9846A-CD04-4A6C-8A2E-8F2E93C33E2E}"/>
    <cellStyle name="Normal 7 4 2 2 2 7 3 2" xfId="20594" xr:uid="{469C99EE-3774-49F4-B9E6-63C1FE617EA8}"/>
    <cellStyle name="Normal 7 4 2 2 2 7 4" xfId="23213" xr:uid="{80D87983-121B-4533-AB2F-EC71820C58D4}"/>
    <cellStyle name="Normal 7 4 2 2 2 7 5" xfId="14928" xr:uid="{B7738474-AD97-410C-97D7-E114AF9835D1}"/>
    <cellStyle name="Normal 7 4 2 2 2 8" xfId="3804" xr:uid="{C06BE601-6E8E-4A23-ABC6-8F4090D579EF}"/>
    <cellStyle name="Normal 7 4 2 2 2 8 2" xfId="8640" xr:uid="{ED98D8F4-215C-4854-9C8C-8FC00A7CA332}"/>
    <cellStyle name="Normal 7 4 2 2 2 8 2 2" xfId="19020" xr:uid="{D30E7302-09BA-48F3-B231-088960639BD7}"/>
    <cellStyle name="Normal 7 4 2 2 2 8 3" xfId="11473" xr:uid="{9B563F5F-436B-453A-A53D-5031617CF4B8}"/>
    <cellStyle name="Normal 7 4 2 2 2 8 3 2" xfId="21853" xr:uid="{AA8431B8-E743-464F-9C6F-FC6E94CD75C1}"/>
    <cellStyle name="Normal 7 4 2 2 2 8 4" xfId="16187" xr:uid="{2CCFB5AC-359E-4515-A89D-75537072F78A}"/>
    <cellStyle name="Normal 7 4 2 2 2 9" xfId="5411" xr:uid="{2355B753-38F0-4078-B7EB-D469F37F6941}"/>
    <cellStyle name="Normal 7 4 2 2 2 9 2" xfId="14708" xr:uid="{9D6CCB3C-B122-4CB8-81F0-1094DB384043}"/>
    <cellStyle name="Normal 7 4 2 2 3" xfId="1396" xr:uid="{00000000-0005-0000-0000-00004B070000}"/>
    <cellStyle name="Normal 7 4 2 2 3 10" xfId="9996" xr:uid="{5A9B2C81-54B8-452F-8F8F-F6172776B0DD}"/>
    <cellStyle name="Normal 7 4 2 2 3 10 2" xfId="20376" xr:uid="{272E0C47-6312-4C18-8087-F58E67B999E8}"/>
    <cellStyle name="Normal 7 4 2 2 3 11" xfId="23417" xr:uid="{EF93F634-64F0-4801-8009-65803AD2F6F6}"/>
    <cellStyle name="Normal 7 4 2 2 3 12" xfId="12627" xr:uid="{F4F620AB-BDE0-491C-A958-483F4B9217CD}"/>
    <cellStyle name="Normal 7 4 2 2 3 2" xfId="2822" xr:uid="{00000000-0005-0000-0000-000029080000}"/>
    <cellStyle name="Normal 7 4 2 2 3 2 2" xfId="3427" xr:uid="{00000000-0005-0000-0000-00002A080000}"/>
    <cellStyle name="Normal 7 4 2 2 3 2 2 2" xfId="6482" xr:uid="{A6713F29-DF43-4476-8040-A1B679734DF4}"/>
    <cellStyle name="Normal 7 4 2 2 3 2 2 2 2" xfId="27564" xr:uid="{BD817701-15C7-4FA8-A681-D7E444A6CF06}"/>
    <cellStyle name="Normal 7 4 2 2 3 2 2 2 3" xfId="16053" xr:uid="{2127FE21-5172-47CE-A5C5-06F26AEE7F0C}"/>
    <cellStyle name="Normal 7 4 2 2 3 2 2 3" xfId="8506" xr:uid="{AAEBE416-2D34-4D93-B5A1-D016C1EEE794}"/>
    <cellStyle name="Normal 7 4 2 2 3 2 2 3 2" xfId="18886" xr:uid="{C6B85F41-2AC5-421C-B6D3-1FA9153B6167}"/>
    <cellStyle name="Normal 7 4 2 2 3 2 2 4" xfId="11339" xr:uid="{0AC66F81-689E-403F-91F1-D626B2712D79}"/>
    <cellStyle name="Normal 7 4 2 2 3 2 2 4 2" xfId="21719" xr:uid="{7063A65A-6731-4C67-AD6E-5810ED16A8DC}"/>
    <cellStyle name="Normal 7 4 2 2 3 2 2 5" xfId="23712" xr:uid="{65CC995D-D2B4-4080-8660-B3E5D6BE333E}"/>
    <cellStyle name="Normal 7 4 2 2 3 2 2 6" xfId="14008" xr:uid="{E4D5CF5D-9322-413D-9900-8FB9F33D2D09}"/>
    <cellStyle name="Normal 7 4 2 2 3 2 3" xfId="4361" xr:uid="{30083B50-655D-432F-A489-CF466DF1233B}"/>
    <cellStyle name="Normal 7 4 2 2 3 2 3 2" xfId="9133" xr:uid="{703B93D3-B8EB-4365-850A-C35CD90CAA5C}"/>
    <cellStyle name="Normal 7 4 2 2 3 2 3 2 2" xfId="29176" xr:uid="{290FDF88-8899-42B6-B214-55C5994F08B1}"/>
    <cellStyle name="Normal 7 4 2 2 3 2 3 2 3" xfId="19513" xr:uid="{CBBF34DB-388E-4EE0-8BB9-F2C19E3FA127}"/>
    <cellStyle name="Normal 7 4 2 2 3 2 3 3" xfId="11966" xr:uid="{12042743-E2DB-4EB3-8857-9EFB8C83F3C7}"/>
    <cellStyle name="Normal 7 4 2 2 3 2 3 3 2" xfId="22346" xr:uid="{8BA8EABC-E430-40D6-8C8D-E58989733B0B}"/>
    <cellStyle name="Normal 7 4 2 2 3 2 3 4" xfId="23566" xr:uid="{4213CC80-EA2C-4779-BCEF-8F4C4148B347}"/>
    <cellStyle name="Normal 7 4 2 2 3 2 3 5" xfId="16680" xr:uid="{F6DCD515-7737-4905-881D-C2027CF92F34}"/>
    <cellStyle name="Normal 7 4 2 2 3 2 4" xfId="6038" xr:uid="{8E80E5D4-1C58-4FF9-A7B1-7D6A0FD516DB}"/>
    <cellStyle name="Normal 7 4 2 2 3 2 4 2" xfId="27984" xr:uid="{2F3415E5-A939-43D6-85F3-14522630F9A7}"/>
    <cellStyle name="Normal 7 4 2 2 3 2 4 3" xfId="15492" xr:uid="{A1C27591-4548-4CE6-AD20-E04609B14B8A}"/>
    <cellStyle name="Normal 7 4 2 2 3 2 5" xfId="7945" xr:uid="{DE92313A-E0E9-4F3D-B7DD-8444C18CDCE9}"/>
    <cellStyle name="Normal 7 4 2 2 3 2 5 2" xfId="18325" xr:uid="{B2F22FEE-0C06-46A4-B925-0857560DBFD9}"/>
    <cellStyle name="Normal 7 4 2 2 3 2 6" xfId="10778" xr:uid="{CD1B608E-6C5A-431D-9416-1B26ED6C560C}"/>
    <cellStyle name="Normal 7 4 2 2 3 2 6 2" xfId="21158" xr:uid="{450140B4-0E01-4E0D-B982-C89A2EDEAA49}"/>
    <cellStyle name="Normal 7 4 2 2 3 2 7" xfId="25055" xr:uid="{EDBBF258-F243-4C65-9EF4-584622AF04AD}"/>
    <cellStyle name="Normal 7 4 2 2 3 2 8" xfId="13293" xr:uid="{B87B94FD-A80A-4C21-92F3-6CF851190746}"/>
    <cellStyle name="Normal 7 4 2 2 3 3" xfId="3428" xr:uid="{00000000-0005-0000-0000-00002B080000}"/>
    <cellStyle name="Normal 7 4 2 2 3 3 2" xfId="4573" xr:uid="{DF868D83-B479-41C7-BBF9-4DEC8D2ADE13}"/>
    <cellStyle name="Normal 7 4 2 2 3 3 2 2" xfId="9345" xr:uid="{EE5F999E-67FD-4448-80AC-1B1AAE322601}"/>
    <cellStyle name="Normal 7 4 2 2 3 3 2 2 2" xfId="29317" xr:uid="{E08D3D1E-337C-4329-801C-9A94A6342583}"/>
    <cellStyle name="Normal 7 4 2 2 3 3 2 2 3" xfId="19725" xr:uid="{5B5A4B99-454D-4546-BB5B-28DDC77971D3}"/>
    <cellStyle name="Normal 7 4 2 2 3 3 2 3" xfId="12178" xr:uid="{DC9A6113-08A3-4C8E-B76F-82FAB69C23C4}"/>
    <cellStyle name="Normal 7 4 2 2 3 3 2 3 2" xfId="22558" xr:uid="{1F11548D-FE78-41C2-B7B6-50586DEB291E}"/>
    <cellStyle name="Normal 7 4 2 2 3 3 2 4" xfId="23903" xr:uid="{10B4EE47-E4B6-4C9F-8F9B-E813072D0750}"/>
    <cellStyle name="Normal 7 4 2 2 3 3 2 5" xfId="16892" xr:uid="{560846C8-E1DE-46FA-84D5-6E0A1E87E781}"/>
    <cellStyle name="Normal 7 4 2 2 3 3 3" xfId="6483" xr:uid="{E644DBE3-541B-40C8-92B4-979B48CAF419}"/>
    <cellStyle name="Normal 7 4 2 2 3 3 3 2" xfId="26758" xr:uid="{EF29B157-3F28-427A-9A60-427013D02E7B}"/>
    <cellStyle name="Normal 7 4 2 2 3 3 3 3" xfId="16054" xr:uid="{1FE06237-B8EF-4B4A-87DF-8D30256DE294}"/>
    <cellStyle name="Normal 7 4 2 2 3 3 4" xfId="8507" xr:uid="{131BA1FF-2F34-4CAB-9FAF-FFD263B8D5CF}"/>
    <cellStyle name="Normal 7 4 2 2 3 3 4 2" xfId="18887" xr:uid="{5DD33F91-AF1E-4728-9FD2-0619C4D30824}"/>
    <cellStyle name="Normal 7 4 2 2 3 3 5" xfId="11340" xr:uid="{F2118075-934A-4B2D-9D52-8849DE4DFAC5}"/>
    <cellStyle name="Normal 7 4 2 2 3 3 5 2" xfId="21720" xr:uid="{65AD0D76-46D5-49A7-96BA-698378B9A6D9}"/>
    <cellStyle name="Normal 7 4 2 2 3 3 6" xfId="25450" xr:uid="{19931D9B-BC78-4DC3-9C5D-8AB011A869F4}"/>
    <cellStyle name="Normal 7 4 2 2 3 3 7" xfId="14009" xr:uid="{30436FE3-E892-4A3C-9AAF-5127EB420200}"/>
    <cellStyle name="Normal 7 4 2 2 3 4" xfId="3426" xr:uid="{00000000-0005-0000-0000-00002C080000}"/>
    <cellStyle name="Normal 7 4 2 2 3 4 2" xfId="6481" xr:uid="{0145A01A-8C0D-4942-9FE8-22F0171AF744}"/>
    <cellStyle name="Normal 7 4 2 2 3 4 2 2" xfId="27844" xr:uid="{3410E0E1-AE14-45A2-889A-52221ACFC69D}"/>
    <cellStyle name="Normal 7 4 2 2 3 4 2 3" xfId="16052" xr:uid="{A52495A6-5AA9-4E9E-BDF0-EFF8276F89F3}"/>
    <cellStyle name="Normal 7 4 2 2 3 4 3" xfId="8505" xr:uid="{56280F35-4E24-439D-840E-B4707D391AB0}"/>
    <cellStyle name="Normal 7 4 2 2 3 4 3 2" xfId="18885" xr:uid="{7D4D6F9E-9B54-49DA-A1EA-598AAF4A23C1}"/>
    <cellStyle name="Normal 7 4 2 2 3 4 4" xfId="11338" xr:uid="{D82DF37B-D578-41D8-8329-6A00A5FAE09B}"/>
    <cellStyle name="Normal 7 4 2 2 3 4 4 2" xfId="21718" xr:uid="{0C655F18-F268-41BB-B435-AE9C8265B927}"/>
    <cellStyle name="Normal 7 4 2 2 3 4 5" xfId="24067" xr:uid="{6F5EA0A9-2A0F-402E-AC19-145AD149419F}"/>
    <cellStyle name="Normal 7 4 2 2 3 4 6" xfId="14007" xr:uid="{7C98B0AC-F8F6-48AF-8D84-5BC1B3825922}"/>
    <cellStyle name="Normal 7 4 2 2 3 5" xfId="2603" xr:uid="{00000000-0005-0000-0000-00002D080000}"/>
    <cellStyle name="Normal 7 4 2 2 3 5 2" xfId="5868" xr:uid="{9B980913-7909-488A-A96A-307B69F95091}"/>
    <cellStyle name="Normal 7 4 2 2 3 5 2 2" xfId="26064" xr:uid="{F8FEBCFA-722C-4CE6-B57A-9C376528233E}"/>
    <cellStyle name="Normal 7 4 2 2 3 5 2 3" xfId="15275" xr:uid="{7959C7C0-617C-4C49-847E-D4CE00F20B44}"/>
    <cellStyle name="Normal 7 4 2 2 3 5 3" xfId="7728" xr:uid="{AA5525FD-ABD2-4936-B2C9-A3EA766D674A}"/>
    <cellStyle name="Normal 7 4 2 2 3 5 3 2" xfId="18108" xr:uid="{20327EAC-25A8-4D66-99C1-C5B6B9320D74}"/>
    <cellStyle name="Normal 7 4 2 2 3 5 4" xfId="10561" xr:uid="{FBAAF576-CC6E-4A56-BE24-05C54B2B0106}"/>
    <cellStyle name="Normal 7 4 2 2 3 5 4 2" xfId="20941" xr:uid="{F781C4F9-E94B-4941-95EA-98CAAB8B43DF}"/>
    <cellStyle name="Normal 7 4 2 2 3 5 5" xfId="24933" xr:uid="{37FFB7F8-A60D-44E6-9594-5221A65F1DD6}"/>
    <cellStyle name="Normal 7 4 2 2 3 5 6" xfId="12991" xr:uid="{1B9030B5-E6E5-487A-B343-DEDBFDAA41E5}"/>
    <cellStyle name="Normal 7 4 2 2 3 6" xfId="2393" xr:uid="{00000000-0005-0000-0000-000028080000}"/>
    <cellStyle name="Normal 7 4 2 2 3 6 2" xfId="7520" xr:uid="{5DE4D045-B16F-40E7-A2C9-09EAD26E002E}"/>
    <cellStyle name="Normal 7 4 2 2 3 6 2 2" xfId="17900" xr:uid="{8E32F77A-B3A8-4D1C-A761-C9EC20219E4A}"/>
    <cellStyle name="Normal 7 4 2 2 3 6 3" xfId="10353" xr:uid="{B4AA0635-3228-4837-852E-7E65F4CD2EE9}"/>
    <cellStyle name="Normal 7 4 2 2 3 6 3 2" xfId="20733" xr:uid="{3C551813-CA7E-44BF-AA87-3BEE9180A3FA}"/>
    <cellStyle name="Normal 7 4 2 2 3 6 4" xfId="25117" xr:uid="{F9AA9969-2FC7-478B-A171-64D56D51EFB0}"/>
    <cellStyle name="Normal 7 4 2 2 3 6 5" xfId="15067" xr:uid="{E6CD36DB-B9D7-430B-A8D6-9ED3605181F6}"/>
    <cellStyle name="Normal 7 4 2 2 3 7" xfId="4097" xr:uid="{84B31C01-A54F-4449-BFB1-7622A40FD18D}"/>
    <cellStyle name="Normal 7 4 2 2 3 7 2" xfId="8871" xr:uid="{B5A4DAD8-1C92-4A7D-9E26-C3C3B3CEA1D9}"/>
    <cellStyle name="Normal 7 4 2 2 3 7 2 2" xfId="19251" xr:uid="{A5C368C7-1931-4781-84D1-53CC9C081BF4}"/>
    <cellStyle name="Normal 7 4 2 2 3 7 3" xfId="11704" xr:uid="{E8EE0E5B-E995-465C-ACFE-0CD6E5F87805}"/>
    <cellStyle name="Normal 7 4 2 2 3 7 3 2" xfId="22084" xr:uid="{82B95611-9FE1-4F48-AC51-E361B86E0326}"/>
    <cellStyle name="Normal 7 4 2 2 3 7 4" xfId="16418" xr:uid="{8FC2B307-1BAE-4FFC-B76C-D8E2F45EAFFA}"/>
    <cellStyle name="Normal 7 4 2 2 3 8" xfId="5413" xr:uid="{81B71814-46F5-410E-98DE-E01ABE410EC1}"/>
    <cellStyle name="Normal 7 4 2 2 3 8 2" xfId="14710" xr:uid="{0E5E79B4-AABA-40D1-93D0-96EC3DF21040}"/>
    <cellStyle name="Normal 7 4 2 2 3 9" xfId="7163" xr:uid="{8E7A57FE-91E2-4C45-90E3-D3EA47C763DD}"/>
    <cellStyle name="Normal 7 4 2 2 3 9 2" xfId="17543" xr:uid="{6315F027-416A-4259-8AB1-F01E008A2841}"/>
    <cellStyle name="Normal 7 4 2 2 4" xfId="1397" xr:uid="{00000000-0005-0000-0000-00004C070000}"/>
    <cellStyle name="Normal 7 4 2 2 4 2" xfId="3429" xr:uid="{00000000-0005-0000-0000-00002F080000}"/>
    <cellStyle name="Normal 7 4 2 2 4 2 2" xfId="6484" xr:uid="{DE854B9F-C7C3-4C98-AB57-A65A52D2292B}"/>
    <cellStyle name="Normal 7 4 2 2 4 2 2 2" xfId="26211" xr:uid="{DBFCD840-845A-4E84-9B73-86D0152B4E16}"/>
    <cellStyle name="Normal 7 4 2 2 4 2 2 3" xfId="16055" xr:uid="{A03A2A70-9C9C-4120-A79C-63172CE1B671}"/>
    <cellStyle name="Normal 7 4 2 2 4 2 3" xfId="8508" xr:uid="{C3E4B5E2-5EC1-48B1-87D3-4CD766EE9313}"/>
    <cellStyle name="Normal 7 4 2 2 4 2 3 2" xfId="18888" xr:uid="{7113B987-0C1C-4905-91A9-0380A806233F}"/>
    <cellStyle name="Normal 7 4 2 2 4 2 4" xfId="11341" xr:uid="{E324CF82-4DF2-4155-96CE-89F1E366D390}"/>
    <cellStyle name="Normal 7 4 2 2 4 2 4 2" xfId="21721" xr:uid="{2363E80A-D10F-4807-8ED4-1C6C39B1E359}"/>
    <cellStyle name="Normal 7 4 2 2 4 2 5" xfId="25582" xr:uid="{E1E348D3-57BD-4DD6-9AB5-EB901E0FAB6C}"/>
    <cellStyle name="Normal 7 4 2 2 4 2 6" xfId="14010" xr:uid="{0DA4CF78-0F83-4406-A67A-CF9DE8F73E01}"/>
    <cellStyle name="Normal 7 4 2 2 4 3" xfId="2819" xr:uid="{00000000-0005-0000-0000-000030080000}"/>
    <cellStyle name="Normal 7 4 2 2 4 3 2" xfId="6035" xr:uid="{24275F97-422E-4BB1-91DF-37D0F599D8FB}"/>
    <cellStyle name="Normal 7 4 2 2 4 3 2 2" xfId="27539" xr:uid="{F6968377-A792-4BAA-8DEF-25671046BD29}"/>
    <cellStyle name="Normal 7 4 2 2 4 3 2 3" xfId="15489" xr:uid="{06849532-8AD2-4245-B3BA-0A39C89CAE1C}"/>
    <cellStyle name="Normal 7 4 2 2 4 3 3" xfId="7942" xr:uid="{15C81E93-7640-4B2D-9DE8-A36ECEE0310C}"/>
    <cellStyle name="Normal 7 4 2 2 4 3 3 2" xfId="18322" xr:uid="{99A9ACD3-9FDE-4DAB-8425-0B5051A27DBE}"/>
    <cellStyle name="Normal 7 4 2 2 4 3 4" xfId="10775" xr:uid="{4A543769-6BA3-41B0-B877-B40BFFE14845}"/>
    <cellStyle name="Normal 7 4 2 2 4 3 4 2" xfId="21155" xr:uid="{DD5E8543-D42A-4F51-AA02-9BA778198B7C}"/>
    <cellStyle name="Normal 7 4 2 2 4 3 5" xfId="25023" xr:uid="{27C6B879-2A9B-4C8D-BA52-667BE9BBFD24}"/>
    <cellStyle name="Normal 7 4 2 2 4 3 6" xfId="13290" xr:uid="{3F1C9EFF-1EE5-468D-98E4-2A027A15C17F}"/>
    <cellStyle name="Normal 7 4 2 2 4 4" xfId="4213" xr:uid="{AF788927-74F5-452F-99D4-A4013529F547}"/>
    <cellStyle name="Normal 7 4 2 2 4 4 2" xfId="8985" xr:uid="{B0EBA951-AD08-4382-8B05-A2DD518631AB}"/>
    <cellStyle name="Normal 7 4 2 2 4 4 2 2" xfId="19365" xr:uid="{D7301CE1-D93C-4CD9-A072-15625D17B8F2}"/>
    <cellStyle name="Normal 7 4 2 2 4 4 3" xfId="11818" xr:uid="{D12483FF-D19F-4649-82D2-9B54E11F3A5E}"/>
    <cellStyle name="Normal 7 4 2 2 4 4 3 2" xfId="22198" xr:uid="{2C2FABCD-4C85-4A66-B964-3063584DC531}"/>
    <cellStyle name="Normal 7 4 2 2 4 4 4" xfId="23218" xr:uid="{FFDB1CA5-507F-4DAB-A0B9-501CABACAD1B}"/>
    <cellStyle name="Normal 7 4 2 2 4 4 5" xfId="16532" xr:uid="{BB82FAA5-5C46-4744-8BAC-0FF1BD15A412}"/>
    <cellStyle name="Normal 7 4 2 2 4 5" xfId="5414" xr:uid="{A32B5EEA-BC34-40B9-95D1-4302E6D87236}"/>
    <cellStyle name="Normal 7 4 2 2 4 5 2" xfId="14711" xr:uid="{9F8BB946-6348-4420-9392-37B627CEE59A}"/>
    <cellStyle name="Normal 7 4 2 2 4 6" xfId="7164" xr:uid="{DAEC77F3-1C8C-4B74-98CD-5F3CF2656F7A}"/>
    <cellStyle name="Normal 7 4 2 2 4 6 2" xfId="17544" xr:uid="{C5F6AB9A-C603-467E-A82C-1D4F7268A796}"/>
    <cellStyle name="Normal 7 4 2 2 4 7" xfId="9997" xr:uid="{7B4F8D55-E74C-4B87-85DF-E6E0103E8E29}"/>
    <cellStyle name="Normal 7 4 2 2 4 7 2" xfId="20377" xr:uid="{80880717-1857-4E6D-AAA6-489A85F61717}"/>
    <cellStyle name="Normal 7 4 2 2 4 8" xfId="22730" xr:uid="{467A0ED2-EC90-473C-98DC-8255A53B9A0D}"/>
    <cellStyle name="Normal 7 4 2 2 4 9" xfId="12785" xr:uid="{B8EB3723-98B9-4927-8220-58823A7A3EA0}"/>
    <cellStyle name="Normal 7 4 2 2 5" xfId="3430" xr:uid="{00000000-0005-0000-0000-000031080000}"/>
    <cellStyle name="Normal 7 4 2 2 5 2" xfId="4574" xr:uid="{78168C4A-73C4-480C-89BC-17406287FD18}"/>
    <cellStyle name="Normal 7 4 2 2 5 2 2" xfId="9346" xr:uid="{9A97ED38-B380-4A83-8B19-F1B614E449DD}"/>
    <cellStyle name="Normal 7 4 2 2 5 2 2 2" xfId="29318" xr:uid="{5003FBDD-1731-48B2-8AD5-7F21002AA236}"/>
    <cellStyle name="Normal 7 4 2 2 5 2 2 3" xfId="19726" xr:uid="{3BD19DB3-E67B-4479-98D3-B893BEFF38DC}"/>
    <cellStyle name="Normal 7 4 2 2 5 2 3" xfId="12179" xr:uid="{43C039E7-7DFE-49E4-AE7F-5826F816AEB2}"/>
    <cellStyle name="Normal 7 4 2 2 5 2 3 2" xfId="22559" xr:uid="{096BA791-6996-4584-84AA-D9CBE0015F90}"/>
    <cellStyle name="Normal 7 4 2 2 5 2 4" xfId="24723" xr:uid="{DD6C1391-E73C-4931-8157-1A3511B235BB}"/>
    <cellStyle name="Normal 7 4 2 2 5 2 5" xfId="16893" xr:uid="{D3DA5277-97A8-4766-BC4F-4591FF1ACF9D}"/>
    <cellStyle name="Normal 7 4 2 2 5 3" xfId="6485" xr:uid="{D2CECFD3-E3E1-45D4-B8D5-C698C07FAC0C}"/>
    <cellStyle name="Normal 7 4 2 2 5 3 2" xfId="27892" xr:uid="{8B952244-3AE7-4AC9-B92D-1F402A016B3F}"/>
    <cellStyle name="Normal 7 4 2 2 5 3 3" xfId="16056" xr:uid="{84468F57-E048-4D2F-9D4D-9B0384BCA31B}"/>
    <cellStyle name="Normal 7 4 2 2 5 4" xfId="8509" xr:uid="{1050905F-D263-49CF-BF7D-503786B0BF0B}"/>
    <cellStyle name="Normal 7 4 2 2 5 4 2" xfId="18889" xr:uid="{AC6EDFB1-A6BB-42AB-B4C0-8FBAC5FED5F5}"/>
    <cellStyle name="Normal 7 4 2 2 5 5" xfId="11342" xr:uid="{91EA5473-DB12-4F7C-8707-EE41C8752789}"/>
    <cellStyle name="Normal 7 4 2 2 5 5 2" xfId="21722" xr:uid="{C27FBEAE-9812-4C1F-BCEB-9EB6BFBFF436}"/>
    <cellStyle name="Normal 7 4 2 2 5 6" xfId="24658" xr:uid="{55DEF902-AC61-48A3-9936-6030E825129F}"/>
    <cellStyle name="Normal 7 4 2 2 5 7" xfId="14011" xr:uid="{4A793EBF-9B30-41E3-90F2-E8F159926CFF}"/>
    <cellStyle name="Normal 7 4 2 2 6" xfId="2986" xr:uid="{00000000-0005-0000-0000-000032080000}"/>
    <cellStyle name="Normal 7 4 2 2 6 2" xfId="6136" xr:uid="{885CA862-FE87-40D5-ADAC-98BB7D68F214}"/>
    <cellStyle name="Normal 7 4 2 2 6 2 2" xfId="27497" xr:uid="{49ACB948-396A-49AA-A870-7044B3EA911B}"/>
    <cellStyle name="Normal 7 4 2 2 6 2 3" xfId="15614" xr:uid="{D202C4EE-4D65-4753-BFC1-FBE788747F3B}"/>
    <cellStyle name="Normal 7 4 2 2 6 3" xfId="8067" xr:uid="{0833C992-0921-49C4-A389-00BC17432EBA}"/>
    <cellStyle name="Normal 7 4 2 2 6 3 2" xfId="18447" xr:uid="{9F9D0E9F-93E3-45FC-A672-4611CF490A61}"/>
    <cellStyle name="Normal 7 4 2 2 6 4" xfId="10900" xr:uid="{8C3220A2-8012-4D07-8A6D-9380A4412557}"/>
    <cellStyle name="Normal 7 4 2 2 6 4 2" xfId="21280" xr:uid="{AFC20936-6F30-4750-9EFA-29108B1E674E}"/>
    <cellStyle name="Normal 7 4 2 2 6 5" xfId="23468" xr:uid="{B5523BE2-1C84-426B-9C30-1F58411441F7}"/>
    <cellStyle name="Normal 7 4 2 2 6 6" xfId="13483" xr:uid="{0CE8DA17-6CAF-48C4-B2FB-797ADB368D48}"/>
    <cellStyle name="Normal 7 4 2 2 7" xfId="2500" xr:uid="{00000000-0005-0000-0000-000033080000}"/>
    <cellStyle name="Normal 7 4 2 2 7 2" xfId="5781" xr:uid="{46C9377F-DD9E-44D5-8F35-C6BE65A25261}"/>
    <cellStyle name="Normal 7 4 2 2 7 2 2" xfId="25869" xr:uid="{72470397-EAC5-47B9-B3E6-E56D2566D9C7}"/>
    <cellStyle name="Normal 7 4 2 2 7 2 3" xfId="15172" xr:uid="{FCED73FE-439C-4FA6-9E9D-25114E9837FD}"/>
    <cellStyle name="Normal 7 4 2 2 7 3" xfId="7625" xr:uid="{E1DFBAD9-539B-4F59-92DF-03573E5E2357}"/>
    <cellStyle name="Normal 7 4 2 2 7 3 2" xfId="18005" xr:uid="{F14037E4-6CBB-464A-B082-F6994BEBFE73}"/>
    <cellStyle name="Normal 7 4 2 2 7 4" xfId="10458" xr:uid="{5C931ABC-546B-4A56-8B6E-95BF9B3E6AFE}"/>
    <cellStyle name="Normal 7 4 2 2 7 4 2" xfId="20838" xr:uid="{BC1A531E-9CA5-48AA-9694-781BE8B092DC}"/>
    <cellStyle name="Normal 7 4 2 2 7 5" xfId="22859" xr:uid="{15607B7D-18B4-4FBC-85CD-EB9D6D36980A}"/>
    <cellStyle name="Normal 7 4 2 2 7 6" xfId="12888" xr:uid="{367BFB58-CAD3-4BEE-B092-49B682FDD40F}"/>
    <cellStyle name="Normal 7 4 2 2 8" xfId="2194" xr:uid="{00000000-0005-0000-0000-00001C080000}"/>
    <cellStyle name="Normal 7 4 2 2 8 2" xfId="7321" xr:uid="{64345797-C159-489C-B9AB-E90EFDDCC77B}"/>
    <cellStyle name="Normal 7 4 2 2 8 2 2" xfId="17701" xr:uid="{83898018-8C4E-49CD-AB1F-68F2D2107E22}"/>
    <cellStyle name="Normal 7 4 2 2 8 3" xfId="10154" xr:uid="{AEE4DB54-113D-496D-A6BA-21276E3D7174}"/>
    <cellStyle name="Normal 7 4 2 2 8 3 2" xfId="20534" xr:uid="{E20F4350-BDB8-4826-B5DD-03E6AAC176D1}"/>
    <cellStyle name="Normal 7 4 2 2 8 4" xfId="24476" xr:uid="{6748E8E5-C49F-4643-B884-0DF9EA494750}"/>
    <cellStyle name="Normal 7 4 2 2 8 5" xfId="14868" xr:uid="{2F78EB13-F436-4C1B-AB68-EA67F7FD673A}"/>
    <cellStyle name="Normal 7 4 2 2 9" xfId="4061" xr:uid="{B46ABEFD-6A47-473A-8BDD-11556DF654C9}"/>
    <cellStyle name="Normal 7 4 2 2 9 2" xfId="8841" xr:uid="{6A88DBD8-B30B-495C-9794-291636DE9245}"/>
    <cellStyle name="Normal 7 4 2 2 9 2 2" xfId="19221" xr:uid="{56DD4781-EC25-48C9-8956-143684A094E4}"/>
    <cellStyle name="Normal 7 4 2 2 9 3" xfId="11674" xr:uid="{96E2148F-38BA-4368-9C18-4583791661D9}"/>
    <cellStyle name="Normal 7 4 2 2 9 3 2" xfId="22054" xr:uid="{56527C18-0767-4D85-8767-7287DF8BF451}"/>
    <cellStyle name="Normal 7 4 2 2 9 4" xfId="16388" xr:uid="{E56B323C-EBC0-46DD-A85E-3742D3AE952D}"/>
    <cellStyle name="Normal 7 4 2 3" xfId="1398" xr:uid="{00000000-0005-0000-0000-00004D070000}"/>
    <cellStyle name="Normal 7 4 2 3 10" xfId="5415" xr:uid="{8C8B1CD1-B6A5-467A-AF9D-289D82C2FFFB}"/>
    <cellStyle name="Normal 7 4 2 3 10 2" xfId="14712" xr:uid="{21D404C2-C36B-4169-9640-42A10BE97DDF}"/>
    <cellStyle name="Normal 7 4 2 3 11" xfId="7165" xr:uid="{F92BC005-23EB-41B2-B765-2A0FE05AC736}"/>
    <cellStyle name="Normal 7 4 2 3 11 2" xfId="17545" xr:uid="{65E3839C-1678-4AEC-8D8C-51D5A32A56E8}"/>
    <cellStyle name="Normal 7 4 2 3 12" xfId="9998" xr:uid="{0EC2392F-3625-4F96-9DAB-9E858D9CC39D}"/>
    <cellStyle name="Normal 7 4 2 3 12 2" xfId="20378" xr:uid="{5E763089-B5F7-403B-A0B8-4A022F793850}"/>
    <cellStyle name="Normal 7 4 2 3 13" xfId="25306" xr:uid="{EF046668-5702-44D2-A5A8-4FA36487B8F4}"/>
    <cellStyle name="Normal 7 4 2 3 14" xfId="12463" xr:uid="{926B9C07-A69D-46C1-8504-A0DB3191A336}"/>
    <cellStyle name="Normal 7 4 2 3 2" xfId="1399" xr:uid="{00000000-0005-0000-0000-00004E070000}"/>
    <cellStyle name="Normal 7 4 2 3 2 10" xfId="9999" xr:uid="{5588C031-AFDD-4BE2-9229-BC3BD3EBC009}"/>
    <cellStyle name="Normal 7 4 2 3 2 10 2" xfId="20379" xr:uid="{F217E0CF-C98E-4E1A-8A60-62A17BF0C8CD}"/>
    <cellStyle name="Normal 7 4 2 3 2 11" xfId="23984" xr:uid="{01B31655-4E45-48D9-9082-25E466419FA4}"/>
    <cellStyle name="Normal 7 4 2 3 2 12" xfId="12628" xr:uid="{E49CE596-0D0E-40CB-BEE2-1F84B8F33F28}"/>
    <cellStyle name="Normal 7 4 2 3 2 2" xfId="1400" xr:uid="{00000000-0005-0000-0000-00004F070000}"/>
    <cellStyle name="Normal 7 4 2 3 2 2 2" xfId="3432" xr:uid="{00000000-0005-0000-0000-000037080000}"/>
    <cellStyle name="Normal 7 4 2 3 2 2 2 2" xfId="6487" xr:uid="{B5711F0C-69AE-405C-82A4-C50BB7635633}"/>
    <cellStyle name="Normal 7 4 2 3 2 2 2 2 2" xfId="26504" xr:uid="{4F476C45-06B1-4A1C-8FBE-97090F2C0ADB}"/>
    <cellStyle name="Normal 7 4 2 3 2 2 2 2 3" xfId="26717" xr:uid="{A1CC0F1C-2CDE-4CEF-A835-41421DF29779}"/>
    <cellStyle name="Normal 7 4 2 3 2 2 2 2 4" xfId="16058" xr:uid="{1D09D644-9147-4F27-BED0-6864D311252F}"/>
    <cellStyle name="Normal 7 4 2 3 2 2 2 3" xfId="8511" xr:uid="{1C1CC2A1-1791-44D2-9246-28DEAE3821D5}"/>
    <cellStyle name="Normal 7 4 2 3 2 2 2 3 2" xfId="28934" xr:uid="{F1D6C972-A649-4FD9-B89B-CBDEF201CAB7}"/>
    <cellStyle name="Normal 7 4 2 3 2 2 2 3 3" xfId="18891" xr:uid="{5C5434A2-6896-4D07-B9E7-D8D82C5C623A}"/>
    <cellStyle name="Normal 7 4 2 3 2 2 2 4" xfId="11344" xr:uid="{FDAF0EA0-01A3-4844-8556-E87D3F1E5ACD}"/>
    <cellStyle name="Normal 7 4 2 3 2 2 2 4 2" xfId="21724" xr:uid="{9C519726-F498-488E-8980-E268B30F4178}"/>
    <cellStyle name="Normal 7 4 2 3 2 2 2 5" xfId="22685" xr:uid="{87F2C3F5-A3D9-46E5-9054-DB46D45E0E43}"/>
    <cellStyle name="Normal 7 4 2 3 2 2 2 6" xfId="14013" xr:uid="{2443BE42-3CF5-49B0-A3F3-FF7D45A9F30F}"/>
    <cellStyle name="Normal 7 4 2 3 2 2 3" xfId="4363" xr:uid="{94ED94A1-9A2F-43F9-AD2A-2B7E741A6D11}"/>
    <cellStyle name="Normal 7 4 2 3 2 2 3 2" xfId="9135" xr:uid="{9D0221DB-8492-4F03-9F62-C2E33F5D3E44}"/>
    <cellStyle name="Normal 7 4 2 3 2 2 3 2 2" xfId="29178" xr:uid="{73FD9858-82EC-48B7-BFC1-460341C59EFC}"/>
    <cellStyle name="Normal 7 4 2 3 2 2 3 2 3" xfId="19515" xr:uid="{611FEC59-E05B-4872-AAB2-BA060EE4B03C}"/>
    <cellStyle name="Normal 7 4 2 3 2 2 3 3" xfId="11968" xr:uid="{EB953968-C471-4F4C-BB25-E40106971C45}"/>
    <cellStyle name="Normal 7 4 2 3 2 2 3 3 2" xfId="22348" xr:uid="{B6CFFBD0-63E0-4BCC-969D-A7B6D53C40F3}"/>
    <cellStyle name="Normal 7 4 2 3 2 2 3 4" xfId="25022" xr:uid="{4A5EC857-2DC5-43FA-A0AC-A85F6EE6E7D8}"/>
    <cellStyle name="Normal 7 4 2 3 2 2 3 5" xfId="16682" xr:uid="{3B099161-2D2C-429D-96F3-9C20BEF4CDE6}"/>
    <cellStyle name="Normal 7 4 2 3 2 2 4" xfId="5417" xr:uid="{96CF66A8-42E5-4B3B-96C8-8A517147CC2B}"/>
    <cellStyle name="Normal 7 4 2 3 2 2 4 2" xfId="27815" xr:uid="{AD6500D6-0323-4E3D-BFB9-FE86937C92D9}"/>
    <cellStyle name="Normal 7 4 2 3 2 2 4 3" xfId="14714" xr:uid="{E967BE07-A5EB-44DD-80AF-7B7F90E96CE9}"/>
    <cellStyle name="Normal 7 4 2 3 2 2 5" xfId="7167" xr:uid="{4A58DC75-3200-4A55-BF2E-8D02B3B3027A}"/>
    <cellStyle name="Normal 7 4 2 3 2 2 5 2" xfId="17547" xr:uid="{B4DBFDA8-F731-44B4-A5C8-38B1A02EFB99}"/>
    <cellStyle name="Normal 7 4 2 3 2 2 6" xfId="10000" xr:uid="{3BB54544-8FBE-4D44-8549-7B26B4B44331}"/>
    <cellStyle name="Normal 7 4 2 3 2 2 6 2" xfId="20380" xr:uid="{AC76AF71-A62D-486B-A89B-3B19ECAB6D74}"/>
    <cellStyle name="Normal 7 4 2 3 2 2 7" xfId="24751" xr:uid="{7A7D9510-388F-40E2-93BA-E578E4F7EB8A}"/>
    <cellStyle name="Normal 7 4 2 3 2 2 8" xfId="13295" xr:uid="{E20C0592-D624-47A1-8A09-3E08B884C0C3}"/>
    <cellStyle name="Normal 7 4 2 3 2 3" xfId="3433" xr:uid="{00000000-0005-0000-0000-000038080000}"/>
    <cellStyle name="Normal 7 4 2 3 2 3 2" xfId="4575" xr:uid="{2642E171-E0CB-448E-A027-84AFC3E96FF0}"/>
    <cellStyle name="Normal 7 4 2 3 2 3 2 2" xfId="9347" xr:uid="{E3CF8F99-F321-47E5-8144-93F8FFDF976B}"/>
    <cellStyle name="Normal 7 4 2 3 2 3 2 2 2" xfId="29319" xr:uid="{2AFC9CEB-FECE-483F-953A-ABED321E6D20}"/>
    <cellStyle name="Normal 7 4 2 3 2 3 2 2 3" xfId="19727" xr:uid="{9E02E87D-686E-4317-A85D-2D4A33FB2F14}"/>
    <cellStyle name="Normal 7 4 2 3 2 3 2 3" xfId="12180" xr:uid="{EA7BD2D8-D8F8-40C1-9999-4CA79988ED7C}"/>
    <cellStyle name="Normal 7 4 2 3 2 3 2 3 2" xfId="22560" xr:uid="{7AEC5018-3A1E-4DA7-9E36-844371F7337F}"/>
    <cellStyle name="Normal 7 4 2 3 2 3 2 4" xfId="25098" xr:uid="{613729BE-7B7A-48DF-A98A-0324D9CC7896}"/>
    <cellStyle name="Normal 7 4 2 3 2 3 2 5" xfId="16894" xr:uid="{08FDC1C4-6ABA-4A7B-9145-1036EAE26631}"/>
    <cellStyle name="Normal 7 4 2 3 2 3 3" xfId="6488" xr:uid="{A85781ED-52CB-4A90-A96A-E63D87C24D21}"/>
    <cellStyle name="Normal 7 4 2 3 2 3 3 2" xfId="27451" xr:uid="{E8747902-D10F-4291-A934-5E04B75CFAE1}"/>
    <cellStyle name="Normal 7 4 2 3 2 3 3 3" xfId="16059" xr:uid="{4C667BEE-63E7-4B09-92CA-0572ADDEB1EC}"/>
    <cellStyle name="Normal 7 4 2 3 2 3 4" xfId="8512" xr:uid="{DB351BA3-2D9D-48BF-B486-C6C168BBEB17}"/>
    <cellStyle name="Normal 7 4 2 3 2 3 4 2" xfId="18892" xr:uid="{E44ED893-5F25-4E3F-BE3A-67E7D345A5EC}"/>
    <cellStyle name="Normal 7 4 2 3 2 3 5" xfId="11345" xr:uid="{B587B2D2-AFDD-4667-88BF-2211E7ED11D2}"/>
    <cellStyle name="Normal 7 4 2 3 2 3 5 2" xfId="21725" xr:uid="{5A319EE7-CECC-42E9-A6E7-D127ED4CD35D}"/>
    <cellStyle name="Normal 7 4 2 3 2 3 6" xfId="25300" xr:uid="{CF1B8EA8-E6A9-405A-B0B1-88D81E32A375}"/>
    <cellStyle name="Normal 7 4 2 3 2 3 7" xfId="14014" xr:uid="{B01ACE33-B4E8-43F8-BFDB-E16A54A75E6D}"/>
    <cellStyle name="Normal 7 4 2 3 2 4" xfId="3431" xr:uid="{00000000-0005-0000-0000-000039080000}"/>
    <cellStyle name="Normal 7 4 2 3 2 4 2" xfId="6486" xr:uid="{0F5A270F-CC57-4C4F-8E41-A53C6D61C272}"/>
    <cellStyle name="Normal 7 4 2 3 2 4 2 2" xfId="26271" xr:uid="{D6E1A9D1-6A68-4A92-9169-C0FA00208013}"/>
    <cellStyle name="Normal 7 4 2 3 2 4 2 3" xfId="16057" xr:uid="{AC5BD39D-70ED-499C-9F51-3E20DE39736E}"/>
    <cellStyle name="Normal 7 4 2 3 2 4 3" xfId="8510" xr:uid="{B706C03C-E70D-4BCA-9CE0-4834839726DE}"/>
    <cellStyle name="Normal 7 4 2 3 2 4 3 2" xfId="18890" xr:uid="{E048BDE4-74AA-49D5-B59D-D9B122159339}"/>
    <cellStyle name="Normal 7 4 2 3 2 4 4" xfId="11343" xr:uid="{DEDFD41D-4637-49F9-BFC8-CC4D2E008799}"/>
    <cellStyle name="Normal 7 4 2 3 2 4 4 2" xfId="21723" xr:uid="{4DA0E474-79B4-4059-B33A-2081634E2A56}"/>
    <cellStyle name="Normal 7 4 2 3 2 4 5" xfId="23470" xr:uid="{8C0CA739-0F46-4DDD-87A1-47C7895853FE}"/>
    <cellStyle name="Normal 7 4 2 3 2 4 6" xfId="14012" xr:uid="{737988B7-65EB-407D-A127-003ECFEE0F2E}"/>
    <cellStyle name="Normal 7 4 2 3 2 5" xfId="2537" xr:uid="{00000000-0005-0000-0000-00003A080000}"/>
    <cellStyle name="Normal 7 4 2 3 2 5 2" xfId="5811" xr:uid="{1FF86231-FF17-4F99-9AA4-D3098D8340C4}"/>
    <cellStyle name="Normal 7 4 2 3 2 5 2 2" xfId="26909" xr:uid="{1652A80E-0B7D-4869-A929-DC2770F88CCD}"/>
    <cellStyle name="Normal 7 4 2 3 2 5 2 3" xfId="15209" xr:uid="{9E8D374D-BAA5-48ED-BB4D-D94F454DEAB9}"/>
    <cellStyle name="Normal 7 4 2 3 2 5 3" xfId="7662" xr:uid="{E1E3EA2A-6393-4AC6-88C9-53712DCC99DC}"/>
    <cellStyle name="Normal 7 4 2 3 2 5 3 2" xfId="18042" xr:uid="{52BA3E61-3442-48B0-B883-612F079E78EA}"/>
    <cellStyle name="Normal 7 4 2 3 2 5 4" xfId="10495" xr:uid="{2D002C16-09DD-442E-AAE6-5C36392980DF}"/>
    <cellStyle name="Normal 7 4 2 3 2 5 4 2" xfId="20875" xr:uid="{B5904AE0-E809-4B49-A05D-121E783BAB2C}"/>
    <cellStyle name="Normal 7 4 2 3 2 5 5" xfId="23656" xr:uid="{A8F13F01-3955-4204-94B5-CBA77FE6FEF6}"/>
    <cellStyle name="Normal 7 4 2 3 2 5 6" xfId="12925" xr:uid="{F3CD5672-035A-4289-B6D9-3CE91F6189F6}"/>
    <cellStyle name="Normal 7 4 2 3 2 6" xfId="2394" xr:uid="{00000000-0005-0000-0000-000035080000}"/>
    <cellStyle name="Normal 7 4 2 3 2 6 2" xfId="7521" xr:uid="{0F39950D-8652-4161-ABDC-3F642EF46C94}"/>
    <cellStyle name="Normal 7 4 2 3 2 6 2 2" xfId="17901" xr:uid="{213839AF-EC2F-4D5D-9374-405FAC963988}"/>
    <cellStyle name="Normal 7 4 2 3 2 6 3" xfId="10354" xr:uid="{80B4AC85-96A1-4097-92B0-A8BF0291253D}"/>
    <cellStyle name="Normal 7 4 2 3 2 6 3 2" xfId="20734" xr:uid="{D46D3BF5-6AB5-4BC9-813A-92A4BF4D2CCB}"/>
    <cellStyle name="Normal 7 4 2 3 2 6 4" xfId="23910" xr:uid="{962BD4BA-EE7D-4E41-A1DB-0FC519780464}"/>
    <cellStyle name="Normal 7 4 2 3 2 6 5" xfId="15068" xr:uid="{A9A21AE6-B312-4991-9739-5ADFDAE34C66}"/>
    <cellStyle name="Normal 7 4 2 3 2 7" xfId="4098" xr:uid="{C102413C-8FEF-4D40-933E-3702638B6733}"/>
    <cellStyle name="Normal 7 4 2 3 2 7 2" xfId="8872" xr:uid="{EA41D6F8-913E-4966-A34F-2E0387505A15}"/>
    <cellStyle name="Normal 7 4 2 3 2 7 2 2" xfId="19252" xr:uid="{1E98A5DD-80D7-432B-922E-17A65C89C845}"/>
    <cellStyle name="Normal 7 4 2 3 2 7 3" xfId="11705" xr:uid="{7F139A08-1225-4F51-B75A-DD915D734B23}"/>
    <cellStyle name="Normal 7 4 2 3 2 7 3 2" xfId="22085" xr:uid="{FD6D2266-D976-4DC2-ACE7-23BB555E0D56}"/>
    <cellStyle name="Normal 7 4 2 3 2 7 4" xfId="16419" xr:uid="{3E15CA83-7512-407A-9EF5-1D6F5C6CEF29}"/>
    <cellStyle name="Normal 7 4 2 3 2 8" xfId="5416" xr:uid="{DE81DCA1-8885-4BEF-852E-1027D0916375}"/>
    <cellStyle name="Normal 7 4 2 3 2 8 2" xfId="14713" xr:uid="{CFE9DFE0-EF44-4FBE-8B56-133E5B4BEDD9}"/>
    <cellStyle name="Normal 7 4 2 3 2 9" xfId="7166" xr:uid="{1B4BA926-DEEE-4563-AF66-B8E391B5C91A}"/>
    <cellStyle name="Normal 7 4 2 3 2 9 2" xfId="17546" xr:uid="{DF10D89F-BCCA-4387-80B6-AB7E05C0C1C7}"/>
    <cellStyle name="Normal 7 4 2 3 3" xfId="1401" xr:uid="{00000000-0005-0000-0000-000050070000}"/>
    <cellStyle name="Normal 7 4 2 3 3 10" xfId="25004" xr:uid="{74A6D7E1-902E-4E7E-BB83-92D9A50C5297}"/>
    <cellStyle name="Normal 7 4 2 3 3 11" xfId="12786" xr:uid="{DF1EF04B-825C-4097-B6A5-99B5D581394A}"/>
    <cellStyle name="Normal 7 4 2 3 3 2" xfId="2823" xr:uid="{00000000-0005-0000-0000-00003C080000}"/>
    <cellStyle name="Normal 7 4 2 3 3 2 2" xfId="3435" xr:uid="{00000000-0005-0000-0000-00003D080000}"/>
    <cellStyle name="Normal 7 4 2 3 3 2 2 2" xfId="6490" xr:uid="{01988EE1-718A-4D93-8EA9-01FEC39B7208}"/>
    <cellStyle name="Normal 7 4 2 3 3 2 2 2 2" xfId="27743" xr:uid="{DDDDBCEC-506F-4A4E-8ADA-6C2ED5B7708E}"/>
    <cellStyle name="Normal 7 4 2 3 3 2 2 2 3" xfId="16061" xr:uid="{89BA0241-2803-49ED-BE9F-8943AE6E1206}"/>
    <cellStyle name="Normal 7 4 2 3 3 2 2 3" xfId="8514" xr:uid="{57CC34DA-9FBC-43E8-B8D4-EE855EA529F4}"/>
    <cellStyle name="Normal 7 4 2 3 3 2 2 3 2" xfId="18894" xr:uid="{70373274-7FA2-4375-8681-1D2E5ABC0984}"/>
    <cellStyle name="Normal 7 4 2 3 3 2 2 4" xfId="11347" xr:uid="{96B8BDCB-0773-48FE-B053-58ECC4AE6CA5}"/>
    <cellStyle name="Normal 7 4 2 3 3 2 2 4 2" xfId="21727" xr:uid="{3DD57718-6B56-4187-80A9-86ECE7EB5B36}"/>
    <cellStyle name="Normal 7 4 2 3 3 2 2 5" xfId="25257" xr:uid="{2709D340-B516-41A4-B702-79E3836CB00E}"/>
    <cellStyle name="Normal 7 4 2 3 3 2 2 6" xfId="14016" xr:uid="{FC196B02-C99F-4F05-AF34-81F7EDF26714}"/>
    <cellStyle name="Normal 7 4 2 3 3 2 3" xfId="4364" xr:uid="{044F8DE7-ED5B-44A8-8944-6EEABE281F31}"/>
    <cellStyle name="Normal 7 4 2 3 3 2 3 2" xfId="9136" xr:uid="{9EC70713-1A6D-4A67-AF71-358173D64B51}"/>
    <cellStyle name="Normal 7 4 2 3 3 2 3 2 2" xfId="29179" xr:uid="{E676AA79-59EC-4D99-BA27-D7C7A3D23B77}"/>
    <cellStyle name="Normal 7 4 2 3 3 2 3 2 3" xfId="19516" xr:uid="{93731995-B6CE-4607-83F9-73A445DC8241}"/>
    <cellStyle name="Normal 7 4 2 3 3 2 3 3" xfId="11969" xr:uid="{FD7213D9-84F2-45D8-9669-3B61C7E6F6B6}"/>
    <cellStyle name="Normal 7 4 2 3 3 2 3 3 2" xfId="22349" xr:uid="{41AD50BB-7707-40C2-8171-0850E08E0658}"/>
    <cellStyle name="Normal 7 4 2 3 3 2 3 4" xfId="24559" xr:uid="{98B05C9D-ACE6-429A-BFF4-DE3CDFB4569C}"/>
    <cellStyle name="Normal 7 4 2 3 3 2 3 5" xfId="16683" xr:uid="{73E77EB9-E214-455C-8263-A7ED96CD922A}"/>
    <cellStyle name="Normal 7 4 2 3 3 2 4" xfId="6039" xr:uid="{97B9107C-B400-43A1-94BE-40E8FCF146F7}"/>
    <cellStyle name="Normal 7 4 2 3 3 2 4 2" xfId="26454" xr:uid="{8603C08A-6BAE-48DD-AC36-B7AFF09BD670}"/>
    <cellStyle name="Normal 7 4 2 3 3 2 4 3" xfId="15493" xr:uid="{8C9EFA2E-B869-4243-AA5B-9CDAB3C94349}"/>
    <cellStyle name="Normal 7 4 2 3 3 2 5" xfId="7946" xr:uid="{968E5FC0-D0EB-4CA0-95F7-57CF3055E9F1}"/>
    <cellStyle name="Normal 7 4 2 3 3 2 5 2" xfId="18326" xr:uid="{993F9A40-5237-4F93-A0F2-099B4A3B0164}"/>
    <cellStyle name="Normal 7 4 2 3 3 2 6" xfId="10779" xr:uid="{B31B16F7-43DD-48E9-96C0-21C8479A3D7D}"/>
    <cellStyle name="Normal 7 4 2 3 3 2 6 2" xfId="21159" xr:uid="{36FB3E83-4021-4952-B75D-573410442A6A}"/>
    <cellStyle name="Normal 7 4 2 3 3 2 7" xfId="23930" xr:uid="{6B5F3540-BA25-469E-81B0-2DF3A40D8EB9}"/>
    <cellStyle name="Normal 7 4 2 3 3 2 8" xfId="13296" xr:uid="{732B9084-E958-4E44-B824-C9EA722BEF3B}"/>
    <cellStyle name="Normal 7 4 2 3 3 3" xfId="3436" xr:uid="{00000000-0005-0000-0000-00003E080000}"/>
    <cellStyle name="Normal 7 4 2 3 3 3 2" xfId="4576" xr:uid="{1DE9A599-11DA-4A6B-B5D2-21E553D70940}"/>
    <cellStyle name="Normal 7 4 2 3 3 3 2 2" xfId="9348" xr:uid="{49E7BF0F-4AAC-4702-AD80-471A65E7758E}"/>
    <cellStyle name="Normal 7 4 2 3 3 3 2 2 2" xfId="29320" xr:uid="{3B0DCB07-3523-46FB-9843-9AE8184E369C}"/>
    <cellStyle name="Normal 7 4 2 3 3 3 2 2 3" xfId="19728" xr:uid="{AD2E44D6-2FBD-4923-88D1-488B7DA0CCDE}"/>
    <cellStyle name="Normal 7 4 2 3 3 3 2 3" xfId="12181" xr:uid="{35C721A0-2FB9-46B8-A96C-0ACB99ED22D6}"/>
    <cellStyle name="Normal 7 4 2 3 3 3 2 3 2" xfId="22561" xr:uid="{4B4D8D67-3A9A-4762-B45E-9A02DE558232}"/>
    <cellStyle name="Normal 7 4 2 3 3 3 2 4" xfId="25151" xr:uid="{0CB06BCC-FE1E-4396-84B4-96541123C57E}"/>
    <cellStyle name="Normal 7 4 2 3 3 3 2 5" xfId="16895" xr:uid="{5669AC14-9F07-49DE-8DB0-48D0A5DCE652}"/>
    <cellStyle name="Normal 7 4 2 3 3 3 3" xfId="6491" xr:uid="{6E004533-E227-4A58-982A-FC863249EA28}"/>
    <cellStyle name="Normal 7 4 2 3 3 3 3 2" xfId="27090" xr:uid="{C7D07C9F-5701-46BE-A5D6-5D77DCF51F32}"/>
    <cellStyle name="Normal 7 4 2 3 3 3 3 3" xfId="16062" xr:uid="{8BEB9FAD-E7A7-4220-BF00-42F898B98964}"/>
    <cellStyle name="Normal 7 4 2 3 3 3 4" xfId="8515" xr:uid="{FC7C918C-5F82-4FD3-BB2C-2A53357A39F8}"/>
    <cellStyle name="Normal 7 4 2 3 3 3 4 2" xfId="18895" xr:uid="{8CABCAA1-2F74-4979-9477-FD78D1234EE4}"/>
    <cellStyle name="Normal 7 4 2 3 3 3 5" xfId="11348" xr:uid="{925745D4-0F3C-4630-9E3A-01AA31B7C960}"/>
    <cellStyle name="Normal 7 4 2 3 3 3 5 2" xfId="21728" xr:uid="{2F7FDD73-9CF4-4B93-972F-C3131E21665D}"/>
    <cellStyle name="Normal 7 4 2 3 3 3 6" xfId="22707" xr:uid="{F47530FB-C22E-481F-B2EB-AB0C7C194DCE}"/>
    <cellStyle name="Normal 7 4 2 3 3 3 7" xfId="14017" xr:uid="{3F06C1D1-5B71-4E2B-B2C2-FA72A14FBE59}"/>
    <cellStyle name="Normal 7 4 2 3 3 4" xfId="3434" xr:uid="{00000000-0005-0000-0000-00003F080000}"/>
    <cellStyle name="Normal 7 4 2 3 3 4 2" xfId="6489" xr:uid="{FE52D829-CEA9-43C9-9D05-BBE66D0237DF}"/>
    <cellStyle name="Normal 7 4 2 3 3 4 2 2" xfId="27046" xr:uid="{BB9D64A2-FF5A-434D-A24C-5D893C99AFCB}"/>
    <cellStyle name="Normal 7 4 2 3 3 4 2 3" xfId="16060" xr:uid="{5CBC3A4C-9AB1-4197-9072-4BE3E22218D5}"/>
    <cellStyle name="Normal 7 4 2 3 3 4 3" xfId="8513" xr:uid="{95B1BDFE-76EF-48D5-AE18-97DF9EAC4EF1}"/>
    <cellStyle name="Normal 7 4 2 3 3 4 3 2" xfId="18893" xr:uid="{E65410F0-F8B8-44EE-A42E-4231B11984F9}"/>
    <cellStyle name="Normal 7 4 2 3 3 4 4" xfId="11346" xr:uid="{FFCBB6BC-06D1-4F6E-B3AD-2CAE67AF6682}"/>
    <cellStyle name="Normal 7 4 2 3 3 4 4 2" xfId="21726" xr:uid="{6D36AA51-6251-47A6-BEA6-E61346442579}"/>
    <cellStyle name="Normal 7 4 2 3 3 4 5" xfId="23529" xr:uid="{CA63C1D9-529A-4458-A521-F58739AAC9A2}"/>
    <cellStyle name="Normal 7 4 2 3 3 4 6" xfId="14015" xr:uid="{34CE9732-A922-4B0C-813D-1BA3CCDE518D}"/>
    <cellStyle name="Normal 7 4 2 3 3 5" xfId="2639" xr:uid="{00000000-0005-0000-0000-000040080000}"/>
    <cellStyle name="Normal 7 4 2 3 3 5 2" xfId="5901" xr:uid="{06DEE614-DB1E-40C6-98B8-655A5BC840AD}"/>
    <cellStyle name="Normal 7 4 2 3 3 5 2 2" xfId="28084" xr:uid="{E73C0A48-5010-4AF4-BFF8-2779B38CAAE9}"/>
    <cellStyle name="Normal 7 4 2 3 3 5 2 3" xfId="15311" xr:uid="{CD10D29B-1BB9-4033-A72C-20650EA7939B}"/>
    <cellStyle name="Normal 7 4 2 3 3 5 3" xfId="7764" xr:uid="{AAF63A09-5ED6-4AC6-B134-9B9A07206138}"/>
    <cellStyle name="Normal 7 4 2 3 3 5 3 2" xfId="18144" xr:uid="{C28E0031-6504-4AF1-8743-859347CDA388}"/>
    <cellStyle name="Normal 7 4 2 3 3 5 4" xfId="10597" xr:uid="{10CF1869-835D-47E8-8557-5FB1FB45379C}"/>
    <cellStyle name="Normal 7 4 2 3 3 5 4 2" xfId="20977" xr:uid="{02BFD86F-D7FB-4B45-AD29-59895ECBED70}"/>
    <cellStyle name="Normal 7 4 2 3 3 5 5" xfId="24391" xr:uid="{3642CC08-061D-412D-B772-B9BBC8C52747}"/>
    <cellStyle name="Normal 7 4 2 3 3 5 6" xfId="13028" xr:uid="{F2805A81-7243-41C4-92ED-D905A26F3587}"/>
    <cellStyle name="Normal 7 4 2 3 3 6" xfId="4214" xr:uid="{2B11B9DA-3A35-4419-B17F-06112D4DA6AE}"/>
    <cellStyle name="Normal 7 4 2 3 3 6 2" xfId="8986" xr:uid="{55144603-3E18-4EA5-90FC-CC93302FD65D}"/>
    <cellStyle name="Normal 7 4 2 3 3 6 2 2" xfId="19366" xr:uid="{7E7540F5-7CC3-4663-A2BB-5954148FA671}"/>
    <cellStyle name="Normal 7 4 2 3 3 6 3" xfId="11819" xr:uid="{848B8CAE-D016-4566-9EB8-B0DB71A665C1}"/>
    <cellStyle name="Normal 7 4 2 3 3 6 3 2" xfId="22199" xr:uid="{A73647F4-93CF-430B-B492-4A6BD9BE71CC}"/>
    <cellStyle name="Normal 7 4 2 3 3 6 4" xfId="22747" xr:uid="{1023BC0F-D3FA-4D97-B691-C203FC4AE763}"/>
    <cellStyle name="Normal 7 4 2 3 3 6 5" xfId="16533" xr:uid="{45CFAB6B-5A5A-4FBC-A74B-53002E84D396}"/>
    <cellStyle name="Normal 7 4 2 3 3 7" xfId="5418" xr:uid="{35CB26D5-D276-425C-BAEA-79EE79A1F237}"/>
    <cellStyle name="Normal 7 4 2 3 3 7 2" xfId="14715" xr:uid="{33CBB5DD-991C-4EF6-BD53-3DB90CCF121C}"/>
    <cellStyle name="Normal 7 4 2 3 3 8" xfId="7168" xr:uid="{AC6F9BAC-8D75-4682-834E-C6C99FF0AE1D}"/>
    <cellStyle name="Normal 7 4 2 3 3 8 2" xfId="17548" xr:uid="{C320B0C3-2ADA-4F75-B0F5-3D83AFF2FB73}"/>
    <cellStyle name="Normal 7 4 2 3 3 9" xfId="10001" xr:uid="{DE4E08E6-0590-4940-A5A1-118E1F7254D1}"/>
    <cellStyle name="Normal 7 4 2 3 3 9 2" xfId="20381" xr:uid="{EAAF0476-701F-43F9-935E-525B6C9B205C}"/>
    <cellStyle name="Normal 7 4 2 3 4" xfId="1402" xr:uid="{00000000-0005-0000-0000-000051070000}"/>
    <cellStyle name="Normal 7 4 2 3 4 2" xfId="3437" xr:uid="{00000000-0005-0000-0000-000042080000}"/>
    <cellStyle name="Normal 7 4 2 3 4 2 2" xfId="6492" xr:uid="{6B211D80-0DCD-44B2-BE9D-58814ECC93F8}"/>
    <cellStyle name="Normal 7 4 2 3 4 2 2 2" xfId="26408" xr:uid="{105A0BFE-232B-4E6F-9EFD-C683CCCE8D3D}"/>
    <cellStyle name="Normal 7 4 2 3 4 2 2 3" xfId="16063" xr:uid="{0853C75B-EACD-4A0D-B8A4-3BB768EA7535}"/>
    <cellStyle name="Normal 7 4 2 3 4 2 3" xfId="8516" xr:uid="{C5E36588-58E5-4EDA-B035-E11519CAF348}"/>
    <cellStyle name="Normal 7 4 2 3 4 2 3 2" xfId="18896" xr:uid="{4B35EC2E-817E-4379-9348-55F7384F7A7A}"/>
    <cellStyle name="Normal 7 4 2 3 4 2 4" xfId="11349" xr:uid="{D795733E-893B-43A1-9D31-A3FD808972AA}"/>
    <cellStyle name="Normal 7 4 2 3 4 2 4 2" xfId="21729" xr:uid="{2B197E8E-C719-42DD-80FA-C4863AF729E3}"/>
    <cellStyle name="Normal 7 4 2 3 4 2 5" xfId="23233" xr:uid="{B2433BA5-93B2-48C3-8C0E-A022BC6B3F0A}"/>
    <cellStyle name="Normal 7 4 2 3 4 2 6" xfId="14018" xr:uid="{ECBC3F6B-B96E-4288-8DBF-45F6589C947D}"/>
    <cellStyle name="Normal 7 4 2 3 4 3" xfId="4362" xr:uid="{B22B2C28-8B7E-4D9A-BB80-121388E1EADB}"/>
    <cellStyle name="Normal 7 4 2 3 4 3 2" xfId="9134" xr:uid="{5B75D42C-5855-4C09-BEF3-B16F1CBAB7EF}"/>
    <cellStyle name="Normal 7 4 2 3 4 3 2 2" xfId="29177" xr:uid="{D601270E-C94E-4453-8AEC-A0E2E3E7B2DD}"/>
    <cellStyle name="Normal 7 4 2 3 4 3 2 3" xfId="19514" xr:uid="{38CD3105-4B2E-4FDD-A5F6-05B6BDEBF0E9}"/>
    <cellStyle name="Normal 7 4 2 3 4 3 3" xfId="11967" xr:uid="{07E7D6A9-7F3B-4D4E-99DA-E2D69A5D965E}"/>
    <cellStyle name="Normal 7 4 2 3 4 3 3 2" xfId="22347" xr:uid="{A733B062-B38B-4F97-8EB3-53E8DB504F27}"/>
    <cellStyle name="Normal 7 4 2 3 4 3 4" xfId="23167" xr:uid="{8077C8A8-E37E-4916-99C0-B66DCD9059A0}"/>
    <cellStyle name="Normal 7 4 2 3 4 3 5" xfId="16681" xr:uid="{27FA9808-82E3-4143-9A84-50137F7EE0A4}"/>
    <cellStyle name="Normal 7 4 2 3 4 4" xfId="5419" xr:uid="{1CCA2808-F3D0-43BE-BE99-EB7EE5FA592C}"/>
    <cellStyle name="Normal 7 4 2 3 4 4 2" xfId="27407" xr:uid="{546EEC58-C751-4718-B1A5-0437D059B702}"/>
    <cellStyle name="Normal 7 4 2 3 4 4 3" xfId="14716" xr:uid="{3AEDFBEE-A180-493C-B1DF-3CB2C9B06A58}"/>
    <cellStyle name="Normal 7 4 2 3 4 5" xfId="7169" xr:uid="{3AE37D08-FF7A-4EAD-B0AC-1357A731F114}"/>
    <cellStyle name="Normal 7 4 2 3 4 5 2" xfId="17549" xr:uid="{815136FD-09BE-4716-8114-FC0E2378FBE7}"/>
    <cellStyle name="Normal 7 4 2 3 4 6" xfId="10002" xr:uid="{CF8D9611-3354-4D0A-B242-9C205EA5DAED}"/>
    <cellStyle name="Normal 7 4 2 3 4 6 2" xfId="20382" xr:uid="{56A197B3-D2B5-430A-8BDC-862329EFB3C6}"/>
    <cellStyle name="Normal 7 4 2 3 4 7" xfId="25146" xr:uid="{42C3A5EB-114C-451B-90D0-B1C48D26644D}"/>
    <cellStyle name="Normal 7 4 2 3 4 8" xfId="13294" xr:uid="{66E7FE57-C50F-473F-A48E-83E2AAFD69B6}"/>
    <cellStyle name="Normal 7 4 2 3 5" xfId="3438" xr:uid="{00000000-0005-0000-0000-000043080000}"/>
    <cellStyle name="Normal 7 4 2 3 5 2" xfId="4577" xr:uid="{8D41DCDF-9867-4A7F-9391-7F4DE0309B96}"/>
    <cellStyle name="Normal 7 4 2 3 5 2 2" xfId="9349" xr:uid="{394D0FF3-3020-43A5-B7E3-326A51684203}"/>
    <cellStyle name="Normal 7 4 2 3 5 2 2 2" xfId="29321" xr:uid="{8876C79D-FF2C-4A1F-BC0C-11645524FAFF}"/>
    <cellStyle name="Normal 7 4 2 3 5 2 2 3" xfId="19729" xr:uid="{859E6A7D-14EE-45E3-8CA4-EBA984483543}"/>
    <cellStyle name="Normal 7 4 2 3 5 2 3" xfId="12182" xr:uid="{0A929E14-F3C2-4BC2-B93F-36482BBA9C07}"/>
    <cellStyle name="Normal 7 4 2 3 5 2 3 2" xfId="22562" xr:uid="{56FC7E13-67D6-44D1-A502-931184BA5298}"/>
    <cellStyle name="Normal 7 4 2 3 5 2 4" xfId="22797" xr:uid="{DF4B6DC9-CDB8-4A61-977F-D668ECD7A265}"/>
    <cellStyle name="Normal 7 4 2 3 5 2 5" xfId="16896" xr:uid="{5EEF3B0A-42C2-4CCE-B7E6-6FC59218785A}"/>
    <cellStyle name="Normal 7 4 2 3 5 3" xfId="6493" xr:uid="{E64F39CB-9B25-44E1-9DAA-51A89B2615E2}"/>
    <cellStyle name="Normal 7 4 2 3 5 3 2" xfId="26952" xr:uid="{73A7E2FD-9F60-45BE-B5F3-8EFD0A60A280}"/>
    <cellStyle name="Normal 7 4 2 3 5 3 3" xfId="16064" xr:uid="{FD54B8D9-1ACF-4D0A-81FC-B6C623754D97}"/>
    <cellStyle name="Normal 7 4 2 3 5 4" xfId="8517" xr:uid="{F3A3247E-1F8B-4CF6-8C0D-421FDFA5BBAD}"/>
    <cellStyle name="Normal 7 4 2 3 5 4 2" xfId="18897" xr:uid="{BE9CB8BE-3158-4E13-9692-25B98293D676}"/>
    <cellStyle name="Normal 7 4 2 3 5 5" xfId="11350" xr:uid="{9F13FFA7-DB84-4346-BFF7-B01B3F23E21E}"/>
    <cellStyle name="Normal 7 4 2 3 5 5 2" xfId="21730" xr:uid="{3CA28E00-BC65-4934-BF57-8354A2966191}"/>
    <cellStyle name="Normal 7 4 2 3 5 6" xfId="25511" xr:uid="{C46F287D-3C82-4069-AD2C-BEFBDD3A6D7B}"/>
    <cellStyle name="Normal 7 4 2 3 5 7" xfId="14019" xr:uid="{5B6BC0C1-901D-4342-9972-37A67B926C80}"/>
    <cellStyle name="Normal 7 4 2 3 6" xfId="2987" xr:uid="{00000000-0005-0000-0000-000044080000}"/>
    <cellStyle name="Normal 7 4 2 3 6 2" xfId="6137" xr:uid="{01E3796D-D798-48FE-9C0C-E4A00DDA0B07}"/>
    <cellStyle name="Normal 7 4 2 3 6 2 2" xfId="28500" xr:uid="{B49D196C-F27B-4945-A279-8C8D3D7969FE}"/>
    <cellStyle name="Normal 7 4 2 3 6 2 3" xfId="15615" xr:uid="{FFE3F257-7A6B-4386-A5EE-044B6274A04B}"/>
    <cellStyle name="Normal 7 4 2 3 6 3" xfId="8068" xr:uid="{5CDCC030-ED7E-404A-8EB4-4195BA0A9905}"/>
    <cellStyle name="Normal 7 4 2 3 6 3 2" xfId="18448" xr:uid="{6728291F-1EA2-414E-99AC-C1AF79F89D77}"/>
    <cellStyle name="Normal 7 4 2 3 6 4" xfId="10901" xr:uid="{28123847-7C3C-45B0-86FE-4A2C73DDAB30}"/>
    <cellStyle name="Normal 7 4 2 3 6 4 2" xfId="21281" xr:uid="{0B46FCF6-E7D4-4F9A-AFAB-7EC8AAEA7E70}"/>
    <cellStyle name="Normal 7 4 2 3 6 5" xfId="23160" xr:uid="{1AAEDB47-B1A5-420D-B674-153C8B07D0D6}"/>
    <cellStyle name="Normal 7 4 2 3 6 6" xfId="13484" xr:uid="{1ADD431F-70F2-44A6-81E0-DAA66D789110}"/>
    <cellStyle name="Normal 7 4 2 3 7" xfId="2477" xr:uid="{00000000-0005-0000-0000-000045080000}"/>
    <cellStyle name="Normal 7 4 2 3 7 2" xfId="5765" xr:uid="{0F3E1F4B-AB2E-4AE5-8439-F1D7EF399285}"/>
    <cellStyle name="Normal 7 4 2 3 7 2 2" xfId="26815" xr:uid="{75FF0B01-19AC-4C89-8180-56355C6ECBA7}"/>
    <cellStyle name="Normal 7 4 2 3 7 2 3" xfId="15149" xr:uid="{74D3FD33-3603-4E3B-B24D-B6ED820152BA}"/>
    <cellStyle name="Normal 7 4 2 3 7 3" xfId="7602" xr:uid="{0FEB3F89-9078-4CB6-AE8F-29C654BECED4}"/>
    <cellStyle name="Normal 7 4 2 3 7 3 2" xfId="17982" xr:uid="{F9474757-1AD0-4A3D-9E5A-1CE831E8B1EB}"/>
    <cellStyle name="Normal 7 4 2 3 7 4" xfId="10435" xr:uid="{278F2BDF-7C69-42C3-8BB8-878886F0C70A}"/>
    <cellStyle name="Normal 7 4 2 3 7 4 2" xfId="20815" xr:uid="{645EA7CB-4B75-499B-A8FD-2B0785300611}"/>
    <cellStyle name="Normal 7 4 2 3 7 5" xfId="24652" xr:uid="{14B94698-E5C2-4A3C-8A3D-2190C517C682}"/>
    <cellStyle name="Normal 7 4 2 3 7 6" xfId="12865" xr:uid="{0395CA8B-9539-4DD3-94A5-4F953090C76C}"/>
    <cellStyle name="Normal 7 4 2 3 8" xfId="2231" xr:uid="{00000000-0005-0000-0000-000034080000}"/>
    <cellStyle name="Normal 7 4 2 3 8 2" xfId="7358" xr:uid="{ABAE7B4A-5509-467D-9412-919A82B4558E}"/>
    <cellStyle name="Normal 7 4 2 3 8 2 2" xfId="17738" xr:uid="{9D2221FC-A8E9-49F3-BB92-D516393964F2}"/>
    <cellStyle name="Normal 7 4 2 3 8 3" xfId="10191" xr:uid="{042DD87E-6450-4539-81F7-DD2736D6138A}"/>
    <cellStyle name="Normal 7 4 2 3 8 3 2" xfId="20571" xr:uid="{3074D180-A790-43CA-8AF6-F0EB8702F7F8}"/>
    <cellStyle name="Normal 7 4 2 3 8 4" xfId="24952" xr:uid="{61479AF8-0B85-4185-A702-0CA42A33AD86}"/>
    <cellStyle name="Normal 7 4 2 3 8 5" xfId="14905" xr:uid="{91989871-B108-4928-9C4D-6CEAB55A48F6}"/>
    <cellStyle name="Normal 7 4 2 3 9" xfId="4062" xr:uid="{FFCED617-206A-483C-934D-7BCD0DED1567}"/>
    <cellStyle name="Normal 7 4 2 3 9 2" xfId="8842" xr:uid="{559A6206-591B-46D5-A69A-CA6C5CB41531}"/>
    <cellStyle name="Normal 7 4 2 3 9 2 2" xfId="19222" xr:uid="{E5B720D8-CE51-4AD5-8877-519B75180EE1}"/>
    <cellStyle name="Normal 7 4 2 3 9 3" xfId="11675" xr:uid="{A2219D8D-D89A-47FF-8831-7EA7854031E1}"/>
    <cellStyle name="Normal 7 4 2 3 9 3 2" xfId="22055" xr:uid="{93530434-315F-4A5C-80CC-1E41AE188AAE}"/>
    <cellStyle name="Normal 7 4 2 3 9 4" xfId="16389" xr:uid="{14217679-016B-4408-8BFC-3F2123797ADE}"/>
    <cellStyle name="Normal 7 4 2 4" xfId="1403" xr:uid="{00000000-0005-0000-0000-000052070000}"/>
    <cellStyle name="Normal 7 4 2 4 10" xfId="7170" xr:uid="{B931BC08-D4DA-4743-8933-B44C8A7C2202}"/>
    <cellStyle name="Normal 7 4 2 4 10 2" xfId="17550" xr:uid="{D2F57CD4-372B-451D-ABEE-23E915F629F6}"/>
    <cellStyle name="Normal 7 4 2 4 11" xfId="10003" xr:uid="{02A2C318-68A2-4898-A3B9-5149781E387B}"/>
    <cellStyle name="Normal 7 4 2 4 11 2" xfId="20383" xr:uid="{FE7ADACE-F28A-4BE5-9CA1-2A9B4122D6E0}"/>
    <cellStyle name="Normal 7 4 2 4 12" xfId="25145" xr:uid="{810F2310-A9E5-4F5B-AF0B-88D7042AB924}"/>
    <cellStyle name="Normal 7 4 2 4 13" xfId="12443" xr:uid="{17E98E0C-4EAB-4941-B071-E713A1D6DFFE}"/>
    <cellStyle name="Normal 7 4 2 4 2" xfId="1404" xr:uid="{00000000-0005-0000-0000-000053070000}"/>
    <cellStyle name="Normal 7 4 2 4 2 10" xfId="10004" xr:uid="{1645BABD-3E68-4A2C-9FE0-C3BD3BDE9EE2}"/>
    <cellStyle name="Normal 7 4 2 4 2 10 2" xfId="20384" xr:uid="{2E2ABC91-4A6F-4231-B91E-F2E4A7D3E3A3}"/>
    <cellStyle name="Normal 7 4 2 4 2 11" xfId="25584" xr:uid="{C2DE54F0-1EB7-42DA-A420-A65F2BAFE32B}"/>
    <cellStyle name="Normal 7 4 2 4 2 12" xfId="12629" xr:uid="{3C5934F1-5D4C-4ED1-8E3F-757D1B63E7DC}"/>
    <cellStyle name="Normal 7 4 2 4 2 2" xfId="1405" xr:uid="{00000000-0005-0000-0000-000054070000}"/>
    <cellStyle name="Normal 7 4 2 4 2 2 2" xfId="3440" xr:uid="{00000000-0005-0000-0000-000049080000}"/>
    <cellStyle name="Normal 7 4 2 4 2 2 2 2" xfId="6495" xr:uid="{E8C9FC17-B5BD-46DE-A7CB-10285394DB4C}"/>
    <cellStyle name="Normal 7 4 2 4 2 2 2 2 2" xfId="28497" xr:uid="{6128ADAE-DDCF-46E9-B274-0FC7BF54E073}"/>
    <cellStyle name="Normal 7 4 2 4 2 2 2 2 3" xfId="26056" xr:uid="{F0A1874E-C620-486D-8060-5D7C6C2C338C}"/>
    <cellStyle name="Normal 7 4 2 4 2 2 2 2 4" xfId="16066" xr:uid="{A132EF9A-BCC6-47CE-9940-19AB1B9EE32D}"/>
    <cellStyle name="Normal 7 4 2 4 2 2 2 3" xfId="8519" xr:uid="{70345AB6-28FA-4A6B-8776-0BA46C129244}"/>
    <cellStyle name="Normal 7 4 2 4 2 2 2 3 2" xfId="28935" xr:uid="{9EFB8EE6-788C-4595-A058-72D87940C73C}"/>
    <cellStyle name="Normal 7 4 2 4 2 2 2 3 3" xfId="18899" xr:uid="{1D88C5AC-56EB-4E83-A35F-070EB8EADD6C}"/>
    <cellStyle name="Normal 7 4 2 4 2 2 2 4" xfId="11352" xr:uid="{AC20873F-D2B4-4F5D-83AD-FF482A6C530B}"/>
    <cellStyle name="Normal 7 4 2 4 2 2 2 4 2" xfId="21732" xr:uid="{3238790B-5B1A-48D6-ABED-E347715489F3}"/>
    <cellStyle name="Normal 7 4 2 4 2 2 2 5" xfId="25262" xr:uid="{10019D3C-0701-4C06-9468-8695FB682D51}"/>
    <cellStyle name="Normal 7 4 2 4 2 2 2 6" xfId="14021" xr:uid="{E7C9B11C-99D1-41A5-80CD-C69707957650}"/>
    <cellStyle name="Normal 7 4 2 4 2 2 3" xfId="4365" xr:uid="{AAAEB657-D454-4295-AD7A-18F093B61451}"/>
    <cellStyle name="Normal 7 4 2 4 2 2 3 2" xfId="9137" xr:uid="{E9C25ECD-8D03-4F99-8FEA-D1B20A035017}"/>
    <cellStyle name="Normal 7 4 2 4 2 2 3 2 2" xfId="29180" xr:uid="{1E2F13CE-BB14-4AE9-9D02-823BA19C5333}"/>
    <cellStyle name="Normal 7 4 2 4 2 2 3 2 3" xfId="19517" xr:uid="{F1227117-9D3D-49C9-9A12-FA2559C8851E}"/>
    <cellStyle name="Normal 7 4 2 4 2 2 3 3" xfId="11970" xr:uid="{8CBFE4FB-0706-4030-9D52-7E0E3C598942}"/>
    <cellStyle name="Normal 7 4 2 4 2 2 3 3 2" xfId="22350" xr:uid="{03A447AF-7168-41C3-8583-196053D85370}"/>
    <cellStyle name="Normal 7 4 2 4 2 2 3 4" xfId="24443" xr:uid="{63BBBCFA-5B6B-4D4F-B11E-66772F893E60}"/>
    <cellStyle name="Normal 7 4 2 4 2 2 3 5" xfId="16684" xr:uid="{EC6CF39E-538C-4150-9DC0-9DC18579863C}"/>
    <cellStyle name="Normal 7 4 2 4 2 2 4" xfId="5422" xr:uid="{A49531EF-9E07-48B3-A00B-F9C45AAB621D}"/>
    <cellStyle name="Normal 7 4 2 4 2 2 4 2" xfId="27871" xr:uid="{0284E31A-A0AE-4136-B002-88D0E48ED855}"/>
    <cellStyle name="Normal 7 4 2 4 2 2 4 3" xfId="14719" xr:uid="{3FBA4BA8-E898-47A2-87CB-B0C816B568B1}"/>
    <cellStyle name="Normal 7 4 2 4 2 2 5" xfId="7172" xr:uid="{B71CDECA-3C7C-4478-B8B8-709B814A9314}"/>
    <cellStyle name="Normal 7 4 2 4 2 2 5 2" xfId="17552" xr:uid="{2CAD84AB-C5E0-42CA-868B-31FD631168BD}"/>
    <cellStyle name="Normal 7 4 2 4 2 2 6" xfId="10005" xr:uid="{95FCDA98-9992-470E-AB8C-B0FB05056341}"/>
    <cellStyle name="Normal 7 4 2 4 2 2 6 2" xfId="20385" xr:uid="{6B8F8F77-21D3-4083-86B9-922B1B8F4454}"/>
    <cellStyle name="Normal 7 4 2 4 2 2 7" xfId="25393" xr:uid="{19780167-0E7D-40DE-8011-0AEF26FE54F6}"/>
    <cellStyle name="Normal 7 4 2 4 2 2 8" xfId="13298" xr:uid="{8ACA14C7-1070-4824-BFA2-14F062EEFC52}"/>
    <cellStyle name="Normal 7 4 2 4 2 3" xfId="3441" xr:uid="{00000000-0005-0000-0000-00004A080000}"/>
    <cellStyle name="Normal 7 4 2 4 2 3 2" xfId="4578" xr:uid="{CCB6D9DF-D0CD-410E-A00E-4015EECB64E3}"/>
    <cellStyle name="Normal 7 4 2 4 2 3 2 2" xfId="9350" xr:uid="{DCC4F88B-7732-4D33-AB0A-ACD57DDEFD07}"/>
    <cellStyle name="Normal 7 4 2 4 2 3 2 2 2" xfId="29322" xr:uid="{EAEDB75C-7A44-4BAC-809D-8A82933E7BAA}"/>
    <cellStyle name="Normal 7 4 2 4 2 3 2 2 3" xfId="19730" xr:uid="{C4944783-D8FE-4DB4-9BA3-1E82BC34A028}"/>
    <cellStyle name="Normal 7 4 2 4 2 3 2 3" xfId="12183" xr:uid="{63CFBB8E-16F7-4C1A-AB42-20FA8D1C2393}"/>
    <cellStyle name="Normal 7 4 2 4 2 3 2 3 2" xfId="22563" xr:uid="{DA11D50E-5310-4C95-BB1C-20F4BEC4F76C}"/>
    <cellStyle name="Normal 7 4 2 4 2 3 2 4" xfId="24892" xr:uid="{EFEA5569-7CF3-474B-9905-D0D2DC77FBF8}"/>
    <cellStyle name="Normal 7 4 2 4 2 3 2 5" xfId="16897" xr:uid="{0E5F3F5E-2569-480A-BD19-2D210D3EFEF1}"/>
    <cellStyle name="Normal 7 4 2 4 2 3 3" xfId="6496" xr:uid="{FC48F7E8-8C0B-4B98-920B-2B0286FFE23E}"/>
    <cellStyle name="Normal 7 4 2 4 2 3 3 2" xfId="26404" xr:uid="{8B57975D-7B57-431F-AFA0-EBA90D5B2B6C}"/>
    <cellStyle name="Normal 7 4 2 4 2 3 3 3" xfId="16067" xr:uid="{2A7D4FCE-1B9E-4852-AC0F-593CFCD45E82}"/>
    <cellStyle name="Normal 7 4 2 4 2 3 4" xfId="8520" xr:uid="{D1D8E662-D92E-4D4B-94D1-4C0F3D9F39C7}"/>
    <cellStyle name="Normal 7 4 2 4 2 3 4 2" xfId="18900" xr:uid="{176AC416-85F2-4EA1-98E9-D00E0F615140}"/>
    <cellStyle name="Normal 7 4 2 4 2 3 5" xfId="11353" xr:uid="{A3A31C55-FA9D-4957-AC49-F573427A00BD}"/>
    <cellStyle name="Normal 7 4 2 4 2 3 5 2" xfId="21733" xr:uid="{4208DEC8-C6B4-4F37-AE56-6E605E8F1340}"/>
    <cellStyle name="Normal 7 4 2 4 2 3 6" xfId="22903" xr:uid="{E79FD255-219F-431F-B3E1-304FCA6F2C15}"/>
    <cellStyle name="Normal 7 4 2 4 2 3 7" xfId="14022" xr:uid="{66C257AD-4F3F-4013-A144-D476057269C4}"/>
    <cellStyle name="Normal 7 4 2 4 2 4" xfId="3439" xr:uid="{00000000-0005-0000-0000-00004B080000}"/>
    <cellStyle name="Normal 7 4 2 4 2 4 2" xfId="6494" xr:uid="{8BFE9F11-3954-4689-A786-FF2F9CA2A262}"/>
    <cellStyle name="Normal 7 4 2 4 2 4 2 2" xfId="28689" xr:uid="{ABA22034-8D3B-4C73-BE6F-D2077FE629EA}"/>
    <cellStyle name="Normal 7 4 2 4 2 4 2 3" xfId="16065" xr:uid="{2A6EF921-F2BD-45E7-A868-1589E9226A65}"/>
    <cellStyle name="Normal 7 4 2 4 2 4 3" xfId="8518" xr:uid="{DCCF92C3-CC7E-4C8F-AEDD-59D0FF0D089E}"/>
    <cellStyle name="Normal 7 4 2 4 2 4 3 2" xfId="18898" xr:uid="{705A7120-817A-4C9A-BBCD-AACCFACFC8FC}"/>
    <cellStyle name="Normal 7 4 2 4 2 4 4" xfId="11351" xr:uid="{D3544EA9-18B3-4A20-9D02-82043860A9CE}"/>
    <cellStyle name="Normal 7 4 2 4 2 4 4 2" xfId="21731" xr:uid="{62695414-01F9-4B16-BCA5-61906A892137}"/>
    <cellStyle name="Normal 7 4 2 4 2 4 5" xfId="23195" xr:uid="{48CCD019-64F1-476C-B343-2B3A06260B3B}"/>
    <cellStyle name="Normal 7 4 2 4 2 4 6" xfId="14020" xr:uid="{C34C3CA7-8B84-48A6-9B55-231CA1F929A4}"/>
    <cellStyle name="Normal 7 4 2 4 2 5" xfId="2620" xr:uid="{00000000-0005-0000-0000-00004C080000}"/>
    <cellStyle name="Normal 7 4 2 4 2 5 2" xfId="5882" xr:uid="{162F9534-4603-4EE7-BCC8-40DE9EB70162}"/>
    <cellStyle name="Normal 7 4 2 4 2 5 2 2" xfId="28452" xr:uid="{432BB97B-CC7F-4191-B8E3-A032AAD42965}"/>
    <cellStyle name="Normal 7 4 2 4 2 5 2 3" xfId="15292" xr:uid="{DC5DDE3B-36F3-4DB0-B0DA-D7BC83D2CD80}"/>
    <cellStyle name="Normal 7 4 2 4 2 5 3" xfId="7745" xr:uid="{8E2B9F89-271A-4C79-A763-2730A62961D8}"/>
    <cellStyle name="Normal 7 4 2 4 2 5 3 2" xfId="18125" xr:uid="{49C4C12B-032E-451E-A41E-E0B0DC138CE7}"/>
    <cellStyle name="Normal 7 4 2 4 2 5 4" xfId="10578" xr:uid="{A375E6AF-717E-4EF7-89CA-4CEAE9232747}"/>
    <cellStyle name="Normal 7 4 2 4 2 5 4 2" xfId="20958" xr:uid="{E3B04979-6F30-4D1B-8080-ADDFE1C047E3}"/>
    <cellStyle name="Normal 7 4 2 4 2 5 5" xfId="23958" xr:uid="{7B1FEF56-7F74-4BF5-AE76-88645295563C}"/>
    <cellStyle name="Normal 7 4 2 4 2 5 6" xfId="13008" xr:uid="{16D03AE3-FE86-45E0-ADF6-CAA03FDB5F2B}"/>
    <cellStyle name="Normal 7 4 2 4 2 6" xfId="2395" xr:uid="{00000000-0005-0000-0000-000047080000}"/>
    <cellStyle name="Normal 7 4 2 4 2 6 2" xfId="7522" xr:uid="{A76C84AC-D7FA-4E67-9B80-783C24274E18}"/>
    <cellStyle name="Normal 7 4 2 4 2 6 2 2" xfId="17902" xr:uid="{7735C72A-AB3A-44DB-B9CF-A60B23D5E96A}"/>
    <cellStyle name="Normal 7 4 2 4 2 6 3" xfId="10355" xr:uid="{9B054F36-4AFC-4E50-95A8-8DE63B3958E8}"/>
    <cellStyle name="Normal 7 4 2 4 2 6 3 2" xfId="20735" xr:uid="{EB380360-1AFA-4882-9966-DAE9B36363C1}"/>
    <cellStyle name="Normal 7 4 2 4 2 6 4" xfId="25488" xr:uid="{09B3EF65-0309-4500-B88F-8E69AE4097C5}"/>
    <cellStyle name="Normal 7 4 2 4 2 6 5" xfId="15069" xr:uid="{A5C5DB98-FDCA-4207-B138-48665FC4E7B5}"/>
    <cellStyle name="Normal 7 4 2 4 2 7" xfId="4099" xr:uid="{A615A8D1-6A36-46E2-847B-4878C02125FD}"/>
    <cellStyle name="Normal 7 4 2 4 2 7 2" xfId="8873" xr:uid="{4114F29A-80CA-48BA-BC1A-8A2FAF071ABD}"/>
    <cellStyle name="Normal 7 4 2 4 2 7 2 2" xfId="19253" xr:uid="{E86CC324-85D1-497C-90CD-2BE9A961181D}"/>
    <cellStyle name="Normal 7 4 2 4 2 7 3" xfId="11706" xr:uid="{D3D5E542-88E0-4657-9D32-3E8609667CC3}"/>
    <cellStyle name="Normal 7 4 2 4 2 7 3 2" xfId="22086" xr:uid="{49CD2A9E-CFD2-4895-9D5D-91A18746A95B}"/>
    <cellStyle name="Normal 7 4 2 4 2 7 4" xfId="16420" xr:uid="{573C1003-EB8C-41D1-911F-FF5B21F44878}"/>
    <cellStyle name="Normal 7 4 2 4 2 8" xfId="5421" xr:uid="{766CFB2F-622E-4F25-9D22-96633E84BE1A}"/>
    <cellStyle name="Normal 7 4 2 4 2 8 2" xfId="14718" xr:uid="{72593861-B15E-4F5A-B0ED-7813F2715FBA}"/>
    <cellStyle name="Normal 7 4 2 4 2 9" xfId="7171" xr:uid="{48407797-F7AC-41D5-9E6F-81908B182441}"/>
    <cellStyle name="Normal 7 4 2 4 2 9 2" xfId="17551" xr:uid="{2C17603D-9B4C-44AA-A0EF-A8718814D834}"/>
    <cellStyle name="Normal 7 4 2 4 3" xfId="1406" xr:uid="{00000000-0005-0000-0000-000055070000}"/>
    <cellStyle name="Normal 7 4 2 4 3 2" xfId="3442" xr:uid="{00000000-0005-0000-0000-00004E080000}"/>
    <cellStyle name="Normal 7 4 2 4 3 2 2" xfId="6497" xr:uid="{68305674-C797-40C7-BB0C-81EF594659BA}"/>
    <cellStyle name="Normal 7 4 2 4 3 2 2 2" xfId="24524" xr:uid="{3F4DC59D-B533-4571-A31D-7C9B281553C4}"/>
    <cellStyle name="Normal 7 4 2 4 3 2 2 3" xfId="28713" xr:uid="{DB599F82-26D9-4742-872D-E4677E884F2C}"/>
    <cellStyle name="Normal 7 4 2 4 3 2 2 4" xfId="16068" xr:uid="{BB2C2468-C0C3-4BD9-9CD2-9D2AB98CCE65}"/>
    <cellStyle name="Normal 7 4 2 4 3 2 3" xfId="8521" xr:uid="{517069DC-E7A8-4BCE-9CE2-9C298EBA0CEE}"/>
    <cellStyle name="Normal 7 4 2 4 3 2 3 2" xfId="28936" xr:uid="{7F8F8EDB-BB5E-42D6-8D7E-5DD70CC18786}"/>
    <cellStyle name="Normal 7 4 2 4 3 2 3 3" xfId="18901" xr:uid="{A0FA28BF-EE20-4B04-B3E4-3723FE6E22C8}"/>
    <cellStyle name="Normal 7 4 2 4 3 2 4" xfId="11354" xr:uid="{9691508A-27FF-4475-90DA-7B47F2D70909}"/>
    <cellStyle name="Normal 7 4 2 4 3 2 4 2" xfId="21734" xr:uid="{F53DEC85-5C19-4421-875A-2ACB2AA8D5BC}"/>
    <cellStyle name="Normal 7 4 2 4 3 2 5" xfId="23285" xr:uid="{7A6F7BD0-63DA-4862-8C6B-2B31A4FA3DFF}"/>
    <cellStyle name="Normal 7 4 2 4 3 2 6" xfId="14023" xr:uid="{C2486EEF-2D65-4552-A92C-6FF30E073B7A}"/>
    <cellStyle name="Normal 7 4 2 4 3 3" xfId="2824" xr:uid="{00000000-0005-0000-0000-00004F080000}"/>
    <cellStyle name="Normal 7 4 2 4 3 3 2" xfId="6040" xr:uid="{535C257E-5D4B-4198-82C8-E999FA9B3136}"/>
    <cellStyle name="Normal 7 4 2 4 3 3 2 2" xfId="27838" xr:uid="{EEAA24A5-4A7E-4F43-8F1E-8F52A537B74C}"/>
    <cellStyle name="Normal 7 4 2 4 3 3 2 3" xfId="15494" xr:uid="{31FE131C-62EE-44A7-AE47-D7F356754560}"/>
    <cellStyle name="Normal 7 4 2 4 3 3 3" xfId="7947" xr:uid="{25908E5D-77DD-4DF7-A949-876FCE3A4C83}"/>
    <cellStyle name="Normal 7 4 2 4 3 3 3 2" xfId="18327" xr:uid="{FBE47FA9-E084-4D46-83E2-26DD38C83757}"/>
    <cellStyle name="Normal 7 4 2 4 3 3 4" xfId="10780" xr:uid="{4B6532DA-BE75-4F6B-9AA2-05E530E0D4B3}"/>
    <cellStyle name="Normal 7 4 2 4 3 3 4 2" xfId="21160" xr:uid="{56285DC4-1A64-4C00-9D6E-A46781D91D64}"/>
    <cellStyle name="Normal 7 4 2 4 3 3 5" xfId="24119" xr:uid="{F557AC7F-F932-4E72-860B-1C1103051EA8}"/>
    <cellStyle name="Normal 7 4 2 4 3 3 6" xfId="13297" xr:uid="{64ADBB3E-2E50-43E0-BE71-4AF34A909986}"/>
    <cellStyle name="Normal 7 4 2 4 3 4" xfId="4215" xr:uid="{B598CC0D-41CE-4725-B55D-D9DBCBCCE81B}"/>
    <cellStyle name="Normal 7 4 2 4 3 4 2" xfId="8987" xr:uid="{346B4F6C-A1D7-4323-9FA6-6941310BCCD1}"/>
    <cellStyle name="Normal 7 4 2 4 3 4 2 2" xfId="29066" xr:uid="{C2A895EB-C6F8-4540-A260-580F69B5AEC5}"/>
    <cellStyle name="Normal 7 4 2 4 3 4 2 3" xfId="19367" xr:uid="{BBF76C09-54D7-450F-BF03-265396877F8D}"/>
    <cellStyle name="Normal 7 4 2 4 3 4 3" xfId="11820" xr:uid="{8C4A0A73-B6EA-49D5-9784-3724AB2703C1}"/>
    <cellStyle name="Normal 7 4 2 4 3 4 3 2" xfId="22200" xr:uid="{2AD8131C-1897-4EBD-9AA5-6E49E2A2711F}"/>
    <cellStyle name="Normal 7 4 2 4 3 4 4" xfId="23620" xr:uid="{977F998E-7DDA-43D2-B84A-A004A2443B61}"/>
    <cellStyle name="Normal 7 4 2 4 3 4 5" xfId="16534" xr:uid="{271A7751-C7A8-406B-A22A-45FCCD866C81}"/>
    <cellStyle name="Normal 7 4 2 4 3 5" xfId="5423" xr:uid="{2E65E1D4-3052-40C6-97F4-B6E2E11D8BF2}"/>
    <cellStyle name="Normal 7 4 2 4 3 5 2" xfId="26899" xr:uid="{39F65D39-778D-4E1B-9BD9-11AB11530AE8}"/>
    <cellStyle name="Normal 7 4 2 4 3 5 3" xfId="14720" xr:uid="{13A138FE-F583-44C8-B97E-650218C28B20}"/>
    <cellStyle name="Normal 7 4 2 4 3 6" xfId="7173" xr:uid="{DD0F5BE0-A944-4448-8295-DFBE81A71140}"/>
    <cellStyle name="Normal 7 4 2 4 3 6 2" xfId="17553" xr:uid="{D0634BD9-832B-4163-9972-AFC73A0E6B20}"/>
    <cellStyle name="Normal 7 4 2 4 3 7" xfId="10006" xr:uid="{48422E25-51C6-4046-97EA-4E22C49EDD17}"/>
    <cellStyle name="Normal 7 4 2 4 3 7 2" xfId="20386" xr:uid="{07E4FE30-D2E5-4621-B700-B135C9068521}"/>
    <cellStyle name="Normal 7 4 2 4 3 8" xfId="24130" xr:uid="{E6FC3DA2-A9DA-4B50-AEDC-E5D29766288B}"/>
    <cellStyle name="Normal 7 4 2 4 3 9" xfId="12787" xr:uid="{79A18FE0-2809-4472-8A81-356B4E62405A}"/>
    <cellStyle name="Normal 7 4 2 4 4" xfId="1407" xr:uid="{00000000-0005-0000-0000-000056070000}"/>
    <cellStyle name="Normal 7 4 2 4 4 2" xfId="4579" xr:uid="{F90CA143-97AF-4E8C-A770-D8821B1C12F5}"/>
    <cellStyle name="Normal 7 4 2 4 4 2 2" xfId="9351" xr:uid="{BABCC6F4-8932-4669-AB41-90518E651972}"/>
    <cellStyle name="Normal 7 4 2 4 4 2 2 2" xfId="29323" xr:uid="{1EBD480C-034E-4D17-897F-122D7BE25E1E}"/>
    <cellStyle name="Normal 7 4 2 4 4 2 2 3" xfId="19731" xr:uid="{FF145B92-B761-45E1-BF03-852C8B745C26}"/>
    <cellStyle name="Normal 7 4 2 4 4 2 3" xfId="12184" xr:uid="{FED648E9-FD6D-4B93-BB48-62CD3F8DCAFB}"/>
    <cellStyle name="Normal 7 4 2 4 4 2 3 2" xfId="22564" xr:uid="{D20E51FE-F8FB-4FD1-B70E-05289D3A43CA}"/>
    <cellStyle name="Normal 7 4 2 4 4 2 4" xfId="25695" xr:uid="{9AB87D3B-7502-430A-B82A-C209718BD820}"/>
    <cellStyle name="Normal 7 4 2 4 4 2 5" xfId="16898" xr:uid="{4F79C56B-8295-4535-ABB2-FDEADC126866}"/>
    <cellStyle name="Normal 7 4 2 4 4 3" xfId="5424" xr:uid="{31E3EE82-17E0-4E74-B15B-E5E7C1A8B933}"/>
    <cellStyle name="Normal 7 4 2 4 4 3 2" xfId="27830" xr:uid="{52CD2B51-6D16-4B44-A735-68CA6195A7BD}"/>
    <cellStyle name="Normal 7 4 2 4 4 3 3" xfId="14721" xr:uid="{E9A18D3B-352C-4EF1-BB95-6E1004493ECA}"/>
    <cellStyle name="Normal 7 4 2 4 4 4" xfId="7174" xr:uid="{77E0A48D-0C82-457D-A46A-8D58EA2BD4A3}"/>
    <cellStyle name="Normal 7 4 2 4 4 4 2" xfId="17554" xr:uid="{1E1110F7-1978-48EE-828F-4F436298F6E9}"/>
    <cellStyle name="Normal 7 4 2 4 4 5" xfId="10007" xr:uid="{C00F6A0C-D806-4A5B-8F7D-99E94A280068}"/>
    <cellStyle name="Normal 7 4 2 4 4 5 2" xfId="20387" xr:uid="{EDC48D79-EDBD-429E-9410-D9094CED12A4}"/>
    <cellStyle name="Normal 7 4 2 4 4 6" xfId="24543" xr:uid="{D144AA4D-3853-42D9-8FE1-26140F5E28BD}"/>
    <cellStyle name="Normal 7 4 2 4 4 7" xfId="14024" xr:uid="{AD023489-2E07-4B60-88AD-0D2124CB5C57}"/>
    <cellStyle name="Normal 7 4 2 4 5" xfId="2988" xr:uid="{00000000-0005-0000-0000-000051080000}"/>
    <cellStyle name="Normal 7 4 2 4 5 2" xfId="6138" xr:uid="{2AC1C3AE-B22F-4FE2-9930-18FFD3780E91}"/>
    <cellStyle name="Normal 7 4 2 4 5 2 2" xfId="25483" xr:uid="{CD94F832-DE7A-4F26-AB27-1611EFE6DFC3}"/>
    <cellStyle name="Normal 7 4 2 4 5 2 3" xfId="27191" xr:uid="{7D2C6571-E09A-45AD-8461-5841B9B74311}"/>
    <cellStyle name="Normal 7 4 2 4 5 2 4" xfId="15616" xr:uid="{EB12760B-3974-4EDE-A035-DF84B1A41311}"/>
    <cellStyle name="Normal 7 4 2 4 5 3" xfId="8069" xr:uid="{5DD8CBE1-B409-43F9-B9FF-50DF6587B640}"/>
    <cellStyle name="Normal 7 4 2 4 5 3 2" xfId="28765" xr:uid="{370C96D7-FBE7-40F9-8A9B-886DE567E5B3}"/>
    <cellStyle name="Normal 7 4 2 4 5 3 3" xfId="18449" xr:uid="{B1CE3031-322D-4DD1-B80A-9F7C719B033D}"/>
    <cellStyle name="Normal 7 4 2 4 5 4" xfId="10902" xr:uid="{557ACEC6-F1DC-4A79-9810-8D8953082EEC}"/>
    <cellStyle name="Normal 7 4 2 4 5 4 2" xfId="21282" xr:uid="{0CDDFD9B-9EB1-4692-91EB-F5622CF0C425}"/>
    <cellStyle name="Normal 7 4 2 4 5 5" xfId="23513" xr:uid="{7E2BDC90-743A-4CDE-8836-16218CDC2524}"/>
    <cellStyle name="Normal 7 4 2 4 5 6" xfId="13485" xr:uid="{14228182-435A-49B9-BE81-AEA0E4143C69}"/>
    <cellStyle name="Normal 7 4 2 4 6" xfId="2457" xr:uid="{00000000-0005-0000-0000-000052080000}"/>
    <cellStyle name="Normal 7 4 2 4 6 2" xfId="5749" xr:uid="{BEE05D96-D934-44ED-8368-AB5368390DFA}"/>
    <cellStyle name="Normal 7 4 2 4 6 2 2" xfId="28418" xr:uid="{7F8ECA08-AA09-4CC0-8159-86D99A414513}"/>
    <cellStyle name="Normal 7 4 2 4 6 2 3" xfId="15129" xr:uid="{3A483F97-B87C-44B3-95BF-CB39AABC850F}"/>
    <cellStyle name="Normal 7 4 2 4 6 3" xfId="7582" xr:uid="{E5E8A413-96BF-4559-BFF9-177C0427E082}"/>
    <cellStyle name="Normal 7 4 2 4 6 3 2" xfId="17962" xr:uid="{3BCC37CF-BDBE-4A19-A6B5-234712581127}"/>
    <cellStyle name="Normal 7 4 2 4 6 4" xfId="10415" xr:uid="{7679A0CE-6406-44CC-B71F-1858387BF605}"/>
    <cellStyle name="Normal 7 4 2 4 6 4 2" xfId="20795" xr:uid="{2A7A0AD0-A7BB-4844-8D8A-11783CC6F84D}"/>
    <cellStyle name="Normal 7 4 2 4 6 5" xfId="23302" xr:uid="{016C8953-02D4-49D5-9CD7-28D2D1205CB3}"/>
    <cellStyle name="Normal 7 4 2 4 6 6" xfId="12845" xr:uid="{07BC2695-B784-4FD4-BDF9-A31E26E6F7BC}"/>
    <cellStyle name="Normal 7 4 2 4 7" xfId="2211" xr:uid="{00000000-0005-0000-0000-000046080000}"/>
    <cellStyle name="Normal 7 4 2 4 7 2" xfId="7338" xr:uid="{221DA03E-D7F9-4E77-A9C9-24C02853C977}"/>
    <cellStyle name="Normal 7 4 2 4 7 2 2" xfId="17718" xr:uid="{6CED23D0-11C3-4588-9D21-0C8A53415568}"/>
    <cellStyle name="Normal 7 4 2 4 7 3" xfId="10171" xr:uid="{3CA10CEC-1F46-49A4-AD82-2E0A0BFB4AC6}"/>
    <cellStyle name="Normal 7 4 2 4 7 3 2" xfId="20551" xr:uid="{FD603573-4CC7-446F-A03F-75FD3E980E0D}"/>
    <cellStyle name="Normal 7 4 2 4 7 4" xfId="25245" xr:uid="{15C0597D-BDEA-412E-9653-FDE4E25C5976}"/>
    <cellStyle name="Normal 7 4 2 4 7 5" xfId="14885" xr:uid="{9DEC71EC-8AAA-440B-8552-BBF414B6496B}"/>
    <cellStyle name="Normal 7 4 2 4 8" xfId="4063" xr:uid="{4ABD5869-1B00-438E-90E6-141CF70F662E}"/>
    <cellStyle name="Normal 7 4 2 4 8 2" xfId="8843" xr:uid="{A3182066-70FF-4554-9B51-2999B2DAB449}"/>
    <cellStyle name="Normal 7 4 2 4 8 2 2" xfId="19223" xr:uid="{14FDB6FA-BADB-42A2-BFFB-498D668741D8}"/>
    <cellStyle name="Normal 7 4 2 4 8 3" xfId="11676" xr:uid="{67463485-28B8-44FF-A5DB-8F59EC77DC61}"/>
    <cellStyle name="Normal 7 4 2 4 8 3 2" xfId="22056" xr:uid="{06A1252E-4FB3-4E5E-ADE0-E9F9384D9AFB}"/>
    <cellStyle name="Normal 7 4 2 4 8 4" xfId="16390" xr:uid="{812D0A9A-3224-450F-B429-5C40CC67D428}"/>
    <cellStyle name="Normal 7 4 2 4 9" xfId="5420" xr:uid="{EB804556-033E-41D6-BB9C-1704BDD851CC}"/>
    <cellStyle name="Normal 7 4 2 4 9 2" xfId="14717" xr:uid="{80299997-AD89-421B-B216-EC8F8ECF5499}"/>
    <cellStyle name="Normal 7 4 2 5" xfId="1408" xr:uid="{00000000-0005-0000-0000-000057070000}"/>
    <cellStyle name="Normal 7 4 2 5 10" xfId="10008" xr:uid="{4F4B021F-78DD-4C68-8420-3089DCEF5A6A}"/>
    <cellStyle name="Normal 7 4 2 5 10 2" xfId="20388" xr:uid="{CE9593AF-2159-4713-8852-371EC3B4ED27}"/>
    <cellStyle name="Normal 7 4 2 5 11" xfId="23948" xr:uid="{A21590B5-D5FA-4C2C-91F5-25C91CBC03BE}"/>
    <cellStyle name="Normal 7 4 2 5 12" xfId="12630" xr:uid="{9C79C262-5AB5-4E25-869D-83C091DC85CA}"/>
    <cellStyle name="Normal 7 4 2 5 2" xfId="1409" xr:uid="{00000000-0005-0000-0000-000058070000}"/>
    <cellStyle name="Normal 7 4 2 5 2 2" xfId="1410" xr:uid="{00000000-0005-0000-0000-000059070000}"/>
    <cellStyle name="Normal 7 4 2 5 2 2 2" xfId="5427" xr:uid="{DC90032F-A7C8-4259-A04D-01902D52223C}"/>
    <cellStyle name="Normal 7 4 2 5 2 2 2 2" xfId="24038" xr:uid="{CF8A841D-0A25-4FFF-BE10-9094372666BC}"/>
    <cellStyle name="Normal 7 4 2 5 2 2 2 3" xfId="26696" xr:uid="{3DCE1E5B-3503-41E4-BFFB-3FC924283F66}"/>
    <cellStyle name="Normal 7 4 2 5 2 2 2 4" xfId="14724" xr:uid="{2B527BCA-D423-4503-9122-2282CC9B0298}"/>
    <cellStyle name="Normal 7 4 2 5 2 2 3" xfId="7177" xr:uid="{50096904-D60E-493E-BF10-D12065D10048}"/>
    <cellStyle name="Normal 7 4 2 5 2 2 3 2" xfId="27659" xr:uid="{03596C6D-25D5-4684-8349-791B9C74B4EA}"/>
    <cellStyle name="Normal 7 4 2 5 2 2 3 3" xfId="26807" xr:uid="{B6522971-26A5-4705-B878-C0D14A90DE1B}"/>
    <cellStyle name="Normal 7 4 2 5 2 2 3 4" xfId="17557" xr:uid="{8977E768-8809-45AA-96F3-C21DCBF63BFA}"/>
    <cellStyle name="Normal 7 4 2 5 2 2 4" xfId="10010" xr:uid="{48744055-C16C-4E02-A1BC-C76C9D86DA11}"/>
    <cellStyle name="Normal 7 4 2 5 2 2 4 2" xfId="29453" xr:uid="{82CA0832-D893-4A15-A498-C3E504F5CA01}"/>
    <cellStyle name="Normal 7 4 2 5 2 2 4 3" xfId="20390" xr:uid="{35289887-E0A1-4325-95F5-3F4E4148E3BE}"/>
    <cellStyle name="Normal 7 4 2 5 2 2 5" xfId="24367" xr:uid="{5F8623EE-AFD1-4BEE-9EFD-0D1372A39FE6}"/>
    <cellStyle name="Normal 7 4 2 5 2 2 6" xfId="14025" xr:uid="{239B6095-F271-4FC3-8047-C5C6F98D064A}"/>
    <cellStyle name="Normal 7 4 2 5 2 3" xfId="2825" xr:uid="{00000000-0005-0000-0000-000056080000}"/>
    <cellStyle name="Normal 7 4 2 5 2 3 2" xfId="6041" xr:uid="{3B687E05-5AF1-476B-96EF-1D8891D56292}"/>
    <cellStyle name="Normal 7 4 2 5 2 3 2 2" xfId="26995" xr:uid="{F174BAD1-E068-460A-8850-0F44A204B877}"/>
    <cellStyle name="Normal 7 4 2 5 2 3 2 3" xfId="15495" xr:uid="{86FC6865-D5D6-4CBA-8CD2-E90836557260}"/>
    <cellStyle name="Normal 7 4 2 5 2 3 3" xfId="7948" xr:uid="{F6A66019-9BBF-4ACB-8D7D-4937110A8EBE}"/>
    <cellStyle name="Normal 7 4 2 5 2 3 3 2" xfId="18328" xr:uid="{BAC6A313-4AF2-4524-8E47-94D2C3D3D1A5}"/>
    <cellStyle name="Normal 7 4 2 5 2 3 4" xfId="10781" xr:uid="{0A47D0C6-4148-4166-B175-0CCD96ED5179}"/>
    <cellStyle name="Normal 7 4 2 5 2 3 4 2" xfId="21161" xr:uid="{F01EA6D1-BFD3-42D8-A2C4-14718DA00CB5}"/>
    <cellStyle name="Normal 7 4 2 5 2 3 5" xfId="24253" xr:uid="{AA11F716-55BF-4F43-A013-00199C546F74}"/>
    <cellStyle name="Normal 7 4 2 5 2 3 6" xfId="13299" xr:uid="{0481F61A-9C9E-4357-8143-C6223F165FDC}"/>
    <cellStyle name="Normal 7 4 2 5 2 4" xfId="4216" xr:uid="{7908C746-7B05-4A29-BD28-29DD803831E6}"/>
    <cellStyle name="Normal 7 4 2 5 2 4 2" xfId="8988" xr:uid="{FC7F19FB-A224-4058-B1A1-C2EE96C7387A}"/>
    <cellStyle name="Normal 7 4 2 5 2 4 2 2" xfId="29067" xr:uid="{D0F4EA3A-0818-40FE-B61C-EE1ED9C623F0}"/>
    <cellStyle name="Normal 7 4 2 5 2 4 2 3" xfId="19368" xr:uid="{137D3889-0DED-4D71-82F2-D317CF828EBA}"/>
    <cellStyle name="Normal 7 4 2 5 2 4 3" xfId="11821" xr:uid="{C342DDFB-92D1-4778-9890-97FC20A8E7CB}"/>
    <cellStyle name="Normal 7 4 2 5 2 4 3 2" xfId="22201" xr:uid="{A83F5AB7-AD6A-4A27-B11A-0F0A83494DAF}"/>
    <cellStyle name="Normal 7 4 2 5 2 4 4" xfId="25136" xr:uid="{00A57F31-AA66-4FC2-9856-226F21BACAC7}"/>
    <cellStyle name="Normal 7 4 2 5 2 4 5" xfId="16535" xr:uid="{7D249806-6434-4FAC-85B3-B5D837B174F4}"/>
    <cellStyle name="Normal 7 4 2 5 2 5" xfId="5426" xr:uid="{5F0D3FCF-1197-44C3-A71A-CAAAFF02276D}"/>
    <cellStyle name="Normal 7 4 2 5 2 5 2" xfId="27997" xr:uid="{395C09B6-4C2A-4833-A72E-B29AB0BD7E53}"/>
    <cellStyle name="Normal 7 4 2 5 2 5 3" xfId="14723" xr:uid="{8526D7D3-0BCB-4BE2-AE4F-B0CBD9A1B6A1}"/>
    <cellStyle name="Normal 7 4 2 5 2 6" xfId="7176" xr:uid="{57159596-E411-4E62-ADBF-E6BB82F754F9}"/>
    <cellStyle name="Normal 7 4 2 5 2 6 2" xfId="17556" xr:uid="{FDEE0A3F-33B6-4BAD-87B5-F9AEEB3A0EA7}"/>
    <cellStyle name="Normal 7 4 2 5 2 7" xfId="10009" xr:uid="{2D9544BA-5D50-49F7-8FF8-38F6B042B1CA}"/>
    <cellStyle name="Normal 7 4 2 5 2 7 2" xfId="20389" xr:uid="{950719A6-A31F-4584-939F-52764EAE2976}"/>
    <cellStyle name="Normal 7 4 2 5 2 8" xfId="23552" xr:uid="{4263F13F-552B-45CE-AF3A-A25450F4E864}"/>
    <cellStyle name="Normal 7 4 2 5 2 9" xfId="12788" xr:uid="{61519436-3F18-46C4-B474-45A63D9C7AB6}"/>
    <cellStyle name="Normal 7 4 2 5 3" xfId="1411" xr:uid="{00000000-0005-0000-0000-00005A070000}"/>
    <cellStyle name="Normal 7 4 2 5 3 2" xfId="4580" xr:uid="{13C40225-0DA6-4F7A-93D5-510AEB78A0A7}"/>
    <cellStyle name="Normal 7 4 2 5 3 2 2" xfId="9352" xr:uid="{D44B9B45-80A4-4714-85AB-36621735EB4D}"/>
    <cellStyle name="Normal 7 4 2 5 3 2 2 2" xfId="29324" xr:uid="{F8427771-6A35-471E-9329-001360E5C35D}"/>
    <cellStyle name="Normal 7 4 2 5 3 2 2 3" xfId="19732" xr:uid="{C4D49B9A-EA51-4BE5-ABDB-C3D5687FDDB7}"/>
    <cellStyle name="Normal 7 4 2 5 3 2 3" xfId="12185" xr:uid="{47BDBF7F-27BB-4465-8373-0A622B381B62}"/>
    <cellStyle name="Normal 7 4 2 5 3 2 3 2" xfId="22565" xr:uid="{0D8467CA-3267-43C9-AF76-1E246700C673}"/>
    <cellStyle name="Normal 7 4 2 5 3 2 4" xfId="24907" xr:uid="{BD3E6A35-BE3D-4EE6-BBC1-D8212640D94A}"/>
    <cellStyle name="Normal 7 4 2 5 3 2 5" xfId="16899" xr:uid="{D77F4839-19AF-472A-AADA-876BBE0B3BD5}"/>
    <cellStyle name="Normal 7 4 2 5 3 3" xfId="5428" xr:uid="{6450F5DD-3052-44AE-9F5F-80F6A3EE9490}"/>
    <cellStyle name="Normal 7 4 2 5 3 3 2" xfId="22755" xr:uid="{82362F64-8C4D-459D-B138-3C1EDCE14382}"/>
    <cellStyle name="Normal 7 4 2 5 3 3 3" xfId="26549" xr:uid="{6EAB76BA-E1F9-4B4D-966D-BA0117E7B0BE}"/>
    <cellStyle name="Normal 7 4 2 5 3 3 4" xfId="14725" xr:uid="{7C738719-6FAF-4FC4-A32B-0116FAEB40E9}"/>
    <cellStyle name="Normal 7 4 2 5 3 4" xfId="7178" xr:uid="{F4DCA465-1ACF-45FC-9534-C32CF99F1CA5}"/>
    <cellStyle name="Normal 7 4 2 5 3 4 2" xfId="23471" xr:uid="{E9F5805B-9470-4EDC-ADDD-DCD941EAFF16}"/>
    <cellStyle name="Normal 7 4 2 5 3 4 3" xfId="26453" xr:uid="{7EECDE86-A8D7-4793-908A-F6DAB116F831}"/>
    <cellStyle name="Normal 7 4 2 5 3 4 4" xfId="17558" xr:uid="{758244B3-D92B-47D8-924C-7A5248D7C923}"/>
    <cellStyle name="Normal 7 4 2 5 3 5" xfId="10011" xr:uid="{737537A2-C40F-4B9F-BAA8-A6B342AC2340}"/>
    <cellStyle name="Normal 7 4 2 5 3 5 2" xfId="29454" xr:uid="{9BC5852B-53C0-43F8-A843-A5FF9D6E31BC}"/>
    <cellStyle name="Normal 7 4 2 5 3 5 3" xfId="20391" xr:uid="{6A8F803F-AA2E-4885-A0DA-C945AE5CD861}"/>
    <cellStyle name="Normal 7 4 2 5 3 6" xfId="25188" xr:uid="{5377AF0B-B07A-4D2B-80C5-F1CB2867184F}"/>
    <cellStyle name="Normal 7 4 2 5 3 7" xfId="14026" xr:uid="{E5137585-FB68-46C2-919F-DBB481287483}"/>
    <cellStyle name="Normal 7 4 2 5 4" xfId="1412" xr:uid="{00000000-0005-0000-0000-00005B070000}"/>
    <cellStyle name="Normal 7 4 2 5 4 2" xfId="5429" xr:uid="{9D587BF4-AC59-4918-97E4-B9E003E19072}"/>
    <cellStyle name="Normal 7 4 2 5 4 2 2" xfId="23733" xr:uid="{B019886C-1359-412E-8D96-C792177B3565}"/>
    <cellStyle name="Normal 7 4 2 5 4 2 3" xfId="26743" xr:uid="{0CE44BB1-8AB8-4275-AE33-7E35FAB49585}"/>
    <cellStyle name="Normal 7 4 2 5 4 2 4" xfId="14726" xr:uid="{45111C35-E0D5-4B5A-BBAE-16A4BE097BFF}"/>
    <cellStyle name="Normal 7 4 2 5 4 3" xfId="7179" xr:uid="{1A27C967-9251-40DF-ACB2-443B5CAB8019}"/>
    <cellStyle name="Normal 7 4 2 5 4 3 2" xfId="26086" xr:uid="{25621472-5CE3-4A0C-9494-30A0E3A54AFA}"/>
    <cellStyle name="Normal 7 4 2 5 4 3 3" xfId="17559" xr:uid="{B0C8B698-FB26-484E-873B-62D78C810D27}"/>
    <cellStyle name="Normal 7 4 2 5 4 4" xfId="10012" xr:uid="{18B4609A-23DC-4F90-B039-9F6A4303ABA1}"/>
    <cellStyle name="Normal 7 4 2 5 4 4 2" xfId="20392" xr:uid="{20A456CB-E6B6-4F6C-A6B2-C6D2B971D143}"/>
    <cellStyle name="Normal 7 4 2 5 4 5" xfId="24172" xr:uid="{FF9718A2-9A1D-406D-BDBD-1FC6CBCA4784}"/>
    <cellStyle name="Normal 7 4 2 5 4 6" xfId="13486" xr:uid="{73718355-8767-4822-BFEC-ED8909E4E64E}"/>
    <cellStyle name="Normal 7 4 2 5 5" xfId="2517" xr:uid="{00000000-0005-0000-0000-000059080000}"/>
    <cellStyle name="Normal 7 4 2 5 5 2" xfId="5795" xr:uid="{D91E1A03-91FC-4180-8558-21FDFA7B1A85}"/>
    <cellStyle name="Normal 7 4 2 5 5 2 2" xfId="26100" xr:uid="{899F7A24-B9A1-4C50-AEEA-9D474FA4A6E9}"/>
    <cellStyle name="Normal 7 4 2 5 5 2 3" xfId="15189" xr:uid="{8D1B3C93-EBFA-4819-958C-2F0CACFE1EFD}"/>
    <cellStyle name="Normal 7 4 2 5 5 3" xfId="7642" xr:uid="{81309B9C-59D9-4CC5-AD67-F40A50081CEB}"/>
    <cellStyle name="Normal 7 4 2 5 5 3 2" xfId="18022" xr:uid="{6D0B638F-51FC-4BB7-8833-AF7913B19F01}"/>
    <cellStyle name="Normal 7 4 2 5 5 4" xfId="10475" xr:uid="{EFD4DDC0-ADF2-449A-AC6E-069161845BFB}"/>
    <cellStyle name="Normal 7 4 2 5 5 4 2" xfId="20855" xr:uid="{F324FADB-B8D1-4342-A415-E1AB18C1AAA2}"/>
    <cellStyle name="Normal 7 4 2 5 5 5" xfId="24029" xr:uid="{7544ACC1-4452-4E36-8156-B8EB3A130A24}"/>
    <cellStyle name="Normal 7 4 2 5 5 6" xfId="12905" xr:uid="{5AE87465-D9FC-4676-8514-A35A9F559BF3}"/>
    <cellStyle name="Normal 7 4 2 5 6" xfId="2396" xr:uid="{00000000-0005-0000-0000-000053080000}"/>
    <cellStyle name="Normal 7 4 2 5 6 2" xfId="7523" xr:uid="{C44AA49F-EA30-4C1D-A7AA-368AC4FD12B0}"/>
    <cellStyle name="Normal 7 4 2 5 6 2 2" xfId="26847" xr:uid="{02C9C303-5722-4CA6-87FC-A9A5EBC995CE}"/>
    <cellStyle name="Normal 7 4 2 5 6 2 3" xfId="17903" xr:uid="{BB5EF9F8-B020-44DA-B448-A5890D3EE6E7}"/>
    <cellStyle name="Normal 7 4 2 5 6 3" xfId="10356" xr:uid="{A10D214D-A674-40AB-A355-E21B492E83BF}"/>
    <cellStyle name="Normal 7 4 2 5 6 3 2" xfId="20736" xr:uid="{5334C005-9896-43BF-8600-46AA296A307E}"/>
    <cellStyle name="Normal 7 4 2 5 6 4" xfId="23578" xr:uid="{24E987B6-8535-4A6B-8AC4-EF7BF8D0DAFA}"/>
    <cellStyle name="Normal 7 4 2 5 6 5" xfId="15070" xr:uid="{F3169F16-BF1F-4788-9CAD-AC7C449E61D1}"/>
    <cellStyle name="Normal 7 4 2 5 7" xfId="4064" xr:uid="{CD24C5D8-64C7-4E38-AE6A-E07FD8DAA435}"/>
    <cellStyle name="Normal 7 4 2 5 7 2" xfId="8844" xr:uid="{C6CE6DB9-81FB-438A-BE86-E541574BECAE}"/>
    <cellStyle name="Normal 7 4 2 5 7 2 2" xfId="19224" xr:uid="{1C3F134B-79D1-4839-97F2-130859F8B169}"/>
    <cellStyle name="Normal 7 4 2 5 7 3" xfId="11677" xr:uid="{57EDC30A-257C-419F-B6B7-784485107058}"/>
    <cellStyle name="Normal 7 4 2 5 7 3 2" xfId="22057" xr:uid="{A0F18111-F1BD-406C-99C7-3E89D5CADB8E}"/>
    <cellStyle name="Normal 7 4 2 5 7 4" xfId="28078" xr:uid="{C85E6CB5-C3DC-4F9A-ACB4-F3E56903F176}"/>
    <cellStyle name="Normal 7 4 2 5 7 5" xfId="16391" xr:uid="{72DD76BE-E92C-41A1-92BB-CBDEE0DF260F}"/>
    <cellStyle name="Normal 7 4 2 5 8" xfId="5425" xr:uid="{BB73E277-5C4F-4CAB-9689-E95916508D19}"/>
    <cellStyle name="Normal 7 4 2 5 8 2" xfId="14722" xr:uid="{4D7B405F-719B-4273-86A8-7ADE3E7CDFF0}"/>
    <cellStyle name="Normal 7 4 2 5 9" xfId="7175" xr:uid="{E2FC0238-D568-49BD-8CAD-C4343ECF0472}"/>
    <cellStyle name="Normal 7 4 2 5 9 2" xfId="17555" xr:uid="{1DD1EA12-FE9F-4321-98B3-29F2E25FFBB5}"/>
    <cellStyle name="Normal 7 4 2 6" xfId="1413" xr:uid="{00000000-0005-0000-0000-00005C070000}"/>
    <cellStyle name="Normal 7 4 2 6 10" xfId="10013" xr:uid="{B005047F-553F-4924-9AED-EE4FF4F402CC}"/>
    <cellStyle name="Normal 7 4 2 6 10 2" xfId="20393" xr:uid="{AEEC708B-5BE3-4339-9329-464B6727CE2D}"/>
    <cellStyle name="Normal 7 4 2 6 11" xfId="23968" xr:uid="{B1BFA53B-4411-4F77-90BC-F1ACAFC20672}"/>
    <cellStyle name="Normal 7 4 2 6 12" xfId="12631" xr:uid="{356EBB20-4CFC-4623-8999-6556D895B666}"/>
    <cellStyle name="Normal 7 4 2 6 2" xfId="1414" xr:uid="{00000000-0005-0000-0000-00005D070000}"/>
    <cellStyle name="Normal 7 4 2 6 2 2" xfId="1415" xr:uid="{00000000-0005-0000-0000-00005E070000}"/>
    <cellStyle name="Normal 7 4 2 6 2 2 2" xfId="5432" xr:uid="{ACC49959-56F5-457B-8777-6A4362BBF026}"/>
    <cellStyle name="Normal 7 4 2 6 2 2 2 2" xfId="25082" xr:uid="{3B9B08C4-D6CA-4A0C-B355-9341D725EBDD}"/>
    <cellStyle name="Normal 7 4 2 6 2 2 2 3" xfId="28228" xr:uid="{20C2A7A5-F58B-4B9B-B161-904618D63BBB}"/>
    <cellStyle name="Normal 7 4 2 6 2 2 2 4" xfId="14729" xr:uid="{C0232D7C-B838-4704-8517-D1D2136571EB}"/>
    <cellStyle name="Normal 7 4 2 6 2 2 3" xfId="7182" xr:uid="{BE33CC03-26D6-4F9E-96FB-EF0745C5CFBC}"/>
    <cellStyle name="Normal 7 4 2 6 2 2 3 2" xfId="27661" xr:uid="{8A55FD98-BA27-42A1-B444-FCB1DEC93CE1}"/>
    <cellStyle name="Normal 7 4 2 6 2 2 3 3" xfId="28705" xr:uid="{F3335788-22CA-49A2-A198-B67340352892}"/>
    <cellStyle name="Normal 7 4 2 6 2 2 3 4" xfId="17562" xr:uid="{5D2F1BA3-BFA8-4272-8075-7B079CD1E603}"/>
    <cellStyle name="Normal 7 4 2 6 2 2 4" xfId="10015" xr:uid="{62D4065E-236E-4227-B202-B705D98E07CB}"/>
    <cellStyle name="Normal 7 4 2 6 2 2 4 2" xfId="29455" xr:uid="{953B8973-E9D4-4A28-9448-9283324B166F}"/>
    <cellStyle name="Normal 7 4 2 6 2 2 4 3" xfId="20395" xr:uid="{A4154077-145C-4608-B623-9B291738B4B5}"/>
    <cellStyle name="Normal 7 4 2 6 2 2 5" xfId="24110" xr:uid="{1E6376B6-685C-41F6-AA1A-0E1371E4F7E4}"/>
    <cellStyle name="Normal 7 4 2 6 2 2 6" xfId="14027" xr:uid="{F2E8C2ED-6652-4E5E-B034-69DEC9945787}"/>
    <cellStyle name="Normal 7 4 2 6 2 3" xfId="2826" xr:uid="{00000000-0005-0000-0000-00005D080000}"/>
    <cellStyle name="Normal 7 4 2 6 2 3 2" xfId="6042" xr:uid="{CD12F26D-7E38-4B72-BD0F-648FE20591B2}"/>
    <cellStyle name="Normal 7 4 2 6 2 3 2 2" xfId="26924" xr:uid="{7A04FC21-7B5E-4CD7-B124-1DF756BCC50B}"/>
    <cellStyle name="Normal 7 4 2 6 2 3 2 3" xfId="15496" xr:uid="{92AEBB35-1F1E-45DB-A179-204373507A49}"/>
    <cellStyle name="Normal 7 4 2 6 2 3 3" xfId="7949" xr:uid="{544102D1-B4FD-4580-AB52-37F5F53691B1}"/>
    <cellStyle name="Normal 7 4 2 6 2 3 3 2" xfId="18329" xr:uid="{D5BE6525-FBCC-4B18-A71C-5E613C285E72}"/>
    <cellStyle name="Normal 7 4 2 6 2 3 4" xfId="10782" xr:uid="{4F84140B-4949-4A65-8CA7-13438E35AAFE}"/>
    <cellStyle name="Normal 7 4 2 6 2 3 4 2" xfId="21162" xr:uid="{EADBB21F-4358-4A40-9D66-D97F8AD657E1}"/>
    <cellStyle name="Normal 7 4 2 6 2 3 5" xfId="24549" xr:uid="{236C8CB4-8771-4D9A-A151-835DD1644386}"/>
    <cellStyle name="Normal 7 4 2 6 2 3 6" xfId="13300" xr:uid="{FFBBAFCE-4E25-452F-A3A4-2BFC8F0A33A5}"/>
    <cellStyle name="Normal 7 4 2 6 2 4" xfId="4217" xr:uid="{CB5E1B9E-8298-4AB5-8BA2-CDA1208127F1}"/>
    <cellStyle name="Normal 7 4 2 6 2 4 2" xfId="8989" xr:uid="{8A08711D-C16C-4D26-A112-C5B19FD900A6}"/>
    <cellStyle name="Normal 7 4 2 6 2 4 2 2" xfId="29068" xr:uid="{7DBA42BE-1030-4A1A-9B27-A843FA100053}"/>
    <cellStyle name="Normal 7 4 2 6 2 4 2 3" xfId="19369" xr:uid="{185869D1-AB3E-426B-B499-220AD464EF35}"/>
    <cellStyle name="Normal 7 4 2 6 2 4 3" xfId="11822" xr:uid="{67F4D7A1-B4EE-4730-8EAD-10F1F3EF120C}"/>
    <cellStyle name="Normal 7 4 2 6 2 4 3 2" xfId="22202" xr:uid="{23FF878B-135C-476A-A974-E6D81A426931}"/>
    <cellStyle name="Normal 7 4 2 6 2 4 4" xfId="24155" xr:uid="{3F4AFEAA-481D-442A-A5F1-93DED3FB4675}"/>
    <cellStyle name="Normal 7 4 2 6 2 4 5" xfId="16536" xr:uid="{9DDB4BA9-5EFA-4772-8776-20EE45B267C5}"/>
    <cellStyle name="Normal 7 4 2 6 2 5" xfId="5431" xr:uid="{B53CA646-856C-40E3-B9B1-1B1C39C90F5B}"/>
    <cellStyle name="Normal 7 4 2 6 2 5 2" xfId="26380" xr:uid="{985CE4B6-9B97-404E-8FC0-9CA482811201}"/>
    <cellStyle name="Normal 7 4 2 6 2 5 3" xfId="14728" xr:uid="{0DB742FD-2D59-49F6-8D24-05C7BE73D3ED}"/>
    <cellStyle name="Normal 7 4 2 6 2 6" xfId="7181" xr:uid="{7F0CD3EC-A7ED-415E-BB71-E350FC058EFE}"/>
    <cellStyle name="Normal 7 4 2 6 2 6 2" xfId="17561" xr:uid="{BF747459-136E-42E9-B078-152299A8E6D6}"/>
    <cellStyle name="Normal 7 4 2 6 2 7" xfId="10014" xr:uid="{AE1DDB34-B94D-4F70-8B50-BBDACA9B0F46}"/>
    <cellStyle name="Normal 7 4 2 6 2 7 2" xfId="20394" xr:uid="{32D57998-B51C-4D26-AE68-6ED260EE16CF}"/>
    <cellStyle name="Normal 7 4 2 6 2 8" xfId="24492" xr:uid="{6CC6677E-E6E1-45EE-BA0C-C14C13A7610E}"/>
    <cellStyle name="Normal 7 4 2 6 2 9" xfId="12789" xr:uid="{173BBFF3-D0F4-4160-AFF4-3F0497245FA6}"/>
    <cellStyle name="Normal 7 4 2 6 3" xfId="1416" xr:uid="{00000000-0005-0000-0000-00005F070000}"/>
    <cellStyle name="Normal 7 4 2 6 3 2" xfId="4581" xr:uid="{1BF54EF6-A596-4E83-B706-8E4A11FB6522}"/>
    <cellStyle name="Normal 7 4 2 6 3 2 2" xfId="9353" xr:uid="{C70380DC-B373-40D4-AC39-627D89764B5A}"/>
    <cellStyle name="Normal 7 4 2 6 3 2 2 2" xfId="29325" xr:uid="{9C1A41FE-2635-4791-A25C-E3F106F38BD2}"/>
    <cellStyle name="Normal 7 4 2 6 3 2 2 3" xfId="19733" xr:uid="{C10CF57A-7449-4792-B663-B665D61B8051}"/>
    <cellStyle name="Normal 7 4 2 6 3 2 3" xfId="12186" xr:uid="{9987C1F0-235F-4763-85FC-D06D2B2C4ECF}"/>
    <cellStyle name="Normal 7 4 2 6 3 2 3 2" xfId="22566" xr:uid="{FB548799-0E5E-406E-9E65-6539CA2FCB7D}"/>
    <cellStyle name="Normal 7 4 2 6 3 2 4" xfId="23524" xr:uid="{43912BF1-D01E-4BCF-81CA-9DEFFB11AD82}"/>
    <cellStyle name="Normal 7 4 2 6 3 2 5" xfId="16900" xr:uid="{BA4ECC0D-83ED-407F-BCAA-064BFB4F01C3}"/>
    <cellStyle name="Normal 7 4 2 6 3 3" xfId="5433" xr:uid="{586EF2D9-24F5-4293-9A1C-40A22B06FF20}"/>
    <cellStyle name="Normal 7 4 2 6 3 3 2" xfId="26866" xr:uid="{9703619E-5EBC-4ECB-9542-BD3FC3B49889}"/>
    <cellStyle name="Normal 7 4 2 6 3 3 3" xfId="27059" xr:uid="{898A3EAE-B37A-42A8-A9B5-A4B9E4D060D4}"/>
    <cellStyle name="Normal 7 4 2 6 3 3 4" xfId="14730" xr:uid="{0BBC9CEC-1798-4D37-915A-9BA30FF844EE}"/>
    <cellStyle name="Normal 7 4 2 6 3 4" xfId="7183" xr:uid="{81C49B6A-535B-4744-9D34-E03E2DC1FC01}"/>
    <cellStyle name="Normal 7 4 2 6 3 4 2" xfId="26070" xr:uid="{54965685-2E95-4A9A-8DAC-26B9ACC33AAE}"/>
    <cellStyle name="Normal 7 4 2 6 3 4 3" xfId="26077" xr:uid="{4B8C6A35-BB5E-4E04-8659-982CCD8A6CCD}"/>
    <cellStyle name="Normal 7 4 2 6 3 4 4" xfId="17563" xr:uid="{B27B0C0C-397F-4F16-AD78-649203BA9DBB}"/>
    <cellStyle name="Normal 7 4 2 6 3 5" xfId="10016" xr:uid="{DB3DA74A-F661-4D5D-9965-C692008A5E5F}"/>
    <cellStyle name="Normal 7 4 2 6 3 5 2" xfId="29456" xr:uid="{D3B1CD2D-4B81-49DE-99E0-FDDCC3584FA2}"/>
    <cellStyle name="Normal 7 4 2 6 3 5 3" xfId="20396" xr:uid="{06C36481-C097-46B8-BFA2-9452BC204D9B}"/>
    <cellStyle name="Normal 7 4 2 6 3 6" xfId="23180" xr:uid="{1DB60C66-997E-4EBF-BC69-CA57773C7EEB}"/>
    <cellStyle name="Normal 7 4 2 6 3 7" xfId="14028" xr:uid="{38A60E8F-1A15-4F0E-B1BC-C7F451D6E98E}"/>
    <cellStyle name="Normal 7 4 2 6 4" xfId="1417" xr:uid="{00000000-0005-0000-0000-000060070000}"/>
    <cellStyle name="Normal 7 4 2 6 4 2" xfId="5434" xr:uid="{1098EACB-F920-4291-9391-EFC70FC55943}"/>
    <cellStyle name="Normal 7 4 2 6 4 2 2" xfId="25673" xr:uid="{A31B6F93-403A-46B7-838C-23C6F6A7892F}"/>
    <cellStyle name="Normal 7 4 2 6 4 2 3" xfId="27222" xr:uid="{AF167C8A-3895-4A44-9B5F-E4A0FD058299}"/>
    <cellStyle name="Normal 7 4 2 6 4 2 4" xfId="14731" xr:uid="{F0BBF8B3-23E5-4EA8-81AF-B1566C2E3D6F}"/>
    <cellStyle name="Normal 7 4 2 6 4 3" xfId="7184" xr:uid="{F100B69C-70E3-4089-B3A4-FA365EB5D525}"/>
    <cellStyle name="Normal 7 4 2 6 4 3 2" xfId="27073" xr:uid="{847359D5-C1DB-48F5-8BE8-52AA144B6839}"/>
    <cellStyle name="Normal 7 4 2 6 4 3 3" xfId="17564" xr:uid="{E755EA97-62BB-408D-812C-AD918708BE0D}"/>
    <cellStyle name="Normal 7 4 2 6 4 4" xfId="10017" xr:uid="{62B92776-CB32-4631-AAD3-0911FDE28057}"/>
    <cellStyle name="Normal 7 4 2 6 4 4 2" xfId="20397" xr:uid="{7E4BA555-3E90-425F-AD14-F5855C84BBEB}"/>
    <cellStyle name="Normal 7 4 2 6 4 5" xfId="24505" xr:uid="{D1F60048-1F01-454C-8F29-5C365FD9AE94}"/>
    <cellStyle name="Normal 7 4 2 6 4 6" xfId="13487" xr:uid="{A33226EE-2783-4EA0-AEF9-1D2369B95F25}"/>
    <cellStyle name="Normal 7 4 2 6 5" xfId="2580" xr:uid="{00000000-0005-0000-0000-000060080000}"/>
    <cellStyle name="Normal 7 4 2 6 5 2" xfId="5845" xr:uid="{17D75B77-B2E5-482C-AF94-4F4BB57B6AA4}"/>
    <cellStyle name="Normal 7 4 2 6 5 2 2" xfId="28577" xr:uid="{47400427-7ED5-4ED7-8D01-2982F6F56245}"/>
    <cellStyle name="Normal 7 4 2 6 5 2 3" xfId="15252" xr:uid="{0692E47A-8ABA-490E-B809-91E5AD376575}"/>
    <cellStyle name="Normal 7 4 2 6 5 3" xfId="7705" xr:uid="{8F573EFC-8B2A-4675-9DAA-06B413A2D871}"/>
    <cellStyle name="Normal 7 4 2 6 5 3 2" xfId="18085" xr:uid="{A72F17EF-D17E-457D-A99B-9EDDAE54C255}"/>
    <cellStyle name="Normal 7 4 2 6 5 4" xfId="10538" xr:uid="{FE721382-46EC-47CE-9E00-1C7D2AD5CB5C}"/>
    <cellStyle name="Normal 7 4 2 6 5 4 2" xfId="20918" xr:uid="{BA75287A-DD7E-48BF-B60B-1477C427A975}"/>
    <cellStyle name="Normal 7 4 2 6 5 5" xfId="25293" xr:uid="{2E4EDD41-397C-4261-A4FE-33FF3F5E5E5E}"/>
    <cellStyle name="Normal 7 4 2 6 5 6" xfId="12968" xr:uid="{D2E29B5C-A764-4CBE-A5A5-82E3569611B1}"/>
    <cellStyle name="Normal 7 4 2 6 6" xfId="2397" xr:uid="{00000000-0005-0000-0000-00005A080000}"/>
    <cellStyle name="Normal 7 4 2 6 6 2" xfId="7524" xr:uid="{21F174A7-4987-4EBF-A1EF-44A664994639}"/>
    <cellStyle name="Normal 7 4 2 6 6 2 2" xfId="26785" xr:uid="{FCC0CB2D-E4EF-45DB-B929-DFB54B1569B1}"/>
    <cellStyle name="Normal 7 4 2 6 6 2 3" xfId="17904" xr:uid="{6AAD9FE9-06E3-4AD8-95AD-40296A6C342B}"/>
    <cellStyle name="Normal 7 4 2 6 6 3" xfId="10357" xr:uid="{96808953-3DDB-4A9D-9F4C-E5CBDC75F4BE}"/>
    <cellStyle name="Normal 7 4 2 6 6 3 2" xfId="20737" xr:uid="{A6BE3F22-05B0-4709-A6B2-6F8C6FB45ECB}"/>
    <cellStyle name="Normal 7 4 2 6 6 4" xfId="23099" xr:uid="{50A340EA-2354-4D27-A57E-7B444BE316CA}"/>
    <cellStyle name="Normal 7 4 2 6 6 5" xfId="15071" xr:uid="{02E62824-B523-4CBE-9AC5-A726FE865AD8}"/>
    <cellStyle name="Normal 7 4 2 6 7" xfId="4065" xr:uid="{787504FD-E615-4DF1-9D77-BBECC0DE93F8}"/>
    <cellStyle name="Normal 7 4 2 6 7 2" xfId="8845" xr:uid="{FCF05B19-81FB-4A54-BEB7-F0A61DB12570}"/>
    <cellStyle name="Normal 7 4 2 6 7 2 2" xfId="19225" xr:uid="{32B3D620-F75A-4CAD-B1E5-597DD8136D45}"/>
    <cellStyle name="Normal 7 4 2 6 7 3" xfId="11678" xr:uid="{33C1B2BD-D14A-44C0-9307-05BFF67FA58E}"/>
    <cellStyle name="Normal 7 4 2 6 7 3 2" xfId="22058" xr:uid="{6B631C3B-0DB2-48F2-B87D-D2F45125569C}"/>
    <cellStyle name="Normal 7 4 2 6 7 4" xfId="28106" xr:uid="{F5261F1D-F1B9-45E8-8F81-7C53A7BE747C}"/>
    <cellStyle name="Normal 7 4 2 6 7 5" xfId="16392" xr:uid="{D8E47FB0-8BB3-4344-AB82-69A4BA1C62CB}"/>
    <cellStyle name="Normal 7 4 2 6 8" xfId="5430" xr:uid="{1F40B752-6737-46EE-A6DF-1B75DA96DBD1}"/>
    <cellStyle name="Normal 7 4 2 6 8 2" xfId="14727" xr:uid="{391F89FC-6944-4964-B2E1-FDFC3C4ED719}"/>
    <cellStyle name="Normal 7 4 2 6 9" xfId="7180" xr:uid="{450B9847-020C-49F1-B642-B0DEC3E29F00}"/>
    <cellStyle name="Normal 7 4 2 6 9 2" xfId="17560" xr:uid="{ACCB61D8-4537-48D9-9271-7E8864C9E44C}"/>
    <cellStyle name="Normal 7 4 2 7" xfId="1418" xr:uid="{00000000-0005-0000-0000-000061070000}"/>
    <cellStyle name="Normal 7 4 2 7 10" xfId="12632" xr:uid="{94DB8E25-984C-4D8D-A56D-979E81D1A1DE}"/>
    <cellStyle name="Normal 7 4 2 7 2" xfId="1419" xr:uid="{00000000-0005-0000-0000-000062070000}"/>
    <cellStyle name="Normal 7 4 2 7 2 2" xfId="2989" xr:uid="{00000000-0005-0000-0000-000063080000}"/>
    <cellStyle name="Normal 7 4 2 7 2 2 2" xfId="6139" xr:uid="{1266CA9C-5035-448E-8939-3C069FE41792}"/>
    <cellStyle name="Normal 7 4 2 7 2 2 2 2" xfId="27831" xr:uid="{6BA6E3E3-0B5D-4725-AD7D-45FA59660042}"/>
    <cellStyle name="Normal 7 4 2 7 2 2 2 3" xfId="26312" xr:uid="{14734C87-6DE6-4D0B-84FB-F5E620DB5FDB}"/>
    <cellStyle name="Normal 7 4 2 7 2 2 2 4" xfId="15617" xr:uid="{6FB34FEA-6554-4BE3-8D10-9AD6CE81D6C6}"/>
    <cellStyle name="Normal 7 4 2 7 2 2 3" xfId="8070" xr:uid="{CE9E1B3D-C1FD-4CBA-A6BB-D92144A0865F}"/>
    <cellStyle name="Normal 7 4 2 7 2 2 3 2" xfId="27722" xr:uid="{0032E810-F024-4C77-AE8D-9373B8055228}"/>
    <cellStyle name="Normal 7 4 2 7 2 2 3 3" xfId="18450" xr:uid="{B3FB1B6C-478C-4CD5-A026-5797CBD64E79}"/>
    <cellStyle name="Normal 7 4 2 7 2 2 4" xfId="10903" xr:uid="{4415CB7F-40E9-45E1-85D9-6DABC2764ED3}"/>
    <cellStyle name="Normal 7 4 2 7 2 2 4 2" xfId="21283" xr:uid="{3E1FD531-B551-4991-9904-10393FE33A3C}"/>
    <cellStyle name="Normal 7 4 2 7 2 2 5" xfId="23828" xr:uid="{E0E623C1-45BB-4EFA-87D1-5D1FD674B409}"/>
    <cellStyle name="Normal 7 4 2 7 2 2 6" xfId="13488" xr:uid="{6258D515-6824-426D-9C18-B099CE2EE0A9}"/>
    <cellStyle name="Normal 7 4 2 7 2 3" xfId="5436" xr:uid="{73706557-7274-4A62-9D2E-9D0F68BD4BC2}"/>
    <cellStyle name="Normal 7 4 2 7 2 3 2" xfId="23500" xr:uid="{15F8D672-281A-4D72-AD12-49CEE82E7533}"/>
    <cellStyle name="Normal 7 4 2 7 2 3 3" xfId="27196" xr:uid="{D064E7A5-6181-4134-830F-81AF10BBEB20}"/>
    <cellStyle name="Normal 7 4 2 7 2 3 4" xfId="14733" xr:uid="{DB7C5814-2379-4983-8608-9F3F172D6E7F}"/>
    <cellStyle name="Normal 7 4 2 7 2 4" xfId="7186" xr:uid="{3836BD7D-4B8E-4F9B-8B5D-7B489FC8B2BF}"/>
    <cellStyle name="Normal 7 4 2 7 2 4 2" xfId="26634" xr:uid="{18E5D6C6-EF43-4D85-8CE8-AE7EE66E87D1}"/>
    <cellStyle name="Normal 7 4 2 7 2 4 3" xfId="27243" xr:uid="{6B17FA2A-E0D2-44FB-8207-51940BE33BD3}"/>
    <cellStyle name="Normal 7 4 2 7 2 4 4" xfId="17566" xr:uid="{DFEF93DD-08C3-4443-844E-F6CA5FDD1CF2}"/>
    <cellStyle name="Normal 7 4 2 7 2 5" xfId="10019" xr:uid="{0889C94F-1ABA-4FC6-9E28-0795963A3FA9}"/>
    <cellStyle name="Normal 7 4 2 7 2 5 2" xfId="29457" xr:uid="{70201FCB-86E4-489F-8B22-D4D9F690346B}"/>
    <cellStyle name="Normal 7 4 2 7 2 5 3" xfId="20399" xr:uid="{89FBEA2D-C08B-4774-AF5A-524674D3512A}"/>
    <cellStyle name="Normal 7 4 2 7 2 6" xfId="23849" xr:uid="{DF26400E-02C4-4589-8613-8A8F024D1767}"/>
    <cellStyle name="Normal 7 4 2 7 2 7" xfId="12790" xr:uid="{BFB7021A-E11C-42FB-8F02-FE5A49CDF78E}"/>
    <cellStyle name="Normal 7 4 2 7 3" xfId="1420" xr:uid="{00000000-0005-0000-0000-000063070000}"/>
    <cellStyle name="Normal 7 4 2 7 3 2" xfId="5437" xr:uid="{82B5E694-2FC5-4E24-8479-0FC41482D483}"/>
    <cellStyle name="Normal 7 4 2 7 3 2 2" xfId="26971" xr:uid="{2BF54BE0-ED09-4508-B9C3-888EF3FACA7E}"/>
    <cellStyle name="Normal 7 4 2 7 3 2 3" xfId="28157" xr:uid="{41CB8755-7976-4FA8-92E0-440C84D9FADA}"/>
    <cellStyle name="Normal 7 4 2 7 3 2 4" xfId="14734" xr:uid="{8D89238C-0030-4AB4-9F24-B117B919F0F0}"/>
    <cellStyle name="Normal 7 4 2 7 3 3" xfId="7187" xr:uid="{0008B33A-5D63-4F47-B563-238954287A5F}"/>
    <cellStyle name="Normal 7 4 2 7 3 3 2" xfId="28237" xr:uid="{260C5BFE-EE4A-4508-BB9D-B54A34FC1DD1}"/>
    <cellStyle name="Normal 7 4 2 7 3 3 3" xfId="26043" xr:uid="{7BC6694E-8F7E-426B-982B-C6FE59EE42A5}"/>
    <cellStyle name="Normal 7 4 2 7 3 3 4" xfId="17567" xr:uid="{27E6BAC9-0590-4F18-8EA6-355AEED43B58}"/>
    <cellStyle name="Normal 7 4 2 7 3 4" xfId="10020" xr:uid="{D6282C0B-23EE-4436-B69D-F5E8D9CEA92A}"/>
    <cellStyle name="Normal 7 4 2 7 3 4 2" xfId="29458" xr:uid="{794BD335-970E-4ABE-8731-2B8B81EFDD62}"/>
    <cellStyle name="Normal 7 4 2 7 3 4 3" xfId="20400" xr:uid="{5459E404-4B22-4EAD-B82F-42EE3543FD20}"/>
    <cellStyle name="Normal 7 4 2 7 3 5" xfId="23109" xr:uid="{BCC33169-2365-4075-A213-E531A6313F02}"/>
    <cellStyle name="Normal 7 4 2 7 3 6" xfId="13301" xr:uid="{44BF5C5C-C4C7-4BF3-978B-7EB2E005626C}"/>
    <cellStyle name="Normal 7 4 2 7 4" xfId="2398" xr:uid="{00000000-0005-0000-0000-000061080000}"/>
    <cellStyle name="Normal 7 4 2 7 4 2" xfId="7525" xr:uid="{86492D43-90EB-48CF-8201-D4300A5D77A1}"/>
    <cellStyle name="Normal 7 4 2 7 4 2 2" xfId="25867" xr:uid="{FFB7116F-81E7-4660-99A9-B36EAAF51FAD}"/>
    <cellStyle name="Normal 7 4 2 7 4 2 3" xfId="17905" xr:uid="{9EBB2063-CA9F-41AA-ACB2-36A461FE1529}"/>
    <cellStyle name="Normal 7 4 2 7 4 3" xfId="10358" xr:uid="{54018CCB-AB0E-4704-9798-FE8BC0349EED}"/>
    <cellStyle name="Normal 7 4 2 7 4 3 2" xfId="20738" xr:uid="{9AD254BA-D173-4481-812D-E6A24542D02F}"/>
    <cellStyle name="Normal 7 4 2 7 4 4" xfId="24787" xr:uid="{9018913B-342D-4E75-A25C-8C37B551CB05}"/>
    <cellStyle name="Normal 7 4 2 7 4 5" xfId="15072" xr:uid="{7DD61C3C-68EC-4DA4-8FD3-0480FC45329D}"/>
    <cellStyle name="Normal 7 4 2 7 5" xfId="4066" xr:uid="{77472886-F551-449A-8098-A7FB30B7B646}"/>
    <cellStyle name="Normal 7 4 2 7 5 2" xfId="8846" xr:uid="{F84EA359-FB2C-4639-A40E-838E073F2E29}"/>
    <cellStyle name="Normal 7 4 2 7 5 2 2" xfId="28995" xr:uid="{7BF56CC5-6A5C-4EF6-B5F0-8F2CBE3D79FE}"/>
    <cellStyle name="Normal 7 4 2 7 5 2 3" xfId="19226" xr:uid="{8AD95E74-020B-4D2D-9F96-D8EB383DF9DA}"/>
    <cellStyle name="Normal 7 4 2 7 5 3" xfId="11679" xr:uid="{C12A5A78-6510-436E-A32D-926A5FAD00FB}"/>
    <cellStyle name="Normal 7 4 2 7 5 3 2" xfId="22059" xr:uid="{B6EEC522-B3A4-4B2E-85A7-A04BC0C8DDFB}"/>
    <cellStyle name="Normal 7 4 2 7 5 4" xfId="22811" xr:uid="{37258880-037A-4767-9152-4095A0169B94}"/>
    <cellStyle name="Normal 7 4 2 7 5 5" xfId="16393" xr:uid="{6E299FD7-684B-4802-A6FF-86435AC177AA}"/>
    <cellStyle name="Normal 7 4 2 7 6" xfId="5435" xr:uid="{D3C90363-648C-472E-B1D6-0895137A7634}"/>
    <cellStyle name="Normal 7 4 2 7 6 2" xfId="26327" xr:uid="{B017C560-B810-4746-8C55-B4995878F636}"/>
    <cellStyle name="Normal 7 4 2 7 6 3" xfId="26509" xr:uid="{92F04E2A-EF45-425E-B460-6E5D80E4539C}"/>
    <cellStyle name="Normal 7 4 2 7 6 4" xfId="14732" xr:uid="{BAE21227-5844-4849-AED3-9A0C92C98A8C}"/>
    <cellStyle name="Normal 7 4 2 7 7" xfId="7185" xr:uid="{7CC78FA1-708E-40DD-960B-EAF910F14868}"/>
    <cellStyle name="Normal 7 4 2 7 7 2" xfId="26420" xr:uid="{6A8787EE-F31E-4982-9135-5F1148B2FDBE}"/>
    <cellStyle name="Normal 7 4 2 7 7 3" xfId="17565" xr:uid="{23954045-1D4A-4E58-9EDC-5DC74BA99BA5}"/>
    <cellStyle name="Normal 7 4 2 7 8" xfId="10018" xr:uid="{94B3A68A-3BD4-419B-9AC3-B8BD758CE315}"/>
    <cellStyle name="Normal 7 4 2 7 8 2" xfId="20398" xr:uid="{FB3E73B1-994C-477B-9EC3-AED1D1AD3CD1}"/>
    <cellStyle name="Normal 7 4 2 7 9" xfId="24624" xr:uid="{E09003C2-1B00-4328-BBF9-063EA82CCD48}"/>
    <cellStyle name="Normal 7 4 2 8" xfId="1421" xr:uid="{00000000-0005-0000-0000-000064070000}"/>
    <cellStyle name="Normal 7 4 2 8 10" xfId="12633" xr:uid="{764DDC1B-9402-4F8E-8F51-32FAF920D60E}"/>
    <cellStyle name="Normal 7 4 2 8 2" xfId="1422" xr:uid="{00000000-0005-0000-0000-000065070000}"/>
    <cellStyle name="Normal 7 4 2 8 2 2" xfId="2990" xr:uid="{00000000-0005-0000-0000-000067080000}"/>
    <cellStyle name="Normal 7 4 2 8 2 2 2" xfId="6140" xr:uid="{9041C163-69A9-43CC-9E9A-D833F2C7176D}"/>
    <cellStyle name="Normal 7 4 2 8 2 2 2 2" xfId="26202" xr:uid="{B493E099-C3E2-4544-9AA4-825065CBA4E2}"/>
    <cellStyle name="Normal 7 4 2 8 2 2 2 3" xfId="27474" xr:uid="{3AB40F7B-C570-4D06-ADBC-05D10685A382}"/>
    <cellStyle name="Normal 7 4 2 8 2 2 2 4" xfId="15618" xr:uid="{662CF5B3-522E-4A27-8305-2C33727EF944}"/>
    <cellStyle name="Normal 7 4 2 8 2 2 3" xfId="8071" xr:uid="{A7D51079-161A-4855-A031-386021851227}"/>
    <cellStyle name="Normal 7 4 2 8 2 2 3 2" xfId="28766" xr:uid="{E2D87E69-31E9-42B6-96CD-1C9BA892C7BB}"/>
    <cellStyle name="Normal 7 4 2 8 2 2 3 3" xfId="18451" xr:uid="{A4CED350-C79A-4982-82E0-0E78037D358B}"/>
    <cellStyle name="Normal 7 4 2 8 2 2 4" xfId="10904" xr:uid="{CB272D73-6214-4DBE-B2F7-601C344F4AED}"/>
    <cellStyle name="Normal 7 4 2 8 2 2 4 2" xfId="21284" xr:uid="{A51A0245-F2DF-4AE0-AADB-DA7AF0E58429}"/>
    <cellStyle name="Normal 7 4 2 8 2 2 5" xfId="25246" xr:uid="{3814E4DE-EEA9-49D4-9238-DCCEEA448DD9}"/>
    <cellStyle name="Normal 7 4 2 8 2 2 6" xfId="13489" xr:uid="{CC3172A9-4FD7-4114-8024-2F839FFAC561}"/>
    <cellStyle name="Normal 7 4 2 8 2 3" xfId="5439" xr:uid="{336699C8-1CEE-4FE0-A41F-11B48F3781CB}"/>
    <cellStyle name="Normal 7 4 2 8 2 3 2" xfId="25140" xr:uid="{143F8DC0-D0F0-4F1B-A5F6-49BBA04A9BAA}"/>
    <cellStyle name="Normal 7 4 2 8 2 3 3" xfId="27240" xr:uid="{FCF3E825-A10B-4A4B-9EA1-E9B2699347E6}"/>
    <cellStyle name="Normal 7 4 2 8 2 3 4" xfId="14736" xr:uid="{F4C934E6-EF23-4A45-A8C7-37BB666CB016}"/>
    <cellStyle name="Normal 7 4 2 8 2 4" xfId="7189" xr:uid="{18D41000-B14D-4DB2-B55D-9828FC100708}"/>
    <cellStyle name="Normal 7 4 2 8 2 4 2" xfId="26094" xr:uid="{B5DDF77C-89DA-471A-8272-5E6E03F47423}"/>
    <cellStyle name="Normal 7 4 2 8 2 4 3" xfId="26434" xr:uid="{EADE3D3C-76DB-4633-9772-34B4800C979C}"/>
    <cellStyle name="Normal 7 4 2 8 2 4 4" xfId="17569" xr:uid="{2AEDA77A-D5D4-4E04-B75B-45DDA0F9A858}"/>
    <cellStyle name="Normal 7 4 2 8 2 5" xfId="10022" xr:uid="{0B9161BD-1312-4222-8C65-7C901862FE49}"/>
    <cellStyle name="Normal 7 4 2 8 2 5 2" xfId="29459" xr:uid="{3B11A4C3-9B9B-404A-AAB3-C3FF001AC2C4}"/>
    <cellStyle name="Normal 7 4 2 8 2 5 3" xfId="20402" xr:uid="{22CC1A39-7AB0-474E-9DD9-C58BA7F6E7DB}"/>
    <cellStyle name="Normal 7 4 2 8 2 6" xfId="23374" xr:uid="{4798756F-1AD2-44D4-A672-6B80D892F56E}"/>
    <cellStyle name="Normal 7 4 2 8 2 7" xfId="12791" xr:uid="{BF2F52C6-13F2-4F1D-9924-D50FFADB0400}"/>
    <cellStyle name="Normal 7 4 2 8 3" xfId="1423" xr:uid="{00000000-0005-0000-0000-000066070000}"/>
    <cellStyle name="Normal 7 4 2 8 3 2" xfId="5440" xr:uid="{DF7E501D-4D91-426D-AD30-9FD2EF2BFCE7}"/>
    <cellStyle name="Normal 7 4 2 8 3 2 2" xfId="27432" xr:uid="{7D3C8E64-94D2-442D-AA48-12B7CF08B5B7}"/>
    <cellStyle name="Normal 7 4 2 8 3 2 3" xfId="28600" xr:uid="{1FEA78ED-3976-4495-9929-FD5F90723AF7}"/>
    <cellStyle name="Normal 7 4 2 8 3 2 4" xfId="14737" xr:uid="{E3B0F55E-0118-4914-A1F6-148CF20F42D4}"/>
    <cellStyle name="Normal 7 4 2 8 3 3" xfId="7190" xr:uid="{E0B26F10-6A1D-4076-95F6-2A99FD4F5D93}"/>
    <cellStyle name="Normal 7 4 2 8 3 3 2" xfId="27425" xr:uid="{5A5AEE34-4573-48E5-9EB2-1803A67C8182}"/>
    <cellStyle name="Normal 7 4 2 8 3 3 3" xfId="27401" xr:uid="{2556DBBF-00E5-435C-841D-7AE47896058F}"/>
    <cellStyle name="Normal 7 4 2 8 3 3 4" xfId="17570" xr:uid="{050D4FF1-B4FE-48C8-B357-5E446ABB2642}"/>
    <cellStyle name="Normal 7 4 2 8 3 4" xfId="10023" xr:uid="{D2779331-985F-4D2A-B82B-048C9760EA3D}"/>
    <cellStyle name="Normal 7 4 2 8 3 4 2" xfId="29460" xr:uid="{637DFF79-F514-4FB7-8A89-4E4CEE4DC035}"/>
    <cellStyle name="Normal 7 4 2 8 3 4 3" xfId="20403" xr:uid="{1B7A3929-C49F-4C4E-A47E-E6A72371383E}"/>
    <cellStyle name="Normal 7 4 2 8 3 5" xfId="25125" xr:uid="{7A71748C-01E1-42B4-AA1C-8BCDE39C24C6}"/>
    <cellStyle name="Normal 7 4 2 8 3 6" xfId="13302" xr:uid="{D245C534-4BE7-4770-B518-4D1A290DFB03}"/>
    <cellStyle name="Normal 7 4 2 8 4" xfId="2399" xr:uid="{00000000-0005-0000-0000-000065080000}"/>
    <cellStyle name="Normal 7 4 2 8 4 2" xfId="7526" xr:uid="{7A821489-26D7-4677-B041-69A2C39EA31A}"/>
    <cellStyle name="Normal 7 4 2 8 4 2 2" xfId="26246" xr:uid="{3F381CF9-2F0E-45E0-99AC-CBE86D141DBD}"/>
    <cellStyle name="Normal 7 4 2 8 4 2 3" xfId="17906" xr:uid="{2272D246-2772-444E-8657-CD6E53F0122A}"/>
    <cellStyle name="Normal 7 4 2 8 4 3" xfId="10359" xr:uid="{E3E695FB-914F-4538-A5FE-829A11F73630}"/>
    <cellStyle name="Normal 7 4 2 8 4 3 2" xfId="20739" xr:uid="{E48C7E1C-2B52-443E-BF89-E06BBDE3396E}"/>
    <cellStyle name="Normal 7 4 2 8 4 4" xfId="25498" xr:uid="{A4BA8B26-23DB-4570-B019-11C38E654B92}"/>
    <cellStyle name="Normal 7 4 2 8 4 5" xfId="15073" xr:uid="{D4271D88-5D5E-4508-BFC3-E6279DEB43BE}"/>
    <cellStyle name="Normal 7 4 2 8 5" xfId="4067" xr:uid="{DEAF12DA-3FA9-4DCB-8904-0FEFEC41EF1A}"/>
    <cellStyle name="Normal 7 4 2 8 5 2" xfId="8847" xr:uid="{1E336397-8442-444B-B4E3-A2BBFD7CEBFF}"/>
    <cellStyle name="Normal 7 4 2 8 5 2 2" xfId="28996" xr:uid="{75514FFB-B72B-46F8-ACF7-870092C6E62D}"/>
    <cellStyle name="Normal 7 4 2 8 5 2 3" xfId="19227" xr:uid="{4DA0DEEB-F0A6-4D78-B87F-5D39B35D266F}"/>
    <cellStyle name="Normal 7 4 2 8 5 3" xfId="11680" xr:uid="{D55E82D3-75FE-4EF0-A82A-5C356FFF3CB3}"/>
    <cellStyle name="Normal 7 4 2 8 5 3 2" xfId="22060" xr:uid="{C7ED9254-E5EE-4DDC-883D-9503F73F9DA8}"/>
    <cellStyle name="Normal 7 4 2 8 5 4" xfId="24974" xr:uid="{A72BF85D-5E4B-40FC-84A2-4CFFF781B86B}"/>
    <cellStyle name="Normal 7 4 2 8 5 5" xfId="16394" xr:uid="{D3B83BD2-8D64-4965-BCEF-EA03A12C7646}"/>
    <cellStyle name="Normal 7 4 2 8 6" xfId="5438" xr:uid="{7F3F327F-51DB-4F24-9C4B-E5C89DF83EE3}"/>
    <cellStyle name="Normal 7 4 2 8 6 2" xfId="26897" xr:uid="{E8A65548-4070-4D93-BEEB-7CCF5EE40D86}"/>
    <cellStyle name="Normal 7 4 2 8 6 3" xfId="26870" xr:uid="{84838828-46F0-4DEF-BA3F-EAB48AF9A8E2}"/>
    <cellStyle name="Normal 7 4 2 8 6 4" xfId="14735" xr:uid="{69A46E30-CEE4-4EEB-93D4-36FD588DE682}"/>
    <cellStyle name="Normal 7 4 2 8 7" xfId="7188" xr:uid="{022E0D6E-5008-440E-94C0-FCA08E2C0C61}"/>
    <cellStyle name="Normal 7 4 2 8 7 2" xfId="26951" xr:uid="{2FCBC965-BC6D-4F97-8AB6-7B6C07325484}"/>
    <cellStyle name="Normal 7 4 2 8 7 3" xfId="17568" xr:uid="{D552055A-C5C7-4BFF-92A2-74EE2AEF58D8}"/>
    <cellStyle name="Normal 7 4 2 8 8" xfId="10021" xr:uid="{9EB0C26B-B5D2-4F74-A99F-8154FF2AFA9E}"/>
    <cellStyle name="Normal 7 4 2 8 8 2" xfId="20401" xr:uid="{FAE3E505-1AB7-4AFC-99DE-4F30A123E761}"/>
    <cellStyle name="Normal 7 4 2 8 9" xfId="24217" xr:uid="{90CC9198-C7BD-4DC7-A6D9-37C25CDAEFF2}"/>
    <cellStyle name="Normal 7 4 2 9" xfId="1424" xr:uid="{00000000-0005-0000-0000-000067070000}"/>
    <cellStyle name="Normal 7 4 2 9 10" xfId="12626" xr:uid="{DFDE78C4-8E58-41BD-A9CC-0E3FE4FF757E}"/>
    <cellStyle name="Normal 7 4 2 9 2" xfId="3443" xr:uid="{00000000-0005-0000-0000-00006A080000}"/>
    <cellStyle name="Normal 7 4 2 9 2 2" xfId="6498" xr:uid="{D6E9C181-6061-4F0C-B3EA-ED194457DA41}"/>
    <cellStyle name="Normal 7 4 2 9 2 2 2" xfId="25659" xr:uid="{AF607323-AC0D-414A-8F77-EE6893045231}"/>
    <cellStyle name="Normal 7 4 2 9 2 2 3" xfId="26411" xr:uid="{509785D6-8A2F-42A6-B8DB-8ABF8E3C060A}"/>
    <cellStyle name="Normal 7 4 2 9 2 2 4" xfId="16069" xr:uid="{A58D279F-36A8-461F-89B9-FFE923980C7C}"/>
    <cellStyle name="Normal 7 4 2 9 2 3" xfId="8522" xr:uid="{EF66F453-D807-4980-B50E-4CCBAFB733A8}"/>
    <cellStyle name="Normal 7 4 2 9 2 3 2" xfId="28603" xr:uid="{B547C6E4-D9DC-4171-8FAD-C356971CE623}"/>
    <cellStyle name="Normal 7 4 2 9 2 3 3" xfId="28937" xr:uid="{0E25B91D-7487-4276-B067-0ABEBC60BEDF}"/>
    <cellStyle name="Normal 7 4 2 9 2 3 4" xfId="18902" xr:uid="{02A1BA71-9964-4CB4-A4D8-1ADEA24125BC}"/>
    <cellStyle name="Normal 7 4 2 9 2 4" xfId="11355" xr:uid="{54519620-988D-49D7-A0EA-4A122FE56D51}"/>
    <cellStyle name="Normal 7 4 2 9 2 4 2" xfId="29483" xr:uid="{FC835250-DF4C-4944-8875-1A77052EC6B1}"/>
    <cellStyle name="Normal 7 4 2 9 2 4 3" xfId="21735" xr:uid="{6E24494B-DCF2-4A6B-A86C-9F188EF0E2F6}"/>
    <cellStyle name="Normal 7 4 2 9 2 5" xfId="25159" xr:uid="{A329167D-D56F-4DA6-B18E-91E3E4955854}"/>
    <cellStyle name="Normal 7 4 2 9 2 6" xfId="14029" xr:uid="{4C006EB8-F23A-4180-92FA-69EFDB76ED45}"/>
    <cellStyle name="Normal 7 4 2 9 3" xfId="2818" xr:uid="{00000000-0005-0000-0000-00006B080000}"/>
    <cellStyle name="Normal 7 4 2 9 3 2" xfId="6034" xr:uid="{795FEE40-626B-42B5-BAF9-A3BEA4C1BB8C}"/>
    <cellStyle name="Normal 7 4 2 9 3 2 2" xfId="26770" xr:uid="{87813332-7EAD-4E02-9112-3A1229BE077B}"/>
    <cellStyle name="Normal 7 4 2 9 3 2 3" xfId="15488" xr:uid="{DCBA6F41-7C2A-414B-A542-F8AB5A081384}"/>
    <cellStyle name="Normal 7 4 2 9 3 3" xfId="7941" xr:uid="{A1F020B0-9442-4F1D-A526-F7270CF91865}"/>
    <cellStyle name="Normal 7 4 2 9 3 3 2" xfId="18321" xr:uid="{3EB35884-0264-4057-AE8C-9FAA1A3E7328}"/>
    <cellStyle name="Normal 7 4 2 9 3 4" xfId="10774" xr:uid="{3F4BB8D7-6A93-4816-BC7A-13FB97BEC3AF}"/>
    <cellStyle name="Normal 7 4 2 9 3 4 2" xfId="21154" xr:uid="{13474AFC-43F4-443F-BE0B-320A30877F95}"/>
    <cellStyle name="Normal 7 4 2 9 3 5" xfId="25144" xr:uid="{6B8F29FD-44AE-4E2F-8C63-D9C0C2430D48}"/>
    <cellStyle name="Normal 7 4 2 9 3 6" xfId="13289" xr:uid="{5C832931-E50C-4A84-AC60-CCB69FE73A52}"/>
    <cellStyle name="Normal 7 4 2 9 4" xfId="2392" xr:uid="{00000000-0005-0000-0000-000069080000}"/>
    <cellStyle name="Normal 7 4 2 9 4 2" xfId="7519" xr:uid="{7870606D-1837-44BD-BC37-7E3134EB028F}"/>
    <cellStyle name="Normal 7 4 2 9 4 2 2" xfId="26414" xr:uid="{FF062303-D59F-49DD-AAC3-2A4BA0C5BA02}"/>
    <cellStyle name="Normal 7 4 2 9 4 2 3" xfId="17899" xr:uid="{C8470F4B-0DC2-4EF0-BD9F-ED27D4F6CB5A}"/>
    <cellStyle name="Normal 7 4 2 9 4 3" xfId="10352" xr:uid="{4D7874B9-E019-443B-B306-FA092DEC4B01}"/>
    <cellStyle name="Normal 7 4 2 9 4 3 2" xfId="20732" xr:uid="{585F05EA-88E4-4145-84E6-9E74DDADE4AE}"/>
    <cellStyle name="Normal 7 4 2 9 4 4" xfId="23870" xr:uid="{AFFA7455-76C5-4A6D-AEC8-973157377937}"/>
    <cellStyle name="Normal 7 4 2 9 4 5" xfId="15066" xr:uid="{B1DA497D-9798-4947-85EB-2DFFC2B3D5A0}"/>
    <cellStyle name="Normal 7 4 2 9 5" xfId="4096" xr:uid="{A842F1E4-1C7A-4362-BC43-4637DC25B33F}"/>
    <cellStyle name="Normal 7 4 2 9 5 2" xfId="8870" xr:uid="{E5C15C7A-E4A4-4CBD-BCBC-C757F7FB36EB}"/>
    <cellStyle name="Normal 7 4 2 9 5 2 2" xfId="19250" xr:uid="{F5CF3878-642A-43DB-BF34-E6CA3F0EA0BE}"/>
    <cellStyle name="Normal 7 4 2 9 5 3" xfId="11703" xr:uid="{117745DD-C582-496B-9D1E-46B70FE21667}"/>
    <cellStyle name="Normal 7 4 2 9 5 3 2" xfId="22083" xr:uid="{6A9EA27A-94F0-48FF-B287-40F1488F38AA}"/>
    <cellStyle name="Normal 7 4 2 9 5 4" xfId="27759" xr:uid="{2936B5FE-D440-4912-B0A0-9AB4800926E0}"/>
    <cellStyle name="Normal 7 4 2 9 5 5" xfId="16417" xr:uid="{07618204-4FC9-4EDF-BD54-DADBDD2AB6B1}"/>
    <cellStyle name="Normal 7 4 2 9 6" xfId="5441" xr:uid="{4C217F3C-EC4B-448B-A6F0-DF227F715B36}"/>
    <cellStyle name="Normal 7 4 2 9 6 2" xfId="14738" xr:uid="{92D1C401-A612-4185-9E34-B9FD7B5A1E0C}"/>
    <cellStyle name="Normal 7 4 2 9 7" xfId="7191" xr:uid="{10B00204-3DB2-47A6-950C-F9215B517CCC}"/>
    <cellStyle name="Normal 7 4 2 9 7 2" xfId="17571" xr:uid="{674329F4-AE34-4A67-BEF0-E293902B27BD}"/>
    <cellStyle name="Normal 7 4 2 9 8" xfId="10024" xr:uid="{99634E40-1A29-4CCD-AD4E-A2253FDB5D72}"/>
    <cellStyle name="Normal 7 4 2 9 8 2" xfId="20404" xr:uid="{244B2B4B-504F-45AA-A156-A6C6DAC7A6B6}"/>
    <cellStyle name="Normal 7 4 2 9 9" xfId="23433" xr:uid="{187FFA7C-3B7F-4477-A6E0-532B8B6D20FC}"/>
    <cellStyle name="Normal 7 4 20" xfId="23420" xr:uid="{560269DD-4FB6-443C-9D5A-BCA4A87C8567}"/>
    <cellStyle name="Normal 7 4 21" xfId="12391" xr:uid="{78020374-5E69-42E9-9C1C-CA25722A3109}"/>
    <cellStyle name="Normal 7 4 3" xfId="1425" xr:uid="{00000000-0005-0000-0000-000068070000}"/>
    <cellStyle name="Normal 7 4 3 10" xfId="5442" xr:uid="{C369CAD4-6E23-40D4-A836-672D1462F693}"/>
    <cellStyle name="Normal 7 4 3 10 2" xfId="14739" xr:uid="{7E55366E-75AD-4BA1-A727-D0583EBE90C3}"/>
    <cellStyle name="Normal 7 4 3 11" xfId="7192" xr:uid="{0B7C27FE-72A1-4F2E-882E-9EF1BC97106C}"/>
    <cellStyle name="Normal 7 4 3 11 2" xfId="17572" xr:uid="{4EEEDC54-1342-4B0A-B166-087A6D2AEEAD}"/>
    <cellStyle name="Normal 7 4 3 12" xfId="10025" xr:uid="{E732EAF0-F96F-48CF-9F7A-C0CBA9BC5432}"/>
    <cellStyle name="Normal 7 4 3 12 2" xfId="20405" xr:uid="{49E1E74F-71EF-4F1C-AD0E-90E359AF8CCB}"/>
    <cellStyle name="Normal 7 4 3 13" xfId="23483" xr:uid="{47A70420-A2A9-41DE-AA50-2BF0B5A3C8AD}"/>
    <cellStyle name="Normal 7 4 3 14" xfId="12410" xr:uid="{369AE292-FCDB-4819-B036-27F97726FB3B}"/>
    <cellStyle name="Normal 7 4 3 2" xfId="1426" xr:uid="{00000000-0005-0000-0000-000069070000}"/>
    <cellStyle name="Normal 7 4 3 2 10" xfId="7193" xr:uid="{2E0ABF26-5374-4290-A047-2C58A8227129}"/>
    <cellStyle name="Normal 7 4 3 2 10 2" xfId="17573" xr:uid="{396054ED-31D5-4B50-8579-D2DC193BBA01}"/>
    <cellStyle name="Normal 7 4 3 2 11" xfId="10026" xr:uid="{AB474B92-B5A4-4F31-86C9-46914798584A}"/>
    <cellStyle name="Normal 7 4 3 2 11 2" xfId="20406" xr:uid="{979AABA8-78AF-4E30-A6D0-985F1669E228}"/>
    <cellStyle name="Normal 7 4 3 2 12" xfId="22694" xr:uid="{A51C8BFF-F624-4974-B58B-B31555F393BD}"/>
    <cellStyle name="Normal 7 4 3 2 13" xfId="12470" xr:uid="{A89F8D3A-8214-40EA-ABAD-20CD723F2742}"/>
    <cellStyle name="Normal 7 4 3 2 2" xfId="1427" xr:uid="{00000000-0005-0000-0000-00006A070000}"/>
    <cellStyle name="Normal 7 4 3 2 2 10" xfId="10027" xr:uid="{9FD8A555-7A7B-47CE-8FEF-C456F4145EAB}"/>
    <cellStyle name="Normal 7 4 3 2 2 10 2" xfId="20407" xr:uid="{0029460B-CCCD-48EA-BB22-22239F4AAE76}"/>
    <cellStyle name="Normal 7 4 3 2 2 11" xfId="22906" xr:uid="{CB737441-0451-493A-B999-E5301B36F1C2}"/>
    <cellStyle name="Normal 7 4 3 2 2 12" xfId="12635" xr:uid="{DCD91032-04B0-4F09-8630-4478A35CD128}"/>
    <cellStyle name="Normal 7 4 3 2 2 2" xfId="2829" xr:uid="{00000000-0005-0000-0000-00006F080000}"/>
    <cellStyle name="Normal 7 4 3 2 2 2 2" xfId="3445" xr:uid="{00000000-0005-0000-0000-000070080000}"/>
    <cellStyle name="Normal 7 4 3 2 2 2 2 2" xfId="6500" xr:uid="{73A91FAC-8613-4027-A5BA-6AE933FD408E}"/>
    <cellStyle name="Normal 7 4 3 2 2 2 2 2 2" xfId="28312" xr:uid="{5FFBBE1D-255B-4763-A079-A6BEF753B5D3}"/>
    <cellStyle name="Normal 7 4 3 2 2 2 2 2 3" xfId="28247" xr:uid="{6DE3B26C-2185-455B-AF8E-B203BB4D126C}"/>
    <cellStyle name="Normal 7 4 3 2 2 2 2 2 4" xfId="16071" xr:uid="{F97FE7E3-C7AA-4795-A148-9D2A85B8CBA2}"/>
    <cellStyle name="Normal 7 4 3 2 2 2 2 3" xfId="8524" xr:uid="{BDA0CCFD-9723-4FEC-803F-F710041E190E}"/>
    <cellStyle name="Normal 7 4 3 2 2 2 2 3 2" xfId="28938" xr:uid="{EE6549BB-6E10-4DB0-BB3C-F04D23E78B70}"/>
    <cellStyle name="Normal 7 4 3 2 2 2 2 3 3" xfId="18904" xr:uid="{B9E0C6DC-AF27-408C-9952-F29578D91555}"/>
    <cellStyle name="Normal 7 4 3 2 2 2 2 4" xfId="11357" xr:uid="{DF6325A3-6120-4C43-8647-26D0489490F5}"/>
    <cellStyle name="Normal 7 4 3 2 2 2 2 4 2" xfId="21737" xr:uid="{8B137044-9094-44BE-840D-E4C6ED98F0D9}"/>
    <cellStyle name="Normal 7 4 3 2 2 2 2 5" xfId="23132" xr:uid="{D4DDEAEF-6C19-4D83-95A6-099272D66830}"/>
    <cellStyle name="Normal 7 4 3 2 2 2 2 6" xfId="14031" xr:uid="{535B6EB0-279D-4C7B-BE13-9884454E50BC}"/>
    <cellStyle name="Normal 7 4 3 2 2 2 3" xfId="4366" xr:uid="{77596B4F-F602-4722-A351-F785FD60A7E7}"/>
    <cellStyle name="Normal 7 4 3 2 2 2 3 2" xfId="9138" xr:uid="{C31CC852-97F2-4584-AE45-B2782F8C5E6E}"/>
    <cellStyle name="Normal 7 4 3 2 2 2 3 2 2" xfId="29181" xr:uid="{3F619BC3-5FA2-4B13-A833-32DA547B3E29}"/>
    <cellStyle name="Normal 7 4 3 2 2 2 3 2 3" xfId="19518" xr:uid="{FD1E87B0-BC72-47AF-B722-8D69342202EB}"/>
    <cellStyle name="Normal 7 4 3 2 2 2 3 3" xfId="11971" xr:uid="{C915D1DB-CF42-4E04-AB1B-D2FECA0D456D}"/>
    <cellStyle name="Normal 7 4 3 2 2 2 3 3 2" xfId="22351" xr:uid="{17772FA0-B8D8-4A5F-874D-62C8045E9355}"/>
    <cellStyle name="Normal 7 4 3 2 2 2 3 4" xfId="23316" xr:uid="{2E932ACB-2132-4D31-9BDD-0C7BB62784E7}"/>
    <cellStyle name="Normal 7 4 3 2 2 2 3 5" xfId="16685" xr:uid="{F938DDC9-6772-4E20-AC96-34B02072E7DD}"/>
    <cellStyle name="Normal 7 4 3 2 2 2 4" xfId="6045" xr:uid="{A2E7AD9E-4C3A-4EF6-8D2C-2EE0BABDB26E}"/>
    <cellStyle name="Normal 7 4 3 2 2 2 4 2" xfId="28516" xr:uid="{D9EE22C2-9722-4779-ABFC-5C853846D868}"/>
    <cellStyle name="Normal 7 4 3 2 2 2 4 3" xfId="15499" xr:uid="{0787DD3D-75F4-4B77-B226-57B449D82234}"/>
    <cellStyle name="Normal 7 4 3 2 2 2 5" xfId="7952" xr:uid="{5441EE2B-D936-489D-9EBE-9784A22F64F1}"/>
    <cellStyle name="Normal 7 4 3 2 2 2 5 2" xfId="18332" xr:uid="{1CEDD6E3-F816-47AA-9346-714025A00908}"/>
    <cellStyle name="Normal 7 4 3 2 2 2 6" xfId="10785" xr:uid="{59C2E9FD-C4D8-4357-9071-9887B6DEE46F}"/>
    <cellStyle name="Normal 7 4 3 2 2 2 6 2" xfId="21165" xr:uid="{39D776FF-EE52-4020-A835-6AE2523CED41}"/>
    <cellStyle name="Normal 7 4 3 2 2 2 7" xfId="24039" xr:uid="{49765F66-5107-44ED-A16D-3EC0454B4BFA}"/>
    <cellStyle name="Normal 7 4 3 2 2 2 8" xfId="13305" xr:uid="{5CCD7CD2-BA35-4202-81D4-C8C157A4EDE8}"/>
    <cellStyle name="Normal 7 4 3 2 2 3" xfId="3446" xr:uid="{00000000-0005-0000-0000-000071080000}"/>
    <cellStyle name="Normal 7 4 3 2 2 3 2" xfId="4582" xr:uid="{448BA9DD-CA71-4DD4-9A4A-98AC19CD0CE6}"/>
    <cellStyle name="Normal 7 4 3 2 2 3 2 2" xfId="9354" xr:uid="{E92207E9-8361-42B0-B86D-18828B8D9E09}"/>
    <cellStyle name="Normal 7 4 3 2 2 3 2 2 2" xfId="29326" xr:uid="{BEA8D4E0-A165-4EF0-B274-C351B0992894}"/>
    <cellStyle name="Normal 7 4 3 2 2 3 2 2 3" xfId="19734" xr:uid="{B5F2B030-D025-46A3-9DE3-E1053033F439}"/>
    <cellStyle name="Normal 7 4 3 2 2 3 2 3" xfId="12187" xr:uid="{F0DF7214-F1EA-4BE6-A67F-DAD43EA13FAE}"/>
    <cellStyle name="Normal 7 4 3 2 2 3 2 3 2" xfId="22567" xr:uid="{DB403025-7911-486A-A3FD-C254DE64CB5E}"/>
    <cellStyle name="Normal 7 4 3 2 2 3 2 4" xfId="27275" xr:uid="{4346FAE6-88C2-4B14-B648-0908CF5F5982}"/>
    <cellStyle name="Normal 7 4 3 2 2 3 2 5" xfId="16901" xr:uid="{ADFAEA55-BD5A-4623-8389-DFAB4EBE6B30}"/>
    <cellStyle name="Normal 7 4 3 2 2 3 3" xfId="6501" xr:uid="{520C026B-62FA-45B6-95E0-484FCC53083F}"/>
    <cellStyle name="Normal 7 4 3 2 2 3 3 2" xfId="28607" xr:uid="{C897C46F-99A8-4007-90ED-9A99E7AF6F58}"/>
    <cellStyle name="Normal 7 4 3 2 2 3 3 3" xfId="16072" xr:uid="{F5CABBCC-D517-4B6D-A06E-D8F75282FBCE}"/>
    <cellStyle name="Normal 7 4 3 2 2 3 4" xfId="8525" xr:uid="{3729610D-88BC-4173-9FCE-F431092F9000}"/>
    <cellStyle name="Normal 7 4 3 2 2 3 4 2" xfId="18905" xr:uid="{E6D5C908-F513-4FFF-94A8-9C385E02D92B}"/>
    <cellStyle name="Normal 7 4 3 2 2 3 5" xfId="11358" xr:uid="{C8B369C4-6E3E-4043-A7A3-2DBBE5A5EEE4}"/>
    <cellStyle name="Normal 7 4 3 2 2 3 5 2" xfId="21738" xr:uid="{2A4305E4-BB5C-496F-BC5B-49AD81EAD71D}"/>
    <cellStyle name="Normal 7 4 3 2 2 3 6" xfId="24456" xr:uid="{004AE425-5CEF-4BF9-B966-9DA729332B64}"/>
    <cellStyle name="Normal 7 4 3 2 2 3 7" xfId="14032" xr:uid="{90D6CE88-CD3F-49B3-9CCA-153BB73EB1F4}"/>
    <cellStyle name="Normal 7 4 3 2 2 4" xfId="3444" xr:uid="{00000000-0005-0000-0000-000072080000}"/>
    <cellStyle name="Normal 7 4 3 2 2 4 2" xfId="6499" xr:uid="{EB1A46E9-0FE2-4CAA-9295-95259B6574B9}"/>
    <cellStyle name="Normal 7 4 3 2 2 4 2 2" xfId="25966" xr:uid="{5E021479-D919-4B53-A37F-E3021A4A4C58}"/>
    <cellStyle name="Normal 7 4 3 2 2 4 2 3" xfId="16070" xr:uid="{BE7FB648-4CC2-40F0-96AE-D8F325984D9F}"/>
    <cellStyle name="Normal 7 4 3 2 2 4 3" xfId="8523" xr:uid="{777CCF37-BB25-4772-A0DC-981B9D2E7A87}"/>
    <cellStyle name="Normal 7 4 3 2 2 4 3 2" xfId="18903" xr:uid="{AE8E2B10-346F-47B4-9B2E-77F81B9526C2}"/>
    <cellStyle name="Normal 7 4 3 2 2 4 4" xfId="11356" xr:uid="{BBC2A0CE-EF62-486A-9D34-6338A93DC58C}"/>
    <cellStyle name="Normal 7 4 3 2 2 4 4 2" xfId="21736" xr:uid="{041F560B-48AB-42D2-A448-E298E35B1CC5}"/>
    <cellStyle name="Normal 7 4 3 2 2 4 5" xfId="23912" xr:uid="{C5DAC3F0-87A3-448C-B2FA-D1124791F83A}"/>
    <cellStyle name="Normal 7 4 3 2 2 4 6" xfId="14030" xr:uid="{76E94513-B395-4A5B-9A19-E0C9AF0486B0}"/>
    <cellStyle name="Normal 7 4 3 2 2 5" xfId="2646" xr:uid="{00000000-0005-0000-0000-000073080000}"/>
    <cellStyle name="Normal 7 4 3 2 2 5 2" xfId="5908" xr:uid="{991E32FB-FFEC-4EA7-9CFA-9C42ED05704F}"/>
    <cellStyle name="Normal 7 4 3 2 2 5 2 2" xfId="27454" xr:uid="{A709F353-F263-4736-9BD8-43DE5C3A1F1E}"/>
    <cellStyle name="Normal 7 4 3 2 2 5 2 3" xfId="15318" xr:uid="{EC252FE6-7278-4F83-A335-0B4F2B31C299}"/>
    <cellStyle name="Normal 7 4 3 2 2 5 3" xfId="7771" xr:uid="{BF3A39B9-A372-4F64-BA03-7A2CB5013155}"/>
    <cellStyle name="Normal 7 4 3 2 2 5 3 2" xfId="18151" xr:uid="{F7951E38-6DB3-42DD-A715-E051A96463DF}"/>
    <cellStyle name="Normal 7 4 3 2 2 5 4" xfId="10604" xr:uid="{A6C5F2DA-65F0-4837-AC0B-F544FBC34583}"/>
    <cellStyle name="Normal 7 4 3 2 2 5 4 2" xfId="20984" xr:uid="{CC5D2271-DC00-4E5E-AFDE-354FCBEB032E}"/>
    <cellStyle name="Normal 7 4 3 2 2 5 5" xfId="23859" xr:uid="{683ABF96-C534-42EC-96FE-087BCB2CEFFA}"/>
    <cellStyle name="Normal 7 4 3 2 2 5 6" xfId="13035" xr:uid="{555E0BEF-EA73-478D-97B4-3F259BFE293E}"/>
    <cellStyle name="Normal 7 4 3 2 2 6" xfId="2401" xr:uid="{00000000-0005-0000-0000-00006E080000}"/>
    <cellStyle name="Normal 7 4 3 2 2 6 2" xfId="7528" xr:uid="{B7D2C21E-E0D9-45E7-A65D-035B94FE8B2B}"/>
    <cellStyle name="Normal 7 4 3 2 2 6 2 2" xfId="17908" xr:uid="{FB97DE76-37F7-4312-9792-DADF345222B9}"/>
    <cellStyle name="Normal 7 4 3 2 2 6 3" xfId="10361" xr:uid="{84F3CEE3-971D-41E2-8788-31836FAA8B11}"/>
    <cellStyle name="Normal 7 4 3 2 2 6 3 2" xfId="20741" xr:uid="{11C0C840-C431-469C-B2DA-4DEF3F50D488}"/>
    <cellStyle name="Normal 7 4 3 2 2 6 4" xfId="25587" xr:uid="{283B6E97-968B-4F13-B48B-E1C3A2BE1C14}"/>
    <cellStyle name="Normal 7 4 3 2 2 6 5" xfId="15075" xr:uid="{442A0DA2-0514-4A45-ABB2-8E3FEBB68A4E}"/>
    <cellStyle name="Normal 7 4 3 2 2 7" xfId="4101" xr:uid="{5EFD4A15-4447-498E-A1F4-436CC18FD198}"/>
    <cellStyle name="Normal 7 4 3 2 2 7 2" xfId="8875" xr:uid="{E1E5E935-8613-425E-99C8-C13E6C6CE237}"/>
    <cellStyle name="Normal 7 4 3 2 2 7 2 2" xfId="19255" xr:uid="{D46AA6BF-B9D2-47B2-A934-C6205DF9E734}"/>
    <cellStyle name="Normal 7 4 3 2 2 7 3" xfId="11708" xr:uid="{3D93CCC8-260A-4414-BFCB-792F1491E5BD}"/>
    <cellStyle name="Normal 7 4 3 2 2 7 3 2" xfId="22088" xr:uid="{D6E8D4B0-0118-4AB7-BF38-587E40144071}"/>
    <cellStyle name="Normal 7 4 3 2 2 7 4" xfId="16422" xr:uid="{88D7E175-8BEC-464D-A5E9-B3DC7325B47A}"/>
    <cellStyle name="Normal 7 4 3 2 2 8" xfId="5444" xr:uid="{8E7E55A8-31B2-436C-9C83-C7D65E223C4C}"/>
    <cellStyle name="Normal 7 4 3 2 2 8 2" xfId="14741" xr:uid="{22FFCC05-27A4-40D7-AAAF-85620A809732}"/>
    <cellStyle name="Normal 7 4 3 2 2 9" xfId="7194" xr:uid="{004D57DF-3249-4E47-812A-2F3A521EE2C6}"/>
    <cellStyle name="Normal 7 4 3 2 2 9 2" xfId="17574" xr:uid="{B5B7B915-20E5-49CE-8BAD-437A52656451}"/>
    <cellStyle name="Normal 7 4 3 2 3" xfId="1428" xr:uid="{00000000-0005-0000-0000-00006B070000}"/>
    <cellStyle name="Normal 7 4 3 2 3 2" xfId="3447" xr:uid="{00000000-0005-0000-0000-000075080000}"/>
    <cellStyle name="Normal 7 4 3 2 3 2 2" xfId="6502" xr:uid="{21205F71-0D82-48F6-A296-F4892DB16333}"/>
    <cellStyle name="Normal 7 4 3 2 3 2 2 2" xfId="25918" xr:uid="{789EB38F-23A3-4908-8B10-A46B8010D0CA}"/>
    <cellStyle name="Normal 7 4 3 2 3 2 2 3" xfId="28079" xr:uid="{40051244-9B90-4AFF-8D4B-96A99796BEE4}"/>
    <cellStyle name="Normal 7 4 3 2 3 2 2 4" xfId="16073" xr:uid="{6C408732-3AE7-4EC2-B8C5-858C2DD6BE0C}"/>
    <cellStyle name="Normal 7 4 3 2 3 2 3" xfId="8526" xr:uid="{E103CC02-1ACB-4465-9645-7C3FE3CD6878}"/>
    <cellStyle name="Normal 7 4 3 2 3 2 3 2" xfId="28939" xr:uid="{4EAD5B8C-9A20-4B2D-99FD-A03A229996F1}"/>
    <cellStyle name="Normal 7 4 3 2 3 2 3 3" xfId="18906" xr:uid="{0852BAA3-CB15-47A3-91F9-32C7A65D879E}"/>
    <cellStyle name="Normal 7 4 3 2 3 2 4" xfId="11359" xr:uid="{9032075C-26ED-4781-966B-B0368C910AAE}"/>
    <cellStyle name="Normal 7 4 3 2 3 2 4 2" xfId="21739" xr:uid="{73A39CD6-9DDB-4407-B97F-C94710083B05}"/>
    <cellStyle name="Normal 7 4 3 2 3 2 5" xfId="23557" xr:uid="{0F0FD7DD-4A65-4952-92C4-0057997402F0}"/>
    <cellStyle name="Normal 7 4 3 2 3 2 6" xfId="14033" xr:uid="{F2AC072C-4C48-4344-BDF4-A2048CA14A6B}"/>
    <cellStyle name="Normal 7 4 3 2 3 3" xfId="2828" xr:uid="{00000000-0005-0000-0000-000076080000}"/>
    <cellStyle name="Normal 7 4 3 2 3 3 2" xfId="6044" xr:uid="{2F40B74F-DC07-4D92-886F-813AC11669F3}"/>
    <cellStyle name="Normal 7 4 3 2 3 3 2 2" xfId="28722" xr:uid="{3AC6F74E-A50C-4E63-A16C-07ED6E60BD5C}"/>
    <cellStyle name="Normal 7 4 3 2 3 3 2 3" xfId="15498" xr:uid="{8CBA6569-B346-4A2B-B530-A80A3C59EBBB}"/>
    <cellStyle name="Normal 7 4 3 2 3 3 3" xfId="7951" xr:uid="{4E373BB4-504E-47EF-9E79-CAC8FA87135F}"/>
    <cellStyle name="Normal 7 4 3 2 3 3 3 2" xfId="18331" xr:uid="{EB791CD6-0471-4D99-96B7-AB76F0B3136A}"/>
    <cellStyle name="Normal 7 4 3 2 3 3 4" xfId="10784" xr:uid="{DD737E0D-9AF6-4E52-9381-ACB0A82C147E}"/>
    <cellStyle name="Normal 7 4 3 2 3 3 4 2" xfId="21164" xr:uid="{F5859D5F-3700-4692-A331-58F93B34411D}"/>
    <cellStyle name="Normal 7 4 3 2 3 3 5" xfId="24640" xr:uid="{FF35E9EC-13CF-4680-A665-3EE2893DAD72}"/>
    <cellStyle name="Normal 7 4 3 2 3 3 6" xfId="13304" xr:uid="{3CE12D0D-599C-4B99-940A-93B1F0266566}"/>
    <cellStyle name="Normal 7 4 3 2 3 4" xfId="4219" xr:uid="{6E3BC1E7-F8BD-43C1-B91A-816D12426DEE}"/>
    <cellStyle name="Normal 7 4 3 2 3 4 2" xfId="8991" xr:uid="{0A692B99-1804-4513-9F06-643635BB0790}"/>
    <cellStyle name="Normal 7 4 3 2 3 4 2 2" xfId="29070" xr:uid="{DA9D2592-47FB-4F1D-BFA6-EBB81FB188E0}"/>
    <cellStyle name="Normal 7 4 3 2 3 4 2 3" xfId="19371" xr:uid="{038B2056-D737-4FB1-A6D2-4BC63B056001}"/>
    <cellStyle name="Normal 7 4 3 2 3 4 3" xfId="11824" xr:uid="{78535C63-AB7A-44EF-A101-95F98832CCA5}"/>
    <cellStyle name="Normal 7 4 3 2 3 4 3 2" xfId="22204" xr:uid="{6D16DAF9-4B44-4D47-BF69-2D8280A83371}"/>
    <cellStyle name="Normal 7 4 3 2 3 4 4" xfId="22692" xr:uid="{B973C05B-9CC2-478B-A2C5-62E833C796DA}"/>
    <cellStyle name="Normal 7 4 3 2 3 4 5" xfId="16538" xr:uid="{C4633A96-5B7D-47DC-85FA-81F02C2A433B}"/>
    <cellStyle name="Normal 7 4 3 2 3 5" xfId="5445" xr:uid="{3A6AD47D-EAD5-4F97-A979-749B398589A4}"/>
    <cellStyle name="Normal 7 4 3 2 3 5 2" xfId="25912" xr:uid="{C5D29D23-FE1C-4BFF-89C5-69310B0DCE9C}"/>
    <cellStyle name="Normal 7 4 3 2 3 5 3" xfId="14742" xr:uid="{BD3256AC-3DE1-47C1-935A-7AF5EA9C1D44}"/>
    <cellStyle name="Normal 7 4 3 2 3 6" xfId="7195" xr:uid="{47654914-8CFE-4023-AB97-B19E9F93A688}"/>
    <cellStyle name="Normal 7 4 3 2 3 6 2" xfId="17575" xr:uid="{631FE5E1-3465-4C7A-9FCD-6AC02CF6B120}"/>
    <cellStyle name="Normal 7 4 3 2 3 7" xfId="10028" xr:uid="{9112CE37-E33E-4B59-A80E-4B8E74D3D28E}"/>
    <cellStyle name="Normal 7 4 3 2 3 7 2" xfId="20408" xr:uid="{A9ED16B8-F03F-4E24-90D7-02012BB168AC}"/>
    <cellStyle name="Normal 7 4 3 2 3 8" xfId="23822" xr:uid="{D81D44BF-8E0A-479B-B128-DD40BB514314}"/>
    <cellStyle name="Normal 7 4 3 2 3 9" xfId="12793" xr:uid="{D3B2A001-D1BB-464D-85C9-47EEBAE40815}"/>
    <cellStyle name="Normal 7 4 3 2 4" xfId="3448" xr:uid="{00000000-0005-0000-0000-000077080000}"/>
    <cellStyle name="Normal 7 4 3 2 4 2" xfId="4583" xr:uid="{BE69B502-CFA4-4673-B0CA-466D6376D99E}"/>
    <cellStyle name="Normal 7 4 3 2 4 2 2" xfId="9355" xr:uid="{B6849C53-F490-4032-AEC4-3A084CC61281}"/>
    <cellStyle name="Normal 7 4 3 2 4 2 2 2" xfId="29327" xr:uid="{49EFC940-64F5-4477-9D86-DB69A7F4CFA3}"/>
    <cellStyle name="Normal 7 4 3 2 4 2 2 3" xfId="19735" xr:uid="{32AE62BA-70DE-498C-A44C-59826C128A7C}"/>
    <cellStyle name="Normal 7 4 3 2 4 2 3" xfId="12188" xr:uid="{159A9BA1-2929-4A12-92CB-676A1CFADB15}"/>
    <cellStyle name="Normal 7 4 3 2 4 2 3 2" xfId="22568" xr:uid="{292322E4-F4B3-4726-A139-7E0F817029FB}"/>
    <cellStyle name="Normal 7 4 3 2 4 2 4" xfId="23494" xr:uid="{E04771C6-694C-4C78-9686-66A2E4A88F17}"/>
    <cellStyle name="Normal 7 4 3 2 4 2 5" xfId="16902" xr:uid="{941EFF89-C574-4C61-88AF-87557EA019BF}"/>
    <cellStyle name="Normal 7 4 3 2 4 3" xfId="6503" xr:uid="{FE9CE113-79F2-4B5C-BA67-98F3380ED68B}"/>
    <cellStyle name="Normal 7 4 3 2 4 3 2" xfId="26655" xr:uid="{D6492BDD-063D-43CD-B114-9F3447EF7DF7}"/>
    <cellStyle name="Normal 7 4 3 2 4 3 3" xfId="16074" xr:uid="{D28ACD28-03F2-41DF-91DC-E18B1FFD3BD2}"/>
    <cellStyle name="Normal 7 4 3 2 4 4" xfId="8527" xr:uid="{E3E207EE-AB51-45CE-AC81-46110AE208CC}"/>
    <cellStyle name="Normal 7 4 3 2 4 4 2" xfId="18907" xr:uid="{3022FECD-1E22-4532-8251-13E8C2CA2EF1}"/>
    <cellStyle name="Normal 7 4 3 2 4 5" xfId="11360" xr:uid="{06032698-B473-4D99-B7A2-A384DF1D6120}"/>
    <cellStyle name="Normal 7 4 3 2 4 5 2" xfId="21740" xr:uid="{2DEF58B8-F434-4326-833C-2C6D8957AC90}"/>
    <cellStyle name="Normal 7 4 3 2 4 6" xfId="23940" xr:uid="{583D7F32-4C0C-48B8-B0D6-39460D9575C2}"/>
    <cellStyle name="Normal 7 4 3 2 4 7" xfId="14034" xr:uid="{60928655-B0A7-4FF0-B832-B5642E0859B1}"/>
    <cellStyle name="Normal 7 4 3 2 5" xfId="2992" xr:uid="{00000000-0005-0000-0000-000078080000}"/>
    <cellStyle name="Normal 7 4 3 2 5 2" xfId="6142" xr:uid="{578F7411-E3DC-4F14-81AC-C358F6B04072}"/>
    <cellStyle name="Normal 7 4 3 2 5 2 2" xfId="26932" xr:uid="{FBD999AA-530E-4AA4-BD85-D9722360CD28}"/>
    <cellStyle name="Normal 7 4 3 2 5 2 3" xfId="27869" xr:uid="{B257E8BD-D4E7-4059-8C1B-A9B76FE6BFEC}"/>
    <cellStyle name="Normal 7 4 3 2 5 2 4" xfId="15620" xr:uid="{CFEBD5F4-751F-4372-A347-0DA6494FD338}"/>
    <cellStyle name="Normal 7 4 3 2 5 3" xfId="8073" xr:uid="{538275EF-640F-432E-9825-FF19D2D51182}"/>
    <cellStyle name="Normal 7 4 3 2 5 3 2" xfId="28768" xr:uid="{C681F8E4-BF3D-4C72-BD42-733E0A0057F2}"/>
    <cellStyle name="Normal 7 4 3 2 5 3 3" xfId="18453" xr:uid="{F43F2424-0270-42EC-B3BD-C36BAC8BA10C}"/>
    <cellStyle name="Normal 7 4 3 2 5 4" xfId="10906" xr:uid="{35B6B5F3-DC7D-4D12-825A-3586A22CBAF9}"/>
    <cellStyle name="Normal 7 4 3 2 5 4 2" xfId="21286" xr:uid="{5169B47F-28E6-40F9-AA14-89B747D7E99D}"/>
    <cellStyle name="Normal 7 4 3 2 5 5" xfId="24996" xr:uid="{B73C22F6-2F7D-46AC-865D-26CB506AA2E2}"/>
    <cellStyle name="Normal 7 4 3 2 5 6" xfId="13491" xr:uid="{318B7E50-E7A8-4B7B-878B-4E42339EB4EA}"/>
    <cellStyle name="Normal 7 4 3 2 6" xfId="2544" xr:uid="{00000000-0005-0000-0000-000079080000}"/>
    <cellStyle name="Normal 7 4 3 2 6 2" xfId="5816" xr:uid="{56974547-57DB-43F4-ADFE-38DD14043912}"/>
    <cellStyle name="Normal 7 4 3 2 6 2 2" xfId="26664" xr:uid="{00B38EBC-9ECA-43A2-9A83-6AA81309DC05}"/>
    <cellStyle name="Normal 7 4 3 2 6 2 3" xfId="15216" xr:uid="{32481FC7-B74B-4984-A4FF-43335934C822}"/>
    <cellStyle name="Normal 7 4 3 2 6 3" xfId="7669" xr:uid="{35F1688F-0AB5-49FC-AE97-A0D52627FA0B}"/>
    <cellStyle name="Normal 7 4 3 2 6 3 2" xfId="18049" xr:uid="{ED46ED4D-BA3A-4FBE-8BBC-5F0DD9015BE0}"/>
    <cellStyle name="Normal 7 4 3 2 6 4" xfId="10502" xr:uid="{D5929A23-9E1C-4E58-A651-98B5DB851C0A}"/>
    <cellStyle name="Normal 7 4 3 2 6 4 2" xfId="20882" xr:uid="{02F5C775-2FC8-410B-8ABB-F0311A026A2D}"/>
    <cellStyle name="Normal 7 4 3 2 6 5" xfId="23679" xr:uid="{E5C72DE6-A4B7-4B4A-9F09-5E0E03FCE46C}"/>
    <cellStyle name="Normal 7 4 3 2 6 6" xfId="12932" xr:uid="{A1D994E2-F66D-4C4C-A4DF-BC2FEA1C8FFF}"/>
    <cellStyle name="Normal 7 4 3 2 7" xfId="2238" xr:uid="{00000000-0005-0000-0000-00006D080000}"/>
    <cellStyle name="Normal 7 4 3 2 7 2" xfId="7365" xr:uid="{54C6D058-527F-4302-B06F-EF8FAFA9A236}"/>
    <cellStyle name="Normal 7 4 3 2 7 2 2" xfId="17745" xr:uid="{D19D41E0-7A7D-40B2-9C1D-59DDB17FC557}"/>
    <cellStyle name="Normal 7 4 3 2 7 3" xfId="10198" xr:uid="{A2100957-86A7-40A9-A08A-021D8F1E89DF}"/>
    <cellStyle name="Normal 7 4 3 2 7 3 2" xfId="20578" xr:uid="{A2280B11-CD6D-4527-AFE0-8A056FB63D09}"/>
    <cellStyle name="Normal 7 4 3 2 7 4" xfId="25299" xr:uid="{0603B06E-A1F5-4D58-8A1B-000246F50293}"/>
    <cellStyle name="Normal 7 4 3 2 7 5" xfId="14912" xr:uid="{40C4DFAD-8EB2-498D-A09C-408A62E4D8B9}"/>
    <cellStyle name="Normal 7 4 3 2 8" xfId="4069" xr:uid="{1788756D-2364-4287-B913-92CA22C8B232}"/>
    <cellStyle name="Normal 7 4 3 2 8 2" xfId="8849" xr:uid="{F636902B-44CD-452E-A097-BD6C9B82C6F6}"/>
    <cellStyle name="Normal 7 4 3 2 8 2 2" xfId="19229" xr:uid="{6F87E975-C485-4A61-BE1A-5F05CB89F4EE}"/>
    <cellStyle name="Normal 7 4 3 2 8 3" xfId="11682" xr:uid="{8FFFB54E-DC3D-4100-9DB7-3C91F2B513D6}"/>
    <cellStyle name="Normal 7 4 3 2 8 3 2" xfId="22062" xr:uid="{16F6A337-3841-45CC-B34C-4B770E5AADE0}"/>
    <cellStyle name="Normal 7 4 3 2 8 4" xfId="16396" xr:uid="{96617CEB-2E3E-4F5C-BCE9-EEF55DA318E9}"/>
    <cellStyle name="Normal 7 4 3 2 9" xfId="5443" xr:uid="{3E4D21E4-15FB-474A-9291-70A16EB38D4A}"/>
    <cellStyle name="Normal 7 4 3 2 9 2" xfId="14740" xr:uid="{BA42F566-5410-4CAC-812B-1D5B44999462}"/>
    <cellStyle name="Normal 7 4 3 3" xfId="1429" xr:uid="{00000000-0005-0000-0000-00006C070000}"/>
    <cellStyle name="Normal 7 4 3 3 10" xfId="10029" xr:uid="{6667FA85-31D9-4427-9837-D0170AFC350D}"/>
    <cellStyle name="Normal 7 4 3 3 10 2" xfId="20409" xr:uid="{089B2346-AECA-44F6-9A15-0847870DF850}"/>
    <cellStyle name="Normal 7 4 3 3 11" xfId="22763" xr:uid="{B86F18A5-73F3-4000-ACBC-207F0FA23A4A}"/>
    <cellStyle name="Normal 7 4 3 3 12" xfId="12634" xr:uid="{7A85351B-D760-457A-A31A-24CD8DE5DBDA}"/>
    <cellStyle name="Normal 7 4 3 3 2" xfId="2830" xr:uid="{00000000-0005-0000-0000-00007B080000}"/>
    <cellStyle name="Normal 7 4 3 3 2 2" xfId="3450" xr:uid="{00000000-0005-0000-0000-00007C080000}"/>
    <cellStyle name="Normal 7 4 3 3 2 2 2" xfId="6505" xr:uid="{48B5E98D-E20A-446E-8CE6-CB1B22942103}"/>
    <cellStyle name="Normal 7 4 3 3 2 2 2 2" xfId="26049" xr:uid="{E78C11AD-0DCB-4CFD-AC95-376CACF35712}"/>
    <cellStyle name="Normal 7 4 3 3 2 2 2 3" xfId="28498" xr:uid="{D6EB5508-2B1F-409F-BF0E-5F62BF76C654}"/>
    <cellStyle name="Normal 7 4 3 3 2 2 2 4" xfId="16076" xr:uid="{262CD2BB-F139-47AC-90B7-CAB4073CD94D}"/>
    <cellStyle name="Normal 7 4 3 3 2 2 3" xfId="8529" xr:uid="{E30491D7-3CEA-4373-B543-9CB1B7626C17}"/>
    <cellStyle name="Normal 7 4 3 3 2 2 3 2" xfId="28940" xr:uid="{1D3C20E2-F2B4-4F2C-B041-D12DDFCD41DD}"/>
    <cellStyle name="Normal 7 4 3 3 2 2 3 3" xfId="18909" xr:uid="{B6EE3C50-3755-4F44-BF67-E82A5DFA14B4}"/>
    <cellStyle name="Normal 7 4 3 3 2 2 4" xfId="11362" xr:uid="{7DC0C649-CFCA-438C-96B8-974CDE4E2BAD}"/>
    <cellStyle name="Normal 7 4 3 3 2 2 4 2" xfId="21742" xr:uid="{312F8E66-125B-4C94-9E3C-927D9C54082E}"/>
    <cellStyle name="Normal 7 4 3 3 2 2 5" xfId="24576" xr:uid="{CF31D9AE-9CF8-4A4E-A71E-355ABC001280}"/>
    <cellStyle name="Normal 7 4 3 3 2 2 6" xfId="14036" xr:uid="{96ED7D6B-5A4B-4533-A5EC-81BAC427DE5C}"/>
    <cellStyle name="Normal 7 4 3 3 2 3" xfId="4367" xr:uid="{1164E2F6-BE54-4C9A-9367-B13ECC269973}"/>
    <cellStyle name="Normal 7 4 3 3 2 3 2" xfId="9139" xr:uid="{CE24510D-F338-49D8-B45A-D82D59DDA679}"/>
    <cellStyle name="Normal 7 4 3 3 2 3 2 2" xfId="29182" xr:uid="{15A0BC14-9723-4844-997D-7F608D6D3BE4}"/>
    <cellStyle name="Normal 7 4 3 3 2 3 2 3" xfId="19519" xr:uid="{279C4189-A4D0-4F42-B42F-D442B7F2B84D}"/>
    <cellStyle name="Normal 7 4 3 3 2 3 3" xfId="11972" xr:uid="{BEC1F4D3-518A-4F33-BA3F-4CF935058B4B}"/>
    <cellStyle name="Normal 7 4 3 3 2 3 3 2" xfId="22352" xr:uid="{F89F05BD-F693-4E0A-A692-51703F75E7DD}"/>
    <cellStyle name="Normal 7 4 3 3 2 3 4" xfId="22854" xr:uid="{1326B803-3310-46CE-A6FB-42D3ED54462C}"/>
    <cellStyle name="Normal 7 4 3 3 2 3 5" xfId="16686" xr:uid="{5014DB47-F0F0-40C8-B66B-0941FA40DF3B}"/>
    <cellStyle name="Normal 7 4 3 3 2 4" xfId="6046" xr:uid="{7BB6B4AF-EA51-459C-86B6-BABFCD88A947}"/>
    <cellStyle name="Normal 7 4 3 3 2 4 2" xfId="28066" xr:uid="{17D66357-EF32-4F8C-84B6-32FE3BE82A93}"/>
    <cellStyle name="Normal 7 4 3 3 2 4 3" xfId="15500" xr:uid="{9DD7B4D8-A34D-4CAB-91BE-38C25D3B1407}"/>
    <cellStyle name="Normal 7 4 3 3 2 5" xfId="7953" xr:uid="{A98EE685-BE0A-47CF-B38D-E67C444EBDC5}"/>
    <cellStyle name="Normal 7 4 3 3 2 5 2" xfId="18333" xr:uid="{7313D125-3020-4C73-A463-409099B17A9F}"/>
    <cellStyle name="Normal 7 4 3 3 2 6" xfId="10786" xr:uid="{C0957656-6A55-4DCB-918D-D196EA4F5E7F}"/>
    <cellStyle name="Normal 7 4 3 3 2 6 2" xfId="21166" xr:uid="{2A2FB51E-E0AF-4311-AF82-31FEE760DB29}"/>
    <cellStyle name="Normal 7 4 3 3 2 7" xfId="25203" xr:uid="{F41EA67F-7807-4F32-B7E0-7363D90FCC61}"/>
    <cellStyle name="Normal 7 4 3 3 2 8" xfId="13306" xr:uid="{607FBB25-0D28-4F52-AD1B-83BEBCB24050}"/>
    <cellStyle name="Normal 7 4 3 3 3" xfId="3451" xr:uid="{00000000-0005-0000-0000-00007D080000}"/>
    <cellStyle name="Normal 7 4 3 3 3 2" xfId="4584" xr:uid="{F18E3703-1BDE-480F-BE5E-1F730306F51A}"/>
    <cellStyle name="Normal 7 4 3 3 3 2 2" xfId="9356" xr:uid="{B0677BE6-9079-4D98-A8F1-8D97277FF505}"/>
    <cellStyle name="Normal 7 4 3 3 3 2 2 2" xfId="29328" xr:uid="{24071852-15EF-40E2-9F82-D651F337EB84}"/>
    <cellStyle name="Normal 7 4 3 3 3 2 2 3" xfId="19736" xr:uid="{12701740-B917-40F3-B4F7-9F90747D2844}"/>
    <cellStyle name="Normal 7 4 3 3 3 2 3" xfId="12189" xr:uid="{BB004EC3-B997-40D7-B22F-908ADF68194E}"/>
    <cellStyle name="Normal 7 4 3 3 3 2 3 2" xfId="22569" xr:uid="{C3534578-EB7C-4F64-8B94-4616D70F02AC}"/>
    <cellStyle name="Normal 7 4 3 3 3 2 4" xfId="25453" xr:uid="{22DA6432-24DF-4E3B-B59B-B9C6A0520FC1}"/>
    <cellStyle name="Normal 7 4 3 3 3 2 5" xfId="16903" xr:uid="{FCDC8A1C-E1FD-4A4B-9C72-13153C0BB55A}"/>
    <cellStyle name="Normal 7 4 3 3 3 3" xfId="6506" xr:uid="{654F5FB6-7196-47D6-8AAF-6C493651A246}"/>
    <cellStyle name="Normal 7 4 3 3 3 3 2" xfId="27473" xr:uid="{69965E02-6437-4F03-804C-9A661E470984}"/>
    <cellStyle name="Normal 7 4 3 3 3 3 3" xfId="16077" xr:uid="{55A8CC60-1E47-4A51-A6B4-F2F325865EC8}"/>
    <cellStyle name="Normal 7 4 3 3 3 4" xfId="8530" xr:uid="{5A83B3DB-B880-4A3B-AE55-6BB6EDA7B46B}"/>
    <cellStyle name="Normal 7 4 3 3 3 4 2" xfId="18910" xr:uid="{26FDF01F-42BD-4B10-8796-FE241310EE7C}"/>
    <cellStyle name="Normal 7 4 3 3 3 5" xfId="11363" xr:uid="{06C307B1-50D8-42DF-AA97-0D940E415962}"/>
    <cellStyle name="Normal 7 4 3 3 3 5 2" xfId="21743" xr:uid="{2B6081B6-FE53-4D57-BA48-CE0983A23D21}"/>
    <cellStyle name="Normal 7 4 3 3 3 6" xfId="25237" xr:uid="{C1208326-4645-4857-A234-EB126694D89D}"/>
    <cellStyle name="Normal 7 4 3 3 3 7" xfId="14037" xr:uid="{6150ABE2-3190-4D8E-9C58-717516F2FC4D}"/>
    <cellStyle name="Normal 7 4 3 3 4" xfId="3449" xr:uid="{00000000-0005-0000-0000-00007E080000}"/>
    <cellStyle name="Normal 7 4 3 3 4 2" xfId="6504" xr:uid="{AB9CC0A2-EA6E-4ECE-8E8F-6953D22BD62A}"/>
    <cellStyle name="Normal 7 4 3 3 4 2 2" xfId="26685" xr:uid="{EF441DC9-0BA0-4DAF-859C-EAED2F3FA7E7}"/>
    <cellStyle name="Normal 7 4 3 3 4 2 3" xfId="16075" xr:uid="{CF51B8B6-35B7-465A-A95E-21074B0F731E}"/>
    <cellStyle name="Normal 7 4 3 3 4 3" xfId="8528" xr:uid="{6E3458D8-3B9B-4F11-8724-43C5E55F88DF}"/>
    <cellStyle name="Normal 7 4 3 3 4 3 2" xfId="18908" xr:uid="{AFA529B8-41D2-4DBF-A25E-50AE2612621F}"/>
    <cellStyle name="Normal 7 4 3 3 4 4" xfId="11361" xr:uid="{25DDDA3A-69A0-4D9A-BEB2-4E48E9D4813E}"/>
    <cellStyle name="Normal 7 4 3 3 4 4 2" xfId="21741" xr:uid="{561A8E3B-8179-4F40-85BC-CDBEA35B6370}"/>
    <cellStyle name="Normal 7 4 3 3 4 5" xfId="24926" xr:uid="{DF90C266-0B60-4C07-BD54-1B0EEFE5325C}"/>
    <cellStyle name="Normal 7 4 3 3 4 6" xfId="14035" xr:uid="{DFE5541A-9458-4317-A8E5-1691D21861B9}"/>
    <cellStyle name="Normal 7 4 3 3 5" xfId="2587" xr:uid="{00000000-0005-0000-0000-00007F080000}"/>
    <cellStyle name="Normal 7 4 3 3 5 2" xfId="5852" xr:uid="{111C5C2C-A182-4704-A487-D3944057A596}"/>
    <cellStyle name="Normal 7 4 3 3 5 2 2" xfId="26177" xr:uid="{1F5AABDE-1389-477C-80D6-A213032F088B}"/>
    <cellStyle name="Normal 7 4 3 3 5 2 3" xfId="15259" xr:uid="{7EA4A352-F373-45DD-B537-590F3A11C396}"/>
    <cellStyle name="Normal 7 4 3 3 5 3" xfId="7712" xr:uid="{7EAFA413-63AD-4A34-B4A4-F513D1AD5670}"/>
    <cellStyle name="Normal 7 4 3 3 5 3 2" xfId="18092" xr:uid="{8BB37E77-570C-4567-8D06-F87243B472B1}"/>
    <cellStyle name="Normal 7 4 3 3 5 4" xfId="10545" xr:uid="{E1549959-8817-4633-8289-6E00F9783B2C}"/>
    <cellStyle name="Normal 7 4 3 3 5 4 2" xfId="20925" xr:uid="{2E6ED116-9846-431C-815B-D5DC8B253A02}"/>
    <cellStyle name="Normal 7 4 3 3 5 5" xfId="25047" xr:uid="{8511F9FB-FE04-4F54-B76D-0F6555F47898}"/>
    <cellStyle name="Normal 7 4 3 3 5 6" xfId="12975" xr:uid="{43FEF3D2-CBF4-4FBD-9A90-92776017DD28}"/>
    <cellStyle name="Normal 7 4 3 3 6" xfId="2400" xr:uid="{00000000-0005-0000-0000-00007A080000}"/>
    <cellStyle name="Normal 7 4 3 3 6 2" xfId="7527" xr:uid="{3FF4B652-F802-4890-923C-4AC57CFC6BA0}"/>
    <cellStyle name="Normal 7 4 3 3 6 2 2" xfId="17907" xr:uid="{E68CA27F-967A-487A-B572-281C900CF99F}"/>
    <cellStyle name="Normal 7 4 3 3 6 3" xfId="10360" xr:uid="{193E1795-909A-4BF7-8262-DD4654DFBF86}"/>
    <cellStyle name="Normal 7 4 3 3 6 3 2" xfId="20740" xr:uid="{7AAEED86-CD26-4E1B-BB33-3ADBE7B5BB89}"/>
    <cellStyle name="Normal 7 4 3 3 6 4" xfId="23248" xr:uid="{429D2802-A5D3-42F3-9D3E-41E494361E46}"/>
    <cellStyle name="Normal 7 4 3 3 6 5" xfId="15074" xr:uid="{BD8597E0-3AE8-49CB-9D76-9F4A689838B5}"/>
    <cellStyle name="Normal 7 4 3 3 7" xfId="4100" xr:uid="{F0B7520E-C9CD-4676-9705-62383BEED1A9}"/>
    <cellStyle name="Normal 7 4 3 3 7 2" xfId="8874" xr:uid="{10C788E9-E200-4D9A-AE89-79B41165D7DD}"/>
    <cellStyle name="Normal 7 4 3 3 7 2 2" xfId="19254" xr:uid="{EA5A4DC9-E0B7-41F7-9A93-A760A1F9960C}"/>
    <cellStyle name="Normal 7 4 3 3 7 3" xfId="11707" xr:uid="{5BD47590-79D5-442D-8776-37C03AA1DA7B}"/>
    <cellStyle name="Normal 7 4 3 3 7 3 2" xfId="22087" xr:uid="{3F53DE9D-52C7-4518-8D70-DA4FED8E9BF3}"/>
    <cellStyle name="Normal 7 4 3 3 7 4" xfId="16421" xr:uid="{02B56F57-C9AC-494F-8A20-DEC5A811C11D}"/>
    <cellStyle name="Normal 7 4 3 3 8" xfId="5446" xr:uid="{DB9B4F3E-2691-495E-8284-1ECC209D77C9}"/>
    <cellStyle name="Normal 7 4 3 3 8 2" xfId="14743" xr:uid="{004188FD-65A4-406B-B9B7-8FEFB49F8489}"/>
    <cellStyle name="Normal 7 4 3 3 9" xfId="7196" xr:uid="{1D9BF1DF-B944-4ABA-BE4A-CA1C939720ED}"/>
    <cellStyle name="Normal 7 4 3 3 9 2" xfId="17576" xr:uid="{7034C2D9-C843-4505-A313-432FB976C8D2}"/>
    <cellStyle name="Normal 7 4 3 4" xfId="1430" xr:uid="{00000000-0005-0000-0000-00006D070000}"/>
    <cellStyle name="Normal 7 4 3 4 2" xfId="3452" xr:uid="{00000000-0005-0000-0000-000081080000}"/>
    <cellStyle name="Normal 7 4 3 4 2 2" xfId="6507" xr:uid="{5CBF7F30-3323-4EAB-A7E0-3F88CF0BC913}"/>
    <cellStyle name="Normal 7 4 3 4 2 2 2" xfId="23517" xr:uid="{5901EB7B-0C5A-47E2-9E44-D71F908B0092}"/>
    <cellStyle name="Normal 7 4 3 4 2 2 3" xfId="25878" xr:uid="{B2BBB98A-4899-4C7E-B326-4C91DB326458}"/>
    <cellStyle name="Normal 7 4 3 4 2 2 4" xfId="16078" xr:uid="{7055F32A-BC18-4F42-A7A0-3D55BB69C3F4}"/>
    <cellStyle name="Normal 7 4 3 4 2 3" xfId="8531" xr:uid="{11430790-3FEE-49B1-8B5A-0D306385F222}"/>
    <cellStyle name="Normal 7 4 3 4 2 3 2" xfId="28941" xr:uid="{7163F059-7EB7-4F8B-BA34-ECD7FE44467B}"/>
    <cellStyle name="Normal 7 4 3 4 2 3 3" xfId="18911" xr:uid="{C9F4ED25-46E9-4B0D-BE71-DCFFD89F00A2}"/>
    <cellStyle name="Normal 7 4 3 4 2 4" xfId="11364" xr:uid="{22A9B4A9-E21A-4750-A368-B09B5A08F92A}"/>
    <cellStyle name="Normal 7 4 3 4 2 4 2" xfId="21744" xr:uid="{8AA30EE1-CC49-4A13-B4F6-AF9FBD41C4FD}"/>
    <cellStyle name="Normal 7 4 3 4 2 5" xfId="23351" xr:uid="{F9DBE65A-8BAE-46A8-93B5-A94EE58F61D8}"/>
    <cellStyle name="Normal 7 4 3 4 2 6" xfId="14038" xr:uid="{FCB69EA9-4645-4C69-910A-24F5C7EF16C8}"/>
    <cellStyle name="Normal 7 4 3 4 3" xfId="2827" xr:uid="{00000000-0005-0000-0000-000082080000}"/>
    <cellStyle name="Normal 7 4 3 4 3 2" xfId="6043" xr:uid="{D4436D1D-1802-4B4C-A77E-8756FEE4AB49}"/>
    <cellStyle name="Normal 7 4 3 4 3 2 2" xfId="26009" xr:uid="{65CC4502-9897-4C0E-9116-B511B4EB6C1D}"/>
    <cellStyle name="Normal 7 4 3 4 3 2 3" xfId="15497" xr:uid="{870FBBFF-365B-4C7C-83AC-AB62265F91CB}"/>
    <cellStyle name="Normal 7 4 3 4 3 3" xfId="7950" xr:uid="{F289DF43-462C-4EF2-A46E-67BDAB1512D1}"/>
    <cellStyle name="Normal 7 4 3 4 3 3 2" xfId="18330" xr:uid="{36038B05-0B63-4624-BCE8-A4FEBD5C722B}"/>
    <cellStyle name="Normal 7 4 3 4 3 4" xfId="10783" xr:uid="{6781698A-5BCE-41C9-BBCA-4301FDC8D239}"/>
    <cellStyle name="Normal 7 4 3 4 3 4 2" xfId="21163" xr:uid="{F7B0FE75-3DE0-4F6B-B8B2-1A43B84AC2DE}"/>
    <cellStyle name="Normal 7 4 3 4 3 5" xfId="24871" xr:uid="{52399C13-1388-495D-8E38-FC6CAC5DC2DF}"/>
    <cellStyle name="Normal 7 4 3 4 3 6" xfId="13303" xr:uid="{C10AA231-F24F-4722-9717-CB84CBE0EB2D}"/>
    <cellStyle name="Normal 7 4 3 4 4" xfId="4218" xr:uid="{F78D4B62-EDF2-4AB7-9DEE-497CD2C415AD}"/>
    <cellStyle name="Normal 7 4 3 4 4 2" xfId="8990" xr:uid="{F71EDB45-9810-4D87-8762-F549CCD7BB02}"/>
    <cellStyle name="Normal 7 4 3 4 4 2 2" xfId="29069" xr:uid="{524B28EC-43F0-4019-9D4D-DBF6E9BC9755}"/>
    <cellStyle name="Normal 7 4 3 4 4 2 3" xfId="19370" xr:uid="{56EC96C9-509D-400C-919D-212DC4D85B5F}"/>
    <cellStyle name="Normal 7 4 3 4 4 3" xfId="11823" xr:uid="{A6B36A25-F2E9-4829-80BF-949050D817B5}"/>
    <cellStyle name="Normal 7 4 3 4 4 3 2" xfId="22203" xr:uid="{D93F6B13-0F03-4A69-80D1-F00874B103F5}"/>
    <cellStyle name="Normal 7 4 3 4 4 4" xfId="24950" xr:uid="{98B0EA07-A356-42CD-A364-0F6F4D084560}"/>
    <cellStyle name="Normal 7 4 3 4 4 5" xfId="16537" xr:uid="{C99310B4-52FC-42F8-998B-F83A68E8C447}"/>
    <cellStyle name="Normal 7 4 3 4 5" xfId="5447" xr:uid="{FFA53823-102B-449A-B135-DAA9CE52C2E1}"/>
    <cellStyle name="Normal 7 4 3 4 5 2" xfId="25871" xr:uid="{8547CB7E-A1FF-4B13-951F-A22FF4AE4097}"/>
    <cellStyle name="Normal 7 4 3 4 5 3" xfId="14744" xr:uid="{08FF8EB2-D4DD-4BE1-968D-3CF95B1085D0}"/>
    <cellStyle name="Normal 7 4 3 4 6" xfId="7197" xr:uid="{BAF5CBFF-6980-43EA-959E-43221B798C71}"/>
    <cellStyle name="Normal 7 4 3 4 6 2" xfId="17577" xr:uid="{E0417E85-D902-45ED-850B-BDDDC1EAB10C}"/>
    <cellStyle name="Normal 7 4 3 4 7" xfId="10030" xr:uid="{20E05630-56E6-49F8-B05E-B39E08C74933}"/>
    <cellStyle name="Normal 7 4 3 4 7 2" xfId="20410" xr:uid="{D606B5E7-D6DF-49FB-B867-04950CA47F6F}"/>
    <cellStyle name="Normal 7 4 3 4 8" xfId="22697" xr:uid="{E663FDFE-3056-4B0A-A699-530B605D2EAB}"/>
    <cellStyle name="Normal 7 4 3 4 9" xfId="12792" xr:uid="{EFC20897-F697-4AC5-A1D5-242406207B9D}"/>
    <cellStyle name="Normal 7 4 3 5" xfId="1431" xr:uid="{00000000-0005-0000-0000-00006E070000}"/>
    <cellStyle name="Normal 7 4 3 5 2" xfId="4585" xr:uid="{32AAEC66-C84F-4F4B-9085-09C0EB6273DA}"/>
    <cellStyle name="Normal 7 4 3 5 2 2" xfId="9357" xr:uid="{90B25159-4300-4BCE-8DE3-24844D9CEED2}"/>
    <cellStyle name="Normal 7 4 3 5 2 2 2" xfId="29329" xr:uid="{03391A60-D465-4962-94B1-865E32136359}"/>
    <cellStyle name="Normal 7 4 3 5 2 2 3" xfId="19737" xr:uid="{7B7679F3-5742-44C6-B9DA-6773280A4856}"/>
    <cellStyle name="Normal 7 4 3 5 2 3" xfId="12190" xr:uid="{32F85BC9-45B3-4D52-9F8A-C4B8F058362B}"/>
    <cellStyle name="Normal 7 4 3 5 2 3 2" xfId="22570" xr:uid="{58028893-E889-4500-9A5A-5192B2981EAA}"/>
    <cellStyle name="Normal 7 4 3 5 2 4" xfId="23987" xr:uid="{662E79A0-DCE2-4051-9540-1F063C7A2FF5}"/>
    <cellStyle name="Normal 7 4 3 5 2 5" xfId="16904" xr:uid="{36964F92-B719-4357-928D-C0A9D95E955E}"/>
    <cellStyle name="Normal 7 4 3 5 3" xfId="5448" xr:uid="{55395201-A444-4DAF-8240-6F1A99D8FF91}"/>
    <cellStyle name="Normal 7 4 3 5 3 2" xfId="26342" xr:uid="{96547A6C-7F4D-47A4-936A-437334C9FF4F}"/>
    <cellStyle name="Normal 7 4 3 5 3 3" xfId="14745" xr:uid="{B01B003D-09F0-41A7-9E25-076F0A13C040}"/>
    <cellStyle name="Normal 7 4 3 5 4" xfId="7198" xr:uid="{06444F2C-0374-48A8-8176-B66859AA11CC}"/>
    <cellStyle name="Normal 7 4 3 5 4 2" xfId="17578" xr:uid="{8B888782-6FEA-407C-9DFB-589676603ED3}"/>
    <cellStyle name="Normal 7 4 3 5 5" xfId="10031" xr:uid="{29AAE153-BD0B-4399-9C73-A798C68315C9}"/>
    <cellStyle name="Normal 7 4 3 5 5 2" xfId="20411" xr:uid="{81DDCE17-9BA0-4C95-AE8E-4B670AEA1C3D}"/>
    <cellStyle name="Normal 7 4 3 5 6" xfId="23857" xr:uid="{DA4BEBB2-AFC0-4336-ADD6-7BD0DB116E1A}"/>
    <cellStyle name="Normal 7 4 3 5 7" xfId="14039" xr:uid="{78E0465A-D360-474F-81AB-8916C3666EF8}"/>
    <cellStyle name="Normal 7 4 3 6" xfId="2991" xr:uid="{00000000-0005-0000-0000-000084080000}"/>
    <cellStyle name="Normal 7 4 3 6 2" xfId="6141" xr:uid="{DECB5462-13A0-4971-93E2-67D64097B287}"/>
    <cellStyle name="Normal 7 4 3 6 2 2" xfId="24785" xr:uid="{4763614B-9A15-465F-B4E0-4D5682EEC570}"/>
    <cellStyle name="Normal 7 4 3 6 2 3" xfId="26640" xr:uid="{38E6F481-054E-4951-A4C8-038582470DEC}"/>
    <cellStyle name="Normal 7 4 3 6 2 4" xfId="15619" xr:uid="{CF275B3F-9D0A-467E-8F53-450B4BBB2501}"/>
    <cellStyle name="Normal 7 4 3 6 3" xfId="8072" xr:uid="{684E6C9B-8F1F-4C96-B900-9475A48A6A90}"/>
    <cellStyle name="Normal 7 4 3 6 3 2" xfId="28767" xr:uid="{101FAE63-21CF-4237-B40A-3C0788565985}"/>
    <cellStyle name="Normal 7 4 3 6 3 3" xfId="18452" xr:uid="{4E427ABA-F9E9-499C-9D02-F1D537CD0FCA}"/>
    <cellStyle name="Normal 7 4 3 6 4" xfId="10905" xr:uid="{A10836A0-4C54-4C33-9779-473B3614B4F3}"/>
    <cellStyle name="Normal 7 4 3 6 4 2" xfId="21285" xr:uid="{DA2223B3-1516-44A5-BF6E-D468F9EA8F0A}"/>
    <cellStyle name="Normal 7 4 3 6 5" xfId="24500" xr:uid="{2D2D3BAB-4EE1-40A9-9DAE-9BBDB025D104}"/>
    <cellStyle name="Normal 7 4 3 6 6" xfId="13490" xr:uid="{D8C51755-15E4-4D5D-B33E-C5777ED4CD4D}"/>
    <cellStyle name="Normal 7 4 3 7" xfId="2484" xr:uid="{00000000-0005-0000-0000-000085080000}"/>
    <cellStyle name="Normal 7 4 3 7 2" xfId="5770" xr:uid="{7EC0E344-7771-4C9E-8813-722F72405483}"/>
    <cellStyle name="Normal 7 4 3 7 2 2" xfId="27030" xr:uid="{C4A76B5A-3250-41B6-83CD-0ADFD2DE1444}"/>
    <cellStyle name="Normal 7 4 3 7 2 3" xfId="15156" xr:uid="{607EB0E2-E535-4617-8722-6D0ADED78D08}"/>
    <cellStyle name="Normal 7 4 3 7 3" xfId="7609" xr:uid="{33C3883B-9E2C-4F93-BF03-9232B138A1EE}"/>
    <cellStyle name="Normal 7 4 3 7 3 2" xfId="17989" xr:uid="{67879044-935B-4B97-A03A-E634BCF98FB2}"/>
    <cellStyle name="Normal 7 4 3 7 4" xfId="10442" xr:uid="{C8B9B9BB-45C1-46CC-A234-96C734088617}"/>
    <cellStyle name="Normal 7 4 3 7 4 2" xfId="20822" xr:uid="{1DE6E8F3-B876-42BD-BA32-1791CD97C485}"/>
    <cellStyle name="Normal 7 4 3 7 5" xfId="23067" xr:uid="{0271FA07-948E-446C-9858-16D19FE45933}"/>
    <cellStyle name="Normal 7 4 3 7 6" xfId="12872" xr:uid="{231A3B36-517F-475A-9A76-713D87C84C49}"/>
    <cellStyle name="Normal 7 4 3 8" xfId="2178" xr:uid="{00000000-0005-0000-0000-00006C080000}"/>
    <cellStyle name="Normal 7 4 3 8 2" xfId="7305" xr:uid="{61404530-84D2-4FCC-B79A-40F6D1459624}"/>
    <cellStyle name="Normal 7 4 3 8 2 2" xfId="17685" xr:uid="{0B164E7B-ABA5-4238-BF26-6C01C2A9E63F}"/>
    <cellStyle name="Normal 7 4 3 8 3" xfId="10138" xr:uid="{9D3117D7-E98C-47FF-B117-08F9C3256A30}"/>
    <cellStyle name="Normal 7 4 3 8 3 2" xfId="20518" xr:uid="{90C46BEB-9A72-495F-AF5C-3C849CDBEAB0}"/>
    <cellStyle name="Normal 7 4 3 8 4" xfId="22817" xr:uid="{8043779F-2F38-4DEF-B53C-1493A615375A}"/>
    <cellStyle name="Normal 7 4 3 8 5" xfId="14852" xr:uid="{92C41245-DB38-4685-9AA4-D23501AAEF39}"/>
    <cellStyle name="Normal 7 4 3 9" xfId="4068" xr:uid="{9B83B12B-F037-4973-AB0C-83E137F3CCA4}"/>
    <cellStyle name="Normal 7 4 3 9 2" xfId="8848" xr:uid="{F26D4E52-7049-4504-862C-EDEE61895F5C}"/>
    <cellStyle name="Normal 7 4 3 9 2 2" xfId="19228" xr:uid="{BF60D9B6-3B18-46FC-AF3E-456E390ED4FD}"/>
    <cellStyle name="Normal 7 4 3 9 3" xfId="11681" xr:uid="{5AE3403A-02C3-4D2D-8309-643F1A197D08}"/>
    <cellStyle name="Normal 7 4 3 9 3 2" xfId="22061" xr:uid="{0C78B99F-AD36-4BE1-92A4-14881384F045}"/>
    <cellStyle name="Normal 7 4 3 9 4" xfId="16395" xr:uid="{92F4B5A9-F8D7-426A-A253-1347198AF915}"/>
    <cellStyle name="Normal 7 4 4" xfId="1432" xr:uid="{00000000-0005-0000-0000-00006F070000}"/>
    <cellStyle name="Normal 7 4 4 10" xfId="5449" xr:uid="{E3B89E48-5BD7-4CAB-A493-53FC19BCD894}"/>
    <cellStyle name="Normal 7 4 4 10 2" xfId="14746" xr:uid="{F69FED75-DFAE-48F9-AEF7-F43173D57B3F}"/>
    <cellStyle name="Normal 7 4 4 11" xfId="7199" xr:uid="{450BA93B-30BB-4489-A0C0-4616AAFE258B}"/>
    <cellStyle name="Normal 7 4 4 11 2" xfId="17579" xr:uid="{38E264F0-7759-4EEB-A8BE-79CFD9A7C20A}"/>
    <cellStyle name="Normal 7 4 4 12" xfId="10032" xr:uid="{AFDCE651-09CB-423B-A6E6-CBD55F2B2AFA}"/>
    <cellStyle name="Normal 7 4 4 12 2" xfId="20412" xr:uid="{1DE52EE3-07B5-4308-A5FC-33897D9F665A}"/>
    <cellStyle name="Normal 7 4 4 13" xfId="25345" xr:uid="{ECE91AA8-E135-4F43-A425-BFD3BD91DA6D}"/>
    <cellStyle name="Normal 7 4 4 14" xfId="12417" xr:uid="{91BFECF0-198C-452A-90F5-3BC8E451D944}"/>
    <cellStyle name="Normal 7 4 4 2" xfId="1433" xr:uid="{00000000-0005-0000-0000-000070070000}"/>
    <cellStyle name="Normal 7 4 4 2 10" xfId="7200" xr:uid="{1780B4E2-A429-4928-8711-A8E9D8D7B098}"/>
    <cellStyle name="Normal 7 4 4 2 10 2" xfId="17580" xr:uid="{971BB55E-6229-4B92-8ACF-623834102A83}"/>
    <cellStyle name="Normal 7 4 4 2 11" xfId="10033" xr:uid="{C035D557-3EFF-45F3-BC8F-FDEA512F952C}"/>
    <cellStyle name="Normal 7 4 4 2 11 2" xfId="20413" xr:uid="{C4E67250-1EE6-4C48-A021-E2DE29480886}"/>
    <cellStyle name="Normal 7 4 4 2 12" xfId="23472" xr:uid="{99C65200-6E1C-4865-920A-1AD02BF528B9}"/>
    <cellStyle name="Normal 7 4 4 2 13" xfId="12477" xr:uid="{1787C933-1F9A-474B-94C4-ACF8D47EE646}"/>
    <cellStyle name="Normal 7 4 4 2 2" xfId="1434" xr:uid="{00000000-0005-0000-0000-000071070000}"/>
    <cellStyle name="Normal 7 4 4 2 2 10" xfId="13042" xr:uid="{85D260CD-ECE6-4BDB-B90F-7767C72C53D5}"/>
    <cellStyle name="Normal 7 4 4 2 2 2" xfId="2833" xr:uid="{00000000-0005-0000-0000-000089080000}"/>
    <cellStyle name="Normal 7 4 4 2 2 2 2" xfId="3455" xr:uid="{00000000-0005-0000-0000-00008A080000}"/>
    <cellStyle name="Normal 7 4 4 2 2 2 2 2" xfId="6510" xr:uid="{B0689EE3-D10E-460E-9499-3C1AFF201603}"/>
    <cellStyle name="Normal 7 4 4 2 2 2 2 2 2" xfId="27706" xr:uid="{F87B1CF3-4D27-433F-AEB6-4849FE48B7BE}"/>
    <cellStyle name="Normal 7 4 4 2 2 2 2 2 3" xfId="16081" xr:uid="{09436EDD-7B29-41AF-B1F1-BCEC022D3963}"/>
    <cellStyle name="Normal 7 4 4 2 2 2 2 3" xfId="8534" xr:uid="{8D76F6F3-08D3-4D55-883F-27E1666CE904}"/>
    <cellStyle name="Normal 7 4 4 2 2 2 2 3 2" xfId="18914" xr:uid="{BC115AB2-6628-4205-B78C-F266D4F8CD53}"/>
    <cellStyle name="Normal 7 4 4 2 2 2 2 4" xfId="11367" xr:uid="{A8742545-96B9-4C68-BB6A-E1AEAD17E7C4}"/>
    <cellStyle name="Normal 7 4 4 2 2 2 2 4 2" xfId="21747" xr:uid="{98077CBB-A4A3-4B92-8568-D1EC04E51BCA}"/>
    <cellStyle name="Normal 7 4 4 2 2 2 2 5" xfId="25333" xr:uid="{D866E4A2-C79F-444C-A4E1-DAB3A77704E1}"/>
    <cellStyle name="Normal 7 4 4 2 2 2 2 6" xfId="14042" xr:uid="{1FA1CED8-CA7B-4386-9666-50BF16F6D7AE}"/>
    <cellStyle name="Normal 7 4 4 2 2 2 3" xfId="4369" xr:uid="{0DAD4E56-0B56-42BE-BBA3-FC5733DFFF43}"/>
    <cellStyle name="Normal 7 4 4 2 2 2 3 2" xfId="9141" xr:uid="{105A3B7F-F95A-4D38-AA5A-0218E258D147}"/>
    <cellStyle name="Normal 7 4 4 2 2 2 3 2 2" xfId="29184" xr:uid="{9E197F34-F4F8-449E-BC15-E5F56BE7EE69}"/>
    <cellStyle name="Normal 7 4 4 2 2 2 3 2 3" xfId="19521" xr:uid="{0E93FDFD-73C9-46BA-9CB3-0CF54B0594EB}"/>
    <cellStyle name="Normal 7 4 4 2 2 2 3 3" xfId="11974" xr:uid="{4DAAE4C4-1896-44CD-A007-6C93B672DEB7}"/>
    <cellStyle name="Normal 7 4 4 2 2 2 3 3 2" xfId="22354" xr:uid="{1931F75A-796A-4B3B-89E8-933BD93EAF88}"/>
    <cellStyle name="Normal 7 4 4 2 2 2 3 4" xfId="25557" xr:uid="{072D2D10-7B7D-4B65-BC32-6BFD4E46F379}"/>
    <cellStyle name="Normal 7 4 4 2 2 2 3 5" xfId="16688" xr:uid="{EA5C8DFA-B06A-41F5-9FB1-BEE951D0CF65}"/>
    <cellStyle name="Normal 7 4 4 2 2 2 4" xfId="6049" xr:uid="{9ED16AA7-F360-4202-AB4C-D8C141A8E0C9}"/>
    <cellStyle name="Normal 7 4 4 2 2 2 4 2" xfId="28433" xr:uid="{08334893-4728-4854-B02F-B20CA7ACE106}"/>
    <cellStyle name="Normal 7 4 4 2 2 2 4 3" xfId="15503" xr:uid="{E45DE93C-3E44-4B63-8658-F9BF77A3F236}"/>
    <cellStyle name="Normal 7 4 4 2 2 2 5" xfId="7956" xr:uid="{B44D6036-ED79-4F4A-B1EB-626F643EB465}"/>
    <cellStyle name="Normal 7 4 4 2 2 2 5 2" xfId="18336" xr:uid="{B9EB0688-D67C-43ED-8CF5-A010D5608565}"/>
    <cellStyle name="Normal 7 4 4 2 2 2 6" xfId="10789" xr:uid="{2C09063D-25A9-413E-8F72-31835EC2AABA}"/>
    <cellStyle name="Normal 7 4 4 2 2 2 6 2" xfId="21169" xr:uid="{FDDA696B-39FC-44CD-BEFC-D8925BB1D484}"/>
    <cellStyle name="Normal 7 4 4 2 2 2 7" xfId="23131" xr:uid="{EE77D4BC-B01A-4857-8FD9-A3277F61286D}"/>
    <cellStyle name="Normal 7 4 4 2 2 2 8" xfId="13309" xr:uid="{D7EA7EE7-B82D-4043-8A0B-B0E6CF6892C8}"/>
    <cellStyle name="Normal 7 4 4 2 2 3" xfId="3456" xr:uid="{00000000-0005-0000-0000-00008B080000}"/>
    <cellStyle name="Normal 7 4 4 2 2 3 2" xfId="4586" xr:uid="{0A2EBD96-5343-4C53-A307-37B25ADC726E}"/>
    <cellStyle name="Normal 7 4 4 2 2 3 2 2" xfId="9358" xr:uid="{B7D332E5-2E09-4014-96B1-2C5C2738B2E4}"/>
    <cellStyle name="Normal 7 4 4 2 2 3 2 2 2" xfId="19738" xr:uid="{FFBD64CA-DA1C-4BB5-9282-DF6B817BD172}"/>
    <cellStyle name="Normal 7 4 4 2 2 3 2 3" xfId="12191" xr:uid="{2B77A7CA-EE70-44B3-8F8B-94F9305BBC2A}"/>
    <cellStyle name="Normal 7 4 4 2 2 3 2 3 2" xfId="22571" xr:uid="{18C8B68B-75B3-48CA-82A5-BD04641DB0F0}"/>
    <cellStyle name="Normal 7 4 4 2 2 3 2 4" xfId="28439" xr:uid="{371F78E5-887F-4666-B682-8E8898BBF52B}"/>
    <cellStyle name="Normal 7 4 4 2 2 3 2 5" xfId="16905" xr:uid="{B51432E6-24D0-4EB4-8058-909E6B13D686}"/>
    <cellStyle name="Normal 7 4 4 2 2 3 3" xfId="6511" xr:uid="{EBFEE145-7C44-4FEA-A424-560480DD22B9}"/>
    <cellStyle name="Normal 7 4 4 2 2 3 3 2" xfId="16082" xr:uid="{AC61386E-B397-4853-83DC-5AF087868306}"/>
    <cellStyle name="Normal 7 4 4 2 2 3 4" xfId="8535" xr:uid="{FDE0BA1F-9267-4564-94C9-C081213DD651}"/>
    <cellStyle name="Normal 7 4 4 2 2 3 4 2" xfId="18915" xr:uid="{1BE319B7-4E1A-4DCB-9664-0E818A5C84CD}"/>
    <cellStyle name="Normal 7 4 4 2 2 3 5" xfId="11368" xr:uid="{D0543F52-B8AC-4B37-819C-9DD0F9F23915}"/>
    <cellStyle name="Normal 7 4 4 2 2 3 5 2" xfId="21748" xr:uid="{C2548F04-A02E-4CD9-AAD1-D362474D311D}"/>
    <cellStyle name="Normal 7 4 4 2 2 3 6" xfId="23053" xr:uid="{001E25AE-D7A2-415C-A238-CF147CEF1ED8}"/>
    <cellStyle name="Normal 7 4 4 2 2 3 7" xfId="14043" xr:uid="{9A645B1E-FA20-4A76-94D7-27A4F1B0F564}"/>
    <cellStyle name="Normal 7 4 4 2 2 4" xfId="3454" xr:uid="{00000000-0005-0000-0000-00008C080000}"/>
    <cellStyle name="Normal 7 4 4 2 2 4 2" xfId="6509" xr:uid="{DB8979AA-4BDB-435B-A2C3-7F281B79A5DB}"/>
    <cellStyle name="Normal 7 4 4 2 2 4 2 2" xfId="27624" xr:uid="{1364445D-4378-4F8B-8E18-5CA8A1B837D2}"/>
    <cellStyle name="Normal 7 4 4 2 2 4 2 3" xfId="16080" xr:uid="{AE9BD2D5-10BC-4B9B-B911-5F91E53CB1D2}"/>
    <cellStyle name="Normal 7 4 4 2 2 4 3" xfId="8533" xr:uid="{AB089DE0-4D9C-4850-ABE7-B6F9056C3B5A}"/>
    <cellStyle name="Normal 7 4 4 2 2 4 3 2" xfId="18913" xr:uid="{088AB71F-1714-47EF-B619-63A0C5103E0F}"/>
    <cellStyle name="Normal 7 4 4 2 2 4 4" xfId="11366" xr:uid="{E6788041-E3DF-4264-B2C2-F3EB8F695F17}"/>
    <cellStyle name="Normal 7 4 4 2 2 4 4 2" xfId="21746" xr:uid="{F513B7B1-0713-491D-922C-7C02520EB424}"/>
    <cellStyle name="Normal 7 4 4 2 2 4 5" xfId="24472" xr:uid="{BD33F25E-4D01-43E2-A79E-DACF017A302B}"/>
    <cellStyle name="Normal 7 4 4 2 2 4 6" xfId="14041" xr:uid="{AA518B72-551D-49FF-97B6-5F5E268E2048}"/>
    <cellStyle name="Normal 7 4 4 2 2 5" xfId="4243" xr:uid="{6424EC82-10A1-42F5-9FFA-D6F9DA223917}"/>
    <cellStyle name="Normal 7 4 4 2 2 5 2" xfId="9015" xr:uid="{C0A51B5F-A418-46AF-81D2-8B163386F866}"/>
    <cellStyle name="Normal 7 4 4 2 2 5 2 2" xfId="29086" xr:uid="{7EBFC413-0B91-49A7-BDAD-66B27BE1A561}"/>
    <cellStyle name="Normal 7 4 4 2 2 5 2 3" xfId="19395" xr:uid="{13EEF0C0-7C9E-4888-9368-D49232433AAC}"/>
    <cellStyle name="Normal 7 4 4 2 2 5 3" xfId="11848" xr:uid="{CC1BFE65-A6EB-4675-B539-0C46A4A8B8A0}"/>
    <cellStyle name="Normal 7 4 4 2 2 5 3 2" xfId="22228" xr:uid="{2C82E1B6-16C8-4636-AE8B-2C290E7D2D6E}"/>
    <cellStyle name="Normal 7 4 4 2 2 5 4" xfId="23100" xr:uid="{B184A7CB-64E8-4552-9480-71A0B3794C87}"/>
    <cellStyle name="Normal 7 4 4 2 2 5 5" xfId="16562" xr:uid="{35234B4C-12F7-43EA-BCE1-C58380744C48}"/>
    <cellStyle name="Normal 7 4 4 2 2 6" xfId="5451" xr:uid="{C937A26F-B1D4-4453-9186-D297675A8C84}"/>
    <cellStyle name="Normal 7 4 4 2 2 6 2" xfId="26123" xr:uid="{C4976971-ADAE-423B-AE09-1C6B9BD6BE9E}"/>
    <cellStyle name="Normal 7 4 4 2 2 6 3" xfId="14748" xr:uid="{2AFE0F13-E501-4D26-96E0-F1BDEF3312A4}"/>
    <cellStyle name="Normal 7 4 4 2 2 7" xfId="7201" xr:uid="{C07BAA99-A4AD-40A8-8A24-D840DC98A042}"/>
    <cellStyle name="Normal 7 4 4 2 2 7 2" xfId="17581" xr:uid="{87D137C4-F41A-4C53-BD2A-2A75BD6A7E74}"/>
    <cellStyle name="Normal 7 4 4 2 2 8" xfId="10034" xr:uid="{2E0ADCB0-F339-4F9E-8A5D-752AB01A92F3}"/>
    <cellStyle name="Normal 7 4 4 2 2 8 2" xfId="20414" xr:uid="{6B75B93F-10E8-49C0-950C-F9A78D9836EF}"/>
    <cellStyle name="Normal 7 4 4 2 2 9" xfId="24459" xr:uid="{73C2BF4B-6624-44F6-8D87-B3A3255B3196}"/>
    <cellStyle name="Normal 7 4 4 2 3" xfId="2832" xr:uid="{00000000-0005-0000-0000-00008D080000}"/>
    <cellStyle name="Normal 7 4 4 2 3 2" xfId="3457" xr:uid="{00000000-0005-0000-0000-00008E080000}"/>
    <cellStyle name="Normal 7 4 4 2 3 2 2" xfId="6512" xr:uid="{34236F50-C037-4F8D-B6B2-6F0363CB5844}"/>
    <cellStyle name="Normal 7 4 4 2 3 2 2 2" xfId="28485" xr:uid="{339F1BE5-9433-44FE-A763-3AF771840D39}"/>
    <cellStyle name="Normal 7 4 4 2 3 2 2 3" xfId="16083" xr:uid="{61EB5AE0-87F8-4BF5-B28C-B790D2F2AC84}"/>
    <cellStyle name="Normal 7 4 4 2 3 2 3" xfId="8536" xr:uid="{650E8CFB-2725-44A8-89A1-D7BA0FE2923E}"/>
    <cellStyle name="Normal 7 4 4 2 3 2 3 2" xfId="18916" xr:uid="{91C5B97E-2457-4587-9FA5-4B5E372B5DCA}"/>
    <cellStyle name="Normal 7 4 4 2 3 2 4" xfId="11369" xr:uid="{DA7DFC6C-B0AC-4C3E-A861-98A860641B96}"/>
    <cellStyle name="Normal 7 4 4 2 3 2 4 2" xfId="21749" xr:uid="{C6B46EAB-3A80-43F7-B514-D3D782DCE271}"/>
    <cellStyle name="Normal 7 4 4 2 3 2 5" xfId="24498" xr:uid="{D8A95826-72A8-43FF-BD71-35E9BCBFCE99}"/>
    <cellStyle name="Normal 7 4 4 2 3 2 6" xfId="14044" xr:uid="{79DA3B40-853C-4D18-8FE6-C40E89EF19E0}"/>
    <cellStyle name="Normal 7 4 4 2 3 3" xfId="4368" xr:uid="{5718650D-9B49-4598-94A3-96C121F7519F}"/>
    <cellStyle name="Normal 7 4 4 2 3 3 2" xfId="9140" xr:uid="{50B08A76-5F8B-479D-99B5-B4F20FA5D439}"/>
    <cellStyle name="Normal 7 4 4 2 3 3 2 2" xfId="29183" xr:uid="{61F201DD-B55C-4156-A085-167C97EE008E}"/>
    <cellStyle name="Normal 7 4 4 2 3 3 2 3" xfId="19520" xr:uid="{DC5B0B79-D730-4828-98F9-CC47A1978333}"/>
    <cellStyle name="Normal 7 4 4 2 3 3 3" xfId="11973" xr:uid="{28D945B7-1103-47D4-A6EB-162A9E1A71DA}"/>
    <cellStyle name="Normal 7 4 4 2 3 3 3 2" xfId="22353" xr:uid="{E65617C7-B9F8-476B-8BF2-97882EAC814A}"/>
    <cellStyle name="Normal 7 4 4 2 3 3 4" xfId="23055" xr:uid="{3C537B82-AA9A-467F-ACA3-8F8ED612691F}"/>
    <cellStyle name="Normal 7 4 4 2 3 3 5" xfId="16687" xr:uid="{B7C056BC-24CF-4E2A-9F1C-4734D38A5989}"/>
    <cellStyle name="Normal 7 4 4 2 3 4" xfId="6048" xr:uid="{8614F297-A17E-4D0E-870D-3711AD73852B}"/>
    <cellStyle name="Normal 7 4 4 2 3 4 2" xfId="27641" xr:uid="{BA3C52BA-3AC7-4896-92F9-7A7300903EC5}"/>
    <cellStyle name="Normal 7 4 4 2 3 4 3" xfId="15502" xr:uid="{2876EE0A-FAFE-4DB0-A291-825A606682A6}"/>
    <cellStyle name="Normal 7 4 4 2 3 5" xfId="7955" xr:uid="{DB2DE750-5190-4404-B65E-67182576AD24}"/>
    <cellStyle name="Normal 7 4 4 2 3 5 2" xfId="18335" xr:uid="{882DBBCA-7C96-4DDE-A6C7-39C2E96C92ED}"/>
    <cellStyle name="Normal 7 4 4 2 3 6" xfId="10788" xr:uid="{45FA64DC-7A4B-4A17-9FB9-EAE8C4D295C8}"/>
    <cellStyle name="Normal 7 4 4 2 3 6 2" xfId="21168" xr:uid="{D2095383-C4E5-473E-A330-898A2D163753}"/>
    <cellStyle name="Normal 7 4 4 2 3 7" xfId="22896" xr:uid="{A02929AC-6E9B-44A5-80F6-0B24F1028588}"/>
    <cellStyle name="Normal 7 4 4 2 3 8" xfId="13308" xr:uid="{5B80B824-8D58-4B5C-AE5C-EDE867B145B7}"/>
    <cellStyle name="Normal 7 4 4 2 4" xfId="3458" xr:uid="{00000000-0005-0000-0000-00008F080000}"/>
    <cellStyle name="Normal 7 4 4 2 4 2" xfId="4587" xr:uid="{EB627D3D-2681-4252-9B95-0E8D4C27F3C3}"/>
    <cellStyle name="Normal 7 4 4 2 4 2 2" xfId="9359" xr:uid="{1C290444-83FC-41FC-B6A0-8BFA93D20B08}"/>
    <cellStyle name="Normal 7 4 4 2 4 2 2 2" xfId="19739" xr:uid="{0F8BD4ED-A530-4B81-8098-D4E0E51C95B1}"/>
    <cellStyle name="Normal 7 4 4 2 4 2 3" xfId="12192" xr:uid="{236D53CA-13DE-41CD-B516-3C2D9C7EACBB}"/>
    <cellStyle name="Normal 7 4 4 2 4 2 3 2" xfId="22572" xr:uid="{7BFB50A7-875F-418A-AF09-1025B45772EF}"/>
    <cellStyle name="Normal 7 4 4 2 4 2 4" xfId="25977" xr:uid="{D9B52417-CCBE-49AE-B848-B57D3E63404E}"/>
    <cellStyle name="Normal 7 4 4 2 4 2 5" xfId="16906" xr:uid="{517A41E9-BAC1-4FCE-BFF1-D519FE74BAC8}"/>
    <cellStyle name="Normal 7 4 4 2 4 3" xfId="6513" xr:uid="{715B2ACF-BA4F-4DF4-A8D1-52A2E092DDE9}"/>
    <cellStyle name="Normal 7 4 4 2 4 3 2" xfId="16084" xr:uid="{0D8CF97E-21EB-4AC7-A2BA-9764C4015C9E}"/>
    <cellStyle name="Normal 7 4 4 2 4 4" xfId="8537" xr:uid="{A22FAA5C-A938-4B0B-9F88-ACABAE0B73A9}"/>
    <cellStyle name="Normal 7 4 4 2 4 4 2" xfId="18917" xr:uid="{D9A5A6CF-640A-43A0-9D79-261DAED40A5C}"/>
    <cellStyle name="Normal 7 4 4 2 4 5" xfId="11370" xr:uid="{265CEEB0-A996-4D92-8966-842C11952763}"/>
    <cellStyle name="Normal 7 4 4 2 4 5 2" xfId="21750" xr:uid="{16F38D62-10F3-4B07-B1CE-B2AD6A5F059C}"/>
    <cellStyle name="Normal 7 4 4 2 4 6" xfId="22706" xr:uid="{68B1762D-D6C1-4593-8ADC-EC870A07BDF8}"/>
    <cellStyle name="Normal 7 4 4 2 4 7" xfId="14045" xr:uid="{12A4D8A0-42B0-4D28-B709-D35887FE31D9}"/>
    <cellStyle name="Normal 7 4 4 2 5" xfId="3453" xr:uid="{00000000-0005-0000-0000-000090080000}"/>
    <cellStyle name="Normal 7 4 4 2 5 2" xfId="6508" xr:uid="{71442CDA-8704-465A-9E78-1DF9673FDA59}"/>
    <cellStyle name="Normal 7 4 4 2 5 2 2" xfId="26470" xr:uid="{7968241E-6B5D-4F67-9009-FAA894F99D23}"/>
    <cellStyle name="Normal 7 4 4 2 5 2 3" xfId="16079" xr:uid="{F0CB1509-292A-48DF-97E6-9585DCB4F1B9}"/>
    <cellStyle name="Normal 7 4 4 2 5 3" xfId="8532" xr:uid="{0AAAFE54-847A-489F-AF1C-63C13B231E16}"/>
    <cellStyle name="Normal 7 4 4 2 5 3 2" xfId="18912" xr:uid="{A7AE5073-9934-4218-95BB-4C13A6598B37}"/>
    <cellStyle name="Normal 7 4 4 2 5 4" xfId="11365" xr:uid="{A9D3F44A-5F53-4F95-B187-DB99A473ACC0}"/>
    <cellStyle name="Normal 7 4 4 2 5 4 2" xfId="21745" xr:uid="{11B55F38-7F1C-4A4E-B4E8-833C6941F2AB}"/>
    <cellStyle name="Normal 7 4 4 2 5 5" xfId="25095" xr:uid="{3AB56816-3174-4584-B530-8EBDB09C1D5E}"/>
    <cellStyle name="Normal 7 4 4 2 5 6" xfId="14040" xr:uid="{81C8A64A-C038-4D7B-B98F-C8EAF384ECC4}"/>
    <cellStyle name="Normal 7 4 4 2 6" xfId="2551" xr:uid="{00000000-0005-0000-0000-000091080000}"/>
    <cellStyle name="Normal 7 4 4 2 6 2" xfId="5823" xr:uid="{F20CE6BA-12C7-4C14-A008-A15032D5A25B}"/>
    <cellStyle name="Normal 7 4 4 2 6 2 2" xfId="27586" xr:uid="{5BEA6F7A-80FC-4FFF-AAE9-237450D76ED5}"/>
    <cellStyle name="Normal 7 4 4 2 6 2 3" xfId="15223" xr:uid="{F90B9A98-A7E6-451C-8BAE-57C7F3A42DEA}"/>
    <cellStyle name="Normal 7 4 4 2 6 3" xfId="7676" xr:uid="{F23C6D6B-CF8D-40E4-A892-EFCF66043F69}"/>
    <cellStyle name="Normal 7 4 4 2 6 3 2" xfId="18056" xr:uid="{AFF8699B-7BCE-4E04-82FD-282E7A9342F1}"/>
    <cellStyle name="Normal 7 4 4 2 6 4" xfId="10509" xr:uid="{0D24AE76-6568-4B47-8025-7FA3A808C65A}"/>
    <cellStyle name="Normal 7 4 4 2 6 4 2" xfId="20889" xr:uid="{86768A89-C52D-46AE-9800-33A4FE29CFD8}"/>
    <cellStyle name="Normal 7 4 4 2 6 5" xfId="24199" xr:uid="{91F6AB87-A6E4-486E-A0B5-0D2DA2143D03}"/>
    <cellStyle name="Normal 7 4 4 2 6 6" xfId="12939" xr:uid="{C866F9FC-8C70-4F91-A275-BC83D5C86989}"/>
    <cellStyle name="Normal 7 4 4 2 7" xfId="2245" xr:uid="{00000000-0005-0000-0000-000087080000}"/>
    <cellStyle name="Normal 7 4 4 2 7 2" xfId="7372" xr:uid="{26283281-5ABF-482D-B5B3-127F8E984BFF}"/>
    <cellStyle name="Normal 7 4 4 2 7 2 2" xfId="17752" xr:uid="{2A060D8B-9545-4E67-BD93-DE0D9596E7FB}"/>
    <cellStyle name="Normal 7 4 4 2 7 3" xfId="10205" xr:uid="{F58D38A8-DBD8-41D8-AF5C-8D0538519E16}"/>
    <cellStyle name="Normal 7 4 4 2 7 3 2" xfId="20585" xr:uid="{5E0907C3-349F-4D28-A9D8-857AE3176668}"/>
    <cellStyle name="Normal 7 4 4 2 7 4" xfId="22752" xr:uid="{FD00B7D4-3539-4198-9907-1464487681AC}"/>
    <cellStyle name="Normal 7 4 4 2 7 5" xfId="14919" xr:uid="{BA2D0341-9462-4C2B-AF9D-67FB8C251BA0}"/>
    <cellStyle name="Normal 7 4 4 2 8" xfId="3798" xr:uid="{DAA32352-6BAD-430F-9A17-F7EF7AB6614A}"/>
    <cellStyle name="Normal 7 4 4 2 8 2" xfId="8634" xr:uid="{CD6C34D6-6911-49EF-B3EA-F852754DDF1F}"/>
    <cellStyle name="Normal 7 4 4 2 8 2 2" xfId="19014" xr:uid="{F97DB3D1-9FE7-40C0-8B08-55F2D4C221F4}"/>
    <cellStyle name="Normal 7 4 4 2 8 3" xfId="11467" xr:uid="{FCEA4E2D-C2D2-4663-92A4-343D02BD1178}"/>
    <cellStyle name="Normal 7 4 4 2 8 3 2" xfId="21847" xr:uid="{E050C544-35DC-4BD0-BCB9-42DCBE06AECA}"/>
    <cellStyle name="Normal 7 4 4 2 8 4" xfId="16181" xr:uid="{EC44B864-D532-4297-BAE3-94C32EBC660A}"/>
    <cellStyle name="Normal 7 4 4 2 9" xfId="5450" xr:uid="{EE4BCC74-C422-439B-AD8A-2B512A0795F4}"/>
    <cellStyle name="Normal 7 4 4 2 9 2" xfId="14747" xr:uid="{F516A8B1-8CC9-4949-9E5F-848D22370AAE}"/>
    <cellStyle name="Normal 7 4 4 3" xfId="1435" xr:uid="{00000000-0005-0000-0000-000072070000}"/>
    <cellStyle name="Normal 7 4 4 3 10" xfId="10035" xr:uid="{0AD9C01A-7272-4FE1-A52F-22B7BBD12FF2}"/>
    <cellStyle name="Normal 7 4 4 3 10 2" xfId="20415" xr:uid="{36F7C331-6751-4B69-8C0D-AB4B7C300153}"/>
    <cellStyle name="Normal 7 4 4 3 11" xfId="24031" xr:uid="{BA681105-BE24-4BB5-8D87-F19F049BCC02}"/>
    <cellStyle name="Normal 7 4 4 3 12" xfId="12636" xr:uid="{99999AEE-47FD-4FA7-8FD4-45B02F09CBEB}"/>
    <cellStyle name="Normal 7 4 4 3 2" xfId="2834" xr:uid="{00000000-0005-0000-0000-000093080000}"/>
    <cellStyle name="Normal 7 4 4 3 2 2" xfId="3460" xr:uid="{00000000-0005-0000-0000-000094080000}"/>
    <cellStyle name="Normal 7 4 4 3 2 2 2" xfId="6515" xr:uid="{034D1EAC-D921-43B0-9889-CD6826907649}"/>
    <cellStyle name="Normal 7 4 4 3 2 2 2 2" xfId="28679" xr:uid="{053950AF-9542-4417-9943-2597D0C02EBD}"/>
    <cellStyle name="Normal 7 4 4 3 2 2 2 3" xfId="16086" xr:uid="{D1C17C96-AF36-4CC9-96B3-454480DA749B}"/>
    <cellStyle name="Normal 7 4 4 3 2 2 3" xfId="8539" xr:uid="{986437B4-FBB8-4F2F-BB70-FA6454ADB463}"/>
    <cellStyle name="Normal 7 4 4 3 2 2 3 2" xfId="18919" xr:uid="{4C575817-6CB8-496D-BF09-ABB4A9CF2DCD}"/>
    <cellStyle name="Normal 7 4 4 3 2 2 4" xfId="11372" xr:uid="{54F9B92A-66AA-45B3-866D-B16A31EC942C}"/>
    <cellStyle name="Normal 7 4 4 3 2 2 4 2" xfId="21752" xr:uid="{2502CA8E-522F-42A9-B245-AF35E3C98EA0}"/>
    <cellStyle name="Normal 7 4 4 3 2 2 5" xfId="23906" xr:uid="{1D2E9EE8-F643-4313-AF75-E46F10BE5FC2}"/>
    <cellStyle name="Normal 7 4 4 3 2 2 6" xfId="14047" xr:uid="{C13405EC-5891-4A8E-8B7C-BC6D51C259A8}"/>
    <cellStyle name="Normal 7 4 4 3 2 3" xfId="4370" xr:uid="{0659832D-C1DD-467F-B7B6-1FE42F2F2940}"/>
    <cellStyle name="Normal 7 4 4 3 2 3 2" xfId="9142" xr:uid="{E6B3A5D8-7DA3-45F9-9942-9F0A3EF5ABB4}"/>
    <cellStyle name="Normal 7 4 4 3 2 3 2 2" xfId="29185" xr:uid="{BB606388-E4A1-42F9-9CF4-70216C3CF050}"/>
    <cellStyle name="Normal 7 4 4 3 2 3 2 3" xfId="19522" xr:uid="{EDFCAAEA-3CFC-4FDC-99F1-1183F7FC1430}"/>
    <cellStyle name="Normal 7 4 4 3 2 3 3" xfId="11975" xr:uid="{E656D6CD-A3F3-4801-985F-D85295FA1C57}"/>
    <cellStyle name="Normal 7 4 4 3 2 3 3 2" xfId="22355" xr:uid="{5155C7CA-726A-4A03-988F-9D04AEDE7B53}"/>
    <cellStyle name="Normal 7 4 4 3 2 3 4" xfId="23312" xr:uid="{FF037F3A-C9EE-4789-8D8F-16D1F83D2BA6}"/>
    <cellStyle name="Normal 7 4 4 3 2 3 5" xfId="16689" xr:uid="{8113FA6A-9C2B-46E4-9489-643A315959DF}"/>
    <cellStyle name="Normal 7 4 4 3 2 4" xfId="6050" xr:uid="{DE932555-5864-4A68-B63A-46AF8A2B591A}"/>
    <cellStyle name="Normal 7 4 4 3 2 4 2" xfId="28606" xr:uid="{E8D0DB87-9700-4EAB-990B-2381980AF999}"/>
    <cellStyle name="Normal 7 4 4 3 2 4 3" xfId="15504" xr:uid="{675359B0-1C01-40AA-B61F-9A4003C9AC56}"/>
    <cellStyle name="Normal 7 4 4 3 2 5" xfId="7957" xr:uid="{49DF7570-FCF9-426A-8F55-B6D9CDC1FB76}"/>
    <cellStyle name="Normal 7 4 4 3 2 5 2" xfId="18337" xr:uid="{4CFF227B-804B-4CC6-83BE-B35A6B8DAFBA}"/>
    <cellStyle name="Normal 7 4 4 3 2 6" xfId="10790" xr:uid="{04644EAF-96E5-4873-9266-32AAE5E3774A}"/>
    <cellStyle name="Normal 7 4 4 3 2 6 2" xfId="21170" xr:uid="{C81BB689-44C1-4D2A-82D1-C28D0552B0D8}"/>
    <cellStyle name="Normal 7 4 4 3 2 7" xfId="24867" xr:uid="{807E4EA1-9D04-4E45-83F2-68B50B7A8515}"/>
    <cellStyle name="Normal 7 4 4 3 2 8" xfId="13310" xr:uid="{BD10ACE1-8FCF-4488-A07D-D7342DFEBAD6}"/>
    <cellStyle name="Normal 7 4 4 3 3" xfId="3461" xr:uid="{00000000-0005-0000-0000-000095080000}"/>
    <cellStyle name="Normal 7 4 4 3 3 2" xfId="4588" xr:uid="{A474941C-FDE8-462E-80AC-1AEBB47CFAA8}"/>
    <cellStyle name="Normal 7 4 4 3 3 2 2" xfId="9360" xr:uid="{8C1074CE-37B7-4913-A6FF-6C6D691F1ED5}"/>
    <cellStyle name="Normal 7 4 4 3 3 2 2 2" xfId="29330" xr:uid="{A451520F-E369-4C5D-9818-8B2B69613E76}"/>
    <cellStyle name="Normal 7 4 4 3 3 2 2 3" xfId="19740" xr:uid="{9F6772C3-147C-42B4-9790-4925794F556E}"/>
    <cellStyle name="Normal 7 4 4 3 3 2 3" xfId="12193" xr:uid="{231DC338-AEDB-4BF9-A826-BC73AD859B1C}"/>
    <cellStyle name="Normal 7 4 4 3 3 2 3 2" xfId="22573" xr:uid="{092FBB8C-4A28-4367-B46E-126423D2A717}"/>
    <cellStyle name="Normal 7 4 4 3 3 2 4" xfId="25335" xr:uid="{0987B2FE-3244-4645-A112-18F593F4BCFA}"/>
    <cellStyle name="Normal 7 4 4 3 3 2 5" xfId="16907" xr:uid="{67B67DB3-2EDC-4FB1-868F-EDBA5B21871B}"/>
    <cellStyle name="Normal 7 4 4 3 3 3" xfId="6516" xr:uid="{AC414C89-6E7D-4392-B1CC-1E182DA39C3D}"/>
    <cellStyle name="Normal 7 4 4 3 3 3 2" xfId="28408" xr:uid="{8DBF70E8-8A8F-4CCD-83F2-87CABD6C61ED}"/>
    <cellStyle name="Normal 7 4 4 3 3 3 3" xfId="16087" xr:uid="{037F70C4-A8F5-46D9-9E67-E1D66CF33B36}"/>
    <cellStyle name="Normal 7 4 4 3 3 4" xfId="8540" xr:uid="{CFABD363-A6D3-452D-930E-013BC2326696}"/>
    <cellStyle name="Normal 7 4 4 3 3 4 2" xfId="18920" xr:uid="{55E0E2B5-57F9-4C00-9C63-80DB3467B08E}"/>
    <cellStyle name="Normal 7 4 4 3 3 5" xfId="11373" xr:uid="{BAEB42AC-B1BC-4DBE-B93C-B07B4FF468F7}"/>
    <cellStyle name="Normal 7 4 4 3 3 5 2" xfId="21753" xr:uid="{08795ADC-573E-43A9-A426-73BD16C606C4}"/>
    <cellStyle name="Normal 7 4 4 3 3 6" xfId="25142" xr:uid="{C7CCA1E3-02D1-4BB8-AD9F-084A8C76BBD2}"/>
    <cellStyle name="Normal 7 4 4 3 3 7" xfId="14048" xr:uid="{6C3CDA8A-5BA2-48C0-82AD-A38D7AA7E568}"/>
    <cellStyle name="Normal 7 4 4 3 4" xfId="3459" xr:uid="{00000000-0005-0000-0000-000096080000}"/>
    <cellStyle name="Normal 7 4 4 3 4 2" xfId="6514" xr:uid="{F9090B4D-F3CC-4F61-8095-3B8BE0779478}"/>
    <cellStyle name="Normal 7 4 4 3 4 2 2" xfId="26421" xr:uid="{D379E330-4095-4BDC-97F3-0ADCF8EECFBB}"/>
    <cellStyle name="Normal 7 4 4 3 4 2 3" xfId="16085" xr:uid="{D375E2F8-E8AE-4EEF-8ED1-BBDAD5360910}"/>
    <cellStyle name="Normal 7 4 4 3 4 3" xfId="8538" xr:uid="{A18FDA77-F04D-4DF8-A347-B24A599E4CFD}"/>
    <cellStyle name="Normal 7 4 4 3 4 3 2" xfId="18918" xr:uid="{88DD5590-8B64-4490-8E7C-9C0CAEA6849D}"/>
    <cellStyle name="Normal 7 4 4 3 4 4" xfId="11371" xr:uid="{524758A7-14DA-41D6-9A4A-6D4F48CE43A8}"/>
    <cellStyle name="Normal 7 4 4 3 4 4 2" xfId="21751" xr:uid="{2385AD1A-2651-4DD3-A382-D510A661377B}"/>
    <cellStyle name="Normal 7 4 4 3 4 5" xfId="23401" xr:uid="{76C33ED5-E615-4081-8154-0EFD014530B6}"/>
    <cellStyle name="Normal 7 4 4 3 4 6" xfId="14046" xr:uid="{A7C35981-5852-4505-AB7C-66BF7BBD2B18}"/>
    <cellStyle name="Normal 7 4 4 3 5" xfId="2594" xr:uid="{00000000-0005-0000-0000-000097080000}"/>
    <cellStyle name="Normal 7 4 4 3 5 2" xfId="5859" xr:uid="{F2599C98-B9A0-4118-9CE8-33021C6A6B6D}"/>
    <cellStyle name="Normal 7 4 4 3 5 2 2" xfId="27145" xr:uid="{76DC0338-C8F7-4BB1-A594-E523882A8B15}"/>
    <cellStyle name="Normal 7 4 4 3 5 2 3" xfId="15266" xr:uid="{5F33D464-7C8E-4DD5-9456-6D815C1F9100}"/>
    <cellStyle name="Normal 7 4 4 3 5 3" xfId="7719" xr:uid="{AFEF6897-243C-497C-A883-74FDF5E5B904}"/>
    <cellStyle name="Normal 7 4 4 3 5 3 2" xfId="18099" xr:uid="{943B9694-A54A-4FC0-BE14-C5768314675A}"/>
    <cellStyle name="Normal 7 4 4 3 5 4" xfId="10552" xr:uid="{A4072F29-C570-459A-B51F-E90C79C94AAA}"/>
    <cellStyle name="Normal 7 4 4 3 5 4 2" xfId="20932" xr:uid="{8051ED48-CFA2-4EF5-B914-29BDD6F917FF}"/>
    <cellStyle name="Normal 7 4 4 3 5 5" xfId="25263" xr:uid="{29DE1F0B-1A51-499B-8642-4715FCB8BDB9}"/>
    <cellStyle name="Normal 7 4 4 3 5 6" xfId="12982" xr:uid="{CB99174D-2904-4DB9-8D7E-5ED794E6D756}"/>
    <cellStyle name="Normal 7 4 4 3 6" xfId="2402" xr:uid="{00000000-0005-0000-0000-000092080000}"/>
    <cellStyle name="Normal 7 4 4 3 6 2" xfId="7529" xr:uid="{22B55CE2-FDBF-4440-B37F-3513AA4B2DB5}"/>
    <cellStyle name="Normal 7 4 4 3 6 2 2" xfId="17909" xr:uid="{00E4EC6B-257D-4D6E-B791-8B8C924B17E9}"/>
    <cellStyle name="Normal 7 4 4 3 6 3" xfId="10362" xr:uid="{1D14EC35-D8CD-41E6-A37C-78351754AA0E}"/>
    <cellStyle name="Normal 7 4 4 3 6 3 2" xfId="20742" xr:uid="{18DCC22E-5D92-407D-848C-517E166002DE}"/>
    <cellStyle name="Normal 7 4 4 3 6 4" xfId="23350" xr:uid="{6059F81A-D840-4902-B026-ABAEFA6A9F0B}"/>
    <cellStyle name="Normal 7 4 4 3 6 5" xfId="15076" xr:uid="{4D55F934-1FFC-4396-9F31-6D84758483DD}"/>
    <cellStyle name="Normal 7 4 4 3 7" xfId="4102" xr:uid="{6A1C0A1D-511F-4E74-B247-18BCDAE310FC}"/>
    <cellStyle name="Normal 7 4 4 3 7 2" xfId="8876" xr:uid="{27E6B2CE-1AFD-4862-9E16-5BF29D5C5909}"/>
    <cellStyle name="Normal 7 4 4 3 7 2 2" xfId="19256" xr:uid="{824FCCF6-6BC4-4C86-AB05-99C7ABE84B42}"/>
    <cellStyle name="Normal 7 4 4 3 7 3" xfId="11709" xr:uid="{05DB735E-454B-4105-88B9-5CC241F5CCCB}"/>
    <cellStyle name="Normal 7 4 4 3 7 3 2" xfId="22089" xr:uid="{81AFA6DA-3E88-4DB8-90F1-7319E912E8F2}"/>
    <cellStyle name="Normal 7 4 4 3 7 4" xfId="16423" xr:uid="{46FF35D0-51FF-4D94-B961-C26787B78596}"/>
    <cellStyle name="Normal 7 4 4 3 8" xfId="5452" xr:uid="{58EF8992-1F4B-41D3-A46F-97B36DCFC36A}"/>
    <cellStyle name="Normal 7 4 4 3 8 2" xfId="14749" xr:uid="{472FBAF2-5C4C-439D-9980-33A89F795071}"/>
    <cellStyle name="Normal 7 4 4 3 9" xfId="7202" xr:uid="{952ADF49-3098-473E-B217-95CF5041A2A8}"/>
    <cellStyle name="Normal 7 4 4 3 9 2" xfId="17582" xr:uid="{70E7D636-D7A1-460A-BE46-3B0A90B2B5F6}"/>
    <cellStyle name="Normal 7 4 4 4" xfId="1436" xr:uid="{00000000-0005-0000-0000-000073070000}"/>
    <cellStyle name="Normal 7 4 4 4 2" xfId="3462" xr:uid="{00000000-0005-0000-0000-000099080000}"/>
    <cellStyle name="Normal 7 4 4 4 2 2" xfId="6517" xr:uid="{F982CCF3-E4B3-45BC-9DF4-6F2C832F9625}"/>
    <cellStyle name="Normal 7 4 4 4 2 2 2" xfId="25834" xr:uid="{0C93712A-98B4-4A27-9406-FAAD6D859413}"/>
    <cellStyle name="Normal 7 4 4 4 2 2 3" xfId="16088" xr:uid="{48FB1532-3D66-4BB7-92D7-C502905FCC63}"/>
    <cellStyle name="Normal 7 4 4 4 2 3" xfId="8541" xr:uid="{4A994164-35D4-4108-80D3-9858944D52C1}"/>
    <cellStyle name="Normal 7 4 4 4 2 3 2" xfId="18921" xr:uid="{178C6F7F-B996-4AAC-9298-269F9631A294}"/>
    <cellStyle name="Normal 7 4 4 4 2 4" xfId="11374" xr:uid="{4FA9F0EE-E592-4579-A037-25E98C68D43D}"/>
    <cellStyle name="Normal 7 4 4 4 2 4 2" xfId="21754" xr:uid="{0FE6EAEE-F1E8-40B0-9D52-50A69A761F3A}"/>
    <cellStyle name="Normal 7 4 4 4 2 5" xfId="22764" xr:uid="{D6039679-CC4D-4C29-9FBD-23AA925B05DE}"/>
    <cellStyle name="Normal 7 4 4 4 2 6" xfId="14049" xr:uid="{AFEDC8C5-B75D-4B3B-A740-64D6C07312F0}"/>
    <cellStyle name="Normal 7 4 4 4 3" xfId="2831" xr:uid="{00000000-0005-0000-0000-00009A080000}"/>
    <cellStyle name="Normal 7 4 4 4 3 2" xfId="6047" xr:uid="{B47FB063-49D7-4081-8C3E-40F89A8ED9AD}"/>
    <cellStyle name="Normal 7 4 4 4 3 2 2" xfId="27733" xr:uid="{B792A0A3-E041-45B6-BFA5-6531E09A3C53}"/>
    <cellStyle name="Normal 7 4 4 4 3 2 3" xfId="15501" xr:uid="{12BEB11B-A442-450C-9428-A9E6BB086A87}"/>
    <cellStyle name="Normal 7 4 4 4 3 3" xfId="7954" xr:uid="{DA97BF09-2837-4C57-AB4E-94C0D8F31BD2}"/>
    <cellStyle name="Normal 7 4 4 4 3 3 2" xfId="18334" xr:uid="{5B287435-B7E4-48B5-9AA8-6B13DAD14B82}"/>
    <cellStyle name="Normal 7 4 4 4 3 4" xfId="10787" xr:uid="{0596FCAC-9CAA-4574-86D2-F97DE7354D19}"/>
    <cellStyle name="Normal 7 4 4 4 3 4 2" xfId="21167" xr:uid="{A899A5D7-41A6-498C-9BA0-19AD65E3F0A7}"/>
    <cellStyle name="Normal 7 4 4 4 3 5" xfId="25088" xr:uid="{68A8F8FA-735F-4F37-A8AD-7CF63DF62108}"/>
    <cellStyle name="Normal 7 4 4 4 3 6" xfId="13307" xr:uid="{E3C36802-0ABD-4645-B477-520D77839989}"/>
    <cellStyle name="Normal 7 4 4 4 4" xfId="4220" xr:uid="{44491943-E6A8-4D35-9E5F-48696B2FDF6C}"/>
    <cellStyle name="Normal 7 4 4 4 4 2" xfId="8992" xr:uid="{1E995EB1-E39A-482C-9073-C5620D091600}"/>
    <cellStyle name="Normal 7 4 4 4 4 2 2" xfId="19372" xr:uid="{2100FD03-C50A-4B77-A4DE-6A7C7745C0B5}"/>
    <cellStyle name="Normal 7 4 4 4 4 3" xfId="11825" xr:uid="{AE41E4D8-5D4B-4406-9864-AF1BE471B40F}"/>
    <cellStyle name="Normal 7 4 4 4 4 3 2" xfId="22205" xr:uid="{CA58DF2F-54B7-4BC1-B6A7-876B93D3E253}"/>
    <cellStyle name="Normal 7 4 4 4 4 4" xfId="22919" xr:uid="{3A848BF1-9B56-4355-A25C-B03A989D831A}"/>
    <cellStyle name="Normal 7 4 4 4 4 5" xfId="16539" xr:uid="{6E5F843C-BF66-444E-9962-572C83A6D746}"/>
    <cellStyle name="Normal 7 4 4 4 5" xfId="5453" xr:uid="{D13E76A0-1ECF-4EBD-9186-795140A7597B}"/>
    <cellStyle name="Normal 7 4 4 4 5 2" xfId="14750" xr:uid="{25EF9968-B704-4A78-9AD6-F02A07C76212}"/>
    <cellStyle name="Normal 7 4 4 4 6" xfId="7203" xr:uid="{1EC584B9-648C-453C-8CFB-406AB96E37EB}"/>
    <cellStyle name="Normal 7 4 4 4 6 2" xfId="17583" xr:uid="{E0CF6BBE-30B7-48B7-841A-C002A3E2060D}"/>
    <cellStyle name="Normal 7 4 4 4 7" xfId="10036" xr:uid="{460CF3DF-2A15-47CB-BF9D-651639FEFF7A}"/>
    <cellStyle name="Normal 7 4 4 4 7 2" xfId="20416" xr:uid="{01419667-F645-4A46-ABBE-D34331822207}"/>
    <cellStyle name="Normal 7 4 4 4 8" xfId="25154" xr:uid="{63897A23-9DF6-4E47-90C0-BA341FBC4E4F}"/>
    <cellStyle name="Normal 7 4 4 4 9" xfId="12794" xr:uid="{18F73C9F-56BF-4797-BE54-74F01120802D}"/>
    <cellStyle name="Normal 7 4 4 5" xfId="3463" xr:uid="{00000000-0005-0000-0000-00009B080000}"/>
    <cellStyle name="Normal 7 4 4 5 2" xfId="4589" xr:uid="{BBAA1457-EF96-48C1-BC26-BB325F7B0E53}"/>
    <cellStyle name="Normal 7 4 4 5 2 2" xfId="9361" xr:uid="{73D4206B-084D-4F0E-AB3C-3EE94F592A02}"/>
    <cellStyle name="Normal 7 4 4 5 2 2 2" xfId="29331" xr:uid="{2C97B3A2-03A9-4BF5-BB89-F3AB6C7DA914}"/>
    <cellStyle name="Normal 7 4 4 5 2 2 3" xfId="19741" xr:uid="{E7D47298-C79C-4B27-A375-271385A1F32E}"/>
    <cellStyle name="Normal 7 4 4 5 2 3" xfId="12194" xr:uid="{772E7CD2-A7F4-4D15-97BD-2B6F74B8C2F8}"/>
    <cellStyle name="Normal 7 4 4 5 2 3 2" xfId="22574" xr:uid="{C5AE1F92-A2D4-4FE4-81AB-738EA7E2869B}"/>
    <cellStyle name="Normal 7 4 4 5 2 4" xfId="24837" xr:uid="{7728F992-F520-4B48-88DC-FB6E4522D4E8}"/>
    <cellStyle name="Normal 7 4 4 5 2 5" xfId="16908" xr:uid="{B77B69CB-D17F-4BA0-8BD3-EEFDA8B55E6A}"/>
    <cellStyle name="Normal 7 4 4 5 3" xfId="6518" xr:uid="{B81E5C47-1D47-43B5-A72E-8098E337F4AB}"/>
    <cellStyle name="Normal 7 4 4 5 3 2" xfId="28486" xr:uid="{61508F15-6411-4A3A-A82A-871F8F563594}"/>
    <cellStyle name="Normal 7 4 4 5 3 3" xfId="16089" xr:uid="{C400E1FF-3987-425B-8638-06C24403A991}"/>
    <cellStyle name="Normal 7 4 4 5 4" xfId="8542" xr:uid="{0F897E2E-7061-41CB-8372-D4EFA0033D3B}"/>
    <cellStyle name="Normal 7 4 4 5 4 2" xfId="18922" xr:uid="{CEAB414B-8420-45E9-ABD5-BD6DD0561A42}"/>
    <cellStyle name="Normal 7 4 4 5 5" xfId="11375" xr:uid="{8063B509-CC82-421B-95B5-CBF15BA79A53}"/>
    <cellStyle name="Normal 7 4 4 5 5 2" xfId="21755" xr:uid="{7E8C913D-9533-4ABD-8479-CB6DB2D5AE29}"/>
    <cellStyle name="Normal 7 4 4 5 6" xfId="25189" xr:uid="{1E9517DB-DDAB-419C-992E-10533A90F797}"/>
    <cellStyle name="Normal 7 4 4 5 7" xfId="14050" xr:uid="{3F2AC03E-8703-48A2-89E3-48BA060139C0}"/>
    <cellStyle name="Normal 7 4 4 6" xfId="2993" xr:uid="{00000000-0005-0000-0000-00009C080000}"/>
    <cellStyle name="Normal 7 4 4 6 2" xfId="6143" xr:uid="{2B43D5BA-5114-430D-9C49-4DCAF0AB7850}"/>
    <cellStyle name="Normal 7 4 4 6 2 2" xfId="28476" xr:uid="{28BD2B38-C118-4B21-BF93-8215D5DE7C40}"/>
    <cellStyle name="Normal 7 4 4 6 2 3" xfId="15621" xr:uid="{1DD96F9A-EB3C-4030-9B74-E9C6683B6D13}"/>
    <cellStyle name="Normal 7 4 4 6 3" xfId="8074" xr:uid="{2CC6AF16-6074-435E-8A6B-605B84CC3B5A}"/>
    <cellStyle name="Normal 7 4 4 6 3 2" xfId="18454" xr:uid="{10C6D6B9-8ACB-42E3-BB51-CC60F075ABC4}"/>
    <cellStyle name="Normal 7 4 4 6 4" xfId="10907" xr:uid="{7F482487-2CC4-4837-B8DF-E45A7A5E75C7}"/>
    <cellStyle name="Normal 7 4 4 6 4 2" xfId="21287" xr:uid="{7622F3EF-8FA5-4E71-87E5-84797A8D97E4}"/>
    <cellStyle name="Normal 7 4 4 6 5" xfId="23332" xr:uid="{A4E4CD58-90B9-4C4C-9D2F-499DA1778149}"/>
    <cellStyle name="Normal 7 4 4 6 6" xfId="13492" xr:uid="{A5FAEBB9-6985-4BD3-A833-B5FDFF03F085}"/>
    <cellStyle name="Normal 7 4 4 7" xfId="2491" xr:uid="{00000000-0005-0000-0000-00009D080000}"/>
    <cellStyle name="Normal 7 4 4 7 2" xfId="5776" xr:uid="{01B52D0A-3CF0-46DC-B6F0-FBF64E3B159C}"/>
    <cellStyle name="Normal 7 4 4 7 2 2" xfId="28612" xr:uid="{24E7A3D5-3D8D-426B-8BD8-E36A2FA9DEB1}"/>
    <cellStyle name="Normal 7 4 4 7 2 3" xfId="15163" xr:uid="{B762EAD9-688B-4EDF-913C-39867300C7A8}"/>
    <cellStyle name="Normal 7 4 4 7 3" xfId="7616" xr:uid="{9CE6A97B-B5F4-46D8-8D4A-F4AA3D6F1806}"/>
    <cellStyle name="Normal 7 4 4 7 3 2" xfId="17996" xr:uid="{F8064113-CE90-49C0-A8B7-CC868350F09C}"/>
    <cellStyle name="Normal 7 4 4 7 4" xfId="10449" xr:uid="{B7983416-652E-43C7-8228-D077394E3EF5}"/>
    <cellStyle name="Normal 7 4 4 7 4 2" xfId="20829" xr:uid="{C937A6F6-E287-47A8-8618-DA885DC3C596}"/>
    <cellStyle name="Normal 7 4 4 7 5" xfId="25016" xr:uid="{AB707457-F50F-4488-B3E1-3EB8DAE6B6F6}"/>
    <cellStyle name="Normal 7 4 4 7 6" xfId="12879" xr:uid="{7546E79D-F083-4AA2-858C-2ED96CFB2C03}"/>
    <cellStyle name="Normal 7 4 4 8" xfId="2185" xr:uid="{00000000-0005-0000-0000-000086080000}"/>
    <cellStyle name="Normal 7 4 4 8 2" xfId="7312" xr:uid="{F190B6F3-DFEB-4069-BCA7-52C1B43AB5D8}"/>
    <cellStyle name="Normal 7 4 4 8 2 2" xfId="17692" xr:uid="{CD95C1DD-EB56-4B25-8F18-B6FE79337B1B}"/>
    <cellStyle name="Normal 7 4 4 8 3" xfId="10145" xr:uid="{C513C012-6B52-44B6-AD99-B5F620C56156}"/>
    <cellStyle name="Normal 7 4 4 8 3 2" xfId="20525" xr:uid="{E058294E-89D6-44CE-A1BE-2029E7C4C2E8}"/>
    <cellStyle name="Normal 7 4 4 8 4" xfId="24347" xr:uid="{A316E81C-E4FF-4399-BB54-8027D9BCFF0F}"/>
    <cellStyle name="Normal 7 4 4 8 5" xfId="14859" xr:uid="{6FAF84CF-AF10-4F2C-909B-E12D90F9401B}"/>
    <cellStyle name="Normal 7 4 4 9" xfId="4070" xr:uid="{8D74B87E-CD51-42A7-BBFA-D19E8595345F}"/>
    <cellStyle name="Normal 7 4 4 9 2" xfId="8850" xr:uid="{78141478-0620-4302-A6B6-3580DEEA7251}"/>
    <cellStyle name="Normal 7 4 4 9 2 2" xfId="19230" xr:uid="{6ACAF1E5-B00C-4740-95A1-FC93F0EB3386}"/>
    <cellStyle name="Normal 7 4 4 9 3" xfId="11683" xr:uid="{710F83C3-37EA-4B30-8D94-EFB2076B3B47}"/>
    <cellStyle name="Normal 7 4 4 9 3 2" xfId="22063" xr:uid="{5DACBBCD-65F7-421A-9850-59D620ABD4A6}"/>
    <cellStyle name="Normal 7 4 4 9 4" xfId="16397" xr:uid="{5108955D-11F1-4CB2-A850-EE4BFF4D196F}"/>
    <cellStyle name="Normal 7 4 5" xfId="1437" xr:uid="{00000000-0005-0000-0000-000074070000}"/>
    <cellStyle name="Normal 7 4 5 10" xfId="5454" xr:uid="{3BEA69EA-7367-4B83-93C6-827E4511E462}"/>
    <cellStyle name="Normal 7 4 5 10 2" xfId="14751" xr:uid="{98E0E415-F561-49A0-B3A0-87C6719E80DE}"/>
    <cellStyle name="Normal 7 4 5 11" xfId="7204" xr:uid="{D23C35F3-A56E-4ED3-98FB-293A345E11E0}"/>
    <cellStyle name="Normal 7 4 5 11 2" xfId="17584" xr:uid="{5A62008C-C375-43A8-BEEA-1B14C41898A5}"/>
    <cellStyle name="Normal 7 4 5 12" xfId="10037" xr:uid="{20AD47E1-C817-4817-B990-CA429EE224EE}"/>
    <cellStyle name="Normal 7 4 5 12 2" xfId="20417" xr:uid="{EE524DD4-A4A4-4D08-BFF5-C085C63825A1}"/>
    <cellStyle name="Normal 7 4 5 13" xfId="23189" xr:uid="{13FA5086-04B8-458F-9CD4-5D21F985A8FF}"/>
    <cellStyle name="Normal 7 4 5 14" xfId="12451" xr:uid="{8B12ECBD-940B-4229-8FBA-83B178826641}"/>
    <cellStyle name="Normal 7 4 5 2" xfId="1438" xr:uid="{00000000-0005-0000-0000-000075070000}"/>
    <cellStyle name="Normal 7 4 5 2 10" xfId="10038" xr:uid="{7E4A2B0B-6A88-44F0-A277-731B8AE6015E}"/>
    <cellStyle name="Normal 7 4 5 2 10 2" xfId="20418" xr:uid="{B2F2615F-9C46-4F7D-B051-AB20533FE80F}"/>
    <cellStyle name="Normal 7 4 5 2 11" xfId="24163" xr:uid="{C678FABD-64B0-41FB-ACC4-EC1234DAECA2}"/>
    <cellStyle name="Normal 7 4 5 2 12" xfId="12637" xr:uid="{C532D50D-F9F1-4330-BCE7-3F9E92E22F8A}"/>
    <cellStyle name="Normal 7 4 5 2 2" xfId="1439" xr:uid="{00000000-0005-0000-0000-000076070000}"/>
    <cellStyle name="Normal 7 4 5 2 2 2" xfId="3465" xr:uid="{00000000-0005-0000-0000-0000A1080000}"/>
    <cellStyle name="Normal 7 4 5 2 2 2 2" xfId="6520" xr:uid="{759C40B8-2BAD-48C4-BBAA-C50AB5F0A92A}"/>
    <cellStyle name="Normal 7 4 5 2 2 2 2 2" xfId="27738" xr:uid="{226FC528-0EE5-4D66-AFD9-5205DE87404B}"/>
    <cellStyle name="Normal 7 4 5 2 2 2 2 3" xfId="26927" xr:uid="{C9002E2F-8DCE-45A3-A35E-13558D4EEF36}"/>
    <cellStyle name="Normal 7 4 5 2 2 2 2 4" xfId="16091" xr:uid="{95B69166-525D-4D49-9E84-AF984F5FF843}"/>
    <cellStyle name="Normal 7 4 5 2 2 2 3" xfId="8544" xr:uid="{3B7703FE-2103-42F9-A5C2-D5E40CDEDA4F}"/>
    <cellStyle name="Normal 7 4 5 2 2 2 3 2" xfId="28942" xr:uid="{2B0205DA-F7B1-4837-88B4-3162D65112BC}"/>
    <cellStyle name="Normal 7 4 5 2 2 2 3 3" xfId="18924" xr:uid="{E3BD6200-D717-4910-8462-1C4409ADFDE1}"/>
    <cellStyle name="Normal 7 4 5 2 2 2 4" xfId="11377" xr:uid="{5DF666FB-AC85-4C66-9217-AD1973C4A5C7}"/>
    <cellStyle name="Normal 7 4 5 2 2 2 4 2" xfId="21757" xr:uid="{89F97885-1607-464C-BFB4-6A1857302746}"/>
    <cellStyle name="Normal 7 4 5 2 2 2 5" xfId="23451" xr:uid="{B7218DFF-9D69-4080-B380-64735778F0ED}"/>
    <cellStyle name="Normal 7 4 5 2 2 2 6" xfId="14052" xr:uid="{49DFE780-4C61-418F-994E-F134DF7FC24D}"/>
    <cellStyle name="Normal 7 4 5 2 2 3" xfId="4372" xr:uid="{C8443702-7F2D-4E52-9E30-664900B6AACD}"/>
    <cellStyle name="Normal 7 4 5 2 2 3 2" xfId="9144" xr:uid="{1AD95E88-1032-4597-92E3-C3C5614A1AC2}"/>
    <cellStyle name="Normal 7 4 5 2 2 3 2 2" xfId="29187" xr:uid="{D1EA1C01-4B98-4844-A2E8-A5971B45F20B}"/>
    <cellStyle name="Normal 7 4 5 2 2 3 2 3" xfId="19524" xr:uid="{5E4D1342-F5FF-465C-AD31-16ECFBBBAC0E}"/>
    <cellStyle name="Normal 7 4 5 2 2 3 3" xfId="11977" xr:uid="{C342A270-226B-4E98-BA91-0EEB14C41C73}"/>
    <cellStyle name="Normal 7 4 5 2 2 3 3 2" xfId="22357" xr:uid="{4ECE6B0F-AE4F-458C-A2BE-A10850F9160D}"/>
    <cellStyle name="Normal 7 4 5 2 2 3 4" xfId="24051" xr:uid="{7488166C-A495-44C2-B9F9-42FDCE3AB047}"/>
    <cellStyle name="Normal 7 4 5 2 2 3 5" xfId="16691" xr:uid="{E0EF8343-B663-4CC7-A472-DCFED6AB6021}"/>
    <cellStyle name="Normal 7 4 5 2 2 4" xfId="5456" xr:uid="{284E01FD-7710-485A-BFA2-B4C4EDB3EDD2}"/>
    <cellStyle name="Normal 7 4 5 2 2 4 2" xfId="26771" xr:uid="{02247007-EEC9-4278-828F-C6E499097436}"/>
    <cellStyle name="Normal 7 4 5 2 2 4 3" xfId="14753" xr:uid="{98DA4B1B-DB3E-4551-8B04-2BAFA1D10C83}"/>
    <cellStyle name="Normal 7 4 5 2 2 5" xfId="7206" xr:uid="{A8D606ED-48B7-4114-9511-75844D53DF0A}"/>
    <cellStyle name="Normal 7 4 5 2 2 5 2" xfId="17586" xr:uid="{76C499E0-4165-4B1F-B593-E78787CA9E29}"/>
    <cellStyle name="Normal 7 4 5 2 2 6" xfId="10039" xr:uid="{5EB3A933-48D2-47D3-A543-5C286C2649D5}"/>
    <cellStyle name="Normal 7 4 5 2 2 6 2" xfId="20419" xr:uid="{1CA99D9C-4FF8-42D1-A289-E0C84746A60D}"/>
    <cellStyle name="Normal 7 4 5 2 2 7" xfId="22834" xr:uid="{5A7C386A-1115-4874-85A7-41FBC5C69438}"/>
    <cellStyle name="Normal 7 4 5 2 2 8" xfId="13312" xr:uid="{3424E5BB-EBB7-47F3-8D06-BC6DC77B58DA}"/>
    <cellStyle name="Normal 7 4 5 2 3" xfId="3466" xr:uid="{00000000-0005-0000-0000-0000A2080000}"/>
    <cellStyle name="Normal 7 4 5 2 3 2" xfId="4590" xr:uid="{C5FB1697-5F66-4D73-BBEF-A574F753092C}"/>
    <cellStyle name="Normal 7 4 5 2 3 2 2" xfId="9362" xr:uid="{50D94030-38F6-450D-8C26-A93EA93BC79E}"/>
    <cellStyle name="Normal 7 4 5 2 3 2 2 2" xfId="29332" xr:uid="{31C34051-A5FD-4A0E-80FD-62F7A520F809}"/>
    <cellStyle name="Normal 7 4 5 2 3 2 2 3" xfId="19742" xr:uid="{5E42A3E0-37F7-43D6-9A70-88B270FB2BC0}"/>
    <cellStyle name="Normal 7 4 5 2 3 2 3" xfId="12195" xr:uid="{E6F6FA50-DEA6-420F-9D35-C11873B36E8B}"/>
    <cellStyle name="Normal 7 4 5 2 3 2 3 2" xfId="22575" xr:uid="{8E578A5C-8020-42A4-95A5-AD3C784CCEA8}"/>
    <cellStyle name="Normal 7 4 5 2 3 2 4" xfId="25336" xr:uid="{9EC854F1-36B2-407C-A633-75D679117AF6}"/>
    <cellStyle name="Normal 7 4 5 2 3 2 5" xfId="16909" xr:uid="{1C3506FF-1B26-4EAE-BF05-07D4747E042D}"/>
    <cellStyle name="Normal 7 4 5 2 3 3" xfId="6521" xr:uid="{56C522B1-B0A4-4B91-AD8E-03E569B695CC}"/>
    <cellStyle name="Normal 7 4 5 2 3 3 2" xfId="28701" xr:uid="{8D8C42E4-4AD0-4358-9332-A68EC79F9756}"/>
    <cellStyle name="Normal 7 4 5 2 3 3 3" xfId="16092" xr:uid="{5D57D89A-FFF1-4811-8C8B-67D4BCAC36D6}"/>
    <cellStyle name="Normal 7 4 5 2 3 4" xfId="8545" xr:uid="{8DEC7C9E-115A-40D0-A41A-8514A63B41A8}"/>
    <cellStyle name="Normal 7 4 5 2 3 4 2" xfId="18925" xr:uid="{BF4047EB-C272-4D1A-8B85-C5F2C820607D}"/>
    <cellStyle name="Normal 7 4 5 2 3 5" xfId="11378" xr:uid="{217215EC-841B-40AA-B0DB-35EFE4BC0D14}"/>
    <cellStyle name="Normal 7 4 5 2 3 5 2" xfId="21758" xr:uid="{FB26DF1D-3007-4DF0-9B48-A521486431BB}"/>
    <cellStyle name="Normal 7 4 5 2 3 6" xfId="23875" xr:uid="{2B142B24-9C6B-4A99-8197-3CAFB2245630}"/>
    <cellStyle name="Normal 7 4 5 2 3 7" xfId="14053" xr:uid="{528A2296-5118-41DE-B0F1-9251904292C4}"/>
    <cellStyle name="Normal 7 4 5 2 4" xfId="3464" xr:uid="{00000000-0005-0000-0000-0000A3080000}"/>
    <cellStyle name="Normal 7 4 5 2 4 2" xfId="6519" xr:uid="{3FCEE10E-AB9A-410F-ADD7-7A98A5FF4167}"/>
    <cellStyle name="Normal 7 4 5 2 4 2 2" xfId="27874" xr:uid="{08C35DFB-141B-4EB0-A9D0-6361D4F1E786}"/>
    <cellStyle name="Normal 7 4 5 2 4 2 3" xfId="16090" xr:uid="{938F8666-FB29-49E3-A3A9-8B5F7ABC7FDA}"/>
    <cellStyle name="Normal 7 4 5 2 4 3" xfId="8543" xr:uid="{6951522A-5B8B-4170-919C-C622CBC96F3D}"/>
    <cellStyle name="Normal 7 4 5 2 4 3 2" xfId="18923" xr:uid="{16D6616C-F1F8-4DC9-A10D-1E361B5A5261}"/>
    <cellStyle name="Normal 7 4 5 2 4 4" xfId="11376" xr:uid="{13ECABE8-85AD-4240-AE31-D061B4D05B5A}"/>
    <cellStyle name="Normal 7 4 5 2 4 4 2" xfId="21756" xr:uid="{9CC4C4C8-7B1B-4FC6-B531-18B674D20C27}"/>
    <cellStyle name="Normal 7 4 5 2 4 5" xfId="24452" xr:uid="{4E86DF6A-B825-4616-810A-F440E709C2B7}"/>
    <cellStyle name="Normal 7 4 5 2 4 6" xfId="14051" xr:uid="{8E394009-EDAA-4408-852F-E73257E41C83}"/>
    <cellStyle name="Normal 7 4 5 2 5" xfId="2525" xr:uid="{00000000-0005-0000-0000-0000A4080000}"/>
    <cellStyle name="Normal 7 4 5 2 5 2" xfId="5802" xr:uid="{AE5464FD-9C27-4CD4-835D-278EF0D461C1}"/>
    <cellStyle name="Normal 7 4 5 2 5 2 2" xfId="26296" xr:uid="{EE06E6B2-2519-4BEC-B248-A80F9A994B32}"/>
    <cellStyle name="Normal 7 4 5 2 5 2 3" xfId="15197" xr:uid="{4580F76A-3C06-4ADB-9621-BE67C42B329C}"/>
    <cellStyle name="Normal 7 4 5 2 5 3" xfId="7650" xr:uid="{E6F6C072-70FB-40C0-A9A9-ED00A30D4C7F}"/>
    <cellStyle name="Normal 7 4 5 2 5 3 2" xfId="18030" xr:uid="{C5875B92-3594-4955-AC39-B2AF25FFBDE0}"/>
    <cellStyle name="Normal 7 4 5 2 5 4" xfId="10483" xr:uid="{C4F87399-C515-4447-BF61-2B0AFDEDDD36}"/>
    <cellStyle name="Normal 7 4 5 2 5 4 2" xfId="20863" xr:uid="{4156CA54-464C-40C9-B49B-22F3D6E88135}"/>
    <cellStyle name="Normal 7 4 5 2 5 5" xfId="23208" xr:uid="{B2B70038-36D2-484A-9EDE-AF015FAE5F12}"/>
    <cellStyle name="Normal 7 4 5 2 5 6" xfId="12913" xr:uid="{EFEE560A-0B5F-41BA-B8C7-72148F06874C}"/>
    <cellStyle name="Normal 7 4 5 2 6" xfId="2403" xr:uid="{00000000-0005-0000-0000-00009F080000}"/>
    <cellStyle name="Normal 7 4 5 2 6 2" xfId="7530" xr:uid="{9BBEDFB3-869E-4604-9785-608F56B8E45A}"/>
    <cellStyle name="Normal 7 4 5 2 6 2 2" xfId="17910" xr:uid="{770AEAD1-1F39-4014-8A9A-93B524BD4E77}"/>
    <cellStyle name="Normal 7 4 5 2 6 3" xfId="10363" xr:uid="{5B6E3C15-26B9-45F6-9C7D-B57E3FA50F3B}"/>
    <cellStyle name="Normal 7 4 5 2 6 3 2" xfId="20743" xr:uid="{DB5830AA-A633-46EC-9F60-CA94BABB248D}"/>
    <cellStyle name="Normal 7 4 5 2 6 4" xfId="25259" xr:uid="{7B45440A-7E9E-4EB0-916B-88EE8F7E7259}"/>
    <cellStyle name="Normal 7 4 5 2 6 5" xfId="15077" xr:uid="{FB9032AF-3629-459C-B70A-4B9C53AEF29E}"/>
    <cellStyle name="Normal 7 4 5 2 7" xfId="4103" xr:uid="{8FD28EFA-C3CB-4557-AC4E-BF87B29153B0}"/>
    <cellStyle name="Normal 7 4 5 2 7 2" xfId="8877" xr:uid="{260B4A7B-6277-4E72-B3BC-9471517336C0}"/>
    <cellStyle name="Normal 7 4 5 2 7 2 2" xfId="19257" xr:uid="{AB1FB1C3-5381-4B26-BC02-389B83916361}"/>
    <cellStyle name="Normal 7 4 5 2 7 3" xfId="11710" xr:uid="{0AFBAB61-1214-4C50-BC9C-457C50C5A534}"/>
    <cellStyle name="Normal 7 4 5 2 7 3 2" xfId="22090" xr:uid="{A884F0D6-1218-4C37-9B1E-C74A3129080F}"/>
    <cellStyle name="Normal 7 4 5 2 7 4" xfId="16424" xr:uid="{849EE00F-E1E3-49D3-801F-6DEC2BFB5916}"/>
    <cellStyle name="Normal 7 4 5 2 8" xfId="5455" xr:uid="{F09B4FB6-D050-449A-B582-47A32A44F49C}"/>
    <cellStyle name="Normal 7 4 5 2 8 2" xfId="14752" xr:uid="{1249583C-87EA-482C-963D-784FE3213BCE}"/>
    <cellStyle name="Normal 7 4 5 2 9" xfId="7205" xr:uid="{0C851AFB-7C92-43C9-A4D6-A63E4FBF4BCD}"/>
    <cellStyle name="Normal 7 4 5 2 9 2" xfId="17585" xr:uid="{C14A22CA-C2B2-4725-9704-2F05FBB73448}"/>
    <cellStyle name="Normal 7 4 5 3" xfId="1440" xr:uid="{00000000-0005-0000-0000-000077070000}"/>
    <cellStyle name="Normal 7 4 5 3 10" xfId="24613" xr:uid="{4C744DA3-21BC-440E-8C96-D4CB18772947}"/>
    <cellStyle name="Normal 7 4 5 3 11" xfId="12795" xr:uid="{99365A30-2A21-4C99-87DC-94CD63FE7E63}"/>
    <cellStyle name="Normal 7 4 5 3 2" xfId="2835" xr:uid="{00000000-0005-0000-0000-0000A6080000}"/>
    <cellStyle name="Normal 7 4 5 3 2 2" xfId="3468" xr:uid="{00000000-0005-0000-0000-0000A7080000}"/>
    <cellStyle name="Normal 7 4 5 3 2 2 2" xfId="6523" xr:uid="{3D43E045-23D5-488C-9E94-5C16E657E405}"/>
    <cellStyle name="Normal 7 4 5 3 2 2 2 2" xfId="28422" xr:uid="{15790266-B34E-4E9F-933A-BD9FF2D41BBA}"/>
    <cellStyle name="Normal 7 4 5 3 2 2 2 3" xfId="16094" xr:uid="{C4463353-E454-41CE-A818-2C9CF0EA256D}"/>
    <cellStyle name="Normal 7 4 5 3 2 2 3" xfId="8547" xr:uid="{53F06438-B183-49CA-9ABA-B126D95AEB7C}"/>
    <cellStyle name="Normal 7 4 5 3 2 2 3 2" xfId="18927" xr:uid="{C5AF21F7-5F5E-49AF-98B0-B166EE2D6D36}"/>
    <cellStyle name="Normal 7 4 5 3 2 2 4" xfId="11380" xr:uid="{5550EB3C-C080-4D72-9AF8-79C67338107E}"/>
    <cellStyle name="Normal 7 4 5 3 2 2 4 2" xfId="21760" xr:uid="{0ADD8D08-89CC-4F81-8F2A-63C26EE882A8}"/>
    <cellStyle name="Normal 7 4 5 3 2 2 5" xfId="24330" xr:uid="{110C14E9-4DA6-4C8A-A623-8C4DA1C18513}"/>
    <cellStyle name="Normal 7 4 5 3 2 2 6" xfId="14055" xr:uid="{5D48DA47-A997-40DF-A05E-03E1AA896ED0}"/>
    <cellStyle name="Normal 7 4 5 3 2 3" xfId="4373" xr:uid="{0C638723-7EC5-4BBF-B85A-F7DA74481A1F}"/>
    <cellStyle name="Normal 7 4 5 3 2 3 2" xfId="9145" xr:uid="{B721CCCD-0A08-41C4-BCBF-1B443D0E2176}"/>
    <cellStyle name="Normal 7 4 5 3 2 3 2 2" xfId="29188" xr:uid="{9AF4A210-9EBD-431C-8F19-B71E5EADA8C2}"/>
    <cellStyle name="Normal 7 4 5 3 2 3 2 3" xfId="19525" xr:uid="{8171C32E-4272-46E8-8898-B49904C3F162}"/>
    <cellStyle name="Normal 7 4 5 3 2 3 3" xfId="11978" xr:uid="{3C2152C7-F5BB-419A-88C9-79BD358B1DD7}"/>
    <cellStyle name="Normal 7 4 5 3 2 3 3 2" xfId="22358" xr:uid="{28444200-7BA3-41E2-ADD8-7301CFF40D45}"/>
    <cellStyle name="Normal 7 4 5 3 2 3 4" xfId="22917" xr:uid="{09FBA3C0-D311-4F13-AFA1-7D0F432B1A8F}"/>
    <cellStyle name="Normal 7 4 5 3 2 3 5" xfId="16692" xr:uid="{78C2EC2F-2DA8-4386-8033-35B74E2DDBB6}"/>
    <cellStyle name="Normal 7 4 5 3 2 4" xfId="6051" xr:uid="{E39BE4B3-2DF2-44F3-AC26-C01470B4FC7A}"/>
    <cellStyle name="Normal 7 4 5 3 2 4 2" xfId="26565" xr:uid="{A98C0F54-6348-4585-9F78-F7DE2FC3E7D5}"/>
    <cellStyle name="Normal 7 4 5 3 2 4 3" xfId="15505" xr:uid="{71F9AB58-1893-4104-A00A-DF7B2A71C980}"/>
    <cellStyle name="Normal 7 4 5 3 2 5" xfId="7958" xr:uid="{C8BDD795-4668-43C6-AAD5-1987D8CA839C}"/>
    <cellStyle name="Normal 7 4 5 3 2 5 2" xfId="18338" xr:uid="{00EB6901-7F88-4FF7-8B00-FA4F51A5D420}"/>
    <cellStyle name="Normal 7 4 5 3 2 6" xfId="10791" xr:uid="{62A9211B-1887-457E-ABFA-3BA132E2CE7D}"/>
    <cellStyle name="Normal 7 4 5 3 2 6 2" xfId="21171" xr:uid="{1423FCE5-862C-46F5-8F8E-E6D61F840160}"/>
    <cellStyle name="Normal 7 4 5 3 2 7" xfId="23538" xr:uid="{DE2B695C-D9BC-4A10-AD4C-A8B5B1A7AB60}"/>
    <cellStyle name="Normal 7 4 5 3 2 8" xfId="13313" xr:uid="{5B7C446C-12F1-4EF5-99F8-DB42FFD90ADB}"/>
    <cellStyle name="Normal 7 4 5 3 3" xfId="3469" xr:uid="{00000000-0005-0000-0000-0000A8080000}"/>
    <cellStyle name="Normal 7 4 5 3 3 2" xfId="4591" xr:uid="{F16ECC63-77FB-4BC0-9263-3D0232E68377}"/>
    <cellStyle name="Normal 7 4 5 3 3 2 2" xfId="9363" xr:uid="{49B8B833-66EB-47B7-A317-B968AE51B0CF}"/>
    <cellStyle name="Normal 7 4 5 3 3 2 2 2" xfId="29333" xr:uid="{9593D21F-2633-4EB4-A6EC-5B30E8195583}"/>
    <cellStyle name="Normal 7 4 5 3 3 2 2 3" xfId="19743" xr:uid="{0D44F4C7-D9D4-4DBC-9DCD-9DFEB449FD0F}"/>
    <cellStyle name="Normal 7 4 5 3 3 2 3" xfId="12196" xr:uid="{5FB3DE9C-06F9-48E1-998C-8887FF754BAE}"/>
    <cellStyle name="Normal 7 4 5 3 3 2 3 2" xfId="22576" xr:uid="{FBDB5E6A-93AE-4500-9A85-23F5F0ECF22D}"/>
    <cellStyle name="Normal 7 4 5 3 3 2 4" xfId="25812" xr:uid="{B7346527-8675-4701-B877-62C841F6EBE0}"/>
    <cellStyle name="Normal 7 4 5 3 3 2 5" xfId="16910" xr:uid="{04D13FF9-3085-4228-BF3C-FE4E49CC3FCC}"/>
    <cellStyle name="Normal 7 4 5 3 3 3" xfId="6524" xr:uid="{9A4816BF-5D82-4100-95FF-086C23DB05A8}"/>
    <cellStyle name="Normal 7 4 5 3 3 3 2" xfId="26965" xr:uid="{7D3823DC-C7EB-4964-8756-C5BA544B68C4}"/>
    <cellStyle name="Normal 7 4 5 3 3 3 3" xfId="16095" xr:uid="{B126597B-9062-4A5E-968E-68A5860302BF}"/>
    <cellStyle name="Normal 7 4 5 3 3 4" xfId="8548" xr:uid="{4142520B-C995-40C9-9D97-9BBE14EDE247}"/>
    <cellStyle name="Normal 7 4 5 3 3 4 2" xfId="18928" xr:uid="{38A8EDC7-9CCF-4D01-B2AE-A1C83511C591}"/>
    <cellStyle name="Normal 7 4 5 3 3 5" xfId="11381" xr:uid="{28947E2A-5BBA-406A-98C1-DF60F3D73676}"/>
    <cellStyle name="Normal 7 4 5 3 3 5 2" xfId="21761" xr:uid="{5175FD23-5EE1-417D-A47F-73CF52833302}"/>
    <cellStyle name="Normal 7 4 5 3 3 6" xfId="25220" xr:uid="{64D9CA94-8A3C-40DD-98CD-79811DF79CBA}"/>
    <cellStyle name="Normal 7 4 5 3 3 7" xfId="14056" xr:uid="{F8447182-E098-4626-B45E-98AADA5EA0D7}"/>
    <cellStyle name="Normal 7 4 5 3 4" xfId="3467" xr:uid="{00000000-0005-0000-0000-0000A9080000}"/>
    <cellStyle name="Normal 7 4 5 3 4 2" xfId="6522" xr:uid="{EC580DD9-7275-479A-AA36-4019BB56B500}"/>
    <cellStyle name="Normal 7 4 5 3 4 2 2" xfId="28170" xr:uid="{667E8CEF-9AC4-4C27-96BB-0ADA10B9C7DA}"/>
    <cellStyle name="Normal 7 4 5 3 4 2 3" xfId="16093" xr:uid="{B8026675-0137-407F-933C-49AB3640FD85}"/>
    <cellStyle name="Normal 7 4 5 3 4 3" xfId="8546" xr:uid="{524A143B-8D12-41FA-9DBD-30220D6C3132}"/>
    <cellStyle name="Normal 7 4 5 3 4 3 2" xfId="18926" xr:uid="{0D27E462-6BF9-4BED-9856-E51B33311492}"/>
    <cellStyle name="Normal 7 4 5 3 4 4" xfId="11379" xr:uid="{3C91C5C8-72B4-426B-B061-1B5A2292495F}"/>
    <cellStyle name="Normal 7 4 5 3 4 4 2" xfId="21759" xr:uid="{8B5C94E8-934E-4BA0-8E92-79D17A692450}"/>
    <cellStyle name="Normal 7 4 5 3 4 5" xfId="24627" xr:uid="{D35239FD-09F5-4203-B7CB-904310CA3BF3}"/>
    <cellStyle name="Normal 7 4 5 3 4 6" xfId="14054" xr:uid="{C5CDB690-D4CE-42E7-ABAA-01518013248E}"/>
    <cellStyle name="Normal 7 4 5 3 5" xfId="2628" xr:uid="{00000000-0005-0000-0000-0000AA080000}"/>
    <cellStyle name="Normal 7 4 5 3 5 2" xfId="5890" xr:uid="{23142878-3E64-49A3-BA10-E99C203598A0}"/>
    <cellStyle name="Normal 7 4 5 3 5 2 2" xfId="26003" xr:uid="{BEF8B5AC-3BC3-4BD5-A597-7EC34795E82A}"/>
    <cellStyle name="Normal 7 4 5 3 5 2 3" xfId="15300" xr:uid="{1178578C-D67A-4B6C-8AFA-C38FDC910A54}"/>
    <cellStyle name="Normal 7 4 5 3 5 3" xfId="7753" xr:uid="{D6A72C4C-0188-4478-8821-B4BACD68C0F8}"/>
    <cellStyle name="Normal 7 4 5 3 5 3 2" xfId="18133" xr:uid="{046EB1D8-C08A-4410-B8C1-BA9D1632C251}"/>
    <cellStyle name="Normal 7 4 5 3 5 4" xfId="10586" xr:uid="{D00AB987-4839-467C-A7C1-09C933AED028}"/>
    <cellStyle name="Normal 7 4 5 3 5 4 2" xfId="20966" xr:uid="{147252C8-FADB-4773-B582-3E7DBC0152CB}"/>
    <cellStyle name="Normal 7 4 5 3 5 5" xfId="22878" xr:uid="{F78359D1-4FFF-4A2A-A148-43F4BFFDE41B}"/>
    <cellStyle name="Normal 7 4 5 3 5 6" xfId="13016" xr:uid="{0E89B7A7-D291-437F-B36D-3DABFBB30ECB}"/>
    <cellStyle name="Normal 7 4 5 3 6" xfId="4221" xr:uid="{6733272E-A744-4F20-B62A-DCC6BF90E6DB}"/>
    <cellStyle name="Normal 7 4 5 3 6 2" xfId="8993" xr:uid="{BD24733A-6C45-4563-87F3-273B8C8CA50A}"/>
    <cellStyle name="Normal 7 4 5 3 6 2 2" xfId="19373" xr:uid="{5DF50BFC-DDA0-4805-926D-A233BFE2283F}"/>
    <cellStyle name="Normal 7 4 5 3 6 3" xfId="11826" xr:uid="{87FB4150-563F-4FE9-8252-81900F4010FF}"/>
    <cellStyle name="Normal 7 4 5 3 6 3 2" xfId="22206" xr:uid="{3AEBE2F6-8496-45AA-B148-6F773FFCB072}"/>
    <cellStyle name="Normal 7 4 5 3 6 4" xfId="23591" xr:uid="{96941FE2-5BA6-45C7-94A9-6E6D07771D06}"/>
    <cellStyle name="Normal 7 4 5 3 6 5" xfId="16540" xr:uid="{AC15E640-E84D-4419-A405-D7592B8FFC29}"/>
    <cellStyle name="Normal 7 4 5 3 7" xfId="5457" xr:uid="{CB254C3D-8328-438C-BCB2-8175D5A7D7C0}"/>
    <cellStyle name="Normal 7 4 5 3 7 2" xfId="14754" xr:uid="{BF2EACDD-1085-482B-92B4-1207E9B75013}"/>
    <cellStyle name="Normal 7 4 5 3 8" xfId="7207" xr:uid="{AE704272-A315-4F5C-9074-FE104449892B}"/>
    <cellStyle name="Normal 7 4 5 3 8 2" xfId="17587" xr:uid="{0E02743E-A4C4-4CC3-8694-090F8FA53EAF}"/>
    <cellStyle name="Normal 7 4 5 3 9" xfId="10040" xr:uid="{0B61A119-BD13-445E-90A8-6817F9C647CE}"/>
    <cellStyle name="Normal 7 4 5 3 9 2" xfId="20420" xr:uid="{0BB920D2-DADD-49BC-BF35-D06395A6B8A6}"/>
    <cellStyle name="Normal 7 4 5 4" xfId="1441" xr:uid="{00000000-0005-0000-0000-000078070000}"/>
    <cellStyle name="Normal 7 4 5 4 2" xfId="3470" xr:uid="{00000000-0005-0000-0000-0000AC080000}"/>
    <cellStyle name="Normal 7 4 5 4 2 2" xfId="6525" xr:uid="{42FBD595-D5B7-4AB9-8D34-D4A4C1708753}"/>
    <cellStyle name="Normal 7 4 5 4 2 2 2" xfId="25970" xr:uid="{2980C43F-A4A4-4484-B060-7C9B30649953}"/>
    <cellStyle name="Normal 7 4 5 4 2 2 3" xfId="16096" xr:uid="{DCD9613D-4A7E-43F9-A40E-EE3F54EC9E4B}"/>
    <cellStyle name="Normal 7 4 5 4 2 3" xfId="8549" xr:uid="{55FBFC02-499D-47BD-B532-C2640EB2B05D}"/>
    <cellStyle name="Normal 7 4 5 4 2 3 2" xfId="18929" xr:uid="{0F914924-E3DF-4011-854A-867251C0B59B}"/>
    <cellStyle name="Normal 7 4 5 4 2 4" xfId="11382" xr:uid="{13AC4B8A-9E5B-474E-9E6C-EE4AE33C4E9C}"/>
    <cellStyle name="Normal 7 4 5 4 2 4 2" xfId="21762" xr:uid="{90CA32E0-CB42-40E4-9F5A-8DB54EAC6541}"/>
    <cellStyle name="Normal 7 4 5 4 2 5" xfId="22770" xr:uid="{94BBA90A-4A8B-48E8-A640-3995F7A77AF9}"/>
    <cellStyle name="Normal 7 4 5 4 2 6" xfId="14057" xr:uid="{B7C92D4B-1964-4EB7-9CFC-E84F2E7C7CAE}"/>
    <cellStyle name="Normal 7 4 5 4 3" xfId="4371" xr:uid="{982E9A28-BAEF-4D2A-BA36-1FA1CE6DD9F4}"/>
    <cellStyle name="Normal 7 4 5 4 3 2" xfId="9143" xr:uid="{B712051D-32A4-43A4-8A2F-54401EFD0C75}"/>
    <cellStyle name="Normal 7 4 5 4 3 2 2" xfId="29186" xr:uid="{99D741DD-8818-4024-9257-3A11E348F120}"/>
    <cellStyle name="Normal 7 4 5 4 3 2 3" xfId="19523" xr:uid="{8264D096-1196-40D9-B548-697DC033D31E}"/>
    <cellStyle name="Normal 7 4 5 4 3 3" xfId="11976" xr:uid="{152172AE-EAFB-467A-95C5-81277FA4B09E}"/>
    <cellStyle name="Normal 7 4 5 4 3 3 2" xfId="22356" xr:uid="{0508528A-A947-49DE-AF97-F946734EE209}"/>
    <cellStyle name="Normal 7 4 5 4 3 4" xfId="25530" xr:uid="{E6EC1743-A75B-4844-8031-40D139C09885}"/>
    <cellStyle name="Normal 7 4 5 4 3 5" xfId="16690" xr:uid="{36DC94FC-6C39-42C6-91E1-F72E73567142}"/>
    <cellStyle name="Normal 7 4 5 4 4" xfId="5458" xr:uid="{F4736D85-8878-4FA8-923A-E1403838DB9E}"/>
    <cellStyle name="Normal 7 4 5 4 4 2" xfId="26571" xr:uid="{624BF12C-C3D0-4C8B-A536-EFF8619DDA34}"/>
    <cellStyle name="Normal 7 4 5 4 4 3" xfId="14755" xr:uid="{1B9A5E26-C8C1-483B-9DFB-4844385D2F0A}"/>
    <cellStyle name="Normal 7 4 5 4 5" xfId="7208" xr:uid="{D60782DB-55D6-48B1-956D-983D1F530E6E}"/>
    <cellStyle name="Normal 7 4 5 4 5 2" xfId="17588" xr:uid="{5D06CA8C-1AD9-4647-94A1-100975BFC402}"/>
    <cellStyle name="Normal 7 4 5 4 6" xfId="10041" xr:uid="{B046BC94-B393-4FC2-B26B-E939306116A1}"/>
    <cellStyle name="Normal 7 4 5 4 6 2" xfId="20421" xr:uid="{E0179641-1977-468D-A4DF-EE6E9ED518F0}"/>
    <cellStyle name="Normal 7 4 5 4 7" xfId="25044" xr:uid="{DAD150E5-63F9-456D-9DE2-ECABA4755ED5}"/>
    <cellStyle name="Normal 7 4 5 4 8" xfId="13311" xr:uid="{8A287C97-45FB-442A-B27F-6A8E1BE93E89}"/>
    <cellStyle name="Normal 7 4 5 5" xfId="3471" xr:uid="{00000000-0005-0000-0000-0000AD080000}"/>
    <cellStyle name="Normal 7 4 5 5 2" xfId="4592" xr:uid="{35926369-7039-4EEC-B75A-3BB1B347393D}"/>
    <cellStyle name="Normal 7 4 5 5 2 2" xfId="9364" xr:uid="{546177B1-454A-4B2A-BFEC-6304F37CC577}"/>
    <cellStyle name="Normal 7 4 5 5 2 2 2" xfId="29334" xr:uid="{CC14DF5E-FE0D-486C-AAF8-1B25ECD8B96E}"/>
    <cellStyle name="Normal 7 4 5 5 2 2 3" xfId="19744" xr:uid="{87C6055A-3964-4D38-8D4A-CE748D2E6B01}"/>
    <cellStyle name="Normal 7 4 5 5 2 3" xfId="12197" xr:uid="{2EC098A8-4B36-4970-AF8C-00FFD5C5EBAE}"/>
    <cellStyle name="Normal 7 4 5 5 2 3 2" xfId="22577" xr:uid="{22FC2890-9AC8-4682-9492-D716708225D3}"/>
    <cellStyle name="Normal 7 4 5 5 2 4" xfId="25013" xr:uid="{BCC1CDE4-D924-4A74-ABE2-BC5407609446}"/>
    <cellStyle name="Normal 7 4 5 5 2 5" xfId="16911" xr:uid="{004673F0-7811-480D-A61E-403C4EE5590B}"/>
    <cellStyle name="Normal 7 4 5 5 3" xfId="6526" xr:uid="{E3206B87-3C43-4C2E-8780-6DE350835BA0}"/>
    <cellStyle name="Normal 7 4 5 5 3 2" xfId="27459" xr:uid="{2502B905-3FA1-4966-ACCB-BC7CAACEF295}"/>
    <cellStyle name="Normal 7 4 5 5 3 3" xfId="16097" xr:uid="{996D8786-8EBA-4700-BBEC-ED4C5AC1B543}"/>
    <cellStyle name="Normal 7 4 5 5 4" xfId="8550" xr:uid="{82075F95-A6E9-4D35-A9F0-06F7AC3631A3}"/>
    <cellStyle name="Normal 7 4 5 5 4 2" xfId="18930" xr:uid="{A9FEF4C5-48FB-455A-BC90-FD1F945BC554}"/>
    <cellStyle name="Normal 7 4 5 5 5" xfId="11383" xr:uid="{6649B145-16D2-42EB-9E9A-6272A5863D30}"/>
    <cellStyle name="Normal 7 4 5 5 5 2" xfId="21763" xr:uid="{23C63933-20B4-4F27-B148-5287C908DEA0}"/>
    <cellStyle name="Normal 7 4 5 5 6" xfId="24610" xr:uid="{EA31AACA-524A-4320-BE62-8957480C0168}"/>
    <cellStyle name="Normal 7 4 5 5 7" xfId="14058" xr:uid="{4CB9380D-C10B-4E9E-B0DE-819499236CC6}"/>
    <cellStyle name="Normal 7 4 5 6" xfId="2994" xr:uid="{00000000-0005-0000-0000-0000AE080000}"/>
    <cellStyle name="Normal 7 4 5 6 2" xfId="6144" xr:uid="{329964A5-29AB-4E50-A18A-0A87C77E0CD2}"/>
    <cellStyle name="Normal 7 4 5 6 2 2" xfId="26282" xr:uid="{F6A11925-35D7-4E7B-A272-D237D9A4867B}"/>
    <cellStyle name="Normal 7 4 5 6 2 3" xfId="15622" xr:uid="{8C08E7FF-2AAA-4A1F-ABA8-09F53F075606}"/>
    <cellStyle name="Normal 7 4 5 6 3" xfId="8075" xr:uid="{3CE81D40-D365-4DDF-AD91-51407A1C4B00}"/>
    <cellStyle name="Normal 7 4 5 6 3 2" xfId="18455" xr:uid="{2699446A-D6E3-4CE3-B055-4CB4598BFD69}"/>
    <cellStyle name="Normal 7 4 5 6 4" xfId="10908" xr:uid="{C0D1FBFA-0F28-4D12-A591-2DBC776B99E0}"/>
    <cellStyle name="Normal 7 4 5 6 4 2" xfId="21288" xr:uid="{9C1F2FD1-FEB8-41EF-98CD-A19DD9AE8D71}"/>
    <cellStyle name="Normal 7 4 5 6 5" xfId="23243" xr:uid="{76C9B4D9-2046-4620-9B09-B04B8044D621}"/>
    <cellStyle name="Normal 7 4 5 6 6" xfId="13493" xr:uid="{94814A25-6D71-4B56-BB2B-1EF7487F1533}"/>
    <cellStyle name="Normal 7 4 5 7" xfId="2465" xr:uid="{00000000-0005-0000-0000-0000AF080000}"/>
    <cellStyle name="Normal 7 4 5 7 2" xfId="5756" xr:uid="{0806CEDE-82C4-4757-94A1-D4A364F385D3}"/>
    <cellStyle name="Normal 7 4 5 7 2 2" xfId="27823" xr:uid="{D8A20EC4-0930-48B5-BB8D-002EEEFF8B79}"/>
    <cellStyle name="Normal 7 4 5 7 2 3" xfId="15137" xr:uid="{DAB03735-5BCD-45F9-965F-F78638AB8C71}"/>
    <cellStyle name="Normal 7 4 5 7 3" xfId="7590" xr:uid="{ED185F1D-0AFD-46B2-AFBC-5817A752073C}"/>
    <cellStyle name="Normal 7 4 5 7 3 2" xfId="17970" xr:uid="{2A1AE796-8920-4BEB-9B03-81203931504B}"/>
    <cellStyle name="Normal 7 4 5 7 4" xfId="10423" xr:uid="{F3CE7AE9-9597-4D70-ADB1-9CD09D5303E7}"/>
    <cellStyle name="Normal 7 4 5 7 4 2" xfId="20803" xr:uid="{4BD12F4B-85C9-443B-ADB6-EB5598A001F6}"/>
    <cellStyle name="Normal 7 4 5 7 5" xfId="24685" xr:uid="{7F498DCC-8B79-42AE-A66D-651ED3928429}"/>
    <cellStyle name="Normal 7 4 5 7 6" xfId="12853" xr:uid="{9679F6B9-5814-4809-BD04-04514E08081E}"/>
    <cellStyle name="Normal 7 4 5 8" xfId="2219" xr:uid="{00000000-0005-0000-0000-00009E080000}"/>
    <cellStyle name="Normal 7 4 5 8 2" xfId="7346" xr:uid="{F557962B-98E4-404E-BF09-964D44DF646A}"/>
    <cellStyle name="Normal 7 4 5 8 2 2" xfId="17726" xr:uid="{AC796349-D30C-4D4B-B059-04E362F1D48F}"/>
    <cellStyle name="Normal 7 4 5 8 3" xfId="10179" xr:uid="{65D29BBD-196A-4C9A-871F-33946F3CB743}"/>
    <cellStyle name="Normal 7 4 5 8 3 2" xfId="20559" xr:uid="{0A8EC2C8-C8BA-4B53-896F-A5393B55CE64}"/>
    <cellStyle name="Normal 7 4 5 8 4" xfId="25054" xr:uid="{1DAEE79F-B8A0-4360-B81F-5E1789B45645}"/>
    <cellStyle name="Normal 7 4 5 8 5" xfId="14893" xr:uid="{9007E917-66A3-431C-88DD-43C81AF06304}"/>
    <cellStyle name="Normal 7 4 5 9" xfId="4071" xr:uid="{3A901DB5-58D0-4820-A143-9FCA31460F7B}"/>
    <cellStyle name="Normal 7 4 5 9 2" xfId="8851" xr:uid="{700C17F6-D58A-408C-990F-C332EC8EC78C}"/>
    <cellStyle name="Normal 7 4 5 9 2 2" xfId="19231" xr:uid="{21BE3DC1-CB27-4FAF-BB6A-6FA87890E308}"/>
    <cellStyle name="Normal 7 4 5 9 3" xfId="11684" xr:uid="{1CB0413C-DD3D-4618-9B8E-208420E02059}"/>
    <cellStyle name="Normal 7 4 5 9 3 2" xfId="22064" xr:uid="{5227A0D6-DE0B-44F1-888B-5E60B3D3CD5C}"/>
    <cellStyle name="Normal 7 4 5 9 4" xfId="16398" xr:uid="{C8264871-7043-484B-8B5D-04A589B9A087}"/>
    <cellStyle name="Normal 7 4 6" xfId="1442" xr:uid="{00000000-0005-0000-0000-000079070000}"/>
    <cellStyle name="Normal 7 4 6 10" xfId="7209" xr:uid="{9D0BAB81-E060-46C4-A067-C3886DD2E4F5}"/>
    <cellStyle name="Normal 7 4 6 10 2" xfId="17589" xr:uid="{9281F678-6949-4A54-9733-A9AB1BF089C4}"/>
    <cellStyle name="Normal 7 4 6 11" xfId="10042" xr:uid="{579AAEC4-267E-45D8-8DA8-18AB3513478E}"/>
    <cellStyle name="Normal 7 4 6 11 2" xfId="20422" xr:uid="{59AE8321-472F-48C9-9BCE-38BE78599AF0}"/>
    <cellStyle name="Normal 7 4 6 12" xfId="24332" xr:uid="{BBFED37D-C0AD-4F14-AA04-70C6AE104C62}"/>
    <cellStyle name="Normal 7 4 6 13" xfId="12434" xr:uid="{6BCE06AF-85C4-4CC2-A918-E39D433FF0CD}"/>
    <cellStyle name="Normal 7 4 6 2" xfId="1443" xr:uid="{00000000-0005-0000-0000-00007A070000}"/>
    <cellStyle name="Normal 7 4 6 2 10" xfId="10043" xr:uid="{015A21AC-34D4-4826-84DF-2A188863A218}"/>
    <cellStyle name="Normal 7 4 6 2 10 2" xfId="20423" xr:uid="{57D37285-A06B-422F-B2D6-F44DF926CFBE}"/>
    <cellStyle name="Normal 7 4 6 2 11" xfId="24463" xr:uid="{3A31A8B7-2F92-472E-B7B5-9E887E7C8D00}"/>
    <cellStyle name="Normal 7 4 6 2 12" xfId="12638" xr:uid="{36FBE80E-5417-4AF5-86DE-81A4404606E3}"/>
    <cellStyle name="Normal 7 4 6 2 2" xfId="1444" xr:uid="{00000000-0005-0000-0000-00007B070000}"/>
    <cellStyle name="Normal 7 4 6 2 2 2" xfId="3473" xr:uid="{00000000-0005-0000-0000-0000B3080000}"/>
    <cellStyle name="Normal 7 4 6 2 2 2 2" xfId="6528" xr:uid="{2F811766-F2D8-4F4A-BA50-EF6F59704A35}"/>
    <cellStyle name="Normal 7 4 6 2 2 2 2 2" xfId="28018" xr:uid="{0EDEF980-8DC6-4133-825D-0AC672B945BF}"/>
    <cellStyle name="Normal 7 4 6 2 2 2 2 3" xfId="28173" xr:uid="{C9E9391A-CE76-400B-A4DD-A6C96FC18D1A}"/>
    <cellStyle name="Normal 7 4 6 2 2 2 2 4" xfId="16099" xr:uid="{3605FF11-A96C-4B5F-8FB7-99805CCB62D8}"/>
    <cellStyle name="Normal 7 4 6 2 2 2 3" xfId="8552" xr:uid="{C4F74542-B8A6-42C1-A393-BC01099B8C81}"/>
    <cellStyle name="Normal 7 4 6 2 2 2 3 2" xfId="28943" xr:uid="{484EA8FF-A658-414F-9465-055E6F23859F}"/>
    <cellStyle name="Normal 7 4 6 2 2 2 3 3" xfId="18932" xr:uid="{6981B120-B073-420F-B6D7-0CB1E2F8A322}"/>
    <cellStyle name="Normal 7 4 6 2 2 2 4" xfId="11385" xr:uid="{395CAD96-80CB-41CA-BD86-7FD10E6DB9DF}"/>
    <cellStyle name="Normal 7 4 6 2 2 2 4 2" xfId="21765" xr:uid="{50EB8523-F2CE-4146-8B69-A2E310D75B9E}"/>
    <cellStyle name="Normal 7 4 6 2 2 2 5" xfId="23314" xr:uid="{7176CF5D-11D8-4B27-8F9A-BFE9DC434CCA}"/>
    <cellStyle name="Normal 7 4 6 2 2 2 6" xfId="14060" xr:uid="{D5A276A3-7024-4E73-9B16-9116CA47891B}"/>
    <cellStyle name="Normal 7 4 6 2 2 3" xfId="4374" xr:uid="{A95130CF-C1A4-4A97-BA51-A9E1E46AC1AE}"/>
    <cellStyle name="Normal 7 4 6 2 2 3 2" xfId="9146" xr:uid="{8FB22CD3-2825-4E0D-8E2B-C6AE3C0C82EF}"/>
    <cellStyle name="Normal 7 4 6 2 2 3 2 2" xfId="29189" xr:uid="{D13D335D-E041-48E9-B7D1-4A67740958C5}"/>
    <cellStyle name="Normal 7 4 6 2 2 3 2 3" xfId="19526" xr:uid="{DB344710-F17E-418C-B4A2-630026663705}"/>
    <cellStyle name="Normal 7 4 6 2 2 3 3" xfId="11979" xr:uid="{8B36AEBF-4134-4BF8-A36C-9786466154DA}"/>
    <cellStyle name="Normal 7 4 6 2 2 3 3 2" xfId="22359" xr:uid="{C7F59C12-9CF7-4B47-9F45-F7C1BEC7C5BE}"/>
    <cellStyle name="Normal 7 4 6 2 2 3 4" xfId="25163" xr:uid="{3C115A6D-5126-4E2C-B507-31228BFAAE47}"/>
    <cellStyle name="Normal 7 4 6 2 2 3 5" xfId="16693" xr:uid="{D66D56DF-7F5C-49BE-BBB9-7F2F3686A2B0}"/>
    <cellStyle name="Normal 7 4 6 2 2 4" xfId="5461" xr:uid="{0CC6A5EB-0BCE-4510-BA88-5FEA0A5CE841}"/>
    <cellStyle name="Normal 7 4 6 2 2 4 2" xfId="28462" xr:uid="{5B671DBE-841C-4EF3-B4B0-44130DDBD783}"/>
    <cellStyle name="Normal 7 4 6 2 2 4 3" xfId="14758" xr:uid="{EDEA2358-8CBB-4A34-ADCC-15B892D84035}"/>
    <cellStyle name="Normal 7 4 6 2 2 5" xfId="7211" xr:uid="{C8622CF0-6FD8-4D48-B3CB-2AF7D2A7302D}"/>
    <cellStyle name="Normal 7 4 6 2 2 5 2" xfId="17591" xr:uid="{61377672-1CFC-4732-A347-7DE660EB372D}"/>
    <cellStyle name="Normal 7 4 6 2 2 6" xfId="10044" xr:uid="{65A19268-3767-4078-A796-2C4CBC861A87}"/>
    <cellStyle name="Normal 7 4 6 2 2 6 2" xfId="20424" xr:uid="{6EEB025A-54AB-4B21-B3FD-EFE52BBACBEC}"/>
    <cellStyle name="Normal 7 4 6 2 2 7" xfId="24149" xr:uid="{DF5D084C-42C6-42A0-B7E0-1157BB69E3A5}"/>
    <cellStyle name="Normal 7 4 6 2 2 8" xfId="13315" xr:uid="{165DDDD3-124E-47C3-91DC-3E4956AB94E1}"/>
    <cellStyle name="Normal 7 4 6 2 3" xfId="3474" xr:uid="{00000000-0005-0000-0000-0000B4080000}"/>
    <cellStyle name="Normal 7 4 6 2 3 2" xfId="4593" xr:uid="{AA9A90EB-6786-4553-BCF1-820E08D62D55}"/>
    <cellStyle name="Normal 7 4 6 2 3 2 2" xfId="9365" xr:uid="{C2246DDC-4E13-4C61-8968-6177DDB50795}"/>
    <cellStyle name="Normal 7 4 6 2 3 2 2 2" xfId="29335" xr:uid="{31266F53-CA8F-4EF3-8346-F5CE4DF6BBA1}"/>
    <cellStyle name="Normal 7 4 6 2 3 2 2 3" xfId="19745" xr:uid="{35689738-0262-4E2E-BAF1-64F685E77766}"/>
    <cellStyle name="Normal 7 4 6 2 3 2 3" xfId="12198" xr:uid="{BE3011C3-5EC8-436E-AAD2-BD8EF622F124}"/>
    <cellStyle name="Normal 7 4 6 2 3 2 3 2" xfId="22578" xr:uid="{8CC6CDDA-E727-4ED4-A72A-05F6C13D9FD8}"/>
    <cellStyle name="Normal 7 4 6 2 3 2 4" xfId="23992" xr:uid="{4D51B64E-BCB2-4EE1-B006-9BC0CD8C2EF3}"/>
    <cellStyle name="Normal 7 4 6 2 3 2 5" xfId="16912" xr:uid="{012AE3E8-1ED9-4641-AB2A-A7BB3922440C}"/>
    <cellStyle name="Normal 7 4 6 2 3 3" xfId="6529" xr:uid="{2EFCFD26-23A9-43B4-8E21-F6FB3260333C}"/>
    <cellStyle name="Normal 7 4 6 2 3 3 2" xfId="26701" xr:uid="{B4B5CA8E-1E02-446A-B17B-F16112AD7BB4}"/>
    <cellStyle name="Normal 7 4 6 2 3 3 3" xfId="16100" xr:uid="{6F902B5B-0EF3-4C63-810A-D291B05A10F1}"/>
    <cellStyle name="Normal 7 4 6 2 3 4" xfId="8553" xr:uid="{4687F2C9-0B83-42E4-B559-9E6EF6827985}"/>
    <cellStyle name="Normal 7 4 6 2 3 4 2" xfId="18933" xr:uid="{3B844C43-1343-40FE-BD7C-093E5C60487E}"/>
    <cellStyle name="Normal 7 4 6 2 3 5" xfId="11386" xr:uid="{D9D4C41C-9940-41B4-83A4-0C3BF2E3A360}"/>
    <cellStyle name="Normal 7 4 6 2 3 5 2" xfId="21766" xr:uid="{3A4A0930-732E-4036-913C-716D778E0713}"/>
    <cellStyle name="Normal 7 4 6 2 3 6" xfId="22899" xr:uid="{FC5630F8-D770-4D8E-B960-DE9C0187F3DE}"/>
    <cellStyle name="Normal 7 4 6 2 3 7" xfId="14061" xr:uid="{4CE8185E-7E44-4B27-A157-43795DCE7A16}"/>
    <cellStyle name="Normal 7 4 6 2 4" xfId="3472" xr:uid="{00000000-0005-0000-0000-0000B5080000}"/>
    <cellStyle name="Normal 7 4 6 2 4 2" xfId="6527" xr:uid="{A7065ACD-749C-4101-B617-76BAE472C0A7}"/>
    <cellStyle name="Normal 7 4 6 2 4 2 2" xfId="25905" xr:uid="{B86BAEC1-F979-42C6-99B5-2C2E12484112}"/>
    <cellStyle name="Normal 7 4 6 2 4 2 3" xfId="16098" xr:uid="{58F29C10-D636-4686-938A-855CF3DCD771}"/>
    <cellStyle name="Normal 7 4 6 2 4 3" xfId="8551" xr:uid="{0AEA8D9C-556A-403C-B4B1-97E240CDC933}"/>
    <cellStyle name="Normal 7 4 6 2 4 3 2" xfId="18931" xr:uid="{79DB9C0E-2454-4F95-BF3E-02655D6D29C7}"/>
    <cellStyle name="Normal 7 4 6 2 4 4" xfId="11384" xr:uid="{5704E751-D96F-4DBF-859F-4DEFDDB9AB3D}"/>
    <cellStyle name="Normal 7 4 6 2 4 4 2" xfId="21764" xr:uid="{731B8A3F-E65F-4DA0-8B6C-75A01AF6462B}"/>
    <cellStyle name="Normal 7 4 6 2 4 5" xfId="25050" xr:uid="{F842D7F2-DBC3-4B01-8A2B-4FBB6AB1F674}"/>
    <cellStyle name="Normal 7 4 6 2 4 6" xfId="14059" xr:uid="{3FA029E0-83EC-4C1E-924F-02FAFF8C3151}"/>
    <cellStyle name="Normal 7 4 6 2 5" xfId="2611" xr:uid="{00000000-0005-0000-0000-0000B6080000}"/>
    <cellStyle name="Normal 7 4 6 2 5 2" xfId="5875" xr:uid="{ED28E35E-3B05-43CA-8272-C98CFE752A4D}"/>
    <cellStyle name="Normal 7 4 6 2 5 2 2" xfId="28341" xr:uid="{AFB9A578-F33D-4994-B6A6-915A59C8352E}"/>
    <cellStyle name="Normal 7 4 6 2 5 2 3" xfId="15283" xr:uid="{183E967D-EBC3-47C1-BAF4-AC54C24D929C}"/>
    <cellStyle name="Normal 7 4 6 2 5 3" xfId="7736" xr:uid="{7E3AB69C-436C-401C-9731-4BF2E5CA0323}"/>
    <cellStyle name="Normal 7 4 6 2 5 3 2" xfId="18116" xr:uid="{37B93855-0475-488B-AD3D-C61E28883DFC}"/>
    <cellStyle name="Normal 7 4 6 2 5 4" xfId="10569" xr:uid="{B178F962-2657-4F24-AA8F-DE264DF48D23}"/>
    <cellStyle name="Normal 7 4 6 2 5 4 2" xfId="20949" xr:uid="{077C6A62-37F7-425D-AABA-A9B4B25DC1F8}"/>
    <cellStyle name="Normal 7 4 6 2 5 5" xfId="24142" xr:uid="{5151E569-3E21-4983-BF90-72E5D7566DF1}"/>
    <cellStyle name="Normal 7 4 6 2 5 6" xfId="12999" xr:uid="{B0D1F0C8-B578-42DD-9297-A7A26493E6A5}"/>
    <cellStyle name="Normal 7 4 6 2 6" xfId="2404" xr:uid="{00000000-0005-0000-0000-0000B1080000}"/>
    <cellStyle name="Normal 7 4 6 2 6 2" xfId="7531" xr:uid="{3E5CC756-B253-4B3C-9DB5-BDF4E3049137}"/>
    <cellStyle name="Normal 7 4 6 2 6 2 2" xfId="17911" xr:uid="{4F7B4801-3A30-4063-9945-9276C0972B4A}"/>
    <cellStyle name="Normal 7 4 6 2 6 3" xfId="10364" xr:uid="{D328754E-1865-498D-ABA5-A3AA117E1F7A}"/>
    <cellStyle name="Normal 7 4 6 2 6 3 2" xfId="20744" xr:uid="{89CE0C2E-16F7-4DA9-9179-5B9D4093E09C}"/>
    <cellStyle name="Normal 7 4 6 2 6 4" xfId="23613" xr:uid="{C63B725F-10E9-4005-B129-185D18AB4974}"/>
    <cellStyle name="Normal 7 4 6 2 6 5" xfId="15078" xr:uid="{686D7622-0DA7-455A-B5E0-6173D814EE00}"/>
    <cellStyle name="Normal 7 4 6 2 7" xfId="4104" xr:uid="{FBC0C879-14E9-4755-8B03-4CDD731C2FC5}"/>
    <cellStyle name="Normal 7 4 6 2 7 2" xfId="8878" xr:uid="{C58BACB1-648D-4A62-8DF5-AE1F6BC94290}"/>
    <cellStyle name="Normal 7 4 6 2 7 2 2" xfId="19258" xr:uid="{9DE98E81-F832-46FD-90D4-FD7D25B8E057}"/>
    <cellStyle name="Normal 7 4 6 2 7 3" xfId="11711" xr:uid="{74A38B67-90CA-4EEB-BF93-499AD9B73FD6}"/>
    <cellStyle name="Normal 7 4 6 2 7 3 2" xfId="22091" xr:uid="{D7F29AF2-0D5B-41BE-82B6-57DAC19ABB89}"/>
    <cellStyle name="Normal 7 4 6 2 7 4" xfId="16425" xr:uid="{637739DF-7C78-4B06-938E-04C37FC8F35F}"/>
    <cellStyle name="Normal 7 4 6 2 8" xfId="5460" xr:uid="{2F886AA2-4DDA-40FD-9E88-F748B011B828}"/>
    <cellStyle name="Normal 7 4 6 2 8 2" xfId="14757" xr:uid="{7FA1EA60-EAA8-429A-A717-719E22507350}"/>
    <cellStyle name="Normal 7 4 6 2 9" xfId="7210" xr:uid="{0EBDD1CB-AD53-45F4-AA45-AB9B37BCF00A}"/>
    <cellStyle name="Normal 7 4 6 2 9 2" xfId="17590" xr:uid="{6BC88A3B-1DCE-4ABE-9228-C1F329747FBB}"/>
    <cellStyle name="Normal 7 4 6 3" xfId="1445" xr:uid="{00000000-0005-0000-0000-00007C070000}"/>
    <cellStyle name="Normal 7 4 6 3 2" xfId="3475" xr:uid="{00000000-0005-0000-0000-0000B8080000}"/>
    <cellStyle name="Normal 7 4 6 3 2 2" xfId="6530" xr:uid="{35017E7D-4080-453E-9AB5-4EBD7D742297}"/>
    <cellStyle name="Normal 7 4 6 3 2 2 2" xfId="25595" xr:uid="{0F8CE7FB-386C-435B-A026-98059F5A95A9}"/>
    <cellStyle name="Normal 7 4 6 3 2 2 3" xfId="28535" xr:uid="{1F2CEFE1-D1FE-4130-ACC8-FD585A24FA99}"/>
    <cellStyle name="Normal 7 4 6 3 2 2 4" xfId="16101" xr:uid="{88626788-AA4A-42B7-8834-79CDBF1F5327}"/>
    <cellStyle name="Normal 7 4 6 3 2 3" xfId="8554" xr:uid="{8FB01244-A933-4F0C-BCDB-A633B5525C26}"/>
    <cellStyle name="Normal 7 4 6 3 2 3 2" xfId="28944" xr:uid="{B5BAFC47-2B98-4822-959C-22BE61FD9BC3}"/>
    <cellStyle name="Normal 7 4 6 3 2 3 3" xfId="18934" xr:uid="{763CE3F2-E5C5-47D8-BA0B-756F115B01F4}"/>
    <cellStyle name="Normal 7 4 6 3 2 4" xfId="11387" xr:uid="{3581D6B7-B0E6-457A-AA56-376099B8AF45}"/>
    <cellStyle name="Normal 7 4 6 3 2 4 2" xfId="21767" xr:uid="{9EAA1A85-C736-4161-8EB5-AE161B56076D}"/>
    <cellStyle name="Normal 7 4 6 3 2 5" xfId="23681" xr:uid="{F6B9E067-6AA6-466A-B3C9-A78C4E1F66B9}"/>
    <cellStyle name="Normal 7 4 6 3 2 6" xfId="14062" xr:uid="{22FA1A24-F2FC-4BFE-8BAB-1373E623DF80}"/>
    <cellStyle name="Normal 7 4 6 3 3" xfId="2836" xr:uid="{00000000-0005-0000-0000-0000B9080000}"/>
    <cellStyle name="Normal 7 4 6 3 3 2" xfId="6052" xr:uid="{9833E8C8-D664-4632-AEAC-06D0FE3225DB}"/>
    <cellStyle name="Normal 7 4 6 3 3 2 2" xfId="25925" xr:uid="{1F4B852F-4C06-42C4-AD07-13893317F0E1}"/>
    <cellStyle name="Normal 7 4 6 3 3 2 3" xfId="15506" xr:uid="{17B32C06-3280-4A63-81CA-C96A785D6C1D}"/>
    <cellStyle name="Normal 7 4 6 3 3 3" xfId="7959" xr:uid="{BC3F3018-7F28-4708-97DE-8915B1749A03}"/>
    <cellStyle name="Normal 7 4 6 3 3 3 2" xfId="18339" xr:uid="{27BA55F5-426F-4C43-9835-B844C5A2DD31}"/>
    <cellStyle name="Normal 7 4 6 3 3 4" xfId="10792" xr:uid="{EAA73794-EE82-4AE9-A943-B5B056B37C1A}"/>
    <cellStyle name="Normal 7 4 6 3 3 4 2" xfId="21172" xr:uid="{5A10CD32-36F2-438E-B345-DE2BDB4A9EFE}"/>
    <cellStyle name="Normal 7 4 6 3 3 5" xfId="22940" xr:uid="{FB4C0B42-AD50-4039-A7AA-357C00D435AC}"/>
    <cellStyle name="Normal 7 4 6 3 3 6" xfId="13314" xr:uid="{C3FCB08E-F407-46DD-8B97-023E94F4A4B3}"/>
    <cellStyle name="Normal 7 4 6 3 4" xfId="4222" xr:uid="{3D508AE3-1814-404D-9AC4-712273263D09}"/>
    <cellStyle name="Normal 7 4 6 3 4 2" xfId="8994" xr:uid="{CF3251C8-5F32-48E4-AEF0-9E4ECEFAC3C5}"/>
    <cellStyle name="Normal 7 4 6 3 4 2 2" xfId="29071" xr:uid="{1044CA18-5623-4314-B05D-5ABAAC6D8965}"/>
    <cellStyle name="Normal 7 4 6 3 4 2 3" xfId="19374" xr:uid="{3ADC7E10-6F86-492B-B40F-0999E1058B87}"/>
    <cellStyle name="Normal 7 4 6 3 4 3" xfId="11827" xr:uid="{059EDE9C-EEF9-4E19-A280-1845B7381291}"/>
    <cellStyle name="Normal 7 4 6 3 4 3 2" xfId="22207" xr:uid="{1E094AD0-1DCD-4C0E-9C66-5325193AEC02}"/>
    <cellStyle name="Normal 7 4 6 3 4 4" xfId="24427" xr:uid="{2757FBC0-CFF8-45CD-BA73-66D590E944AE}"/>
    <cellStyle name="Normal 7 4 6 3 4 5" xfId="16541" xr:uid="{E8F3403B-B7F8-45DF-841A-A643EC17ED5D}"/>
    <cellStyle name="Normal 7 4 6 3 5" xfId="5462" xr:uid="{ACED7834-840E-47D4-8EAE-013D3F8DD5E1}"/>
    <cellStyle name="Normal 7 4 6 3 5 2" xfId="28044" xr:uid="{DBA71A09-0ABB-419B-85A4-F90BCEADE320}"/>
    <cellStyle name="Normal 7 4 6 3 5 3" xfId="14759" xr:uid="{3F6B750F-8CA5-4894-B3FC-F21D8C721CA2}"/>
    <cellStyle name="Normal 7 4 6 3 6" xfId="7212" xr:uid="{C6DA2319-B02F-4D3C-BA00-AEB648EC567D}"/>
    <cellStyle name="Normal 7 4 6 3 6 2" xfId="17592" xr:uid="{F6ECAE9E-E100-48F6-90F1-82731369342C}"/>
    <cellStyle name="Normal 7 4 6 3 7" xfId="10045" xr:uid="{14B519C2-0820-4466-A584-7FE00120A0A3}"/>
    <cellStyle name="Normal 7 4 6 3 7 2" xfId="20425" xr:uid="{23B42D99-E8B9-470A-B34B-1E6BC71D1E6B}"/>
    <cellStyle name="Normal 7 4 6 3 8" xfId="23300" xr:uid="{D10B02A0-CC7F-451E-B557-50CF86281086}"/>
    <cellStyle name="Normal 7 4 6 3 9" xfId="12796" xr:uid="{4D297DEC-FC89-4059-A06B-191A9F90780A}"/>
    <cellStyle name="Normal 7 4 6 4" xfId="1446" xr:uid="{00000000-0005-0000-0000-00007D070000}"/>
    <cellStyle name="Normal 7 4 6 4 2" xfId="4594" xr:uid="{06556283-BC7A-40E8-B0B8-1D337E804B2B}"/>
    <cellStyle name="Normal 7 4 6 4 2 2" xfId="9366" xr:uid="{8802636A-28FD-46A2-8892-80F032F8547E}"/>
    <cellStyle name="Normal 7 4 6 4 2 2 2" xfId="29336" xr:uid="{61E34EF4-3A13-4C76-932B-12452DD5E700}"/>
    <cellStyle name="Normal 7 4 6 4 2 2 3" xfId="19746" xr:uid="{9021AC51-3EDE-4047-A68C-1E8C5C9E6091}"/>
    <cellStyle name="Normal 7 4 6 4 2 3" xfId="12199" xr:uid="{E5B5D3AD-DEE0-44EC-BCFE-0A1535C70484}"/>
    <cellStyle name="Normal 7 4 6 4 2 3 2" xfId="22579" xr:uid="{542A0DC7-1ED4-4D5E-AC95-46C3FA357628}"/>
    <cellStyle name="Normal 7 4 6 4 2 4" xfId="23085" xr:uid="{203B5CCE-9CAB-4CF3-AB1B-CA03B1CD66EE}"/>
    <cellStyle name="Normal 7 4 6 4 2 5" xfId="16913" xr:uid="{A4F82774-452B-493E-8F71-5D91F5FB0493}"/>
    <cellStyle name="Normal 7 4 6 4 3" xfId="5463" xr:uid="{B833A83F-A323-476C-BDC2-5D9177DC1535}"/>
    <cellStyle name="Normal 7 4 6 4 3 2" xfId="27062" xr:uid="{5B70F443-C489-4B90-8D3B-0BE26E28E497}"/>
    <cellStyle name="Normal 7 4 6 4 3 3" xfId="14760" xr:uid="{D5F94BAF-D334-43DC-B93D-852F0F7F4488}"/>
    <cellStyle name="Normal 7 4 6 4 4" xfId="7213" xr:uid="{BA01F59F-0ADB-4B7F-9840-4EDC9AA8FB21}"/>
    <cellStyle name="Normal 7 4 6 4 4 2" xfId="17593" xr:uid="{49834D77-38BE-4EF6-A045-C2AA3B4A435F}"/>
    <cellStyle name="Normal 7 4 6 4 5" xfId="10046" xr:uid="{7AFF5F4B-400D-4BCE-852F-FB4131887FFD}"/>
    <cellStyle name="Normal 7 4 6 4 5 2" xfId="20426" xr:uid="{1A653C84-D28E-46F4-871C-FFFD91262864}"/>
    <cellStyle name="Normal 7 4 6 4 6" xfId="23259" xr:uid="{3DF2D86D-5F6B-4241-8670-53457CA0D6BC}"/>
    <cellStyle name="Normal 7 4 6 4 7" xfId="14063" xr:uid="{EED9FD42-1709-4C37-A935-014C3E30E31B}"/>
    <cellStyle name="Normal 7 4 6 5" xfId="2995" xr:uid="{00000000-0005-0000-0000-0000BB080000}"/>
    <cellStyle name="Normal 7 4 6 5 2" xfId="6145" xr:uid="{55E48DA5-4B76-478A-BA7F-7495F63ACFBE}"/>
    <cellStyle name="Normal 7 4 6 5 2 2" xfId="22636" xr:uid="{67BD9E09-E9FD-4CC8-B327-D9551139194D}"/>
    <cellStyle name="Normal 7 4 6 5 2 3" xfId="26803" xr:uid="{643CC87A-6649-4CAA-9C93-5E302EDF844F}"/>
    <cellStyle name="Normal 7 4 6 5 2 4" xfId="15623" xr:uid="{0EFCFE9F-1BB0-4F14-9B97-C7E15DF2761F}"/>
    <cellStyle name="Normal 7 4 6 5 3" xfId="8076" xr:uid="{8814ED0B-8579-4B4A-ACC6-722A933F1F07}"/>
    <cellStyle name="Normal 7 4 6 5 3 2" xfId="28769" xr:uid="{CB6418F2-424E-4ABA-9D8A-0060B00E9E94}"/>
    <cellStyle name="Normal 7 4 6 5 3 3" xfId="18456" xr:uid="{7AAF2FE2-E9AE-437F-B825-DB61440AA9F7}"/>
    <cellStyle name="Normal 7 4 6 5 4" xfId="10909" xr:uid="{DFAA71AD-5AE9-4FD7-A701-8DD957708B93}"/>
    <cellStyle name="Normal 7 4 6 5 4 2" xfId="21289" xr:uid="{0F31019A-44AE-4AE4-8E49-3FAD3C383265}"/>
    <cellStyle name="Normal 7 4 6 5 5" xfId="24815" xr:uid="{55A88DCE-7EB1-4825-A9C5-5692F014DE4E}"/>
    <cellStyle name="Normal 7 4 6 5 6" xfId="13494" xr:uid="{DAFD1A46-5ED7-4040-809C-00EB2EDC4E0E}"/>
    <cellStyle name="Normal 7 4 6 6" xfId="2448" xr:uid="{00000000-0005-0000-0000-0000BC080000}"/>
    <cellStyle name="Normal 7 4 6 6 2" xfId="5742" xr:uid="{91DC8A24-84B8-44CC-8DAF-4A1B7006D8FA}"/>
    <cellStyle name="Normal 7 4 6 6 2 2" xfId="28602" xr:uid="{1008F856-5904-4562-8ABB-82B63C120CBB}"/>
    <cellStyle name="Normal 7 4 6 6 2 3" xfId="15120" xr:uid="{34BBFA9B-2282-4D60-A8D3-7F1983AF70F9}"/>
    <cellStyle name="Normal 7 4 6 6 3" xfId="7573" xr:uid="{38F769B6-93FF-41AE-989A-483E7E0C64A6}"/>
    <cellStyle name="Normal 7 4 6 6 3 2" xfId="17953" xr:uid="{E56532B5-334C-41A0-9408-9A8D9896B87A}"/>
    <cellStyle name="Normal 7 4 6 6 4" xfId="10406" xr:uid="{D4173E3F-45A5-4BB0-BA83-B0B90F13EDE9}"/>
    <cellStyle name="Normal 7 4 6 6 4 2" xfId="20786" xr:uid="{6E430E16-8CFC-444C-A9D6-F231C478AA65}"/>
    <cellStyle name="Normal 7 4 6 6 5" xfId="23460" xr:uid="{15E33F00-4954-4425-BC03-3D6722B643D9}"/>
    <cellStyle name="Normal 7 4 6 6 6" xfId="12836" xr:uid="{9DA777EC-6CF3-41AD-9C1B-C781CB28E336}"/>
    <cellStyle name="Normal 7 4 6 7" xfId="2202" xr:uid="{00000000-0005-0000-0000-0000B0080000}"/>
    <cellStyle name="Normal 7 4 6 7 2" xfId="7329" xr:uid="{A8F81ABD-473B-4918-9E04-DB1C766D92A5}"/>
    <cellStyle name="Normal 7 4 6 7 2 2" xfId="17709" xr:uid="{FDCE9D7A-B89D-40BB-BEA4-74A61A8B40CC}"/>
    <cellStyle name="Normal 7 4 6 7 3" xfId="10162" xr:uid="{2C0D19E8-C15D-422B-B923-BD2F5C035D3B}"/>
    <cellStyle name="Normal 7 4 6 7 3 2" xfId="20542" xr:uid="{394CAB9D-35A2-4A86-937B-5F0D8D6D7041}"/>
    <cellStyle name="Normal 7 4 6 7 4" xfId="24839" xr:uid="{9E5FDA80-4CAB-44E3-B4E4-46156B50308A}"/>
    <cellStyle name="Normal 7 4 6 7 5" xfId="14876" xr:uid="{5DF8B1D1-0475-4895-BFC3-551D63DE687A}"/>
    <cellStyle name="Normal 7 4 6 8" xfId="4072" xr:uid="{33E269F1-C808-433A-91A0-C4A75B23DD7C}"/>
    <cellStyle name="Normal 7 4 6 8 2" xfId="8852" xr:uid="{A6AB4A80-9BD7-4DBA-8503-88D339F7795E}"/>
    <cellStyle name="Normal 7 4 6 8 2 2" xfId="19232" xr:uid="{A79640B2-7119-4697-9C1C-115D9A4EAF16}"/>
    <cellStyle name="Normal 7 4 6 8 3" xfId="11685" xr:uid="{D99C783C-3268-4C21-8A0E-0C682639B465}"/>
    <cellStyle name="Normal 7 4 6 8 3 2" xfId="22065" xr:uid="{F152A3B2-D04F-4AD8-83C6-2BB298DF8924}"/>
    <cellStyle name="Normal 7 4 6 8 4" xfId="16399" xr:uid="{BD37A6C5-F0BE-4A49-BB6C-8F9B0900EB06}"/>
    <cellStyle name="Normal 7 4 6 9" xfId="5459" xr:uid="{71C8AF85-F312-4E30-893B-D1658E4F63A4}"/>
    <cellStyle name="Normal 7 4 6 9 2" xfId="14756" xr:uid="{F214C8CE-D46B-4D80-9E30-215AC376FC0F}"/>
    <cellStyle name="Normal 7 4 7" xfId="1447" xr:uid="{00000000-0005-0000-0000-00007E070000}"/>
    <cellStyle name="Normal 7 4 7 10" xfId="7214" xr:uid="{B79F1174-C0EF-43EE-B43A-E3C61683CAC6}"/>
    <cellStyle name="Normal 7 4 7 10 2" xfId="17594" xr:uid="{95B2FC8A-E885-4B3B-B5EC-02781C1A58EC}"/>
    <cellStyle name="Normal 7 4 7 11" xfId="10047" xr:uid="{61F7AF7F-836E-4902-8FA2-4DFDAF1457E1}"/>
    <cellStyle name="Normal 7 4 7 11 2" xfId="20427" xr:uid="{ACDF87DF-0957-4653-A0EB-E45124CC174F}"/>
    <cellStyle name="Normal 7 4 7 12" xfId="23783" xr:uid="{A414E85A-79DA-4583-8CF8-9F03726BE8F9}"/>
    <cellStyle name="Normal 7 4 7 13" xfId="12495" xr:uid="{E3FF85BB-8BF9-4B25-ADB5-6C1CD46C9B5C}"/>
    <cellStyle name="Normal 7 4 7 2" xfId="1448" xr:uid="{00000000-0005-0000-0000-00007F070000}"/>
    <cellStyle name="Normal 7 4 7 2 10" xfId="10048" xr:uid="{F40C03E6-EB31-4D47-9DB7-C15F15CCF13A}"/>
    <cellStyle name="Normal 7 4 7 2 10 2" xfId="20428" xr:uid="{F6D054F0-4AB0-4B3F-95C6-26A0388FEC62}"/>
    <cellStyle name="Normal 7 4 7 2 11" xfId="23601" xr:uid="{31F11D70-37E3-4F73-9881-E3BF5C0B086F}"/>
    <cellStyle name="Normal 7 4 7 2 12" xfId="12639" xr:uid="{C1B98FB0-5037-4A65-BF12-7FE07AB74A9A}"/>
    <cellStyle name="Normal 7 4 7 2 2" xfId="1449" xr:uid="{00000000-0005-0000-0000-000080070000}"/>
    <cellStyle name="Normal 7 4 7 2 2 2" xfId="3477" xr:uid="{00000000-0005-0000-0000-0000C0080000}"/>
    <cellStyle name="Normal 7 4 7 2 2 2 2" xfId="6532" xr:uid="{835532A3-77B8-450B-8517-EF41F501D9C9}"/>
    <cellStyle name="Normal 7 4 7 2 2 2 2 2" xfId="27877" xr:uid="{753EB7B4-3D9C-4D5D-A3FC-F4E5B8D41D55}"/>
    <cellStyle name="Normal 7 4 7 2 2 2 2 3" xfId="26175" xr:uid="{0582B580-DB86-483F-8105-DFA09FC7ADC3}"/>
    <cellStyle name="Normal 7 4 7 2 2 2 2 4" xfId="16103" xr:uid="{C69B7FE9-6CA8-4618-B6CE-089E9D15D73F}"/>
    <cellStyle name="Normal 7 4 7 2 2 2 3" xfId="8556" xr:uid="{CF3D07B9-FEBB-483E-9979-C38A4907E144}"/>
    <cellStyle name="Normal 7 4 7 2 2 2 3 2" xfId="28945" xr:uid="{569A284B-BF6D-43C1-912F-2FBEB10DEC4A}"/>
    <cellStyle name="Normal 7 4 7 2 2 2 3 3" xfId="18936" xr:uid="{B79C1081-154D-47F1-BE0F-7D0B459F0F90}"/>
    <cellStyle name="Normal 7 4 7 2 2 2 4" xfId="11389" xr:uid="{198CE081-D38D-41D3-BA1F-18F68ADDD82A}"/>
    <cellStyle name="Normal 7 4 7 2 2 2 4 2" xfId="21769" xr:uid="{E91A20DD-98E4-4926-83CB-3B99B424C5A2}"/>
    <cellStyle name="Normal 7 4 7 2 2 2 5" xfId="25069" xr:uid="{2EAD1687-EDF3-4532-8749-D9E3BE5D5912}"/>
    <cellStyle name="Normal 7 4 7 2 2 2 6" xfId="14065" xr:uid="{B8C2BAA5-061A-4030-945D-403DD5A96AFD}"/>
    <cellStyle name="Normal 7 4 7 2 2 3" xfId="4375" xr:uid="{BFB4A6B1-5B30-48CD-8C71-C8027AED9B9E}"/>
    <cellStyle name="Normal 7 4 7 2 2 3 2" xfId="9147" xr:uid="{1151F43E-E6E9-4C32-97FE-1859BBC3D077}"/>
    <cellStyle name="Normal 7 4 7 2 2 3 2 2" xfId="29190" xr:uid="{1E835761-F2DC-4A00-B563-DEBA163B5F0C}"/>
    <cellStyle name="Normal 7 4 7 2 2 3 2 3" xfId="19527" xr:uid="{635DC76E-0DCC-4D5C-B01B-95173782E5BA}"/>
    <cellStyle name="Normal 7 4 7 2 2 3 3" xfId="11980" xr:uid="{890425D6-E295-44D2-A670-FE1A4CBAF665}"/>
    <cellStyle name="Normal 7 4 7 2 2 3 3 2" xfId="22360" xr:uid="{7B6E5C9E-F032-49CB-93ED-49F1925F2AEC}"/>
    <cellStyle name="Normal 7 4 7 2 2 3 4" xfId="22920" xr:uid="{180EDF12-3F04-42F0-9650-D5BA1FEAAC50}"/>
    <cellStyle name="Normal 7 4 7 2 2 3 5" xfId="16694" xr:uid="{0B8F5DD4-C2A8-408C-AB7A-BFA92340C3F0}"/>
    <cellStyle name="Normal 7 4 7 2 2 4" xfId="5466" xr:uid="{085C80A0-B636-43BC-B6E0-918B21F9F4FE}"/>
    <cellStyle name="Normal 7 4 7 2 2 4 2" xfId="27876" xr:uid="{A0231EC6-6DBA-425B-A7BE-ECB7CCE7148D}"/>
    <cellStyle name="Normal 7 4 7 2 2 4 3" xfId="14763" xr:uid="{814A1EDD-0F76-4742-802A-DDF1E255A252}"/>
    <cellStyle name="Normal 7 4 7 2 2 5" xfId="7216" xr:uid="{60B59DE1-CF70-4DFA-83F7-D16E015BB124}"/>
    <cellStyle name="Normal 7 4 7 2 2 5 2" xfId="17596" xr:uid="{114C42DE-3216-4CD0-832F-26E415C0D56A}"/>
    <cellStyle name="Normal 7 4 7 2 2 6" xfId="10049" xr:uid="{0E815CF9-78A4-4845-B442-F14A9B09353A}"/>
    <cellStyle name="Normal 7 4 7 2 2 6 2" xfId="20429" xr:uid="{CEFB5057-1F37-48F9-A9C3-5EA3C85E5147}"/>
    <cellStyle name="Normal 7 4 7 2 2 7" xfId="25194" xr:uid="{809CDBE0-EF51-474A-8E89-25D65B8BA3D0}"/>
    <cellStyle name="Normal 7 4 7 2 2 8" xfId="13317" xr:uid="{1AADC6D2-94A6-4D00-8F14-11595BDC81F5}"/>
    <cellStyle name="Normal 7 4 7 2 3" xfId="3478" xr:uid="{00000000-0005-0000-0000-0000C1080000}"/>
    <cellStyle name="Normal 7 4 7 2 3 2" xfId="4595" xr:uid="{1689FB8F-5DB2-4F3F-8C00-9F23EBA7B220}"/>
    <cellStyle name="Normal 7 4 7 2 3 2 2" xfId="9367" xr:uid="{087BBC59-C397-489E-9DBF-0D4209A62F13}"/>
    <cellStyle name="Normal 7 4 7 2 3 2 2 2" xfId="29337" xr:uid="{DBD29D0C-9D6F-4A27-B56E-90DEE53D2EFB}"/>
    <cellStyle name="Normal 7 4 7 2 3 2 2 3" xfId="19747" xr:uid="{522F09AD-AAD5-4A97-BAC3-DBA3DE60D4F5}"/>
    <cellStyle name="Normal 7 4 7 2 3 2 3" xfId="12200" xr:uid="{55C93E96-8871-49B4-80C9-9B89DE07AEDE}"/>
    <cellStyle name="Normal 7 4 7 2 3 2 3 2" xfId="22580" xr:uid="{2AA920AA-7192-4A4A-9C0E-282153FC5606}"/>
    <cellStyle name="Normal 7 4 7 2 3 2 4" xfId="22802" xr:uid="{82676B81-828D-4BDD-8E8C-6D58812B4460}"/>
    <cellStyle name="Normal 7 4 7 2 3 2 5" xfId="16914" xr:uid="{7726C983-AA88-4D6C-AFCD-8DB7CCB30F29}"/>
    <cellStyle name="Normal 7 4 7 2 3 3" xfId="6533" xr:uid="{A95C4F38-A94E-4D03-9440-684836A648C8}"/>
    <cellStyle name="Normal 7 4 7 2 3 3 2" xfId="26903" xr:uid="{F523E6E7-5F38-4FFB-92F5-496B29A97F41}"/>
    <cellStyle name="Normal 7 4 7 2 3 3 3" xfId="16104" xr:uid="{6CC3315D-F4AA-41D1-955C-B870089E995B}"/>
    <cellStyle name="Normal 7 4 7 2 3 4" xfId="8557" xr:uid="{2D62317B-2C70-4287-8FDF-457891378A2F}"/>
    <cellStyle name="Normal 7 4 7 2 3 4 2" xfId="18937" xr:uid="{9138CF04-DC4A-4C56-B8F5-CD86EB6CC4C6}"/>
    <cellStyle name="Normal 7 4 7 2 3 5" xfId="11390" xr:uid="{F5B87F4C-24F6-4D73-BE1F-956492E1AA20}"/>
    <cellStyle name="Normal 7 4 7 2 3 5 2" xfId="21770" xr:uid="{180E7CB1-72AC-4F60-BA6F-72C3B5C0D1D7}"/>
    <cellStyle name="Normal 7 4 7 2 3 6" xfId="23659" xr:uid="{433E7EB2-4F66-404D-BD3F-C6CCCB4C2BAA}"/>
    <cellStyle name="Normal 7 4 7 2 3 7" xfId="14066" xr:uid="{14FE246A-9A3A-422B-AFD3-FFE4BA1479EC}"/>
    <cellStyle name="Normal 7 4 7 2 4" xfId="3476" xr:uid="{00000000-0005-0000-0000-0000C2080000}"/>
    <cellStyle name="Normal 7 4 7 2 4 2" xfId="6531" xr:uid="{AC873C04-59CF-44C5-B9D8-1244FA312A75}"/>
    <cellStyle name="Normal 7 4 7 2 4 2 2" xfId="28692" xr:uid="{F47CEBB1-A5FF-4223-AC54-5E4BFE1C4D05}"/>
    <cellStyle name="Normal 7 4 7 2 4 2 3" xfId="16102" xr:uid="{0ECF9ED6-B2E9-400C-A529-9D0DA49C269C}"/>
    <cellStyle name="Normal 7 4 7 2 4 3" xfId="8555" xr:uid="{0AEB99EA-8B24-4814-9EAD-C812A5E1DFA2}"/>
    <cellStyle name="Normal 7 4 7 2 4 3 2" xfId="18935" xr:uid="{FBF54366-F1B3-4EB3-9265-3AA238B11917}"/>
    <cellStyle name="Normal 7 4 7 2 4 4" xfId="11388" xr:uid="{CF7BF7FC-13C8-4CF2-A553-3E054EC32361}"/>
    <cellStyle name="Normal 7 4 7 2 4 4 2" xfId="21768" xr:uid="{7FBBBFD2-9D3F-4570-8E8D-42FCDBA696EF}"/>
    <cellStyle name="Normal 7 4 7 2 4 5" xfId="23081" xr:uid="{F500A9A7-03FF-48CE-B3DA-7D9A7BF22254}"/>
    <cellStyle name="Normal 7 4 7 2 4 6" xfId="14064" xr:uid="{944BD33C-BC03-4ECA-8058-07C53A9CECA4}"/>
    <cellStyle name="Normal 7 4 7 2 5" xfId="2658" xr:uid="{00000000-0005-0000-0000-0000C3080000}"/>
    <cellStyle name="Normal 7 4 7 2 5 2" xfId="5918" xr:uid="{443DCE2B-1BCC-4789-BC72-DF370AE7C418}"/>
    <cellStyle name="Normal 7 4 7 2 5 2 2" xfId="28337" xr:uid="{8B00CD0F-65F8-4F19-92C2-FBEC85C3723B}"/>
    <cellStyle name="Normal 7 4 7 2 5 2 3" xfId="15330" xr:uid="{BC3654FF-F640-4849-BBE5-A074CF7AE471}"/>
    <cellStyle name="Normal 7 4 7 2 5 3" xfId="7783" xr:uid="{96DFB3CC-A7FD-4EDB-A126-275A452086D4}"/>
    <cellStyle name="Normal 7 4 7 2 5 3 2" xfId="18163" xr:uid="{BB748B09-C445-4262-A3D2-665784591EBE}"/>
    <cellStyle name="Normal 7 4 7 2 5 4" xfId="10616" xr:uid="{9E00C11B-8CA0-4262-9313-24F7205A5E35}"/>
    <cellStyle name="Normal 7 4 7 2 5 4 2" xfId="20996" xr:uid="{44ACAF02-FCC8-46FF-BCFC-1AC8A436311E}"/>
    <cellStyle name="Normal 7 4 7 2 5 5" xfId="24248" xr:uid="{9652E4A4-661C-461F-A4E5-6C30D82367C9}"/>
    <cellStyle name="Normal 7 4 7 2 5 6" xfId="13060" xr:uid="{497D5461-BAB8-482E-AEF1-32484752C112}"/>
    <cellStyle name="Normal 7 4 7 2 6" xfId="2405" xr:uid="{00000000-0005-0000-0000-0000BE080000}"/>
    <cellStyle name="Normal 7 4 7 2 6 2" xfId="7532" xr:uid="{12C15163-D3D2-4099-AD4D-3F32D16C7917}"/>
    <cellStyle name="Normal 7 4 7 2 6 2 2" xfId="17912" xr:uid="{752FFE43-BDC1-4658-8EE9-E42E01502B7F}"/>
    <cellStyle name="Normal 7 4 7 2 6 3" xfId="10365" xr:uid="{414B79A5-C223-41B1-8954-D6404FDB9F63}"/>
    <cellStyle name="Normal 7 4 7 2 6 3 2" xfId="20745" xr:uid="{8E74309E-0898-4694-8E1E-F07D1D4CC7CA}"/>
    <cellStyle name="Normal 7 4 7 2 6 4" xfId="24276" xr:uid="{9D38924A-EC67-40DF-9F6E-C50DBBED1E9D}"/>
    <cellStyle name="Normal 7 4 7 2 6 5" xfId="15079" xr:uid="{73E8DB9B-F18A-47A6-8E5F-C8FA1EF47659}"/>
    <cellStyle name="Normal 7 4 7 2 7" xfId="4105" xr:uid="{D87A775D-18FB-45E1-96AA-50CF7B162F1F}"/>
    <cellStyle name="Normal 7 4 7 2 7 2" xfId="8879" xr:uid="{DF991E6F-1F0C-44AE-BA6A-543E71D4749D}"/>
    <cellStyle name="Normal 7 4 7 2 7 2 2" xfId="19259" xr:uid="{3B727B29-FCC8-4D2C-8F00-B26C7C7D7724}"/>
    <cellStyle name="Normal 7 4 7 2 7 3" xfId="11712" xr:uid="{16BF8E4F-AD5A-4707-A9DC-F6654F932618}"/>
    <cellStyle name="Normal 7 4 7 2 7 3 2" xfId="22092" xr:uid="{97491C52-85E1-4BAA-A2A7-BD76FA8D6397}"/>
    <cellStyle name="Normal 7 4 7 2 7 4" xfId="16426" xr:uid="{A5E909EF-B5C4-4877-941B-A3659F729203}"/>
    <cellStyle name="Normal 7 4 7 2 8" xfId="5465" xr:uid="{6F0B7010-59EE-490E-8ED4-B783C191CA87}"/>
    <cellStyle name="Normal 7 4 7 2 8 2" xfId="14762" xr:uid="{78E2288B-5128-4C6D-9A0F-3CB5109E590F}"/>
    <cellStyle name="Normal 7 4 7 2 9" xfId="7215" xr:uid="{F4913F37-2E7F-4915-B248-3364406353F7}"/>
    <cellStyle name="Normal 7 4 7 2 9 2" xfId="17595" xr:uid="{4B90E811-204E-4212-A726-358031C684E7}"/>
    <cellStyle name="Normal 7 4 7 3" xfId="1450" xr:uid="{00000000-0005-0000-0000-000081070000}"/>
    <cellStyle name="Normal 7 4 7 3 2" xfId="3479" xr:uid="{00000000-0005-0000-0000-0000C5080000}"/>
    <cellStyle name="Normal 7 4 7 3 2 2" xfId="6534" xr:uid="{61706EA8-5D82-469E-B186-E0431E394375}"/>
    <cellStyle name="Normal 7 4 7 3 2 2 2" xfId="25749" xr:uid="{ECFDC6EF-3C9F-4A61-BFBD-7FDC7F3C51B4}"/>
    <cellStyle name="Normal 7 4 7 3 2 2 3" xfId="28068" xr:uid="{7AFE8E7C-95E4-4E6B-ACC6-3E6100D2653B}"/>
    <cellStyle name="Normal 7 4 7 3 2 2 4" xfId="16105" xr:uid="{4493339F-23EC-4A52-A00A-F6BE7069BBA3}"/>
    <cellStyle name="Normal 7 4 7 3 2 3" xfId="8558" xr:uid="{335C79E9-6054-4027-BE5B-C25C41F48C52}"/>
    <cellStyle name="Normal 7 4 7 3 2 3 2" xfId="28946" xr:uid="{B5E39330-300B-4FD5-ACC7-490077C31DCA}"/>
    <cellStyle name="Normal 7 4 7 3 2 3 3" xfId="18938" xr:uid="{6FA3E757-27A9-4C60-9684-D2642DBB38CC}"/>
    <cellStyle name="Normal 7 4 7 3 2 4" xfId="11391" xr:uid="{086E2616-65C5-472F-8D1A-8BD68DCA150D}"/>
    <cellStyle name="Normal 7 4 7 3 2 4 2" xfId="21771" xr:uid="{F7D4E1DB-B764-47EB-B5F7-06B498E5C787}"/>
    <cellStyle name="Normal 7 4 7 3 2 5" xfId="23229" xr:uid="{4AB5FA36-6094-498D-AF13-7EB6F3BD39B5}"/>
    <cellStyle name="Normal 7 4 7 3 2 6" xfId="14067" xr:uid="{753790BE-DA64-4AB2-9067-92DD94E84573}"/>
    <cellStyle name="Normal 7 4 7 3 3" xfId="2837" xr:uid="{00000000-0005-0000-0000-0000C6080000}"/>
    <cellStyle name="Normal 7 4 7 3 3 2" xfId="6053" xr:uid="{8DE4C71E-332A-403D-A415-A81138DD4354}"/>
    <cellStyle name="Normal 7 4 7 3 3 2 2" xfId="26053" xr:uid="{D388C9E6-6518-457A-8D14-B941CACB46EC}"/>
    <cellStyle name="Normal 7 4 7 3 3 2 3" xfId="15507" xr:uid="{E0B7F2D8-A1B1-452C-A864-AEFFD9A3EB8E}"/>
    <cellStyle name="Normal 7 4 7 3 3 3" xfId="7960" xr:uid="{BBE9A254-9019-4A38-B50A-12B081FC8543}"/>
    <cellStyle name="Normal 7 4 7 3 3 3 2" xfId="18340" xr:uid="{7CEA1581-C4CF-43FD-8F79-132B725EA5F5}"/>
    <cellStyle name="Normal 7 4 7 3 3 4" xfId="10793" xr:uid="{03794532-AD69-4E82-B4E9-AF8643F71B54}"/>
    <cellStyle name="Normal 7 4 7 3 3 4 2" xfId="21173" xr:uid="{1B24BDCB-82BC-4609-BCA8-2D409AFBA1C1}"/>
    <cellStyle name="Normal 7 4 7 3 3 5" xfId="23419" xr:uid="{00DB68DD-9B57-4227-8DE6-69BEA69A5BDB}"/>
    <cellStyle name="Normal 7 4 7 3 3 6" xfId="13316" xr:uid="{79771691-01FB-4CD5-A8C5-73D033E20F8D}"/>
    <cellStyle name="Normal 7 4 7 3 4" xfId="4223" xr:uid="{868E8642-FD9A-4C16-A2A9-CB4C8F6EC4D8}"/>
    <cellStyle name="Normal 7 4 7 3 4 2" xfId="8995" xr:uid="{4A114C44-F849-4837-A218-8C4BFC20DB6C}"/>
    <cellStyle name="Normal 7 4 7 3 4 2 2" xfId="29072" xr:uid="{D37E2849-96A6-402D-BF6D-51D76082C881}"/>
    <cellStyle name="Normal 7 4 7 3 4 2 3" xfId="19375" xr:uid="{04B4192F-13C7-40A9-B41F-D9FDD757D52F}"/>
    <cellStyle name="Normal 7 4 7 3 4 3" xfId="11828" xr:uid="{3E2A0BF3-04EF-4A8F-A8FE-C3832F6D8A17}"/>
    <cellStyle name="Normal 7 4 7 3 4 3 2" xfId="22208" xr:uid="{D5CE6415-826C-4C7E-B729-9BC35B831ED8}"/>
    <cellStyle name="Normal 7 4 7 3 4 4" xfId="23216" xr:uid="{15E37647-CD6C-4DA4-BBA4-28A47CCC4BEB}"/>
    <cellStyle name="Normal 7 4 7 3 4 5" xfId="16542" xr:uid="{AD8FF9A8-C77A-44FB-9887-9087FCBC4094}"/>
    <cellStyle name="Normal 7 4 7 3 5" xfId="5467" xr:uid="{8D25D220-2FF2-43BE-BC8F-56B4161337FE}"/>
    <cellStyle name="Normal 7 4 7 3 5 2" xfId="27925" xr:uid="{2BBADF59-D9E5-42CB-B28C-CEA4A398C5D1}"/>
    <cellStyle name="Normal 7 4 7 3 5 3" xfId="14764" xr:uid="{D8A35B42-5228-4B3B-9E71-60B74908A532}"/>
    <cellStyle name="Normal 7 4 7 3 6" xfId="7217" xr:uid="{126128AB-A05E-4E92-A97F-5888BB8AD877}"/>
    <cellStyle name="Normal 7 4 7 3 6 2" xfId="17597" xr:uid="{436869C4-895A-4BA2-967B-234A76F89593}"/>
    <cellStyle name="Normal 7 4 7 3 7" xfId="10050" xr:uid="{2CCB0FF7-08CC-42D7-90B9-D3F0BB1A6436}"/>
    <cellStyle name="Normal 7 4 7 3 7 2" xfId="20430" xr:uid="{CD933EEC-61EC-456A-8E02-A24EDE00DC1D}"/>
    <cellStyle name="Normal 7 4 7 3 8" xfId="24364" xr:uid="{BD47C77D-257C-4527-977A-0E9C6C74B7D7}"/>
    <cellStyle name="Normal 7 4 7 3 9" xfId="12797" xr:uid="{9A8FCB18-907D-4ABD-B53A-8AE5A6F7F03E}"/>
    <cellStyle name="Normal 7 4 7 4" xfId="1451" xr:uid="{00000000-0005-0000-0000-000082070000}"/>
    <cellStyle name="Normal 7 4 7 4 2" xfId="4596" xr:uid="{FB99FE3F-BCFD-4770-AC9D-0E013FACC6CA}"/>
    <cellStyle name="Normal 7 4 7 4 2 2" xfId="9368" xr:uid="{0289CCA7-D936-43D2-BC28-CC7ED5349085}"/>
    <cellStyle name="Normal 7 4 7 4 2 2 2" xfId="29338" xr:uid="{D4D4E986-8887-481B-82EF-15450503BCC6}"/>
    <cellStyle name="Normal 7 4 7 4 2 2 3" xfId="19748" xr:uid="{13D5F93D-EBD5-4BFA-8470-D17F42C52125}"/>
    <cellStyle name="Normal 7 4 7 4 2 3" xfId="12201" xr:uid="{02996C38-3969-42E9-BBB1-7FF44A0DEB9F}"/>
    <cellStyle name="Normal 7 4 7 4 2 3 2" xfId="22581" xr:uid="{E90656C2-4548-4684-A2EA-CCE35561E46B}"/>
    <cellStyle name="Normal 7 4 7 4 2 4" xfId="25706" xr:uid="{A431ED13-DEE9-4D05-BFBD-82AE9B4033C6}"/>
    <cellStyle name="Normal 7 4 7 4 2 5" xfId="16915" xr:uid="{DDF9C28C-4DC4-4803-85E5-CD40F5201F86}"/>
    <cellStyle name="Normal 7 4 7 4 3" xfId="5468" xr:uid="{FCC12BAB-EB74-49EA-92F5-4DD47FAEF40D}"/>
    <cellStyle name="Normal 7 4 7 4 3 2" xfId="27195" xr:uid="{005C267B-13B8-4241-9E1F-9D6D0C8A2373}"/>
    <cellStyle name="Normal 7 4 7 4 3 3" xfId="14765" xr:uid="{F961C8CD-6951-4227-9997-B8ED73975A66}"/>
    <cellStyle name="Normal 7 4 7 4 4" xfId="7218" xr:uid="{78F1A636-2A49-46B5-B168-6DA0297DA514}"/>
    <cellStyle name="Normal 7 4 7 4 4 2" xfId="17598" xr:uid="{A0C1DAC9-3967-4DE6-A4E0-BC2933ECC7B0}"/>
    <cellStyle name="Normal 7 4 7 4 5" xfId="10051" xr:uid="{247CB7BF-F3AB-4FAB-8849-615BBF88BFE3}"/>
    <cellStyle name="Normal 7 4 7 4 5 2" xfId="20431" xr:uid="{433360EF-24F2-44FE-B491-00832D4F3C4C}"/>
    <cellStyle name="Normal 7 4 7 4 6" xfId="23941" xr:uid="{4B8E3C43-E3F8-45A4-B209-D344009322F9}"/>
    <cellStyle name="Normal 7 4 7 4 7" xfId="14068" xr:uid="{D6F7031A-BBD4-41CE-8452-F3D01734CF83}"/>
    <cellStyle name="Normal 7 4 7 5" xfId="2996" xr:uid="{00000000-0005-0000-0000-0000C8080000}"/>
    <cellStyle name="Normal 7 4 7 5 2" xfId="6146" xr:uid="{6BCE8B4A-9675-40C0-A2D5-6294386B68E9}"/>
    <cellStyle name="Normal 7 4 7 5 2 2" xfId="25620" xr:uid="{00D2962E-FF70-4896-8991-B69B1A34BC5D}"/>
    <cellStyle name="Normal 7 4 7 5 2 3" xfId="28712" xr:uid="{1A2B71F5-5B9A-42F3-9242-0C02BE2F4E8E}"/>
    <cellStyle name="Normal 7 4 7 5 2 4" xfId="15624" xr:uid="{2979D8AD-8A6A-430C-8D78-829E0661FEAF}"/>
    <cellStyle name="Normal 7 4 7 5 3" xfId="8077" xr:uid="{C3649476-9B69-458C-A42E-9F7BADBA0F44}"/>
    <cellStyle name="Normal 7 4 7 5 3 2" xfId="28770" xr:uid="{1FA1714F-F91C-4808-A63D-01DAD61C1825}"/>
    <cellStyle name="Normal 7 4 7 5 3 3" xfId="18457" xr:uid="{150810D6-BA47-481C-BE74-1A7170BE9834}"/>
    <cellStyle name="Normal 7 4 7 5 4" xfId="10910" xr:uid="{76AF9BC8-791B-41D3-8DDC-70BADCC74451}"/>
    <cellStyle name="Normal 7 4 7 5 4 2" xfId="21290" xr:uid="{464574B5-8425-4615-97A5-7E829E354DC4}"/>
    <cellStyle name="Normal 7 4 7 5 5" xfId="23236" xr:uid="{E90100EE-4289-4EA3-A0A4-25E461D2A1AE}"/>
    <cellStyle name="Normal 7 4 7 5 6" xfId="13495" xr:uid="{369EE70D-046F-4304-922A-298A8F178DE4}"/>
    <cellStyle name="Normal 7 4 7 6" xfId="2508" xr:uid="{00000000-0005-0000-0000-0000C9080000}"/>
    <cellStyle name="Normal 7 4 7 6 2" xfId="5788" xr:uid="{3282F4A4-00CD-4F19-9E65-F7B74C6C665F}"/>
    <cellStyle name="Normal 7 4 7 6 2 2" xfId="26982" xr:uid="{66B53AA0-BEFE-4749-A86C-02568B55DDB5}"/>
    <cellStyle name="Normal 7 4 7 6 2 3" xfId="15180" xr:uid="{55CD1FC0-6CF1-4FB1-83EE-30066C9FC681}"/>
    <cellStyle name="Normal 7 4 7 6 3" xfId="7633" xr:uid="{5D6AE3A2-45AE-49DD-BB38-14E2B4134932}"/>
    <cellStyle name="Normal 7 4 7 6 3 2" xfId="18013" xr:uid="{88E4946E-65D9-4531-AB80-D4140E7F23CD}"/>
    <cellStyle name="Normal 7 4 7 6 4" xfId="10466" xr:uid="{24758081-1C61-4D2A-94E1-4C6478F91DAC}"/>
    <cellStyle name="Normal 7 4 7 6 4 2" xfId="20846" xr:uid="{B09CA23A-6034-47FF-992D-9130CACE3CFB}"/>
    <cellStyle name="Normal 7 4 7 6 5" xfId="22836" xr:uid="{F640ABDA-F9FF-4991-9312-581AA991DA9E}"/>
    <cellStyle name="Normal 7 4 7 6 6" xfId="12896" xr:uid="{5B8820CC-2D2B-48FD-9836-B40397742CA8}"/>
    <cellStyle name="Normal 7 4 7 7" xfId="2263" xr:uid="{00000000-0005-0000-0000-0000BD080000}"/>
    <cellStyle name="Normal 7 4 7 7 2" xfId="7390" xr:uid="{E74BE3B4-261E-444B-A27C-4F00352E7831}"/>
    <cellStyle name="Normal 7 4 7 7 2 2" xfId="17770" xr:uid="{6CEFC5A1-6090-4C2C-B75A-8C0909309771}"/>
    <cellStyle name="Normal 7 4 7 7 3" xfId="10223" xr:uid="{65CE8179-84B8-4688-8184-4749C187FB18}"/>
    <cellStyle name="Normal 7 4 7 7 3 2" xfId="20603" xr:uid="{DF899853-DDB0-4671-B968-05FF263CF7A4}"/>
    <cellStyle name="Normal 7 4 7 7 4" xfId="24888" xr:uid="{47D07235-046B-4F6B-81B0-576B8D303214}"/>
    <cellStyle name="Normal 7 4 7 7 5" xfId="14937" xr:uid="{87694CAD-8FC6-450E-952E-6ED1E3EC09BD}"/>
    <cellStyle name="Normal 7 4 7 8" xfId="4073" xr:uid="{70E150A0-3A47-4E60-B8FA-194FFB563C3E}"/>
    <cellStyle name="Normal 7 4 7 8 2" xfId="8853" xr:uid="{5DF1E159-61F3-4D49-AA29-426995D42922}"/>
    <cellStyle name="Normal 7 4 7 8 2 2" xfId="19233" xr:uid="{5A6D3A2F-AFA5-4626-99E0-6FE492875E7B}"/>
    <cellStyle name="Normal 7 4 7 8 3" xfId="11686" xr:uid="{DBB786BC-AF1E-4169-916E-BD0BE84ED065}"/>
    <cellStyle name="Normal 7 4 7 8 3 2" xfId="22066" xr:uid="{9A3746EF-A789-4423-AE61-8B8F3818B0B2}"/>
    <cellStyle name="Normal 7 4 7 8 4" xfId="16400" xr:uid="{085B9D30-FF63-40A6-AD5F-27858B14E95D}"/>
    <cellStyle name="Normal 7 4 7 9" xfId="5464" xr:uid="{9299171B-9C8B-4B60-AB4A-96F4C3795E5F}"/>
    <cellStyle name="Normal 7 4 7 9 2" xfId="14761" xr:uid="{A42887CF-1C94-4F1E-9F18-7545BC723F24}"/>
    <cellStyle name="Normal 7 4 8" xfId="1452" xr:uid="{00000000-0005-0000-0000-000083070000}"/>
    <cellStyle name="Normal 7 4 8 10" xfId="10052" xr:uid="{EF1712B9-C7CB-4AE8-AF0F-EEFD4CA74A28}"/>
    <cellStyle name="Normal 7 4 8 10 2" xfId="20432" xr:uid="{3C6DBDF1-9C3E-4E2D-8524-E76C6490384E}"/>
    <cellStyle name="Normal 7 4 8 11" xfId="23572" xr:uid="{43D06133-5809-4FC6-8DC4-450E476CEC4E}"/>
    <cellStyle name="Normal 7 4 8 12" xfId="12640" xr:uid="{6961CC9C-F0C5-4FCB-B4DB-A0EB2B36D790}"/>
    <cellStyle name="Normal 7 4 8 2" xfId="1453" xr:uid="{00000000-0005-0000-0000-000084070000}"/>
    <cellStyle name="Normal 7 4 8 2 2" xfId="1454" xr:uid="{00000000-0005-0000-0000-000085070000}"/>
    <cellStyle name="Normal 7 4 8 2 2 2" xfId="5471" xr:uid="{3636D283-D47D-4334-9F84-556F35350CD4}"/>
    <cellStyle name="Normal 7 4 8 2 2 2 2" xfId="22856" xr:uid="{001F5703-3C79-4AFC-97A0-E655D62F5145}"/>
    <cellStyle name="Normal 7 4 8 2 2 2 3" xfId="26530" xr:uid="{7B3488E1-EC29-470F-8BCA-EE71F9B0E4F4}"/>
    <cellStyle name="Normal 7 4 8 2 2 2 4" xfId="14768" xr:uid="{0E4F747D-C5F0-4A33-9086-928DFCEC4AE7}"/>
    <cellStyle name="Normal 7 4 8 2 2 3" xfId="7221" xr:uid="{114E8657-7A27-4839-9190-62CF8DE676B8}"/>
    <cellStyle name="Normal 7 4 8 2 2 3 2" xfId="27672" xr:uid="{CDF11442-3C64-4690-8B34-D1E2879987F5}"/>
    <cellStyle name="Normal 7 4 8 2 2 3 3" xfId="27223" xr:uid="{00A3FBD5-8822-4EE3-BB33-4BB4B90B7BFE}"/>
    <cellStyle name="Normal 7 4 8 2 2 3 4" xfId="17601" xr:uid="{64BCE88B-475D-4F81-BBBF-81734BD592D1}"/>
    <cellStyle name="Normal 7 4 8 2 2 4" xfId="10054" xr:uid="{F90B0E8E-6484-4357-8D7A-CF9A58E95B54}"/>
    <cellStyle name="Normal 7 4 8 2 2 4 2" xfId="29461" xr:uid="{1DD9C4E6-F108-4FE3-B158-0F11A48A747D}"/>
    <cellStyle name="Normal 7 4 8 2 2 4 3" xfId="20434" xr:uid="{B151CD92-979C-4289-BA81-31E625EE1FB0}"/>
    <cellStyle name="Normal 7 4 8 2 2 5" xfId="22982" xr:uid="{DC1D515C-8D40-4010-B201-28E36CD742B8}"/>
    <cellStyle name="Normal 7 4 8 2 2 6" xfId="14069" xr:uid="{6269B15C-ED57-4E8D-9118-1C43CE8D3032}"/>
    <cellStyle name="Normal 7 4 8 2 3" xfId="2838" xr:uid="{00000000-0005-0000-0000-0000CD080000}"/>
    <cellStyle name="Normal 7 4 8 2 3 2" xfId="6054" xr:uid="{533E40A1-DF87-4FA6-AE2C-A2B63E3428C2}"/>
    <cellStyle name="Normal 7 4 8 2 3 2 2" xfId="27975" xr:uid="{B6DBF4DC-96B9-4B03-8C95-8AEF8EB0838E}"/>
    <cellStyle name="Normal 7 4 8 2 3 2 3" xfId="15508" xr:uid="{43E36D2B-2CE5-46AC-A934-BEF148DDBB44}"/>
    <cellStyle name="Normal 7 4 8 2 3 3" xfId="7961" xr:uid="{04A2E131-B306-4793-8B45-EB3B6D12F2D2}"/>
    <cellStyle name="Normal 7 4 8 2 3 3 2" xfId="18341" xr:uid="{0291A93E-8044-4E13-8231-4795AD85073F}"/>
    <cellStyle name="Normal 7 4 8 2 3 4" xfId="10794" xr:uid="{CCBF599F-2B4A-4F20-82CB-CACDF3B1F18F}"/>
    <cellStyle name="Normal 7 4 8 2 3 4 2" xfId="21174" xr:uid="{9E42111E-D727-414C-BB03-DCEC354A0271}"/>
    <cellStyle name="Normal 7 4 8 2 3 5" xfId="25544" xr:uid="{5B2D9023-73DA-4C07-93E9-9A05B412FA11}"/>
    <cellStyle name="Normal 7 4 8 2 3 6" xfId="13318" xr:uid="{372EB46D-FBCB-4920-A543-58B0CE78C24C}"/>
    <cellStyle name="Normal 7 4 8 2 4" xfId="4224" xr:uid="{8E084ECD-D9A3-44A4-A982-75C1FF528684}"/>
    <cellStyle name="Normal 7 4 8 2 4 2" xfId="8996" xr:uid="{079480DA-C2A6-4B8B-BD2D-0CE02AB0AE0C}"/>
    <cellStyle name="Normal 7 4 8 2 4 2 2" xfId="29073" xr:uid="{6DB4ED39-4019-42DC-B1AD-57FF195097E3}"/>
    <cellStyle name="Normal 7 4 8 2 4 2 3" xfId="19376" xr:uid="{C6F3931D-3785-40C9-9691-4E0B7196FB77}"/>
    <cellStyle name="Normal 7 4 8 2 4 3" xfId="11829" xr:uid="{CDA35758-37F4-4F93-AA7D-79E55E812167}"/>
    <cellStyle name="Normal 7 4 8 2 4 3 2" xfId="22209" xr:uid="{11D3B409-E9D6-41C2-A7CE-B4EEEF93B14D}"/>
    <cellStyle name="Normal 7 4 8 2 4 4" xfId="24111" xr:uid="{0B9D6056-DDE6-48B5-BA68-07BA3D8C25C7}"/>
    <cellStyle name="Normal 7 4 8 2 4 5" xfId="16543" xr:uid="{93347217-0AD9-43A3-A432-8A0B4AB0976F}"/>
    <cellStyle name="Normal 7 4 8 2 5" xfId="5470" xr:uid="{D16A82EB-F898-4D42-B341-781736254535}"/>
    <cellStyle name="Normal 7 4 8 2 5 2" xfId="28590" xr:uid="{07B1A7FE-5DA6-4522-B8AB-1D6656A4C352}"/>
    <cellStyle name="Normal 7 4 8 2 5 3" xfId="14767" xr:uid="{EF28EBA3-8C92-4F02-A28C-B91C1791E825}"/>
    <cellStyle name="Normal 7 4 8 2 6" xfId="7220" xr:uid="{F82626F9-B023-4DD5-99F4-C3233264730A}"/>
    <cellStyle name="Normal 7 4 8 2 6 2" xfId="17600" xr:uid="{65417845-AEB1-42BC-9F5C-EC07F3813DF3}"/>
    <cellStyle name="Normal 7 4 8 2 7" xfId="10053" xr:uid="{E3A0AD72-330F-4E16-9251-6FF44E174797}"/>
    <cellStyle name="Normal 7 4 8 2 7 2" xfId="20433" xr:uid="{92058508-752E-41BD-A1E3-6A7ECF2FF9AE}"/>
    <cellStyle name="Normal 7 4 8 2 8" xfId="23181" xr:uid="{D1A9F8F7-5B3D-47D5-9AB4-485129EF5884}"/>
    <cellStyle name="Normal 7 4 8 2 9" xfId="12798" xr:uid="{E5314721-3A8C-4084-92F5-27E37DA35265}"/>
    <cellStyle name="Normal 7 4 8 3" xfId="1455" xr:uid="{00000000-0005-0000-0000-000086070000}"/>
    <cellStyle name="Normal 7 4 8 3 2" xfId="4597" xr:uid="{0552F609-7B1B-4E64-BC29-4822327C096B}"/>
    <cellStyle name="Normal 7 4 8 3 2 2" xfId="9369" xr:uid="{EFB8727F-0BF3-4E35-A6CA-126317C3646D}"/>
    <cellStyle name="Normal 7 4 8 3 2 2 2" xfId="29339" xr:uid="{4FD2DF76-9645-465E-9B70-515351FB064B}"/>
    <cellStyle name="Normal 7 4 8 3 2 2 3" xfId="19749" xr:uid="{D0EAD18A-C677-44DB-BB26-6E71FE56911A}"/>
    <cellStyle name="Normal 7 4 8 3 2 3" xfId="12202" xr:uid="{41AA11EC-67D3-42D5-857C-D96D3CF6C217}"/>
    <cellStyle name="Normal 7 4 8 3 2 3 2" xfId="22582" xr:uid="{B914BBE6-A71D-4D37-848C-FD9C5600B136}"/>
    <cellStyle name="Normal 7 4 8 3 2 4" xfId="24048" xr:uid="{BC81B891-0337-4B68-A938-824B9F85EF89}"/>
    <cellStyle name="Normal 7 4 8 3 2 5" xfId="16916" xr:uid="{45508FF6-ADAC-476C-999C-574F428865E5}"/>
    <cellStyle name="Normal 7 4 8 3 3" xfId="5472" xr:uid="{9EB788E9-C458-4241-97E0-0A5708A4F013}"/>
    <cellStyle name="Normal 7 4 8 3 3 2" xfId="26872" xr:uid="{5864A27F-D222-4694-889D-07BC791B4827}"/>
    <cellStyle name="Normal 7 4 8 3 3 3" xfId="27752" xr:uid="{970D654A-3A39-468E-9FF8-6EEF5B872978}"/>
    <cellStyle name="Normal 7 4 8 3 3 4" xfId="14769" xr:uid="{D6471D8E-B8AD-4F07-A492-B59D7BA115C2}"/>
    <cellStyle name="Normal 7 4 8 3 4" xfId="7222" xr:uid="{CFB8BE2B-B057-4463-9007-F5A746AEEFA8}"/>
    <cellStyle name="Normal 7 4 8 3 4 2" xfId="27447" xr:uid="{2C111934-A6EB-4C1C-9E28-2B305E91DA34}"/>
    <cellStyle name="Normal 7 4 8 3 4 3" xfId="26541" xr:uid="{BA28009A-4CCE-42DC-847A-665A79744884}"/>
    <cellStyle name="Normal 7 4 8 3 4 4" xfId="17602" xr:uid="{7553F6F9-5D53-48F7-AEB8-ECD0645E5423}"/>
    <cellStyle name="Normal 7 4 8 3 5" xfId="10055" xr:uid="{53D5B659-CC9A-4282-AFB6-6FC4A325B9AF}"/>
    <cellStyle name="Normal 7 4 8 3 5 2" xfId="29462" xr:uid="{ED9AC750-B820-45ED-9DBD-C803097122AA}"/>
    <cellStyle name="Normal 7 4 8 3 5 3" xfId="20435" xr:uid="{199DA9D9-5D95-4BAD-B915-2F7DEE3B0A69}"/>
    <cellStyle name="Normal 7 4 8 3 6" xfId="24085" xr:uid="{C42B40C5-0926-44A6-864E-A770011B03A1}"/>
    <cellStyle name="Normal 7 4 8 3 7" xfId="14070" xr:uid="{2387A4F3-8807-408B-8776-012E16C10264}"/>
    <cellStyle name="Normal 7 4 8 4" xfId="1456" xr:uid="{00000000-0005-0000-0000-000087070000}"/>
    <cellStyle name="Normal 7 4 8 4 2" xfId="5473" xr:uid="{958CCFC7-A3AA-4E91-A046-F3DE252E7A43}"/>
    <cellStyle name="Normal 7 4 8 4 2 2" xfId="22868" xr:uid="{26AC1B0C-17C8-4C3C-9674-A1DBA9D4E53F}"/>
    <cellStyle name="Normal 7 4 8 4 2 3" xfId="28394" xr:uid="{4B196243-582F-478C-AA12-1B90DF8A5532}"/>
    <cellStyle name="Normal 7 4 8 4 2 4" xfId="14770" xr:uid="{078F1B5B-9148-46E4-A2CF-592D9DA8B159}"/>
    <cellStyle name="Normal 7 4 8 4 3" xfId="7223" xr:uid="{DFEAD6C0-7EC2-498F-B1CF-0095E0E59A1D}"/>
    <cellStyle name="Normal 7 4 8 4 3 2" xfId="27715" xr:uid="{DD897E5F-461E-405A-A6B7-D6F62706497F}"/>
    <cellStyle name="Normal 7 4 8 4 3 3" xfId="17603" xr:uid="{73799A35-854B-47AA-BF6B-D745F5F9AE43}"/>
    <cellStyle name="Normal 7 4 8 4 4" xfId="10056" xr:uid="{274713DF-9C4F-4F39-B0C6-CC78A3E62918}"/>
    <cellStyle name="Normal 7 4 8 4 4 2" xfId="20436" xr:uid="{3C396B5E-E960-4686-A80A-8B1A6FA7ECDA}"/>
    <cellStyle name="Normal 7 4 8 4 5" xfId="25225" xr:uid="{CA4E3F5D-FCCF-4226-B39A-0FBDEB279BA7}"/>
    <cellStyle name="Normal 7 4 8 4 6" xfId="13496" xr:uid="{4E555D96-9475-4A85-A500-2A06EECEF281}"/>
    <cellStyle name="Normal 7 4 8 5" xfId="2568" xr:uid="{00000000-0005-0000-0000-0000D0080000}"/>
    <cellStyle name="Normal 7 4 8 5 2" xfId="5837" xr:uid="{0B4A4FB7-E628-4771-9D78-2BE2F5A0CC9A}"/>
    <cellStyle name="Normal 7 4 8 5 2 2" xfId="27444" xr:uid="{1CBA59C3-48A6-4C5B-9198-9C49E59DEBC6}"/>
    <cellStyle name="Normal 7 4 8 5 2 3" xfId="15240" xr:uid="{84425239-7B88-447E-A96A-BA3BA78301FC}"/>
    <cellStyle name="Normal 7 4 8 5 3" xfId="7693" xr:uid="{FF7E3AB0-9D5B-4C6B-AAA9-013CDB84EC1F}"/>
    <cellStyle name="Normal 7 4 8 5 3 2" xfId="18073" xr:uid="{AAB89A67-DE61-47AA-A2A6-73C10586305C}"/>
    <cellStyle name="Normal 7 4 8 5 4" xfId="10526" xr:uid="{F7532814-E583-40F2-A2FF-CBD1218C2FF6}"/>
    <cellStyle name="Normal 7 4 8 5 4 2" xfId="20906" xr:uid="{84ADA1D1-FA62-44CA-B030-636B308291F0}"/>
    <cellStyle name="Normal 7 4 8 5 5" xfId="23702" xr:uid="{4027B57F-1CD2-4D4D-A090-33B6A7F2C613}"/>
    <cellStyle name="Normal 7 4 8 5 6" xfId="12956" xr:uid="{268865C0-322C-4EE8-BE9D-00E2CBABDD0C}"/>
    <cellStyle name="Normal 7 4 8 6" xfId="2406" xr:uid="{00000000-0005-0000-0000-0000CA080000}"/>
    <cellStyle name="Normal 7 4 8 6 2" xfId="7533" xr:uid="{A7B3FD74-6C53-412E-86D9-EF8903CBBE17}"/>
    <cellStyle name="Normal 7 4 8 6 2 2" xfId="26367" xr:uid="{39E3F7FF-2F09-4F7F-A9AD-B4DB0A684011}"/>
    <cellStyle name="Normal 7 4 8 6 2 3" xfId="17913" xr:uid="{B1256805-C7C5-4C0B-BA11-9A8F4E51285D}"/>
    <cellStyle name="Normal 7 4 8 6 3" xfId="10366" xr:uid="{357387AB-895E-4C97-BA1B-D5593175AC1E}"/>
    <cellStyle name="Normal 7 4 8 6 3 2" xfId="20746" xr:uid="{7921721A-A43F-41A0-8E28-79734A2F6035}"/>
    <cellStyle name="Normal 7 4 8 6 4" xfId="23365" xr:uid="{6FA3567B-2144-49ED-90E4-FC728EDA7B23}"/>
    <cellStyle name="Normal 7 4 8 6 5" xfId="15080" xr:uid="{5E7F0B08-7B2C-46AF-B59F-7D7551AA5123}"/>
    <cellStyle name="Normal 7 4 8 7" xfId="4074" xr:uid="{0960D526-1A98-4C15-8071-4F9A5745CC87}"/>
    <cellStyle name="Normal 7 4 8 7 2" xfId="8854" xr:uid="{DE5A15D0-8DC0-4101-8A38-F8E39D609947}"/>
    <cellStyle name="Normal 7 4 8 7 2 2" xfId="19234" xr:uid="{A8B73B77-4E88-4475-9F15-A36B45F1D723}"/>
    <cellStyle name="Normal 7 4 8 7 3" xfId="11687" xr:uid="{638EF884-A8AF-4064-ABC9-C467478312EA}"/>
    <cellStyle name="Normal 7 4 8 7 3 2" xfId="22067" xr:uid="{0B07804D-300E-47CC-89C7-F11AD7EAE2D8}"/>
    <cellStyle name="Normal 7 4 8 7 4" xfId="26795" xr:uid="{D442B26F-BA01-4D34-AAF2-C52342F27401}"/>
    <cellStyle name="Normal 7 4 8 7 5" xfId="16401" xr:uid="{2E4142AA-993D-483A-8966-B1CE97751566}"/>
    <cellStyle name="Normal 7 4 8 8" xfId="5469" xr:uid="{684AF55B-A0B4-4691-A806-7BC4B2CAB0C4}"/>
    <cellStyle name="Normal 7 4 8 8 2" xfId="14766" xr:uid="{56AB07C7-698B-401C-BD1B-D480F5B5CC29}"/>
    <cellStyle name="Normal 7 4 8 9" xfId="7219" xr:uid="{0F50CFEF-AF0B-45D4-9190-0FE1F1CDA087}"/>
    <cellStyle name="Normal 7 4 8 9 2" xfId="17599" xr:uid="{4BA2EB9D-922F-4E67-9D93-6F9A42F6CA96}"/>
    <cellStyle name="Normal 7 4 9" xfId="1457" xr:uid="{00000000-0005-0000-0000-000088070000}"/>
    <cellStyle name="Normal 7 4 9 10" xfId="25205" xr:uid="{7241CE05-D77C-43DB-A46C-C1B42A29B8E7}"/>
    <cellStyle name="Normal 7 4 9 11" xfId="12641" xr:uid="{3348A1C7-23FF-4553-B2D0-CAA7C2FEE860}"/>
    <cellStyle name="Normal 7 4 9 2" xfId="1458" xr:uid="{00000000-0005-0000-0000-000089070000}"/>
    <cellStyle name="Normal 7 4 9 2 2" xfId="3480" xr:uid="{00000000-0005-0000-0000-0000D3080000}"/>
    <cellStyle name="Normal 7 4 9 2 2 2" xfId="6535" xr:uid="{BA36B20E-5840-4A1D-B488-DFCC8F41A966}"/>
    <cellStyle name="Normal 7 4 9 2 2 2 2" xfId="28440" xr:uid="{D6EC271F-1033-42EC-BCC4-C111AA9739D7}"/>
    <cellStyle name="Normal 7 4 9 2 2 2 3" xfId="26052" xr:uid="{D6AEC97E-0F0C-4673-98BE-D6D52C7F62A4}"/>
    <cellStyle name="Normal 7 4 9 2 2 2 4" xfId="16106" xr:uid="{8BF22692-E9F8-494C-9A6B-4241FC5D6979}"/>
    <cellStyle name="Normal 7 4 9 2 2 3" xfId="8559" xr:uid="{059B61F9-92CF-4CE2-8726-6E51F0F784E1}"/>
    <cellStyle name="Normal 7 4 9 2 2 3 2" xfId="28947" xr:uid="{0A996F82-AA77-4746-9D04-6C2DA4C2F325}"/>
    <cellStyle name="Normal 7 4 9 2 2 3 3" xfId="18939" xr:uid="{F05DFFB1-DF31-43BE-A1DE-0DD45D4E96CB}"/>
    <cellStyle name="Normal 7 4 9 2 2 4" xfId="11392" xr:uid="{9F19B492-0FA2-48FF-A20C-B3E232687F08}"/>
    <cellStyle name="Normal 7 4 9 2 2 4 2" xfId="21772" xr:uid="{C34E92A8-B2C0-4916-ACDC-E064A3D90D7D}"/>
    <cellStyle name="Normal 7 4 9 2 2 5" xfId="24232" xr:uid="{409C5A68-292E-455E-8879-B09DBDC74F9A}"/>
    <cellStyle name="Normal 7 4 9 2 2 6" xfId="14071" xr:uid="{2C07340D-D89B-493A-AD4B-3B07D3EB92A4}"/>
    <cellStyle name="Normal 7 4 9 2 3" xfId="4225" xr:uid="{596C2C39-C518-4720-A6D0-F9BE8BDE57CA}"/>
    <cellStyle name="Normal 7 4 9 2 3 2" xfId="8997" xr:uid="{D3CFC366-2233-4F6C-B642-ED89E0F0C967}"/>
    <cellStyle name="Normal 7 4 9 2 3 2 2" xfId="29074" xr:uid="{FD2DA22B-237A-45D1-842A-050C7C47708B}"/>
    <cellStyle name="Normal 7 4 9 2 3 2 3" xfId="19377" xr:uid="{281CFFE6-2F57-4FCE-9539-7A33A062615C}"/>
    <cellStyle name="Normal 7 4 9 2 3 3" xfId="11830" xr:uid="{8EEFBD95-578D-419A-8ED8-F67E64F7B848}"/>
    <cellStyle name="Normal 7 4 9 2 3 3 2" xfId="22210" xr:uid="{81B9662E-3C24-4D48-AE45-898BC0B0A91D}"/>
    <cellStyle name="Normal 7 4 9 2 3 4" xfId="24768" xr:uid="{9204D11A-797E-4CDB-96F3-EFA40F92FDCE}"/>
    <cellStyle name="Normal 7 4 9 2 3 5" xfId="16544" xr:uid="{92792AC9-0339-4CFE-B08D-FC8D8DA12481}"/>
    <cellStyle name="Normal 7 4 9 2 4" xfId="5475" xr:uid="{F7D4DD52-F08A-491D-81DB-28C7127D001F}"/>
    <cellStyle name="Normal 7 4 9 2 4 2" xfId="27601" xr:uid="{1EC68115-1AF4-449C-A038-4F9044C92822}"/>
    <cellStyle name="Normal 7 4 9 2 4 3" xfId="27805" xr:uid="{F0339573-60E5-4002-918F-93569A80834E}"/>
    <cellStyle name="Normal 7 4 9 2 4 4" xfId="14772" xr:uid="{F5BBF738-CA06-4029-8192-1C40D3FEF50A}"/>
    <cellStyle name="Normal 7 4 9 2 5" xfId="7225" xr:uid="{AAC930F3-8E13-4B24-B773-D88136900BCE}"/>
    <cellStyle name="Normal 7 4 9 2 5 2" xfId="27799" xr:uid="{7161DC4A-CA9F-45BF-965B-4BAAF68A711F}"/>
    <cellStyle name="Normal 7 4 9 2 5 3" xfId="17605" xr:uid="{050BF83E-08D8-4B51-A14B-822887668489}"/>
    <cellStyle name="Normal 7 4 9 2 6" xfId="10058" xr:uid="{A1AB6BF3-ACFE-4CA6-8113-69FA37E93CDF}"/>
    <cellStyle name="Normal 7 4 9 2 6 2" xfId="20438" xr:uid="{6C7DEB65-E8D2-485F-988E-80A6D5DAE483}"/>
    <cellStyle name="Normal 7 4 9 2 7" xfId="23448" xr:uid="{ECB327FF-942C-49BB-B733-2341E1DAA505}"/>
    <cellStyle name="Normal 7 4 9 2 8" xfId="12799" xr:uid="{25890BCF-C627-49BF-A851-B35582533F92}"/>
    <cellStyle name="Normal 7 4 9 3" xfId="1459" xr:uid="{00000000-0005-0000-0000-00008A070000}"/>
    <cellStyle name="Normal 7 4 9 3 2" xfId="5476" xr:uid="{34FC27ED-9267-4FE6-804B-4B6B659DACF4}"/>
    <cellStyle name="Normal 7 4 9 3 2 2" xfId="25513" xr:uid="{ECBF6AE4-3B42-442A-B397-A47093BAA862}"/>
    <cellStyle name="Normal 7 4 9 3 2 3" xfId="28638" xr:uid="{FBE8799A-8110-4913-BBAD-AC016AF95620}"/>
    <cellStyle name="Normal 7 4 9 3 2 4" xfId="14773" xr:uid="{93071C95-B1DC-490F-994E-C804B09ED584}"/>
    <cellStyle name="Normal 7 4 9 3 3" xfId="7226" xr:uid="{CD11F4D1-4581-4F93-A457-798636273C9F}"/>
    <cellStyle name="Normal 7 4 9 3 3 2" xfId="27157" xr:uid="{3E22AF7B-8B3D-4F56-8ADD-62DB11A0E0EF}"/>
    <cellStyle name="Normal 7 4 9 3 3 3" xfId="25830" xr:uid="{951EB23D-D78B-46E0-8017-A74A3458DCA0}"/>
    <cellStyle name="Normal 7 4 9 3 3 4" xfId="17606" xr:uid="{50F913BF-F798-4DD0-AEBA-A8B491D17827}"/>
    <cellStyle name="Normal 7 4 9 3 4" xfId="10059" xr:uid="{AFDD6B66-0556-4939-B25D-3B996FBB9A2C}"/>
    <cellStyle name="Normal 7 4 9 3 4 2" xfId="26573" xr:uid="{4027B8DC-26EC-4C8C-A66F-E12FF5141C14}"/>
    <cellStyle name="Normal 7 4 9 3 4 3" xfId="29463" xr:uid="{CEAFC507-E9CD-4663-AF1E-05BEE35F8A93}"/>
    <cellStyle name="Normal 7 4 9 3 4 4" xfId="20439" xr:uid="{2EE181E1-A004-444C-9B6F-F734AC31831E}"/>
    <cellStyle name="Normal 7 4 9 3 5" xfId="23139" xr:uid="{2AF327B9-2D1D-40BF-9B1A-2480DE36D783}"/>
    <cellStyle name="Normal 7 4 9 3 6" xfId="27907" xr:uid="{2B94D36C-826D-4C6A-8ACC-DD1229001485}"/>
    <cellStyle name="Normal 7 4 9 3 7" xfId="13497" xr:uid="{AA8FEBD0-D55B-46DB-9349-45F5D78FB400}"/>
    <cellStyle name="Normal 7 4 9 4" xfId="2839" xr:uid="{00000000-0005-0000-0000-0000D5080000}"/>
    <cellStyle name="Normal 7 4 9 4 2" xfId="6055" xr:uid="{CA35AE32-8A49-4A1D-91F3-DB3B40F122BB}"/>
    <cellStyle name="Normal 7 4 9 4 2 2" xfId="27955" xr:uid="{F560F6A6-140A-400F-87EB-1F4947E73B88}"/>
    <cellStyle name="Normal 7 4 9 4 2 3" xfId="15509" xr:uid="{5CFD9CBC-FC1E-42AA-ABBE-8CCFCE4DE975}"/>
    <cellStyle name="Normal 7 4 9 4 3" xfId="7962" xr:uid="{44734FEC-A5EC-4868-8F46-984BBB606219}"/>
    <cellStyle name="Normal 7 4 9 4 3 2" xfId="18342" xr:uid="{600C4E21-9490-4C71-A5AF-A2F76E03C564}"/>
    <cellStyle name="Normal 7 4 9 4 4" xfId="10795" xr:uid="{3EB39DCA-A7D2-4A88-A314-E1390084789F}"/>
    <cellStyle name="Normal 7 4 9 4 4 2" xfId="21175" xr:uid="{C7E13083-4768-4A29-8D0F-7F432AD845A7}"/>
    <cellStyle name="Normal 7 4 9 4 5" xfId="25357" xr:uid="{0CB459D8-1683-498E-B309-B7437B03D01D}"/>
    <cellStyle name="Normal 7 4 9 4 6" xfId="13319" xr:uid="{0C7D5F92-015A-40C3-8658-AEFA983A7BB8}"/>
    <cellStyle name="Normal 7 4 9 5" xfId="2407" xr:uid="{00000000-0005-0000-0000-0000D1080000}"/>
    <cellStyle name="Normal 7 4 9 5 2" xfId="7534" xr:uid="{EA42B910-957F-406C-BBBC-C6DAF86D86FE}"/>
    <cellStyle name="Normal 7 4 9 5 2 2" xfId="27246" xr:uid="{9FBA0F6A-3E29-4A8F-B6CC-742C60529986}"/>
    <cellStyle name="Normal 7 4 9 5 2 3" xfId="17914" xr:uid="{78DC0D4E-C4F6-49C6-BEB9-F2A5C3EE8159}"/>
    <cellStyle name="Normal 7 4 9 5 3" xfId="10367" xr:uid="{86718D3C-0642-4DCF-BDE5-480BBF1B24B2}"/>
    <cellStyle name="Normal 7 4 9 5 3 2" xfId="20747" xr:uid="{7A76C505-1F7A-4AF0-992A-613760DD97E2}"/>
    <cellStyle name="Normal 7 4 9 5 4" xfId="24927" xr:uid="{A3747C55-5DBC-47EF-BFDD-BB8F9424984E}"/>
    <cellStyle name="Normal 7 4 9 5 5" xfId="15081" xr:uid="{2A282EA6-6DD9-4676-BA80-36F3388B61BC}"/>
    <cellStyle name="Normal 7 4 9 6" xfId="4075" xr:uid="{ECFEC964-18E2-4A55-9DDE-17A187421C86}"/>
    <cellStyle name="Normal 7 4 9 6 2" xfId="8855" xr:uid="{05369801-56D3-4D72-A3C4-13544C799199}"/>
    <cellStyle name="Normal 7 4 9 6 2 2" xfId="28997" xr:uid="{985A2476-8016-48C6-B19B-8E5A095831BA}"/>
    <cellStyle name="Normal 7 4 9 6 2 3" xfId="19235" xr:uid="{64AA5B8D-8160-4A3E-ADD4-0FA6DAA3D899}"/>
    <cellStyle name="Normal 7 4 9 6 3" xfId="11688" xr:uid="{5A407977-0356-48BB-B948-B9E2BF6E857D}"/>
    <cellStyle name="Normal 7 4 9 6 3 2" xfId="22068" xr:uid="{003FE15E-2013-4C8D-86ED-88B751E3DD2C}"/>
    <cellStyle name="Normal 7 4 9 6 4" xfId="28171" xr:uid="{1CCE1AE5-BE80-4AA7-85BF-C9A73A3EA59B}"/>
    <cellStyle name="Normal 7 4 9 6 5" xfId="16402" xr:uid="{1F7BD514-47B8-46FD-A352-A22BFCFA7682}"/>
    <cellStyle name="Normal 7 4 9 7" xfId="5474" xr:uid="{CCEF96D4-FC6A-423C-B1B0-072A0C3E5B8F}"/>
    <cellStyle name="Normal 7 4 9 7 2" xfId="28304" xr:uid="{D50CC486-3BAB-43DF-A9AF-FF380362D7CD}"/>
    <cellStyle name="Normal 7 4 9 7 3" xfId="14771" xr:uid="{2F958CE7-9EE8-42DA-8FA1-7E82351CCECD}"/>
    <cellStyle name="Normal 7 4 9 8" xfId="7224" xr:uid="{C11C0213-DE70-4B4C-910B-94E9A71F0D83}"/>
    <cellStyle name="Normal 7 4 9 8 2" xfId="17604" xr:uid="{EA06E039-073F-4D18-BECB-3A1FE3F10177}"/>
    <cellStyle name="Normal 7 4 9 9" xfId="10057" xr:uid="{BEF1D5CA-EBE5-46A7-A649-AEC3EEFC11C3}"/>
    <cellStyle name="Normal 7 4 9 9 2" xfId="20437"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6" xr:uid="{203ECEE9-28AC-4CA7-BFCE-356C379A39D2}"/>
    <cellStyle name="Normal 7 6 10 2 2 3" xfId="25005" xr:uid="{6823BFC9-1FCE-4FD7-B367-57FB0194A201}"/>
    <cellStyle name="Normal 7 6 10 2 3" xfId="1465" xr:uid="{00000000-0005-0000-0000-000090070000}"/>
    <cellStyle name="Normal 7 6 10 2 3 2" xfId="2030" xr:uid="{00000000-0005-0000-0000-000091070000}"/>
    <cellStyle name="Normal 7 6 10 2 3 3" xfId="3765" xr:uid="{00000000-0005-0000-0000-0000F0060000}"/>
    <cellStyle name="Normal 7 6 10 2 3 3 2" xfId="4756" xr:uid="{BE653DD7-1A95-4D05-ACBC-B4D6D2120D32}"/>
    <cellStyle name="Normal 7 6 10 2 3 3 3" xfId="30290" xr:uid="{CB1BD4F2-F63B-4AC6-A611-52768EB82BEB}"/>
    <cellStyle name="Normal 7 6 10 2 3 3 3 2" xfId="31433" xr:uid="{39266993-B013-4166-A920-C26B0A484995}"/>
    <cellStyle name="Normal 7 6 10 2 3 3 4" xfId="31630" xr:uid="{E1F93840-EE29-493B-A5F9-44A29EBD528D}"/>
    <cellStyle name="Normal 7 6 10 2 4" xfId="25603" xr:uid="{1F88F4F4-8E7E-4A10-9831-AB18C3F05F2C}"/>
    <cellStyle name="Normal 7 6 10 3" xfId="1466" xr:uid="{00000000-0005-0000-0000-000092070000}"/>
    <cellStyle name="Normal 7 6 10 4" xfId="2997" xr:uid="{00000000-0005-0000-0000-0000DB080000}"/>
    <cellStyle name="Normal 7 6 10 4 2" xfId="31282" xr:uid="{69027C77-DB7A-41A6-AD44-B417C9A1F73E}"/>
    <cellStyle name="Normal 7 6 10 5" xfId="2150" xr:uid="{00000000-0005-0000-0000-000024030000}"/>
    <cellStyle name="Normal 7 6 10 5 2" xfId="4680" xr:uid="{64225ED7-B81F-4829-937E-4C8F86992647}"/>
    <cellStyle name="Normal 7 6 10 5 3" xfId="30231" xr:uid="{E8A66BD3-D076-4AC4-9CB9-C69A4F84E392}"/>
    <cellStyle name="Normal 7 6 10 5 3 2" xfId="31375" xr:uid="{D1DAB6D5-9CCE-40FC-902D-9DEE317FF735}"/>
    <cellStyle name="Normal 7 6 10 5 4" xfId="31571" xr:uid="{11601000-5713-4821-958F-68BE4ED60597}"/>
    <cellStyle name="Normal 7 6 10 6" xfId="4078" xr:uid="{5A04D94C-6FA8-4354-90B5-CFB60835C8E6}"/>
    <cellStyle name="Normal 7 6 10 6 2" xfId="4823" xr:uid="{0FEEC669-8F27-4B5E-8A98-CFDB8125CE32}"/>
    <cellStyle name="Normal 7 6 10 6 3" xfId="30345" xr:uid="{F9587E97-63EE-407D-AB4F-67E8F50E4485}"/>
    <cellStyle name="Normal 7 6 10 6 3 2" xfId="31487" xr:uid="{1B8E676E-0AA8-4F0A-8F3B-F346F6626895}"/>
    <cellStyle name="Normal 7 6 10 6 4" xfId="31685" xr:uid="{8B0FF327-4B58-4E9D-B7E2-13B7E118E2F7}"/>
    <cellStyle name="Normal 7 6 10 7" xfId="30164" xr:uid="{12C3815A-038F-484F-AD47-98D3CF0EAE5F}"/>
    <cellStyle name="Normal 7 6 10 7 2" xfId="30534" xr:uid="{0238211A-81EA-4FE4-8F6A-61EEA3D894FA}"/>
    <cellStyle name="Normal 7 6 11" xfId="1467" xr:uid="{00000000-0005-0000-0000-000093070000}"/>
    <cellStyle name="Normal 7 6 11 10" xfId="12642" xr:uid="{4994F450-78F0-4D7A-AAC7-62621D59190D}"/>
    <cellStyle name="Normal 7 6 11 2" xfId="2423" xr:uid="{00000000-0005-0000-0000-0000DD080000}"/>
    <cellStyle name="Normal 7 6 11 2 2" xfId="2998" xr:uid="{00000000-0005-0000-0000-0000DE080000}"/>
    <cellStyle name="Normal 7 6 11 2 2 2" xfId="6147" xr:uid="{3AC7CF31-3B91-4166-A372-BC7763FFCF1D}"/>
    <cellStyle name="Normal 7 6 11 2 2 2 2" xfId="28148" xr:uid="{03FA1087-3B6E-4E72-8978-31D40D60E86C}"/>
    <cellStyle name="Normal 7 6 11 2 2 2 3" xfId="15625" xr:uid="{20161C1B-6017-4CDA-A29A-0102EDBEA5C3}"/>
    <cellStyle name="Normal 7 6 11 2 2 3" xfId="8078" xr:uid="{5E8D8961-5478-4CBE-BBDE-7EFC17FF8191}"/>
    <cellStyle name="Normal 7 6 11 2 2 3 2" xfId="18458" xr:uid="{BBB956AF-DFF1-4A67-B026-B9E16F6B9CC2}"/>
    <cellStyle name="Normal 7 6 11 2 2 4" xfId="10911" xr:uid="{3D74FEE2-D5B9-47DE-B190-ADE5D9E806EA}"/>
    <cellStyle name="Normal 7 6 11 2 2 4 2" xfId="21291" xr:uid="{7553158E-4646-4A2E-8950-DD4335E18336}"/>
    <cellStyle name="Normal 7 6 11 2 2 5" xfId="24371" xr:uid="{1CBCCA99-94AC-4230-979D-F81491E7E872}"/>
    <cellStyle name="Normal 7 6 11 2 2 6" xfId="13498" xr:uid="{92BCA6AD-5261-4290-88CB-25848BB8B0C3}"/>
    <cellStyle name="Normal 7 6 11 2 3" xfId="5723" xr:uid="{0C1D1DA6-3D1F-4E81-8A71-AC06F1C7C3AE}"/>
    <cellStyle name="Normal 7 6 11 2 3 2" xfId="26860" xr:uid="{86813863-7573-450B-8DAE-522DAD0AA597}"/>
    <cellStyle name="Normal 7 6 11 2 3 3" xfId="28087" xr:uid="{D75F17B0-65BB-480E-A52F-70B24F227861}"/>
    <cellStyle name="Normal 7 6 11 2 3 4" xfId="15097" xr:uid="{6A8E30D2-0E52-446B-B141-6C3E947D31E1}"/>
    <cellStyle name="Normal 7 6 11 2 4" xfId="7550" xr:uid="{19757AE8-A20E-4D43-B592-50A4FA82CE74}"/>
    <cellStyle name="Normal 7 6 11 2 4 2" xfId="27921" xr:uid="{BBE86201-DC1F-4FF6-9EBC-D8E968F51AF4}"/>
    <cellStyle name="Normal 7 6 11 2 4 3" xfId="17930" xr:uid="{DFA0D98A-67C2-4EEA-8877-4E00D8A21C99}"/>
    <cellStyle name="Normal 7 6 11 2 5" xfId="10383" xr:uid="{0BF49B14-911C-4DCA-B35A-7A442AC926C8}"/>
    <cellStyle name="Normal 7 6 11 2 5 2" xfId="20763" xr:uid="{5EBBEF21-D2B7-458D-A837-3D936316FF8C}"/>
    <cellStyle name="Normal 7 6 11 2 6" xfId="23440" xr:uid="{A3FF67C1-A1FC-4029-9CBD-98AE9B8E0075}"/>
    <cellStyle name="Normal 7 6 11 2 7" xfId="12800" xr:uid="{707CB870-238C-4E67-9DCB-86E13B5BF97A}"/>
    <cellStyle name="Normal 7 6 11 3" xfId="2840" xr:uid="{00000000-0005-0000-0000-0000DF080000}"/>
    <cellStyle name="Normal 7 6 11 3 2" xfId="6056" xr:uid="{0E66994F-AB92-4AE2-96D3-9E1476833E76}"/>
    <cellStyle name="Normal 7 6 11 3 2 2" xfId="28229" xr:uid="{90FBAF69-CCF2-42A5-BF1C-3A6F5F067F8F}"/>
    <cellStyle name="Normal 7 6 11 3 2 3" xfId="15510" xr:uid="{B5BE4AC8-6972-486A-9ECA-9CE45E91FADA}"/>
    <cellStyle name="Normal 7 6 11 3 3" xfId="7963" xr:uid="{A6137628-7F20-44C7-A345-B77B06069AB7}"/>
    <cellStyle name="Normal 7 6 11 3 3 2" xfId="18343" xr:uid="{5DD65BE9-E751-4A83-8338-FC6103F31FD9}"/>
    <cellStyle name="Normal 7 6 11 3 4" xfId="10796" xr:uid="{C820DEBB-9274-4C0C-93FC-B21E42B69993}"/>
    <cellStyle name="Normal 7 6 11 3 4 2" xfId="21176" xr:uid="{9DC86F1B-0AD8-41F1-9FEB-2C201D73B9DF}"/>
    <cellStyle name="Normal 7 6 11 3 5" xfId="24607" xr:uid="{001A71B5-1DBB-40D1-875D-925F704F1CD1}"/>
    <cellStyle name="Normal 7 6 11 3 6" xfId="13320" xr:uid="{96A8BCE1-FD6F-4D3C-B983-1D7D1555A729}"/>
    <cellStyle name="Normal 7 6 11 4" xfId="2408" xr:uid="{00000000-0005-0000-0000-0000DC080000}"/>
    <cellStyle name="Normal 7 6 11 4 2" xfId="7535" xr:uid="{AD2413B8-EBE9-49A2-BF62-6FA8BA92C6BA}"/>
    <cellStyle name="Normal 7 6 11 4 2 2" xfId="28149" xr:uid="{763A2114-8416-4167-99CE-F128ECACC10F}"/>
    <cellStyle name="Normal 7 6 11 4 2 3" xfId="17915" xr:uid="{7C3F0325-3EF4-4C37-B104-D0635FEB5EBF}"/>
    <cellStyle name="Normal 7 6 11 4 3" xfId="10368" xr:uid="{9023DCF8-60CC-48E8-99B6-35D3BD4D656C}"/>
    <cellStyle name="Normal 7 6 11 4 3 2" xfId="20748" xr:uid="{1BB90C20-7D78-4E49-9A7F-692C99895E0F}"/>
    <cellStyle name="Normal 7 6 11 4 4" xfId="23052" xr:uid="{1FB59AC9-B6FC-455D-9F5B-3D4148D5424E}"/>
    <cellStyle name="Normal 7 6 11 4 5" xfId="15082" xr:uid="{49648981-1940-424A-AF31-125BD8D9AD04}"/>
    <cellStyle name="Normal 7 6 11 5" xfId="4079" xr:uid="{29A54018-86C1-4A02-A68F-6FE599A9096C}"/>
    <cellStyle name="Normal 7 6 11 5 2" xfId="8857" xr:uid="{65C6C44F-2DCC-4DF3-8E09-472C2819728F}"/>
    <cellStyle name="Normal 7 6 11 5 2 2" xfId="19237" xr:uid="{375611D9-874F-4022-B426-FEDC446BD18B}"/>
    <cellStyle name="Normal 7 6 11 5 3" xfId="11690" xr:uid="{EE0497FB-2F90-477E-9FD1-5F91B9FE8910}"/>
    <cellStyle name="Normal 7 6 11 5 3 2" xfId="22070" xr:uid="{8FE4A299-C19E-40AF-839F-006BFA2FC9C8}"/>
    <cellStyle name="Normal 7 6 11 5 4" xfId="28365" xr:uid="{4AF83121-8555-436F-B8E0-9382F2D155A1}"/>
    <cellStyle name="Normal 7 6 11 5 5" xfId="16404" xr:uid="{362022DB-A9EF-45F7-9B15-4DD83BF95245}"/>
    <cellStyle name="Normal 7 6 11 6" xfId="5477" xr:uid="{5D97CF1F-2749-4B34-998A-6C1D9A483679}"/>
    <cellStyle name="Normal 7 6 11 6 2" xfId="14774" xr:uid="{ADCFD7A9-F5D7-4A62-ADD7-ECA794330AA8}"/>
    <cellStyle name="Normal 7 6 11 7" xfId="7227" xr:uid="{B44B0FFA-7DF7-42E6-BF6C-909BD4DBFEF0}"/>
    <cellStyle name="Normal 7 6 11 7 2" xfId="17607" xr:uid="{FAFFFF1C-D94B-4D7D-BAC2-5D4812C6F508}"/>
    <cellStyle name="Normal 7 6 11 8" xfId="10060" xr:uid="{19AC1174-BF6A-442B-ACEE-30994F3F1F93}"/>
    <cellStyle name="Normal 7 6 11 8 2" xfId="20440" xr:uid="{244D7068-1150-4E32-9D14-FCEF0CE33CC3}"/>
    <cellStyle name="Normal 7 6 11 9" xfId="24343"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8" xr:uid="{827BC4BE-2AD5-432F-B7C7-325F08217BCC}"/>
    <cellStyle name="Normal 7 6 12 2 2 2 2" xfId="26109" xr:uid="{9418F1EA-2734-413D-8500-BB6C4AB45D6E}"/>
    <cellStyle name="Normal 7 6 12 2 2 2 3" xfId="17608" xr:uid="{A2391066-30A0-43F6-88D2-5FA6F36424A2}"/>
    <cellStyle name="Normal 7 6 12 2 2 3" xfId="10061" xr:uid="{595E208F-F756-4A10-8055-19FC6787F55B}"/>
    <cellStyle name="Normal 7 6 12 2 2 3 2" xfId="20441" xr:uid="{63C8C390-FE77-4EEF-B461-6CAF46B2A5A7}"/>
    <cellStyle name="Normal 7 6 12 2 2 4" xfId="24992" xr:uid="{6AF005A0-6095-4522-898B-BB64A806890B}"/>
    <cellStyle name="Normal 7 6 12 2 2 5" xfId="14775" xr:uid="{CA0D64A7-87C4-40FB-8E31-79D53531E706}"/>
    <cellStyle name="Normal 7 6 12 2 3" xfId="26126" xr:uid="{DE1761FF-B39A-4DEF-BB17-1AF5EDCE2CAB}"/>
    <cellStyle name="Normal 7 6 12 3" xfId="1471" xr:uid="{00000000-0005-0000-0000-000097070000}"/>
    <cellStyle name="Normal 7 6 12 3 2" xfId="4657" xr:uid="{97AB34FA-8022-4EDD-B4EE-6D0A8751C733}"/>
    <cellStyle name="Normal 7 6 12 3 2 2" xfId="4780" xr:uid="{1283EBFF-7AA6-4AF6-9F77-7BA3E62CC93D}"/>
    <cellStyle name="Normal 7 6 12 3 2 3" xfId="30350" xr:uid="{32EA88A3-08AC-49A9-88D9-78D4B3CF965A}"/>
    <cellStyle name="Normal 7 6 12 3 2 3 2" xfId="31490" xr:uid="{4E36D0A4-F1F3-4DA5-BD91-14C17BE12718}"/>
    <cellStyle name="Normal 7 6 12 3 2 4" xfId="31690" xr:uid="{4EB2BB40-362C-4EB4-A380-9BF8050F35EC}"/>
    <cellStyle name="Normal 7 6 12 3 3" xfId="22885" xr:uid="{EEFDE06D-FAD0-4B2C-B4EC-7A08AE158797}"/>
    <cellStyle name="Normal 7 6 12 4" xfId="2031" xr:uid="{00000000-0005-0000-0000-000098070000}"/>
    <cellStyle name="Normal 7 6 12 4 2" xfId="23740" xr:uid="{79817153-0D54-48A8-826F-2B970D536EE6}"/>
    <cellStyle name="Normal 7 6 12 4 2 2" xfId="26430" xr:uid="{C49203E7-1566-434F-BAE6-BF94EB7F9C20}"/>
    <cellStyle name="Normal 7 6 12 4 3" xfId="25191" xr:uid="{F061C7BC-0996-4741-82A0-31A69AC23C4A}"/>
    <cellStyle name="Normal 7 6 12 4 3 2" xfId="26654" xr:uid="{F87E6003-60F4-45AF-8490-D1CC2D385632}"/>
    <cellStyle name="Normal 7 6 12 4 4" xfId="26353" xr:uid="{FB10D5FA-D50A-43CE-A72A-FAB2CDEE87C7}"/>
    <cellStyle name="Normal 7 6 12 5" xfId="2153" xr:uid="{00000000-0005-0000-0000-000027030000}"/>
    <cellStyle name="Normal 7 6 12 5 2" xfId="4789" xr:uid="{41EDDE25-589E-426C-B333-2F90E7438841}"/>
    <cellStyle name="Normal 7 6 12 5 2 2" xfId="28350" xr:uid="{3EB7436E-C897-4D37-A74A-339AD61DBDE8}"/>
    <cellStyle name="Normal 7 6 12 5 3" xfId="30234" xr:uid="{83457AE9-53E7-4626-824E-8BAF1E027614}"/>
    <cellStyle name="Normal 7 6 12 5 3 2" xfId="30407" xr:uid="{BBED2A49-C521-4234-9A68-3423CCBF2CC3}"/>
    <cellStyle name="Normal 7 6 12 5 4" xfId="31574" xr:uid="{F51BCC98-4641-44BA-970F-92381F3BC744}"/>
    <cellStyle name="Normal 7 6 12 6" xfId="4106" xr:uid="{30A2C7AC-688D-49BA-80A4-9263C9BFA06B}"/>
    <cellStyle name="Normal 7 6 12 6 2" xfId="4759" xr:uid="{A9321574-1AD7-4B70-B5D3-A6DF307B9A1E}"/>
    <cellStyle name="Normal 7 6 12 6 3" xfId="30348" xr:uid="{92066A0A-D760-4CC8-B1AD-E90895EDD322}"/>
    <cellStyle name="Normal 7 6 12 6 3 2" xfId="30469" xr:uid="{F372F407-C5C1-421C-B0DA-539207397CF2}"/>
    <cellStyle name="Normal 7 6 12 6 4" xfId="31688" xr:uid="{AF9DAF71-AEF0-46C2-AF8D-5CD1CE61D7A8}"/>
    <cellStyle name="Normal 7 6 12 7" xfId="25332" xr:uid="{F7D8B81A-047F-48C6-A186-A40F67FBBC1A}"/>
    <cellStyle name="Normal 7 6 12 7 2" xfId="26409" xr:uid="{92E5298E-5151-4BC5-8530-0F8A55FB4F6C}"/>
    <cellStyle name="Normal 7 6 12 7 3" xfId="31157" xr:uid="{2374E897-A2DD-4365-809D-E07045FA949F}"/>
    <cellStyle name="Normal 7 6 13" xfId="1472" xr:uid="{00000000-0005-0000-0000-000099070000}"/>
    <cellStyle name="Normal 7 6 13 2" xfId="4598" xr:uid="{3B4DDB37-5983-43FF-ACEF-860659222593}"/>
    <cellStyle name="Normal 7 6 13 2 2" xfId="9370" xr:uid="{CDEC0402-8630-454A-8E5A-5AC7B33D7A9D}"/>
    <cellStyle name="Normal 7 6 13 2 2 2" xfId="29340" xr:uid="{1398F320-3620-46AB-8D56-93072B29C3C1}"/>
    <cellStyle name="Normal 7 6 13 2 2 3" xfId="19750" xr:uid="{C0A6EE25-B01C-4B52-BECC-E276B0C87655}"/>
    <cellStyle name="Normal 7 6 13 2 3" xfId="12203" xr:uid="{43D41024-C8FE-4C65-B95F-208F8619F646}"/>
    <cellStyle name="Normal 7 6 13 2 3 2" xfId="22583" xr:uid="{3DF9474A-F397-4E1D-8623-AA6FF160C46C}"/>
    <cellStyle name="Normal 7 6 13 2 4" xfId="25322" xr:uid="{98ECA508-CF63-41EA-B13E-B59CBA420D04}"/>
    <cellStyle name="Normal 7 6 13 2 5" xfId="16917" xr:uid="{0CB1D580-E7FB-4A27-9476-70C921428E95}"/>
    <cellStyle name="Normal 7 6 13 3" xfId="5478" xr:uid="{CE46A238-16DD-4E36-BA20-268E23F60FCA}"/>
    <cellStyle name="Normal 7 6 13 3 2" xfId="23512" xr:uid="{1BC609B7-6C52-437C-A2E9-194250405883}"/>
    <cellStyle name="Normal 7 6 13 3 3" xfId="27938" xr:uid="{F9065EAC-74DE-4D0F-8B98-36D70B44BF47}"/>
    <cellStyle name="Normal 7 6 13 3 4" xfId="14776" xr:uid="{73B0D313-E46F-4BB7-9250-4D30D966D483}"/>
    <cellStyle name="Normal 7 6 13 4" xfId="7229" xr:uid="{A57384AF-2504-4427-ACE1-93DE4EDA52C9}"/>
    <cellStyle name="Normal 7 6 13 4 2" xfId="24384" xr:uid="{B1C46D47-275D-425D-ADBB-E99F9000C558}"/>
    <cellStyle name="Normal 7 6 13 4 3" xfId="28696" xr:uid="{A229D5F5-BE03-4E55-8618-2F91B811C9DB}"/>
    <cellStyle name="Normal 7 6 13 4 4" xfId="17609" xr:uid="{EEBC38E0-0F65-4135-BD17-F4E424EC63C7}"/>
    <cellStyle name="Normal 7 6 13 5" xfId="10062" xr:uid="{AAACA06A-32C1-487F-8989-1B393794C0E5}"/>
    <cellStyle name="Normal 7 6 13 5 2" xfId="29464" xr:uid="{18463E07-0ECC-4E05-84C7-B841D4A96E41}"/>
    <cellStyle name="Normal 7 6 13 5 3" xfId="20442" xr:uid="{C83BDC38-E3E2-47CA-BF4C-1C4B25CD76BF}"/>
    <cellStyle name="Normal 7 6 13 6" xfId="25177" xr:uid="{23CC18F1-B5FD-43D3-ACE6-4D68C924481A}"/>
    <cellStyle name="Normal 7 6 13 7" xfId="14072" xr:uid="{EA591954-F772-48CC-8DF0-65618EB3BC16}"/>
    <cellStyle name="Normal 7 6 14" xfId="1473" xr:uid="{00000000-0005-0000-0000-00009A070000}"/>
    <cellStyle name="Normal 7 6 14 2" xfId="1474" xr:uid="{00000000-0005-0000-0000-00009B070000}"/>
    <cellStyle name="Normal 7 6 14 3" xfId="3766" xr:uid="{00000000-0005-0000-0000-0000F9060000}"/>
    <cellStyle name="Normal 7 6 14 3 2" xfId="4764" xr:uid="{54A32A04-56ED-4AB1-B7BA-D2EE0846373E}"/>
    <cellStyle name="Normal 7 6 14 3 2 2" xfId="27603" xr:uid="{5CE32205-96EA-49E5-8C23-87FB17C255E3}"/>
    <cellStyle name="Normal 7 6 14 3 3" xfId="28621" xr:uid="{50B7BDC0-20CD-4F0E-861C-3C44806BB4F1}"/>
    <cellStyle name="Normal 7 6 14 3 4" xfId="30291" xr:uid="{FAC2BF2A-86D0-46D4-9C19-960A9118AE4A}"/>
    <cellStyle name="Normal 7 6 14 3 4 2" xfId="31434" xr:uid="{1A077638-1BB3-4622-90A7-D76601927321}"/>
    <cellStyle name="Normal 7 6 14 3 5" xfId="31631" xr:uid="{F015D07E-7A10-4562-9261-1F62D0680FB5}"/>
    <cellStyle name="Normal 7 6 14 4" xfId="28271" xr:uid="{76CFB33E-5912-4B74-BBBF-6DD865E37708}"/>
    <cellStyle name="Normal 7 6 15" xfId="2440" xr:uid="{00000000-0005-0000-0000-0000E4080000}"/>
    <cellStyle name="Normal 7 6 15 2" xfId="5735" xr:uid="{495C43A3-3574-42FB-866D-BB7B70A3AE84}"/>
    <cellStyle name="Normal 7 6 15 2 2" xfId="28256" xr:uid="{A7F5FD02-FE5F-4F52-9BDE-3CDFDEDF93F6}"/>
    <cellStyle name="Normal 7 6 15 2 3" xfId="15112" xr:uid="{A605DAC2-51E2-4793-85BE-FDF33844A779}"/>
    <cellStyle name="Normal 7 6 15 3" xfId="7565" xr:uid="{B1FBA154-3591-4765-849C-DC8A096E34E7}"/>
    <cellStyle name="Normal 7 6 15 3 2" xfId="17945" xr:uid="{95A63BD3-3AA5-4531-9C1F-2173606782E4}"/>
    <cellStyle name="Normal 7 6 15 4" xfId="10398" xr:uid="{F98C58F5-E2A2-46E9-A62C-89E1E7F78CB6}"/>
    <cellStyle name="Normal 7 6 15 4 2" xfId="20778" xr:uid="{6FF81C5F-5DE3-4A3F-B5BA-3A215ECF90ED}"/>
    <cellStyle name="Normal 7 6 15 5" xfId="23162" xr:uid="{10624513-C597-4EC4-8C9B-6ABB485F5B22}"/>
    <cellStyle name="Normal 7 6 15 6" xfId="12827" xr:uid="{D57B35CA-7752-4FA8-BF85-3846C00B7CF1}"/>
    <cellStyle name="Normal 7 6 16" xfId="2170" xr:uid="{00000000-0005-0000-0000-0000D7080000}"/>
    <cellStyle name="Normal 7 6 16 2" xfId="7297" xr:uid="{B69C3657-7ADD-440C-989D-222D5F260A6C}"/>
    <cellStyle name="Normal 7 6 16 2 2" xfId="28355" xr:uid="{D6C497BB-3960-49BA-854A-2D36942534BD}"/>
    <cellStyle name="Normal 7 6 16 2 3" xfId="17677" xr:uid="{3F943B67-BF68-46FE-8EDA-A84648BC5EE8}"/>
    <cellStyle name="Normal 7 6 16 3" xfId="10130" xr:uid="{255D5F4D-71A3-4CA9-A87C-1319BF01B770}"/>
    <cellStyle name="Normal 7 6 16 3 2" xfId="20510" xr:uid="{093DA020-9795-4CA2-889A-A189C62135C3}"/>
    <cellStyle name="Normal 7 6 16 4" xfId="24529" xr:uid="{EB3C2B4A-5266-490D-9B9B-69216121C96F}"/>
    <cellStyle name="Normal 7 6 16 5" xfId="14844" xr:uid="{889E0779-BA30-46AE-A624-D2769B733098}"/>
    <cellStyle name="Normal 7 6 17" xfId="2149" xr:uid="{00000000-0005-0000-0000-000023030000}"/>
    <cellStyle name="Normal 7 6 17 2" xfId="4751" xr:uid="{96FA94DC-ED9F-4AD7-A7E8-D4EAB8FFA409}"/>
    <cellStyle name="Normal 7 6 17 2 2" xfId="27348" xr:uid="{AA61CBCD-A41A-4F57-8D53-D196359313E1}"/>
    <cellStyle name="Normal 7 6 17 3" xfId="27001" xr:uid="{CF3F67CA-7171-40A7-8B27-2E3B488C6464}"/>
    <cellStyle name="Normal 7 6 17 4" xfId="30230" xr:uid="{22805842-D57A-4294-947D-0526512732D1}"/>
    <cellStyle name="Normal 7 6 17 4 2" xfId="31374" xr:uid="{3A52D4CE-12B1-451F-B61D-7FA7D4D520E5}"/>
    <cellStyle name="Normal 7 6 17 5" xfId="31570" xr:uid="{F2A4B6CE-C68B-42CC-9C27-3F458A1293BD}"/>
    <cellStyle name="Normal 7 6 18" xfId="4077" xr:uid="{0FEC4EED-31A4-4E9D-A539-4F81C2FE41D8}"/>
    <cellStyle name="Normal 7 6 18 2" xfId="4692" xr:uid="{BF19DB26-08D9-499A-A4F6-1D49D2A37102}"/>
    <cellStyle name="Normal 7 6 18 3" xfId="30344" xr:uid="{097B12CA-5FBD-4FCE-AC04-16616058D705}"/>
    <cellStyle name="Normal 7 6 18 3 2" xfId="31486" xr:uid="{FF36C13B-12D4-45EE-9BDA-D2A65682F0F4}"/>
    <cellStyle name="Normal 7 6 18 4" xfId="31684" xr:uid="{84FA38DB-E8D3-4A3F-894E-B6DF80BE9978}"/>
    <cellStyle name="Normal 7 6 19" xfId="24157" xr:uid="{0B50E127-6DDF-46B3-9CFD-D81FF9105BDA}"/>
    <cellStyle name="Normal 7 6 2" xfId="1475" xr:uid="{00000000-0005-0000-0000-00009C070000}"/>
    <cellStyle name="Normal 7 6 2 10" xfId="28661" xr:uid="{0B934B43-1FFE-4900-9038-D4630AE52971}"/>
    <cellStyle name="Normal 7 6 2 11" xfId="12425" xr:uid="{2CBCC447-7587-426D-ACC9-4DB969F5CB85}"/>
    <cellStyle name="Normal 7 6 2 2" xfId="1476" xr:uid="{00000000-0005-0000-0000-00009D070000}"/>
    <cellStyle name="Normal 7 6 2 2 2" xfId="1477" xr:uid="{00000000-0005-0000-0000-00009E070000}"/>
    <cellStyle name="Normal 7 6 2 2 2 10" xfId="29981" xr:uid="{04EAF5DC-CECD-4DF5-8341-46D11520E3B2}"/>
    <cellStyle name="Normal 7 6 2 2 2 2" xfId="1478" xr:uid="{00000000-0005-0000-0000-00009F070000}"/>
    <cellStyle name="Normal 7 6 2 2 2 2 2" xfId="3482" xr:uid="{00000000-0005-0000-0000-0000E9080000}"/>
    <cellStyle name="Normal 7 6 2 2 2 2 2 2" xfId="6537" xr:uid="{3C43956B-92BD-42AF-94BE-7873034E45CC}"/>
    <cellStyle name="Normal 7 6 2 2 2 2 2 2 2" xfId="27970" xr:uid="{2C749FF5-9938-4C6E-8B13-46B6B9A118DE}"/>
    <cellStyle name="Normal 7 6 2 2 2 2 2 2 3" xfId="16108" xr:uid="{2E6F8660-BB0A-44BB-8411-930BB6C75FE5}"/>
    <cellStyle name="Normal 7 6 2 2 2 2 2 3" xfId="8561" xr:uid="{2D4F33BD-E1F5-48A7-B377-7ECD0C2B92E7}"/>
    <cellStyle name="Normal 7 6 2 2 2 2 2 3 2" xfId="18941" xr:uid="{F5908889-B071-4103-B187-EB026C3E9830}"/>
    <cellStyle name="Normal 7 6 2 2 2 2 2 4" xfId="11394" xr:uid="{198D3C54-6DB1-4A1B-9407-0DF7C2AEC7A3}"/>
    <cellStyle name="Normal 7 6 2 2 2 2 2 4 2" xfId="21774" xr:uid="{633C6899-E9CE-4394-8B2D-E18E351F1D3E}"/>
    <cellStyle name="Normal 7 6 2 2 2 2 2 5" xfId="23960" xr:uid="{4E1EA9D4-EA7B-4C15-8C17-E4CCEA800507}"/>
    <cellStyle name="Normal 7 6 2 2 2 2 2 6" xfId="14074" xr:uid="{917D2B9E-EF24-48CE-8383-273F4C0A52F4}"/>
    <cellStyle name="Normal 7 6 2 2 2 2 3" xfId="4376" xr:uid="{D4997153-9B6F-4C01-BE23-261C435D3A09}"/>
    <cellStyle name="Normal 7 6 2 2 2 2 3 2" xfId="9148" xr:uid="{73921F97-1065-4407-9809-495CBAD68613}"/>
    <cellStyle name="Normal 7 6 2 2 2 2 3 2 2" xfId="29191" xr:uid="{91EB5C62-EBF0-4364-A59B-31E9A108C41D}"/>
    <cellStyle name="Normal 7 6 2 2 2 2 3 2 3" xfId="19528" xr:uid="{82AB5975-74DF-48AA-A235-1243C30AF6E3}"/>
    <cellStyle name="Normal 7 6 2 2 2 2 3 3" xfId="11981" xr:uid="{0973E22F-3FBD-4A8F-A200-C78C9B6F33BB}"/>
    <cellStyle name="Normal 7 6 2 2 2 2 3 3 2" xfId="22361" xr:uid="{AFD10173-F0B6-48A8-B1EE-63990D38F079}"/>
    <cellStyle name="Normal 7 6 2 2 2 2 3 4" xfId="24426" xr:uid="{E6D7019A-E718-45E4-AFE1-762534489854}"/>
    <cellStyle name="Normal 7 6 2 2 2 2 3 5" xfId="16695" xr:uid="{F733C953-EF2A-4647-8D0D-E83858C2CA8F}"/>
    <cellStyle name="Normal 7 6 2 2 2 2 4" xfId="5479" xr:uid="{8DE60161-2BB3-4693-B577-A20D4692DEE6}"/>
    <cellStyle name="Normal 7 6 2 2 2 2 4 2" xfId="27357" xr:uid="{ADA7C34E-C8D7-4230-BA87-C3C3B92F3FB3}"/>
    <cellStyle name="Normal 7 6 2 2 2 2 4 3" xfId="14777" xr:uid="{2DA40E8B-A8D0-4E42-830B-4975E2564D1D}"/>
    <cellStyle name="Normal 7 6 2 2 2 2 5" xfId="7230" xr:uid="{AD3D54A5-6FF3-41E4-9694-D1AF111A41E0}"/>
    <cellStyle name="Normal 7 6 2 2 2 2 5 2" xfId="17610" xr:uid="{5CED58A6-1C51-42F3-A14D-7733BB90C807}"/>
    <cellStyle name="Normal 7 6 2 2 2 2 6" xfId="10063" xr:uid="{30F6F61F-22B1-464B-B9AA-148D29C8E096}"/>
    <cellStyle name="Normal 7 6 2 2 2 2 6 2" xfId="20443" xr:uid="{B11F13BF-C2A2-4741-BD41-3B0CA0F60C47}"/>
    <cellStyle name="Normal 7 6 2 2 2 2 7" xfId="25238" xr:uid="{297D51F8-69E1-48CA-A6D4-16811EF48A4E}"/>
    <cellStyle name="Normal 7 6 2 2 2 2 8" xfId="13321" xr:uid="{7D0E37C6-3D86-4C1F-9001-C790F89B8C34}"/>
    <cellStyle name="Normal 7 6 2 2 2 3" xfId="3483" xr:uid="{00000000-0005-0000-0000-0000EA080000}"/>
    <cellStyle name="Normal 7 6 2 2 2 3 2" xfId="4599" xr:uid="{F7E77E51-AF70-477D-915D-5CFCE89872C9}"/>
    <cellStyle name="Normal 7 6 2 2 2 3 2 2" xfId="9371" xr:uid="{6B21FC2E-9F3C-4C23-A412-2B431DD3ECBF}"/>
    <cellStyle name="Normal 7 6 2 2 2 3 2 2 2" xfId="29341" xr:uid="{062C8278-7C0B-4592-AAF6-FAF7FD1824CF}"/>
    <cellStyle name="Normal 7 6 2 2 2 3 2 2 3" xfId="19751" xr:uid="{540803B5-EB63-4312-ABB0-07CDC1D1382B}"/>
    <cellStyle name="Normal 7 6 2 2 2 3 2 3" xfId="12204" xr:uid="{E1162E05-973F-43E3-A05B-36A698B81043}"/>
    <cellStyle name="Normal 7 6 2 2 2 3 2 3 2" xfId="22584" xr:uid="{DB5AFD22-FB56-4383-9283-BD1C5CCDAD02}"/>
    <cellStyle name="Normal 7 6 2 2 2 3 2 4" xfId="25644" xr:uid="{CD6A38B1-3877-49CE-9454-AA7495112144}"/>
    <cellStyle name="Normal 7 6 2 2 2 3 2 5" xfId="16918" xr:uid="{FB7A93D7-025A-431A-A577-50FB9725D6E0}"/>
    <cellStyle name="Normal 7 6 2 2 2 3 3" xfId="6538" xr:uid="{0E10CFB7-73A1-4A1D-A4DC-825547754653}"/>
    <cellStyle name="Normal 7 6 2 2 2 3 3 2" xfId="27718" xr:uid="{2E469244-C77B-4BD3-960A-CFAD5B5A5197}"/>
    <cellStyle name="Normal 7 6 2 2 2 3 3 3" xfId="16109" xr:uid="{20249134-12C7-42F4-AA3F-D689BFD52AC9}"/>
    <cellStyle name="Normal 7 6 2 2 2 3 4" xfId="8562" xr:uid="{19B320F8-C9DF-4C65-847F-6BD39620D6EA}"/>
    <cellStyle name="Normal 7 6 2 2 2 3 4 2" xfId="18942" xr:uid="{5CD72663-E027-4421-9CC7-289E793CFD77}"/>
    <cellStyle name="Normal 7 6 2 2 2 3 4 3" xfId="29855" xr:uid="{F5A0251C-89B3-4ED2-B453-D31D90B62909}"/>
    <cellStyle name="Normal 7 6 2 2 2 3 5" xfId="11395" xr:uid="{FAC59828-E1EB-4737-81CE-DE16F306EB80}"/>
    <cellStyle name="Normal 7 6 2 2 2 3 5 2" xfId="21775" xr:uid="{474D0F86-4834-490D-A723-2FBB179E9695}"/>
    <cellStyle name="Normal 7 6 2 2 2 3 6" xfId="25364" xr:uid="{0F583448-3F60-430D-9CCC-94406A5FEA53}"/>
    <cellStyle name="Normal 7 6 2 2 2 3 7" xfId="25682" xr:uid="{6BEFCE0B-27F9-42CB-B022-6CCAE86597D8}"/>
    <cellStyle name="Normal 7 6 2 2 2 3 8" xfId="14075" xr:uid="{9FD870AE-3489-4168-934F-1025B36A5561}"/>
    <cellStyle name="Normal 7 6 2 2 2 4" xfId="3481" xr:uid="{00000000-0005-0000-0000-0000EB080000}"/>
    <cellStyle name="Normal 7 6 2 2 2 4 2" xfId="6536" xr:uid="{2320380E-A1D5-49AB-8E4A-A47391D43B4B}"/>
    <cellStyle name="Normal 7 6 2 2 2 4 2 2" xfId="27319" xr:uid="{1A19FDD6-EB0B-4C8E-A246-77221CE44C0A}"/>
    <cellStyle name="Normal 7 6 2 2 2 4 2 3" xfId="16107" xr:uid="{45DEF5E9-4AF0-432D-8F89-6A7ADEDA0AF0}"/>
    <cellStyle name="Normal 7 6 2 2 2 4 3" xfId="8560" xr:uid="{0A133847-C4E7-43AD-8ACD-B4957DABDD78}"/>
    <cellStyle name="Normal 7 6 2 2 2 4 3 2" xfId="18940" xr:uid="{FCEC1B20-9B09-42E7-BD3A-2B8A7462B387}"/>
    <cellStyle name="Normal 7 6 2 2 2 4 4" xfId="11393" xr:uid="{AA87D188-B539-4C73-BD47-2E0C1D4213FB}"/>
    <cellStyle name="Normal 7 6 2 2 2 4 4 2" xfId="21773" xr:uid="{E374D47B-912C-4DA9-88B5-2B7D5300E3C8}"/>
    <cellStyle name="Normal 7 6 2 2 2 4 5" xfId="23670" xr:uid="{1761F923-A575-4080-9E2C-8E823506DC55}"/>
    <cellStyle name="Normal 7 6 2 2 2 4 6" xfId="14073" xr:uid="{22FCA1B1-9327-4628-9DC9-AFD8BE8D4685}"/>
    <cellStyle name="Normal 7 6 2 2 2 5" xfId="2650" xr:uid="{00000000-0005-0000-0000-0000EC080000}"/>
    <cellStyle name="Normal 7 6 2 2 2 5 2" xfId="5912" xr:uid="{04EDB135-DE1E-44A7-AFBC-FCA5C83F406B}"/>
    <cellStyle name="Normal 7 6 2 2 2 5 2 2" xfId="28280" xr:uid="{11CC99B3-A87C-4175-91A2-9C4672B38B5C}"/>
    <cellStyle name="Normal 7 6 2 2 2 5 2 3" xfId="15322" xr:uid="{86CBC41F-3252-4286-A051-4D6F9B4B9CC8}"/>
    <cellStyle name="Normal 7 6 2 2 2 5 3" xfId="7775" xr:uid="{628AE643-BC3E-4EEC-8727-E55DCDB2A884}"/>
    <cellStyle name="Normal 7 6 2 2 2 5 3 2" xfId="18155" xr:uid="{C4AEBD2D-8F2E-4C83-BE00-B39F03431BCC}"/>
    <cellStyle name="Normal 7 6 2 2 2 5 4" xfId="10608" xr:uid="{A9A8B79E-C40F-46BD-8F9E-67BE47AD219F}"/>
    <cellStyle name="Normal 7 6 2 2 2 5 4 2" xfId="20988" xr:uid="{BC6C5DBE-8C7C-47A5-8E02-7EEE113AAD58}"/>
    <cellStyle name="Normal 7 6 2 2 2 5 5" xfId="23780" xr:uid="{B69EE12D-5EBE-4254-9996-F147571C3F8A}"/>
    <cellStyle name="Normal 7 6 2 2 2 5 6" xfId="13050" xr:uid="{0F059C69-DC57-4447-848B-B885E4C1D202}"/>
    <cellStyle name="Normal 7 6 2 2 2 6" xfId="4107" xr:uid="{14AB8BEC-B9AC-4B4E-AB64-5487A5CF4C35}"/>
    <cellStyle name="Normal 7 6 2 2 2 7" xfId="25094" xr:uid="{2DD6EE98-696C-462E-BCC5-900432B06F90}"/>
    <cellStyle name="Normal 7 6 2 2 2 7 2" xfId="29682" xr:uid="{9C6F49DB-D23B-4106-9F39-763D45CC4D93}"/>
    <cellStyle name="Normal 7 6 2 2 2 7 2 2" xfId="31155" xr:uid="{319D062E-984D-495E-A6B1-EDF1A68F4600}"/>
    <cellStyle name="Normal 7 6 2 2 2 8" xfId="29670" xr:uid="{A6916481-21A3-435F-B144-A91FBB42ED2B}"/>
    <cellStyle name="Normal 7 6 2 2 2 9" xfId="29836" xr:uid="{9D9C830E-9D27-4D5D-A596-7040B62EB861}"/>
    <cellStyle name="Normal 7 6 2 2 3" xfId="1479" xr:uid="{00000000-0005-0000-0000-0000A0070000}"/>
    <cellStyle name="Normal 7 6 2 2 3 2" xfId="3484" xr:uid="{00000000-0005-0000-0000-0000EE080000}"/>
    <cellStyle name="Normal 7 6 2 2 3 2 2" xfId="6539" xr:uid="{FF18CD6A-4F26-4260-80A0-2005F66843B1}"/>
    <cellStyle name="Normal 7 6 2 2 3 2 2 2" xfId="28383" xr:uid="{07ECBAA9-9252-4872-A60C-A39FAE87088B}"/>
    <cellStyle name="Normal 7 6 2 2 3 2 2 3" xfId="16110" xr:uid="{6D800536-7678-4839-A8DC-19931B69DAFF}"/>
    <cellStyle name="Normal 7 6 2 2 3 2 3" xfId="8563" xr:uid="{A1BAE006-68DD-4C66-A71D-005340E3CC91}"/>
    <cellStyle name="Normal 7 6 2 2 3 2 3 2" xfId="18943" xr:uid="{E4D20621-0EB1-4163-B085-EFFE44787647}"/>
    <cellStyle name="Normal 7 6 2 2 3 2 4" xfId="11396" xr:uid="{EF40E55E-F2FD-46FF-A2A3-F2C8962B2EC8}"/>
    <cellStyle name="Normal 7 6 2 2 3 2 4 2" xfId="21776" xr:uid="{ADA49CD4-49EE-469A-AD60-21774BDCB933}"/>
    <cellStyle name="Normal 7 6 2 2 3 2 5" xfId="23481" xr:uid="{4DF0783F-7C7F-4C4C-82E0-206F0EAEE840}"/>
    <cellStyle name="Normal 7 6 2 2 3 2 6" xfId="14076" xr:uid="{16A9736A-144E-4928-9AF6-4EFDD1065295}"/>
    <cellStyle name="Normal 7 6 2 2 3 3" xfId="2842" xr:uid="{00000000-0005-0000-0000-0000ED080000}"/>
    <cellStyle name="Normal 7 6 2 2 3 3 2" xfId="7964" xr:uid="{7249D37C-1CE1-44C4-AB44-0C06094481CB}"/>
    <cellStyle name="Normal 7 6 2 2 3 3 2 2" xfId="26586" xr:uid="{4936CB13-CFAD-4C01-B8A0-C873FE6357D9}"/>
    <cellStyle name="Normal 7 6 2 2 3 3 2 3" xfId="18344" xr:uid="{767D9DE3-8BA8-4ECE-8DDF-A5DE470B5A45}"/>
    <cellStyle name="Normal 7 6 2 2 3 3 3" xfId="10797" xr:uid="{1384BC0E-AF6C-4966-8D47-C417BF01370D}"/>
    <cellStyle name="Normal 7 6 2 2 3 3 3 2" xfId="21177" xr:uid="{9ABF4405-E1F5-42AA-8EE4-047FB517FF60}"/>
    <cellStyle name="Normal 7 6 2 2 3 3 4" xfId="23157" xr:uid="{45CB43B7-725A-457E-BE64-9BA44477EA48}"/>
    <cellStyle name="Normal 7 6 2 2 3 3 5" xfId="15511" xr:uid="{B4B0CDB4-80E8-43B1-832A-7E27644129C5}"/>
    <cellStyle name="Normal 7 6 2 2 3 4" xfId="3803" xr:uid="{28B2792A-E4C2-42BA-AC1C-BAFBCE227706}"/>
    <cellStyle name="Normal 7 6 2 2 3 4 2" xfId="8639" xr:uid="{78F59A9D-589F-4C8B-9D37-7FAF077F9C38}"/>
    <cellStyle name="Normal 7 6 2 2 3 4 2 2" xfId="19019" xr:uid="{3A43083D-68EB-4073-BB41-542ACCDC4DD5}"/>
    <cellStyle name="Normal 7 6 2 2 3 4 3" xfId="11472" xr:uid="{77914C42-79A0-45E7-A6D5-C13A38D0FBFB}"/>
    <cellStyle name="Normal 7 6 2 2 3 4 3 2" xfId="21852" xr:uid="{6469B20A-8342-4E19-8943-E9F35BF15376}"/>
    <cellStyle name="Normal 7 6 2 2 3 4 4" xfId="27421" xr:uid="{F1090F80-B0C1-46E5-B080-330F0302A84D}"/>
    <cellStyle name="Normal 7 6 2 2 3 4 5" xfId="16186" xr:uid="{13904CB8-1769-410C-A745-D63646D406DF}"/>
    <cellStyle name="Normal 7 6 2 2 3 5" xfId="5480" xr:uid="{049B8662-1A99-4A8B-A424-009D4B14D026}"/>
    <cellStyle name="Normal 7 6 2 2 3 5 2" xfId="14778" xr:uid="{0AB0EF44-AADF-4F49-92B0-4065F856268C}"/>
    <cellStyle name="Normal 7 6 2 2 3 6" xfId="7231" xr:uid="{1FC6158B-B2CD-42C7-B621-C330C4EAC1A0}"/>
    <cellStyle name="Normal 7 6 2 2 3 6 2" xfId="17611" xr:uid="{68EE18A3-D37E-42DA-9C03-37DC158E6A58}"/>
    <cellStyle name="Normal 7 6 2 2 3 7" xfId="10064" xr:uid="{F7111006-E276-435A-93CD-33A3271CCB09}"/>
    <cellStyle name="Normal 7 6 2 2 3 7 2" xfId="20444" xr:uid="{0412B25D-50C0-4063-9B20-08869A45F482}"/>
    <cellStyle name="Normal 7 6 2 2 3 8" xfId="24087" xr:uid="{E2C51115-D68E-431A-8B6A-FB0455416D5A}"/>
    <cellStyle name="Normal 7 6 2 2 3 9" xfId="13322" xr:uid="{9E346B45-7006-4F4B-A3B6-4BDF7DD67189}"/>
    <cellStyle name="Normal 7 6 2 2 4" xfId="2841" xr:uid="{00000000-0005-0000-0000-0000EF080000}"/>
    <cellStyle name="Normal 7 6 2 2 5" xfId="3485" xr:uid="{00000000-0005-0000-0000-0000F0080000}"/>
    <cellStyle name="Normal 7 6 2 2 5 2" xfId="4600" xr:uid="{5382A3A7-0759-4813-94AB-A76BF14657A6}"/>
    <cellStyle name="Normal 7 6 2 2 5 2 2" xfId="9372" xr:uid="{4D3D6C70-B861-4573-814D-03A56D0F782A}"/>
    <cellStyle name="Normal 7 6 2 2 5 2 2 2" xfId="19752" xr:uid="{17D1EA00-D755-4FB7-89C1-504E5DBF8B1B}"/>
    <cellStyle name="Normal 7 6 2 2 5 2 3" xfId="12205" xr:uid="{97C9921C-C018-44E5-8721-8F39A9FF8C06}"/>
    <cellStyle name="Normal 7 6 2 2 5 2 3 2" xfId="22585" xr:uid="{69B2F764-A1F2-4BE8-AF28-B9F55204C887}"/>
    <cellStyle name="Normal 7 6 2 2 5 2 4" xfId="26735" xr:uid="{934F4AF8-BE69-4D83-8C74-1814C6B5140D}"/>
    <cellStyle name="Normal 7 6 2 2 5 2 5" xfId="16919" xr:uid="{040E12F0-1115-44F0-B8BF-02F016E01AB1}"/>
    <cellStyle name="Normal 7 6 2 2 5 3" xfId="6540" xr:uid="{61CB24AD-EF4B-4C70-8A05-E1ED25D7E49E}"/>
    <cellStyle name="Normal 7 6 2 2 5 3 2" xfId="16111" xr:uid="{D929F99D-2176-487F-9CC7-C2BD318A8A3C}"/>
    <cellStyle name="Normal 7 6 2 2 5 4" xfId="8564" xr:uid="{1B046643-6896-4EBD-A8BC-F4FE2D2C7ED5}"/>
    <cellStyle name="Normal 7 6 2 2 5 4 2" xfId="18944" xr:uid="{D8EEE973-8CA6-4140-90F5-0B6F16E7D485}"/>
    <cellStyle name="Normal 7 6 2 2 5 5" xfId="11397" xr:uid="{8A9DBD6E-90C5-4E9B-99D1-92A6BAC7FB19}"/>
    <cellStyle name="Normal 7 6 2 2 5 5 2" xfId="21777" xr:uid="{5BF316AA-94AB-4134-8F00-A333BEFF6EE0}"/>
    <cellStyle name="Normal 7 6 2 2 5 6" xfId="24561" xr:uid="{3E76B5FF-1B9A-4161-87A4-751D4B3E9752}"/>
    <cellStyle name="Normal 7 6 2 2 5 7" xfId="14077" xr:uid="{4DDD2D37-CA5D-497E-BC0D-7E552FC39117}"/>
    <cellStyle name="Normal 7 6 2 2 6" xfId="2559" xr:uid="{00000000-0005-0000-0000-0000F1080000}"/>
    <cellStyle name="Normal 7 6 2 2 6 2" xfId="5829" xr:uid="{B66FAA02-2061-4C28-94CA-12E640BE358B}"/>
    <cellStyle name="Normal 7 6 2 2 6 2 2" xfId="28671" xr:uid="{B0FFD673-EFD7-4AF0-A637-F37D84DBAEDF}"/>
    <cellStyle name="Normal 7 6 2 2 6 2 3" xfId="15231" xr:uid="{9DFBBEA0-13F0-460E-A223-45BA0E6D6AA1}"/>
    <cellStyle name="Normal 7 6 2 2 6 3" xfId="7684" xr:uid="{63FA4D9A-472C-4BCB-9C4D-EBF0C0779232}"/>
    <cellStyle name="Normal 7 6 2 2 6 3 2" xfId="18064" xr:uid="{AA1276C8-F94F-4E02-9918-E5158BBD146E}"/>
    <cellStyle name="Normal 7 6 2 2 6 4" xfId="10517" xr:uid="{39AA716C-C051-4882-8AB7-1A507ADBEE45}"/>
    <cellStyle name="Normal 7 6 2 2 6 4 2" xfId="20897" xr:uid="{6A7A902D-7399-4B15-ADA7-3A63D562E9E1}"/>
    <cellStyle name="Normal 7 6 2 2 6 5" xfId="23878" xr:uid="{B97EB2A7-DC6C-47FB-9D73-FFC054BBD131}"/>
    <cellStyle name="Normal 7 6 2 2 6 6" xfId="12947" xr:uid="{5C138EAE-DEA9-4AD5-A5FC-91C0DB1C2EFB}"/>
    <cellStyle name="Normal 7 6 2 2 7" xfId="2253" xr:uid="{00000000-0005-0000-0000-0000E6080000}"/>
    <cellStyle name="Normal 7 6 2 2 7 2" xfId="7380" xr:uid="{FF82BE85-CF7E-4D30-9509-E49B9532792C}"/>
    <cellStyle name="Normal 7 6 2 2 7 2 2" xfId="17760" xr:uid="{757A19E5-54D2-47FB-9AAD-B0C917D4B4BB}"/>
    <cellStyle name="Normal 7 6 2 2 7 3" xfId="10213" xr:uid="{9E5C0D3E-2C0D-4C99-8AC6-38661FC76CAE}"/>
    <cellStyle name="Normal 7 6 2 2 7 3 2" xfId="20593" xr:uid="{E32D5685-E2FB-49A1-A380-BF6348883FF4}"/>
    <cellStyle name="Normal 7 6 2 2 7 4" xfId="22861" xr:uid="{1D27C0B9-DB74-48FE-AB51-476EA2630360}"/>
    <cellStyle name="Normal 7 6 2 2 7 5" xfId="14927" xr:uid="{1AE6BEDE-C5EE-45E3-B1A0-392B2C209929}"/>
    <cellStyle name="Normal 7 6 2 2 8" xfId="23547" xr:uid="{C5CE898B-5079-473C-B569-1516EB8A0480}"/>
    <cellStyle name="Normal 7 6 2 2 9" xfId="12485" xr:uid="{39F8E732-094A-4460-B449-9D1468C045E8}"/>
    <cellStyle name="Normal 7 6 2 3" xfId="1480" xr:uid="{00000000-0005-0000-0000-0000A1070000}"/>
    <cellStyle name="Normal 7 6 2 3 10" xfId="10065" xr:uid="{1E1A3F6E-F969-4BAE-9F6F-3AA572EF8B3A}"/>
    <cellStyle name="Normal 7 6 2 3 10 2" xfId="20445" xr:uid="{256AC34C-FBD0-4F27-88CC-FEFDC0ABDECA}"/>
    <cellStyle name="Normal 7 6 2 3 11" xfId="25392" xr:uid="{167A9EED-2DEA-4CC9-B832-6DB0C5C99144}"/>
    <cellStyle name="Normal 7 6 2 3 12" xfId="12643" xr:uid="{E8BC95D7-541E-43E5-A0AF-7043290B7F2A}"/>
    <cellStyle name="Normal 7 6 2 3 2" xfId="2424" xr:uid="{00000000-0005-0000-0000-0000F3080000}"/>
    <cellStyle name="Normal 7 6 2 3 2 2" xfId="3486" xr:uid="{00000000-0005-0000-0000-0000F4080000}"/>
    <cellStyle name="Normal 7 6 2 3 2 2 2" xfId="6541" xr:uid="{2ED177E0-8D34-47F6-A550-BB54CD807983}"/>
    <cellStyle name="Normal 7 6 2 3 2 2 2 2" xfId="27735" xr:uid="{7B4B4AD0-D389-448D-9CF1-2C7A12CFAB15}"/>
    <cellStyle name="Normal 7 6 2 3 2 2 2 3" xfId="27485" xr:uid="{974FFAAC-0323-4FC9-A221-BF7EAC317557}"/>
    <cellStyle name="Normal 7 6 2 3 2 2 2 4" xfId="16112" xr:uid="{943B722A-1B6D-485C-BE3E-606506E530D2}"/>
    <cellStyle name="Normal 7 6 2 3 2 2 3" xfId="8565" xr:uid="{FA3BE7CA-8711-46A0-ACF0-5961A05AB851}"/>
    <cellStyle name="Normal 7 6 2 3 2 2 3 2" xfId="28948" xr:uid="{A37E3316-1CDF-4325-9EA6-9E73D2DB4680}"/>
    <cellStyle name="Normal 7 6 2 3 2 2 3 3" xfId="18945" xr:uid="{DF22B7A1-C024-4378-99DA-6E0A161155FE}"/>
    <cellStyle name="Normal 7 6 2 3 2 2 4" xfId="11398" xr:uid="{5880DDF9-8A56-4C4D-9CD8-7088981D7E9F}"/>
    <cellStyle name="Normal 7 6 2 3 2 2 4 2" xfId="21778" xr:uid="{4CB6013D-D85D-4607-B82A-4F2B066B2D34}"/>
    <cellStyle name="Normal 7 6 2 3 2 2 5" xfId="24796" xr:uid="{3EA3BD21-3DB5-4AE3-BB45-0A9CADD59DC2}"/>
    <cellStyle name="Normal 7 6 2 3 2 2 6" xfId="14078" xr:uid="{CC47A00B-1AB7-464B-A96F-1B0D14F90019}"/>
    <cellStyle name="Normal 7 6 2 3 2 3" xfId="2843" xr:uid="{00000000-0005-0000-0000-0000F5080000}"/>
    <cellStyle name="Normal 7 6 2 3 2 3 2" xfId="6057" xr:uid="{28B2E169-D7C2-4667-819D-0471C974F8D7}"/>
    <cellStyle name="Normal 7 6 2 3 2 3 2 2" xfId="26560" xr:uid="{74A0F5AF-D0CB-49BF-8753-E75A9FB067B3}"/>
    <cellStyle name="Normal 7 6 2 3 2 3 2 3" xfId="15512" xr:uid="{11978ACD-762B-44EB-A880-BC19191F914D}"/>
    <cellStyle name="Normal 7 6 2 3 2 3 3" xfId="7965" xr:uid="{B0545A4D-8699-4CA2-B39E-1B70F4A32311}"/>
    <cellStyle name="Normal 7 6 2 3 2 3 3 2" xfId="18345" xr:uid="{0DA7AE16-5A69-446A-A742-5D1BA50817CC}"/>
    <cellStyle name="Normal 7 6 2 3 2 3 4" xfId="10798" xr:uid="{A22CF988-77B7-483B-B476-BEAFAE84D019}"/>
    <cellStyle name="Normal 7 6 2 3 2 3 4 2" xfId="21178" xr:uid="{52400798-466A-47CC-86FE-E125E28CA297}"/>
    <cellStyle name="Normal 7 6 2 3 2 3 5" xfId="23175" xr:uid="{CF5192CA-0014-421A-99D0-F4FCC99E05C3}"/>
    <cellStyle name="Normal 7 6 2 3 2 3 6" xfId="13323" xr:uid="{613B7118-BE5A-48C6-B989-DE44F6BDA5DE}"/>
    <cellStyle name="Normal 7 6 2 3 2 4" xfId="4226" xr:uid="{4C5857AD-234B-4557-ADE5-B8289ADFA87B}"/>
    <cellStyle name="Normal 7 6 2 3 2 4 2" xfId="8998" xr:uid="{CB3B5041-B31D-497A-9D0B-64FC5C0E3A11}"/>
    <cellStyle name="Normal 7 6 2 3 2 4 2 2" xfId="19378" xr:uid="{60104DF8-912C-4105-A482-48B17DE8EA36}"/>
    <cellStyle name="Normal 7 6 2 3 2 4 3" xfId="11831" xr:uid="{2A4BF771-42B9-4F8D-B0E4-FB6E90789D39}"/>
    <cellStyle name="Normal 7 6 2 3 2 4 3 2" xfId="22211" xr:uid="{180518FC-28E0-4F1D-B9E9-975CB149259E}"/>
    <cellStyle name="Normal 7 6 2 3 2 4 4" xfId="23190" xr:uid="{DF7D4F32-EB8C-4BB1-AF49-8F4DEC3925B3}"/>
    <cellStyle name="Normal 7 6 2 3 2 4 5" xfId="16545" xr:uid="{16983FF2-37E5-4C2D-9694-40C4B52EDD4E}"/>
    <cellStyle name="Normal 7 6 2 3 2 5" xfId="5724" xr:uid="{CEE0CD0B-5F26-4751-88D7-0A0E532635CB}"/>
    <cellStyle name="Normal 7 6 2 3 2 5 2" xfId="15098" xr:uid="{C6DBCB33-7F20-48A6-9F48-D85BE71DD538}"/>
    <cellStyle name="Normal 7 6 2 3 2 6" xfId="7551" xr:uid="{189EF68A-E256-4796-89AE-AC0F3FAF7D8E}"/>
    <cellStyle name="Normal 7 6 2 3 2 6 2" xfId="17931" xr:uid="{43FB66C0-390C-4279-B678-C9FDF62130EE}"/>
    <cellStyle name="Normal 7 6 2 3 2 7" xfId="10384" xr:uid="{DBB79F94-F3C9-4812-B61F-AFDCD4D42AF7}"/>
    <cellStyle name="Normal 7 6 2 3 2 7 2" xfId="20764" xr:uid="{3C339B12-A6EB-4E4B-8738-0FBB837DE6F7}"/>
    <cellStyle name="Normal 7 6 2 3 2 8" xfId="23596" xr:uid="{46362229-43AB-4867-8795-752F1117C320}"/>
    <cellStyle name="Normal 7 6 2 3 2 9" xfId="12801" xr:uid="{00811522-1434-49F0-9892-C89467140CF9}"/>
    <cellStyle name="Normal 7 6 2 3 3" xfId="3487" xr:uid="{00000000-0005-0000-0000-0000F6080000}"/>
    <cellStyle name="Normal 7 6 2 3 3 2" xfId="4601" xr:uid="{4517D012-AB3F-4A50-A0AE-6DC9C9AABA35}"/>
    <cellStyle name="Normal 7 6 2 3 3 2 2" xfId="9373" xr:uid="{C788363A-D2D0-4902-9FC0-2B01B7C53F29}"/>
    <cellStyle name="Normal 7 6 2 3 3 2 2 2" xfId="29342" xr:uid="{F7D3D6A1-47D2-48DF-964B-7A00284DE874}"/>
    <cellStyle name="Normal 7 6 2 3 3 2 2 3" xfId="19753" xr:uid="{2595AF05-3149-411D-B2A3-9AB2965C3326}"/>
    <cellStyle name="Normal 7 6 2 3 3 2 3" xfId="12206" xr:uid="{8306838D-A175-48DF-9E22-7CCECC7A46AF}"/>
    <cellStyle name="Normal 7 6 2 3 3 2 3 2" xfId="22586" xr:uid="{666A7408-14DC-4E23-BF53-D70A7F51D1CC}"/>
    <cellStyle name="Normal 7 6 2 3 3 2 4" xfId="23844" xr:uid="{E19D32D2-28B6-4847-815D-8D68D928324E}"/>
    <cellStyle name="Normal 7 6 2 3 3 2 5" xfId="16920" xr:uid="{1F763406-0259-44E6-8D78-7596465B723C}"/>
    <cellStyle name="Normal 7 6 2 3 3 3" xfId="6542" xr:uid="{935A2752-8B7F-4C6A-BF5C-9EDD067E1A9A}"/>
    <cellStyle name="Normal 7 6 2 3 3 3 2" xfId="26796" xr:uid="{88148196-7D1B-4249-9D88-AFD134F9481F}"/>
    <cellStyle name="Normal 7 6 2 3 3 3 3" xfId="16113" xr:uid="{5C68F48B-039B-4724-A7FE-555E7C0A0FE3}"/>
    <cellStyle name="Normal 7 6 2 3 3 4" xfId="8566" xr:uid="{A34AC5BC-0734-4227-9483-F63AE9FA58A4}"/>
    <cellStyle name="Normal 7 6 2 3 3 4 2" xfId="18946" xr:uid="{DA7AF1A6-8AED-419E-8558-7AA2EF1EDAAE}"/>
    <cellStyle name="Normal 7 6 2 3 3 5" xfId="11399" xr:uid="{ADA725C3-BAC9-4DE8-B058-DE956EBE7BD5}"/>
    <cellStyle name="Normal 7 6 2 3 3 5 2" xfId="21779" xr:uid="{106E1BA2-A679-4A52-8A91-C8AD22D52F32}"/>
    <cellStyle name="Normal 7 6 2 3 3 6" xfId="23951" xr:uid="{3DF65DFE-68C1-4814-B5DB-D46D28CCC849}"/>
    <cellStyle name="Normal 7 6 2 3 3 7" xfId="14079" xr:uid="{2AAC3EB0-648E-4039-A54B-70CFFB60586E}"/>
    <cellStyle name="Normal 7 6 2 3 4" xfId="2999" xr:uid="{00000000-0005-0000-0000-0000F7080000}"/>
    <cellStyle name="Normal 7 6 2 3 4 2" xfId="6148" xr:uid="{8CE6BF8B-0E9F-4452-84EA-E1F3441688C5}"/>
    <cellStyle name="Normal 7 6 2 3 4 2 2" xfId="26410" xr:uid="{58070C94-302A-4FED-9388-BC7FD3B37CC0}"/>
    <cellStyle name="Normal 7 6 2 3 4 2 3" xfId="15626" xr:uid="{0C47AA3F-AB24-4930-9F11-72E8E2853579}"/>
    <cellStyle name="Normal 7 6 2 3 4 3" xfId="8079" xr:uid="{DE95BD2A-6FEC-43D3-99B0-B0875EAAA115}"/>
    <cellStyle name="Normal 7 6 2 3 4 3 2" xfId="18459" xr:uid="{ED7BAE7D-93BA-4869-9024-02B2F0BF21BA}"/>
    <cellStyle name="Normal 7 6 2 3 4 4" xfId="10912" xr:uid="{B17E3A17-CCA1-40F8-B55A-5C7F6649D437}"/>
    <cellStyle name="Normal 7 6 2 3 4 4 2" xfId="21292" xr:uid="{E8854CB8-4A7B-42B7-B6C5-59EAF2B0AF74}"/>
    <cellStyle name="Normal 7 6 2 3 4 5" xfId="24931" xr:uid="{CD25090A-1621-41C6-A210-0964DFF056A3}"/>
    <cellStyle name="Normal 7 6 2 3 4 6" xfId="13499" xr:uid="{FBD1A3F5-66E5-42B8-A13E-5BBCC43129D9}"/>
    <cellStyle name="Normal 7 6 2 3 5" xfId="2602" xr:uid="{00000000-0005-0000-0000-0000F8080000}"/>
    <cellStyle name="Normal 7 6 2 3 5 2" xfId="5867" xr:uid="{68540AEA-0E8E-4490-B917-D8E157903F73}"/>
    <cellStyle name="Normal 7 6 2 3 5 2 2" xfId="25872" xr:uid="{99D1D200-427F-4337-BF8F-46411779011E}"/>
    <cellStyle name="Normal 7 6 2 3 5 2 3" xfId="15274" xr:uid="{7B3CE3F2-FBE3-4F86-B53B-87E78ECF1E4D}"/>
    <cellStyle name="Normal 7 6 2 3 5 3" xfId="7727" xr:uid="{46B538C4-698E-407A-A73A-E6508947368F}"/>
    <cellStyle name="Normal 7 6 2 3 5 3 2" xfId="18107" xr:uid="{8C020935-67DA-4919-8F95-EE48A1028C02}"/>
    <cellStyle name="Normal 7 6 2 3 5 4" xfId="10560" xr:uid="{A7DF25E5-D097-4AB6-8A00-5C02D02AC826}"/>
    <cellStyle name="Normal 7 6 2 3 5 4 2" xfId="20940" xr:uid="{31A32AC7-551F-4906-BAB2-3B442B016CFC}"/>
    <cellStyle name="Normal 7 6 2 3 5 5" xfId="22925" xr:uid="{DCFA66F2-A4CC-4D03-88FA-4D2DEDA2B454}"/>
    <cellStyle name="Normal 7 6 2 3 5 6" xfId="12990" xr:uid="{F0E67ACF-9FBC-40E0-A18F-2E957BAD3AC0}"/>
    <cellStyle name="Normal 7 6 2 3 6" xfId="2409" xr:uid="{00000000-0005-0000-0000-0000F2080000}"/>
    <cellStyle name="Normal 7 6 2 3 6 2" xfId="7536" xr:uid="{78E3D2FD-30E3-475C-A30E-3B2F53C80C2E}"/>
    <cellStyle name="Normal 7 6 2 3 6 2 2" xfId="17916" xr:uid="{81BE1BC3-C79A-4BCB-A37E-0F1B6A11141F}"/>
    <cellStyle name="Normal 7 6 2 3 6 3" xfId="10369" xr:uid="{BC48B4BF-DD1D-4F5D-8422-249DC6A0F923}"/>
    <cellStyle name="Normal 7 6 2 3 6 3 2" xfId="20749" xr:uid="{186FE3F9-E38C-4563-937D-AF0E6A552712}"/>
    <cellStyle name="Normal 7 6 2 3 6 4" xfId="25439" xr:uid="{FEDB20F1-CD1B-4AB9-9D41-85153BDA663B}"/>
    <cellStyle name="Normal 7 6 2 3 6 5" xfId="15083" xr:uid="{94E2F247-9332-4E0E-A9F1-EE55A5533C72}"/>
    <cellStyle name="Normal 7 6 2 3 7" xfId="4080" xr:uid="{A6B066F1-DD96-4C23-A370-41D05A534855}"/>
    <cellStyle name="Normal 7 6 2 3 7 2" xfId="8858" xr:uid="{667C695F-D196-43B0-9454-E2BEAC50E32B}"/>
    <cellStyle name="Normal 7 6 2 3 7 2 2" xfId="19238" xr:uid="{58A1C407-A8BF-4947-968E-83CFCDF6891D}"/>
    <cellStyle name="Normal 7 6 2 3 7 3" xfId="11691" xr:uid="{D348FA38-632B-4CDE-8A66-F8DC1E6E7289}"/>
    <cellStyle name="Normal 7 6 2 3 7 3 2" xfId="22071" xr:uid="{860FD70A-BDAB-4B4D-84BD-620614E8FCD7}"/>
    <cellStyle name="Normal 7 6 2 3 7 4" xfId="16405" xr:uid="{95D5832A-9277-429F-AC12-EB7E130781B2}"/>
    <cellStyle name="Normal 7 6 2 3 8" xfId="5481" xr:uid="{7A635B9E-6B33-46CF-BC6A-D7E5668F196F}"/>
    <cellStyle name="Normal 7 6 2 3 8 2" xfId="14779" xr:uid="{A9FE8C30-9E0C-4D99-BCA5-24D0BB0B4012}"/>
    <cellStyle name="Normal 7 6 2 3 9" xfId="7232" xr:uid="{69B6C9D1-4B47-4FD4-9E52-B740DF431ACF}"/>
    <cellStyle name="Normal 7 6 2 3 9 2" xfId="17612" xr:uid="{B773A3F7-250A-44AB-B434-737FFFE34FD5}"/>
    <cellStyle name="Normal 7 6 2 4" xfId="1481" xr:uid="{00000000-0005-0000-0000-0000A2070000}"/>
    <cellStyle name="Normal 7 6 2 4 2" xfId="1482" xr:uid="{00000000-0005-0000-0000-0000A3070000}"/>
    <cellStyle name="Normal 7 6 2 4 2 2" xfId="7233" xr:uid="{6E122A99-0A2B-481E-941E-1A629EFDA561}"/>
    <cellStyle name="Normal 7 6 2 4 2 2 2" xfId="28572" xr:uid="{83729F6A-F6F6-4A57-98C1-F05D08D6747E}"/>
    <cellStyle name="Normal 7 6 2 4 2 2 3" xfId="28471" xr:uid="{B2F2DA54-1103-42A2-9A7C-76FB970A49FC}"/>
    <cellStyle name="Normal 7 6 2 4 2 2 4" xfId="17613" xr:uid="{D3ADCC34-AB49-487F-8203-E8A8E112658B}"/>
    <cellStyle name="Normal 7 6 2 4 2 3" xfId="10066" xr:uid="{CEDBC37A-7193-45AF-A6B6-FCA2810ED39C}"/>
    <cellStyle name="Normal 7 6 2 4 2 3 2" xfId="29465" xr:uid="{2956D692-3D13-45A4-A872-ED62089834FD}"/>
    <cellStyle name="Normal 7 6 2 4 2 3 3" xfId="20446" xr:uid="{6A1C4D72-F17D-4E46-9A7F-286D12EE63B6}"/>
    <cellStyle name="Normal 7 6 2 4 2 4" xfId="22634" xr:uid="{4D6831AF-81DC-4B28-8CFE-4A01A6C21AFC}"/>
    <cellStyle name="Normal 7 6 2 4 2 5" xfId="14780" xr:uid="{724AB0AE-DCBD-447A-9A5F-559E64BBAC60}"/>
    <cellStyle name="Normal 7 6 2 4 3" xfId="27383" xr:uid="{FA1FF1D9-E270-4A7D-A943-E427F0729186}"/>
    <cellStyle name="Normal 7 6 2 4 4" xfId="27361" xr:uid="{5E3A2284-2B4C-4BE2-948C-47C09382975B}"/>
    <cellStyle name="Normal 7 6 2 5" xfId="1483" xr:uid="{00000000-0005-0000-0000-0000A4070000}"/>
    <cellStyle name="Normal 7 6 2 5 2" xfId="4602" xr:uid="{12B5E42F-D790-45DA-9D1D-5C233CD01BAE}"/>
    <cellStyle name="Normal 7 6 2 5 2 2" xfId="9374" xr:uid="{2F3F45FC-EC56-4E7D-93DD-DA14367C6125}"/>
    <cellStyle name="Normal 7 6 2 5 2 2 2" xfId="29343" xr:uid="{19A9BD2C-7CD5-4F36-819D-FCF0DCCAC26D}"/>
    <cellStyle name="Normal 7 6 2 5 2 2 3" xfId="19754" xr:uid="{6D73268A-E381-41BB-9B34-46954B025484}"/>
    <cellStyle name="Normal 7 6 2 5 2 3" xfId="12207" xr:uid="{B541EE0C-4218-421C-9358-C9821E1A6070}"/>
    <cellStyle name="Normal 7 6 2 5 2 3 2" xfId="22587" xr:uid="{012FB8A7-B699-401A-B4CF-B396529CC047}"/>
    <cellStyle name="Normal 7 6 2 5 2 4" xfId="22818" xr:uid="{5A2CA262-985D-488C-8315-7CA4E45DF330}"/>
    <cellStyle name="Normal 7 6 2 5 2 5" xfId="16921" xr:uid="{3BAEB2FB-CA7F-4AFE-9FED-04598FABBA68}"/>
    <cellStyle name="Normal 7 6 2 5 3" xfId="5482" xr:uid="{9BFE6913-B7FD-46C9-B7DA-1CA04FBD48E1}"/>
    <cellStyle name="Normal 7 6 2 5 3 2" xfId="23479" xr:uid="{FB55B3A7-7CC4-4B33-81ED-58C90816DEA3}"/>
    <cellStyle name="Normal 7 6 2 5 3 3" xfId="26129" xr:uid="{E82DA417-FF46-4F52-9655-06161D003715}"/>
    <cellStyle name="Normal 7 6 2 5 3 4" xfId="14781" xr:uid="{35CE0722-3881-4B50-B822-855499230C93}"/>
    <cellStyle name="Normal 7 6 2 5 4" xfId="7234" xr:uid="{61D9F8CE-C3A3-4C75-975A-5683861D81A8}"/>
    <cellStyle name="Normal 7 6 2 5 4 2" xfId="24404" xr:uid="{FF928902-5FAB-491E-94A9-CC6410DAF7CB}"/>
    <cellStyle name="Normal 7 6 2 5 4 3" xfId="26435" xr:uid="{92080964-D7FF-4FC2-9B39-69DF9E261DF5}"/>
    <cellStyle name="Normal 7 6 2 5 4 4" xfId="17614" xr:uid="{A1508B5E-4B42-4C5E-8E1E-D427EE683154}"/>
    <cellStyle name="Normal 7 6 2 5 5" xfId="10067" xr:uid="{5E8CB66E-C768-459E-B683-3A13F096FB12}"/>
    <cellStyle name="Normal 7 6 2 5 5 2" xfId="29466" xr:uid="{A01A7646-22A0-41C3-B691-FACD4DA56448}"/>
    <cellStyle name="Normal 7 6 2 5 5 3" xfId="20447" xr:uid="{E4F574C7-E9B7-468D-9451-085997566E7D}"/>
    <cellStyle name="Normal 7 6 2 5 6" xfId="25143" xr:uid="{1CD5A22A-E0C0-40E0-BF04-96020AA18368}"/>
    <cellStyle name="Normal 7 6 2 5 7" xfId="14080" xr:uid="{6F77A334-7E8D-454F-9079-979D25F26416}"/>
    <cellStyle name="Normal 7 6 2 6" xfId="1484" xr:uid="{00000000-0005-0000-0000-0000A5070000}"/>
    <cellStyle name="Normal 7 6 2 6 2" xfId="2499" xr:uid="{00000000-0005-0000-0000-0000FB080000}"/>
    <cellStyle name="Normal 7 6 2 6 2 2" xfId="7624" xr:uid="{6DA91824-4395-46A4-B38A-CA6BA7737022}"/>
    <cellStyle name="Normal 7 6 2 6 2 2 2" xfId="18004" xr:uid="{B286C0FC-B35F-4A65-8F1E-46A4D3D798C7}"/>
    <cellStyle name="Normal 7 6 2 6 2 3" xfId="10457" xr:uid="{F0F27D90-69BA-4FBF-9D6A-63517C68C43B}"/>
    <cellStyle name="Normal 7 6 2 6 2 3 2" xfId="20837" xr:uid="{5D964759-6C67-4757-A5AD-5C7EDC1A05BE}"/>
    <cellStyle name="Normal 7 6 2 6 2 4" xfId="28456" xr:uid="{14B8BD50-F673-4976-A063-187232F799C6}"/>
    <cellStyle name="Normal 7 6 2 6 2 5" xfId="15171" xr:uid="{B518ABFA-065B-423C-BD0E-6902CAC24386}"/>
    <cellStyle name="Normal 7 6 2 6 3" xfId="2046" xr:uid="{00000000-0005-0000-0000-0000A5070000}"/>
    <cellStyle name="Normal 7 6 2 6 4" xfId="5483" xr:uid="{A67FD77B-8C42-46EF-8626-0391DF1149CC}"/>
    <cellStyle name="Normal 7 6 2 6 4 2" xfId="29746" xr:uid="{5D856566-71DC-4B60-BA54-4AAFB41ABC56}"/>
    <cellStyle name="Normal 7 6 2 6 5" xfId="22766" xr:uid="{55D9A16F-D7A4-4684-8925-24433A61B1FE}"/>
    <cellStyle name="Normal 7 6 2 6 6" xfId="12887" xr:uid="{23CC4D2E-FB2B-433A-8457-8D4F882A536F}"/>
    <cellStyle name="Normal 7 6 2 7" xfId="2193" xr:uid="{00000000-0005-0000-0000-0000E5080000}"/>
    <cellStyle name="Normal 7 6 2 7 2" xfId="7320" xr:uid="{BF72EEEC-0363-42E3-BC13-D45899A28E16}"/>
    <cellStyle name="Normal 7 6 2 7 2 2" xfId="25933" xr:uid="{B86B97D5-6C7E-4598-A23A-995132FA8F68}"/>
    <cellStyle name="Normal 7 6 2 7 2 3" xfId="17700" xr:uid="{4BEFBD65-26C5-4811-A175-AF2DB6BCCA56}"/>
    <cellStyle name="Normal 7 6 2 7 3" xfId="10153" xr:uid="{21A3D271-F3A0-4463-94E9-EDCAD5111008}"/>
    <cellStyle name="Normal 7 6 2 7 3 2" xfId="20533" xr:uid="{E0479714-0684-4F81-93CE-59DB467146FA}"/>
    <cellStyle name="Normal 7 6 2 7 4" xfId="24912" xr:uid="{8956E53A-E2B5-4656-A712-A63BE9BA9A20}"/>
    <cellStyle name="Normal 7 6 2 7 5" xfId="14867" xr:uid="{53DC5CB4-8DC4-4461-95A0-784F72F2BAF7}"/>
    <cellStyle name="Normal 7 6 2 8" xfId="24377" xr:uid="{ED4EC8EF-5843-457B-AF88-4D7D2FF16CC9}"/>
    <cellStyle name="Normal 7 6 2 8 2" xfId="26103" xr:uid="{1718AF5F-58E8-4B0F-AB17-E916184D4514}"/>
    <cellStyle name="Normal 7 6 2 9" xfId="26698" xr:uid="{6293BA1F-4F0E-4845-A691-991D33328C21}"/>
    <cellStyle name="Normal 7 6 20" xfId="12402" xr:uid="{4D736B5C-A5E8-4CE8-A84B-CC95F0450F18}"/>
    <cellStyle name="Normal 7 6 21" xfId="29835" xr:uid="{14591012-5BF2-4661-84EF-D3C202A421F1}"/>
    <cellStyle name="Normal 7 6 21 2" xfId="31504" xr:uid="{AE07DE1B-668E-4B16-88FD-3A9EC54BD8AE}"/>
    <cellStyle name="Normal 7 6 22" xfId="29980" xr:uid="{9BCCC15C-78C9-486F-A701-1A52E6003D5D}"/>
    <cellStyle name="Normal 7 6 23" xfId="30163" xr:uid="{49D357EA-AD67-4E3B-A3C0-C67DEDCA22C2}"/>
    <cellStyle name="Normal 7 6 3" xfId="1485" xr:uid="{00000000-0005-0000-0000-0000A6070000}"/>
    <cellStyle name="Normal 7 6 3 10" xfId="5484" xr:uid="{0FF0B9C9-C1B6-4F32-B56F-A6E9F15C0064}"/>
    <cellStyle name="Normal 7 6 3 10 2" xfId="14782" xr:uid="{11F63485-85EE-419C-92E1-1121CED9FCEE}"/>
    <cellStyle name="Normal 7 6 3 11" xfId="7235" xr:uid="{C03B5CF4-3859-4FAB-B0F8-AD00D31F5CD5}"/>
    <cellStyle name="Normal 7 6 3 11 2" xfId="17615" xr:uid="{3965AFF5-D500-4564-8608-7B8F9F639B94}"/>
    <cellStyle name="Normal 7 6 3 12" xfId="10068" xr:uid="{FB397A62-BE51-4249-8822-47E85F69ACF6}"/>
    <cellStyle name="Normal 7 6 3 12 2" xfId="20448" xr:uid="{2017A004-559C-4D69-BB7E-AF23B9128025}"/>
    <cellStyle name="Normal 7 6 3 13" xfId="24059" xr:uid="{00283BD8-6DFE-4D42-A8C9-DE55BB8542D4}"/>
    <cellStyle name="Normal 7 6 3 14" xfId="12462" xr:uid="{330A2FA6-1B02-4750-856C-3013779CABB4}"/>
    <cellStyle name="Normal 7 6 3 2" xfId="1486" xr:uid="{00000000-0005-0000-0000-0000A7070000}"/>
    <cellStyle name="Normal 7 6 3 2 10" xfId="10069" xr:uid="{C384459C-EE0B-4E33-B24B-329E5047D295}"/>
    <cellStyle name="Normal 7 6 3 2 10 2" xfId="20449" xr:uid="{36061472-8AC3-4274-8073-CEF844A71F48}"/>
    <cellStyle name="Normal 7 6 3 2 11" xfId="24504" xr:uid="{4204AB79-5DC5-4919-B457-C0C5904DDC3B}"/>
    <cellStyle name="Normal 7 6 3 2 12" xfId="12644" xr:uid="{22329E4F-DB2C-4C3F-9CF0-92AE194A115C}"/>
    <cellStyle name="Normal 7 6 3 2 2" xfId="1487" xr:uid="{00000000-0005-0000-0000-0000A8070000}"/>
    <cellStyle name="Normal 7 6 3 2 2 2" xfId="3489" xr:uid="{00000000-0005-0000-0000-0000FF080000}"/>
    <cellStyle name="Normal 7 6 3 2 2 2 2" xfId="6544" xr:uid="{A75AD212-DE64-4528-9504-E8C40F6BFFD9}"/>
    <cellStyle name="Normal 7 6 3 2 2 2 2 2" xfId="24604" xr:uid="{A8C4C092-3BDF-4E13-8A90-AF197A9ED4D0}"/>
    <cellStyle name="Normal 7 6 3 2 2 2 2 3" xfId="27047" xr:uid="{2ED1A404-9ADC-44F3-A047-EBCF7D564F86}"/>
    <cellStyle name="Normal 7 6 3 2 2 2 2 4" xfId="16115" xr:uid="{EF263C13-2736-4C6F-8F51-B5CEE61F346C}"/>
    <cellStyle name="Normal 7 6 3 2 2 2 3" xfId="8568" xr:uid="{32111021-159F-4647-B700-FE0DBF32DC34}"/>
    <cellStyle name="Normal 7 6 3 2 2 2 3 2" xfId="28949" xr:uid="{EAA0EE0C-4FE5-4161-BCED-F3045E4F6B01}"/>
    <cellStyle name="Normal 7 6 3 2 2 2 3 3" xfId="18948" xr:uid="{BFC8A839-9433-4509-8CDC-EE5B8F75A796}"/>
    <cellStyle name="Normal 7 6 3 2 2 2 4" xfId="11401" xr:uid="{3903FC95-6D88-43D5-B48C-BF1168E91186}"/>
    <cellStyle name="Normal 7 6 3 2 2 2 4 2" xfId="21781" xr:uid="{85F0D391-5129-4115-8BDB-5E45211D7ADD}"/>
    <cellStyle name="Normal 7 6 3 2 2 2 5" xfId="24105" xr:uid="{53B646B6-BDEF-47EF-BC18-89C8554F3A50}"/>
    <cellStyle name="Normal 7 6 3 2 2 2 6" xfId="14082" xr:uid="{BAE7D445-FB7C-42D7-AD8B-B9AC3626DEDA}"/>
    <cellStyle name="Normal 7 6 3 2 2 3" xfId="4377" xr:uid="{C162742C-DE66-4955-A711-6E4484B11279}"/>
    <cellStyle name="Normal 7 6 3 2 2 3 2" xfId="9149" xr:uid="{0918B151-3C2B-4B85-A6EE-AA68960CB029}"/>
    <cellStyle name="Normal 7 6 3 2 2 3 2 2" xfId="29192" xr:uid="{88587D24-EEEF-4814-86EC-5BC5CAA19DD2}"/>
    <cellStyle name="Normal 7 6 3 2 2 3 2 3" xfId="19529" xr:uid="{8B3E029C-4D34-4CE9-B3C5-4B123FC6AEC1}"/>
    <cellStyle name="Normal 7 6 3 2 2 3 3" xfId="11982" xr:uid="{266513DF-7348-434C-8067-A7FDC9FC347D}"/>
    <cellStyle name="Normal 7 6 3 2 2 3 3 2" xfId="22362" xr:uid="{F34BC78C-C166-4889-B870-241F722142EB}"/>
    <cellStyle name="Normal 7 6 3 2 2 3 4" xfId="24115" xr:uid="{9C2A6350-DC11-4F7E-A855-98DE6405744B}"/>
    <cellStyle name="Normal 7 6 3 2 2 3 5" xfId="16696" xr:uid="{EA3FD3EA-104B-4372-8508-1829A0B44B5A}"/>
    <cellStyle name="Normal 7 6 3 2 2 4" xfId="5486" xr:uid="{F6EB880C-ED38-43AD-9751-1348F342E406}"/>
    <cellStyle name="Normal 7 6 3 2 2 4 2" xfId="26681" xr:uid="{174D04E0-A481-4349-AFBB-03F3FEE58C33}"/>
    <cellStyle name="Normal 7 6 3 2 2 4 3" xfId="14784" xr:uid="{1351964C-5036-4720-AC2B-4923681CF4AE}"/>
    <cellStyle name="Normal 7 6 3 2 2 5" xfId="7237" xr:uid="{B202CF5B-A6DC-4139-A90D-747D11398E52}"/>
    <cellStyle name="Normal 7 6 3 2 2 5 2" xfId="17617" xr:uid="{B893D070-4A71-4F7A-9322-7BF783E4AD36}"/>
    <cellStyle name="Normal 7 6 3 2 2 6" xfId="10070" xr:uid="{4F20E983-D5B4-4F3B-9774-CCF5C3CD4021}"/>
    <cellStyle name="Normal 7 6 3 2 2 6 2" xfId="20450" xr:uid="{EF6D2DA0-8AC6-416D-AB1F-40B3D31A6C2B}"/>
    <cellStyle name="Normal 7 6 3 2 2 7" xfId="25105" xr:uid="{89018BB3-8938-462E-AEA3-006F14FFFBAD}"/>
    <cellStyle name="Normal 7 6 3 2 2 8" xfId="13325" xr:uid="{61F590E0-3462-4D35-AD10-130D37A535D8}"/>
    <cellStyle name="Normal 7 6 3 2 3" xfId="3490" xr:uid="{00000000-0005-0000-0000-000000090000}"/>
    <cellStyle name="Normal 7 6 3 2 3 2" xfId="4603" xr:uid="{39ECBFA1-EFA7-434E-B5B7-F7621C6DED91}"/>
    <cellStyle name="Normal 7 6 3 2 3 2 2" xfId="9375" xr:uid="{6A24BE19-D00A-402A-BF36-29A11EF1785A}"/>
    <cellStyle name="Normal 7 6 3 2 3 2 2 2" xfId="29344" xr:uid="{1EFC031E-8BC5-41C9-B3F7-ADEFFFCEF88E}"/>
    <cellStyle name="Normal 7 6 3 2 3 2 2 3" xfId="19755" xr:uid="{F8C1338B-9D46-4335-A532-D1A8DCD6CDB1}"/>
    <cellStyle name="Normal 7 6 3 2 3 2 3" xfId="12208" xr:uid="{E79DF795-2412-48C3-839B-400AC4100CB6}"/>
    <cellStyle name="Normal 7 6 3 2 3 2 3 2" xfId="22588" xr:uid="{90C6B6F4-9B46-4D95-BA39-EA67B5D745C0}"/>
    <cellStyle name="Normal 7 6 3 2 3 2 4" xfId="25652" xr:uid="{2CE1781A-5E26-4029-AEFA-75D6D87258A2}"/>
    <cellStyle name="Normal 7 6 3 2 3 2 5" xfId="16922" xr:uid="{9B51D3E1-8B40-45FB-B22D-E8E0CBC33D80}"/>
    <cellStyle name="Normal 7 6 3 2 3 3" xfId="6545" xr:uid="{E4F7623D-6662-4A7F-8469-B85FD6B2A69A}"/>
    <cellStyle name="Normal 7 6 3 2 3 3 2" xfId="26833" xr:uid="{EBEE138B-E2C0-41E6-96F2-23A53F2328CC}"/>
    <cellStyle name="Normal 7 6 3 2 3 3 3" xfId="16116" xr:uid="{94112684-D143-469E-B73F-BA75177662C5}"/>
    <cellStyle name="Normal 7 6 3 2 3 4" xfId="8569" xr:uid="{204587C1-477C-4F02-AC2C-FB776FA0CC80}"/>
    <cellStyle name="Normal 7 6 3 2 3 4 2" xfId="18949" xr:uid="{5C79DCA2-4A5F-46C4-AAFF-A42ADB2FB554}"/>
    <cellStyle name="Normal 7 6 3 2 3 5" xfId="11402" xr:uid="{AEB043DD-3436-4ACC-B81C-0B3407855D19}"/>
    <cellStyle name="Normal 7 6 3 2 3 5 2" xfId="21782" xr:uid="{BAC586FA-8088-469D-8538-E78A0BE57809}"/>
    <cellStyle name="Normal 7 6 3 2 3 6" xfId="24226" xr:uid="{8EED4C54-AB70-4569-8CE6-1053658155E5}"/>
    <cellStyle name="Normal 7 6 3 2 3 7" xfId="14083" xr:uid="{30054B3B-B915-405B-ADE7-584368C336C6}"/>
    <cellStyle name="Normal 7 6 3 2 4" xfId="3488" xr:uid="{00000000-0005-0000-0000-000001090000}"/>
    <cellStyle name="Normal 7 6 3 2 4 2" xfId="6543" xr:uid="{7B6E7000-0441-4622-945D-CE45B7D4AB6B}"/>
    <cellStyle name="Normal 7 6 3 2 4 2 2" xfId="26592" xr:uid="{4BCE06FB-C81E-4322-B29F-BBE14600E106}"/>
    <cellStyle name="Normal 7 6 3 2 4 2 3" xfId="16114" xr:uid="{3A1732FA-27B6-45A2-AF77-63EB64C97D89}"/>
    <cellStyle name="Normal 7 6 3 2 4 3" xfId="8567" xr:uid="{9DD597EA-EC23-4792-894C-E9B1C33E94AE}"/>
    <cellStyle name="Normal 7 6 3 2 4 3 2" xfId="18947" xr:uid="{362CFB7D-F2B8-4926-B044-983395B01BA1}"/>
    <cellStyle name="Normal 7 6 3 2 4 4" xfId="11400" xr:uid="{D92811AC-761B-403F-B3BF-E85A22387678}"/>
    <cellStyle name="Normal 7 6 3 2 4 4 2" xfId="21780" xr:uid="{FB91684D-B12B-42F6-90A5-428E33A98090}"/>
    <cellStyle name="Normal 7 6 3 2 4 5" xfId="23523" xr:uid="{8A11F309-5766-481E-9FEA-7954DA7B47B4}"/>
    <cellStyle name="Normal 7 6 3 2 4 6" xfId="14081" xr:uid="{CE988D99-B1B8-4C92-985D-D11FA4B9C379}"/>
    <cellStyle name="Normal 7 6 3 2 5" xfId="2536" xr:uid="{00000000-0005-0000-0000-000002090000}"/>
    <cellStyle name="Normal 7 6 3 2 5 2" xfId="5810" xr:uid="{F4DFDF64-7DF7-4B91-90EE-A93EAE6980E3}"/>
    <cellStyle name="Normal 7 6 3 2 5 2 2" xfId="27622" xr:uid="{63BA84BA-A60E-4664-B663-17E1FEC0AD59}"/>
    <cellStyle name="Normal 7 6 3 2 5 2 3" xfId="15208" xr:uid="{BBE616B4-4FED-4FAD-9B28-D5068FF531DD}"/>
    <cellStyle name="Normal 7 6 3 2 5 3" xfId="7661" xr:uid="{61134F25-A1A6-4156-9344-85714967A00C}"/>
    <cellStyle name="Normal 7 6 3 2 5 3 2" xfId="18041" xr:uid="{05AE6B0B-E90F-496D-9F41-02F654425368}"/>
    <cellStyle name="Normal 7 6 3 2 5 4" xfId="10494" xr:uid="{5797FCFC-89AF-49F9-9975-DF75035D6631}"/>
    <cellStyle name="Normal 7 6 3 2 5 4 2" xfId="20874" xr:uid="{D1EF8E00-47DB-4AF1-89E3-031429467C7E}"/>
    <cellStyle name="Normal 7 6 3 2 5 5" xfId="24102" xr:uid="{037A8E6B-0580-4D89-A363-ABD4DA75EE1C}"/>
    <cellStyle name="Normal 7 6 3 2 5 6" xfId="12924" xr:uid="{F05D9D0A-05DF-4E0B-BA3C-4F5C0046ED46}"/>
    <cellStyle name="Normal 7 6 3 2 6" xfId="2410" xr:uid="{00000000-0005-0000-0000-0000FD080000}"/>
    <cellStyle name="Normal 7 6 3 2 6 2" xfId="7537" xr:uid="{0AF1B255-9782-4AA0-85B9-E2F027122566}"/>
    <cellStyle name="Normal 7 6 3 2 6 2 2" xfId="17917" xr:uid="{A8F0BB78-33FF-4A33-9C14-85171F59F9D7}"/>
    <cellStyle name="Normal 7 6 3 2 6 3" xfId="10370" xr:uid="{748D5359-7EA2-4C9F-A25C-AC466CAA6C64}"/>
    <cellStyle name="Normal 7 6 3 2 6 3 2" xfId="20750" xr:uid="{21BAC3C7-CA48-4471-B2F8-D6F7724DCB22}"/>
    <cellStyle name="Normal 7 6 3 2 6 4" xfId="24578" xr:uid="{7DA92AAD-0C30-4D70-8EF8-F92F27EDCF5E}"/>
    <cellStyle name="Normal 7 6 3 2 6 5" xfId="15084" xr:uid="{3F5B5856-726F-4C40-B48C-00F81E228475}"/>
    <cellStyle name="Normal 7 6 3 2 7" xfId="4082" xr:uid="{8905C58B-3AA2-4522-9658-D1A4F26EBCA6}"/>
    <cellStyle name="Normal 7 6 3 2 7 2" xfId="8860" xr:uid="{AE4A32B9-46AF-4B7A-9737-F3E5908BFA7F}"/>
    <cellStyle name="Normal 7 6 3 2 7 2 2" xfId="19240" xr:uid="{9A3E086B-6CD9-4D34-9AB3-3AECDBA64CA3}"/>
    <cellStyle name="Normal 7 6 3 2 7 3" xfId="11693" xr:uid="{6653D4D5-6BF4-413E-A5D3-BE0A02CE4719}"/>
    <cellStyle name="Normal 7 6 3 2 7 3 2" xfId="22073" xr:uid="{0D8C75DD-86CE-40BD-B9F8-D0241E611C28}"/>
    <cellStyle name="Normal 7 6 3 2 7 4" xfId="16407" xr:uid="{24095FED-6EE3-4AC6-9E67-DA564407F3A5}"/>
    <cellStyle name="Normal 7 6 3 2 8" xfId="5485" xr:uid="{1C04D63F-2527-4922-B84E-C8532F610DB5}"/>
    <cellStyle name="Normal 7 6 3 2 8 2" xfId="14783" xr:uid="{FE9598D6-D404-4D12-A2A9-953F6914CC16}"/>
    <cellStyle name="Normal 7 6 3 2 9" xfId="7236" xr:uid="{EF280821-8194-4C2F-9C83-1E7EDD85217C}"/>
    <cellStyle name="Normal 7 6 3 2 9 2" xfId="17616"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3" xr:uid="{00000000-0005-0000-0000-000005090000}"/>
    <cellStyle name="Normal 7 6 3 3 2 2 2 2" xfId="8571" xr:uid="{8B74FCD3-3004-4FF9-A207-3B34207350F0}"/>
    <cellStyle name="Normal 7 6 3 3 2 2 2 2 2" xfId="28951" xr:uid="{7332878A-36D6-4C54-9958-DC49BDBA1940}"/>
    <cellStyle name="Normal 7 6 3 3 2 2 2 2 3" xfId="18951" xr:uid="{5421953C-2644-4634-A08A-92CAB110B78D}"/>
    <cellStyle name="Normal 7 6 3 3 2 2 2 3" xfId="11404" xr:uid="{595A7502-EE64-4239-A595-0E27D4A90B57}"/>
    <cellStyle name="Normal 7 6 3 3 2 2 2 3 2" xfId="21784" xr:uid="{AD091209-4EC8-4E66-94C2-820E502DE9F6}"/>
    <cellStyle name="Normal 7 6 3 3 2 2 2 4" xfId="23833" xr:uid="{1CC13E34-5A25-404A-9A23-D6B30847F204}"/>
    <cellStyle name="Normal 7 6 3 3 2 2 2 5" xfId="16118" xr:uid="{2C6D172E-98DF-4EBB-AA83-BFF35D6113D1}"/>
    <cellStyle name="Normal 7 6 3 3 2 2 3" xfId="3623" xr:uid="{00000000-0005-0000-0000-0000AB070000}"/>
    <cellStyle name="Normal 7 6 3 3 2 2 3 2" xfId="28143" xr:uid="{8EEB4BA7-6823-4210-B5A8-6255A1ED9AD1}"/>
    <cellStyle name="Normal 7 6 3 3 2 2 3 3" xfId="26090" xr:uid="{EB27B8F3-FCF2-43E1-9E0B-18AE21233D3B}"/>
    <cellStyle name="Normal 7 6 3 3 2 2 4" xfId="5487" xr:uid="{3D8DF5C9-2CCE-4182-AF0F-F0C5756989A7}"/>
    <cellStyle name="Normal 7 6 3 3 2 2 4 2" xfId="29785" xr:uid="{AEE5E8D0-64E0-4EF2-B258-9A2F3F526AE1}"/>
    <cellStyle name="Normal 7 6 3 3 2 2 5" xfId="24558" xr:uid="{B922943A-682E-4BDA-97D1-4B15684C58BE}"/>
    <cellStyle name="Normal 7 6 3 3 2 2 6" xfId="14085" xr:uid="{962D000C-A1AC-4453-ACAB-73642BEFA1C9}"/>
    <cellStyle name="Normal 7 6 3 3 2 3" xfId="3492" xr:uid="{00000000-0005-0000-0000-000006090000}"/>
    <cellStyle name="Normal 7 6 3 3 2 3 2" xfId="30073" xr:uid="{32C9490F-223B-4F54-991F-4B3A7967E779}"/>
    <cellStyle name="Normal 7 6 3 3 2 4" xfId="2845" xr:uid="{00000000-0005-0000-0000-000004090000}"/>
    <cellStyle name="Normal 7 6 3 3 2 4 2" xfId="7967" xr:uid="{7FEAC7C5-8702-4A4A-B139-616752534E0F}"/>
    <cellStyle name="Normal 7 6 3 3 2 4 2 2" xfId="26704" xr:uid="{CB561070-5FA2-49DC-A8AE-EB062A357746}"/>
    <cellStyle name="Normal 7 6 3 3 2 4 2 3" xfId="18347" xr:uid="{B7D03DF5-BD0B-495C-8930-FF0F2A8CD2C0}"/>
    <cellStyle name="Normal 7 6 3 3 2 4 3" xfId="10800" xr:uid="{F0E2E89E-372C-4389-8A1A-DBA4DCC2754E}"/>
    <cellStyle name="Normal 7 6 3 3 2 4 3 2" xfId="21180" xr:uid="{10594F66-5859-4BA2-8F95-ABD9FCBFBF80}"/>
    <cellStyle name="Normal 7 6 3 3 2 4 4" xfId="22793" xr:uid="{19E007BA-7098-4A3F-9530-9818CE4A424A}"/>
    <cellStyle name="Normal 7 6 3 3 2 4 5" xfId="15514" xr:uid="{08EB1DFA-FFE2-4B40-9F7A-2B80C57D678F}"/>
    <cellStyle name="Normal 7 6 3 3 2 5" xfId="3767" xr:uid="{00000000-0005-0000-0000-000009070000}"/>
    <cellStyle name="Normal 7 6 3 3 2 5 2" xfId="4094" xr:uid="{9ECDFCFE-9E25-458F-A3CA-22ABFB47DDE6}"/>
    <cellStyle name="Normal 7 6 3 3 2 5 2 2" xfId="29805" xr:uid="{5B30EC69-E692-4A67-825D-515A3CD295B3}"/>
    <cellStyle name="Normal 7 6 3 3 2 5 3" xfId="23111" xr:uid="{8B9C337C-9F1F-4B71-B33C-4BBF8768F2B4}"/>
    <cellStyle name="Normal 7 6 3 3 2 5 3 2" xfId="30093" xr:uid="{704ABBA2-7391-4C03-A229-8C5BE6596277}"/>
    <cellStyle name="Normal 7 6 3 3 2 5 4" xfId="25623" xr:uid="{08F19465-FA20-4EFC-BDBA-F333EA0FE99C}"/>
    <cellStyle name="Normal 7 6 3 3 2 5 5" xfId="30292" xr:uid="{B0B0FC5E-A681-4C7A-9402-587E6D246449}"/>
    <cellStyle name="Normal 7 6 3 3 2 5 5 2" xfId="31435" xr:uid="{0C479F8B-31BC-4A83-A9FF-C393F1C53DF5}"/>
    <cellStyle name="Normal 7 6 3 3 2 5 6" xfId="31632" xr:uid="{30D63F68-2665-4D62-BFD1-4D3B105583A0}"/>
    <cellStyle name="Normal 7 6 3 3 2 6" xfId="23048" xr:uid="{6A1329E9-4F61-4AE7-A038-DC47D92FCBA5}"/>
    <cellStyle name="Normal 7 6 3 3 2 6 2" xfId="31145" xr:uid="{34B83ACE-44A3-4940-AFE5-B4EF022905B3}"/>
    <cellStyle name="Normal 7 6 3 3 2 6 3" xfId="30913" xr:uid="{6E2A21CD-035E-489F-A7DE-293D595960DB}"/>
    <cellStyle name="Normal 7 6 3 3 2 7" xfId="13326" xr:uid="{F64208F4-0E3F-4CEE-8256-88031B63933C}"/>
    <cellStyle name="Normal 7 6 3 3 2 8" xfId="30925" xr:uid="{9FCF0968-A979-4539-AD90-D2D9D79CDAFE}"/>
    <cellStyle name="Normal 7 6 3 3 3" xfId="1491" xr:uid="{00000000-0005-0000-0000-0000AC070000}"/>
    <cellStyle name="Normal 7 6 3 3 3 2" xfId="3494" xr:uid="{00000000-0005-0000-0000-000007090000}"/>
    <cellStyle name="Normal 7 6 3 3 3 2 2" xfId="8572" xr:uid="{EF5855A4-E2C1-49DF-9504-E2EA90CE0347}"/>
    <cellStyle name="Normal 7 6 3 3 3 2 2 2" xfId="28952" xr:uid="{025541B1-DBD4-4EEF-9100-08DB729F7508}"/>
    <cellStyle name="Normal 7 6 3 3 3 2 2 3" xfId="18952" xr:uid="{63D9C151-495E-40D9-AF42-DAF5A7960CFA}"/>
    <cellStyle name="Normal 7 6 3 3 3 2 2 4" xfId="29815" xr:uid="{A6D295F5-EE7B-4174-AF97-372C2354F921}"/>
    <cellStyle name="Normal 7 6 3 3 3 2 3" xfId="11405" xr:uid="{36AF5DE9-B923-43DA-853A-9DA9024BB51D}"/>
    <cellStyle name="Normal 7 6 3 3 3 2 3 2" xfId="21785" xr:uid="{1F465D1C-26CD-4943-9251-547D0E3620B2}"/>
    <cellStyle name="Normal 7 6 3 3 3 2 4" xfId="25233" xr:uid="{ACDE281D-914C-4269-A204-0BEA3AA49052}"/>
    <cellStyle name="Normal 7 6 3 3 3 2 5" xfId="24789" xr:uid="{E7424FEE-A287-4278-8785-A45E7B369859}"/>
    <cellStyle name="Normal 7 6 3 3 3 2 6" xfId="16119" xr:uid="{36AD8D00-0916-4C96-8A04-308D4955D853}"/>
    <cellStyle name="Normal 7 6 3 3 3 3" xfId="3581" xr:uid="{00000000-0005-0000-0000-0000AC070000}"/>
    <cellStyle name="Normal 7 6 3 3 3 3 2" xfId="22701" xr:uid="{AA2F5C75-DC2C-4230-A5D8-101807C85474}"/>
    <cellStyle name="Normal 7 6 3 3 3 3 2 2" xfId="29818" xr:uid="{780A20BF-D728-490A-A368-FF54E81B0461}"/>
    <cellStyle name="Normal 7 6 3 3 3 3 3" xfId="23938" xr:uid="{BF96C682-830A-4B3C-86E6-BED0BFAFAB1E}"/>
    <cellStyle name="Normal 7 6 3 3 3 4" xfId="4604" xr:uid="{B2D18F5D-868F-400D-8613-513DEF26BB5F}"/>
    <cellStyle name="Normal 7 6 3 3 3 4 2" xfId="9376" xr:uid="{0425B6A6-629F-4611-80FC-EDBECEF46DCF}"/>
    <cellStyle name="Normal 7 6 3 3 3 4 2 2" xfId="19756" xr:uid="{F252610E-686D-4982-B396-9C861E514B40}"/>
    <cellStyle name="Normal 7 6 3 3 3 4 2 3" xfId="31106" xr:uid="{8CB3474E-5571-49FA-AE72-8D5E115219A0}"/>
    <cellStyle name="Normal 7 6 3 3 3 4 2 4" xfId="30914" xr:uid="{DE5E27BB-B822-402D-923F-F9EA10B0EB4E}"/>
    <cellStyle name="Normal 7 6 3 3 3 4 3" xfId="12209" xr:uid="{380CCD94-C053-4C53-BD94-FFD08E872D30}"/>
    <cellStyle name="Normal 7 6 3 3 3 4 3 2" xfId="22589" xr:uid="{6FDC5E10-66D4-454D-ADAD-CEBBF6359800}"/>
    <cellStyle name="Normal 7 6 3 3 3 4 4" xfId="16923" xr:uid="{F6ECB581-5B9B-47AF-9F76-84B6EC88C8E6}"/>
    <cellStyle name="Normal 7 6 3 3 3 5" xfId="5488" xr:uid="{E526189A-FBBF-4CD8-BD80-1D49B21A9FC2}"/>
    <cellStyle name="Normal 7 6 3 3 3 5 2" xfId="29709" xr:uid="{04BD60D3-49F8-449A-9143-0C78D84BF8AD}"/>
    <cellStyle name="Normal 7 6 3 3 3 5 2 2" xfId="30952" xr:uid="{B3D80988-D845-47B0-B2DE-F9006412263D}"/>
    <cellStyle name="Normal 7 6 3 3 3 6" xfId="22963" xr:uid="{A39247FC-957C-4179-8B1D-E102D3CFAC6C}"/>
    <cellStyle name="Normal 7 6 3 3 3 6 2" xfId="29673" xr:uid="{CA9E9E34-311D-47F7-9DA7-90D58AC2FE83}"/>
    <cellStyle name="Normal 7 6 3 3 3 7" xfId="25778" xr:uid="{E22A0136-BAAB-4D71-B4B6-C80D15B87F53}"/>
    <cellStyle name="Normal 7 6 3 3 3 8" xfId="14086" xr:uid="{574FAC05-942C-4FEA-9B51-28FD901D0829}"/>
    <cellStyle name="Normal 7 6 3 3 4" xfId="3491" xr:uid="{00000000-0005-0000-0000-000008090000}"/>
    <cellStyle name="Normal 7 6 3 3 4 2" xfId="6546" xr:uid="{F5FEA776-40B7-467D-A373-0714A130124A}"/>
    <cellStyle name="Normal 7 6 3 3 4 2 2" xfId="23241" xr:uid="{51F7082C-2196-41C7-B373-69BB56C93B1A}"/>
    <cellStyle name="Normal 7 6 3 3 4 2 3" xfId="28159" xr:uid="{DC6147DF-82B5-4E3B-916F-0BCF6F0F8E91}"/>
    <cellStyle name="Normal 7 6 3 3 4 2 4" xfId="16117" xr:uid="{30F026B2-B805-4647-990F-CDDA94500353}"/>
    <cellStyle name="Normal 7 6 3 3 4 2 5" xfId="30569" xr:uid="{84B7872D-76F9-4A5E-9DB5-AB13DBD0B9B6}"/>
    <cellStyle name="Normal 7 6 3 3 4 3" xfId="8570" xr:uid="{1B8B625A-97E3-41E8-AF27-40244788585F}"/>
    <cellStyle name="Normal 7 6 3 3 4 3 2" xfId="28950" xr:uid="{3B3AD2CA-9486-42DA-8189-C299B1046117}"/>
    <cellStyle name="Normal 7 6 3 3 4 3 3" xfId="18950" xr:uid="{82189C2D-B2BE-4B80-88E4-6F1F020896B9}"/>
    <cellStyle name="Normal 7 6 3 3 4 4" xfId="11403" xr:uid="{303873E4-CF73-49B2-B038-F358E018E3BA}"/>
    <cellStyle name="Normal 7 6 3 3 4 4 2" xfId="21783" xr:uid="{5ED4D9AD-9B8A-4975-ACB2-0C70ABBDF531}"/>
    <cellStyle name="Normal 7 6 3 3 4 5" xfId="23497" xr:uid="{32B2BFD8-525E-4378-91D5-DDA650781DB0}"/>
    <cellStyle name="Normal 7 6 3 3 4 6" xfId="26301" xr:uid="{7E74C817-56EC-4084-A037-5AED7963C962}"/>
    <cellStyle name="Normal 7 6 3 3 4 7" xfId="14084" xr:uid="{470675C5-9F8B-41C5-B2C5-F6046364DB90}"/>
    <cellStyle name="Normal 7 6 3 3 5" xfId="2638" xr:uid="{00000000-0005-0000-0000-000009090000}"/>
    <cellStyle name="Normal 7 6 3 3 5 2" xfId="5900" xr:uid="{48132DCA-E8C2-4B60-8DE5-7EB3B66FFC2A}"/>
    <cellStyle name="Normal 7 6 3 3 5 2 2" xfId="15310" xr:uid="{0F63A216-69B1-45FD-AB2D-0A9A1A2FF379}"/>
    <cellStyle name="Normal 7 6 3 3 5 3" xfId="7763" xr:uid="{DBB43D33-4A0F-4C79-9AD8-720A439FBA15}"/>
    <cellStyle name="Normal 7 6 3 3 5 3 2" xfId="18143" xr:uid="{8030CBFF-0684-4121-AA6D-DB623D42B6E4}"/>
    <cellStyle name="Normal 7 6 3 3 5 4" xfId="10596" xr:uid="{389C6673-130F-44DE-BAD7-639E6FAAE7BC}"/>
    <cellStyle name="Normal 7 6 3 3 5 4 2" xfId="20976" xr:uid="{132AC504-2503-4B3D-AFD5-9A34968FC33D}"/>
    <cellStyle name="Normal 7 6 3 3 5 5" xfId="22689" xr:uid="{3688B1EF-53C5-488A-ACE0-5EA188193F00}"/>
    <cellStyle name="Normal 7 6 3 3 5 6" xfId="27188" xr:uid="{C5DA87B6-E3B5-4F70-81FF-F04A3C4CD07F}"/>
    <cellStyle name="Normal 7 6 3 3 5 7" xfId="13027" xr:uid="{CEBC3EB5-DFC0-40A5-A11A-60194FAE245D}"/>
    <cellStyle name="Normal 7 6 3 3 6" xfId="2151" xr:uid="{00000000-0005-0000-0000-000031030000}"/>
    <cellStyle name="Normal 7 6 3 3 6 2" xfId="4638" xr:uid="{DDD6DC4B-9466-4B61-9B06-D6792D4BBF9B}"/>
    <cellStyle name="Normal 7 6 3 3 6 3" xfId="30232" xr:uid="{6645CF52-C51C-46A3-B69A-670BFF6D043C}"/>
    <cellStyle name="Normal 7 6 3 3 6 3 2" xfId="31376" xr:uid="{9C0664F1-2BC2-4486-BD5C-A88F2827CD6E}"/>
    <cellStyle name="Normal 7 6 3 3 6 4" xfId="31572" xr:uid="{B935607C-FA16-46A0-8678-73DBE2437CBD}"/>
    <cellStyle name="Normal 7 6 3 3 7" xfId="4083" xr:uid="{FF6F513F-DDB9-462A-B13C-92776B7D2349}"/>
    <cellStyle name="Normal 7 6 3 3 7 2" xfId="4735" xr:uid="{CF2CB097-34DC-4247-8F0E-ABB43BA53B2B}"/>
    <cellStyle name="Normal 7 6 3 3 7 2 2" xfId="27717" xr:uid="{1EDD18A6-6835-40A8-88E3-C4F11ED69DE5}"/>
    <cellStyle name="Normal 7 6 3 3 7 3" xfId="26787" xr:uid="{96671C3B-A1B1-44DF-9104-304A20AEB2C0}"/>
    <cellStyle name="Normal 7 6 3 3 7 3 2" xfId="31184" xr:uid="{6E7833E5-778C-465E-8DE0-065A447A6E20}"/>
    <cellStyle name="Normal 7 6 3 3 7 4" xfId="27626" xr:uid="{D690042B-48A8-4B37-88B6-2BF49BC9445A}"/>
    <cellStyle name="Normal 7 6 3 3 7 5" xfId="30346" xr:uid="{9CC4D4A5-A59A-485D-9725-F0B5952F9150}"/>
    <cellStyle name="Normal 7 6 3 3 7 5 2" xfId="31488" xr:uid="{7896352E-95E3-41EA-B176-36FF0CEE565A}"/>
    <cellStyle name="Normal 7 6 3 3 7 6" xfId="31686" xr:uid="{D11F685F-83BD-4E7B-A8DA-FFB6C0997B38}"/>
    <cellStyle name="Normal 7 6 3 3 8" xfId="29681" xr:uid="{DDD031FA-DD35-4F20-99A5-AA11D3C98D44}"/>
    <cellStyle name="Normal 7 6 3 3 8 2" xfId="30544" xr:uid="{DE3B6B93-E2A5-480B-9010-B39AA1DCB833}"/>
    <cellStyle name="Normal 7 6 3 3 9" xfId="29669" xr:uid="{5A811436-6D74-48D3-AB9A-EE7538A6A6FC}"/>
    <cellStyle name="Normal 7 6 3 4" xfId="1492" xr:uid="{00000000-0005-0000-0000-0000AD070000}"/>
    <cellStyle name="Normal 7 6 3 4 2" xfId="3495" xr:uid="{00000000-0005-0000-0000-00000B090000}"/>
    <cellStyle name="Normal 7 6 3 4 2 2" xfId="6547" xr:uid="{BDCE6B7E-62BD-4044-B894-D9E0A2E850C9}"/>
    <cellStyle name="Normal 7 6 3 4 2 2 2" xfId="25816" xr:uid="{7B4532F0-478E-4AB7-9ED1-5AA482BF542A}"/>
    <cellStyle name="Normal 7 6 3 4 2 2 3" xfId="16120" xr:uid="{35E135D1-54BB-4081-99BA-AEF677987A76}"/>
    <cellStyle name="Normal 7 6 3 4 2 3" xfId="8573" xr:uid="{90BA02D6-CC03-4693-9CC9-BCB83579C29B}"/>
    <cellStyle name="Normal 7 6 3 4 2 3 2" xfId="18953" xr:uid="{65545394-FAE5-44BB-B2F1-507185147897}"/>
    <cellStyle name="Normal 7 6 3 4 2 4" xfId="11406" xr:uid="{CFF84FD6-9744-4EFE-86F3-8F7164451CEF}"/>
    <cellStyle name="Normal 7 6 3 4 2 4 2" xfId="21786" xr:uid="{1D951B25-C0C3-4BD6-96F5-5A17B8028CF0}"/>
    <cellStyle name="Normal 7 6 3 4 2 5" xfId="23154" xr:uid="{2B59EF41-2E53-450E-A5F1-810ABB2CF3ED}"/>
    <cellStyle name="Normal 7 6 3 4 2 6" xfId="14087" xr:uid="{9879ECFA-35C0-46D6-8663-23859D7AC2AF}"/>
    <cellStyle name="Normal 7 6 3 4 3" xfId="2844" xr:uid="{00000000-0005-0000-0000-00000C090000}"/>
    <cellStyle name="Normal 7 6 3 4 3 2" xfId="6058" xr:uid="{7FB49BD6-6F31-4B45-B557-17E3453C031E}"/>
    <cellStyle name="Normal 7 6 3 4 3 2 2" xfId="27110" xr:uid="{55A0543A-1117-4D83-A7B8-F9A9D7E41E40}"/>
    <cellStyle name="Normal 7 6 3 4 3 2 3" xfId="15513" xr:uid="{D16F7FB5-F41D-421D-A9B9-779147882517}"/>
    <cellStyle name="Normal 7 6 3 4 3 3" xfId="7966" xr:uid="{15655578-63B4-41BF-A5B3-024B7D70EB39}"/>
    <cellStyle name="Normal 7 6 3 4 3 3 2" xfId="18346" xr:uid="{630A5C95-8882-492D-8B3C-D91C8593B88B}"/>
    <cellStyle name="Normal 7 6 3 4 3 4" xfId="10799" xr:uid="{3EEDB382-2C2E-4827-8256-DD31D1484B28}"/>
    <cellStyle name="Normal 7 6 3 4 3 4 2" xfId="21179" xr:uid="{9D54FC28-AC6C-48D7-AEFC-121BF1CB48EB}"/>
    <cellStyle name="Normal 7 6 3 4 3 5" xfId="25337" xr:uid="{16C01234-1BA7-4D1A-9A8A-A36392ED2FF9}"/>
    <cellStyle name="Normal 7 6 3 4 3 6" xfId="13324" xr:uid="{DE1E783A-8BA0-4C3B-8CCC-83EDD34DE2B3}"/>
    <cellStyle name="Normal 7 6 3 4 4" xfId="4227" xr:uid="{32C5111D-E894-401D-8BA7-B9AF0DE3D009}"/>
    <cellStyle name="Normal 7 6 3 4 4 2" xfId="8999" xr:uid="{75079CD1-BECF-4205-B52C-BD9B59C4C153}"/>
    <cellStyle name="Normal 7 6 3 4 4 2 2" xfId="19379" xr:uid="{F7166BD3-B39C-465F-B5F9-DDCE8F8F3F52}"/>
    <cellStyle name="Normal 7 6 3 4 4 3" xfId="11832" xr:uid="{1463F024-B423-4C98-815A-F12B8C80C849}"/>
    <cellStyle name="Normal 7 6 3 4 4 3 2" xfId="22212" xr:uid="{13DD88AD-FF73-4A21-BE70-28E43FA1F7E0}"/>
    <cellStyle name="Normal 7 6 3 4 4 4" xfId="23207" xr:uid="{BBA65995-B27D-45A9-BD56-3555EE9DE275}"/>
    <cellStyle name="Normal 7 6 3 4 4 5" xfId="16546" xr:uid="{23563D06-ACFA-4D53-8FAB-2687F20D5518}"/>
    <cellStyle name="Normal 7 6 3 4 5" xfId="5489" xr:uid="{B1CB6DCF-31E2-43F8-A244-6C39885D46AF}"/>
    <cellStyle name="Normal 7 6 3 4 5 2" xfId="14785" xr:uid="{95E64EF2-3171-4025-9C61-DD362010BBE1}"/>
    <cellStyle name="Normal 7 6 3 4 6" xfId="7238" xr:uid="{108BD58C-916F-48C3-9672-7A310AE010EF}"/>
    <cellStyle name="Normal 7 6 3 4 6 2" xfId="17618" xr:uid="{C5E76D88-3368-4496-BCBD-A49B920BB512}"/>
    <cellStyle name="Normal 7 6 3 4 7" xfId="10071" xr:uid="{1CFE59E8-5846-4B0B-A048-57B198C01098}"/>
    <cellStyle name="Normal 7 6 3 4 7 2" xfId="20451" xr:uid="{2EC0ED5F-C82F-46A2-8D96-111897ACAF92}"/>
    <cellStyle name="Normal 7 6 3 4 8" xfId="25110" xr:uid="{1645CE95-CC52-4795-AA28-D0ACA599BC28}"/>
    <cellStyle name="Normal 7 6 3 4 9" xfId="12802" xr:uid="{861CFB80-084F-49F2-BC7A-8CE1FD2B9E70}"/>
    <cellStyle name="Normal 7 6 3 5" xfId="1493" xr:uid="{00000000-0005-0000-0000-0000AE070000}"/>
    <cellStyle name="Normal 7 6 3 5 2" xfId="4605" xr:uid="{334770A4-F9AD-44B1-9E35-20123E2610C4}"/>
    <cellStyle name="Normal 7 6 3 5 2 2" xfId="9377" xr:uid="{0A3E0FEE-8653-4C0D-A345-B0A5A370D5F5}"/>
    <cellStyle name="Normal 7 6 3 5 2 2 2" xfId="29345" xr:uid="{BA7A14BD-8546-4157-B552-4D65E2B154EF}"/>
    <cellStyle name="Normal 7 6 3 5 2 2 3" xfId="19757" xr:uid="{55B73C30-5F3E-4A07-AAD1-7978DB1C75D8}"/>
    <cellStyle name="Normal 7 6 3 5 2 3" xfId="12210" xr:uid="{00F0E0D4-CA95-4E8F-A0C3-023838EADDCF}"/>
    <cellStyle name="Normal 7 6 3 5 2 3 2" xfId="22590" xr:uid="{2DBB6977-B16C-4C03-9F51-82159352EC90}"/>
    <cellStyle name="Normal 7 6 3 5 2 4" xfId="25452" xr:uid="{F2EF33B9-DD57-4843-BF51-CF9E8EF3466B}"/>
    <cellStyle name="Normal 7 6 3 5 2 5" xfId="16924" xr:uid="{8A2C4A4E-12AD-476D-B7FD-3F9AE25A9C30}"/>
    <cellStyle name="Normal 7 6 3 5 3" xfId="5490" xr:uid="{78A76860-74B0-42D7-8CAB-5F737FE07FBE}"/>
    <cellStyle name="Normal 7 6 3 5 3 2" xfId="27480" xr:uid="{7F98AA3E-87F5-46D2-8F9F-22BC5432271A}"/>
    <cellStyle name="Normal 7 6 3 5 3 3" xfId="14786" xr:uid="{4591BEF2-F23B-4A12-B0A5-E1E40B0CBD23}"/>
    <cellStyle name="Normal 7 6 3 5 4" xfId="7239" xr:uid="{C134C1AF-352F-41CC-A63F-8160F9B16606}"/>
    <cellStyle name="Normal 7 6 3 5 4 2" xfId="17619" xr:uid="{908330EF-5FDB-4180-9CAA-5D7CAC7F7E2B}"/>
    <cellStyle name="Normal 7 6 3 5 5" xfId="10072" xr:uid="{8374ABE6-97A6-401D-8078-3437C41512B6}"/>
    <cellStyle name="Normal 7 6 3 5 5 2" xfId="20452" xr:uid="{A09BCBE1-F36A-4F23-8013-7B3682F03646}"/>
    <cellStyle name="Normal 7 6 3 5 6" xfId="24064" xr:uid="{F27258FD-AF9D-4FDF-AFF2-21ACF01FCDB7}"/>
    <cellStyle name="Normal 7 6 3 5 7" xfId="14088" xr:uid="{6FE82AB9-A0E6-4E41-AB83-B9B16AA87F12}"/>
    <cellStyle name="Normal 7 6 3 6" xfId="3000" xr:uid="{00000000-0005-0000-0000-00000E090000}"/>
    <cellStyle name="Normal 7 6 3 6 2" xfId="6149" xr:uid="{D2225D40-537E-4931-856D-C80A52FF4BFA}"/>
    <cellStyle name="Normal 7 6 3 6 2 2" xfId="24292" xr:uid="{26C16EB9-858D-4BD4-9CFC-A8959CDF03BA}"/>
    <cellStyle name="Normal 7 6 3 6 2 3" xfId="15627" xr:uid="{27642C92-841C-4AFF-A755-FBC6D1CD5A2F}"/>
    <cellStyle name="Normal 7 6 3 6 3" xfId="8080" xr:uid="{CAC6634D-B02E-46B0-97B1-64A92891BB5A}"/>
    <cellStyle name="Normal 7 6 3 6 3 2" xfId="18460" xr:uid="{011E2817-E21F-42F8-8972-6FD23128CA95}"/>
    <cellStyle name="Normal 7 6 3 6 4" xfId="10913" xr:uid="{A9C75B3C-8F6C-49E9-9579-D72106984BF7}"/>
    <cellStyle name="Normal 7 6 3 6 4 2" xfId="21293" xr:uid="{2DDB2999-8856-41A9-BB9E-8E60C308C139}"/>
    <cellStyle name="Normal 7 6 3 6 5" xfId="23061" xr:uid="{E42710B7-7567-4CFC-8C13-A58F2CF6B02A}"/>
    <cellStyle name="Normal 7 6 3 6 6" xfId="13500" xr:uid="{262120CC-206C-4228-98C6-2FE900E4E433}"/>
    <cellStyle name="Normal 7 6 3 7" xfId="2476" xr:uid="{00000000-0005-0000-0000-00000F090000}"/>
    <cellStyle name="Normal 7 6 3 7 2" xfId="5764" xr:uid="{D54B627D-F2BB-47A4-8AAC-8C90500B1422}"/>
    <cellStyle name="Normal 7 6 3 7 2 2" xfId="27189" xr:uid="{5AE2C8CB-5B95-4C16-9ED1-D003474EDB5F}"/>
    <cellStyle name="Normal 7 6 3 7 2 3" xfId="15148" xr:uid="{228B54B7-1555-4C16-BE58-ACEEF3A67042}"/>
    <cellStyle name="Normal 7 6 3 7 3" xfId="7601" xr:uid="{4BD16946-689F-47B3-8C7A-0D7BA2F18EA5}"/>
    <cellStyle name="Normal 7 6 3 7 3 2" xfId="17981" xr:uid="{8F73512D-077C-4320-8FF6-BC40E720BEE9}"/>
    <cellStyle name="Normal 7 6 3 7 4" xfId="10434" xr:uid="{2CFE7D18-FF92-4123-B761-3B4491F2CFA2}"/>
    <cellStyle name="Normal 7 6 3 7 4 2" xfId="20814" xr:uid="{2707D9FB-9E67-43DB-962B-7B7F5F705B63}"/>
    <cellStyle name="Normal 7 6 3 7 5" xfId="23767" xr:uid="{936336D0-0778-4AE6-9464-D33BF9F6A356}"/>
    <cellStyle name="Normal 7 6 3 7 6" xfId="12864" xr:uid="{082891E5-27E3-4D78-A5F1-3147C37C3EE4}"/>
    <cellStyle name="Normal 7 6 3 8" xfId="2230" xr:uid="{00000000-0005-0000-0000-0000FC080000}"/>
    <cellStyle name="Normal 7 6 3 8 2" xfId="7357" xr:uid="{B0DD7F28-8B64-421D-811E-519E770901DA}"/>
    <cellStyle name="Normal 7 6 3 8 2 2" xfId="17737" xr:uid="{BB0AB26C-8DA6-4783-AA0E-4EAA007CB7EF}"/>
    <cellStyle name="Normal 7 6 3 8 3" xfId="10190" xr:uid="{BEBBE2B1-8816-4318-AE32-5D46A10282F2}"/>
    <cellStyle name="Normal 7 6 3 8 3 2" xfId="20570" xr:uid="{B88BB2F0-AE3C-4FF5-95A4-01B02DFB5404}"/>
    <cellStyle name="Normal 7 6 3 8 4" xfId="23683" xr:uid="{CED53B9C-BA16-4491-B6F8-6BD65392DCD9}"/>
    <cellStyle name="Normal 7 6 3 8 5" xfId="14904" xr:uid="{7AF9EC48-2BFE-41A4-97B8-C7DC6094307C}"/>
    <cellStyle name="Normal 7 6 3 9" xfId="4081" xr:uid="{EF2773C0-75F8-4338-8D49-6A223B83D823}"/>
    <cellStyle name="Normal 7 6 3 9 2" xfId="8859" xr:uid="{C24C100F-3C93-4C78-BABE-8D3DA12C1E19}"/>
    <cellStyle name="Normal 7 6 3 9 2 2" xfId="19239" xr:uid="{B526C73A-CE7A-462A-BBCE-70A06B044FE8}"/>
    <cellStyle name="Normal 7 6 3 9 3" xfId="11692" xr:uid="{A39B2275-139E-43AE-9E93-1C45495EAD8D}"/>
    <cellStyle name="Normal 7 6 3 9 3 2" xfId="22072" xr:uid="{24D02D32-3058-49EF-824F-F7408B5EB3A0}"/>
    <cellStyle name="Normal 7 6 3 9 4" xfId="16406" xr:uid="{F289F06D-4061-4F56-A06D-D8BCDAA2EEB2}"/>
    <cellStyle name="Normal 7 6 4" xfId="1494" xr:uid="{00000000-0005-0000-0000-0000AF070000}"/>
    <cellStyle name="Normal 7 6 4 10" xfId="7240" xr:uid="{035EE198-4A52-4876-87A0-070F5F7708CF}"/>
    <cellStyle name="Normal 7 6 4 10 2" xfId="17620" xr:uid="{D89DF4CC-0987-4DE1-8B85-5A0C99566751}"/>
    <cellStyle name="Normal 7 6 4 11" xfId="10073" xr:uid="{F5343F40-5D9A-4340-8BBF-07E79251F3C3}"/>
    <cellStyle name="Normal 7 6 4 11 2" xfId="20453" xr:uid="{B702B95F-96D1-4434-9D40-676A330F5478}"/>
    <cellStyle name="Normal 7 6 4 12" xfId="24698" xr:uid="{0F9783B3-1B61-4494-BDB0-5321A3955761}"/>
    <cellStyle name="Normal 7 6 4 13" xfId="12442" xr:uid="{E596B25F-4216-4C7F-AFEA-51C74067E89C}"/>
    <cellStyle name="Normal 7 6 4 2" xfId="1495" xr:uid="{00000000-0005-0000-0000-0000B0070000}"/>
    <cellStyle name="Normal 7 6 4 2 10" xfId="10074" xr:uid="{49AB007F-0B85-4E9B-9297-7FAB9EDD1A13}"/>
    <cellStyle name="Normal 7 6 4 2 10 2" xfId="20454" xr:uid="{07B8A567-6003-482F-A8D1-6F8D08720156}"/>
    <cellStyle name="Normal 7 6 4 2 11" xfId="24833" xr:uid="{84097491-E54A-4F8D-89AD-642D736C2ECF}"/>
    <cellStyle name="Normal 7 6 4 2 12" xfId="12645" xr:uid="{D133F7A5-CB7E-41D0-B1D2-C6384AA4A48A}"/>
    <cellStyle name="Normal 7 6 4 2 2" xfId="1496" xr:uid="{00000000-0005-0000-0000-0000B1070000}"/>
    <cellStyle name="Normal 7 6 4 2 2 2" xfId="3497" xr:uid="{00000000-0005-0000-0000-000013090000}"/>
    <cellStyle name="Normal 7 6 4 2 2 2 2" xfId="6549" xr:uid="{214EEB64-1D93-45D2-8CEE-24CCB5F09020}"/>
    <cellStyle name="Normal 7 6 4 2 2 2 2 2" xfId="26709" xr:uid="{2A3AD107-4414-477B-8FB4-A88673D3BC25}"/>
    <cellStyle name="Normal 7 6 4 2 2 2 2 3" xfId="27004" xr:uid="{39EEA1F4-25C0-4828-9CB9-0A7767AB67EE}"/>
    <cellStyle name="Normal 7 6 4 2 2 2 2 4" xfId="16122" xr:uid="{C223E3D0-527D-4D4A-AC2A-7D30010B4321}"/>
    <cellStyle name="Normal 7 6 4 2 2 2 3" xfId="8575" xr:uid="{CA2E8B40-3298-401D-9DF9-9D47F9083327}"/>
    <cellStyle name="Normal 7 6 4 2 2 2 3 2" xfId="28953" xr:uid="{285D4BB7-57D0-491B-8105-EBF2388F0C4C}"/>
    <cellStyle name="Normal 7 6 4 2 2 2 3 3" xfId="18955" xr:uid="{A56A4225-07CA-4D6C-95D3-ED802EA7B0A3}"/>
    <cellStyle name="Normal 7 6 4 2 2 2 4" xfId="11408" xr:uid="{DA0BBD34-69D9-440E-BD34-6F0EE9C954A7}"/>
    <cellStyle name="Normal 7 6 4 2 2 2 4 2" xfId="21788" xr:uid="{674CA4BB-0812-40C8-A408-5A3CF9E6C347}"/>
    <cellStyle name="Normal 7 6 4 2 2 2 5" xfId="25575" xr:uid="{2A25585F-AAD2-4C72-8326-06640CEA80EE}"/>
    <cellStyle name="Normal 7 6 4 2 2 2 6" xfId="14090" xr:uid="{62891AED-D085-4513-83D0-0FDF749C6787}"/>
    <cellStyle name="Normal 7 6 4 2 2 3" xfId="4378" xr:uid="{6B0C6F2C-F1EA-4317-B151-4A0E02E17B31}"/>
    <cellStyle name="Normal 7 6 4 2 2 3 2" xfId="9150" xr:uid="{5E25D483-94C1-4C6C-8F93-262F279AE31D}"/>
    <cellStyle name="Normal 7 6 4 2 2 3 2 2" xfId="29193" xr:uid="{1C357637-EB2A-4B49-B8E1-5CFCFBEF3DA0}"/>
    <cellStyle name="Normal 7 6 4 2 2 3 2 3" xfId="19530" xr:uid="{008419AC-12D3-4030-8471-7A11685807FB}"/>
    <cellStyle name="Normal 7 6 4 2 2 3 3" xfId="11983" xr:uid="{CE59ADFC-3D0E-4D8E-A1E0-67BF151C7A21}"/>
    <cellStyle name="Normal 7 6 4 2 2 3 3 2" xfId="22363" xr:uid="{D470C0D9-346B-4FF2-AE3C-7631F48FE8B6}"/>
    <cellStyle name="Normal 7 6 4 2 2 3 4" xfId="24132" xr:uid="{01CA1647-475F-4DAE-A951-51BAB4AE9EB2}"/>
    <cellStyle name="Normal 7 6 4 2 2 3 5" xfId="16697" xr:uid="{ADD8F09B-422D-4159-884D-963C9A8967E0}"/>
    <cellStyle name="Normal 7 6 4 2 2 4" xfId="5493" xr:uid="{C30A7CF7-8099-4867-879B-2A15BF15C23D}"/>
    <cellStyle name="Normal 7 6 4 2 2 4 2" xfId="26926" xr:uid="{51714018-8DA3-4B95-8778-06DDBC6938DC}"/>
    <cellStyle name="Normal 7 6 4 2 2 4 3" xfId="14789" xr:uid="{76D31EED-C37C-4B0B-9F52-FB4C8E514434}"/>
    <cellStyle name="Normal 7 6 4 2 2 5" xfId="7242" xr:uid="{80EAA8DB-BAA0-4ABA-8A4D-573BCCD6D179}"/>
    <cellStyle name="Normal 7 6 4 2 2 5 2" xfId="17622" xr:uid="{96D2DF67-A618-41C9-9E6F-6575B034B959}"/>
    <cellStyle name="Normal 7 6 4 2 2 6" xfId="10075" xr:uid="{5C6DCC4E-28BF-4E27-8114-ADE19AE0B452}"/>
    <cellStyle name="Normal 7 6 4 2 2 6 2" xfId="20455" xr:uid="{8A009F11-04D3-497F-9B78-CB0EFDD8CB6B}"/>
    <cellStyle name="Normal 7 6 4 2 2 7" xfId="24577" xr:uid="{1A61F48B-7205-49C2-AA4D-4F3208C1919B}"/>
    <cellStyle name="Normal 7 6 4 2 2 8" xfId="13328" xr:uid="{6FA52218-8A77-4EF4-94F5-80A5FB768C2E}"/>
    <cellStyle name="Normal 7 6 4 2 3" xfId="3498" xr:uid="{00000000-0005-0000-0000-000014090000}"/>
    <cellStyle name="Normal 7 6 4 2 3 2" xfId="4606" xr:uid="{66F6D489-D49B-45AF-ADD0-5A63CD6F86D1}"/>
    <cellStyle name="Normal 7 6 4 2 3 2 2" xfId="9378" xr:uid="{13F6ED99-B520-4F0F-962D-7C6496C77841}"/>
    <cellStyle name="Normal 7 6 4 2 3 2 2 2" xfId="29346" xr:uid="{111B7E26-43CD-4734-AC48-BDB1414D34B9}"/>
    <cellStyle name="Normal 7 6 4 2 3 2 2 3" xfId="19758" xr:uid="{0AAD0977-7135-4C42-8D21-D2C61851AABF}"/>
    <cellStyle name="Normal 7 6 4 2 3 2 3" xfId="12211" xr:uid="{0428E7B4-13B1-4215-8937-D2289B0A14E5}"/>
    <cellStyle name="Normal 7 6 4 2 3 2 3 2" xfId="22591" xr:uid="{A0B6B42E-F3D2-408A-BC8A-BADCC9B082A8}"/>
    <cellStyle name="Normal 7 6 4 2 3 2 4" xfId="23244" xr:uid="{09DA1CB3-B645-49A8-8DCF-D310CFCEAA5B}"/>
    <cellStyle name="Normal 7 6 4 2 3 2 5" xfId="16925" xr:uid="{C7D63BF1-7F62-45F4-BCC1-DEFBD46C845A}"/>
    <cellStyle name="Normal 7 6 4 2 3 3" xfId="6550" xr:uid="{F5922A6E-BDD9-4825-BAF7-237878C34A8D}"/>
    <cellStyle name="Normal 7 6 4 2 3 3 2" xfId="27768" xr:uid="{D3CFDD13-73FD-4080-8D31-72CE817E5517}"/>
    <cellStyle name="Normal 7 6 4 2 3 3 3" xfId="16123" xr:uid="{569ACA0E-6D2C-41EF-9BF3-A6E20F299AFA}"/>
    <cellStyle name="Normal 7 6 4 2 3 4" xfId="8576" xr:uid="{0B4CADA8-46D5-435B-AE28-90CAFED1AF89}"/>
    <cellStyle name="Normal 7 6 4 2 3 4 2" xfId="18956" xr:uid="{34F622B0-3350-4944-8D8B-BC2F93F58DE3}"/>
    <cellStyle name="Normal 7 6 4 2 3 5" xfId="11409" xr:uid="{31F6793A-534E-42E2-AD39-BA9DD8743DB4}"/>
    <cellStyle name="Normal 7 6 4 2 3 5 2" xfId="21789" xr:uid="{5673C078-898F-4C9D-B37B-B7F3C28FF66A}"/>
    <cellStyle name="Normal 7 6 4 2 3 6" xfId="23959" xr:uid="{D783E5CE-2E14-4883-88B2-8675FBE6978F}"/>
    <cellStyle name="Normal 7 6 4 2 3 7" xfId="14091" xr:uid="{E2CF11E8-08A7-456F-ABF1-92CDC18F2C5C}"/>
    <cellStyle name="Normal 7 6 4 2 4" xfId="3496" xr:uid="{00000000-0005-0000-0000-000015090000}"/>
    <cellStyle name="Normal 7 6 4 2 4 2" xfId="6548" xr:uid="{CD82B9AD-1120-4375-8BF3-85B1EB5A0DFC}"/>
    <cellStyle name="Normal 7 6 4 2 4 2 2" xfId="26286" xr:uid="{8525F22A-04E3-4DB9-A4BB-91F8DD646266}"/>
    <cellStyle name="Normal 7 6 4 2 4 2 3" xfId="16121" xr:uid="{623069F8-A423-469D-A071-FE11F0374414}"/>
    <cellStyle name="Normal 7 6 4 2 4 3" xfId="8574" xr:uid="{49DD5175-9EA0-48AC-BDD5-DEB9FB6E8565}"/>
    <cellStyle name="Normal 7 6 4 2 4 3 2" xfId="18954" xr:uid="{337F8F82-4C28-41F2-B7E5-F877F277B9EE}"/>
    <cellStyle name="Normal 7 6 4 2 4 4" xfId="11407" xr:uid="{2368853A-E8C0-46E9-A1A2-939D1BB14FD5}"/>
    <cellStyle name="Normal 7 6 4 2 4 4 2" xfId="21787" xr:uid="{69D7CCEF-F97D-42F4-94BB-EB13570F5694}"/>
    <cellStyle name="Normal 7 6 4 2 4 5" xfId="22702" xr:uid="{297823CD-807C-4D59-BFA8-2B0411ACC5E4}"/>
    <cellStyle name="Normal 7 6 4 2 4 6" xfId="14089" xr:uid="{03F4B3A2-BAFC-45D5-9F9A-E46A98E9A94B}"/>
    <cellStyle name="Normal 7 6 4 2 5" xfId="2619" xr:uid="{00000000-0005-0000-0000-000016090000}"/>
    <cellStyle name="Normal 7 6 4 2 5 2" xfId="5881" xr:uid="{CA82C9FA-ECBB-4830-AAC9-1A35263FD096}"/>
    <cellStyle name="Normal 7 6 4 2 5 2 2" xfId="27734" xr:uid="{B4311067-D804-4D03-B5B7-74D45B43874D}"/>
    <cellStyle name="Normal 7 6 4 2 5 2 3" xfId="15291" xr:uid="{062D6E6D-9851-4F2C-B5D5-BD6F47412466}"/>
    <cellStyle name="Normal 7 6 4 2 5 3" xfId="7744" xr:uid="{D11D1D9F-CBC8-439E-9280-87A8061AD43A}"/>
    <cellStyle name="Normal 7 6 4 2 5 3 2" xfId="18124" xr:uid="{C2F39C00-C66C-4C15-BBDB-2798A8E8031C}"/>
    <cellStyle name="Normal 7 6 4 2 5 4" xfId="10577" xr:uid="{03D8FC28-5C5B-4C0F-95C5-F44C702848F1}"/>
    <cellStyle name="Normal 7 6 4 2 5 4 2" xfId="20957" xr:uid="{BA2958BA-73A3-40F8-BDF5-31AD53E6180E}"/>
    <cellStyle name="Normal 7 6 4 2 5 5" xfId="23641" xr:uid="{89F6BECF-0EC9-478F-B1DE-95553FB28B0C}"/>
    <cellStyle name="Normal 7 6 4 2 5 6" xfId="13007" xr:uid="{B1E7B27F-1398-479E-9BD9-CC4DE1E4F93F}"/>
    <cellStyle name="Normal 7 6 4 2 6" xfId="2411" xr:uid="{00000000-0005-0000-0000-000011090000}"/>
    <cellStyle name="Normal 7 6 4 2 6 2" xfId="7538" xr:uid="{909C80D6-F97A-4A5F-9535-F2822C42DD2D}"/>
    <cellStyle name="Normal 7 6 4 2 6 2 2" xfId="17918" xr:uid="{2E747C5F-4256-4B90-9FCC-72116FC8D146}"/>
    <cellStyle name="Normal 7 6 4 2 6 3" xfId="10371" xr:uid="{DA9631A7-2BA3-48D2-B158-0A801C9D75EF}"/>
    <cellStyle name="Normal 7 6 4 2 6 3 2" xfId="20751" xr:uid="{218BD272-9FA9-449E-989D-FAA0659443DC}"/>
    <cellStyle name="Normal 7 6 4 2 6 4" xfId="22962" xr:uid="{DB140B91-8617-458B-A1D6-A52A595FFBAA}"/>
    <cellStyle name="Normal 7 6 4 2 6 5" xfId="15085" xr:uid="{9D2CFA7D-55B1-4DF9-9125-26CBC1EC63D4}"/>
    <cellStyle name="Normal 7 6 4 2 7" xfId="4108" xr:uid="{77E46761-4AE2-4ED7-BEE7-7728377FC1FB}"/>
    <cellStyle name="Normal 7 6 4 2 7 2" xfId="8880" xr:uid="{6C0F0865-8587-43DB-AB1E-FC6EE651C3FE}"/>
    <cellStyle name="Normal 7 6 4 2 7 2 2" xfId="19260" xr:uid="{79693B14-F256-438F-80F3-2E9EAE2685D3}"/>
    <cellStyle name="Normal 7 6 4 2 7 3" xfId="11713" xr:uid="{BD46F7F7-AF10-44E4-A8E7-4A239FB3CAE8}"/>
    <cellStyle name="Normal 7 6 4 2 7 3 2" xfId="22093" xr:uid="{4BC53BCB-BF34-4BCB-87E8-584A463F96BE}"/>
    <cellStyle name="Normal 7 6 4 2 7 4" xfId="16427" xr:uid="{161D2999-90BA-4C98-82B4-AAA544CB94F7}"/>
    <cellStyle name="Normal 7 6 4 2 8" xfId="5492" xr:uid="{ED208182-AB4A-43E2-B8D4-3D0E4CE3FC3D}"/>
    <cellStyle name="Normal 7 6 4 2 8 2" xfId="14788" xr:uid="{827BB9A6-6F22-42F9-97F6-75D452236B82}"/>
    <cellStyle name="Normal 7 6 4 2 9" xfId="7241" xr:uid="{5FCE118D-9011-46AC-97E4-C1A923D60652}"/>
    <cellStyle name="Normal 7 6 4 2 9 2" xfId="17621" xr:uid="{F5FC5549-0709-4391-A1B4-7DFCAB1765FB}"/>
    <cellStyle name="Normal 7 6 4 3" xfId="1497" xr:uid="{00000000-0005-0000-0000-0000B2070000}"/>
    <cellStyle name="Normal 7 6 4 3 2" xfId="3499" xr:uid="{00000000-0005-0000-0000-000018090000}"/>
    <cellStyle name="Normal 7 6 4 3 2 2" xfId="6551" xr:uid="{D5D721FD-4294-41E9-9E53-B39918ABA39F}"/>
    <cellStyle name="Normal 7 6 4 3 2 2 2" xfId="23054" xr:uid="{3BE78620-1BC4-4DF3-A5DE-DB2C98BC7C91}"/>
    <cellStyle name="Normal 7 6 4 3 2 2 3" xfId="26087" xr:uid="{F8B224D6-DEB0-48B7-8C9E-E1D80A12A2C2}"/>
    <cellStyle name="Normal 7 6 4 3 2 2 4" xfId="16124" xr:uid="{A36195B5-1EBC-40F4-A100-AC26DF93E762}"/>
    <cellStyle name="Normal 7 6 4 3 2 3" xfId="8577" xr:uid="{937966F0-4210-4544-AC52-3D1795A1E072}"/>
    <cellStyle name="Normal 7 6 4 3 2 3 2" xfId="28954" xr:uid="{A459C81F-790B-4A1C-B115-EB72415FCA89}"/>
    <cellStyle name="Normal 7 6 4 3 2 3 3" xfId="18957" xr:uid="{C9A2FCA2-BCF3-40D5-9E91-1625D7C4269A}"/>
    <cellStyle name="Normal 7 6 4 3 2 4" xfId="11410" xr:uid="{781009EA-ACEE-4181-95A0-1AD5234FF42C}"/>
    <cellStyle name="Normal 7 6 4 3 2 4 2" xfId="21790" xr:uid="{DF504D84-6586-4591-BEFB-5063037976D2}"/>
    <cellStyle name="Normal 7 6 4 3 2 5" xfId="24722" xr:uid="{E9ECF8B6-8C80-4E7D-A69B-84FDD893AE7D}"/>
    <cellStyle name="Normal 7 6 4 3 2 6" xfId="14092" xr:uid="{82571571-29DA-43BB-B6F9-C12F49F1DAAC}"/>
    <cellStyle name="Normal 7 6 4 3 3" xfId="2846" xr:uid="{00000000-0005-0000-0000-000019090000}"/>
    <cellStyle name="Normal 7 6 4 3 3 2" xfId="6059" xr:uid="{0DA2B59D-B791-46D6-8532-4C10B6B91FBA}"/>
    <cellStyle name="Normal 7 6 4 3 3 2 2" xfId="28356" xr:uid="{5D105145-8517-4BE2-A09D-ECFB5DEA7455}"/>
    <cellStyle name="Normal 7 6 4 3 3 2 3" xfId="15515" xr:uid="{096319CA-E769-4DE6-BECA-93CE94F800F8}"/>
    <cellStyle name="Normal 7 6 4 3 3 3" xfId="7968" xr:uid="{2F5CE179-3A0F-4A9D-B401-53D318BCBD18}"/>
    <cellStyle name="Normal 7 6 4 3 3 3 2" xfId="18348" xr:uid="{FBFA4E50-9252-468E-8F29-60E2C05BE592}"/>
    <cellStyle name="Normal 7 6 4 3 3 4" xfId="10801" xr:uid="{3E22AB5A-4335-420E-80AD-C0134BE393BF}"/>
    <cellStyle name="Normal 7 6 4 3 3 4 2" xfId="21181" xr:uid="{8CE11DFB-2E08-48D4-ABB7-4E2446763A20}"/>
    <cellStyle name="Normal 7 6 4 3 3 5" xfId="24986" xr:uid="{2B1A971E-F5B0-47FF-8658-F8F56EDA747D}"/>
    <cellStyle name="Normal 7 6 4 3 3 6" xfId="13327" xr:uid="{4E9911BA-E1F1-432A-85FE-474B10F1C98E}"/>
    <cellStyle name="Normal 7 6 4 3 4" xfId="4228" xr:uid="{5644E9A4-EBAE-4A30-A3A7-814AEB5E2BBD}"/>
    <cellStyle name="Normal 7 6 4 3 4 2" xfId="9000" xr:uid="{1F1E9345-0D5F-4EB5-BC77-66AA88AF8084}"/>
    <cellStyle name="Normal 7 6 4 3 4 2 2" xfId="29075" xr:uid="{04EF2121-8F9D-47E1-95D6-2A96462046A0}"/>
    <cellStyle name="Normal 7 6 4 3 4 2 3" xfId="19380" xr:uid="{00120F8E-2E91-487F-AC3F-BD77EFA709C8}"/>
    <cellStyle name="Normal 7 6 4 3 4 3" xfId="11833" xr:uid="{3133CD66-DEC5-48F4-9AAD-E488D033F91C}"/>
    <cellStyle name="Normal 7 6 4 3 4 3 2" xfId="22213" xr:uid="{AB3E41C7-A31C-482C-8829-CDF220706801}"/>
    <cellStyle name="Normal 7 6 4 3 4 4" xfId="22915" xr:uid="{117F10E1-0F2A-436E-ACBF-F6C29F47C5A9}"/>
    <cellStyle name="Normal 7 6 4 3 4 5" xfId="16547" xr:uid="{A5BEF6C1-15E3-4E49-8272-A8C2C967417A}"/>
    <cellStyle name="Normal 7 6 4 3 5" xfId="5494" xr:uid="{B08F0AA9-0A61-4228-BEC0-06332A122D18}"/>
    <cellStyle name="Normal 7 6 4 3 5 2" xfId="28395" xr:uid="{761A86C3-ED31-49F1-93DC-0C7D04858817}"/>
    <cellStyle name="Normal 7 6 4 3 5 3" xfId="14790" xr:uid="{49F51432-65E2-4899-8358-EACE04E00462}"/>
    <cellStyle name="Normal 7 6 4 3 6" xfId="7243" xr:uid="{F646D13A-AED6-4D8D-A845-E6F81DC4ECAA}"/>
    <cellStyle name="Normal 7 6 4 3 6 2" xfId="17623" xr:uid="{F4ED4057-A56C-40B8-B84C-F083BD5C8E7D}"/>
    <cellStyle name="Normal 7 6 4 3 7" xfId="10076" xr:uid="{DF3E602C-AE99-4F19-BF5D-BA08004E781C}"/>
    <cellStyle name="Normal 7 6 4 3 7 2" xfId="20456" xr:uid="{6D5DAEA5-68AE-4405-8C12-ECE841313B1E}"/>
    <cellStyle name="Normal 7 6 4 3 8" xfId="23340" xr:uid="{635B3F8E-57FD-4427-A73F-46D378261E0D}"/>
    <cellStyle name="Normal 7 6 4 3 9" xfId="12803" xr:uid="{6E0D6631-0B8D-43E8-9700-2101A92FE9BC}"/>
    <cellStyle name="Normal 7 6 4 4" xfId="1498" xr:uid="{00000000-0005-0000-0000-0000B3070000}"/>
    <cellStyle name="Normal 7 6 4 4 2" xfId="4607" xr:uid="{B16931EB-7DAE-4907-8E70-D8B738510EE6}"/>
    <cellStyle name="Normal 7 6 4 4 2 2" xfId="9379" xr:uid="{D3C7172B-6501-44FC-BC19-3FAAE562FBFB}"/>
    <cellStyle name="Normal 7 6 4 4 2 2 2" xfId="29347" xr:uid="{5028358C-192B-4348-BDD4-2BD130CC8A4F}"/>
    <cellStyle name="Normal 7 6 4 4 2 2 3" xfId="19759" xr:uid="{13D538F3-9528-4969-A811-47504BBADF1D}"/>
    <cellStyle name="Normal 7 6 4 4 2 3" xfId="12212" xr:uid="{74B0E405-8302-4CE7-8775-ECA51A499A38}"/>
    <cellStyle name="Normal 7 6 4 4 2 3 2" xfId="22592" xr:uid="{A8AB96D9-7258-42D5-99A1-55B661C2972D}"/>
    <cellStyle name="Normal 7 6 4 4 2 4" xfId="23736" xr:uid="{9C5B22E1-2BF8-44D0-8F15-C795EA035DF6}"/>
    <cellStyle name="Normal 7 6 4 4 2 5" xfId="16926" xr:uid="{7512255A-B8C1-4313-98A9-B8AAA554676D}"/>
    <cellStyle name="Normal 7 6 4 4 3" xfId="5495" xr:uid="{0773F734-9059-4CFF-8EC5-101FF109C416}"/>
    <cellStyle name="Normal 7 6 4 4 3 2" xfId="27783" xr:uid="{1A12C115-CC31-43A4-9197-A7CD1F6F391C}"/>
    <cellStyle name="Normal 7 6 4 4 3 3" xfId="14791" xr:uid="{C18CF4CC-B277-44AB-828B-A04FF0926824}"/>
    <cellStyle name="Normal 7 6 4 4 4" xfId="7244" xr:uid="{6240168D-E640-496A-96A9-F337D8E4203C}"/>
    <cellStyle name="Normal 7 6 4 4 4 2" xfId="17624" xr:uid="{525548CA-F646-40DD-BC6F-23687FEDF6FD}"/>
    <cellStyle name="Normal 7 6 4 4 5" xfId="10077" xr:uid="{CE001266-510D-4FC6-B297-6ECD56E12BDC}"/>
    <cellStyle name="Normal 7 6 4 4 5 2" xfId="20457" xr:uid="{B242D98E-EABD-4686-955D-F8E4E40B0A18}"/>
    <cellStyle name="Normal 7 6 4 4 6" xfId="23473" xr:uid="{D2D71813-8875-4C5D-B3D6-044D13BE8A19}"/>
    <cellStyle name="Normal 7 6 4 4 7" xfId="14093" xr:uid="{AD175A59-4B0F-44EC-9EE9-E862184E4AF4}"/>
    <cellStyle name="Normal 7 6 4 5" xfId="3001" xr:uid="{00000000-0005-0000-0000-00001B090000}"/>
    <cellStyle name="Normal 7 6 4 5 2" xfId="6150" xr:uid="{90578136-11C7-49EF-81BA-156BF174B318}"/>
    <cellStyle name="Normal 7 6 4 5 2 2" xfId="25646" xr:uid="{50B6CDAF-0D17-4CD8-90BD-95FF3A06F049}"/>
    <cellStyle name="Normal 7 6 4 5 2 3" xfId="27507" xr:uid="{E3DABAFF-4279-48AD-9175-C601B5BFAC61}"/>
    <cellStyle name="Normal 7 6 4 5 2 4" xfId="15628" xr:uid="{59D28FE0-3EBB-4B33-8B51-3592740E3B8E}"/>
    <cellStyle name="Normal 7 6 4 5 3" xfId="8081" xr:uid="{1593290C-B0DA-4379-A3E0-534ACFF6909F}"/>
    <cellStyle name="Normal 7 6 4 5 3 2" xfId="28771" xr:uid="{03946E0B-3269-497D-B1B4-77B97149BEDE}"/>
    <cellStyle name="Normal 7 6 4 5 3 3" xfId="18461" xr:uid="{BF16C1A0-9822-4D47-A742-0B5348BF515D}"/>
    <cellStyle name="Normal 7 6 4 5 4" xfId="10914" xr:uid="{15D1B895-427B-42C9-8218-BC101DA53385}"/>
    <cellStyle name="Normal 7 6 4 5 4 2" xfId="21294" xr:uid="{07E05386-D6B5-4F0F-9541-E2ADBF877C18}"/>
    <cellStyle name="Normal 7 6 4 5 5" xfId="22987" xr:uid="{AA691454-5113-4FB4-87D2-11739E7C604C}"/>
    <cellStyle name="Normal 7 6 4 5 6" xfId="13501" xr:uid="{80EDD499-EB67-449A-A662-417C08D2759D}"/>
    <cellStyle name="Normal 7 6 4 6" xfId="2456" xr:uid="{00000000-0005-0000-0000-00001C090000}"/>
    <cellStyle name="Normal 7 6 4 6 2" xfId="5748" xr:uid="{5C7ECC11-5A5E-4742-93C1-93ABCAF451DD}"/>
    <cellStyle name="Normal 7 6 4 6 2 2" xfId="27518" xr:uid="{0B431D5C-5A9F-40C1-A469-B3FB46C54045}"/>
    <cellStyle name="Normal 7 6 4 6 2 3" xfId="15128" xr:uid="{7786E342-5940-4005-A46E-4386156685AA}"/>
    <cellStyle name="Normal 7 6 4 6 3" xfId="7581" xr:uid="{6614F47F-3B61-438F-A015-54D8ED0B784D}"/>
    <cellStyle name="Normal 7 6 4 6 3 2" xfId="17961" xr:uid="{582818AA-C3A4-4DAA-8F13-7948F36C02D0}"/>
    <cellStyle name="Normal 7 6 4 6 4" xfId="10414" xr:uid="{0840C9DB-4E69-40F0-BEE7-88E70FFD731F}"/>
    <cellStyle name="Normal 7 6 4 6 4 2" xfId="20794" xr:uid="{12344003-0DAF-491F-972E-91BB6DFF52CC}"/>
    <cellStyle name="Normal 7 6 4 6 5" xfId="23395" xr:uid="{9FA5B035-2601-4F75-8A83-5A87EB96104D}"/>
    <cellStyle name="Normal 7 6 4 6 6" xfId="12844" xr:uid="{9ED57ABB-C750-4436-896D-DA1DBDFB3F0B}"/>
    <cellStyle name="Normal 7 6 4 7" xfId="2210" xr:uid="{00000000-0005-0000-0000-000010090000}"/>
    <cellStyle name="Normal 7 6 4 7 2" xfId="7337" xr:uid="{C6DD2CEB-8E2E-467D-BAE0-3FBCF447319B}"/>
    <cellStyle name="Normal 7 6 4 7 2 2" xfId="17717" xr:uid="{29EE4852-5465-45F1-8671-6D1F0111BE9B}"/>
    <cellStyle name="Normal 7 6 4 7 3" xfId="10170" xr:uid="{41AD4F93-CE63-4CAF-8287-65AE5F09F554}"/>
    <cellStyle name="Normal 7 6 4 7 3 2" xfId="20550" xr:uid="{438D9016-FB78-4B8E-BF5E-6395939B03E9}"/>
    <cellStyle name="Normal 7 6 4 7 4" xfId="23894" xr:uid="{0CADA542-F7D4-4031-8302-CBD27A5EA11C}"/>
    <cellStyle name="Normal 7 6 4 7 5" xfId="14884" xr:uid="{2FCCF03A-40FB-4A4C-BEB3-A1933E008AB1}"/>
    <cellStyle name="Normal 7 6 4 8" xfId="4084" xr:uid="{11850CE3-2A1F-47EF-B471-999DD0D6EC39}"/>
    <cellStyle name="Normal 7 6 4 8 2" xfId="8861" xr:uid="{FE95634D-8F33-41D2-9E6C-F65192F00752}"/>
    <cellStyle name="Normal 7 6 4 8 2 2" xfId="19241" xr:uid="{8BE33F30-94BC-4BBC-8383-2CB6173F8692}"/>
    <cellStyle name="Normal 7 6 4 8 3" xfId="11694" xr:uid="{CE13F861-80D1-45D9-B0C6-B1E764EFA1C2}"/>
    <cellStyle name="Normal 7 6 4 8 3 2" xfId="22074" xr:uid="{95A5F071-E116-4268-8948-93F70ECB1FF0}"/>
    <cellStyle name="Normal 7 6 4 8 4" xfId="16408" xr:uid="{C8F0C22F-C200-44E0-8CBD-0716BEC85CC9}"/>
    <cellStyle name="Normal 7 6 4 9" xfId="5491" xr:uid="{D292BAB4-4D87-46A6-BF4A-6386D5DA9302}"/>
    <cellStyle name="Normal 7 6 4 9 2" xfId="14787" xr:uid="{50E78859-CACB-4E35-B1CA-1A390D183C89}"/>
    <cellStyle name="Normal 7 6 5" xfId="1499" xr:uid="{00000000-0005-0000-0000-0000B4070000}"/>
    <cellStyle name="Normal 7 6 5 10" xfId="10078" xr:uid="{DF3FBC87-0B9B-40A1-AE4C-0EAC5DF663CA}"/>
    <cellStyle name="Normal 7 6 5 10 2" xfId="20458" xr:uid="{4EC8ADD7-9EF6-408B-969E-A98714B64BE2}"/>
    <cellStyle name="Normal 7 6 5 11" xfId="24068" xr:uid="{E61F5D74-F8CC-4F82-8A62-7F385A9996D1}"/>
    <cellStyle name="Normal 7 6 5 12" xfId="12646" xr:uid="{FB75F0C5-BC27-4FA1-8CDF-8AB2BD8454C9}"/>
    <cellStyle name="Normal 7 6 5 2" xfId="1500" xr:uid="{00000000-0005-0000-0000-0000B5070000}"/>
    <cellStyle name="Normal 7 6 5 2 2" xfId="1501" xr:uid="{00000000-0005-0000-0000-0000B6070000}"/>
    <cellStyle name="Normal 7 6 5 2 2 2" xfId="5498" xr:uid="{E7D01064-A9DA-43E2-BD7F-8BE99A6CBE46}"/>
    <cellStyle name="Normal 7 6 5 2 2 2 2" xfId="24803" xr:uid="{D74CCB81-EE89-40BD-A651-D2397EED77F1}"/>
    <cellStyle name="Normal 7 6 5 2 2 2 3" xfId="27835" xr:uid="{858DF70D-599C-44FE-BC8D-CCEEAE3631E2}"/>
    <cellStyle name="Normal 7 6 5 2 2 2 4" xfId="14794" xr:uid="{5AFCEABD-88CD-4BC1-A9F3-858BA1A0DB98}"/>
    <cellStyle name="Normal 7 6 5 2 2 3" xfId="7247" xr:uid="{205E6962-B9B9-4764-A254-6B36C81DAA70}"/>
    <cellStyle name="Normal 7 6 5 2 2 3 2" xfId="27679" xr:uid="{903D530F-9213-4378-A3E2-20DB1D6D8E2E}"/>
    <cellStyle name="Normal 7 6 5 2 2 3 3" xfId="27829" xr:uid="{B8EB2944-3F2D-4394-970A-437B5D6F330F}"/>
    <cellStyle name="Normal 7 6 5 2 2 3 4" xfId="17627" xr:uid="{51A2E2CE-64DE-40DE-A6A2-316D44780599}"/>
    <cellStyle name="Normal 7 6 5 2 2 4" xfId="10080" xr:uid="{1A92C8BC-D39C-4639-8D36-28691DFCA540}"/>
    <cellStyle name="Normal 7 6 5 2 2 4 2" xfId="29467" xr:uid="{9F20443E-21B9-494F-B24D-1211805F4477}"/>
    <cellStyle name="Normal 7 6 5 2 2 4 3" xfId="20460" xr:uid="{93EC5B0D-A3C5-4AFE-ADC9-40F688624D8C}"/>
    <cellStyle name="Normal 7 6 5 2 2 5" xfId="24686" xr:uid="{DE10F9B7-7379-4872-8B6A-23698B840900}"/>
    <cellStyle name="Normal 7 6 5 2 2 6" xfId="14094" xr:uid="{B0BE8522-4076-441B-96EA-40824BB98BCA}"/>
    <cellStyle name="Normal 7 6 5 2 3" xfId="2847" xr:uid="{00000000-0005-0000-0000-000020090000}"/>
    <cellStyle name="Normal 7 6 5 2 3 2" xfId="6060" xr:uid="{2D925E2C-A4E9-4D58-917A-11A3E56E570C}"/>
    <cellStyle name="Normal 7 6 5 2 3 2 2" xfId="27686" xr:uid="{08579B00-37A0-4D2D-B741-0D76075C24B8}"/>
    <cellStyle name="Normal 7 6 5 2 3 2 3" xfId="15516" xr:uid="{937FC035-2C2E-4A21-989C-416B995AE6D9}"/>
    <cellStyle name="Normal 7 6 5 2 3 3" xfId="7969" xr:uid="{564FBD73-78CC-4849-8011-285DF5FAEA1D}"/>
    <cellStyle name="Normal 7 6 5 2 3 3 2" xfId="18349" xr:uid="{4B9EECFA-4E80-40F4-8D21-9F0CD286499E}"/>
    <cellStyle name="Normal 7 6 5 2 3 4" xfId="10802" xr:uid="{643B0A30-BEED-4CC2-9056-F8CB97C651AA}"/>
    <cellStyle name="Normal 7 6 5 2 3 4 2" xfId="21182" xr:uid="{BC6BBA72-C174-4E41-B37A-38CFFE3AF547}"/>
    <cellStyle name="Normal 7 6 5 2 3 5" xfId="24229" xr:uid="{2DD603A8-BED6-4F04-BFF2-A5BDD9C3C6AE}"/>
    <cellStyle name="Normal 7 6 5 2 3 6" xfId="13329" xr:uid="{E11FFCF2-C722-4897-80E4-2E9BB38A8AAB}"/>
    <cellStyle name="Normal 7 6 5 2 4" xfId="4229" xr:uid="{BEFF7DA6-1B62-4455-981F-FF52525144C4}"/>
    <cellStyle name="Normal 7 6 5 2 4 2" xfId="9001" xr:uid="{052E31BB-E2DA-475B-AF01-E6B7DC9A4042}"/>
    <cellStyle name="Normal 7 6 5 2 4 2 2" xfId="29076" xr:uid="{F6532E92-B218-496F-A9A0-A9A7BD61A0F8}"/>
    <cellStyle name="Normal 7 6 5 2 4 2 3" xfId="19381" xr:uid="{7DD29C7B-D90B-4FBB-A9F7-7C6E62FCEBD4}"/>
    <cellStyle name="Normal 7 6 5 2 4 3" xfId="11834" xr:uid="{33D767A8-829E-46E3-896D-5754A6CF897C}"/>
    <cellStyle name="Normal 7 6 5 2 4 3 2" xfId="22214" xr:uid="{DD737A68-9990-408A-95BA-F9BE69979620}"/>
    <cellStyle name="Normal 7 6 5 2 4 4" xfId="23843" xr:uid="{D76A78E7-45C2-4F5D-8A2F-1A50B7832796}"/>
    <cellStyle name="Normal 7 6 5 2 4 5" xfId="16548" xr:uid="{2890542C-1270-4BDE-AF4B-E1326976F566}"/>
    <cellStyle name="Normal 7 6 5 2 5" xfId="5497" xr:uid="{57B78EE6-7841-42ED-A2A6-9BDAEA7C889A}"/>
    <cellStyle name="Normal 7 6 5 2 5 2" xfId="27138" xr:uid="{3CB9700E-5A5C-4819-AB08-22F6E62D5BE7}"/>
    <cellStyle name="Normal 7 6 5 2 5 3" xfId="14793" xr:uid="{A7FE7C76-E922-4743-B111-09BC9106E9CC}"/>
    <cellStyle name="Normal 7 6 5 2 6" xfId="7246" xr:uid="{4862564F-D428-4D96-A80C-2DCBD8993F2B}"/>
    <cellStyle name="Normal 7 6 5 2 6 2" xfId="17626" xr:uid="{562F2376-9098-419C-95D0-4E76847DFC1B}"/>
    <cellStyle name="Normal 7 6 5 2 7" xfId="10079" xr:uid="{DC63A437-50E5-491A-AD3F-C1CABC2759BE}"/>
    <cellStyle name="Normal 7 6 5 2 7 2" xfId="20459" xr:uid="{5124A459-17B2-48D3-91D4-BD503E8A9CF2}"/>
    <cellStyle name="Normal 7 6 5 2 8" xfId="23237" xr:uid="{9E3CA18B-B945-400C-9C14-33091210BAF6}"/>
    <cellStyle name="Normal 7 6 5 2 9" xfId="12804" xr:uid="{C37684F4-A37F-4EA8-AAA9-4B7A6619FBB3}"/>
    <cellStyle name="Normal 7 6 5 3" xfId="1502" xr:uid="{00000000-0005-0000-0000-0000B7070000}"/>
    <cellStyle name="Normal 7 6 5 3 2" xfId="4608" xr:uid="{A31E5E11-9452-49DF-82C6-7A872B65B43C}"/>
    <cellStyle name="Normal 7 6 5 3 2 2" xfId="9380" xr:uid="{5D7F5286-3528-42BB-8D71-FDB46231D195}"/>
    <cellStyle name="Normal 7 6 5 3 2 2 2" xfId="29348" xr:uid="{6FA31A69-84ED-4BEC-A0E2-88DDF5E61206}"/>
    <cellStyle name="Normal 7 6 5 3 2 2 3" xfId="19760" xr:uid="{9FBC37E3-2557-4260-A526-F7BB117EF95D}"/>
    <cellStyle name="Normal 7 6 5 3 2 3" xfId="12213" xr:uid="{3BB80120-C50E-4D9B-8D76-121F08A551F3}"/>
    <cellStyle name="Normal 7 6 5 3 2 3 2" xfId="22593" xr:uid="{6BF84990-48C2-4EC4-9B8F-77256D126BCB}"/>
    <cellStyle name="Normal 7 6 5 3 2 4" xfId="23874" xr:uid="{A4373488-25F7-4AE1-A30A-4A24639504D8}"/>
    <cellStyle name="Normal 7 6 5 3 2 5" xfId="16927" xr:uid="{EAA94611-9138-4B12-9179-5EA06D298EEA}"/>
    <cellStyle name="Normal 7 6 5 3 3" xfId="5499" xr:uid="{E7DAD043-6AE3-4AC1-B786-9BBFE7339374}"/>
    <cellStyle name="Normal 7 6 5 3 3 2" xfId="25800" xr:uid="{44967C79-7D0B-4E84-A99E-681F3E8F24C1}"/>
    <cellStyle name="Normal 7 6 5 3 3 3" xfId="28113" xr:uid="{B93C29BC-09E4-4A66-8E44-8F0A6CF78288}"/>
    <cellStyle name="Normal 7 6 5 3 3 4" xfId="14795" xr:uid="{D165794D-EA70-4A47-8B38-33BA446E4169}"/>
    <cellStyle name="Normal 7 6 5 3 4" xfId="7248" xr:uid="{81B50CBF-AC87-4D6C-8852-00497000B5CD}"/>
    <cellStyle name="Normal 7 6 5 3 4 2" xfId="24854" xr:uid="{FE06049C-30C1-43B9-B38C-3DFFB8716974}"/>
    <cellStyle name="Normal 7 6 5 3 4 3" xfId="27205" xr:uid="{63796442-6B39-4ABD-BFF2-28A58284432A}"/>
    <cellStyle name="Normal 7 6 5 3 4 4" xfId="17628" xr:uid="{A5F050B3-85E0-4682-A9DB-664CDC9A79EF}"/>
    <cellStyle name="Normal 7 6 5 3 5" xfId="10081" xr:uid="{D7DC216D-1E73-4623-8389-1E20B8153073}"/>
    <cellStyle name="Normal 7 6 5 3 5 2" xfId="29468" xr:uid="{200210D5-41D4-42EC-8CE0-4DC6FEF33C50}"/>
    <cellStyle name="Normal 7 6 5 3 5 3" xfId="20461" xr:uid="{A19966B2-E5BB-4CC7-A122-3C1E264E1887}"/>
    <cellStyle name="Normal 7 6 5 3 6" xfId="23589" xr:uid="{82992022-37F0-40A8-9867-021839D0216E}"/>
    <cellStyle name="Normal 7 6 5 3 7" xfId="14095" xr:uid="{B9886D02-1060-421F-98E1-3B9D47822D62}"/>
    <cellStyle name="Normal 7 6 5 4" xfId="1503" xr:uid="{00000000-0005-0000-0000-0000B8070000}"/>
    <cellStyle name="Normal 7 6 5 4 2" xfId="5500" xr:uid="{0448C5CA-400A-4F9A-9F2C-FFC0C2A5BC16}"/>
    <cellStyle name="Normal 7 6 5 4 2 2" xfId="25064" xr:uid="{6D85387C-BEE5-4EA8-8562-29F7FEAF8C54}"/>
    <cellStyle name="Normal 7 6 5 4 2 3" xfId="28316" xr:uid="{5BA3CC29-3443-4898-BCAE-1DE0AD6F8EB1}"/>
    <cellStyle name="Normal 7 6 5 4 2 4" xfId="14796" xr:uid="{F6A537C0-D38D-49E9-A143-B03E526A3625}"/>
    <cellStyle name="Normal 7 6 5 4 3" xfId="7249" xr:uid="{D3E2AE04-D1F3-4C38-A891-B9B7297207D2}"/>
    <cellStyle name="Normal 7 6 5 4 3 2" xfId="27310" xr:uid="{96C97A13-D7ED-428C-8971-01428BF5CD64}"/>
    <cellStyle name="Normal 7 6 5 4 3 3" xfId="17629" xr:uid="{137D9BBF-689C-40AD-98C7-64A77D725B87}"/>
    <cellStyle name="Normal 7 6 5 4 4" xfId="10082" xr:uid="{0A5C38E3-CD4B-488F-97E0-91E36EEDF728}"/>
    <cellStyle name="Normal 7 6 5 4 4 2" xfId="20462" xr:uid="{39388F70-C8A2-4962-AC8A-626FD65554AC}"/>
    <cellStyle name="Normal 7 6 5 4 5" xfId="23553" xr:uid="{98F9B7CA-BCF9-44B6-A03D-846CA1C21B07}"/>
    <cellStyle name="Normal 7 6 5 4 6" xfId="13502" xr:uid="{8D2DF42F-EFC1-44D8-9472-20F47BF14A7E}"/>
    <cellStyle name="Normal 7 6 5 5" xfId="2516" xr:uid="{00000000-0005-0000-0000-000023090000}"/>
    <cellStyle name="Normal 7 6 5 5 2" xfId="5794" xr:uid="{A9F19D54-6E6A-46E2-9C4C-8DF33B402472}"/>
    <cellStyle name="Normal 7 6 5 5 2 2" xfId="26307" xr:uid="{60489D58-1A9D-4CF3-9EED-BEEB248944F9}"/>
    <cellStyle name="Normal 7 6 5 5 2 3" xfId="15188" xr:uid="{59C38AAD-98DE-48FB-8D51-B5ED5DB69078}"/>
    <cellStyle name="Normal 7 6 5 5 3" xfId="7641" xr:uid="{114DA3DD-D026-404F-B1D3-2312EE0C354A}"/>
    <cellStyle name="Normal 7 6 5 5 3 2" xfId="18021" xr:uid="{0DD8FB3C-2F4B-4FDF-AF12-910BBC8759CD}"/>
    <cellStyle name="Normal 7 6 5 5 4" xfId="10474" xr:uid="{3E356359-D060-4D23-991E-B97B13F06CB5}"/>
    <cellStyle name="Normal 7 6 5 5 4 2" xfId="20854" xr:uid="{44EECC84-9E0F-4F15-B137-F654756F5474}"/>
    <cellStyle name="Normal 7 6 5 5 5" xfId="23905" xr:uid="{E3F90392-059D-469A-AC0E-0BDACDF09501}"/>
    <cellStyle name="Normal 7 6 5 5 6" xfId="12904" xr:uid="{C1D38FF7-5C92-4681-BF21-05503F8663E1}"/>
    <cellStyle name="Normal 7 6 5 6" xfId="2412" xr:uid="{00000000-0005-0000-0000-00001D090000}"/>
    <cellStyle name="Normal 7 6 5 6 2" xfId="7539" xr:uid="{3508834D-B89E-46C8-B299-CDA7B4274BBE}"/>
    <cellStyle name="Normal 7 6 5 6 2 2" xfId="28430" xr:uid="{4C9CF324-6BA4-4F60-B99D-0370AA4F4A93}"/>
    <cellStyle name="Normal 7 6 5 6 2 3" xfId="17919" xr:uid="{99EA2127-49D3-4607-95F1-053C6827513B}"/>
    <cellStyle name="Normal 7 6 5 6 3" xfId="10372" xr:uid="{B72334EA-2842-42B8-AE23-5F70208D013F}"/>
    <cellStyle name="Normal 7 6 5 6 3 2" xfId="20752" xr:uid="{FA60AE56-242F-41F8-94D0-21A1BEDA3DB4}"/>
    <cellStyle name="Normal 7 6 5 6 4" xfId="24939" xr:uid="{CFE09879-813F-4BF0-BF6F-92F31AC8B8AC}"/>
    <cellStyle name="Normal 7 6 5 6 5" xfId="15086" xr:uid="{5E843A23-20EA-4DBC-8888-73032B54F864}"/>
    <cellStyle name="Normal 7 6 5 7" xfId="4085" xr:uid="{B50348EB-0804-4161-A015-D162F110C8BD}"/>
    <cellStyle name="Normal 7 6 5 7 2" xfId="8862" xr:uid="{24B99DFC-2ACB-4ED6-90AC-1BBEFE0B71C7}"/>
    <cellStyle name="Normal 7 6 5 7 2 2" xfId="19242" xr:uid="{4C2B3425-55F2-43B2-9249-D780CDF9D891}"/>
    <cellStyle name="Normal 7 6 5 7 3" xfId="11695" xr:uid="{2357267F-3C24-4CB3-8332-CAA36D5BC0A7}"/>
    <cellStyle name="Normal 7 6 5 7 3 2" xfId="22075" xr:uid="{2DD6BFAA-42BC-4F91-A4AF-9EC1FA3D0BA3}"/>
    <cellStyle name="Normal 7 6 5 7 4" xfId="27364" xr:uid="{DBD02698-3E7A-4D39-940A-E12FE30B168E}"/>
    <cellStyle name="Normal 7 6 5 7 5" xfId="16409" xr:uid="{A55057EA-B0DE-44A3-86F5-D09B84CC644A}"/>
    <cellStyle name="Normal 7 6 5 8" xfId="5496" xr:uid="{C4B4A565-1729-4507-AEF3-F0F3746693D0}"/>
    <cellStyle name="Normal 7 6 5 8 2" xfId="14792" xr:uid="{39D3E485-0063-4AE3-A647-329FAC49358D}"/>
    <cellStyle name="Normal 7 6 5 9" xfId="7245" xr:uid="{FDBB60B6-CCCA-4215-9EBD-417F9A818965}"/>
    <cellStyle name="Normal 7 6 5 9 2" xfId="17625" xr:uid="{4C1C3760-73F1-4520-AA0E-3E8190282C36}"/>
    <cellStyle name="Normal 7 6 6" xfId="1504" xr:uid="{00000000-0005-0000-0000-0000B9070000}"/>
    <cellStyle name="Normal 7 6 6 10" xfId="10083" xr:uid="{9B121F16-A290-4197-B44F-6E69836089B0}"/>
    <cellStyle name="Normal 7 6 6 10 2" xfId="20463" xr:uid="{30DC266A-56CA-4C6B-A34D-80F0098443A0}"/>
    <cellStyle name="Normal 7 6 6 11" xfId="24360" xr:uid="{6410A27D-6B69-46D0-8F51-0ED5BF83BC57}"/>
    <cellStyle name="Normal 7 6 6 12" xfId="12647" xr:uid="{E9519333-2B6F-4A8D-856E-C824E5F393D6}"/>
    <cellStyle name="Normal 7 6 6 2" xfId="1505" xr:uid="{00000000-0005-0000-0000-0000BA070000}"/>
    <cellStyle name="Normal 7 6 6 2 2" xfId="1506" xr:uid="{00000000-0005-0000-0000-0000BB070000}"/>
    <cellStyle name="Normal 7 6 6 2 2 2" xfId="5503" xr:uid="{66B9D532-A4E6-42C2-84FA-23C65AFFCF31}"/>
    <cellStyle name="Normal 7 6 6 2 2 2 2" xfId="25083" xr:uid="{6B52F8F8-4313-4B80-9398-0AA11670A4A1}"/>
    <cellStyle name="Normal 7 6 6 2 2 2 3" xfId="26241" xr:uid="{84E34A4D-CE0E-4BF4-81D8-3BF44BBD6CCA}"/>
    <cellStyle name="Normal 7 6 6 2 2 2 4" xfId="14799" xr:uid="{E26BC03C-90D7-4629-8D61-133D401B09F6}"/>
    <cellStyle name="Normal 7 6 6 2 2 3" xfId="7252" xr:uid="{E8C4E03D-37ED-4BEB-8E4B-2F11686E682B}"/>
    <cellStyle name="Normal 7 6 6 2 2 3 2" xfId="27681" xr:uid="{65B0E04E-FBEA-48B1-9F0A-4B5EAF851E1F}"/>
    <cellStyle name="Normal 7 6 6 2 2 3 3" xfId="27639" xr:uid="{D0868920-65DE-48FA-BE3C-429C1847C4D3}"/>
    <cellStyle name="Normal 7 6 6 2 2 3 4" xfId="17632" xr:uid="{1605AD8E-97AD-4CF4-BDFA-4E6722E783FB}"/>
    <cellStyle name="Normal 7 6 6 2 2 4" xfId="10085" xr:uid="{D4EFA8F4-58C7-4071-B63C-6B349D4907A1}"/>
    <cellStyle name="Normal 7 6 6 2 2 4 2" xfId="29469" xr:uid="{9D218204-F3AE-4304-ACCF-308F57A75CDE}"/>
    <cellStyle name="Normal 7 6 6 2 2 4 3" xfId="20465" xr:uid="{D9DB5CF1-0839-47D2-9A8B-2EB8139606C1}"/>
    <cellStyle name="Normal 7 6 6 2 2 5" xfId="23186" xr:uid="{8F807369-CD25-4CCE-A376-550BCE61BF84}"/>
    <cellStyle name="Normal 7 6 6 2 2 6" xfId="14096" xr:uid="{A23A3A3E-B6FB-4F24-99A8-FF3721C11DFB}"/>
    <cellStyle name="Normal 7 6 6 2 3" xfId="2848" xr:uid="{00000000-0005-0000-0000-000027090000}"/>
    <cellStyle name="Normal 7 6 6 2 3 2" xfId="6061" xr:uid="{EC8937D3-ACD6-45B5-BB65-2C456B8FDA71}"/>
    <cellStyle name="Normal 7 6 6 2 3 2 2" xfId="26789" xr:uid="{3C319A9D-AB1A-4A43-AF91-B55E12066FFB}"/>
    <cellStyle name="Normal 7 6 6 2 3 2 3" xfId="15517" xr:uid="{54B92E17-B78D-4634-8730-CE48B4B24AAB}"/>
    <cellStyle name="Normal 7 6 6 2 3 3" xfId="7970" xr:uid="{AD8F4644-535B-4915-883A-88DC203AB579}"/>
    <cellStyle name="Normal 7 6 6 2 3 3 2" xfId="18350" xr:uid="{87FB52A6-6CE3-4283-BEB4-B7E4BFC29F79}"/>
    <cellStyle name="Normal 7 6 6 2 3 4" xfId="10803" xr:uid="{C3DD5877-10AA-4D2E-9371-104F91F5B5C6}"/>
    <cellStyle name="Normal 7 6 6 2 3 4 2" xfId="21183" xr:uid="{884396C8-AED6-46D9-A577-228829186CC5}"/>
    <cellStyle name="Normal 7 6 6 2 3 5" xfId="24223" xr:uid="{C9354425-C819-4EC8-8BD8-F1436EE5B4A5}"/>
    <cellStyle name="Normal 7 6 6 2 3 6" xfId="13330" xr:uid="{48A48117-C8D3-4B37-9DDF-316FB5CE0346}"/>
    <cellStyle name="Normal 7 6 6 2 4" xfId="4230" xr:uid="{96586672-87B1-4913-984A-17E53571DCBA}"/>
    <cellStyle name="Normal 7 6 6 2 4 2" xfId="9002" xr:uid="{7AE56A67-32F7-4039-AA29-2DF78912FDB0}"/>
    <cellStyle name="Normal 7 6 6 2 4 2 2" xfId="29077" xr:uid="{85A50398-B79F-4714-9769-7B93ABC37BED}"/>
    <cellStyle name="Normal 7 6 6 2 4 2 3" xfId="19382" xr:uid="{74EAF74C-BCFA-4DE5-8BD8-45CE8CE70AEB}"/>
    <cellStyle name="Normal 7 6 6 2 4 3" xfId="11835" xr:uid="{CCE31F3E-1130-444E-ACBD-CC971A255CB3}"/>
    <cellStyle name="Normal 7 6 6 2 4 3 2" xfId="22215" xr:uid="{7676A053-1EDB-4EE4-ADD5-287BA4D75F4C}"/>
    <cellStyle name="Normal 7 6 6 2 4 4" xfId="23140" xr:uid="{7DACF0CB-2FDB-41C4-AE40-507DD9740409}"/>
    <cellStyle name="Normal 7 6 6 2 4 5" xfId="16549" xr:uid="{72D1934E-2114-4BE2-80BA-195B8E688A8F}"/>
    <cellStyle name="Normal 7 6 6 2 5" xfId="5502" xr:uid="{60C0B025-1DC6-42ED-8C10-81AF1593DD4B}"/>
    <cellStyle name="Normal 7 6 6 2 5 2" xfId="28109" xr:uid="{BEA1BF45-6A94-4922-B8F9-A7D08A4CAD92}"/>
    <cellStyle name="Normal 7 6 6 2 5 3" xfId="14798" xr:uid="{8011D1AE-A096-49B3-A833-5A3211D0A05D}"/>
    <cellStyle name="Normal 7 6 6 2 6" xfId="7251" xr:uid="{7CF328A4-4908-44FA-B972-75D59A28DDA1}"/>
    <cellStyle name="Normal 7 6 6 2 6 2" xfId="17631" xr:uid="{2938AFDE-3D6F-4AFC-A431-0AFC23B4817B}"/>
    <cellStyle name="Normal 7 6 6 2 7" xfId="10084" xr:uid="{B600220D-9330-452C-85B4-091C21D3E5D2}"/>
    <cellStyle name="Normal 7 6 6 2 7 2" xfId="20464" xr:uid="{1CF45A2F-4BDD-463E-8AE8-125CAD9CE958}"/>
    <cellStyle name="Normal 7 6 6 2 8" xfId="25386" xr:uid="{5569986E-846C-48E9-B343-C5A293E1820F}"/>
    <cellStyle name="Normal 7 6 6 2 9" xfId="12805" xr:uid="{C145EB29-7EE7-41FA-8EEE-0623BCB2FF8B}"/>
    <cellStyle name="Normal 7 6 6 3" xfId="1507" xr:uid="{00000000-0005-0000-0000-0000BC070000}"/>
    <cellStyle name="Normal 7 6 6 3 2" xfId="4609" xr:uid="{F14CE967-CAE8-4480-8105-4FCB90A37042}"/>
    <cellStyle name="Normal 7 6 6 3 2 2" xfId="9381" xr:uid="{C99E997D-08CD-4908-985C-5EC8E1428681}"/>
    <cellStyle name="Normal 7 6 6 3 2 2 2" xfId="29349" xr:uid="{8727CD08-8DE0-4178-8FAB-9EEDB235D22A}"/>
    <cellStyle name="Normal 7 6 6 3 2 2 3" xfId="19761" xr:uid="{06F669DE-4B87-41B7-8C2F-116D16D00B6F}"/>
    <cellStyle name="Normal 7 6 6 3 2 3" xfId="12214" xr:uid="{D7CCF65F-3506-4683-96F9-F5E823D11A84}"/>
    <cellStyle name="Normal 7 6 6 3 2 3 2" xfId="22594" xr:uid="{AAFEA359-EC7A-4C13-808A-D5B42C63E00B}"/>
    <cellStyle name="Normal 7 6 6 3 2 4" xfId="22978" xr:uid="{C7FDCBBD-6BCC-405C-A3A9-76D67F1E25D8}"/>
    <cellStyle name="Normal 7 6 6 3 2 5" xfId="16928" xr:uid="{4DC315E7-0311-4131-B8D5-1E08462052FA}"/>
    <cellStyle name="Normal 7 6 6 3 3" xfId="5504" xr:uid="{8522F306-649E-4170-97FC-7493F82F02D9}"/>
    <cellStyle name="Normal 7 6 6 3 3 2" xfId="26884" xr:uid="{01DA18E4-630B-407C-90D8-A91D7245FB40}"/>
    <cellStyle name="Normal 7 6 6 3 3 3" xfId="28168" xr:uid="{7C2D3BB2-4CDA-4B63-808A-80FBE4F1B9CF}"/>
    <cellStyle name="Normal 7 6 6 3 3 4" xfId="14800" xr:uid="{D8150843-5B72-4389-80BE-739888821749}"/>
    <cellStyle name="Normal 7 6 6 3 4" xfId="7253" xr:uid="{F509454B-227C-426F-970A-B489BD7153BC}"/>
    <cellStyle name="Normal 7 6 6 3 4 2" xfId="25900" xr:uid="{03B433BB-282D-4668-99EA-A3DFFEF34C56}"/>
    <cellStyle name="Normal 7 6 6 3 4 3" xfId="28639" xr:uid="{2FC4DC22-583C-4AE0-B574-3F4737361CF8}"/>
    <cellStyle name="Normal 7 6 6 3 4 4" xfId="17633" xr:uid="{632C8BC2-1B4E-4244-AC82-F2BB44834442}"/>
    <cellStyle name="Normal 7 6 6 3 5" xfId="10086" xr:uid="{33884DD8-7790-4C34-9D44-87B0B9071B03}"/>
    <cellStyle name="Normal 7 6 6 3 5 2" xfId="29470" xr:uid="{D657E74B-A85A-4BE1-B0EF-D68ABA591894}"/>
    <cellStyle name="Normal 7 6 6 3 5 3" xfId="20466" xr:uid="{17476645-C583-4B81-BAB9-3D431711E7D8}"/>
    <cellStyle name="Normal 7 6 6 3 6" xfId="24550" xr:uid="{7F04EA5A-7CA8-4E0F-A5D3-9DBD12856DA2}"/>
    <cellStyle name="Normal 7 6 6 3 7" xfId="14097" xr:uid="{2083B337-D404-4396-BEBD-396F3F4FB296}"/>
    <cellStyle name="Normal 7 6 6 4" xfId="1508" xr:uid="{00000000-0005-0000-0000-0000BD070000}"/>
    <cellStyle name="Normal 7 6 6 4 2" xfId="5505" xr:uid="{B1732BA7-F99E-4741-8EAB-B210D7C053B9}"/>
    <cellStyle name="Normal 7 6 6 4 2 2" xfId="24095" xr:uid="{FA1B13A7-D167-4EA2-A350-A98617B2D303}"/>
    <cellStyle name="Normal 7 6 6 4 2 3" xfId="28266" xr:uid="{56DBB3E1-308A-4947-82A4-B10BE50C8A1B}"/>
    <cellStyle name="Normal 7 6 6 4 2 4" xfId="14801" xr:uid="{7E7F5B2D-6716-44CD-94E9-DC067523BD92}"/>
    <cellStyle name="Normal 7 6 6 4 3" xfId="7254" xr:uid="{F8A11A8C-8BFF-48F3-A1FD-EF29614361A6}"/>
    <cellStyle name="Normal 7 6 6 4 3 2" xfId="28369" xr:uid="{FEF2D7E9-A34A-4940-8224-435FEFF01F1D}"/>
    <cellStyle name="Normal 7 6 6 4 3 3" xfId="17634" xr:uid="{4ED87E50-93AE-4538-9786-4F9D0E2789A3}"/>
    <cellStyle name="Normal 7 6 6 4 4" xfId="10087" xr:uid="{FEB4022C-F1E3-4EEA-BC90-D9D14035388A}"/>
    <cellStyle name="Normal 7 6 6 4 4 2" xfId="20467" xr:uid="{FF1819DC-C74B-4760-AC62-38CC67072738}"/>
    <cellStyle name="Normal 7 6 6 4 5" xfId="25458" xr:uid="{884E5F05-DE08-4D40-BA10-0149E35848F9}"/>
    <cellStyle name="Normal 7 6 6 4 6" xfId="13503" xr:uid="{FB128930-BA0C-4BB7-850E-07204CFDD584}"/>
    <cellStyle name="Normal 7 6 6 5" xfId="2579" xr:uid="{00000000-0005-0000-0000-00002A090000}"/>
    <cellStyle name="Normal 7 6 6 5 2" xfId="5844" xr:uid="{FC07E65B-AECC-4723-8B85-42B93FFCFF2A}"/>
    <cellStyle name="Normal 7 6 6 5 2 2" xfId="27771" xr:uid="{9518A7A9-2E88-4A12-8133-4CDBCE5423B9}"/>
    <cellStyle name="Normal 7 6 6 5 2 3" xfId="15251" xr:uid="{08C635A3-EA47-4E40-9C92-EBF23F30B52F}"/>
    <cellStyle name="Normal 7 6 6 5 3" xfId="7704" xr:uid="{0318551E-54D7-4162-BC80-5B7FEAC080D4}"/>
    <cellStyle name="Normal 7 6 6 5 3 2" xfId="18084" xr:uid="{AB883187-AEFB-401B-98C3-A91990143091}"/>
    <cellStyle name="Normal 7 6 6 5 4" xfId="10537" xr:uid="{623578DD-EDBB-4CB0-B8A4-201B6942FEDD}"/>
    <cellStyle name="Normal 7 6 6 5 4 2" xfId="20917" xr:uid="{30F4F925-14E5-44E2-A19C-94BA78423C76}"/>
    <cellStyle name="Normal 7 6 6 5 5" xfId="25130" xr:uid="{0B389366-22C8-49F9-AF34-069A9E312800}"/>
    <cellStyle name="Normal 7 6 6 5 6" xfId="12967" xr:uid="{797A1FFD-B612-440A-BE6B-1FFE202CD8F2}"/>
    <cellStyle name="Normal 7 6 6 6" xfId="2413" xr:uid="{00000000-0005-0000-0000-000024090000}"/>
    <cellStyle name="Normal 7 6 6 6 2" xfId="7540" xr:uid="{4FDC4E51-6D31-4A25-8512-CBBA185C9F63}"/>
    <cellStyle name="Normal 7 6 6 6 2 2" xfId="26819" xr:uid="{A4D45A25-76E5-4F37-89C4-1606FF657ECD}"/>
    <cellStyle name="Normal 7 6 6 6 2 3" xfId="17920" xr:uid="{D7558F3D-D4B8-467E-8F01-332C6031EECD}"/>
    <cellStyle name="Normal 7 6 6 6 3" xfId="10373" xr:uid="{EFA65DA9-A015-4BE6-BEA2-4A7A7C5A90AA}"/>
    <cellStyle name="Normal 7 6 6 6 3 2" xfId="20753" xr:uid="{48359B26-D60F-4260-833C-0AC33A063146}"/>
    <cellStyle name="Normal 7 6 6 6 4" xfId="24881" xr:uid="{817D6BB7-50E5-497B-B0F2-3248DEC74781}"/>
    <cellStyle name="Normal 7 6 6 6 5" xfId="15087" xr:uid="{BA3BE017-311B-43EA-8080-8C40EA3F788B}"/>
    <cellStyle name="Normal 7 6 6 7" xfId="4086" xr:uid="{AD82AA17-F863-4080-AE76-D5694A4D0A0D}"/>
    <cellStyle name="Normal 7 6 6 7 2" xfId="8863" xr:uid="{736F0F43-2BD4-47E7-955C-8BE517273D03}"/>
    <cellStyle name="Normal 7 6 6 7 2 2" xfId="19243" xr:uid="{C64B38B8-5287-4B1A-BE40-405A749A9673}"/>
    <cellStyle name="Normal 7 6 6 7 3" xfId="11696" xr:uid="{59C47437-3B8A-4A7D-8C7C-B854A9B0C1D9}"/>
    <cellStyle name="Normal 7 6 6 7 3 2" xfId="22076" xr:uid="{BBA0E55D-6FC3-47E8-A22A-86BC5E1155B7}"/>
    <cellStyle name="Normal 7 6 6 7 4" xfId="28089" xr:uid="{64006040-061F-4846-90B0-61C074CBA756}"/>
    <cellStyle name="Normal 7 6 6 7 5" xfId="16410" xr:uid="{89E87FA3-C5C8-4FE7-9FD5-82141A46A5F7}"/>
    <cellStyle name="Normal 7 6 6 8" xfId="5501" xr:uid="{8C2001EF-CE6E-4312-9B27-D4ED056D7F73}"/>
    <cellStyle name="Normal 7 6 6 8 2" xfId="14797" xr:uid="{AC29F6D8-C066-4EB8-8AAF-790769E45F74}"/>
    <cellStyle name="Normal 7 6 6 9" xfId="7250" xr:uid="{BCFA341F-BBF9-4B76-8716-B250CFC70BA2}"/>
    <cellStyle name="Normal 7 6 6 9 2" xfId="17630" xr:uid="{4A490468-A8E8-4FE8-9B9B-7E76C4A83845}"/>
    <cellStyle name="Normal 7 6 7" xfId="1509" xr:uid="{00000000-0005-0000-0000-0000BE070000}"/>
    <cellStyle name="Normal 7 6 7 10" xfId="12648" xr:uid="{6613BBB2-E1A1-4A0A-B1C4-F1A50DD76820}"/>
    <cellStyle name="Normal 7 6 7 2" xfId="1510" xr:uid="{00000000-0005-0000-0000-0000BF070000}"/>
    <cellStyle name="Normal 7 6 7 2 2" xfId="3002" xr:uid="{00000000-0005-0000-0000-00002D090000}"/>
    <cellStyle name="Normal 7 6 7 2 2 2" xfId="6151" xr:uid="{080ABE97-B2E2-4E61-8652-1A37699BBBF3}"/>
    <cellStyle name="Normal 7 6 7 2 2 2 2" xfId="27713" xr:uid="{27DD2297-39A5-4C35-A642-8D66ED12C58C}"/>
    <cellStyle name="Normal 7 6 7 2 2 2 3" xfId="28215" xr:uid="{6F8031B1-E034-4FD5-9844-F89DC6F10E87}"/>
    <cellStyle name="Normal 7 6 7 2 2 2 4" xfId="15629" xr:uid="{EFBAB4C5-27F5-4952-8540-ABD00479F2B5}"/>
    <cellStyle name="Normal 7 6 7 2 2 3" xfId="8082" xr:uid="{F1B62941-20EB-4DE6-8854-23C934EA88B7}"/>
    <cellStyle name="Normal 7 6 7 2 2 3 2" xfId="28772" xr:uid="{C802CC61-F50C-4C41-8073-E79A2A6DE01B}"/>
    <cellStyle name="Normal 7 6 7 2 2 3 3" xfId="18462" xr:uid="{192526C5-1B6C-409F-B402-201E9EAE43F4}"/>
    <cellStyle name="Normal 7 6 7 2 2 4" xfId="10915" xr:uid="{A810FF71-D6A1-4B30-B447-46D407037906}"/>
    <cellStyle name="Normal 7 6 7 2 2 4 2" xfId="21295" xr:uid="{EF98612A-D2AC-459E-AB5E-66F8C3EB41D6}"/>
    <cellStyle name="Normal 7 6 7 2 2 5" xfId="22731" xr:uid="{BDD1352B-9AF1-4EB1-839C-479DBC5D6CF0}"/>
    <cellStyle name="Normal 7 6 7 2 2 6" xfId="13504" xr:uid="{B40B867E-575C-48C2-96E2-8087B463203C}"/>
    <cellStyle name="Normal 7 6 7 2 3" xfId="5507" xr:uid="{0D1C3F98-7444-4796-9719-7935A150882F}"/>
    <cellStyle name="Normal 7 6 7 2 3 2" xfId="23506" xr:uid="{4B0EDB46-F5A1-417D-AA76-5E18DB7A653B}"/>
    <cellStyle name="Normal 7 6 7 2 3 3" xfId="26810" xr:uid="{A7DBD1A4-A307-40D4-A554-9B49C072DE4B}"/>
    <cellStyle name="Normal 7 6 7 2 3 4" xfId="14803" xr:uid="{6D8CDFE8-C924-40F1-BF4F-87F16F5C7BAF}"/>
    <cellStyle name="Normal 7 6 7 2 4" xfId="7256" xr:uid="{7B4AD736-9165-47FF-8869-95C08FC07855}"/>
    <cellStyle name="Normal 7 6 7 2 4 2" xfId="28088" xr:uid="{272CA894-78E3-437B-854F-B62209FDCA6A}"/>
    <cellStyle name="Normal 7 6 7 2 4 3" xfId="27579" xr:uid="{9381158D-9526-44F0-A16B-A01CC9FE2035}"/>
    <cellStyle name="Normal 7 6 7 2 4 4" xfId="17636" xr:uid="{4AB6D8D8-6B86-4136-BCAD-100867AD5B06}"/>
    <cellStyle name="Normal 7 6 7 2 5" xfId="10089" xr:uid="{5D942458-53FB-4B9E-9596-47BAB7BE0CC8}"/>
    <cellStyle name="Normal 7 6 7 2 5 2" xfId="29471" xr:uid="{E10E9DCB-37C1-4BED-B673-516D0B36DA47}"/>
    <cellStyle name="Normal 7 6 7 2 5 3" xfId="20469" xr:uid="{8CF82372-2F7F-460E-8D13-DE3A3C7EE63E}"/>
    <cellStyle name="Normal 7 6 7 2 6" xfId="24365" xr:uid="{F7B5B9B8-0479-469B-B68B-99E0D8F6747A}"/>
    <cellStyle name="Normal 7 6 7 2 7" xfId="12806" xr:uid="{8E4EE383-B604-480E-BBF7-9D69D7A8B6A6}"/>
    <cellStyle name="Normal 7 6 7 3" xfId="1511" xr:uid="{00000000-0005-0000-0000-0000C0070000}"/>
    <cellStyle name="Normal 7 6 7 3 2" xfId="5508" xr:uid="{34F986F0-B558-46D8-92F7-4FB60422883D}"/>
    <cellStyle name="Normal 7 6 7 3 2 2" xfId="28508" xr:uid="{409834E1-969F-4E1F-9261-1088BCA14ED7}"/>
    <cellStyle name="Normal 7 6 7 3 2 3" xfId="26981" xr:uid="{5045E64F-960D-4A8E-BC82-D7ABA7EF7E8E}"/>
    <cellStyle name="Normal 7 6 7 3 2 4" xfId="14804" xr:uid="{739C2D90-EC90-404C-BA85-EC612F0D9090}"/>
    <cellStyle name="Normal 7 6 7 3 3" xfId="7257" xr:uid="{14C9598E-269D-4F8B-8BB0-669E07821B82}"/>
    <cellStyle name="Normal 7 6 7 3 3 2" xfId="26876" xr:uid="{4BB77D7B-DE4F-4C44-A3AE-A9B7983EA802}"/>
    <cellStyle name="Normal 7 6 7 3 3 3" xfId="27974" xr:uid="{F7BB6B8E-073F-4937-85E9-F14842BDE935}"/>
    <cellStyle name="Normal 7 6 7 3 3 4" xfId="17637" xr:uid="{9D70DA91-48F7-4CD0-9518-4D629D7B8D35}"/>
    <cellStyle name="Normal 7 6 7 3 4" xfId="10090" xr:uid="{136BE510-F66E-4D9E-AF0B-D21EEA11AD1F}"/>
    <cellStyle name="Normal 7 6 7 3 4 2" xfId="29472" xr:uid="{C620F071-D9C4-44CC-8F65-4810C8762C5A}"/>
    <cellStyle name="Normal 7 6 7 3 4 3" xfId="20470" xr:uid="{2E6C462F-8B17-467B-992A-2AFF6727BFD9}"/>
    <cellStyle name="Normal 7 6 7 3 5" xfId="22720" xr:uid="{9EADBDAF-129B-48A4-B542-9DBCA21F384E}"/>
    <cellStyle name="Normal 7 6 7 3 6" xfId="13331" xr:uid="{4C52449C-8F2A-4028-A5A3-3704AF93FD5B}"/>
    <cellStyle name="Normal 7 6 7 4" xfId="2414" xr:uid="{00000000-0005-0000-0000-00002B090000}"/>
    <cellStyle name="Normal 7 6 7 4 2" xfId="7541" xr:uid="{08EB01D6-AB8E-4775-A28B-1EAF80F723E8}"/>
    <cellStyle name="Normal 7 6 7 4 2 2" xfId="28435" xr:uid="{96CDC6F0-1E1B-4294-95F6-6B4B18CFCCA2}"/>
    <cellStyle name="Normal 7 6 7 4 2 3" xfId="17921" xr:uid="{B996FC26-B713-4B53-919A-06E3B34AA916}"/>
    <cellStyle name="Normal 7 6 7 4 3" xfId="10374" xr:uid="{C82718F1-4981-4C5B-8D4B-47DEC2D44FA2}"/>
    <cellStyle name="Normal 7 6 7 4 3 2" xfId="20754" xr:uid="{33A6C9FE-E2BB-4FE8-A69E-B999139845C0}"/>
    <cellStyle name="Normal 7 6 7 4 4" xfId="23924" xr:uid="{8962E17B-97F8-422A-A065-8D564CAC16D7}"/>
    <cellStyle name="Normal 7 6 7 4 5" xfId="15088" xr:uid="{801BA0D2-29DD-457B-A574-172CF5D56217}"/>
    <cellStyle name="Normal 7 6 7 5" xfId="4087" xr:uid="{5447E32B-0A0F-40AE-B370-2B5373924D12}"/>
    <cellStyle name="Normal 7 6 7 5 2" xfId="8864" xr:uid="{4DD92BC6-9875-4460-9CFF-95B3697BAE4B}"/>
    <cellStyle name="Normal 7 6 7 5 2 2" xfId="28998" xr:uid="{2B955F8C-32A2-49D6-BD12-923BA7BE86AD}"/>
    <cellStyle name="Normal 7 6 7 5 2 3" xfId="19244" xr:uid="{339F6D67-D6EB-4190-A170-28821FB76135}"/>
    <cellStyle name="Normal 7 6 7 5 3" xfId="11697" xr:uid="{F50B4B69-54DE-4CA3-8803-277F5240FACE}"/>
    <cellStyle name="Normal 7 6 7 5 3 2" xfId="22077" xr:uid="{4AEA814F-AA9D-4EBF-BD8A-3ADC1E179C3F}"/>
    <cellStyle name="Normal 7 6 7 5 4" xfId="24984" xr:uid="{651AFEB9-E3F7-485D-9E17-42CBD082B1A7}"/>
    <cellStyle name="Normal 7 6 7 5 5" xfId="16411" xr:uid="{5240F479-5ADC-4124-99F2-2DF6F521B8DC}"/>
    <cellStyle name="Normal 7 6 7 6" xfId="5506" xr:uid="{7D013370-A388-4364-BB0A-927C952754BD}"/>
    <cellStyle name="Normal 7 6 7 6 2" xfId="28186" xr:uid="{27220882-AE72-42F7-9892-2AA2D872B6D2}"/>
    <cellStyle name="Normal 7 6 7 6 3" xfId="26096" xr:uid="{B8C32442-4CEC-40FB-826C-CAF41DCA68B8}"/>
    <cellStyle name="Normal 7 6 7 6 4" xfId="14802" xr:uid="{F3ACB335-189C-4282-8A6E-887CA1DA89CE}"/>
    <cellStyle name="Normal 7 6 7 7" xfId="7255" xr:uid="{9A0C3AF1-1982-425A-A7D2-2271FF6BE6FC}"/>
    <cellStyle name="Normal 7 6 7 7 2" xfId="25967" xr:uid="{DB732E0C-CE5D-46CF-8221-5040249B02DE}"/>
    <cellStyle name="Normal 7 6 7 7 3" xfId="17635" xr:uid="{8BA47303-40CB-4C40-85AD-3D9AF7C28189}"/>
    <cellStyle name="Normal 7 6 7 8" xfId="10088" xr:uid="{761919A9-7EFF-4657-BDAA-1C96AFE884F4}"/>
    <cellStyle name="Normal 7 6 7 8 2" xfId="20468" xr:uid="{11FFC442-1C67-45F5-A45D-85E4A1F393F1}"/>
    <cellStyle name="Normal 7 6 7 9" xfId="23149" xr:uid="{5BF4DAFD-94AD-489C-A856-6462CEAE81AE}"/>
    <cellStyle name="Normal 7 6 8" xfId="1512" xr:uid="{00000000-0005-0000-0000-0000C1070000}"/>
    <cellStyle name="Normal 7 6 8 10" xfId="12649" xr:uid="{554EF0C8-2CAF-4171-8C8E-D3D4A4494C79}"/>
    <cellStyle name="Normal 7 6 8 2" xfId="1513" xr:uid="{00000000-0005-0000-0000-0000C2070000}"/>
    <cellStyle name="Normal 7 6 8 2 2" xfId="3003" xr:uid="{00000000-0005-0000-0000-000031090000}"/>
    <cellStyle name="Normal 7 6 8 2 2 2" xfId="6152" xr:uid="{CC140979-0A8B-4FC7-A6E0-1DA3F65E100B}"/>
    <cellStyle name="Normal 7 6 8 2 2 2 2" xfId="27238" xr:uid="{1F315FCD-6B19-4D94-8E5D-3756A45B62F6}"/>
    <cellStyle name="Normal 7 6 8 2 2 2 3" xfId="27515" xr:uid="{2DEB4296-D487-454C-93AA-17F127C0E66A}"/>
    <cellStyle name="Normal 7 6 8 2 2 2 4" xfId="15630" xr:uid="{205D61BA-E6B1-40F9-B3D7-75B50B0AAF82}"/>
    <cellStyle name="Normal 7 6 8 2 2 3" xfId="8083" xr:uid="{826BCC74-F38F-4FEC-A952-AC965578CD6B}"/>
    <cellStyle name="Normal 7 6 8 2 2 3 2" xfId="28773" xr:uid="{656A6E39-2F70-452E-9E11-6A870201D508}"/>
    <cellStyle name="Normal 7 6 8 2 2 3 3" xfId="18463" xr:uid="{17E9700F-9E8B-40A8-BDD6-D59C4AFEF4C9}"/>
    <cellStyle name="Normal 7 6 8 2 2 4" xfId="10916" xr:uid="{5784923F-C5DA-4ED9-96C9-C9E735129722}"/>
    <cellStyle name="Normal 7 6 8 2 2 4 2" xfId="21296" xr:uid="{E094762C-B45A-4663-BAA3-BF7302EC2FD6}"/>
    <cellStyle name="Normal 7 6 8 2 2 5" xfId="24589" xr:uid="{B7D3F56C-7CBC-40E0-8725-AD3257430DA5}"/>
    <cellStyle name="Normal 7 6 8 2 2 6" xfId="13505" xr:uid="{817E433A-E7F3-491F-83E8-97ED8CB429A3}"/>
    <cellStyle name="Normal 7 6 8 2 3" xfId="5510" xr:uid="{52CF00B2-7171-4170-A4FE-F6A5EE947A9D}"/>
    <cellStyle name="Normal 7 6 8 2 3 2" xfId="25043" xr:uid="{DC7F0F18-D9DC-47CB-BA79-F5EB7F822477}"/>
    <cellStyle name="Normal 7 6 8 2 3 3" xfId="27051" xr:uid="{A7714589-F090-46F3-9ABF-D91F8E2BAFD3}"/>
    <cellStyle name="Normal 7 6 8 2 3 4" xfId="14806" xr:uid="{62FC836F-55EE-49EC-A952-822D62A01DDC}"/>
    <cellStyle name="Normal 7 6 8 2 4" xfId="7259" xr:uid="{CD7CFFB2-EE8E-4FEC-B5F5-93CCF6AC1410}"/>
    <cellStyle name="Normal 7 6 8 2 4 2" xfId="27801" xr:uid="{72607EB8-5B14-491F-90F5-7C9C14E39708}"/>
    <cellStyle name="Normal 7 6 8 2 4 3" xfId="26950" xr:uid="{33E49809-0D74-482A-B4ED-F288A9708BA5}"/>
    <cellStyle name="Normal 7 6 8 2 4 4" xfId="17639" xr:uid="{9FC55906-7CB2-4561-8C40-99CC00785CB7}"/>
    <cellStyle name="Normal 7 6 8 2 5" xfId="10092" xr:uid="{789D05B8-2E3D-4ECC-A80D-2993A33489FB}"/>
    <cellStyle name="Normal 7 6 8 2 5 2" xfId="29473" xr:uid="{667EB77B-1A80-4318-AD74-42920ADC3936}"/>
    <cellStyle name="Normal 7 6 8 2 5 3" xfId="20472" xr:uid="{F5E30A7E-E2DF-4D4B-B6B6-CB117F302806}"/>
    <cellStyle name="Normal 7 6 8 2 6" xfId="25132" xr:uid="{9A77F4ED-6C9E-4E29-BFBB-3F66EA865EB2}"/>
    <cellStyle name="Normal 7 6 8 2 7" xfId="12807" xr:uid="{B7D3FC20-7E19-4C7C-84AB-95CECF16A3AC}"/>
    <cellStyle name="Normal 7 6 8 3" xfId="1514" xr:uid="{00000000-0005-0000-0000-0000C3070000}"/>
    <cellStyle name="Normal 7 6 8 3 2" xfId="5511" xr:uid="{B72048B6-0134-4663-BD71-836DDABD42ED}"/>
    <cellStyle name="Normal 7 6 8 3 2 2" xfId="26431" xr:uid="{D360AD84-AB31-47D4-9B09-6CC34916B15E}"/>
    <cellStyle name="Normal 7 6 8 3 2 3" xfId="27464" xr:uid="{966EDC14-457F-4731-9E9E-9A7D295841F5}"/>
    <cellStyle name="Normal 7 6 8 3 2 4" xfId="14807" xr:uid="{4A3FC10F-15B4-4416-90A8-97C0218A902C}"/>
    <cellStyle name="Normal 7 6 8 3 3" xfId="7260" xr:uid="{DD2F54F9-01EF-41D5-8D71-BAEA5EB97AB2}"/>
    <cellStyle name="Normal 7 6 8 3 3 2" xfId="28731" xr:uid="{61D759C3-F0AF-4F79-8D32-4CD39E251A9F}"/>
    <cellStyle name="Normal 7 6 8 3 3 3" xfId="27143" xr:uid="{6079D208-AA83-4A3C-9F0C-DA77242C1108}"/>
    <cellStyle name="Normal 7 6 8 3 3 4" xfId="17640" xr:uid="{12C583DD-6D8F-43DD-81FA-89F597737CEB}"/>
    <cellStyle name="Normal 7 6 8 3 4" xfId="10093" xr:uid="{C6049051-5F2D-4558-9F0E-33787B49DD90}"/>
    <cellStyle name="Normal 7 6 8 3 4 2" xfId="29474" xr:uid="{C3490728-ADAD-44F7-9697-9906C012B277}"/>
    <cellStyle name="Normal 7 6 8 3 4 3" xfId="20473" xr:uid="{A75AB428-9466-42F3-B9BB-2CC6E5C59975}"/>
    <cellStyle name="Normal 7 6 8 3 5" xfId="22979" xr:uid="{F6DBF923-C9F4-4D49-9494-65B04710DE73}"/>
    <cellStyle name="Normal 7 6 8 3 6" xfId="13332" xr:uid="{1369D01F-A10E-49C7-82AB-9D1E5C89697F}"/>
    <cellStyle name="Normal 7 6 8 4" xfId="2415" xr:uid="{00000000-0005-0000-0000-00002F090000}"/>
    <cellStyle name="Normal 7 6 8 4 2" xfId="7542" xr:uid="{C11B5D9B-82E1-4B2F-A1E0-57C0FAA092D5}"/>
    <cellStyle name="Normal 7 6 8 4 2 2" xfId="26461" xr:uid="{99F765B3-02EF-448A-A5DE-D643F9456262}"/>
    <cellStyle name="Normal 7 6 8 4 2 3" xfId="17922" xr:uid="{5D816BAD-016A-4946-9938-937901AC8CE7}"/>
    <cellStyle name="Normal 7 6 8 4 3" xfId="10375" xr:uid="{2F18354F-5E69-4AA1-9CAE-C436E194D724}"/>
    <cellStyle name="Normal 7 6 8 4 3 2" xfId="20755" xr:uid="{69FD87EF-4DC7-4390-B4C4-2BFBBEBCC2CF}"/>
    <cellStyle name="Normal 7 6 8 4 4" xfId="24813" xr:uid="{604949DB-AF2B-489E-ADD6-7C677EF3D0E1}"/>
    <cellStyle name="Normal 7 6 8 4 5" xfId="15089" xr:uid="{5DED99FE-B5E4-4BD5-99B2-F71871C767A3}"/>
    <cellStyle name="Normal 7 6 8 5" xfId="4088" xr:uid="{D9041D1F-885D-434D-AAE9-9E4554E7130B}"/>
    <cellStyle name="Normal 7 6 8 5 2" xfId="8865" xr:uid="{227165F0-0C24-47CF-B5D0-CBC412E44D02}"/>
    <cellStyle name="Normal 7 6 8 5 2 2" xfId="28999" xr:uid="{E80C4487-2BB7-4CB7-86BD-0A5C32B56ADA}"/>
    <cellStyle name="Normal 7 6 8 5 2 3" xfId="19245" xr:uid="{0DACE2F1-CE37-44B0-A659-77EB73846BBE}"/>
    <cellStyle name="Normal 7 6 8 5 3" xfId="11698" xr:uid="{D90B6D2A-7125-4880-909F-BEC13BECF37D}"/>
    <cellStyle name="Normal 7 6 8 5 3 2" xfId="22078" xr:uid="{B07C2314-2E84-479C-95B7-AD9FAFB85B34}"/>
    <cellStyle name="Normal 7 6 8 5 4" xfId="22812" xr:uid="{62FF5670-8968-49EF-B138-03D58E0DC197}"/>
    <cellStyle name="Normal 7 6 8 5 5" xfId="16412" xr:uid="{D25DEB90-37FF-49D3-91CF-BEBF5CF42DB4}"/>
    <cellStyle name="Normal 7 6 8 6" xfId="5509" xr:uid="{158CAD52-D7BF-4F02-8F11-03D9841D0936}"/>
    <cellStyle name="Normal 7 6 8 6 2" xfId="27230" xr:uid="{C56D41CB-4D33-4319-B9D1-37B83C6813E8}"/>
    <cellStyle name="Normal 7 6 8 6 3" xfId="28505" xr:uid="{9A3C800A-03FC-41E2-9A02-1689263DA470}"/>
    <cellStyle name="Normal 7 6 8 6 4" xfId="14805" xr:uid="{7DE166AB-36BD-4CEF-B846-4F5428411E67}"/>
    <cellStyle name="Normal 7 6 8 7" xfId="7258" xr:uid="{6D67B509-3936-48F8-B3E7-C1597928E3DF}"/>
    <cellStyle name="Normal 7 6 8 7 2" xfId="26352" xr:uid="{14C69467-F8F7-4C34-9E1B-82A31847E70A}"/>
    <cellStyle name="Normal 7 6 8 7 3" xfId="17638" xr:uid="{E57FAD4F-7EDC-4D4A-85AE-C8312005B7E4}"/>
    <cellStyle name="Normal 7 6 8 8" xfId="10091" xr:uid="{81DB28D6-C3A6-426F-97FC-0A0E81209779}"/>
    <cellStyle name="Normal 7 6 8 8 2" xfId="20471" xr:uid="{5D1CE01E-DF35-4B11-8062-5C3761B2B427}"/>
    <cellStyle name="Normal 7 6 8 9" xfId="25387" xr:uid="{B3F5AD1B-E2A5-4545-A3E7-526CFA7A2F0B}"/>
    <cellStyle name="Normal 7 6 9" xfId="1515" xr:uid="{00000000-0005-0000-0000-0000C4070000}"/>
    <cellStyle name="Normal 7 6 9 2" xfId="30416" xr:uid="{AB45C2D4-D1A5-4191-A2B5-6B3B04A57500}"/>
    <cellStyle name="Normal 7 6 9 3" xfId="30417" xr:uid="{878EED05-4C5D-4667-BCA2-DAD249232A25}"/>
    <cellStyle name="Normal 7 6 9 3 2" xfId="30570" xr:uid="{1BBA716F-322A-443F-9F1C-34B4B91E48F1}"/>
    <cellStyle name="Normal 7 6 9 3 2 2" xfId="30609" xr:uid="{4BD1B694-F951-4017-95A9-FF534FEB7058}"/>
    <cellStyle name="Normal 7 6 9 3 2 3" xfId="30628" xr:uid="{D926D891-B7C7-4693-8B9F-A282844D3DAF}"/>
    <cellStyle name="Normal 7 6 9 3 2 4" xfId="30935" xr:uid="{D974361E-AECE-4B32-BC25-92B53BFBEF24}"/>
    <cellStyle name="Normal 7 6 9 3 3" xfId="30596" xr:uid="{1CB22FE2-C93E-4B7A-9F83-F05BC42F8988}"/>
    <cellStyle name="Normal 7 6 9 3 3 2" xfId="30637" xr:uid="{0E85BEEA-8502-4FB9-9D7B-9B39FC6894C4}"/>
    <cellStyle name="Normal 7 6 9 3 3 3" xfId="30948" xr:uid="{10A0B2B1-C014-460B-B97B-1F8715293478}"/>
    <cellStyle name="Normal 7 6 9 3 4" xfId="30625" xr:uid="{D5B2EEA1-BA41-4ECF-8645-DC7FCB362E6F}"/>
    <cellStyle name="Normal 7 6 9 3 5" xfId="30923" xr:uid="{59272B79-6782-498A-A565-B27F383EE7E8}"/>
    <cellStyle name="Normal 7 6 9 4" xfId="30573" xr:uid="{AF443EFD-BF75-488F-8C96-3A07A286175C}"/>
    <cellStyle name="Normal 7 6 9 4 2" xfId="30612" xr:uid="{93E0A71D-1FCA-4C1A-8893-2D82F9B7C858}"/>
    <cellStyle name="Normal 7 6 9 4 3" xfId="30631" xr:uid="{32F1BC2F-10D3-4E71-AD07-986C280704B2}"/>
    <cellStyle name="Normal 7 6 9 4 4" xfId="30939" xr:uid="{D4C2894F-E69E-46C0-825F-9DFEC6921BF8}"/>
    <cellStyle name="Normal 7 7" xfId="1516" xr:uid="{00000000-0005-0000-0000-0000C5070000}"/>
    <cellStyle name="Normal 7 7 10" xfId="5512" xr:uid="{B65931B3-EFA4-461D-A169-E0EDDDD36F2D}"/>
    <cellStyle name="Normal 7 7 10 2" xfId="14808" xr:uid="{0644F959-A9B9-428F-B781-384083067488}"/>
    <cellStyle name="Normal 7 7 11" xfId="7261" xr:uid="{F781D481-6E98-44FC-931A-7A16F23FEF0F}"/>
    <cellStyle name="Normal 7 7 11 2" xfId="17641" xr:uid="{882EE3F5-913E-4D35-BF8A-106AC651D1DB}"/>
    <cellStyle name="Normal 7 7 12" xfId="10094" xr:uid="{0A216596-F8DE-459F-BF6E-75A6C3E8BDD6}"/>
    <cellStyle name="Normal 7 7 12 2" xfId="20474" xr:uid="{8091C60B-559A-4150-8F18-7605712FBE1A}"/>
    <cellStyle name="Normal 7 7 13" xfId="24126" xr:uid="{76ABBC37-BB4A-4EAE-8FEE-A63D322C2D72}"/>
    <cellStyle name="Normal 7 7 14" xfId="12416" xr:uid="{A1FE8148-2A66-4DAD-8241-526212D23733}"/>
    <cellStyle name="Normal 7 7 2" xfId="1517" xr:uid="{00000000-0005-0000-0000-0000C6070000}"/>
    <cellStyle name="Normal 7 7 2 10" xfId="7262" xr:uid="{5725BABE-2C86-4433-A52E-0A0E203CEAA2}"/>
    <cellStyle name="Normal 7 7 2 10 2" xfId="17642" xr:uid="{2CF5C8C6-EF94-41E7-AE84-942A241CE748}"/>
    <cellStyle name="Normal 7 7 2 11" xfId="10095" xr:uid="{503BA08A-61CD-4257-80A0-F8CED33380E4}"/>
    <cellStyle name="Normal 7 7 2 11 2" xfId="20475" xr:uid="{1CE5763B-B8A7-4049-AAB9-D0EFD31794BE}"/>
    <cellStyle name="Normal 7 7 2 12" xfId="23661" xr:uid="{203F4F39-A45F-4E4A-BC0F-0D7F44832D20}"/>
    <cellStyle name="Normal 7 7 2 13" xfId="12476" xr:uid="{FE7C9CD0-B5EC-4C63-98D6-58344E375680}"/>
    <cellStyle name="Normal 7 7 2 2" xfId="1518" xr:uid="{00000000-0005-0000-0000-0000C7070000}"/>
    <cellStyle name="Normal 7 7 2 2 10" xfId="13041" xr:uid="{68D862B1-D3A2-4966-8087-882C6E650677}"/>
    <cellStyle name="Normal 7 7 2 2 2" xfId="2851" xr:uid="{00000000-0005-0000-0000-000037090000}"/>
    <cellStyle name="Normal 7 7 2 2 2 2" xfId="3502" xr:uid="{00000000-0005-0000-0000-000038090000}"/>
    <cellStyle name="Normal 7 7 2 2 2 2 2" xfId="6554" xr:uid="{8A7F56BB-97F8-43CC-8A61-6B07154BC05C}"/>
    <cellStyle name="Normal 7 7 2 2 2 2 2 2" xfId="28594" xr:uid="{97BDA337-4F9D-4FD6-A3AC-7B1075FE8142}"/>
    <cellStyle name="Normal 7 7 2 2 2 2 2 3" xfId="16127" xr:uid="{749F2506-1275-4FE1-9B3C-CDBBA18209C4}"/>
    <cellStyle name="Normal 7 7 2 2 2 2 3" xfId="8580" xr:uid="{A27FDD61-B51F-4FF3-A34D-50C81E058EA0}"/>
    <cellStyle name="Normal 7 7 2 2 2 2 3 2" xfId="18960" xr:uid="{070E0826-5C0A-4EAC-A5D5-B9B8AE0D3F26}"/>
    <cellStyle name="Normal 7 7 2 2 2 2 4" xfId="11413" xr:uid="{AD85F889-70BF-4B6F-86E2-4CAF020A8D65}"/>
    <cellStyle name="Normal 7 7 2 2 2 2 4 2" xfId="21793" xr:uid="{666F27A8-083A-41CF-B434-33B854BF45B3}"/>
    <cellStyle name="Normal 7 7 2 2 2 2 5" xfId="23128" xr:uid="{1544CB35-C14E-4597-954C-49812D8BC5E9}"/>
    <cellStyle name="Normal 7 7 2 2 2 2 6" xfId="14100" xr:uid="{39E9F013-8260-4ABF-8905-3CF26F0B8C49}"/>
    <cellStyle name="Normal 7 7 2 2 2 3" xfId="4380" xr:uid="{85F90BBB-79EA-478E-BDB4-7E8FEF344D4D}"/>
    <cellStyle name="Normal 7 7 2 2 2 3 2" xfId="9152" xr:uid="{38B64029-21D7-4897-BA77-1B347FF4F390}"/>
    <cellStyle name="Normal 7 7 2 2 2 3 2 2" xfId="29195" xr:uid="{06DD33A1-CE5A-4EB3-BCBC-B5C0CA49173F}"/>
    <cellStyle name="Normal 7 7 2 2 2 3 2 3" xfId="19532" xr:uid="{A598D3CF-E9CF-409E-8B97-CC87BF0FF12F}"/>
    <cellStyle name="Normal 7 7 2 2 2 3 3" xfId="11985" xr:uid="{D373C97D-45CF-4BEF-A073-82DDB7413D83}"/>
    <cellStyle name="Normal 7 7 2 2 2 3 3 2" xfId="22365" xr:uid="{BEC795A3-CE18-4BE7-BBEC-62059D814D08}"/>
    <cellStyle name="Normal 7 7 2 2 2 3 4" xfId="25310" xr:uid="{1D2493A3-FDCA-495A-A00D-9054AC1C4C25}"/>
    <cellStyle name="Normal 7 7 2 2 2 3 5" xfId="16699" xr:uid="{BA564E98-3E95-425F-9FA4-5844E35C1F0A}"/>
    <cellStyle name="Normal 7 7 2 2 2 4" xfId="6064" xr:uid="{4913AD3F-20F7-4BDA-9BB3-4CE0BCC21811}"/>
    <cellStyle name="Normal 7 7 2 2 2 4 2" xfId="27102" xr:uid="{8A02BD49-AC21-4A59-ABA4-8342BADB1107}"/>
    <cellStyle name="Normal 7 7 2 2 2 4 3" xfId="15520" xr:uid="{EDB941BA-97FF-4D0B-8BF8-E415CA77F7C7}"/>
    <cellStyle name="Normal 7 7 2 2 2 5" xfId="7973" xr:uid="{83DC090E-6FEF-4203-A51F-15D01AE05D3E}"/>
    <cellStyle name="Normal 7 7 2 2 2 5 2" xfId="18353" xr:uid="{2B273C8A-00DB-48EA-81A1-692E752B9199}"/>
    <cellStyle name="Normal 7 7 2 2 2 6" xfId="10806" xr:uid="{ECE1C341-1B68-4022-8AEA-999CFBB31D2C}"/>
    <cellStyle name="Normal 7 7 2 2 2 6 2" xfId="21186" xr:uid="{2C6C8BF7-8425-4C9F-9CE3-1FD679234A8B}"/>
    <cellStyle name="Normal 7 7 2 2 2 7" xfId="22808" xr:uid="{9745E6A6-F7C5-449A-A002-2EFF8514DA9F}"/>
    <cellStyle name="Normal 7 7 2 2 2 8" xfId="13335" xr:uid="{F701AE6D-CFB1-425D-8A6E-47148B9CE4F5}"/>
    <cellStyle name="Normal 7 7 2 2 3" xfId="3503" xr:uid="{00000000-0005-0000-0000-000039090000}"/>
    <cellStyle name="Normal 7 7 2 2 3 2" xfId="4610" xr:uid="{CE2BAE83-4160-4C93-BE4F-5776AB29D064}"/>
    <cellStyle name="Normal 7 7 2 2 3 2 2" xfId="9382" xr:uid="{611FFDF8-3421-4D2D-8B18-059E921A591E}"/>
    <cellStyle name="Normal 7 7 2 2 3 2 2 2" xfId="19762" xr:uid="{60986F51-A049-4B2D-98B9-635DA865E423}"/>
    <cellStyle name="Normal 7 7 2 2 3 2 3" xfId="12215" xr:uid="{B849224E-1C69-47F9-A9C3-81F3BDC81132}"/>
    <cellStyle name="Normal 7 7 2 2 3 2 3 2" xfId="22595" xr:uid="{9A475CEB-EAD1-42D7-A212-781A1D748227}"/>
    <cellStyle name="Normal 7 7 2 2 3 2 4" xfId="27483" xr:uid="{2695481F-4E16-4567-94BC-F425171C3220}"/>
    <cellStyle name="Normal 7 7 2 2 3 2 5" xfId="16929" xr:uid="{CFFD335A-CFC9-483B-9AA9-8A636E873DAD}"/>
    <cellStyle name="Normal 7 7 2 2 3 3" xfId="6555" xr:uid="{6A997E21-21D9-4D28-BB9F-EFF44D1DEC54}"/>
    <cellStyle name="Normal 7 7 2 2 3 3 2" xfId="16128" xr:uid="{98EA32EC-176A-4F2A-A1E5-AB0855E7FDF9}"/>
    <cellStyle name="Normal 7 7 2 2 3 4" xfId="8581" xr:uid="{A94759A3-7CAD-458E-AFD5-E11467111F6E}"/>
    <cellStyle name="Normal 7 7 2 2 3 4 2" xfId="18961" xr:uid="{F67D37A4-7FAD-4B31-817F-AD4EC7DD8553}"/>
    <cellStyle name="Normal 7 7 2 2 3 5" xfId="11414" xr:uid="{4FDF9CA4-E128-44DD-9D8E-A74EA72AE15C}"/>
    <cellStyle name="Normal 7 7 2 2 3 5 2" xfId="21794" xr:uid="{2124FE84-72A1-4CA6-9CBA-212E6C07F703}"/>
    <cellStyle name="Normal 7 7 2 2 3 6" xfId="25124" xr:uid="{CA259301-9E2C-45FF-8833-2E2A107B0C1C}"/>
    <cellStyle name="Normal 7 7 2 2 3 7" xfId="14101" xr:uid="{05C014A3-96AE-4AB2-AC0C-ECF1386EEE7D}"/>
    <cellStyle name="Normal 7 7 2 2 4" xfId="3501" xr:uid="{00000000-0005-0000-0000-00003A090000}"/>
    <cellStyle name="Normal 7 7 2 2 4 2" xfId="6553" xr:uid="{B95E6696-FDC6-4E21-8239-05764AEE9548}"/>
    <cellStyle name="Normal 7 7 2 2 4 2 2" xfId="28429" xr:uid="{06B56C5B-3707-41FB-BA0C-C9CA506A321E}"/>
    <cellStyle name="Normal 7 7 2 2 4 2 3" xfId="16126" xr:uid="{EC1CB896-F84C-4D63-9AA4-FA793E838C91}"/>
    <cellStyle name="Normal 7 7 2 2 4 3" xfId="8579" xr:uid="{195E87B3-5AA1-4A48-A601-AD26DCC7C1F0}"/>
    <cellStyle name="Normal 7 7 2 2 4 3 2" xfId="18959" xr:uid="{F962E145-9005-4470-9F8D-C8C2B973C01D}"/>
    <cellStyle name="Normal 7 7 2 2 4 4" xfId="11412" xr:uid="{DA19A551-FC06-42D2-8792-781DC09997D7}"/>
    <cellStyle name="Normal 7 7 2 2 4 4 2" xfId="21792" xr:uid="{8174A278-1E41-4832-A302-CBBAE22B57A2}"/>
    <cellStyle name="Normal 7 7 2 2 4 5" xfId="22769" xr:uid="{A0C9C968-AA72-45F4-9E8F-B6D3CF0D4FC2}"/>
    <cellStyle name="Normal 7 7 2 2 4 6" xfId="14099" xr:uid="{353CAE13-8D4C-46D6-9905-B586747E12DF}"/>
    <cellStyle name="Normal 7 7 2 2 5" xfId="4242" xr:uid="{02C7555F-C4FD-492B-8F94-B1D216A041FD}"/>
    <cellStyle name="Normal 7 7 2 2 5 2" xfId="9014" xr:uid="{7DF9B4B5-E7FA-41F8-B2DB-8E3BC72C2903}"/>
    <cellStyle name="Normal 7 7 2 2 5 2 2" xfId="29085" xr:uid="{BBB082D7-D16D-4803-ABDB-876E5E068720}"/>
    <cellStyle name="Normal 7 7 2 2 5 2 3" xfId="19394" xr:uid="{F570B7DD-221F-47C6-9633-EBAF1981BB43}"/>
    <cellStyle name="Normal 7 7 2 2 5 3" xfId="11847" xr:uid="{76711169-FECD-4892-B761-A9AFAFC415D1}"/>
    <cellStyle name="Normal 7 7 2 2 5 3 2" xfId="22227" xr:uid="{4BB2516E-AEFA-4EA7-A252-4C1E062D57F0}"/>
    <cellStyle name="Normal 7 7 2 2 5 4" xfId="24415" xr:uid="{170A7A7D-C5AD-4006-AFF0-83ABD7F0A9D6}"/>
    <cellStyle name="Normal 7 7 2 2 5 5" xfId="16561" xr:uid="{25434C06-C725-4848-8B23-7CB867832F3D}"/>
    <cellStyle name="Normal 7 7 2 2 6" xfId="5514" xr:uid="{EA6BF84F-EF85-44FD-B505-0BD2CD2D6439}"/>
    <cellStyle name="Normal 7 7 2 2 6 2" xfId="26751" xr:uid="{535669B0-D7BE-4815-953A-A0E07F2ECAA3}"/>
    <cellStyle name="Normal 7 7 2 2 6 3" xfId="14810" xr:uid="{4A8885DF-14D8-480D-ABE4-644DA944A0A4}"/>
    <cellStyle name="Normal 7 7 2 2 7" xfId="7263" xr:uid="{AA3516CF-9252-4C9E-9A3F-AAC0CBFA7F80}"/>
    <cellStyle name="Normal 7 7 2 2 7 2" xfId="17643" xr:uid="{7FFE5E33-05BA-4D50-A39E-539BBC0007B4}"/>
    <cellStyle name="Normal 7 7 2 2 8" xfId="10096" xr:uid="{334158FD-A5F5-4E42-A86B-BA8B0A40062D}"/>
    <cellStyle name="Normal 7 7 2 2 8 2" xfId="20476" xr:uid="{9DE1F241-217F-4C6A-9172-1BFCA0E5912A}"/>
    <cellStyle name="Normal 7 7 2 2 9" xfId="22728" xr:uid="{BB04A600-8A16-4C3E-9E6F-DC38BB302AC7}"/>
    <cellStyle name="Normal 7 7 2 3" xfId="2850" xr:uid="{00000000-0005-0000-0000-00003B090000}"/>
    <cellStyle name="Normal 7 7 2 3 2" xfId="3504" xr:uid="{00000000-0005-0000-0000-00003C090000}"/>
    <cellStyle name="Normal 7 7 2 3 2 2" xfId="6556" xr:uid="{74C32873-4400-4FDE-BE43-EBFF4EB983DA}"/>
    <cellStyle name="Normal 7 7 2 3 2 2 2" xfId="28232" xr:uid="{CC7EF20A-BAF7-4373-81C4-99490C3B13DD}"/>
    <cellStyle name="Normal 7 7 2 3 2 2 3" xfId="16129" xr:uid="{C8D02C5F-17F1-4725-9205-7E487E442A5B}"/>
    <cellStyle name="Normal 7 7 2 3 2 3" xfId="8582" xr:uid="{75B88EDC-E732-4C87-8875-B89974FECFEF}"/>
    <cellStyle name="Normal 7 7 2 3 2 3 2" xfId="18962" xr:uid="{47FD6994-A31C-4DA0-826F-BB8704FBEB0B}"/>
    <cellStyle name="Normal 7 7 2 3 2 4" xfId="11415" xr:uid="{360655D1-6344-4F6B-BF55-EE289793D602}"/>
    <cellStyle name="Normal 7 7 2 3 2 4 2" xfId="21795" xr:uid="{2C9FEAA2-CA1A-4DDB-B8E3-59DB57CAF968}"/>
    <cellStyle name="Normal 7 7 2 3 2 5" xfId="24327" xr:uid="{E303D694-140B-447F-A192-9E37FB506793}"/>
    <cellStyle name="Normal 7 7 2 3 2 6" xfId="14102" xr:uid="{D99ABD0F-A978-4142-958A-BDD5E38D9E01}"/>
    <cellStyle name="Normal 7 7 2 3 3" xfId="4379" xr:uid="{11705BEB-5E02-4E11-AB5F-7A28B705A6EB}"/>
    <cellStyle name="Normal 7 7 2 3 3 2" xfId="9151" xr:uid="{DC88A757-CBE9-4871-98FB-470EF2AF4483}"/>
    <cellStyle name="Normal 7 7 2 3 3 2 2" xfId="29194" xr:uid="{CE364987-8BB2-408D-A423-FE4299C75767}"/>
    <cellStyle name="Normal 7 7 2 3 3 2 3" xfId="19531" xr:uid="{D6DF9143-5493-4087-869E-2B14BCB446BF}"/>
    <cellStyle name="Normal 7 7 2 3 3 3" xfId="11984" xr:uid="{441CD3BF-032E-462C-8A92-46A68399F7E4}"/>
    <cellStyle name="Normal 7 7 2 3 3 3 2" xfId="22364" xr:uid="{767C7C25-FFA2-4DD6-B662-D9ECA62A27F9}"/>
    <cellStyle name="Normal 7 7 2 3 3 4" xfId="23599" xr:uid="{6C98C5C0-C0B6-48E1-9DC3-5C7AFA9B2A2C}"/>
    <cellStyle name="Normal 7 7 2 3 3 5" xfId="16698" xr:uid="{26064FA9-A3CF-49E6-A2AE-E6CFDEF805AB}"/>
    <cellStyle name="Normal 7 7 2 3 4" xfId="6063" xr:uid="{910300EE-64A3-4AA8-9876-D5905525DDE7}"/>
    <cellStyle name="Normal 7 7 2 3 4 2" xfId="27192" xr:uid="{D6837CDE-3448-4E7A-8B46-01FF125A9F72}"/>
    <cellStyle name="Normal 7 7 2 3 4 3" xfId="15519" xr:uid="{ECF19E94-8C03-4482-B0B9-EDF99F2F95F9}"/>
    <cellStyle name="Normal 7 7 2 3 5" xfId="7972" xr:uid="{8D198D18-1126-4592-9441-15F49CA4550B}"/>
    <cellStyle name="Normal 7 7 2 3 5 2" xfId="18352" xr:uid="{4BB0996E-FB10-4A95-A636-B4C9250FCC36}"/>
    <cellStyle name="Normal 7 7 2 3 6" xfId="10805" xr:uid="{8AE028EE-40DB-4E3F-B2AC-45A6795FA071}"/>
    <cellStyle name="Normal 7 7 2 3 6 2" xfId="21185" xr:uid="{442527F8-D175-426B-8BCF-89A0BDD12D2A}"/>
    <cellStyle name="Normal 7 7 2 3 7" xfId="23249" xr:uid="{FE9FFA83-38C0-434F-9212-EDB55AC66800}"/>
    <cellStyle name="Normal 7 7 2 3 8" xfId="13334" xr:uid="{2AB79A17-E891-4166-B5A1-3B7735F0A94E}"/>
    <cellStyle name="Normal 7 7 2 4" xfId="3505" xr:uid="{00000000-0005-0000-0000-00003D090000}"/>
    <cellStyle name="Normal 7 7 2 4 2" xfId="4611" xr:uid="{18CAA640-6556-42AE-8F98-37BA36952E4C}"/>
    <cellStyle name="Normal 7 7 2 4 2 2" xfId="9383" xr:uid="{F93D302A-ABD3-47F5-ABAC-118282B8BA8D}"/>
    <cellStyle name="Normal 7 7 2 4 2 2 2" xfId="19763" xr:uid="{3BAB0E7C-A9A2-4610-B07F-49103E3E2BFF}"/>
    <cellStyle name="Normal 7 7 2 4 2 3" xfId="12216" xr:uid="{0290D4EB-95E3-4800-B034-DE84BE33121E}"/>
    <cellStyle name="Normal 7 7 2 4 2 3 2" xfId="22596" xr:uid="{63B5A958-CD44-4AA4-8665-DFA2B6927A0F}"/>
    <cellStyle name="Normal 7 7 2 4 2 4" xfId="26734" xr:uid="{83471AB3-1BEA-47B6-A89A-DC88358E0FC5}"/>
    <cellStyle name="Normal 7 7 2 4 2 5" xfId="16930" xr:uid="{01CBAAEA-9B2E-4411-A2DF-09E44DB7863D}"/>
    <cellStyle name="Normal 7 7 2 4 3" xfId="6557" xr:uid="{2C4972A3-539A-4EEF-81DF-322B26E56178}"/>
    <cellStyle name="Normal 7 7 2 4 3 2" xfId="16130" xr:uid="{7F54276A-4DED-4EE8-B380-72562D86ADE1}"/>
    <cellStyle name="Normal 7 7 2 4 4" xfId="8583" xr:uid="{02F6784B-F759-42E7-B1D2-3BF47A98356E}"/>
    <cellStyle name="Normal 7 7 2 4 4 2" xfId="18963" xr:uid="{5394B1FA-B686-44C9-AB3D-FD4E8C76B3BF}"/>
    <cellStyle name="Normal 7 7 2 4 5" xfId="11416" xr:uid="{78A4CAEC-81D6-4084-A8BB-60CCFA5D6450}"/>
    <cellStyle name="Normal 7 7 2 4 5 2" xfId="21796" xr:uid="{FB44EFB1-93E2-4525-8CD0-5B3A0590DE40}"/>
    <cellStyle name="Normal 7 7 2 4 6" xfId="25476" xr:uid="{FC04CEE0-1EF2-49D9-B678-B5E49C2DCCC7}"/>
    <cellStyle name="Normal 7 7 2 4 7" xfId="14103" xr:uid="{2DF58188-7F74-40DC-81D6-0BE8F5911262}"/>
    <cellStyle name="Normal 7 7 2 5" xfId="3500" xr:uid="{00000000-0005-0000-0000-00003E090000}"/>
    <cellStyle name="Normal 7 7 2 5 2" xfId="6552" xr:uid="{744E8FEC-BB66-403F-9219-1A9096D30CA3}"/>
    <cellStyle name="Normal 7 7 2 5 2 2" xfId="27446" xr:uid="{4318EE14-9EA5-4287-A009-C15F27EE49EF}"/>
    <cellStyle name="Normal 7 7 2 5 2 3" xfId="16125" xr:uid="{7CDE6C64-659F-4DE3-BD73-7B8A01EE1139}"/>
    <cellStyle name="Normal 7 7 2 5 3" xfId="8578" xr:uid="{4F0CB3D6-4986-472E-916C-8026CE28F1AA}"/>
    <cellStyle name="Normal 7 7 2 5 3 2" xfId="18958" xr:uid="{4A82204B-4A83-43F6-A1E7-B1AC6F7EF695}"/>
    <cellStyle name="Normal 7 7 2 5 4" xfId="11411" xr:uid="{2A46D254-9B3E-4597-946D-E560017E6407}"/>
    <cellStyle name="Normal 7 7 2 5 4 2" xfId="21791" xr:uid="{A75CC807-F6BC-48DB-9BFC-9CBCF0E393EB}"/>
    <cellStyle name="Normal 7 7 2 5 5" xfId="23076" xr:uid="{38185F1E-9A85-4922-ACD6-988073C3BE36}"/>
    <cellStyle name="Normal 7 7 2 5 6" xfId="14098" xr:uid="{AD4F087C-6797-4F8B-BC18-D91177481C8F}"/>
    <cellStyle name="Normal 7 7 2 6" xfId="2550" xr:uid="{00000000-0005-0000-0000-00003F090000}"/>
    <cellStyle name="Normal 7 7 2 6 2" xfId="5822" xr:uid="{55FDA0E5-B7A5-4C7D-A6AE-4E27236F019B}"/>
    <cellStyle name="Normal 7 7 2 6 2 2" xfId="26759" xr:uid="{FF5A90EE-9ED1-4201-8BAA-0570895F5DFD}"/>
    <cellStyle name="Normal 7 7 2 6 2 3" xfId="15222" xr:uid="{A1833B6B-45CB-4E2E-A29F-F98B210BA2AC}"/>
    <cellStyle name="Normal 7 7 2 6 3" xfId="7675" xr:uid="{0C046EB4-3079-4CF8-9250-B840841387EF}"/>
    <cellStyle name="Normal 7 7 2 6 3 2" xfId="18055" xr:uid="{A1819B08-C3E9-4709-9A61-311CE1A80C26}"/>
    <cellStyle name="Normal 7 7 2 6 4" xfId="10508" xr:uid="{E135B376-9EE0-4910-850C-9FF8DEC2F005}"/>
    <cellStyle name="Normal 7 7 2 6 4 2" xfId="20888" xr:uid="{D478F345-D789-4531-974D-0DB27AF6DCEE}"/>
    <cellStyle name="Normal 7 7 2 6 5" xfId="22828" xr:uid="{F828551F-C002-41D8-91B3-2456343F7AB8}"/>
    <cellStyle name="Normal 7 7 2 6 6" xfId="12938" xr:uid="{6466CFE4-7C87-4F70-A313-C28E5FA435CD}"/>
    <cellStyle name="Normal 7 7 2 7" xfId="2244" xr:uid="{00000000-0005-0000-0000-000035090000}"/>
    <cellStyle name="Normal 7 7 2 7 2" xfId="7371" xr:uid="{C90A7C76-9FBA-4F49-B74D-620A284E05B2}"/>
    <cellStyle name="Normal 7 7 2 7 2 2" xfId="17751" xr:uid="{214AC6BA-9E2E-4049-869A-D296B8488A81}"/>
    <cellStyle name="Normal 7 7 2 7 3" xfId="10204" xr:uid="{222B8ACB-F360-48CC-9C41-5C5F6E216311}"/>
    <cellStyle name="Normal 7 7 2 7 3 2" xfId="20584" xr:uid="{8EBA7DCE-D183-4FAA-B2B3-C3CAC029ADDA}"/>
    <cellStyle name="Normal 7 7 2 7 4" xfId="25369" xr:uid="{A2861691-64ED-4C59-A9EB-142B63F50E5A}"/>
    <cellStyle name="Normal 7 7 2 7 5" xfId="14918" xr:uid="{933DB0ED-1D3B-4955-BC4C-3152E12FEF4D}"/>
    <cellStyle name="Normal 7 7 2 8" xfId="3797" xr:uid="{E5E400FB-C358-4E4D-B459-DD38D66E6E48}"/>
    <cellStyle name="Normal 7 7 2 8 2" xfId="8633" xr:uid="{9C5CA804-3A2C-4EA5-A190-E58CF3A306D5}"/>
    <cellStyle name="Normal 7 7 2 8 2 2" xfId="19013" xr:uid="{DE7F16E4-AA72-4DC9-8C67-2B6F6F4E7487}"/>
    <cellStyle name="Normal 7 7 2 8 3" xfId="11466" xr:uid="{5F8BF3F2-0546-426E-919A-D58EB0D5EC30}"/>
    <cellStyle name="Normal 7 7 2 8 3 2" xfId="21846" xr:uid="{18DD9CC4-9F3D-449B-974E-5EA1558F48CB}"/>
    <cellStyle name="Normal 7 7 2 8 4" xfId="16180" xr:uid="{1695695F-2464-41D6-AAB1-EFDD296FE4A2}"/>
    <cellStyle name="Normal 7 7 2 9" xfId="5513" xr:uid="{67402623-62A7-484C-BBBD-29B0747A30AE}"/>
    <cellStyle name="Normal 7 7 2 9 2" xfId="14809" xr:uid="{C623544B-77DF-432D-98B2-3EFA6A5FBC1B}"/>
    <cellStyle name="Normal 7 7 3" xfId="1519" xr:uid="{00000000-0005-0000-0000-0000C8070000}"/>
    <cellStyle name="Normal 7 7 3 10" xfId="10097" xr:uid="{E889C744-B608-43B5-BB3E-ACFE2A4C50EA}"/>
    <cellStyle name="Normal 7 7 3 10 2" xfId="20477" xr:uid="{8D285B90-6549-4EE6-AB9F-079A362A9800}"/>
    <cellStyle name="Normal 7 7 3 11" xfId="22640" xr:uid="{A5951408-860D-411A-BD5F-CA66E2B35D51}"/>
    <cellStyle name="Normal 7 7 3 12" xfId="12650" xr:uid="{03EE881B-1C63-4E95-9385-147D60493E94}"/>
    <cellStyle name="Normal 7 7 3 2" xfId="2852" xr:uid="{00000000-0005-0000-0000-000041090000}"/>
    <cellStyle name="Normal 7 7 3 2 2" xfId="3507" xr:uid="{00000000-0005-0000-0000-000042090000}"/>
    <cellStyle name="Normal 7 7 3 2 2 2" xfId="6559" xr:uid="{2C71E10F-77E2-480D-992A-F093AC9F1BCE}"/>
    <cellStyle name="Normal 7 7 3 2 2 2 2" xfId="25911" xr:uid="{98416AC1-7510-4ECC-8DB9-CA572F2882A9}"/>
    <cellStyle name="Normal 7 7 3 2 2 2 3" xfId="16132" xr:uid="{D062C442-F187-4EAD-91F9-D04044821CDA}"/>
    <cellStyle name="Normal 7 7 3 2 2 3" xfId="8585" xr:uid="{B7C43149-46D8-4831-A649-740A5B6F2BDD}"/>
    <cellStyle name="Normal 7 7 3 2 2 3 2" xfId="18965" xr:uid="{E547BB34-0BE3-4C17-8AF5-1E2A567BE5AB}"/>
    <cellStyle name="Normal 7 7 3 2 2 4" xfId="11418" xr:uid="{FF2A3025-8A1F-441D-ACE8-64BDE0D1135C}"/>
    <cellStyle name="Normal 7 7 3 2 2 4 2" xfId="21798" xr:uid="{EA46ECA1-2BDF-4F03-977D-5861686BFB7C}"/>
    <cellStyle name="Normal 7 7 3 2 2 5" xfId="24042" xr:uid="{DE9FD3CB-5AE4-43AC-BED0-8D042F99DAA2}"/>
    <cellStyle name="Normal 7 7 3 2 2 6" xfId="14105" xr:uid="{759737F0-C4A8-4FBA-82DF-065AEDEA5EAA}"/>
    <cellStyle name="Normal 7 7 3 2 3" xfId="4381" xr:uid="{3C28BC18-1B7B-43C7-8BF0-93A4A445BB24}"/>
    <cellStyle name="Normal 7 7 3 2 3 2" xfId="9153" xr:uid="{2D561BC2-362F-450B-825F-BA789CCF5760}"/>
    <cellStyle name="Normal 7 7 3 2 3 2 2" xfId="29196" xr:uid="{A0E574BF-9E24-48E1-A271-0DFCAA34FABA}"/>
    <cellStyle name="Normal 7 7 3 2 3 2 3" xfId="19533" xr:uid="{ED971030-3520-4518-A462-0354BF77764C}"/>
    <cellStyle name="Normal 7 7 3 2 3 3" xfId="11986" xr:uid="{89053BC3-BE6D-4BA1-A02E-7C814AAD062A}"/>
    <cellStyle name="Normal 7 7 3 2 3 3 2" xfId="22366" xr:uid="{8FB6A495-6AAC-4A79-958E-26038FB2225B}"/>
    <cellStyle name="Normal 7 7 3 2 3 4" xfId="24518" xr:uid="{DABB4DE9-D7AF-438F-B64E-5FCAFC4C9344}"/>
    <cellStyle name="Normal 7 7 3 2 3 5" xfId="16700" xr:uid="{EC4484C3-4297-406D-8770-5C9C01B586CD}"/>
    <cellStyle name="Normal 7 7 3 2 4" xfId="6065" xr:uid="{6D51BC33-05C7-4AA0-91CE-E2E28C585877}"/>
    <cellStyle name="Normal 7 7 3 2 4 2" xfId="27250" xr:uid="{B1C0F13B-5457-42CF-BF0D-1810B67828FE}"/>
    <cellStyle name="Normal 7 7 3 2 4 3" xfId="15521" xr:uid="{3A80E960-9A1C-4E96-93ED-B76F8CFDB768}"/>
    <cellStyle name="Normal 7 7 3 2 5" xfId="7974" xr:uid="{DC3F4607-8FBF-4229-ABF0-992CE51C53E7}"/>
    <cellStyle name="Normal 7 7 3 2 5 2" xfId="18354" xr:uid="{FBCE5760-87AC-4838-A3E6-27D17E88049E}"/>
    <cellStyle name="Normal 7 7 3 2 6" xfId="10807" xr:uid="{33977F88-70FF-460E-B122-E4355F19D071}"/>
    <cellStyle name="Normal 7 7 3 2 6 2" xfId="21187" xr:uid="{CF81CA87-9367-4294-9F2C-D29238041B5A}"/>
    <cellStyle name="Normal 7 7 3 2 7" xfId="24267" xr:uid="{227AD105-8158-4CA4-8393-6C398F7799EA}"/>
    <cellStyle name="Normal 7 7 3 2 8" xfId="13336" xr:uid="{8548A3FC-6708-4D3D-8F1C-19F3CF3BD883}"/>
    <cellStyle name="Normal 7 7 3 3" xfId="3508" xr:uid="{00000000-0005-0000-0000-000043090000}"/>
    <cellStyle name="Normal 7 7 3 3 2" xfId="4612" xr:uid="{89F2C6BD-23ED-462B-BE28-A288060C0DFC}"/>
    <cellStyle name="Normal 7 7 3 3 2 2" xfId="9384" xr:uid="{6BD16B65-C7FD-4472-AF20-AED7BF8EB114}"/>
    <cellStyle name="Normal 7 7 3 3 2 2 2" xfId="29350" xr:uid="{CE945988-CE41-416F-9389-6C5A28DBEFB9}"/>
    <cellStyle name="Normal 7 7 3 3 2 2 3" xfId="19764" xr:uid="{4871CDDE-717F-4676-912F-B3C6676B08B2}"/>
    <cellStyle name="Normal 7 7 3 3 2 3" xfId="12217" xr:uid="{D5B51F42-3B77-4B7B-B20B-0F6862F78B2B}"/>
    <cellStyle name="Normal 7 7 3 3 2 3 2" xfId="22597" xr:uid="{DF955F6C-3FD3-4721-8986-CBB2F531CE8D}"/>
    <cellStyle name="Normal 7 7 3 3 2 4" xfId="22966" xr:uid="{B54F08A6-E4F0-4C15-9364-FFD55D32FD72}"/>
    <cellStyle name="Normal 7 7 3 3 2 5" xfId="16931" xr:uid="{7ED0E923-34C2-470F-8D78-EEDED3F9E55E}"/>
    <cellStyle name="Normal 7 7 3 3 3" xfId="6560" xr:uid="{C11160E3-667A-4FC9-A89C-BF99B699CA8C}"/>
    <cellStyle name="Normal 7 7 3 3 3 2" xfId="27297" xr:uid="{0C310A5A-8FD1-44F7-98A7-2D659CAC8830}"/>
    <cellStyle name="Normal 7 7 3 3 3 3" xfId="16133" xr:uid="{0AAD95AE-B8C3-43CD-AF1F-1564868FFB79}"/>
    <cellStyle name="Normal 7 7 3 3 4" xfId="8586" xr:uid="{E6D5297D-ED60-439D-AD45-2F6585040639}"/>
    <cellStyle name="Normal 7 7 3 3 4 2" xfId="18966" xr:uid="{88B25C48-3C6A-49D7-9A4F-506E5F76E153}"/>
    <cellStyle name="Normal 7 7 3 3 5" xfId="11419" xr:uid="{1429B78B-9DFC-4CD1-A4F4-38C8711203FD}"/>
    <cellStyle name="Normal 7 7 3 3 5 2" xfId="21799" xr:uid="{DD683835-E77C-4AFC-AD20-495BB7C4E235}"/>
    <cellStyle name="Normal 7 7 3 3 6" xfId="24141" xr:uid="{93DCECB9-975E-42C3-9907-5E74D5D2E8DB}"/>
    <cellStyle name="Normal 7 7 3 3 7" xfId="14106" xr:uid="{C4399ED8-7591-46FE-B310-02CB5B65204B}"/>
    <cellStyle name="Normal 7 7 3 4" xfId="3506" xr:uid="{00000000-0005-0000-0000-000044090000}"/>
    <cellStyle name="Normal 7 7 3 4 2" xfId="6558" xr:uid="{1984D6E0-282E-4076-8C31-6CB41BBB2BAF}"/>
    <cellStyle name="Normal 7 7 3 4 2 2" xfId="28592" xr:uid="{390798B3-EDAD-47F5-8E0D-7DF5B23894E0}"/>
    <cellStyle name="Normal 7 7 3 4 2 3" xfId="16131" xr:uid="{A16C6FA9-2BC2-409C-9085-BDEFC89B3A64}"/>
    <cellStyle name="Normal 7 7 3 4 3" xfId="8584" xr:uid="{F71AF641-77A0-4621-B5FD-59ADB04C380B}"/>
    <cellStyle name="Normal 7 7 3 4 3 2" xfId="18964" xr:uid="{20B68CA9-8F1E-4ABA-B033-087AE22CDEA6}"/>
    <cellStyle name="Normal 7 7 3 4 4" xfId="11417" xr:uid="{51AB0A02-1BA8-4DC5-968C-E30C5C243333}"/>
    <cellStyle name="Normal 7 7 3 4 4 2" xfId="21797" xr:uid="{C679DD6D-B400-4C98-A3D8-7480E708AAA5}"/>
    <cellStyle name="Normal 7 7 3 4 5" xfId="25214" xr:uid="{0D2936A6-6A59-4AD1-A31C-86CF60E30A99}"/>
    <cellStyle name="Normal 7 7 3 4 6" xfId="14104" xr:uid="{FB82D7A7-6D4D-4CCD-9DC5-6079FA52C303}"/>
    <cellStyle name="Normal 7 7 3 5" xfId="2593" xr:uid="{00000000-0005-0000-0000-000045090000}"/>
    <cellStyle name="Normal 7 7 3 5 2" xfId="5858" xr:uid="{65C0C5E9-B5FE-4B00-BB73-6D05B81BECA7}"/>
    <cellStyle name="Normal 7 7 3 5 2 2" xfId="27494" xr:uid="{8976DB23-6182-4E09-BB4E-85FDB6028B0E}"/>
    <cellStyle name="Normal 7 7 3 5 2 3" xfId="15265" xr:uid="{68F632A7-3E9A-4977-ACA3-0D0FB789A307}"/>
    <cellStyle name="Normal 7 7 3 5 3" xfId="7718" xr:uid="{9503F60A-FB99-424D-8528-B8769E72E29A}"/>
    <cellStyle name="Normal 7 7 3 5 3 2" xfId="18098" xr:uid="{A4130C95-0520-48FA-8FC7-9EB54D98CAC0}"/>
    <cellStyle name="Normal 7 7 3 5 4" xfId="10551" xr:uid="{CCC5433F-11C5-45BC-BBF3-AC5C8DDC16DB}"/>
    <cellStyle name="Normal 7 7 3 5 4 2" xfId="20931" xr:uid="{670411DC-1AAF-4A0F-9FCA-321B4DF9CB56}"/>
    <cellStyle name="Normal 7 7 3 5 5" xfId="23410" xr:uid="{12B9F687-3FC5-4F87-8D20-81FD6AA3783F}"/>
    <cellStyle name="Normal 7 7 3 5 6" xfId="12981" xr:uid="{1166DE3E-3C7B-42CF-B559-6D09ACE261F3}"/>
    <cellStyle name="Normal 7 7 3 6" xfId="2416" xr:uid="{00000000-0005-0000-0000-000040090000}"/>
    <cellStyle name="Normal 7 7 3 6 2" xfId="7543" xr:uid="{6B297C61-A426-42E2-BEFD-15D95033E98E}"/>
    <cellStyle name="Normal 7 7 3 6 2 2" xfId="17923" xr:uid="{2A0680CD-4EBA-46BD-9693-B834435C83CD}"/>
    <cellStyle name="Normal 7 7 3 6 3" xfId="10376" xr:uid="{AB717565-D3D4-4787-9882-274138B115C6}"/>
    <cellStyle name="Normal 7 7 3 6 3 2" xfId="20756" xr:uid="{62D5210C-DF24-409A-8CF5-423136382B68}"/>
    <cellStyle name="Normal 7 7 3 6 4" xfId="25472" xr:uid="{A8F125F6-B67B-425C-B4CD-736F07ADCDA6}"/>
    <cellStyle name="Normal 7 7 3 6 5" xfId="15090" xr:uid="{4EB859A2-46E3-428E-9E46-011564E713B6}"/>
    <cellStyle name="Normal 7 7 3 7" xfId="4109" xr:uid="{B189E86A-2154-44E9-9A33-0D9EF6B4E6B6}"/>
    <cellStyle name="Normal 7 7 3 7 2" xfId="8881" xr:uid="{43DA4BAD-E702-449B-8FA6-6CD0B1F3A39D}"/>
    <cellStyle name="Normal 7 7 3 7 2 2" xfId="19261" xr:uid="{2AEDCD54-9FC7-4366-9AB8-7514E84CF886}"/>
    <cellStyle name="Normal 7 7 3 7 3" xfId="11714" xr:uid="{C913724C-EE6F-4A03-9599-9950CD04EF4A}"/>
    <cellStyle name="Normal 7 7 3 7 3 2" xfId="22094" xr:uid="{261D23D1-D351-4F14-B881-34DEF734E131}"/>
    <cellStyle name="Normal 7 7 3 7 4" xfId="16428" xr:uid="{372E77CC-B278-4852-AA7D-CFAA1E13DB5F}"/>
    <cellStyle name="Normal 7 7 3 8" xfId="5515" xr:uid="{38CDE3D7-BD94-440F-BC4A-FFA35C9DF975}"/>
    <cellStyle name="Normal 7 7 3 8 2" xfId="14811" xr:uid="{2FD30E6F-6ED0-43C8-9631-418C3989C55B}"/>
    <cellStyle name="Normal 7 7 3 9" xfId="7264" xr:uid="{04B2EFA9-4445-41FD-8320-BF4E5323E45F}"/>
    <cellStyle name="Normal 7 7 3 9 2" xfId="17644" xr:uid="{6ACD7728-431E-47FD-8FFF-C9592A3F86FA}"/>
    <cellStyle name="Normal 7 7 4" xfId="1520" xr:uid="{00000000-0005-0000-0000-0000C9070000}"/>
    <cellStyle name="Normal 7 7 4 2" xfId="3509" xr:uid="{00000000-0005-0000-0000-000047090000}"/>
    <cellStyle name="Normal 7 7 4 2 2" xfId="6561" xr:uid="{5951E54E-719C-4037-AD11-C2C8F91FDB72}"/>
    <cellStyle name="Normal 7 7 4 2 2 2" xfId="27804" xr:uid="{DD56CBD4-AEC2-4087-8477-E394135DF909}"/>
    <cellStyle name="Normal 7 7 4 2 2 3" xfId="16134" xr:uid="{BD0338E6-F04C-4F98-B34C-AF7E98B7DEF8}"/>
    <cellStyle name="Normal 7 7 4 2 3" xfId="8587" xr:uid="{746314BD-1259-4FA7-9646-1C695E3C3E75}"/>
    <cellStyle name="Normal 7 7 4 2 3 2" xfId="18967" xr:uid="{B9FF924B-6B07-42E7-A558-E33F607CD720}"/>
    <cellStyle name="Normal 7 7 4 2 4" xfId="11420" xr:uid="{CDC3E7EF-FCED-47C5-9289-48FC29A3F926}"/>
    <cellStyle name="Normal 7 7 4 2 4 2" xfId="21800" xr:uid="{37B0ED64-278B-42A4-B264-31715841ADD8}"/>
    <cellStyle name="Normal 7 7 4 2 5" xfId="24848" xr:uid="{72FDC550-40FB-4880-A159-156CB101B6C4}"/>
    <cellStyle name="Normal 7 7 4 2 6" xfId="14107" xr:uid="{F3F1CB74-2384-47B2-9530-1C3EEAA9B51E}"/>
    <cellStyle name="Normal 7 7 4 3" xfId="2849" xr:uid="{00000000-0005-0000-0000-000048090000}"/>
    <cellStyle name="Normal 7 7 4 3 2" xfId="6062" xr:uid="{600D4439-761D-4C8F-B0E5-3E1CA5CB2EB5}"/>
    <cellStyle name="Normal 7 7 4 3 2 2" xfId="27961" xr:uid="{53570348-B679-4121-BCCE-C8F2FB6B97B7}"/>
    <cellStyle name="Normal 7 7 4 3 2 3" xfId="15518" xr:uid="{D2E905DC-110E-4CFC-A27D-AFBD9F6A5ACC}"/>
    <cellStyle name="Normal 7 7 4 3 3" xfId="7971" xr:uid="{6E0010E1-752C-4732-958B-C8C972E03978}"/>
    <cellStyle name="Normal 7 7 4 3 3 2" xfId="18351" xr:uid="{5C8CF515-945F-4F4F-A02D-D88D97E072F7}"/>
    <cellStyle name="Normal 7 7 4 3 4" xfId="10804" xr:uid="{2921DA33-5276-4965-97F6-DE9E839BA630}"/>
    <cellStyle name="Normal 7 7 4 3 4 2" xfId="21184" xr:uid="{7D8DC2DD-D5F1-4A0D-B41B-C5E71C854740}"/>
    <cellStyle name="Normal 7 7 4 3 5" xfId="24539" xr:uid="{C84E83C0-9320-4903-A72B-389578FC6790}"/>
    <cellStyle name="Normal 7 7 4 3 6" xfId="13333" xr:uid="{32DADDCA-2A3F-4968-9F75-3570127E37B7}"/>
    <cellStyle name="Normal 7 7 4 4" xfId="4231" xr:uid="{FED24733-1034-41B0-B4E3-3EAB52254506}"/>
    <cellStyle name="Normal 7 7 4 4 2" xfId="9003" xr:uid="{6DE852C9-6ECD-4166-B3D5-7D3FB8C76CB6}"/>
    <cellStyle name="Normal 7 7 4 4 2 2" xfId="19383" xr:uid="{AE2D6D5C-5F6E-4488-85D8-83AD15BFD4B8}"/>
    <cellStyle name="Normal 7 7 4 4 3" xfId="11836" xr:uid="{9D85BA2E-63D2-4AC6-9058-7570338D4AB8}"/>
    <cellStyle name="Normal 7 7 4 4 3 2" xfId="22216" xr:uid="{A11DE655-8593-432C-B1CE-9692FB6EBDE7}"/>
    <cellStyle name="Normal 7 7 4 4 4" xfId="22832" xr:uid="{3545043A-97C3-4BEB-9A86-224F9F340D6F}"/>
    <cellStyle name="Normal 7 7 4 4 5" xfId="16550" xr:uid="{A86AA6D0-CDE3-4675-9D71-9C1166E80231}"/>
    <cellStyle name="Normal 7 7 4 5" xfId="5516" xr:uid="{073EF0F5-9C31-416A-9755-CFE675F63728}"/>
    <cellStyle name="Normal 7 7 4 5 2" xfId="14812" xr:uid="{690DDAB2-3F10-4C76-8258-BAC99B58EFA9}"/>
    <cellStyle name="Normal 7 7 4 6" xfId="7265" xr:uid="{E72904BC-11DC-4089-A0A0-68665237A9C1}"/>
    <cellStyle name="Normal 7 7 4 6 2" xfId="17645" xr:uid="{5593957B-21CB-467A-A601-0DFB57B04A95}"/>
    <cellStyle name="Normal 7 7 4 7" xfId="10098" xr:uid="{6E160AC4-EE6C-4514-B4B6-94E8D49BF565}"/>
    <cellStyle name="Normal 7 7 4 7 2" xfId="20478" xr:uid="{7E63E60C-F133-4A48-A85B-351F15CEBEB1}"/>
    <cellStyle name="Normal 7 7 4 8" xfId="24254" xr:uid="{B4BBCC62-20CB-4D6D-9BA8-7EC9921C9202}"/>
    <cellStyle name="Normal 7 7 4 9" xfId="12808" xr:uid="{6248B075-03D7-4527-8BD0-355FE7F0EA73}"/>
    <cellStyle name="Normal 7 7 5" xfId="3510" xr:uid="{00000000-0005-0000-0000-000049090000}"/>
    <cellStyle name="Normal 7 7 5 2" xfId="4613" xr:uid="{AD7F6475-AC25-498F-97D9-95AEF50804B2}"/>
    <cellStyle name="Normal 7 7 5 2 2" xfId="9385" xr:uid="{8F7F0EAE-C9BE-4744-9F60-6386BF527B9E}"/>
    <cellStyle name="Normal 7 7 5 2 2 2" xfId="29351" xr:uid="{ECEBF970-57BF-4F36-B9D8-7772EBF484F1}"/>
    <cellStyle name="Normal 7 7 5 2 2 3" xfId="19765" xr:uid="{C0207E13-6EB3-430B-9E3B-7459000F30F7}"/>
    <cellStyle name="Normal 7 7 5 2 3" xfId="12218" xr:uid="{637C8A77-C2DA-41C7-B1C7-7452C0212BD0}"/>
    <cellStyle name="Normal 7 7 5 2 3 2" xfId="22598" xr:uid="{4642DD10-6988-4B16-8DC5-3B2E4EF5DFD9}"/>
    <cellStyle name="Normal 7 7 5 2 4" xfId="23408" xr:uid="{68B934D2-16B5-4574-930C-5F70319B41D6}"/>
    <cellStyle name="Normal 7 7 5 2 5" xfId="16932" xr:uid="{CD8851BF-4305-4276-A211-853AAEB2E18C}"/>
    <cellStyle name="Normal 7 7 5 3" xfId="6562" xr:uid="{D9F50B8A-EAE6-45D2-9757-96D41910DF33}"/>
    <cellStyle name="Normal 7 7 5 3 2" xfId="27704" xr:uid="{E24BC1D6-99A1-4DFF-A3D3-2E93013892F2}"/>
    <cellStyle name="Normal 7 7 5 3 3" xfId="16135" xr:uid="{982AD3F0-373E-4885-8FBF-EDF3A9C70E74}"/>
    <cellStyle name="Normal 7 7 5 4" xfId="8588" xr:uid="{1B986D95-9C6A-4E78-AC0F-DB0EAB511753}"/>
    <cellStyle name="Normal 7 7 5 4 2" xfId="18968" xr:uid="{054C9D3C-8909-4487-87C0-31393BA9DA6E}"/>
    <cellStyle name="Normal 7 7 5 5" xfId="11421" xr:uid="{37B2F39E-A31F-4EAB-87D8-22284A59451D}"/>
    <cellStyle name="Normal 7 7 5 5 2" xfId="21801" xr:uid="{90949D72-122E-4068-81F4-C737F6C36E51}"/>
    <cellStyle name="Normal 7 7 5 6" xfId="24023" xr:uid="{AC4AA60D-E46F-45B2-8D9C-0D4D1CE5B437}"/>
    <cellStyle name="Normal 7 7 5 7" xfId="14108" xr:uid="{5F579650-634B-44AB-A3C2-A2A1102691CD}"/>
    <cellStyle name="Normal 7 7 6" xfId="3004" xr:uid="{00000000-0005-0000-0000-00004A090000}"/>
    <cellStyle name="Normal 7 7 6 2" xfId="6153" xr:uid="{3F76595B-7A70-4313-AD98-64C64CE90066}"/>
    <cellStyle name="Normal 7 7 6 2 2" xfId="26631" xr:uid="{8EFD9527-C9BA-4589-9728-404461208850}"/>
    <cellStyle name="Normal 7 7 6 2 3" xfId="15631" xr:uid="{B92DC15A-9E26-41CE-9CF7-2BEEEA6C274F}"/>
    <cellStyle name="Normal 7 7 6 3" xfId="8084" xr:uid="{D3D83652-7AB7-46DC-88C3-874F8B321725}"/>
    <cellStyle name="Normal 7 7 6 3 2" xfId="18464" xr:uid="{9767A66B-EFCD-4145-A061-7C4934BCFCA5}"/>
    <cellStyle name="Normal 7 7 6 4" xfId="10917" xr:uid="{DB7ADFAE-CF2D-467F-807B-BA750E3358BE}"/>
    <cellStyle name="Normal 7 7 6 4 2" xfId="21297" xr:uid="{66578466-A08C-4AFA-B5BC-5E4E89791B6D}"/>
    <cellStyle name="Normal 7 7 6 5" xfId="22990" xr:uid="{816A3C82-EF97-4D9A-B226-C5314D42E218}"/>
    <cellStyle name="Normal 7 7 6 6" xfId="13506" xr:uid="{6E0DF169-7B30-43CB-8A82-A2C432D548E4}"/>
    <cellStyle name="Normal 7 7 7" xfId="2490" xr:uid="{00000000-0005-0000-0000-00004B090000}"/>
    <cellStyle name="Normal 7 7 7 2" xfId="5775" xr:uid="{615CF55C-5858-42D6-9029-1D0E586CDA6B}"/>
    <cellStyle name="Normal 7 7 7 2 2" xfId="28097" xr:uid="{769996D8-286A-491D-A186-0B38D0DFAC63}"/>
    <cellStyle name="Normal 7 7 7 2 3" xfId="15162" xr:uid="{C65C49A5-3E9C-4503-8446-C9AEC63DAC9E}"/>
    <cellStyle name="Normal 7 7 7 3" xfId="7615" xr:uid="{92F93284-4B3E-428B-B6C2-ED6E69337A90}"/>
    <cellStyle name="Normal 7 7 7 3 2" xfId="17995" xr:uid="{B72C03A7-4BE7-4FD8-9CD2-E00C8E50581D}"/>
    <cellStyle name="Normal 7 7 7 4" xfId="10448" xr:uid="{16A95490-056D-447E-A776-9D50F4B56E51}"/>
    <cellStyle name="Normal 7 7 7 4 2" xfId="20828" xr:uid="{885B6FAB-364E-4C48-8C9F-4A2E219AAB58}"/>
    <cellStyle name="Normal 7 7 7 5" xfId="23313" xr:uid="{D84AA36F-B8A6-41BB-B4EF-78ABA913D2CD}"/>
    <cellStyle name="Normal 7 7 7 6" xfId="12878" xr:uid="{51741595-A603-4C13-8BE4-D5040003A8A2}"/>
    <cellStyle name="Normal 7 7 8" xfId="2184" xr:uid="{00000000-0005-0000-0000-000034090000}"/>
    <cellStyle name="Normal 7 7 8 2" xfId="7311" xr:uid="{8A50AE7F-CCBF-4D2F-BFB9-C1DB2900D60F}"/>
    <cellStyle name="Normal 7 7 8 2 2" xfId="17691" xr:uid="{C0AD61CF-C327-4565-A0B7-69375C2AFFA1}"/>
    <cellStyle name="Normal 7 7 8 3" xfId="10144" xr:uid="{DA9A460A-D310-4A38-B03C-688489590AC9}"/>
    <cellStyle name="Normal 7 7 8 3 2" xfId="20524" xr:uid="{190AFA82-0FA9-45BA-8F06-D61F6BC89869}"/>
    <cellStyle name="Normal 7 7 8 4" xfId="25029" xr:uid="{92A3C3C0-6143-4185-B2A5-8EF3EAEDE877}"/>
    <cellStyle name="Normal 7 7 8 5" xfId="14858" xr:uid="{5BC75154-B7D6-411C-8490-0363E25D9F80}"/>
    <cellStyle name="Normal 7 7 9" xfId="4089" xr:uid="{E2D62470-0D7C-4BCF-8C41-AF626EEE8446}"/>
    <cellStyle name="Normal 7 7 9 2" xfId="8866" xr:uid="{CF944BA7-FF91-4800-BCE3-BDFB2D3CF169}"/>
    <cellStyle name="Normal 7 7 9 2 2" xfId="19246" xr:uid="{F6804887-5FD8-46C0-93BF-ABEB1F4B4B99}"/>
    <cellStyle name="Normal 7 7 9 3" xfId="11699" xr:uid="{DEF9A11B-AF1B-4FC1-8C44-FAF365916466}"/>
    <cellStyle name="Normal 7 7 9 3 2" xfId="22079" xr:uid="{6C9F6523-AC60-46B2-A5DC-FBC016E9FE01}"/>
    <cellStyle name="Normal 7 7 9 4" xfId="16413" xr:uid="{C660FAB7-D96F-4E6C-833A-6DA3D1214498}"/>
    <cellStyle name="Normal 7 8" xfId="1521" xr:uid="{00000000-0005-0000-0000-0000CA070000}"/>
    <cellStyle name="Normal 7 8 10" xfId="5517" xr:uid="{7981F872-048D-44EB-862C-1863490B0EF3}"/>
    <cellStyle name="Normal 7 8 10 2" xfId="14813" xr:uid="{B43B2494-97F5-4498-91B3-E36B565F3B59}"/>
    <cellStyle name="Normal 7 8 11" xfId="7266" xr:uid="{ED7C597E-FD30-4964-9838-BC946C5800E4}"/>
    <cellStyle name="Normal 7 8 11 2" xfId="17646" xr:uid="{CCE1DC93-0221-401E-AF5B-99672ED397DD}"/>
    <cellStyle name="Normal 7 8 12" xfId="10099" xr:uid="{AE0BFB9E-5501-4680-9948-5E84422DA893}"/>
    <cellStyle name="Normal 7 8 12 2" xfId="20479" xr:uid="{4A988483-51E0-412E-9E59-46CEE99C3B41}"/>
    <cellStyle name="Normal 7 8 13" xfId="23701" xr:uid="{BC4496E3-8A18-485B-A7D4-66FE424DFB75}"/>
    <cellStyle name="Normal 7 8 14" xfId="12450" xr:uid="{245E7DAD-1C66-4C24-A686-F0D68E215EC8}"/>
    <cellStyle name="Normal 7 8 2" xfId="1522" xr:uid="{00000000-0005-0000-0000-0000CB070000}"/>
    <cellStyle name="Normal 7 8 2 10" xfId="10100" xr:uid="{98E6AF7D-E713-489B-BFB7-2D85F6E3108B}"/>
    <cellStyle name="Normal 7 8 2 10 2" xfId="20480" xr:uid="{EB056CE6-575B-4DD8-9AFC-FBB7EE22E1AB}"/>
    <cellStyle name="Normal 7 8 2 11" xfId="22983" xr:uid="{45D0F1E6-4DB8-4B08-A92C-FB3701D67A71}"/>
    <cellStyle name="Normal 7 8 2 12" xfId="12651" xr:uid="{1E636B80-57F4-4836-93F8-5F92C02DB4FD}"/>
    <cellStyle name="Normal 7 8 2 2" xfId="1523" xr:uid="{00000000-0005-0000-0000-0000CC070000}"/>
    <cellStyle name="Normal 7 8 2 2 2" xfId="3512" xr:uid="{00000000-0005-0000-0000-00004F090000}"/>
    <cellStyle name="Normal 7 8 2 2 2 2" xfId="6564" xr:uid="{EB11A89A-2A16-486D-9877-94B0133CC7BB}"/>
    <cellStyle name="Normal 7 8 2 2 2 2 2" xfId="27806" xr:uid="{D4D9D707-88A0-4231-85BB-C83530677E72}"/>
    <cellStyle name="Normal 7 8 2 2 2 2 3" xfId="27971" xr:uid="{0E38C2FA-C142-40C2-AC01-E3CDFBC457DD}"/>
    <cellStyle name="Normal 7 8 2 2 2 2 4" xfId="16137" xr:uid="{775AB728-5859-44E1-B041-0F14552B37AC}"/>
    <cellStyle name="Normal 7 8 2 2 2 3" xfId="8590" xr:uid="{C295360B-1DD4-49F9-A210-3E30A3B4ADA7}"/>
    <cellStyle name="Normal 7 8 2 2 2 3 2" xfId="28955" xr:uid="{A96E8B5A-B5E3-4393-A017-1CF35E2FEC4F}"/>
    <cellStyle name="Normal 7 8 2 2 2 3 3" xfId="18970" xr:uid="{69662BF9-DE8D-4BE4-884F-6374471AD8D6}"/>
    <cellStyle name="Normal 7 8 2 2 2 4" xfId="11423" xr:uid="{A392603C-B2DC-4FBE-8CDC-44E8105A13FA}"/>
    <cellStyle name="Normal 7 8 2 2 2 4 2" xfId="21803" xr:uid="{5E996602-E6E7-481C-8178-70C4707EBA3B}"/>
    <cellStyle name="Normal 7 8 2 2 2 5" xfId="23014" xr:uid="{DCD7C034-9A83-4037-97BF-2FD1AA3ACAE2}"/>
    <cellStyle name="Normal 7 8 2 2 2 6" xfId="14110" xr:uid="{F9FEBBAB-0B1B-47DF-9D61-26E2BD920E60}"/>
    <cellStyle name="Normal 7 8 2 2 3" xfId="4383" xr:uid="{181487C5-ED9A-4A37-894D-630747EF6A82}"/>
    <cellStyle name="Normal 7 8 2 2 3 2" xfId="9155" xr:uid="{B92BA703-193B-443E-B6AF-1260F9C458B3}"/>
    <cellStyle name="Normal 7 8 2 2 3 2 2" xfId="29198" xr:uid="{FC43AD86-1E18-423C-B688-0218500738C7}"/>
    <cellStyle name="Normal 7 8 2 2 3 2 3" xfId="19535" xr:uid="{0FE7F98E-D0D4-4966-A9D9-4239B84E8749}"/>
    <cellStyle name="Normal 7 8 2 2 3 3" xfId="11988" xr:uid="{B856DF8E-EF2D-498F-84DC-D1432C8127B4}"/>
    <cellStyle name="Normal 7 8 2 2 3 3 2" xfId="22368" xr:uid="{2358B23F-1DEE-4F07-B59D-A3292C0A2663}"/>
    <cellStyle name="Normal 7 8 2 2 3 4" xfId="23073" xr:uid="{F1BD4026-BDBC-4F07-91C3-4E30BDC3DF85}"/>
    <cellStyle name="Normal 7 8 2 2 3 5" xfId="16702" xr:uid="{FD13EB93-12BC-4106-97A5-C49FF5588DA9}"/>
    <cellStyle name="Normal 7 8 2 2 4" xfId="5519" xr:uid="{EB844901-5740-434A-ABC2-996F0C577A1A}"/>
    <cellStyle name="Normal 7 8 2 2 4 2" xfId="26186" xr:uid="{7FA8E3E1-04EC-4115-A9E7-91413201C243}"/>
    <cellStyle name="Normal 7 8 2 2 4 3" xfId="14815" xr:uid="{DCF72E2C-A73D-4F52-94E9-921263AA7C3D}"/>
    <cellStyle name="Normal 7 8 2 2 5" xfId="7268" xr:uid="{1F8FFE9A-266A-4C02-A0C9-CB629DCE7BAD}"/>
    <cellStyle name="Normal 7 8 2 2 5 2" xfId="17648" xr:uid="{0801D49D-F350-43B3-85F7-61957A26FD37}"/>
    <cellStyle name="Normal 7 8 2 2 6" xfId="10101" xr:uid="{CF486B53-1EF7-4F7D-B81D-F3F7AA9623BB}"/>
    <cellStyle name="Normal 7 8 2 2 6 2" xfId="20481" xr:uid="{80E59977-4A31-44FE-85B3-9C47708D4A4C}"/>
    <cellStyle name="Normal 7 8 2 2 7" xfId="23682" xr:uid="{0F8BCB19-1DD6-48E6-9826-552942CAF682}"/>
    <cellStyle name="Normal 7 8 2 2 8" xfId="13338" xr:uid="{BE9509A6-58F3-4D8C-80F0-E71C155159CC}"/>
    <cellStyle name="Normal 7 8 2 3" xfId="3513" xr:uid="{00000000-0005-0000-0000-000050090000}"/>
    <cellStyle name="Normal 7 8 2 3 2" xfId="4614" xr:uid="{5A62E504-BFEF-479B-8457-B6A288D1F681}"/>
    <cellStyle name="Normal 7 8 2 3 2 2" xfId="9386" xr:uid="{DD36251F-A545-494E-9EB8-8B904ACA1F5C}"/>
    <cellStyle name="Normal 7 8 2 3 2 2 2" xfId="29352" xr:uid="{705B83BD-F576-4B59-AA3B-6007ABF9EC06}"/>
    <cellStyle name="Normal 7 8 2 3 2 2 3" xfId="19766" xr:uid="{A8D76510-D2B7-4243-943D-05D55F002E54}"/>
    <cellStyle name="Normal 7 8 2 3 2 3" xfId="12219" xr:uid="{DBCF99F1-5F0F-4C40-BA23-FA3AD5209E84}"/>
    <cellStyle name="Normal 7 8 2 3 2 3 2" xfId="22599" xr:uid="{FD9CC561-FB12-4D75-9BE3-1579F0A75E0E}"/>
    <cellStyle name="Normal 7 8 2 3 2 4" xfId="25438" xr:uid="{00CB64E5-E46F-41F4-BAA8-8E628BDE07F1}"/>
    <cellStyle name="Normal 7 8 2 3 2 5" xfId="16933" xr:uid="{62A17E90-746E-4F3A-8C7B-70DBF6036AF8}"/>
    <cellStyle name="Normal 7 8 2 3 3" xfId="6565" xr:uid="{27986DCB-B1DC-40F6-A174-53689B211438}"/>
    <cellStyle name="Normal 7 8 2 3 3 2" xfId="26976" xr:uid="{84F835E7-00DF-47D1-8CAE-1B42976D3EDF}"/>
    <cellStyle name="Normal 7 8 2 3 3 3" xfId="16138" xr:uid="{5206AF1D-AFCA-4ECA-BBF7-E6417F40CA01}"/>
    <cellStyle name="Normal 7 8 2 3 4" xfId="8591" xr:uid="{E3CDF305-8586-426D-9FF9-0AFA0D1F449F}"/>
    <cellStyle name="Normal 7 8 2 3 4 2" xfId="18971" xr:uid="{C0408242-D425-4401-968C-5AD5688825AE}"/>
    <cellStyle name="Normal 7 8 2 3 5" xfId="11424" xr:uid="{9E6A4A17-DB2E-4A2A-A3D6-F787EBD6A00B}"/>
    <cellStyle name="Normal 7 8 2 3 5 2" xfId="21804" xr:uid="{89D1F1E4-DBBB-482E-BFF2-27141B03EE8C}"/>
    <cellStyle name="Normal 7 8 2 3 6" xfId="23662" xr:uid="{4B1DE66C-64F1-41DA-91DC-73742ADDC37F}"/>
    <cellStyle name="Normal 7 8 2 3 7" xfId="14111" xr:uid="{17E11527-AF05-4F78-8691-C27919B2D701}"/>
    <cellStyle name="Normal 7 8 2 4" xfId="3511" xr:uid="{00000000-0005-0000-0000-000051090000}"/>
    <cellStyle name="Normal 7 8 2 4 2" xfId="6563" xr:uid="{A6D4913D-5879-467B-A280-0C48BB6872C3}"/>
    <cellStyle name="Normal 7 8 2 4 2 2" xfId="27380" xr:uid="{38B4BD07-92A6-42D7-AAD5-D9D8C7CF672E}"/>
    <cellStyle name="Normal 7 8 2 4 2 3" xfId="16136" xr:uid="{020DC34B-CADE-4C90-993B-F559A47C1798}"/>
    <cellStyle name="Normal 7 8 2 4 3" xfId="8589" xr:uid="{18B383CC-7CD2-4F2C-9F70-5A3D988943B0}"/>
    <cellStyle name="Normal 7 8 2 4 3 2" xfId="18969" xr:uid="{7949896A-5AB4-4936-8AF7-98E234A13FBA}"/>
    <cellStyle name="Normal 7 8 2 4 4" xfId="11422" xr:uid="{2760F4C4-2CCD-4E6E-ADEA-FDBBC7FFEAB8}"/>
    <cellStyle name="Normal 7 8 2 4 4 2" xfId="21802" xr:uid="{C91E5146-3111-48B7-AC29-114C970974AA}"/>
    <cellStyle name="Normal 7 8 2 4 5" xfId="24266" xr:uid="{05B3E0F6-BC97-4AC7-9F0E-E28B1BE63821}"/>
    <cellStyle name="Normal 7 8 2 4 6" xfId="14109" xr:uid="{AF3D29FE-8396-43E5-86B9-0CC7B8E94F3A}"/>
    <cellStyle name="Normal 7 8 2 5" xfId="2524" xr:uid="{00000000-0005-0000-0000-000052090000}"/>
    <cellStyle name="Normal 7 8 2 5 2" xfId="5801" xr:uid="{B5E01D43-3B65-45FA-A334-039D61490BF7}"/>
    <cellStyle name="Normal 7 8 2 5 2 2" xfId="27360" xr:uid="{860D3B7A-9709-4DE5-A844-0E7D2CDA4383}"/>
    <cellStyle name="Normal 7 8 2 5 2 3" xfId="15196" xr:uid="{92547474-EEB8-4256-AB79-31E1D271515A}"/>
    <cellStyle name="Normal 7 8 2 5 3" xfId="7649" xr:uid="{F5A21145-6AA2-46FC-B6FF-81E2D06AC58C}"/>
    <cellStyle name="Normal 7 8 2 5 3 2" xfId="18029" xr:uid="{C28AEDC6-7965-4FB7-B0D8-88E2ECAA28CF}"/>
    <cellStyle name="Normal 7 8 2 5 4" xfId="10482" xr:uid="{A3AF72E2-FBA7-47F0-B7EC-992385FAF200}"/>
    <cellStyle name="Normal 7 8 2 5 4 2" xfId="20862" xr:uid="{CAAB38BC-F8F5-4C05-A3B4-F1F3DAE5FC85}"/>
    <cellStyle name="Normal 7 8 2 5 5" xfId="23629" xr:uid="{91EAADE9-98CE-48E2-9C65-3474F363B367}"/>
    <cellStyle name="Normal 7 8 2 5 6" xfId="12912" xr:uid="{D53D1181-2B21-4600-962D-26238A4D91B1}"/>
    <cellStyle name="Normal 7 8 2 6" xfId="2417" xr:uid="{00000000-0005-0000-0000-00004D090000}"/>
    <cellStyle name="Normal 7 8 2 6 2" xfId="7544" xr:uid="{4BBDB844-567D-4F2C-918E-588DED154556}"/>
    <cellStyle name="Normal 7 8 2 6 2 2" xfId="17924" xr:uid="{1E5AD033-D5DB-41D3-AC15-3E4616AAABCD}"/>
    <cellStyle name="Normal 7 8 2 6 3" xfId="10377" xr:uid="{A80789FB-8635-4088-8FB8-1F154118F636}"/>
    <cellStyle name="Normal 7 8 2 6 3 2" xfId="20757" xr:uid="{F3D022AC-844C-4D9A-BCC4-9E246CB032AA}"/>
    <cellStyle name="Normal 7 8 2 6 4" xfId="22926" xr:uid="{72711CE9-B1EE-440C-B2C6-02F2ADAE74D3}"/>
    <cellStyle name="Normal 7 8 2 6 5" xfId="15091" xr:uid="{59E52D30-B7AF-4FE1-9D2D-00F8595557E6}"/>
    <cellStyle name="Normal 7 8 2 7" xfId="4110" xr:uid="{A481A10B-6E2C-4D73-8310-D857334E757C}"/>
    <cellStyle name="Normal 7 8 2 7 2" xfId="8882" xr:uid="{9F4FE084-34DE-42B7-880E-5C144E9AF5DE}"/>
    <cellStyle name="Normal 7 8 2 7 2 2" xfId="19262" xr:uid="{1594C506-60B3-4F43-BDCD-E05CFA137F95}"/>
    <cellStyle name="Normal 7 8 2 7 3" xfId="11715" xr:uid="{221CF922-AADE-46AC-8510-BF7EF408F268}"/>
    <cellStyle name="Normal 7 8 2 7 3 2" xfId="22095" xr:uid="{754F14C5-F2C0-4DC5-9C13-87EB84D1F0E1}"/>
    <cellStyle name="Normal 7 8 2 7 4" xfId="16429" xr:uid="{BBA87A2A-AE38-4409-81BF-80B51726EA15}"/>
    <cellStyle name="Normal 7 8 2 8" xfId="5518" xr:uid="{262D6E35-57B3-4303-BEF9-07EB06D78BCE}"/>
    <cellStyle name="Normal 7 8 2 8 2" xfId="14814" xr:uid="{BD40D288-C787-445D-8DD7-A64D12806929}"/>
    <cellStyle name="Normal 7 8 2 9" xfId="7267" xr:uid="{3AD3D8CB-D44E-45C6-BA13-F38440D6FD94}"/>
    <cellStyle name="Normal 7 8 2 9 2" xfId="17647" xr:uid="{5393AD59-4FE1-414E-AEA6-1176CD8E42A3}"/>
    <cellStyle name="Normal 7 8 3" xfId="1524" xr:uid="{00000000-0005-0000-0000-0000CD070000}"/>
    <cellStyle name="Normal 7 8 3 10" xfId="24305" xr:uid="{8C96402B-7A63-440D-9D79-E19639779125}"/>
    <cellStyle name="Normal 7 8 3 11" xfId="12809" xr:uid="{DB3E63EC-B741-4DAA-97A4-C7A717BB0536}"/>
    <cellStyle name="Normal 7 8 3 2" xfId="2853" xr:uid="{00000000-0005-0000-0000-000054090000}"/>
    <cellStyle name="Normal 7 8 3 2 2" xfId="3515" xr:uid="{00000000-0005-0000-0000-000055090000}"/>
    <cellStyle name="Normal 7 8 3 2 2 2" xfId="6567" xr:uid="{5F679275-388E-4DF5-A8C1-F368856D0BE9}"/>
    <cellStyle name="Normal 7 8 3 2 2 2 2" xfId="27417" xr:uid="{EA4A2A04-CA1C-4799-8E31-F36759F6D1EB}"/>
    <cellStyle name="Normal 7 8 3 2 2 2 3" xfId="16140" xr:uid="{AE97444A-3633-4376-9F42-1EF7704EE280}"/>
    <cellStyle name="Normal 7 8 3 2 2 3" xfId="8593" xr:uid="{D94C4494-9D51-476C-B06F-86FD219070DF}"/>
    <cellStyle name="Normal 7 8 3 2 2 3 2" xfId="18973" xr:uid="{86417FD9-8B80-42FD-8C16-BECDA3492506}"/>
    <cellStyle name="Normal 7 8 3 2 2 4" xfId="11426" xr:uid="{F321C522-BC0B-4F7F-9F94-B7DD28CE0DAA}"/>
    <cellStyle name="Normal 7 8 3 2 2 4 2" xfId="21806" xr:uid="{0491B24F-58A0-4377-91A8-0057DE8B8BA6}"/>
    <cellStyle name="Normal 7 8 3 2 2 5" xfId="23668" xr:uid="{4A3BB38C-4BD3-4D97-A6F2-6AF8C60051A1}"/>
    <cellStyle name="Normal 7 8 3 2 2 6" xfId="14113" xr:uid="{262A541D-2908-49D0-AE47-9CFEB11EA45E}"/>
    <cellStyle name="Normal 7 8 3 2 3" xfId="4384" xr:uid="{447CA688-1CB5-4488-9688-F0FC39F457E7}"/>
    <cellStyle name="Normal 7 8 3 2 3 2" xfId="9156" xr:uid="{9472ADC6-5FA7-43C5-8E8A-FC179E3C965A}"/>
    <cellStyle name="Normal 7 8 3 2 3 2 2" xfId="29199" xr:uid="{29046802-CC24-4D7A-97D1-C3E5B361E82A}"/>
    <cellStyle name="Normal 7 8 3 2 3 2 3" xfId="19536" xr:uid="{78C00EF1-E993-453F-A9DF-3151A693D284}"/>
    <cellStyle name="Normal 7 8 3 2 3 3" xfId="11989" xr:uid="{F27D3773-2AA8-43BA-B778-7D928EBDAE17}"/>
    <cellStyle name="Normal 7 8 3 2 3 3 2" xfId="22369" xr:uid="{39E55BE9-DC07-48E4-938A-830D20F99EC9}"/>
    <cellStyle name="Normal 7 8 3 2 3 4" xfId="25250" xr:uid="{72DB413B-53DF-4302-A428-E119E4495B88}"/>
    <cellStyle name="Normal 7 8 3 2 3 5" xfId="16703" xr:uid="{F6B356A3-9255-4D6C-9E61-6390C91C9D69}"/>
    <cellStyle name="Normal 7 8 3 2 4" xfId="6066" xr:uid="{F968D605-7D64-40BF-8CCB-FB2DAB6C391A}"/>
    <cellStyle name="Normal 7 8 3 2 4 2" xfId="26984" xr:uid="{01D9B581-A7A8-4BAB-A7E1-FCE3D2974942}"/>
    <cellStyle name="Normal 7 8 3 2 4 3" xfId="15522" xr:uid="{42C00365-0F2D-4BAB-842E-0E709346EBA4}"/>
    <cellStyle name="Normal 7 8 3 2 5" xfId="7975" xr:uid="{95BC407F-F74C-4E3D-9938-50C2F949768F}"/>
    <cellStyle name="Normal 7 8 3 2 5 2" xfId="18355" xr:uid="{DCE5B817-D74A-4CD3-8147-595558D089EF}"/>
    <cellStyle name="Normal 7 8 3 2 6" xfId="10808" xr:uid="{B8C225DB-6078-4482-AA5C-1C70A3895AF3}"/>
    <cellStyle name="Normal 7 8 3 2 6 2" xfId="21188" xr:uid="{7A6018B2-F374-4CED-9AAA-90AC3E99C4C4}"/>
    <cellStyle name="Normal 7 8 3 2 7" xfId="24729" xr:uid="{3DEB3E29-5202-498B-9D0F-C835644731F1}"/>
    <cellStyle name="Normal 7 8 3 2 8" xfId="13339" xr:uid="{45B8B451-7B5F-44E6-A86D-77E56F8D188B}"/>
    <cellStyle name="Normal 7 8 3 3" xfId="3516" xr:uid="{00000000-0005-0000-0000-000056090000}"/>
    <cellStyle name="Normal 7 8 3 3 2" xfId="4615" xr:uid="{545C96D4-53A4-49FE-9E61-2C15736C90CB}"/>
    <cellStyle name="Normal 7 8 3 3 2 2" xfId="9387" xr:uid="{79A5723C-07FD-4F6D-8631-A40327F1065A}"/>
    <cellStyle name="Normal 7 8 3 3 2 2 2" xfId="29353" xr:uid="{FA4ED228-F7FE-4F02-BF64-E3A775127185}"/>
    <cellStyle name="Normal 7 8 3 3 2 2 3" xfId="19767" xr:uid="{7A33493D-C470-49B0-B617-A56BDBDEA11A}"/>
    <cellStyle name="Normal 7 8 3 3 2 3" xfId="12220" xr:uid="{B4894758-74D8-4921-A4D7-B66873D171CA}"/>
    <cellStyle name="Normal 7 8 3 3 2 3 2" xfId="22600" xr:uid="{6B41FE89-1689-48EF-BE8F-8A3D18258DE4}"/>
    <cellStyle name="Normal 7 8 3 3 2 4" xfId="25783" xr:uid="{4A8C765C-CE60-4E05-BCBA-80F518920950}"/>
    <cellStyle name="Normal 7 8 3 3 2 5" xfId="16934" xr:uid="{EBEF5521-10CD-46EA-A47F-0CA96F92D68D}"/>
    <cellStyle name="Normal 7 8 3 3 3" xfId="6568" xr:uid="{8E31F363-C67B-425F-A763-46AC5E51AADC}"/>
    <cellStyle name="Normal 7 8 3 3 3 2" xfId="28444" xr:uid="{24FD860C-ACFE-4DA1-8D63-3D4E4A5ACE6D}"/>
    <cellStyle name="Normal 7 8 3 3 3 3" xfId="16141" xr:uid="{D01109C0-C637-4BA0-BF8C-67A36E087A4C}"/>
    <cellStyle name="Normal 7 8 3 3 4" xfId="8594" xr:uid="{21B59F37-7245-4146-91DC-8214B393B363}"/>
    <cellStyle name="Normal 7 8 3 3 4 2" xfId="18974" xr:uid="{D4EF6D4B-8CA2-4100-B044-8B08F70C3AA3}"/>
    <cellStyle name="Normal 7 8 3 3 5" xfId="11427" xr:uid="{6BA334D7-A339-4E1C-A101-90B4533033C5}"/>
    <cellStyle name="Normal 7 8 3 3 5 2" xfId="21807" xr:uid="{B14DC5FE-3B6E-4953-8326-7B0E87E8BE07}"/>
    <cellStyle name="Normal 7 8 3 3 6" xfId="25435" xr:uid="{F714C0B9-5AF8-4523-95D8-0AF3A974EF37}"/>
    <cellStyle name="Normal 7 8 3 3 7" xfId="14114" xr:uid="{571135B5-1290-4B03-B84F-33EE4686B6E3}"/>
    <cellStyle name="Normal 7 8 3 4" xfId="3514" xr:uid="{00000000-0005-0000-0000-000057090000}"/>
    <cellStyle name="Normal 7 8 3 4 2" xfId="6566" xr:uid="{0A120DE1-A606-42C0-B188-7FF0CEB52057}"/>
    <cellStyle name="Normal 7 8 3 4 2 2" xfId="27833" xr:uid="{CB827B41-6E34-4485-ADF1-2424F31EE4F3}"/>
    <cellStyle name="Normal 7 8 3 4 2 3" xfId="16139" xr:uid="{87A7B19C-47C8-4535-9ECA-16F61EDCFC87}"/>
    <cellStyle name="Normal 7 8 3 4 3" xfId="8592" xr:uid="{2AD1F471-9932-47D3-B35E-0B1E1456D63B}"/>
    <cellStyle name="Normal 7 8 3 4 3 2" xfId="18972" xr:uid="{17DBC5E4-D4A5-4CBF-9C48-6D8177A2F7FD}"/>
    <cellStyle name="Normal 7 8 3 4 4" xfId="11425" xr:uid="{A5A26F8D-83E1-4ED5-B907-64DBEFD8ECEC}"/>
    <cellStyle name="Normal 7 8 3 4 4 2" xfId="21805" xr:uid="{2B10B68B-EEA4-4EF7-9927-FB2122CB3644}"/>
    <cellStyle name="Normal 7 8 3 4 5" xfId="23153" xr:uid="{96A3161C-7C39-4EF4-9CBE-677777A6DA38}"/>
    <cellStyle name="Normal 7 8 3 4 6" xfId="14112" xr:uid="{F3F77F57-0BEA-4D8A-864B-0CCC9678FEBF}"/>
    <cellStyle name="Normal 7 8 3 5" xfId="2627" xr:uid="{00000000-0005-0000-0000-000058090000}"/>
    <cellStyle name="Normal 7 8 3 5 2" xfId="5889" xr:uid="{10DE449B-772F-403E-B53E-8F527E3E956C}"/>
    <cellStyle name="Normal 7 8 3 5 2 2" xfId="27198" xr:uid="{6AC8801F-B639-4F85-919C-F455858033E1}"/>
    <cellStyle name="Normal 7 8 3 5 2 3" xfId="15299" xr:uid="{6EB7D2AB-226F-4261-B766-566EE5A8D4DE}"/>
    <cellStyle name="Normal 7 8 3 5 3" xfId="7752" xr:uid="{B4427FDC-18D8-4BF0-9AA9-3DCBE6FB5CB6}"/>
    <cellStyle name="Normal 7 8 3 5 3 2" xfId="18132" xr:uid="{E05F336D-BAC6-4831-9BD5-5EF0C803FCAF}"/>
    <cellStyle name="Normal 7 8 3 5 4" xfId="10585" xr:uid="{E35B07AF-51EB-49EB-8D64-5176635FF471}"/>
    <cellStyle name="Normal 7 8 3 5 4 2" xfId="20965" xr:uid="{D9107844-D4B9-4D7C-BB1D-5797A487AD57}"/>
    <cellStyle name="Normal 7 8 3 5 5" xfId="23742" xr:uid="{9BF79791-BE4B-4383-B162-A69EE8B513CC}"/>
    <cellStyle name="Normal 7 8 3 5 6" xfId="13015" xr:uid="{ED86C5AD-79C9-48EC-B39F-81359DA56D05}"/>
    <cellStyle name="Normal 7 8 3 6" xfId="4232" xr:uid="{59BA6427-845F-4501-AB9A-91D75CDD42EA}"/>
    <cellStyle name="Normal 7 8 3 6 2" xfId="9004" xr:uid="{D698A893-5EAB-4217-B9C3-E2C0C41057C9}"/>
    <cellStyle name="Normal 7 8 3 6 2 2" xfId="19384" xr:uid="{0F0FA002-57F2-45EE-83D3-ECFD5AF5B1AF}"/>
    <cellStyle name="Normal 7 8 3 6 3" xfId="11837" xr:uid="{5F2CCC17-7C1C-4996-8E38-7FCD9236367C}"/>
    <cellStyle name="Normal 7 8 3 6 3 2" xfId="22217" xr:uid="{E03DF7B2-2269-4CD3-9101-3E3AA292BE16}"/>
    <cellStyle name="Normal 7 8 3 6 4" xfId="24181" xr:uid="{B644EC93-CDF4-401E-82A2-1272E92688F2}"/>
    <cellStyle name="Normal 7 8 3 6 5" xfId="16551" xr:uid="{26DEA9EB-1A5A-4FBB-9ADB-0ADCAAD6F035}"/>
    <cellStyle name="Normal 7 8 3 7" xfId="5520" xr:uid="{1255BA54-6F4F-4228-B965-919623B1C04F}"/>
    <cellStyle name="Normal 7 8 3 7 2" xfId="14816" xr:uid="{B74EE7AC-B2ED-4026-9452-F278D7571678}"/>
    <cellStyle name="Normal 7 8 3 8" xfId="7269" xr:uid="{9E615E01-71BB-4B3F-9E38-5297BC321302}"/>
    <cellStyle name="Normal 7 8 3 8 2" xfId="17649" xr:uid="{98EB6D51-3516-4C0D-AD2E-2AD1BC33568F}"/>
    <cellStyle name="Normal 7 8 3 9" xfId="10102" xr:uid="{A57FA0DA-9FD7-4CA6-9CB7-82C9D1601774}"/>
    <cellStyle name="Normal 7 8 3 9 2" xfId="20482" xr:uid="{0A58600F-6701-41B4-8111-EC37D917DB22}"/>
    <cellStyle name="Normal 7 8 4" xfId="1525" xr:uid="{00000000-0005-0000-0000-0000CE070000}"/>
    <cellStyle name="Normal 7 8 4 2" xfId="3517" xr:uid="{00000000-0005-0000-0000-00005A090000}"/>
    <cellStyle name="Normal 7 8 4 2 2" xfId="6569" xr:uid="{2D3B1732-C0C4-4184-9529-9D3397680CCF}"/>
    <cellStyle name="Normal 7 8 4 2 2 2" xfId="26340" xr:uid="{18BA798C-1CAB-4154-8A00-6F8B20C7677C}"/>
    <cellStyle name="Normal 7 8 4 2 2 3" xfId="16142" xr:uid="{2EC925BB-FC79-43F7-9189-F3E0AEB2AAC6}"/>
    <cellStyle name="Normal 7 8 4 2 3" xfId="8595" xr:uid="{E889EDAF-AC51-4E64-B90A-68E56389DFF1}"/>
    <cellStyle name="Normal 7 8 4 2 3 2" xfId="18975" xr:uid="{CF1ED609-EDFD-4B74-BCFC-93DB78C9BEE4}"/>
    <cellStyle name="Normal 7 8 4 2 4" xfId="11428" xr:uid="{C14DD82C-EB00-41EA-81C7-986D104E753A}"/>
    <cellStyle name="Normal 7 8 4 2 4 2" xfId="21808" xr:uid="{28EDE53E-4E23-4C8E-803B-8CF54ADE71C3}"/>
    <cellStyle name="Normal 7 8 4 2 5" xfId="23869" xr:uid="{DAF8F0C6-D633-4834-AF21-6EB4864E869F}"/>
    <cellStyle name="Normal 7 8 4 2 6" xfId="14115" xr:uid="{FC4B95CA-7630-4D5E-9F99-47E4DE000F79}"/>
    <cellStyle name="Normal 7 8 4 3" xfId="4382" xr:uid="{DDDC4B48-D8E9-4CFF-BC48-3733A2D9C0DB}"/>
    <cellStyle name="Normal 7 8 4 3 2" xfId="9154" xr:uid="{88E149B4-AEE7-4B2B-8FC2-3B3D63800B72}"/>
    <cellStyle name="Normal 7 8 4 3 2 2" xfId="29197" xr:uid="{13EE9B69-83F2-4861-9BB9-B19C3E5A5F7A}"/>
    <cellStyle name="Normal 7 8 4 3 2 3" xfId="19534" xr:uid="{146A8993-573F-4BA9-938B-F93667F4DF6B}"/>
    <cellStyle name="Normal 7 8 4 3 3" xfId="11987" xr:uid="{D8F0375E-D6EF-4256-9453-2256BA4E9CE2}"/>
    <cellStyle name="Normal 7 8 4 3 3 2" xfId="22367" xr:uid="{7BB54D95-9672-4655-A145-127DD140A5F0}"/>
    <cellStyle name="Normal 7 8 4 3 4" xfId="25003" xr:uid="{97038F17-365A-4DF1-A989-2DB0119DA142}"/>
    <cellStyle name="Normal 7 8 4 3 5" xfId="16701" xr:uid="{15D63064-F809-4432-A947-3CD3660D0709}"/>
    <cellStyle name="Normal 7 8 4 4" xfId="5521" xr:uid="{12700FF1-E859-4A50-834D-53FEE56265D2}"/>
    <cellStyle name="Normal 7 8 4 4 2" xfId="27926" xr:uid="{7C539E13-FE66-4E42-80B7-588329FD1E86}"/>
    <cellStyle name="Normal 7 8 4 4 3" xfId="14817" xr:uid="{3BC6BBA6-D823-4391-BFF5-F62FFCA43906}"/>
    <cellStyle name="Normal 7 8 4 5" xfId="7270" xr:uid="{09E4D0D4-DD47-4C28-BA61-BC050682ED6E}"/>
    <cellStyle name="Normal 7 8 4 5 2" xfId="17650" xr:uid="{3B1BE631-D436-4B36-A9FC-9578B0B4D703}"/>
    <cellStyle name="Normal 7 8 4 6" xfId="10103" xr:uid="{6EC9376E-3E00-4354-AE8C-26D2158FBB93}"/>
    <cellStyle name="Normal 7 8 4 6 2" xfId="20483" xr:uid="{4470BBFB-6868-457E-AF5E-D56EEAF443BE}"/>
    <cellStyle name="Normal 7 8 4 7" xfId="24921" xr:uid="{5C022206-BF20-4DB4-ACFA-19E9DD733230}"/>
    <cellStyle name="Normal 7 8 4 8" xfId="13337" xr:uid="{C03A58B5-F03B-40CC-8671-B10B50CF5463}"/>
    <cellStyle name="Normal 7 8 5" xfId="3518" xr:uid="{00000000-0005-0000-0000-00005B090000}"/>
    <cellStyle name="Normal 7 8 5 2" xfId="4616" xr:uid="{6FE2DECE-CF5D-4EA3-B482-2923A49B0CAE}"/>
    <cellStyle name="Normal 7 8 5 2 2" xfId="9388" xr:uid="{EB7FA5EB-7F5C-4DD4-ACB2-AEAB0F7C18F4}"/>
    <cellStyle name="Normal 7 8 5 2 2 2" xfId="29354" xr:uid="{7E7B8F39-C9D1-4B60-9B39-DF7E143DCFA4}"/>
    <cellStyle name="Normal 7 8 5 2 2 3" xfId="19768" xr:uid="{B159F4FE-C009-45E2-A5B6-8C6524487467}"/>
    <cellStyle name="Normal 7 8 5 2 3" xfId="12221" xr:uid="{C7BAC334-97E7-456D-B63A-44008174535C}"/>
    <cellStyle name="Normal 7 8 5 2 3 2" xfId="22601" xr:uid="{33603211-998B-4CBE-AD4A-461612197449}"/>
    <cellStyle name="Normal 7 8 5 2 4" xfId="24637" xr:uid="{16505472-9B54-4E8E-A907-73F926F8CEBC}"/>
    <cellStyle name="Normal 7 8 5 2 5" xfId="16935" xr:uid="{F45452EC-FE44-479B-9E32-60AB2B62D4E2}"/>
    <cellStyle name="Normal 7 8 5 3" xfId="6570" xr:uid="{5C36BBD4-913A-4277-A9D3-4A7F6C8E6197}"/>
    <cellStyle name="Normal 7 8 5 3 2" xfId="28509" xr:uid="{56C0E03D-EDAC-4478-B152-E33DFB8842C2}"/>
    <cellStyle name="Normal 7 8 5 3 3" xfId="16143" xr:uid="{7CA00030-135D-4E3B-9825-4467B971B465}"/>
    <cellStyle name="Normal 7 8 5 4" xfId="8596" xr:uid="{3EF1D7D6-C217-49AF-9C72-2054E589F6B3}"/>
    <cellStyle name="Normal 7 8 5 4 2" xfId="18976" xr:uid="{72959006-9EC3-463A-9313-2524A79B09CD}"/>
    <cellStyle name="Normal 7 8 5 5" xfId="11429" xr:uid="{685EB8FE-A462-4983-B49D-13FB883C5612}"/>
    <cellStyle name="Normal 7 8 5 5 2" xfId="21809" xr:uid="{80E81E97-8C0A-4EBE-BAF1-B83D64823B71}"/>
    <cellStyle name="Normal 7 8 5 6" xfId="24438" xr:uid="{560FF643-4B9B-4EF0-A996-EBF2BE331482}"/>
    <cellStyle name="Normal 7 8 5 7" xfId="14116" xr:uid="{889DBCD3-4D9D-4D56-AED3-0D3D13B08F28}"/>
    <cellStyle name="Normal 7 8 6" xfId="3005" xr:uid="{00000000-0005-0000-0000-00005C090000}"/>
    <cellStyle name="Normal 7 8 6 2" xfId="6154" xr:uid="{ECB7BE2F-F1BF-4158-969C-F9ECBA07135F}"/>
    <cellStyle name="Normal 7 8 6 2 2" xfId="28651" xr:uid="{80419F36-A086-4067-833D-EBD603F8F0E4}"/>
    <cellStyle name="Normal 7 8 6 2 3" xfId="15632" xr:uid="{CF2628DF-893E-4F73-A427-DA1C36416A14}"/>
    <cellStyle name="Normal 7 8 6 3" xfId="8085" xr:uid="{9B558696-2698-4280-A3BA-786C8B9EB28D}"/>
    <cellStyle name="Normal 7 8 6 3 2" xfId="18465" xr:uid="{539FCDB9-9685-4A12-88FB-F7D5E54DEA17}"/>
    <cellStyle name="Normal 7 8 6 4" xfId="10918" xr:uid="{BBA3631A-F5B5-4D2E-BC5C-476E2AEBE074}"/>
    <cellStyle name="Normal 7 8 6 4 2" xfId="21298" xr:uid="{8243ADB7-0152-45E1-BCEC-7B4C35B31788}"/>
    <cellStyle name="Normal 7 8 6 5" xfId="23925" xr:uid="{5248020E-73F8-4BD7-B357-541AFA29F228}"/>
    <cellStyle name="Normal 7 8 6 6" xfId="13507" xr:uid="{8526138E-9324-496C-AED5-8C55EE1A18A0}"/>
    <cellStyle name="Normal 7 8 7" xfId="2464" xr:uid="{00000000-0005-0000-0000-00005D090000}"/>
    <cellStyle name="Normal 7 8 7 2" xfId="5755" xr:uid="{C11A75DA-8194-440B-9B8C-0D34AA248DDB}"/>
    <cellStyle name="Normal 7 8 7 2 2" xfId="26765" xr:uid="{807FB85F-D401-4E4D-B3E3-50260B76AA88}"/>
    <cellStyle name="Normal 7 8 7 2 3" xfId="15136" xr:uid="{74DEED31-889A-4695-836C-C5D98706DCF3}"/>
    <cellStyle name="Normal 7 8 7 3" xfId="7589" xr:uid="{542CD4D7-15E3-43F7-8EAA-FCF5E44DFBDF}"/>
    <cellStyle name="Normal 7 8 7 3 2" xfId="17969" xr:uid="{F90E9161-0A68-425A-8227-C2EF28C4EE8A}"/>
    <cellStyle name="Normal 7 8 7 4" xfId="10422" xr:uid="{EC31E704-79D0-40EA-8D9C-CD2D93D13E36}"/>
    <cellStyle name="Normal 7 8 7 4 2" xfId="20802" xr:uid="{9C889ABF-4886-479A-BA81-31468C2AB18D}"/>
    <cellStyle name="Normal 7 8 7 5" xfId="23210" xr:uid="{E84ED942-BD3F-4A1B-980D-B708E4354395}"/>
    <cellStyle name="Normal 7 8 7 6" xfId="12852" xr:uid="{FA02A863-7404-4A05-B219-E910A08E343C}"/>
    <cellStyle name="Normal 7 8 8" xfId="2218" xr:uid="{00000000-0005-0000-0000-00004C090000}"/>
    <cellStyle name="Normal 7 8 8 2" xfId="7345" xr:uid="{61DDE688-2A70-4F2A-B6EE-DE4DE9B40FD2}"/>
    <cellStyle name="Normal 7 8 8 2 2" xfId="17725" xr:uid="{F547AF6E-3139-4C19-B29C-9F548C32EF0D}"/>
    <cellStyle name="Normal 7 8 8 3" xfId="10178" xr:uid="{CF8ECEF6-1BD3-423E-8735-1B48A9AC7EBF}"/>
    <cellStyle name="Normal 7 8 8 3 2" xfId="20558" xr:uid="{760FCA6F-6B42-44AB-B086-38F9E5CE5D2F}"/>
    <cellStyle name="Normal 7 8 8 4" xfId="24355" xr:uid="{59B7BEB4-E380-44D7-965B-F4AE71DC9ECA}"/>
    <cellStyle name="Normal 7 8 8 5" xfId="14892" xr:uid="{4FAD8375-0A0D-4BB1-BDA6-9363022E60FB}"/>
    <cellStyle name="Normal 7 8 9" xfId="4090" xr:uid="{FEACF0C8-3B18-49F1-89D3-9F76FFBE9C2B}"/>
    <cellStyle name="Normal 7 8 9 2" xfId="8867" xr:uid="{044108D4-921D-454F-BC77-7FEBD8D9F1BE}"/>
    <cellStyle name="Normal 7 8 9 2 2" xfId="19247" xr:uid="{3963D2D1-7D47-4D3F-8EEF-DFA1EBBFAD56}"/>
    <cellStyle name="Normal 7 8 9 3" xfId="11700" xr:uid="{7CC49168-E851-4172-8B55-2E2123A2E074}"/>
    <cellStyle name="Normal 7 8 9 3 2" xfId="22080" xr:uid="{1F00B042-48FB-473F-BBE8-03A7A9D3718B}"/>
    <cellStyle name="Normal 7 8 9 4" xfId="16414" xr:uid="{9ECAB39F-081A-4BCF-91F5-E4AF0193581E}"/>
    <cellStyle name="Normal 7 9" xfId="1526" xr:uid="{00000000-0005-0000-0000-0000CF070000}"/>
    <cellStyle name="Normal 7 9 10" xfId="7271" xr:uid="{76B76404-D632-40A0-BB9A-59637784038A}"/>
    <cellStyle name="Normal 7 9 10 2" xfId="17651" xr:uid="{9FC1061D-EC27-4D99-933D-B09A5D9C7F27}"/>
    <cellStyle name="Normal 7 9 11" xfId="10104" xr:uid="{D870EB85-AD4D-4FEB-92BD-E2F68463C43F}"/>
    <cellStyle name="Normal 7 9 11 2" xfId="20484" xr:uid="{B025CEB8-359C-41A1-95E0-E003A49FD9C1}"/>
    <cellStyle name="Normal 7 9 12" xfId="24206" xr:uid="{69CE26CE-3A4C-454E-8F2D-CB9244761167}"/>
    <cellStyle name="Normal 7 9 13" xfId="12433" xr:uid="{AC04919D-675B-4B08-8270-6BD19B73D1B5}"/>
    <cellStyle name="Normal 7 9 2" xfId="1527" xr:uid="{00000000-0005-0000-0000-0000D0070000}"/>
    <cellStyle name="Normal 7 9 2 10" xfId="10105" xr:uid="{E8C46142-E8B2-4D5F-8EE2-1212BE095953}"/>
    <cellStyle name="Normal 7 9 2 10 2" xfId="20485" xr:uid="{3961B3AA-27FD-4F2D-81A3-D6F4042000D3}"/>
    <cellStyle name="Normal 7 9 2 11" xfId="24030" xr:uid="{47681A00-42C3-4ED8-88C1-F08154E55A54}"/>
    <cellStyle name="Normal 7 9 2 12" xfId="12652" xr:uid="{8C56996B-E01D-467A-82C7-7D82C4130E86}"/>
    <cellStyle name="Normal 7 9 2 2" xfId="1528" xr:uid="{00000000-0005-0000-0000-0000D1070000}"/>
    <cellStyle name="Normal 7 9 2 2 2" xfId="3520" xr:uid="{00000000-0005-0000-0000-000061090000}"/>
    <cellStyle name="Normal 7 9 2 2 2 2" xfId="6572" xr:uid="{08851B5F-A0C6-4173-92C6-3E7000C8619F}"/>
    <cellStyle name="Normal 7 9 2 2 2 2 2" xfId="27104" xr:uid="{CEE07C7C-3E03-42D2-943B-38879DADD3F3}"/>
    <cellStyle name="Normal 7 9 2 2 2 2 3" xfId="26805" xr:uid="{D5E4D8DD-3FA5-4219-8507-710DA5DB159F}"/>
    <cellStyle name="Normal 7 9 2 2 2 2 4" xfId="16145" xr:uid="{F0204F73-FBE0-4809-A492-AAEF4FFB1D37}"/>
    <cellStyle name="Normal 7 9 2 2 2 3" xfId="8598" xr:uid="{89A1D3EC-64C2-4849-B353-0D2924A8D8FC}"/>
    <cellStyle name="Normal 7 9 2 2 2 3 2" xfId="28956" xr:uid="{5F917D48-4F1B-4B93-A25D-AD1D9110EBB6}"/>
    <cellStyle name="Normal 7 9 2 2 2 3 3" xfId="18978" xr:uid="{5F01B0CE-0AEF-40AE-8AF6-6394A42860FE}"/>
    <cellStyle name="Normal 7 9 2 2 2 4" xfId="11431" xr:uid="{5B92965B-4502-425D-8343-5002168817EF}"/>
    <cellStyle name="Normal 7 9 2 2 2 4 2" xfId="21811" xr:uid="{EC4382FD-FB15-4D27-8555-27EFDA1B470C}"/>
    <cellStyle name="Normal 7 9 2 2 2 5" xfId="25292" xr:uid="{99CC8E3D-D4B8-4B8A-BCE4-EDCA6176E377}"/>
    <cellStyle name="Normal 7 9 2 2 2 6" xfId="14118" xr:uid="{57595528-7EB4-4445-8F59-1E354DAFFCE0}"/>
    <cellStyle name="Normal 7 9 2 2 3" xfId="4385" xr:uid="{EB528A48-2B64-4BDC-8BAB-0FE57D1C1D8E}"/>
    <cellStyle name="Normal 7 9 2 2 3 2" xfId="9157" xr:uid="{E8D964A0-F164-4946-80DB-AB8D069D5C9F}"/>
    <cellStyle name="Normal 7 9 2 2 3 2 2" xfId="29200" xr:uid="{D58B8F9A-5BDF-468E-8C95-FE715D3C18B6}"/>
    <cellStyle name="Normal 7 9 2 2 3 2 3" xfId="19537" xr:uid="{C3ACBE5E-39B4-4333-B2B5-F5429CC797E6}"/>
    <cellStyle name="Normal 7 9 2 2 3 3" xfId="11990" xr:uid="{0D94B800-EF91-4226-824B-57DB58AA52C0}"/>
    <cellStyle name="Normal 7 9 2 2 3 3 2" xfId="22370" xr:uid="{A565410B-6B4B-47B2-A417-B3C674410799}"/>
    <cellStyle name="Normal 7 9 2 2 3 4" xfId="25316" xr:uid="{EA531831-9B22-4B41-ACD8-704165E0FA10}"/>
    <cellStyle name="Normal 7 9 2 2 3 5" xfId="16704" xr:uid="{9C4EFBA3-6C6E-49BD-AC85-870512FC7371}"/>
    <cellStyle name="Normal 7 9 2 2 4" xfId="5524" xr:uid="{18BC8DA5-668A-4E08-B837-D6E5D5825294}"/>
    <cellStyle name="Normal 7 9 2 2 4 2" xfId="28166" xr:uid="{389B0291-07E3-4E2E-9500-1F54470578F6}"/>
    <cellStyle name="Normal 7 9 2 2 4 3" xfId="14820" xr:uid="{4A15D896-DA51-48D9-8AAD-A328E02E30F3}"/>
    <cellStyle name="Normal 7 9 2 2 5" xfId="7273" xr:uid="{02FE9ED2-AE5C-4F82-AC53-CE84C785F709}"/>
    <cellStyle name="Normal 7 9 2 2 5 2" xfId="17653" xr:uid="{E1DCDE85-C82F-40FA-9E8E-32D8F09DF505}"/>
    <cellStyle name="Normal 7 9 2 2 6" xfId="10106" xr:uid="{9A763DA3-65C7-470B-B90A-0B57D73D284E}"/>
    <cellStyle name="Normal 7 9 2 2 6 2" xfId="20486" xr:uid="{491B9786-B64D-46A4-9AB6-CF8D6286570A}"/>
    <cellStyle name="Normal 7 9 2 2 7" xfId="25341" xr:uid="{E73C036E-A05A-4DA2-9D76-D70653EB3182}"/>
    <cellStyle name="Normal 7 9 2 2 8" xfId="13341" xr:uid="{E35BAE62-FA84-42DC-B6E0-509D12519BE2}"/>
    <cellStyle name="Normal 7 9 2 3" xfId="3521" xr:uid="{00000000-0005-0000-0000-000062090000}"/>
    <cellStyle name="Normal 7 9 2 3 2" xfId="4617" xr:uid="{3CBC5E3B-62D7-4DB8-815F-3B4712A8F13D}"/>
    <cellStyle name="Normal 7 9 2 3 2 2" xfId="9389" xr:uid="{7AABAB45-D7FE-46BE-9046-290BB631FB24}"/>
    <cellStyle name="Normal 7 9 2 3 2 2 2" xfId="29355" xr:uid="{324F7A9F-FE78-4615-8C4D-FF47E462CCC9}"/>
    <cellStyle name="Normal 7 9 2 3 2 2 3" xfId="19769" xr:uid="{F5587A6F-B2B0-4149-839D-414E408BA8D0}"/>
    <cellStyle name="Normal 7 9 2 3 2 3" xfId="12222" xr:uid="{B475D31E-70F6-438B-8C9E-ECB57843A29A}"/>
    <cellStyle name="Normal 7 9 2 3 2 3 2" xfId="22602" xr:uid="{BADAC9A4-43D9-4F92-BD81-0DADED5F81E3}"/>
    <cellStyle name="Normal 7 9 2 3 2 4" xfId="22800" xr:uid="{FCC204BA-D332-4134-B6DB-AEF25B42614C}"/>
    <cellStyle name="Normal 7 9 2 3 2 5" xfId="16936" xr:uid="{CCB1FEA2-2B68-4F1C-9FD9-C4B2B1D7B967}"/>
    <cellStyle name="Normal 7 9 2 3 3" xfId="6573" xr:uid="{71E69CFC-40E7-4104-BFBA-4DBE33C2F82D}"/>
    <cellStyle name="Normal 7 9 2 3 3 2" xfId="26623" xr:uid="{F58E0E78-8ECE-42E0-96CB-0D7D2E1A5464}"/>
    <cellStyle name="Normal 7 9 2 3 3 3" xfId="16146" xr:uid="{8D530DF0-F5EF-41BD-A2D4-B3FC36911876}"/>
    <cellStyle name="Normal 7 9 2 3 4" xfId="8599" xr:uid="{CDA5547D-2F80-4A49-B0B1-AB2FA1B1084B}"/>
    <cellStyle name="Normal 7 9 2 3 4 2" xfId="18979" xr:uid="{2236DDA7-9D03-4C60-B54C-5924CE083B3C}"/>
    <cellStyle name="Normal 7 9 2 3 5" xfId="11432" xr:uid="{9791950E-AE78-4758-9E42-C1AECEDCC64D}"/>
    <cellStyle name="Normal 7 9 2 3 5 2" xfId="21812" xr:uid="{83B9B04D-4243-406B-ABFC-78F92A017694}"/>
    <cellStyle name="Normal 7 9 2 3 6" xfId="23913" xr:uid="{E58699ED-2530-462B-88C0-F1DA833FB6D3}"/>
    <cellStyle name="Normal 7 9 2 3 7" xfId="14119" xr:uid="{2D4AAA1A-2B8B-40C1-9A1E-00B7BC6FC7D8}"/>
    <cellStyle name="Normal 7 9 2 4" xfId="3519" xr:uid="{00000000-0005-0000-0000-000063090000}"/>
    <cellStyle name="Normal 7 9 2 4 2" xfId="6571" xr:uid="{0678E052-A05D-47FC-9CF2-7856977E5B03}"/>
    <cellStyle name="Normal 7 9 2 4 2 2" xfId="27944" xr:uid="{3A9EC0DA-80EC-450F-9518-A60478D3153D}"/>
    <cellStyle name="Normal 7 9 2 4 2 3" xfId="16144" xr:uid="{35D206DD-1A1E-4F56-BB7A-53C0916F54B3}"/>
    <cellStyle name="Normal 7 9 2 4 3" xfId="8597" xr:uid="{CDC1C0DC-7ED4-43F3-A6D6-B09549999CB6}"/>
    <cellStyle name="Normal 7 9 2 4 3 2" xfId="18977" xr:uid="{CC7E147F-2D79-4243-B86F-0A56D99A4F7D}"/>
    <cellStyle name="Normal 7 9 2 4 4" xfId="11430" xr:uid="{780E7390-0FB8-4182-9798-6692B3F5C71A}"/>
    <cellStyle name="Normal 7 9 2 4 4 2" xfId="21810" xr:uid="{B7712B30-F3F0-4E71-95FB-C62553CC3BDF}"/>
    <cellStyle name="Normal 7 9 2 4 5" xfId="24356" xr:uid="{8A7F2BD6-0CA8-4A18-9356-1337DE2860AA}"/>
    <cellStyle name="Normal 7 9 2 4 6" xfId="14117" xr:uid="{0AE5AA18-0D24-4CE0-A9B1-8E4BFA177CD5}"/>
    <cellStyle name="Normal 7 9 2 5" xfId="2610" xr:uid="{00000000-0005-0000-0000-000064090000}"/>
    <cellStyle name="Normal 7 9 2 5 2" xfId="5874" xr:uid="{02EC3617-103E-479F-BD91-557718149D0F}"/>
    <cellStyle name="Normal 7 9 2 5 2 2" xfId="27173" xr:uid="{B13239FD-9AD8-4D87-BD9B-30459B012047}"/>
    <cellStyle name="Normal 7 9 2 5 2 3" xfId="15282" xr:uid="{525DCEDE-148E-4FA1-9F80-FA1DD04D1FD9}"/>
    <cellStyle name="Normal 7 9 2 5 3" xfId="7735" xr:uid="{205D57FB-2FDB-4E35-995D-6CAC7E85399C}"/>
    <cellStyle name="Normal 7 9 2 5 3 2" xfId="18115" xr:uid="{5EB5B4F1-ADC4-4B88-A39E-84C73F0E9D54}"/>
    <cellStyle name="Normal 7 9 2 5 4" xfId="10568" xr:uid="{4D04A9D9-B538-4A30-9770-CDF7E0117AE7}"/>
    <cellStyle name="Normal 7 9 2 5 4 2" xfId="20948" xr:uid="{18912B82-CF5D-4537-98C1-8DAAB5D0F50B}"/>
    <cellStyle name="Normal 7 9 2 5 5" xfId="24967" xr:uid="{2F0DDD04-8A76-43E6-BA13-A08E98458436}"/>
    <cellStyle name="Normal 7 9 2 5 6" xfId="12998" xr:uid="{C487D90F-46AF-4631-AB02-F6BE425059FA}"/>
    <cellStyle name="Normal 7 9 2 6" xfId="2418" xr:uid="{00000000-0005-0000-0000-00005F090000}"/>
    <cellStyle name="Normal 7 9 2 6 2" xfId="7545" xr:uid="{F30F222B-9441-437C-A6E0-AB2324CAF431}"/>
    <cellStyle name="Normal 7 9 2 6 2 2" xfId="17925" xr:uid="{D512FE79-C220-4CDE-BC43-6B9FBDDEB87F}"/>
    <cellStyle name="Normal 7 9 2 6 3" xfId="10378" xr:uid="{D89C89ED-B3E0-4384-BC77-325D7C4FD9B0}"/>
    <cellStyle name="Normal 7 9 2 6 3 2" xfId="20758" xr:uid="{2474CED3-A43B-4BE4-8430-346C113529AC}"/>
    <cellStyle name="Normal 7 9 2 6 4" xfId="24960" xr:uid="{550406FD-A150-47E6-9976-E76297CE33A1}"/>
    <cellStyle name="Normal 7 9 2 6 5" xfId="15092" xr:uid="{C83A44F1-13EB-40E5-8915-4667757BAC52}"/>
    <cellStyle name="Normal 7 9 2 7" xfId="4111" xr:uid="{36B8797F-B026-4C66-AFCC-B9C1561C0C3E}"/>
    <cellStyle name="Normal 7 9 2 7 2" xfId="8883" xr:uid="{43CDC3D9-BA1E-48A2-A621-662AA63CF995}"/>
    <cellStyle name="Normal 7 9 2 7 2 2" xfId="19263" xr:uid="{E3962313-9FA7-4DD6-996F-E16BB0636A3E}"/>
    <cellStyle name="Normal 7 9 2 7 3" xfId="11716" xr:uid="{4161F892-B5CC-433F-905F-6E4810BBB2DC}"/>
    <cellStyle name="Normal 7 9 2 7 3 2" xfId="22096" xr:uid="{90F7AEA4-E403-4901-A36D-A8A0F46E7D5C}"/>
    <cellStyle name="Normal 7 9 2 7 4" xfId="16430" xr:uid="{E259559B-E094-468A-B09B-CD3885E79875}"/>
    <cellStyle name="Normal 7 9 2 8" xfId="5523" xr:uid="{98E0A974-EB5B-4BF5-B155-2665B9E0977B}"/>
    <cellStyle name="Normal 7 9 2 8 2" xfId="14819" xr:uid="{6E89D7F4-0805-46B7-9E60-9A344E5140B1}"/>
    <cellStyle name="Normal 7 9 2 9" xfId="7272" xr:uid="{D2DBE619-47FE-4865-9554-1EE6952CBB47}"/>
    <cellStyle name="Normal 7 9 2 9 2" xfId="17652" xr:uid="{F78EBC94-14F7-4DF1-8ADE-C5E769662C9F}"/>
    <cellStyle name="Normal 7 9 3" xfId="1529" xr:uid="{00000000-0005-0000-0000-0000D2070000}"/>
    <cellStyle name="Normal 7 9 3 2" xfId="3522" xr:uid="{00000000-0005-0000-0000-000066090000}"/>
    <cellStyle name="Normal 7 9 3 2 2" xfId="6574" xr:uid="{9F0A2FA7-3928-4EB9-A863-E47676CD7690}"/>
    <cellStyle name="Normal 7 9 3 2 2 2" xfId="25686" xr:uid="{7C940A72-1C14-4D0A-B528-F3F82AED5172}"/>
    <cellStyle name="Normal 7 9 3 2 2 3" xfId="26415" xr:uid="{0CC7C559-802F-4B94-AA77-4C0A16656359}"/>
    <cellStyle name="Normal 7 9 3 2 2 4" xfId="16147" xr:uid="{49D0CC1E-D9B2-48D9-8085-08641E1A7354}"/>
    <cellStyle name="Normal 7 9 3 2 3" xfId="8600" xr:uid="{5D1E7105-FCF4-4747-80CD-AAF0B5E4D8EC}"/>
    <cellStyle name="Normal 7 9 3 2 3 2" xfId="28957" xr:uid="{32FBB707-5394-4C92-83F9-7C9EF9C45FD5}"/>
    <cellStyle name="Normal 7 9 3 2 3 3" xfId="18980" xr:uid="{E4638DAA-1718-4007-9964-207D65BA3D50}"/>
    <cellStyle name="Normal 7 9 3 2 4" xfId="11433" xr:uid="{8F06EF70-C52F-4EE6-A142-976E630723EC}"/>
    <cellStyle name="Normal 7 9 3 2 4 2" xfId="21813" xr:uid="{5E25D8AD-D880-4A1C-A626-6B9B0DB887FF}"/>
    <cellStyle name="Normal 7 9 3 2 5" xfId="24037" xr:uid="{B900FF44-0CD6-47EE-BE3E-92F621776826}"/>
    <cellStyle name="Normal 7 9 3 2 6" xfId="14120" xr:uid="{92C9E29A-A929-4803-9480-90B080FCCAA0}"/>
    <cellStyle name="Normal 7 9 3 3" xfId="2854" xr:uid="{00000000-0005-0000-0000-000067090000}"/>
    <cellStyle name="Normal 7 9 3 3 2" xfId="6067" xr:uid="{552C9DB8-F2FE-4DB7-87DD-2637543458B4}"/>
    <cellStyle name="Normal 7 9 3 3 2 2" xfId="27099" xr:uid="{C305AF17-1FC2-42EB-9385-6EB7FB692611}"/>
    <cellStyle name="Normal 7 9 3 3 2 3" xfId="15523" xr:uid="{00B05003-6DAD-46AB-8D7A-3081755121F7}"/>
    <cellStyle name="Normal 7 9 3 3 3" xfId="7976" xr:uid="{96CEEA5A-E54D-4FE3-8D32-B1F5FE07FF7E}"/>
    <cellStyle name="Normal 7 9 3 3 3 2" xfId="18356" xr:uid="{C2185AB7-E1D9-4136-A3D8-3FE27D6DAC9A}"/>
    <cellStyle name="Normal 7 9 3 3 4" xfId="10809" xr:uid="{56A3599A-7953-459B-A1A3-4A71B18D1E50}"/>
    <cellStyle name="Normal 7 9 3 3 4 2" xfId="21189" xr:uid="{04356900-E566-4A9B-AB64-9298087B8874}"/>
    <cellStyle name="Normal 7 9 3 3 5" xfId="22977" xr:uid="{80DE1E42-C673-47AD-B52E-CA9A21F5EB24}"/>
    <cellStyle name="Normal 7 9 3 3 6" xfId="13340" xr:uid="{2EBF2D73-5A9B-4896-A377-105375220801}"/>
    <cellStyle name="Normal 7 9 3 4" xfId="4233" xr:uid="{009F3A9E-D472-4C57-A8C3-6EC8071C48E8}"/>
    <cellStyle name="Normal 7 9 3 4 2" xfId="9005" xr:uid="{89A1C875-00DB-4A28-BCFE-966AC653E27C}"/>
    <cellStyle name="Normal 7 9 3 4 2 2" xfId="29078" xr:uid="{3407352C-E7D0-44FC-BE36-DC3434CC1F7E}"/>
    <cellStyle name="Normal 7 9 3 4 2 3" xfId="19385" xr:uid="{6A467CD1-AD66-4DE1-A7EC-FE546128C4B6}"/>
    <cellStyle name="Normal 7 9 3 4 3" xfId="11838" xr:uid="{94A68735-F083-4BB4-A6F2-891A9D3076A4}"/>
    <cellStyle name="Normal 7 9 3 4 3 2" xfId="22218" xr:uid="{DF5D69F8-067E-4B5B-9C60-25DFF1B221CF}"/>
    <cellStyle name="Normal 7 9 3 4 4" xfId="25301" xr:uid="{A333E4D4-8266-4CAC-9652-DF09A9050DE2}"/>
    <cellStyle name="Normal 7 9 3 4 5" xfId="16552" xr:uid="{BA17A702-172F-4B25-A816-765D2D3BF28F}"/>
    <cellStyle name="Normal 7 9 3 5" xfId="5525" xr:uid="{E23AF0C2-CA43-438E-8DB3-48A5553C1FFF}"/>
    <cellStyle name="Normal 7 9 3 5 2" xfId="26741" xr:uid="{9A010853-80A8-43CE-9504-53BB5BD6511A}"/>
    <cellStyle name="Normal 7 9 3 5 3" xfId="14821" xr:uid="{EBC047F0-F2C2-4A19-B843-85B9C3176CDD}"/>
    <cellStyle name="Normal 7 9 3 6" xfId="7274" xr:uid="{270FBFB5-488C-4813-B979-BE8050EF08E5}"/>
    <cellStyle name="Normal 7 9 3 6 2" xfId="17654" xr:uid="{380EE030-134D-4F2D-B8F3-937D0548DDD5}"/>
    <cellStyle name="Normal 7 9 3 7" xfId="10107" xr:uid="{AACECB7E-D3E8-45EC-9BA8-3B9034382EBF}"/>
    <cellStyle name="Normal 7 9 3 7 2" xfId="20487" xr:uid="{FF0948E6-3860-47FA-8C35-5FB7EBF99BE8}"/>
    <cellStyle name="Normal 7 9 3 8" xfId="25236" xr:uid="{2B26FE36-D5EB-49E0-8D5B-041DA3CE7730}"/>
    <cellStyle name="Normal 7 9 3 9" xfId="12810" xr:uid="{1E100D0D-8A53-490A-AD82-5F618450BFD0}"/>
    <cellStyle name="Normal 7 9 4" xfId="1530" xr:uid="{00000000-0005-0000-0000-0000D3070000}"/>
    <cellStyle name="Normal 7 9 4 2" xfId="4618" xr:uid="{D8ADD1F9-5E09-4A26-B899-6466160604EE}"/>
    <cellStyle name="Normal 7 9 4 2 2" xfId="9390" xr:uid="{AC745180-8B0D-4883-BD43-41C6A6499E9B}"/>
    <cellStyle name="Normal 7 9 4 2 2 2" xfId="29356" xr:uid="{BDA279B8-AB6C-4947-86E1-AE57EF99F92E}"/>
    <cellStyle name="Normal 7 9 4 2 2 3" xfId="19770" xr:uid="{7EB3FA25-948C-443D-B0D2-DD14CCA3A367}"/>
    <cellStyle name="Normal 7 9 4 2 3" xfId="12223" xr:uid="{538A9DFF-DB48-4A6F-A5FB-46A052E34D48}"/>
    <cellStyle name="Normal 7 9 4 2 3 2" xfId="22603" xr:uid="{47F9D50A-E47B-4A77-9DE0-3A0EF4481ACF}"/>
    <cellStyle name="Normal 7 9 4 2 4" xfId="23199" xr:uid="{93A2BE3E-37AB-4CCA-9D02-CC359A5B0EFC}"/>
    <cellStyle name="Normal 7 9 4 2 5" xfId="16937" xr:uid="{F6F170E3-636C-4A4C-B98C-D8444EF2B468}"/>
    <cellStyle name="Normal 7 9 4 3" xfId="5526" xr:uid="{A396F996-239A-445A-A6F4-F14DAC58772C}"/>
    <cellStyle name="Normal 7 9 4 3 2" xfId="26859" xr:uid="{5FCF35A9-5BF2-4855-B4E3-941F78CE0889}"/>
    <cellStyle name="Normal 7 9 4 3 3" xfId="14822" xr:uid="{E3A07064-7A3C-4C6B-9FE2-6C6913CA03C8}"/>
    <cellStyle name="Normal 7 9 4 4" xfId="7275" xr:uid="{99717AD7-F2BA-465A-A409-687E2EDF3698}"/>
    <cellStyle name="Normal 7 9 4 4 2" xfId="17655" xr:uid="{89BFB8D1-6EF1-45D4-AEBC-6E948CAC5C3F}"/>
    <cellStyle name="Normal 7 9 4 5" xfId="10108" xr:uid="{9C473F4B-F41A-4FED-8117-317196EB172E}"/>
    <cellStyle name="Normal 7 9 4 5 2" xfId="20488" xr:uid="{548150CA-1959-42AD-A8A0-4CD85AEC1CF9}"/>
    <cellStyle name="Normal 7 9 4 6" xfId="23317" xr:uid="{90438584-0BBD-4922-A6AD-5FA93D3E3B84}"/>
    <cellStyle name="Normal 7 9 4 7" xfId="14121" xr:uid="{8BCF2BE3-836B-4051-A553-2CD533FD4E0B}"/>
    <cellStyle name="Normal 7 9 5" xfId="3006" xr:uid="{00000000-0005-0000-0000-000069090000}"/>
    <cellStyle name="Normal 7 9 5 2" xfId="6155" xr:uid="{B6FA53FF-BD14-4883-9FCA-C451B43DC22F}"/>
    <cellStyle name="Normal 7 9 5 2 2" xfId="23781" xr:uid="{AB3A175D-8D8C-4590-9045-6040641ADC6E}"/>
    <cellStyle name="Normal 7 9 5 2 3" xfId="26293" xr:uid="{86D19EBE-A986-4E9E-846A-05B5E7E4364F}"/>
    <cellStyle name="Normal 7 9 5 2 4" xfId="15633" xr:uid="{C77432AA-AAAE-413F-A7F0-44CCC9BE276F}"/>
    <cellStyle name="Normal 7 9 5 3" xfId="8086" xr:uid="{E12B3A7A-1B5F-471C-BAD1-6D27964F06D5}"/>
    <cellStyle name="Normal 7 9 5 3 2" xfId="28774" xr:uid="{4F86F4A4-BA89-4E1F-88FD-EB8406010FEF}"/>
    <cellStyle name="Normal 7 9 5 3 3" xfId="18466" xr:uid="{BAD2C3DC-50E5-46F3-9397-9944D636B453}"/>
    <cellStyle name="Normal 7 9 5 4" xfId="10919" xr:uid="{03CEEDD0-8ED3-4A45-AB13-ECADDFE2B3DF}"/>
    <cellStyle name="Normal 7 9 5 4 2" xfId="21299" xr:uid="{72734BA9-5ED0-4982-AA4B-8F25F03ECF4B}"/>
    <cellStyle name="Normal 7 9 5 5" xfId="25230" xr:uid="{90B76BFE-3D6B-4351-9FA1-CED203962F0C}"/>
    <cellStyle name="Normal 7 9 5 6" xfId="13508" xr:uid="{DED0737A-E3B6-4662-88E6-FA3B4431B0EB}"/>
    <cellStyle name="Normal 7 9 6" xfId="2447" xr:uid="{00000000-0005-0000-0000-00006A090000}"/>
    <cellStyle name="Normal 7 9 6 2" xfId="5741" xr:uid="{A21802D7-3AEA-4613-B0DA-95F88FA7F82F}"/>
    <cellStyle name="Normal 7 9 6 2 2" xfId="27498" xr:uid="{5D6EAF00-91E5-4FB9-8357-3EC29A50CE84}"/>
    <cellStyle name="Normal 7 9 6 2 3" xfId="15119" xr:uid="{99DD2ACB-D84D-48D7-812C-0B64F51EBC04}"/>
    <cellStyle name="Normal 7 9 6 3" xfId="7572" xr:uid="{3B84B987-E9BD-47E8-8E0B-76567E116218}"/>
    <cellStyle name="Normal 7 9 6 3 2" xfId="17952" xr:uid="{6450F13B-32CA-46A3-876C-9C17F54CA193}"/>
    <cellStyle name="Normal 7 9 6 4" xfId="10405" xr:uid="{111254B1-4478-47D7-BFD6-1CC71E53BAB8}"/>
    <cellStyle name="Normal 7 9 6 4 2" xfId="20785" xr:uid="{BE947B0F-D3ED-4B4B-A0F9-7A3F338B9393}"/>
    <cellStyle name="Normal 7 9 6 5" xfId="25508" xr:uid="{EC12210C-C328-4352-AEFD-0D3884467429}"/>
    <cellStyle name="Normal 7 9 6 6" xfId="12835" xr:uid="{141FE04E-C5AC-4063-B82F-950C701F3659}"/>
    <cellStyle name="Normal 7 9 7" xfId="2201" xr:uid="{00000000-0005-0000-0000-00005E090000}"/>
    <cellStyle name="Normal 7 9 7 2" xfId="7328" xr:uid="{8B458AC3-BF4E-4537-BF0E-72146AA9668A}"/>
    <cellStyle name="Normal 7 9 7 2 2" xfId="17708" xr:uid="{43837D5F-C8CE-4C8C-86D5-A7E1C7E81EFA}"/>
    <cellStyle name="Normal 7 9 7 3" xfId="10161" xr:uid="{E2615F79-4C90-46EC-895F-F2469CD45BB7}"/>
    <cellStyle name="Normal 7 9 7 3 2" xfId="20541" xr:uid="{0B6BD076-43E3-4F2B-BF44-4B8152ACA325}"/>
    <cellStyle name="Normal 7 9 7 4" xfId="25161" xr:uid="{5C574672-E70C-4BCA-AD6E-EB39F0C3BE09}"/>
    <cellStyle name="Normal 7 9 7 5" xfId="14875" xr:uid="{E7A8736D-B587-49E7-8DDE-5C8B07073C9C}"/>
    <cellStyle name="Normal 7 9 8" xfId="4091" xr:uid="{48F81BFA-E56C-457E-B821-421005CE6B7E}"/>
    <cellStyle name="Normal 7 9 8 2" xfId="8868" xr:uid="{59624F85-188A-4DC5-A973-CF535F1C3006}"/>
    <cellStyle name="Normal 7 9 8 2 2" xfId="19248" xr:uid="{CDB4CDA9-5A88-4F7A-8E89-E6070286E791}"/>
    <cellStyle name="Normal 7 9 8 3" xfId="11701" xr:uid="{40C1D1E6-17D1-4C02-B55F-22DC85EC4E61}"/>
    <cellStyle name="Normal 7 9 8 3 2" xfId="22081" xr:uid="{3EE5F332-23BB-4E00-9F4E-A0451E045FBC}"/>
    <cellStyle name="Normal 7 9 8 4" xfId="16415" xr:uid="{EF23CB9C-EB5D-4D45-A085-DAB83BF58FDF}"/>
    <cellStyle name="Normal 7 9 9" xfId="5522" xr:uid="{F22B49DA-465D-43F1-B44D-B8C43A47CDDB}"/>
    <cellStyle name="Normal 7 9 9 2" xfId="14818" xr:uid="{91B81AB7-D6D7-4DD6-8F25-8A293600F6FB}"/>
    <cellStyle name="Normal 8" xfId="1531" xr:uid="{00000000-0005-0000-0000-0000D4070000}"/>
    <cellStyle name="Normal 8 2" xfId="29581" xr:uid="{642610B3-64E9-42AF-815C-4FE869EEE9E0}"/>
    <cellStyle name="Normal 8 3" xfId="29580"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7" xr:uid="{4AB69308-8C32-4387-B887-18F04195A9A2}"/>
    <cellStyle name="Normal 9 3 10 2" xfId="14823" xr:uid="{A568E98C-0400-4732-81B2-5DA889B4ECC9}"/>
    <cellStyle name="Normal 9 3 11" xfId="7276" xr:uid="{9C31A94E-E47B-4C4E-AA50-31C830FC9793}"/>
    <cellStyle name="Normal 9 3 11 2" xfId="17656" xr:uid="{67475792-A064-4C8D-8F2B-D3C95F0869EB}"/>
    <cellStyle name="Normal 9 3 12" xfId="10109" xr:uid="{DF1350DD-95C6-4B0B-A47F-46C905C02413}"/>
    <cellStyle name="Normal 9 3 12 2" xfId="20489" xr:uid="{9E81BCD6-4B82-4560-9838-C4DA59AE953D}"/>
    <cellStyle name="Normal 9 3 13" xfId="23745" xr:uid="{EFC3CC01-DF8D-4E46-A1DC-29C2FC1E6D88}"/>
    <cellStyle name="Normal 9 3 14" xfId="12452" xr:uid="{7C092815-7879-4DBB-9138-F2CA8A4D8BC0}"/>
    <cellStyle name="Normal 9 3 2" xfId="1535" xr:uid="{00000000-0005-0000-0000-0000D8070000}"/>
    <cellStyle name="Normal 9 3 2 10" xfId="10110" xr:uid="{1BC54D58-FAE8-4CA5-A215-072C3D163546}"/>
    <cellStyle name="Normal 9 3 2 10 2" xfId="20490" xr:uid="{500DC43B-85D7-41C4-B7B1-5C329AD74604}"/>
    <cellStyle name="Normal 9 3 2 11" xfId="24687" xr:uid="{5DEB5EAF-D9A4-4538-8400-0E86CE3B6390}"/>
    <cellStyle name="Normal 9 3 2 12" xfId="12653" xr:uid="{AF7FA52A-556F-406A-9630-C99BE17F1F57}"/>
    <cellStyle name="Normal 9 3 2 2" xfId="1536" xr:uid="{00000000-0005-0000-0000-0000D9070000}"/>
    <cellStyle name="Normal 9 3 2 2 2" xfId="3524" xr:uid="{00000000-0005-0000-0000-000071090000}"/>
    <cellStyle name="Normal 9 3 2 2 2 2" xfId="6576" xr:uid="{61E38F25-4671-45E7-BD26-CC1FC625D228}"/>
    <cellStyle name="Normal 9 3 2 2 2 2 2" xfId="26591" xr:uid="{F0803882-E7BA-4ACA-BBDF-86736E543627}"/>
    <cellStyle name="Normal 9 3 2 2 2 2 3" xfId="26569" xr:uid="{0351A92C-BD2E-4958-9C3A-F12228850566}"/>
    <cellStyle name="Normal 9 3 2 2 2 2 4" xfId="16149" xr:uid="{9C18D614-3BE3-4ED2-B560-BC5AE95B75E3}"/>
    <cellStyle name="Normal 9 3 2 2 2 3" xfId="8602" xr:uid="{BE65C509-C0C6-4A1F-A374-1EE3062AE055}"/>
    <cellStyle name="Normal 9 3 2 2 2 3 2" xfId="28958" xr:uid="{F5C6AB54-623F-423B-8FEB-05CC38DA7056}"/>
    <cellStyle name="Normal 9 3 2 2 2 3 3" xfId="18982" xr:uid="{58225118-F29B-45F9-AD0C-8AC1797B9542}"/>
    <cellStyle name="Normal 9 3 2 2 2 4" xfId="11435" xr:uid="{0754E3CA-D1D0-46A2-922E-A5798C8C4CDC}"/>
    <cellStyle name="Normal 9 3 2 2 2 4 2" xfId="21815" xr:uid="{8A7075DA-2E26-4DA4-AD72-161C96E19338}"/>
    <cellStyle name="Normal 9 3 2 2 2 5" xfId="22767" xr:uid="{473C9031-F318-43FC-8658-85A28AA83484}"/>
    <cellStyle name="Normal 9 3 2 2 2 6" xfId="14123" xr:uid="{36C99B2C-4255-4078-A427-390C0CBB97A7}"/>
    <cellStyle name="Normal 9 3 2 2 3" xfId="4387" xr:uid="{E27B2987-F417-471D-AC9A-5B85DC1F6FAF}"/>
    <cellStyle name="Normal 9 3 2 2 3 2" xfId="9159" xr:uid="{C9B63629-3B96-4B96-B02A-E368C9D52F0A}"/>
    <cellStyle name="Normal 9 3 2 2 3 2 2" xfId="29202" xr:uid="{C689CD34-05DE-485A-9208-CBE8032D66E4}"/>
    <cellStyle name="Normal 9 3 2 2 3 2 3" xfId="19539" xr:uid="{69A4B702-2460-4A63-A202-6E5DC53D42CC}"/>
    <cellStyle name="Normal 9 3 2 2 3 3" xfId="11992" xr:uid="{A64A7DEC-A52B-478E-A0CF-B335B93A1206}"/>
    <cellStyle name="Normal 9 3 2 2 3 3 2" xfId="22372" xr:uid="{BE7DD643-6BFB-4834-8244-F58057CE6FFB}"/>
    <cellStyle name="Normal 9 3 2 2 3 4" xfId="25576" xr:uid="{885E0AA7-5309-4C8F-8AFC-41E170CCFB76}"/>
    <cellStyle name="Normal 9 3 2 2 3 5" xfId="16706" xr:uid="{B11F47EB-650E-41F7-8C7F-DC0E51B318B7}"/>
    <cellStyle name="Normal 9 3 2 2 4" xfId="5529" xr:uid="{CEE07FD4-DFF8-429E-A5B3-76FBAA538174}"/>
    <cellStyle name="Normal 9 3 2 2 4 2" xfId="25910" xr:uid="{A8A7DD7F-D3B1-452D-9F03-130165BDB4E3}"/>
    <cellStyle name="Normal 9 3 2 2 4 3" xfId="14825" xr:uid="{96E8603D-D717-4175-B56A-2F95F56301C6}"/>
    <cellStyle name="Normal 9 3 2 2 5" xfId="7278" xr:uid="{6B92E09E-A16F-4BB5-B821-2619DD7E833B}"/>
    <cellStyle name="Normal 9 3 2 2 5 2" xfId="17658" xr:uid="{40A4B931-8544-4AA6-B9D8-6EC501CF4EFF}"/>
    <cellStyle name="Normal 9 3 2 2 6" xfId="10111" xr:uid="{EF10A58C-DD50-4A43-9814-8E6A895118D0}"/>
    <cellStyle name="Normal 9 3 2 2 6 2" xfId="20491" xr:uid="{4B3C97CB-024F-4C41-913F-4A34ED604898}"/>
    <cellStyle name="Normal 9 3 2 2 7" xfId="23430" xr:uid="{FEBA0127-C05C-429D-AF95-30B2175C1BAB}"/>
    <cellStyle name="Normal 9 3 2 2 8" xfId="13343" xr:uid="{35E799C1-7A84-46DF-95C6-B6E06589CD95}"/>
    <cellStyle name="Normal 9 3 2 3" xfId="3525" xr:uid="{00000000-0005-0000-0000-000072090000}"/>
    <cellStyle name="Normal 9 3 2 3 2" xfId="4619" xr:uid="{6FF08757-DE2A-4275-8283-E148E5712689}"/>
    <cellStyle name="Normal 9 3 2 3 2 2" xfId="9391" xr:uid="{6E7266DC-E246-460E-B844-E5ADFCFCE88E}"/>
    <cellStyle name="Normal 9 3 2 3 2 2 2" xfId="29357" xr:uid="{5546639A-11D4-45FA-8D46-304C4BA7C982}"/>
    <cellStyle name="Normal 9 3 2 3 2 2 3" xfId="19771" xr:uid="{83DCD948-8322-471E-96D6-2BE36C0E0B8B}"/>
    <cellStyle name="Normal 9 3 2 3 2 3" xfId="12224" xr:uid="{77152B59-0C8D-4D29-819F-1C430B6F5E84}"/>
    <cellStyle name="Normal 9 3 2 3 2 3 2" xfId="22604" xr:uid="{859336DA-A2E4-4CC5-94C0-330CB1E77B4A}"/>
    <cellStyle name="Normal 9 3 2 3 2 4" xfId="25152" xr:uid="{95F16352-F41C-487A-A8FE-E650FFA413CA}"/>
    <cellStyle name="Normal 9 3 2 3 2 5" xfId="16938" xr:uid="{FD0F13F0-0D44-4D21-AD6D-D0F8848807FB}"/>
    <cellStyle name="Normal 9 3 2 3 3" xfId="6577" xr:uid="{6FB8331A-94A3-4B8A-A948-FAF3E56A6F2D}"/>
    <cellStyle name="Normal 9 3 2 3 3 2" xfId="27114" xr:uid="{59108EC7-E465-4179-9BF7-F9579AE7F628}"/>
    <cellStyle name="Normal 9 3 2 3 3 3" xfId="16150" xr:uid="{B93DD648-8961-4474-98DC-0C4F16FFF4F4}"/>
    <cellStyle name="Normal 9 3 2 3 4" xfId="8603" xr:uid="{AFAEEE0F-E538-4F57-B2EA-299EB1BD6D4B}"/>
    <cellStyle name="Normal 9 3 2 3 4 2" xfId="18983" xr:uid="{033BDA48-367F-4178-97F8-450D1D9264C1}"/>
    <cellStyle name="Normal 9 3 2 3 5" xfId="11436" xr:uid="{5DE2EA4C-89F2-457B-B198-E2D1412814EB}"/>
    <cellStyle name="Normal 9 3 2 3 5 2" xfId="21816" xr:uid="{F4386B4F-BCED-4175-8B61-A3CB71AA11DC}"/>
    <cellStyle name="Normal 9 3 2 3 6" xfId="25318" xr:uid="{3B006FC9-8001-4A77-A9E7-4CB5D00079BA}"/>
    <cellStyle name="Normal 9 3 2 3 7" xfId="14124" xr:uid="{903689EE-9658-42CF-8D49-606DEBCAB0F4}"/>
    <cellStyle name="Normal 9 3 2 4" xfId="3523" xr:uid="{00000000-0005-0000-0000-000073090000}"/>
    <cellStyle name="Normal 9 3 2 4 2" xfId="6575" xr:uid="{5283ABC6-868A-4872-8CDA-0E032B3FEECC}"/>
    <cellStyle name="Normal 9 3 2 4 2 2" xfId="27313" xr:uid="{E759B78A-09C9-4956-A608-A54D9F15E544}"/>
    <cellStyle name="Normal 9 3 2 4 2 3" xfId="16148" xr:uid="{BAD269DF-945F-48A2-BC0C-885B2C589E9B}"/>
    <cellStyle name="Normal 9 3 2 4 3" xfId="8601" xr:uid="{A128BC4B-7B2D-4134-BAC5-8B8F05D5B6C9}"/>
    <cellStyle name="Normal 9 3 2 4 3 2" xfId="18981" xr:uid="{1B2054EF-017C-4DB4-8B36-266285B1A17F}"/>
    <cellStyle name="Normal 9 3 2 4 4" xfId="11434" xr:uid="{1392F5DF-4C3A-43B1-867F-D9F3C38BC9C7}"/>
    <cellStyle name="Normal 9 3 2 4 4 2" xfId="21814" xr:uid="{46AB251A-BBC9-4859-9035-7B6C9672AB9D}"/>
    <cellStyle name="Normal 9 3 2 4 5" xfId="24521" xr:uid="{3293725D-68A0-49DF-AB13-9B5C3649138B}"/>
    <cellStyle name="Normal 9 3 2 4 6" xfId="14122" xr:uid="{3C7EE531-5917-4876-A99E-9E763E08FA1E}"/>
    <cellStyle name="Normal 9 3 2 5" xfId="2526" xr:uid="{00000000-0005-0000-0000-000074090000}"/>
    <cellStyle name="Normal 9 3 2 5 2" xfId="5803" xr:uid="{BA1FC189-CC32-4908-A6F3-449251551132}"/>
    <cellStyle name="Normal 9 3 2 5 2 2" xfId="26280" xr:uid="{746CC66A-430C-40AA-B33E-C96387308F6A}"/>
    <cellStyle name="Normal 9 3 2 5 2 3" xfId="15198" xr:uid="{4FBAA3F0-9E8D-4249-BAF6-0A3B738BE1A0}"/>
    <cellStyle name="Normal 9 3 2 5 3" xfId="7651" xr:uid="{723FC09F-28D5-4033-B6C5-1ED5C325B9E9}"/>
    <cellStyle name="Normal 9 3 2 5 3 2" xfId="18031" xr:uid="{6EC2B81E-B5EB-49D3-B1B1-55455B5CEDED}"/>
    <cellStyle name="Normal 9 3 2 5 4" xfId="10484" xr:uid="{8F39D43A-086C-4288-82CB-BD83698E7AE9}"/>
    <cellStyle name="Normal 9 3 2 5 4 2" xfId="20864" xr:uid="{C0432212-6FE0-47AA-B2CE-E034E93B3709}"/>
    <cellStyle name="Normal 9 3 2 5 5" xfId="24003" xr:uid="{E0BC0D57-DAEB-4749-9ABE-7C74061882A6}"/>
    <cellStyle name="Normal 9 3 2 5 6" xfId="12914" xr:uid="{64F7EB20-D3DD-4F99-A29B-F99DA7E032F6}"/>
    <cellStyle name="Normal 9 3 2 6" xfId="2419" xr:uid="{00000000-0005-0000-0000-00006F090000}"/>
    <cellStyle name="Normal 9 3 2 6 2" xfId="7546" xr:uid="{18E3346C-DEEB-42CA-B8E8-FCF6F9B5D706}"/>
    <cellStyle name="Normal 9 3 2 6 2 2" xfId="17926" xr:uid="{7B14F1E8-5CB3-4D04-88DC-62867B25823F}"/>
    <cellStyle name="Normal 9 3 2 6 3" xfId="10379" xr:uid="{984BA9BD-FA5A-4052-8DEC-195A1F1B88F9}"/>
    <cellStyle name="Normal 9 3 2 6 3 2" xfId="20759" xr:uid="{11D5DB19-4C6B-4B78-8B41-7C409A0D3D62}"/>
    <cellStyle name="Normal 9 3 2 6 4" xfId="24071" xr:uid="{7366DBB6-5278-4923-BE64-761B236DD20F}"/>
    <cellStyle name="Normal 9 3 2 6 5" xfId="15093" xr:uid="{E7F115EA-2FDE-49DD-BF05-7ADE10036302}"/>
    <cellStyle name="Normal 9 3 2 7" xfId="4112" xr:uid="{9374BC6B-CD1E-475B-9BAB-2BFD3E7E9320}"/>
    <cellStyle name="Normal 9 3 2 7 2" xfId="8884" xr:uid="{A61FC122-8D78-4D4A-A33E-86158FD08CBC}"/>
    <cellStyle name="Normal 9 3 2 7 2 2" xfId="19264" xr:uid="{1095D0D4-4003-49DA-BD17-D1D71DD9D6E1}"/>
    <cellStyle name="Normal 9 3 2 7 3" xfId="11717" xr:uid="{B616AC3F-9AD3-40AF-B637-9B5A4397BAC2}"/>
    <cellStyle name="Normal 9 3 2 7 3 2" xfId="22097" xr:uid="{5405AB12-6C71-49A2-B6DB-AC19F94DA733}"/>
    <cellStyle name="Normal 9 3 2 7 4" xfId="16431" xr:uid="{AFD7D77D-6E71-4609-A560-60461BEFFA16}"/>
    <cellStyle name="Normal 9 3 2 8" xfId="5528" xr:uid="{0786BECE-6A31-42EE-9331-D7C14B15827F}"/>
    <cellStyle name="Normal 9 3 2 8 2" xfId="14824" xr:uid="{E8AC801E-8E0D-4CA7-87D8-B60EB549F231}"/>
    <cellStyle name="Normal 9 3 2 9" xfId="7277" xr:uid="{1517974F-697C-4760-A4F0-3C47F1C94A8B}"/>
    <cellStyle name="Normal 9 3 2 9 2" xfId="17657" xr:uid="{DE31666C-6B51-4798-B538-A1ABF840A24C}"/>
    <cellStyle name="Normal 9 3 3" xfId="1537" xr:uid="{00000000-0005-0000-0000-0000DA070000}"/>
    <cellStyle name="Normal 9 3 3 10" xfId="23615" xr:uid="{3BCD0679-C73A-4CA7-8DE7-B52FB445084D}"/>
    <cellStyle name="Normal 9 3 3 11" xfId="12811" xr:uid="{91C452CE-9E4D-4EF8-A993-3020E53F17F0}"/>
    <cellStyle name="Normal 9 3 3 2" xfId="2855" xr:uid="{00000000-0005-0000-0000-000076090000}"/>
    <cellStyle name="Normal 9 3 3 2 2" xfId="3527" xr:uid="{00000000-0005-0000-0000-000077090000}"/>
    <cellStyle name="Normal 9 3 3 2 2 2" xfId="6579" xr:uid="{6A7723EB-2EE4-437A-8B50-4F26B4D25813}"/>
    <cellStyle name="Normal 9 3 3 2 2 2 2" xfId="28288" xr:uid="{C4EC20E2-D990-42AC-B93B-D209FF6FEB0F}"/>
    <cellStyle name="Normal 9 3 3 2 2 2 3" xfId="16152" xr:uid="{401485D3-4685-42AC-835E-069DAD9B283F}"/>
    <cellStyle name="Normal 9 3 3 2 2 3" xfId="8605" xr:uid="{0C64DCB0-EE00-4330-BBAE-C4CE09C45F48}"/>
    <cellStyle name="Normal 9 3 3 2 2 3 2" xfId="18985" xr:uid="{A28F260C-89A8-4BBE-8768-F7AE6E940DD9}"/>
    <cellStyle name="Normal 9 3 3 2 2 4" xfId="11438" xr:uid="{97552286-2148-433B-9FBC-0665C2AECA65}"/>
    <cellStyle name="Normal 9 3 3 2 2 4 2" xfId="21818" xr:uid="{B2C393DF-8126-4368-8AF7-6BAB65457DA5}"/>
    <cellStyle name="Normal 9 3 3 2 2 5" xfId="24588" xr:uid="{5D40A031-63C9-4338-852D-AF4630FDA4FF}"/>
    <cellStyle name="Normal 9 3 3 2 2 6" xfId="14126" xr:uid="{07C518C0-D482-4303-96F0-A414A911B97B}"/>
    <cellStyle name="Normal 9 3 3 2 3" xfId="4388" xr:uid="{7079911C-0C35-4207-B5B1-461F08CE444F}"/>
    <cellStyle name="Normal 9 3 3 2 3 2" xfId="9160" xr:uid="{8C61F030-3F54-425F-A2A5-C40BE4F638EE}"/>
    <cellStyle name="Normal 9 3 3 2 3 2 2" xfId="29203" xr:uid="{DCFE6330-5348-45C4-B582-53E0DB2D0B19}"/>
    <cellStyle name="Normal 9 3 3 2 3 2 3" xfId="19540" xr:uid="{FE6B35BA-54CE-4622-8426-109FA0FA5207}"/>
    <cellStyle name="Normal 9 3 3 2 3 3" xfId="11993" xr:uid="{ED1873BC-6981-4881-89FB-BD30409C6329}"/>
    <cellStyle name="Normal 9 3 3 2 3 3 2" xfId="22373" xr:uid="{162DB640-D77F-4109-AF1E-262506AA9E85}"/>
    <cellStyle name="Normal 9 3 3 2 3 4" xfId="25060" xr:uid="{66680072-9919-429B-ACF2-AF257A99BC67}"/>
    <cellStyle name="Normal 9 3 3 2 3 5" xfId="16707" xr:uid="{C9C36FF6-9680-46A2-AA4D-72745ECFA321}"/>
    <cellStyle name="Normal 9 3 3 2 4" xfId="6068" xr:uid="{C7D4C911-8DBF-4141-A340-0094E99D177D}"/>
    <cellStyle name="Normal 9 3 3 2 4 2" xfId="27295" xr:uid="{072A35AE-ABC6-4E9A-9C1B-874A8ADCBB4C}"/>
    <cellStyle name="Normal 9 3 3 2 4 3" xfId="15524" xr:uid="{37A679C5-8311-4444-AD4B-839E1F2D428B}"/>
    <cellStyle name="Normal 9 3 3 2 5" xfId="7977" xr:uid="{E4E488D4-1900-442E-AFBB-C17D9C705538}"/>
    <cellStyle name="Normal 9 3 3 2 5 2" xfId="18357" xr:uid="{D806CCE6-CF6D-4315-A9BB-79F329C2469C}"/>
    <cellStyle name="Normal 9 3 3 2 6" xfId="10810" xr:uid="{631596A9-0A5E-4D26-BCE7-24E9DA7E79A5}"/>
    <cellStyle name="Normal 9 3 3 2 6 2" xfId="21190" xr:uid="{F54E663C-D6B0-4EF9-AA89-265B5A63BF3B}"/>
    <cellStyle name="Normal 9 3 3 2 7" xfId="23445" xr:uid="{E60959EF-B8BB-45A7-95F4-1FB49FFDAA73}"/>
    <cellStyle name="Normal 9 3 3 2 8" xfId="13344" xr:uid="{39DA5A5E-22FB-4B11-ACBA-4E41FDC0A999}"/>
    <cellStyle name="Normal 9 3 3 3" xfId="3528" xr:uid="{00000000-0005-0000-0000-000078090000}"/>
    <cellStyle name="Normal 9 3 3 3 2" xfId="4620" xr:uid="{A374713D-A901-4599-B10D-CC13D0931DCA}"/>
    <cellStyle name="Normal 9 3 3 3 2 2" xfId="9392" xr:uid="{E8D76548-7D73-46DB-A5A0-6DC7BA80E6E2}"/>
    <cellStyle name="Normal 9 3 3 3 2 2 2" xfId="29358" xr:uid="{F0A4D047-D002-44BB-82E4-05B84B3C58C8}"/>
    <cellStyle name="Normal 9 3 3 3 2 2 3" xfId="19772" xr:uid="{BC25623B-F10B-4611-B5CF-A3E12B2FBA57}"/>
    <cellStyle name="Normal 9 3 3 3 2 3" xfId="12225" xr:uid="{21171A98-E1A8-42D9-8F95-452F268B3DE5}"/>
    <cellStyle name="Normal 9 3 3 3 2 3 2" xfId="22605" xr:uid="{761E940A-93EF-4AEE-83CB-2887B5D13FC0}"/>
    <cellStyle name="Normal 9 3 3 3 2 4" xfId="25730" xr:uid="{B3DB446E-A3A6-46D2-93D1-79729B4EBD9F}"/>
    <cellStyle name="Normal 9 3 3 3 2 5" xfId="16939" xr:uid="{3BAA9BC5-FBD5-4756-B541-8C68EC70EE18}"/>
    <cellStyle name="Normal 9 3 3 3 3" xfId="6580" xr:uid="{3E7C5B49-26A9-48A0-B1EB-16F952ADCD21}"/>
    <cellStyle name="Normal 9 3 3 3 3 2" xfId="25829" xr:uid="{E0F86C41-413C-4405-922C-2D186646B34A}"/>
    <cellStyle name="Normal 9 3 3 3 3 3" xfId="16153" xr:uid="{2EDC2F1D-8FA1-4642-A8EE-6DAC4CCBF49E}"/>
    <cellStyle name="Normal 9 3 3 3 4" xfId="8606" xr:uid="{F937617A-9866-491A-B80D-DB7D52A01824}"/>
    <cellStyle name="Normal 9 3 3 3 4 2" xfId="18986" xr:uid="{B8F9D273-24C4-42BD-8DBA-C9018E0BEE6C}"/>
    <cellStyle name="Normal 9 3 3 3 5" xfId="11439" xr:uid="{9CA05CAF-3CD2-48F9-B804-794FAF97446E}"/>
    <cellStyle name="Normal 9 3 3 3 5 2" xfId="21819" xr:uid="{2E2C7C76-5401-45E5-A16C-D2728241448A}"/>
    <cellStyle name="Normal 9 3 3 3 6" xfId="23584" xr:uid="{BB0FC48A-7D4A-4E9B-8CE6-1551AE6EB1FC}"/>
    <cellStyle name="Normal 9 3 3 3 7" xfId="14127" xr:uid="{4B0D0024-DEEB-48B1-B208-10492BB7113C}"/>
    <cellStyle name="Normal 9 3 3 4" xfId="3526" xr:uid="{00000000-0005-0000-0000-000079090000}"/>
    <cellStyle name="Normal 9 3 3 4 2" xfId="6578" xr:uid="{B99FA865-11BE-4BF6-BBC8-756C3A205319}"/>
    <cellStyle name="Normal 9 3 3 4 2 2" xfId="28343" xr:uid="{255980EA-8183-4AB3-B002-61989B34E296}"/>
    <cellStyle name="Normal 9 3 3 4 2 3" xfId="16151" xr:uid="{825A0061-CBCC-474E-B12E-DA3C9AB8FBF2}"/>
    <cellStyle name="Normal 9 3 3 4 3" xfId="8604" xr:uid="{EDDD3162-4000-4AE7-973B-6E814B25B586}"/>
    <cellStyle name="Normal 9 3 3 4 3 2" xfId="18984" xr:uid="{C81C4BA2-C32B-4BDD-9579-A162C733A1ED}"/>
    <cellStyle name="Normal 9 3 3 4 4" xfId="11437" xr:uid="{59CDEEBF-B28F-4680-AA15-E4B8A46F1528}"/>
    <cellStyle name="Normal 9 3 3 4 4 2" xfId="21817" xr:uid="{5D778F1D-331E-4609-B2CB-01422938D893}"/>
    <cellStyle name="Normal 9 3 3 4 5" xfId="25560" xr:uid="{C4D7C70A-92D1-4DEE-85EB-A1D347E35E09}"/>
    <cellStyle name="Normal 9 3 3 4 6" xfId="14125" xr:uid="{D0A22D98-2F19-4B82-AAF8-8359C1431143}"/>
    <cellStyle name="Normal 9 3 3 5" xfId="2629" xr:uid="{00000000-0005-0000-0000-00007A090000}"/>
    <cellStyle name="Normal 9 3 3 5 2" xfId="5891" xr:uid="{88BF2432-3F36-40FA-B829-CF5311DE77F1}"/>
    <cellStyle name="Normal 9 3 3 5 2 2" xfId="26855" xr:uid="{65B3474F-6278-4006-986D-74975B630A93}"/>
    <cellStyle name="Normal 9 3 3 5 2 3" xfId="15301" xr:uid="{0A366597-C1E7-4064-87CC-260111B3960F}"/>
    <cellStyle name="Normal 9 3 3 5 3" xfId="7754" xr:uid="{22F62663-0F23-4A14-91C2-BFBBD697CB34}"/>
    <cellStyle name="Normal 9 3 3 5 3 2" xfId="18134" xr:uid="{455D1F9B-F69D-4F20-9E78-421711729582}"/>
    <cellStyle name="Normal 9 3 3 5 4" xfId="10587" xr:uid="{BFC508BD-8161-43A4-8CD8-B80A7CEA27E2}"/>
    <cellStyle name="Normal 9 3 3 5 4 2" xfId="20967" xr:uid="{11BD6D2A-ED19-4EB5-B3C4-F1E1A93EEDDE}"/>
    <cellStyle name="Normal 9 3 3 5 5" xfId="23963" xr:uid="{66C40D62-EBD9-453C-A9DF-FB0F8B1F16A3}"/>
    <cellStyle name="Normal 9 3 3 5 6" xfId="13017" xr:uid="{C00C63F8-2BB6-4530-9D62-B489A284E5D0}"/>
    <cellStyle name="Normal 9 3 3 6" xfId="4234" xr:uid="{6130F00F-D701-47E5-9461-A7C38D95DFA6}"/>
    <cellStyle name="Normal 9 3 3 6 2" xfId="9006" xr:uid="{326D6A19-844C-489C-A912-5995F1D3F882}"/>
    <cellStyle name="Normal 9 3 3 6 2 2" xfId="19386" xr:uid="{0FB3103F-2348-46D2-B545-2D7F78A74AF5}"/>
    <cellStyle name="Normal 9 3 3 6 3" xfId="11839" xr:uid="{D0C765B0-48B7-42CB-A26F-BABDE2B59E11}"/>
    <cellStyle name="Normal 9 3 3 6 3 2" xfId="22219" xr:uid="{A64476FE-4E13-49DE-8F6E-7D4162D156D4}"/>
    <cellStyle name="Normal 9 3 3 6 4" xfId="23585" xr:uid="{B7A254AC-A05C-4494-B184-D878765317A4}"/>
    <cellStyle name="Normal 9 3 3 6 5" xfId="16553" xr:uid="{038AEEBE-F885-47B6-A792-E217C67B6AEA}"/>
    <cellStyle name="Normal 9 3 3 7" xfId="5530" xr:uid="{5B1B14C9-728F-47BA-BD19-6F296FF658F2}"/>
    <cellStyle name="Normal 9 3 3 7 2" xfId="14826" xr:uid="{0A3CCF14-7F2C-41A5-AB8F-21D6E5C1D48B}"/>
    <cellStyle name="Normal 9 3 3 8" xfId="7279" xr:uid="{A1DF4FDA-E667-42CF-991A-0A657BDCEB46}"/>
    <cellStyle name="Normal 9 3 3 8 2" xfId="17659" xr:uid="{75F396C0-A791-40C5-A302-1571062B9FC2}"/>
    <cellStyle name="Normal 9 3 3 9" xfId="10112" xr:uid="{364D286D-7AB8-4007-B051-3D51C398A02C}"/>
    <cellStyle name="Normal 9 3 3 9 2" xfId="20492" xr:uid="{66761F25-9FCD-4048-B0B9-B2827AD20A95}"/>
    <cellStyle name="Normal 9 3 4" xfId="1538" xr:uid="{00000000-0005-0000-0000-0000DB070000}"/>
    <cellStyle name="Normal 9 3 4 2" xfId="3529" xr:uid="{00000000-0005-0000-0000-00007C090000}"/>
    <cellStyle name="Normal 9 3 4 2 2" xfId="6581" xr:uid="{6618A356-247C-4E38-9B22-E35761120F33}"/>
    <cellStyle name="Normal 9 3 4 2 2 2" xfId="27409" xr:uid="{78283C58-4337-4F5E-907A-0C476131C0BF}"/>
    <cellStyle name="Normal 9 3 4 2 2 3" xfId="16154" xr:uid="{2736BC23-EBD6-494B-BC06-DC7599348600}"/>
    <cellStyle name="Normal 9 3 4 2 3" xfId="8607" xr:uid="{70E87402-024E-4EC9-A648-4CFA0ED01C13}"/>
    <cellStyle name="Normal 9 3 4 2 3 2" xfId="18987" xr:uid="{507C455B-7F40-4F63-81C1-077921D7A82C}"/>
    <cellStyle name="Normal 9 3 4 2 4" xfId="11440" xr:uid="{63D1F73F-52EC-4844-8785-319593B8E85F}"/>
    <cellStyle name="Normal 9 3 4 2 4 2" xfId="21820" xr:uid="{46D59E82-2D72-480A-A5AD-36E85DD9249E}"/>
    <cellStyle name="Normal 9 3 4 2 5" xfId="25190" xr:uid="{C6729B1C-FC30-45DA-A21B-A0D61000CEB8}"/>
    <cellStyle name="Normal 9 3 4 2 6" xfId="14128" xr:uid="{C2699CD7-6B3E-4A9F-8538-CB1683DF136C}"/>
    <cellStyle name="Normal 9 3 4 3" xfId="4386" xr:uid="{E6133B2D-CC91-48B6-BB07-FC4ACA204A72}"/>
    <cellStyle name="Normal 9 3 4 3 2" xfId="9158" xr:uid="{DE2B3788-700E-4C20-94EF-E7D0047DE05E}"/>
    <cellStyle name="Normal 9 3 4 3 2 2" xfId="29201" xr:uid="{2EA7EC9F-15F6-4560-AE9E-92AC68F3E8C4}"/>
    <cellStyle name="Normal 9 3 4 3 2 3" xfId="19538" xr:uid="{6EF1E229-03CC-40CE-BC98-C572DE27BE5E}"/>
    <cellStyle name="Normal 9 3 4 3 3" xfId="11991" xr:uid="{6D9DF767-2519-46C5-A8B7-009C6DDC4BEE}"/>
    <cellStyle name="Normal 9 3 4 3 3 2" xfId="22371" xr:uid="{A793C49A-AB2D-4151-9A2F-5E8F4F2622A3}"/>
    <cellStyle name="Normal 9 3 4 3 4" xfId="24329" xr:uid="{05EE09B5-D67A-468D-BD24-8274E3F53B07}"/>
    <cellStyle name="Normal 9 3 4 3 5" xfId="16705" xr:uid="{C7A8FF0B-26B8-49E9-906D-A257E258E1AE}"/>
    <cellStyle name="Normal 9 3 4 4" xfId="5531" xr:uid="{0541E45C-8FA8-4DDC-AE4A-41D7FFE6877C}"/>
    <cellStyle name="Normal 9 3 4 4 2" xfId="27430" xr:uid="{84F37593-CBFE-4E8E-B4F1-411DCAD0099F}"/>
    <cellStyle name="Normal 9 3 4 4 3" xfId="14827" xr:uid="{987CC3D6-F372-40DF-A5F3-F1E86B3E8B00}"/>
    <cellStyle name="Normal 9 3 4 5" xfId="7280" xr:uid="{32543468-66E4-471F-AE4B-E7E193DBEB6F}"/>
    <cellStyle name="Normal 9 3 4 5 2" xfId="17660" xr:uid="{A022FE02-CBFE-458D-9750-6AC33CDBDB46}"/>
    <cellStyle name="Normal 9 3 4 6" xfId="10113" xr:uid="{AF1CF284-68BC-4F89-BE24-6E00240B38C1}"/>
    <cellStyle name="Normal 9 3 4 6 2" xfId="20493" xr:uid="{A0814FDF-3321-4CD0-9762-8390657455AC}"/>
    <cellStyle name="Normal 9 3 4 7" xfId="25419" xr:uid="{53DD34F4-6E1E-4BAD-A36D-8B7DB8B0E752}"/>
    <cellStyle name="Normal 9 3 4 8" xfId="13342" xr:uid="{54E7A648-BD0A-4B30-993A-CDA43B2594E3}"/>
    <cellStyle name="Normal 9 3 5" xfId="3530" xr:uid="{00000000-0005-0000-0000-00007D090000}"/>
    <cellStyle name="Normal 9 3 5 2" xfId="4621" xr:uid="{77812157-224D-45F5-93B2-E96BD36A1BA0}"/>
    <cellStyle name="Normal 9 3 5 2 2" xfId="9393" xr:uid="{10B53018-6FBC-432D-8766-9B422C21813C}"/>
    <cellStyle name="Normal 9 3 5 2 2 2" xfId="29359" xr:uid="{F055EF98-3209-46D1-AE84-48E8181D908B}"/>
    <cellStyle name="Normal 9 3 5 2 2 3" xfId="19773" xr:uid="{8A20CDC1-FB1F-4637-BACB-B97C86074575}"/>
    <cellStyle name="Normal 9 3 5 2 3" xfId="12226" xr:uid="{C2ED2A5B-91C3-4DAF-9974-55BB288E53A6}"/>
    <cellStyle name="Normal 9 3 5 2 3 2" xfId="22606" xr:uid="{4C031065-FB13-4C84-AD3A-1B27143EB162}"/>
    <cellStyle name="Normal 9 3 5 2 4" xfId="24338" xr:uid="{12F339D8-5AD8-487E-B250-98D8D91C16C9}"/>
    <cellStyle name="Normal 9 3 5 2 5" xfId="16940" xr:uid="{3A761E34-DAF9-4CED-83FC-4540602E74DE}"/>
    <cellStyle name="Normal 9 3 5 3" xfId="6582" xr:uid="{DECD6082-9101-4607-A2E7-14D2E794CBA9}"/>
    <cellStyle name="Normal 9 3 5 3 2" xfId="26281" xr:uid="{2993EB5D-11BC-49F0-8510-C414E8F6ECE9}"/>
    <cellStyle name="Normal 9 3 5 3 3" xfId="16155" xr:uid="{C2337744-4461-4ED3-B6AA-FC0C1A4E1915}"/>
    <cellStyle name="Normal 9 3 5 4" xfId="8608" xr:uid="{62BBD5CF-7534-4D9A-9840-8F76C126DB91}"/>
    <cellStyle name="Normal 9 3 5 4 2" xfId="18988" xr:uid="{02DB4911-7863-4885-9B08-853F465CA199}"/>
    <cellStyle name="Normal 9 3 5 5" xfId="11441" xr:uid="{428BA9B7-F100-4B4E-B08E-96470F79D5BA}"/>
    <cellStyle name="Normal 9 3 5 5 2" xfId="21821" xr:uid="{57264222-481F-4F5C-AB3D-0E06FAD98777}"/>
    <cellStyle name="Normal 9 3 5 6" xfId="24372" xr:uid="{6D4ADB58-0721-42B1-99CD-86F58DAD93B1}"/>
    <cellStyle name="Normal 9 3 5 7" xfId="14129" xr:uid="{C8F30E62-F610-4007-A2DA-B3480F141DB2}"/>
    <cellStyle name="Normal 9 3 6" xfId="3007" xr:uid="{00000000-0005-0000-0000-00007E090000}"/>
    <cellStyle name="Normal 9 3 6 2" xfId="6156" xr:uid="{9C45F147-66EA-4E13-94CB-38655C13975F}"/>
    <cellStyle name="Normal 9 3 6 2 2" xfId="28125" xr:uid="{23CFD813-EE69-42B4-886F-DFABA93A796B}"/>
    <cellStyle name="Normal 9 3 6 2 3" xfId="15634" xr:uid="{FF4C76BB-6578-4299-BB68-6B46DD022FD6}"/>
    <cellStyle name="Normal 9 3 6 3" xfId="8087" xr:uid="{E4AAC665-37B2-497C-80B5-C23BC286C7CD}"/>
    <cellStyle name="Normal 9 3 6 3 2" xfId="18467" xr:uid="{94C97AE5-BB0B-4EC7-A03E-4D8D2DF6FC05}"/>
    <cellStyle name="Normal 9 3 6 4" xfId="10920" xr:uid="{1037EB35-D0C9-42D9-B72A-2F803B1A017A}"/>
    <cellStyle name="Normal 9 3 6 4 2" xfId="21300" xr:uid="{3CFE98F6-067C-4A66-91A1-728AA89A1B71}"/>
    <cellStyle name="Normal 9 3 6 5" xfId="23698" xr:uid="{7FB9F765-203E-4736-826D-44E4730F78DD}"/>
    <cellStyle name="Normal 9 3 6 6" xfId="13509" xr:uid="{B57CFD8E-4187-4A8C-B2CF-DF71A32E6823}"/>
    <cellStyle name="Normal 9 3 7" xfId="2466" xr:uid="{00000000-0005-0000-0000-00007F090000}"/>
    <cellStyle name="Normal 9 3 7 2" xfId="5757" xr:uid="{569E96DD-23FD-481A-908C-50469D669620}"/>
    <cellStyle name="Normal 9 3 7 2 2" xfId="28182" xr:uid="{52F279E6-152A-44BE-B450-9847EC2309EC}"/>
    <cellStyle name="Normal 9 3 7 2 3" xfId="15138" xr:uid="{E3699AD2-E742-48D2-8485-D72C90EBFEAB}"/>
    <cellStyle name="Normal 9 3 7 3" xfId="7591" xr:uid="{939704D8-5B53-4363-B96A-1DA334751AAB}"/>
    <cellStyle name="Normal 9 3 7 3 2" xfId="17971" xr:uid="{FC42FABC-9E0F-410E-BA3D-0DA334F1C74D}"/>
    <cellStyle name="Normal 9 3 7 4" xfId="10424" xr:uid="{6C3B0F93-4814-4F9B-8837-F31D6CE056B3}"/>
    <cellStyle name="Normal 9 3 7 4 2" xfId="20804" xr:uid="{F493829E-B27F-44E4-BDBF-D66BC7A523DB}"/>
    <cellStyle name="Normal 9 3 7 5" xfId="23328" xr:uid="{B5630A65-5BA8-46C9-A5DF-849BB1290C7C}"/>
    <cellStyle name="Normal 9 3 7 6" xfId="12854" xr:uid="{F1ACAA21-BC64-430B-ACC4-4D0028349B68}"/>
    <cellStyle name="Normal 9 3 8" xfId="2220" xr:uid="{00000000-0005-0000-0000-00006E090000}"/>
    <cellStyle name="Normal 9 3 8 2" xfId="7347" xr:uid="{4776B0CF-F1CC-4D89-9B9B-C508F402A5C3}"/>
    <cellStyle name="Normal 9 3 8 2 2" xfId="17727" xr:uid="{7FD9AC9E-A715-4E52-8EB3-5C2C40F4751E}"/>
    <cellStyle name="Normal 9 3 8 3" xfId="10180" xr:uid="{4CC6BF7A-1BE1-47BE-8AAF-62DEB16BCB7A}"/>
    <cellStyle name="Normal 9 3 8 3 2" xfId="20560" xr:uid="{080DD240-E808-4722-983E-3AB8D009BDD6}"/>
    <cellStyle name="Normal 9 3 8 4" xfId="23891" xr:uid="{171F2FA1-5D4C-406B-833D-DFB00D65D768}"/>
    <cellStyle name="Normal 9 3 8 5" xfId="14894" xr:uid="{7356630E-D98B-4216-B074-DEC366CBA58A}"/>
    <cellStyle name="Normal 9 3 9" xfId="4093" xr:uid="{076910DF-66FE-4541-83E0-1A0956D1291F}"/>
    <cellStyle name="Normal 9 3 9 2" xfId="8869" xr:uid="{C2ACD1ED-B023-42D5-AF41-0C96372140AE}"/>
    <cellStyle name="Normal 9 3 9 2 2" xfId="19249" xr:uid="{13DEB002-6083-4612-9E49-28F9B7EB2AE0}"/>
    <cellStyle name="Normal 9 3 9 3" xfId="11702" xr:uid="{8F58AB11-B0E1-4BB2-87AA-B4E2343A2256}"/>
    <cellStyle name="Normal 9 3 9 3 2" xfId="22082" xr:uid="{CB52BA86-C3D5-4CA1-8F40-0F09AB796200}"/>
    <cellStyle name="Normal 9 3 9 4" xfId="16416" xr:uid="{F437114A-E6D1-4130-B857-2CE3D3FDCB68}"/>
    <cellStyle name="Normal 9 4" xfId="1539" xr:uid="{00000000-0005-0000-0000-0000DC070000}"/>
    <cellStyle name="Normal 9 4 2" xfId="2856" xr:uid="{00000000-0005-0000-0000-000081090000}"/>
    <cellStyle name="Normal 9 4 2 2" xfId="3532" xr:uid="{00000000-0005-0000-0000-000082090000}"/>
    <cellStyle name="Normal 9 4 2 2 2" xfId="6584" xr:uid="{E29B9B1D-1AD6-42A2-86E7-830394F8818E}"/>
    <cellStyle name="Normal 9 4 2 2 2 2" xfId="28549" xr:uid="{7E8091FA-6537-4814-BB50-815C53B35F3E}"/>
    <cellStyle name="Normal 9 4 2 2 2 3" xfId="16157" xr:uid="{68EAE550-2833-4B1B-9561-27A74019172E}"/>
    <cellStyle name="Normal 9 4 2 2 3" xfId="8610" xr:uid="{D4D5D2DB-A568-4677-8500-323E9E76F7E7}"/>
    <cellStyle name="Normal 9 4 2 2 3 2" xfId="18990" xr:uid="{CF544657-DB90-4EC1-A633-658F6188756B}"/>
    <cellStyle name="Normal 9 4 2 2 4" xfId="11443" xr:uid="{E90DFABB-EB7F-4463-95A3-5082A18775C7}"/>
    <cellStyle name="Normal 9 4 2 2 4 2" xfId="21823" xr:uid="{E3F0DDC7-7141-40CF-A664-EE78E4B143C8}"/>
    <cellStyle name="Normal 9 4 2 2 5" xfId="25182" xr:uid="{90A3BB10-2CBE-468F-80E1-6D316882A40B}"/>
    <cellStyle name="Normal 9 4 2 2 6" xfId="14131" xr:uid="{DEA28F99-AEAA-4092-8E98-5C414B0A7DD3}"/>
    <cellStyle name="Normal 9 4 2 3" xfId="4389" xr:uid="{07075F1E-01E6-4D0C-B391-9162DCDDF969}"/>
    <cellStyle name="Normal 9 4 2 3 2" xfId="9161" xr:uid="{61C44C21-F9C7-4592-8DE1-28ACF0AD7970}"/>
    <cellStyle name="Normal 9 4 2 3 2 2" xfId="29204" xr:uid="{20157DB5-E4FD-460F-8D9C-3C66C356EBAB}"/>
    <cellStyle name="Normal 9 4 2 3 2 3" xfId="19541" xr:uid="{BEDB3A65-284C-4FCC-8DD7-711F7D69AAC3}"/>
    <cellStyle name="Normal 9 4 2 3 3" xfId="11994" xr:uid="{49FBB677-3959-4801-9455-58A2D2992D3E}"/>
    <cellStyle name="Normal 9 4 2 3 3 2" xfId="22374" xr:uid="{A4F36E1C-51CA-4E51-9FCD-B388BDBDFEEA}"/>
    <cellStyle name="Normal 9 4 2 3 4" xfId="23396" xr:uid="{EE8C1EAD-7862-4C19-A73C-98F1DE6D3216}"/>
    <cellStyle name="Normal 9 4 2 3 5" xfId="16708" xr:uid="{1BEFCD68-25D3-4729-A79F-22F731E8623F}"/>
    <cellStyle name="Normal 9 4 2 4" xfId="6069" xr:uid="{23A6C24C-7435-4415-BDC0-9CACA59FFAD6}"/>
    <cellStyle name="Normal 9 4 2 4 2" xfId="26201" xr:uid="{9A77DDE7-0937-4318-94E7-91B7D3CD1DF3}"/>
    <cellStyle name="Normal 9 4 2 4 3" xfId="15525" xr:uid="{B7B84202-B49A-4A59-B8E8-820B2C6013AC}"/>
    <cellStyle name="Normal 9 4 2 5" xfId="7978" xr:uid="{6CABEF68-FF64-4814-9C4F-D93616B5818F}"/>
    <cellStyle name="Normal 9 4 2 5 2" xfId="18358" xr:uid="{EEAC1F81-E8DE-4CD8-A142-1E5B0FCF912B}"/>
    <cellStyle name="Normal 9 4 2 6" xfId="10811" xr:uid="{66E2AE31-DC49-401E-862E-EF55F2D57FD5}"/>
    <cellStyle name="Normal 9 4 2 6 2" xfId="21191" xr:uid="{ACB740FB-80D5-43B8-AA7E-81335ACBBFB8}"/>
    <cellStyle name="Normal 9 4 2 7" xfId="25328" xr:uid="{80166A66-FA97-4A93-B534-A81FBC2CBC28}"/>
    <cellStyle name="Normal 9 4 2 8" xfId="13345" xr:uid="{DEC932F2-654D-480C-9DED-25B8C8C5EDC1}"/>
    <cellStyle name="Normal 9 4 3" xfId="3533" xr:uid="{00000000-0005-0000-0000-000083090000}"/>
    <cellStyle name="Normal 9 4 3 2" xfId="4622" xr:uid="{0F182935-658F-4F03-8638-E4AE160D2422}"/>
    <cellStyle name="Normal 9 4 3 2 2" xfId="9394" xr:uid="{A23C8947-DC44-4783-901A-1B726957A919}"/>
    <cellStyle name="Normal 9 4 3 2 2 2" xfId="29360" xr:uid="{72AF473C-70E8-41E2-B7C2-BF736021ABF5}"/>
    <cellStyle name="Normal 9 4 3 2 2 3" xfId="19774" xr:uid="{7AE12526-BB9F-43B4-817E-E725FEA740FB}"/>
    <cellStyle name="Normal 9 4 3 2 3" xfId="12227" xr:uid="{F9831BBB-A824-4598-9C55-0495E94FAF97}"/>
    <cellStyle name="Normal 9 4 3 2 3 2" xfId="22607" xr:uid="{C9B6B6FA-8C30-4523-A241-ADB70A96337F}"/>
    <cellStyle name="Normal 9 4 3 2 4" xfId="26258" xr:uid="{D7C51A85-EB7B-4A9C-AC0A-4D85AC1FC5DC}"/>
    <cellStyle name="Normal 9 4 3 2 5" xfId="16941" xr:uid="{62A1CEC6-12B5-4A67-98AB-A960BF8D525A}"/>
    <cellStyle name="Normal 9 4 3 3" xfId="6585" xr:uid="{709A4854-25AE-4DE8-92A4-7CDF8CA896BA}"/>
    <cellStyle name="Normal 9 4 3 3 2" xfId="28749" xr:uid="{DEAB3929-7210-4AAD-AB6C-72A5C3E8B772}"/>
    <cellStyle name="Normal 9 4 3 3 3" xfId="16158" xr:uid="{41D23587-A1CD-42E3-8D10-541F28A4120E}"/>
    <cellStyle name="Normal 9 4 3 4" xfId="8611" xr:uid="{EF433E80-920F-475E-9879-EBBBA3AFB382}"/>
    <cellStyle name="Normal 9 4 3 4 2" xfId="18991" xr:uid="{8DA7551E-BC45-4076-88A8-EADD931B634A}"/>
    <cellStyle name="Normal 9 4 3 5" xfId="11444" xr:uid="{3C7C2363-AF15-4A02-B5AC-FCE10678717B}"/>
    <cellStyle name="Normal 9 4 3 5 2" xfId="21824" xr:uid="{D563CF46-009F-498D-AD28-F52900BD44D6}"/>
    <cellStyle name="Normal 9 4 3 6" xfId="24827" xr:uid="{55EB0F15-01F9-49BA-99A2-5F2C73CA7093}"/>
    <cellStyle name="Normal 9 4 3 7" xfId="14132" xr:uid="{FCB1673D-2BA0-4D6E-A953-52829FDA7918}"/>
    <cellStyle name="Normal 9 4 4" xfId="3531" xr:uid="{00000000-0005-0000-0000-000084090000}"/>
    <cellStyle name="Normal 9 4 4 2" xfId="6583" xr:uid="{BD004F5F-C7C6-40CC-A6AE-7410E5D1A824}"/>
    <cellStyle name="Normal 9 4 4 2 2" xfId="26564" xr:uid="{445DCF4F-D88D-420F-AE39-77F1659F1003}"/>
    <cellStyle name="Normal 9 4 4 2 3" xfId="16156" xr:uid="{F00361A1-2E19-4EE4-B64E-6C311B0B4E5D}"/>
    <cellStyle name="Normal 9 4 4 3" xfId="8609" xr:uid="{EEB1AF0B-4B36-47EE-ACA1-CA21E2921727}"/>
    <cellStyle name="Normal 9 4 4 3 2" xfId="18989" xr:uid="{CF05D4AB-D75A-434F-B8CB-23591E79271E}"/>
    <cellStyle name="Normal 9 4 4 4" xfId="11442" xr:uid="{17DE6266-DB80-4203-9B2E-3E7A583B49CC}"/>
    <cellStyle name="Normal 9 4 4 4 2" xfId="21822" xr:uid="{17782EB0-D8ED-4B60-A071-E6371DA60D49}"/>
    <cellStyle name="Normal 9 4 4 5" xfId="23696" xr:uid="{977B99C4-6963-49D3-88DE-5E769C99F825}"/>
    <cellStyle name="Normal 9 4 4 6" xfId="14130" xr:uid="{9575704D-7B07-42B9-97F4-5DC8C68AC4C3}"/>
    <cellStyle name="Normal 9 4 5" xfId="2569" xr:uid="{00000000-0005-0000-0000-000080090000}"/>
    <cellStyle name="Normal 9 4 5 2" xfId="7694" xr:uid="{D3AB3A06-0A8D-4FE5-8592-ACFC5D61747F}"/>
    <cellStyle name="Normal 9 4 5 2 2" xfId="26222" xr:uid="{3DFDD03D-6021-4EFC-9A07-AF272C31E3D5}"/>
    <cellStyle name="Normal 9 4 5 2 3" xfId="18074" xr:uid="{8424DDCB-D3D6-4610-84D0-4AB218E6028A}"/>
    <cellStyle name="Normal 9 4 5 3" xfId="10527" xr:uid="{59D689A0-63B1-4B27-8D36-A398DF463194}"/>
    <cellStyle name="Normal 9 4 5 3 2" xfId="20907" xr:uid="{CC1D84D3-2ADD-4ACB-806D-5A2C8AB189D3}"/>
    <cellStyle name="Normal 9 4 5 4" xfId="22722" xr:uid="{A8FA1EA3-74A6-44A7-B153-321F80FAF260}"/>
    <cellStyle name="Normal 9 4 5 5" xfId="15241" xr:uid="{6923A4FE-DFFE-42DE-BCFB-95F4205F91B0}"/>
    <cellStyle name="Normal 9 4 6" xfId="4092" xr:uid="{4C828E4D-4894-4E57-99BB-5A30CE109BA9}"/>
    <cellStyle name="Normal 9 4 7" xfId="5532" xr:uid="{046B55AD-73C4-4E32-BA01-C1D2261765B1}"/>
    <cellStyle name="Normal 9 4 7 2" xfId="30087" xr:uid="{2F6732B9-22B1-4277-B1A7-B0F33EDFCAEE}"/>
    <cellStyle name="Normal 9 4 7 2 2" xfId="30953" xr:uid="{A8188D3E-D4CD-4378-91D8-1EB48A3EF6B0}"/>
    <cellStyle name="Normal 9 4 8" xfId="24874" xr:uid="{01617755-5A5A-4FF4-9CDD-9B8F02E162F4}"/>
    <cellStyle name="Normal 9 4 9" xfId="12957" xr:uid="{56E10DEF-E986-4612-85AD-C89FCA2318C8}"/>
    <cellStyle name="Normal 9 5" xfId="2160" xr:uid="{00000000-0005-0000-0000-00006C090000}"/>
    <cellStyle name="Normal 9 5 2" xfId="7287" xr:uid="{48B1AB87-07EC-4708-A87F-BFEE6D70400C}"/>
    <cellStyle name="Normal 9 5 2 2" xfId="17667" xr:uid="{99750353-F84F-41CC-9D12-E9DF9791E743}"/>
    <cellStyle name="Normal 9 5 3" xfId="10120" xr:uid="{7B1C32B0-D64A-48CC-AB10-9CBEFF18AC64}"/>
    <cellStyle name="Normal 9 5 3 2" xfId="20500" xr:uid="{E2A9CE1F-D70C-49E0-92BC-8C975A13128A}"/>
    <cellStyle name="Normal 9 5 4" xfId="22653" xr:uid="{FAD6C661-6B02-49D5-B470-1B52C90F26FA}"/>
    <cellStyle name="Normal 9 5 5" xfId="14834" xr:uid="{A9414641-2CAD-449B-8E34-2988A3AFB52A}"/>
    <cellStyle name="Normal 9 6" xfId="3785" xr:uid="{7F99DCEA-5481-4BF7-BFA1-F0B9667711FC}"/>
    <cellStyle name="Normal 9 6 2" xfId="8624" xr:uid="{04644E91-D4F2-4E90-802A-D4BE1DA78842}"/>
    <cellStyle name="Normal 9 6 2 2" xfId="19004" xr:uid="{98C3F4B8-94E7-4ECF-8817-1842479D7328}"/>
    <cellStyle name="Normal 9 6 3" xfId="11457" xr:uid="{50C24F86-DFBA-48D7-B0FD-CC68BF9E68F3}"/>
    <cellStyle name="Normal 9 6 3 2" xfId="21837" xr:uid="{2BE6A829-53DF-4DAA-B27E-D543C2800171}"/>
    <cellStyle name="Normal 9 6 4" xfId="16171" xr:uid="{62E24887-F48C-495C-93BD-ED141F1E8F38}"/>
    <cellStyle name="Normal 9 7" xfId="25342" xr:uid="{A5091A5E-C58C-46C0-B0F2-F1E868FE7B1F}"/>
    <cellStyle name="Normal 9 8" xfId="12392" xr:uid="{2F324892-497B-4106-B928-7477EEF26617}"/>
    <cellStyle name="Note" xfId="29484" builtinId="10" customBuiltin="1"/>
    <cellStyle name="Note 2" xfId="1540" xr:uid="{00000000-0005-0000-0000-0000DE070000}"/>
    <cellStyle name="Note 3" xfId="1541" xr:uid="{00000000-0005-0000-0000-0000DF070000}"/>
    <cellStyle name="Note 4" xfId="1542" xr:uid="{00000000-0005-0000-0000-0000E0070000}"/>
    <cellStyle name="Note 4 2" xfId="1543" xr:uid="{00000000-0005-0000-0000-0000E1070000}"/>
    <cellStyle name="Note 4 2 2" xfId="3535" xr:uid="{00000000-0005-0000-0000-00008A090000}"/>
    <cellStyle name="Note 4 2 3" xfId="3534" xr:uid="{00000000-0005-0000-0000-00008B090000}"/>
    <cellStyle name="Note 4 2 3 2" xfId="31301" xr:uid="{09740B15-9ABE-40E6-8871-06691DDF618A}"/>
    <cellStyle name="Note 4 2 4" xfId="3768" xr:uid="{00000000-0005-0000-0000-0000E60E0000}"/>
    <cellStyle name="Note 4 2 4 2" xfId="4801" xr:uid="{E4762291-6E3E-40C0-B2A3-FBA7791D5340}"/>
    <cellStyle name="Note 4 2 4 3" xfId="30293" xr:uid="{F6CC97B8-D329-47AB-B30B-38088FA4AA4F}"/>
    <cellStyle name="Note 4 2 4 3 2" xfId="31436" xr:uid="{8DF259B6-D8D6-4B9D-B39D-3D52A6097811}"/>
    <cellStyle name="Note 4 2 4 4" xfId="31633" xr:uid="{E29E150E-84A6-4520-A31C-C74B5C1F5214}"/>
    <cellStyle name="Note 4 3" xfId="1544" xr:uid="{00000000-0005-0000-0000-0000E2070000}"/>
    <cellStyle name="Note 4 3 2" xfId="30096" xr:uid="{9537CA53-C3FD-4E87-AC66-BA3C054C1009}"/>
    <cellStyle name="Note 4 4" xfId="2072" xr:uid="{00000000-0005-0000-0000-000049030000}"/>
    <cellStyle name="Note 4 4 2" xfId="4790" xr:uid="{EAC7EE03-6B36-4A5D-889D-B815EC9F9048}"/>
    <cellStyle name="Note 4 4 3" xfId="30172" xr:uid="{F6441C75-DAA1-4486-B072-CAFC56088476}"/>
    <cellStyle name="Note 4 4 3 2" xfId="31316" xr:uid="{A51A4A51-59A9-4DA4-BAC6-6B498B98295B}"/>
    <cellStyle name="Note 4 4 4" xfId="31512" xr:uid="{46BB7552-C9F7-4992-BB91-1408BCB3217B}"/>
    <cellStyle name="Note 4 5" xfId="29582" xr:uid="{24FEBD0B-5ABA-49D8-AC25-4DA966B23BF8}"/>
    <cellStyle name="Note 4 5 2" xfId="31247" xr:uid="{179223E0-4C3A-4691-A628-3421C1D9764F}"/>
    <cellStyle name="Note 4 5 3" xfId="30547" xr:uid="{6CEC5488-D223-4DCD-BE4A-44A97B40BB66}"/>
    <cellStyle name="Note 5" xfId="12254" xr:uid="{E1364BB4-A0A2-46F5-BB38-05901CCE3206}"/>
    <cellStyle name="Note 5 2" xfId="22633" xr:uid="{E297CF68-B359-40C9-8CC6-73BC50F6502C}"/>
    <cellStyle name="Note 6" xfId="30916" xr:uid="{568266BE-1B4B-4D3A-B271-E6A359140DD3}"/>
    <cellStyle name="Note 6 2" xfId="30950" xr:uid="{BC9386E2-C514-49C7-8749-71E76C1309BC}"/>
    <cellStyle name="Output" xfId="4833" builtinId="21" customBuiltin="1"/>
    <cellStyle name="Output 2" xfId="1545" xr:uid="{00000000-0005-0000-0000-0000E3070000}"/>
    <cellStyle name="Output 3" xfId="1546" xr:uid="{00000000-0005-0000-0000-0000E4070000}"/>
    <cellStyle name="Output 4" xfId="29583" xr:uid="{21477E6D-748E-44EB-8B95-20ACDB027665}"/>
    <cellStyle name="Percent" xfId="4687" builtinId="5"/>
    <cellStyle name="Percent 2" xfId="1547" xr:uid="{00000000-0005-0000-0000-0000E5070000}"/>
    <cellStyle name="Percent 2 2" xfId="1548" xr:uid="{00000000-0005-0000-0000-0000E6070000}"/>
    <cellStyle name="Percent 2 2 2" xfId="31735" xr:uid="{F5D2602A-1CA8-4937-A75B-B7316868305F}"/>
    <cellStyle name="Percent 2 3" xfId="29584" xr:uid="{8FB87725-886D-4A62-BBA8-4FA9FB880D61}"/>
    <cellStyle name="Percent 2 4" xfId="31734" xr:uid="{81975A88-DC72-409E-895A-F94B1AF416FB}"/>
    <cellStyle name="Percent 3" xfId="1549" xr:uid="{00000000-0005-0000-0000-0000E7070000}"/>
    <cellStyle name="Percent 3 2" xfId="2033" xr:uid="{00000000-0005-0000-0000-0000E8070000}"/>
    <cellStyle name="Percent 3 2 2" xfId="24400" xr:uid="{D0B85497-BCB7-44B3-90B9-F34C3207B46F}"/>
    <cellStyle name="Percent 3 2 2 2" xfId="29825" xr:uid="{75C23271-7EC3-43D0-8BA4-69F636E29421}"/>
    <cellStyle name="Percent 3 2 3" xfId="24241" xr:uid="{2ACE85BF-3B3C-4EA3-8A82-C46C5C94E5DC}"/>
    <cellStyle name="Percent 3 3" xfId="2034" xr:uid="{00000000-0005-0000-0000-0000E9070000}"/>
    <cellStyle name="Percent 3 3 2" xfId="31313" xr:uid="{BBC1F203-4A2A-48B7-9BD9-1716E25CC9AC}"/>
    <cellStyle name="Percent 3 3 3" xfId="31265" xr:uid="{8085B9E8-E0F4-4AC1-ADD7-5A40211A939D}"/>
    <cellStyle name="Percent 3 4" xfId="2032" xr:uid="{00000000-0005-0000-0000-0000EA070000}"/>
    <cellStyle name="Percent 3 5" xfId="30404" xr:uid="{0945A6B3-A411-4FFC-8192-180DB5988AA0}"/>
    <cellStyle name="Percent 3 5 2" xfId="30463" xr:uid="{63EB7186-FCEB-4D7E-9110-B36DEB064572}"/>
    <cellStyle name="Percent 3 6" xfId="31733" xr:uid="{C296D834-E3A5-4FC0-BDC5-01EF2E3AC3B4}"/>
    <cellStyle name="Percent 4" xfId="1550" xr:uid="{00000000-0005-0000-0000-0000EB070000}"/>
    <cellStyle name="Percent 4 2" xfId="2036" xr:uid="{00000000-0005-0000-0000-0000EC070000}"/>
    <cellStyle name="Percent 4 2 2" xfId="23973" xr:uid="{3D5953F1-0414-4A51-AC1F-E6AE4C07AB66}"/>
    <cellStyle name="Percent 4 2 3" xfId="24012" xr:uid="{9AB4939D-81EC-45A0-9E96-F84B5E767B13}"/>
    <cellStyle name="Percent 4 2 3 2" xfId="26253" xr:uid="{612B2D42-1583-4D21-9F42-EDA025DC0AD4}"/>
    <cellStyle name="Percent 4 2 4" xfId="26986" xr:uid="{DFB60D8F-26B9-473A-B2A8-273B02C7C121}"/>
    <cellStyle name="Percent 4 2 4 2" xfId="29998" xr:uid="{DBA75EBB-88DC-4000-A3DE-7A773AC8CB6F}"/>
    <cellStyle name="Percent 4 2 5" xfId="29654" xr:uid="{C102B639-DE72-4927-A796-0F496C3DDD1A}"/>
    <cellStyle name="Percent 4 3" xfId="2037" xr:uid="{00000000-0005-0000-0000-0000ED070000}"/>
    <cellStyle name="Percent 4 3 2" xfId="29735" xr:uid="{2BDC7087-3D0C-4FA8-ACBA-F106235DF4E2}"/>
    <cellStyle name="Percent 4 3 3" xfId="29667" xr:uid="{6A17D060-249E-4F71-900C-08F938E35D8F}"/>
    <cellStyle name="Percent 4 4" xfId="2035" xr:uid="{00000000-0005-0000-0000-0000EE070000}"/>
    <cellStyle name="Percent 4 5" xfId="7281" xr:uid="{8AFD0532-DAAC-4CC5-8537-37606C82DB78}"/>
    <cellStyle name="Percent 4 5 2" xfId="25890" xr:uid="{1A8E5282-CE1D-4D4E-85FD-913D5186C1AC}"/>
    <cellStyle name="Percent 4 5 3" xfId="25883" xr:uid="{AA898F48-4AB1-40ED-BED1-55205C40C2A5}"/>
    <cellStyle name="Percent 4 5 4" xfId="17661" xr:uid="{0AADF521-5DF8-4311-9F60-1E2176D34492}"/>
    <cellStyle name="Percent 4 6" xfId="10114" xr:uid="{4A3FF93C-FD9D-4025-A9D7-7CEA5C104B48}"/>
    <cellStyle name="Percent 4 6 2" xfId="20494" xr:uid="{6790D28D-0042-4B4F-9DF6-8B322E2586BC}"/>
    <cellStyle name="Percent 4 7" xfId="24049" xr:uid="{7CECC7AA-AA51-4FB3-B6EC-E3317F803511}"/>
    <cellStyle name="Percent 4 8" xfId="14828" xr:uid="{1951CFB1-FCD7-40D5-B863-4C9853147FBB}"/>
    <cellStyle name="Percent 5" xfId="28298" xr:uid="{72E839A7-A148-448C-A765-AC2E6CA59B2F}"/>
    <cellStyle name="Percent 5 2" xfId="26975" xr:uid="{2C5C650A-5D15-4675-9FCC-99B898ECCC9D}"/>
    <cellStyle name="Percent 5 3" xfId="28138" xr:uid="{D1DC45A5-B040-4E5C-A556-A2D33FF6D90B}"/>
    <cellStyle name="Percent 6" xfId="25978" xr:uid="{A1FF1390-0FA3-4008-B473-9B82672BD5AC}"/>
    <cellStyle name="Percent 7" xfId="30408" xr:uid="{BD67580D-48EC-4ABF-B2EE-570D90A532C8}"/>
    <cellStyle name="ReportHeaderRowCol.*" xfId="12346" xr:uid="{C5553A5B-9BB7-4BBD-A560-40C47E9C3BBD}"/>
    <cellStyle name="ReportHeaderRowCol.1" xfId="12347" xr:uid="{D08F8B86-DD1D-4AE6-BFA1-285E019C4777}"/>
    <cellStyle name="ReportHeaderRowCol.2" xfId="12348" xr:uid="{245F5C6F-625E-4B32-AA42-D06EFDBE8C8D}"/>
    <cellStyle name="ReportHeaderRowCol.Date" xfId="12349" xr:uid="{2F4FB8EC-EED6-4387-9B41-152B112A05DC}"/>
    <cellStyle name="Sheet Title" xfId="1551" xr:uid="{00000000-0005-0000-0000-0000EF070000}"/>
    <cellStyle name="Style 1" xfId="1552" xr:uid="{00000000-0005-0000-0000-0000F0070000}"/>
    <cellStyle name="Style 1 2" xfId="1553" xr:uid="{00000000-0005-0000-0000-0000F1070000}"/>
    <cellStyle name="Style 1 2 2" xfId="2039" xr:uid="{00000000-0005-0000-0000-0000F2070000}"/>
    <cellStyle name="Style 1 2 2 2" xfId="25789" xr:uid="{A12F3BA5-19BE-4578-A78D-C3AD0942838D}"/>
    <cellStyle name="Style 1 2 2 2 2" xfId="29809" xr:uid="{D4E7F262-7E61-4687-B06C-E107D8296DF9}"/>
    <cellStyle name="Style 1 2 2 3" xfId="25777" xr:uid="{C9F19B91-F5E5-4CD7-BE8E-78C05D2BCD6F}"/>
    <cellStyle name="Style 1 2 3" xfId="2040" xr:uid="{00000000-0005-0000-0000-0000F3070000}"/>
    <cellStyle name="Style 1 2 3 2" xfId="31314" xr:uid="{5D03057C-9A71-4F1B-9674-72DE10B21C86}"/>
    <cellStyle name="Style 1 2 3 3" xfId="31268" xr:uid="{FAC42ECE-AC01-4F74-8A11-03C4263CADAB}"/>
    <cellStyle name="Style 1 2 4" xfId="2038" xr:uid="{00000000-0005-0000-0000-0000F4070000}"/>
    <cellStyle name="Style 1 2 5" xfId="30406" xr:uid="{2E6C0663-EF3E-4DBA-8EED-2A1EA035CBE7}"/>
    <cellStyle name="Style 1 2 5 2" xfId="30464" xr:uid="{F706DBF5-298E-4FDD-8401-13A891456247}"/>
    <cellStyle name="Style 1 3" xfId="1554" xr:uid="{00000000-0005-0000-0000-0000F5070000}"/>
    <cellStyle name="Style 1 4" xfId="2041" xr:uid="{00000000-0005-0000-0000-0000F6070000}"/>
    <cellStyle name="Style 1 4 2" xfId="24409" xr:uid="{ED030EBF-D663-412E-B3DF-AF45BED2AFE5}"/>
    <cellStyle name="Style 1 4 2 2" xfId="29830" xr:uid="{12EB135A-16A2-48C8-957C-56C95D4F0B94}"/>
    <cellStyle name="Style 1 4 3" xfId="25650" xr:uid="{8568525C-B3AA-4170-9749-B4F90608AC98}"/>
    <cellStyle name="Style 1 5" xfId="30405" xr:uid="{91B5FAB8-CE8E-4A1E-A86E-BA45CA647BF5}"/>
    <cellStyle name="SubgroupSectionHeaderRowBalanceCol" xfId="12350" xr:uid="{2486F5B8-EF2C-4F49-B7A9-6FE34665450E}"/>
    <cellStyle name="SubgroupSectionHeaderRowDescCol" xfId="12351" xr:uid="{EB63FB77-6717-4B2A-8483-32BC8EF761CB}"/>
    <cellStyle name="SubgroupSectionHeaderRowNameCol" xfId="12352" xr:uid="{133E4BCF-AEFE-4D67-8FAE-84F36222B17A}"/>
    <cellStyle name="SubGroupSelectionHeaderRowJERefCol" xfId="12353" xr:uid="{023FCD31-332C-4B91-B5C7-3A04E2EC629E}"/>
    <cellStyle name="SubgroupSubtotalRowBalanceCol" xfId="12354" xr:uid="{FC50FD76-B8D2-41F3-9A56-186D7D35B0DB}"/>
    <cellStyle name="SubgroupSubtotalRowDescCol" xfId="12355" xr:uid="{51DA7A1D-81F0-484C-85DF-0B8D98A0C317}"/>
    <cellStyle name="SubgroupSubtotalRowJERefCol" xfId="12356" xr:uid="{A22CF7F1-55DA-4319-BF62-5115CCBDE54C}"/>
    <cellStyle name="SubgroupSubtotalRowNameCol" xfId="12357" xr:uid="{4BA6961C-F727-43FD-B8E8-D5977B74A43F}"/>
    <cellStyle name="SubgroupSubtotalRowVarPectCol" xfId="12358" xr:uid="{C4DA33E5-1A1C-4237-9C31-25A90021DA8F}"/>
    <cellStyle name="SubgroupSubtotalRowWPRefCol" xfId="12359" xr:uid="{7D6FD639-BAA3-434B-86C1-FD6A5966D36C}"/>
    <cellStyle name="SumAccountGroupsRowBalanceCol" xfId="12360" xr:uid="{D309FDF4-9D10-423F-B0C9-B787392FEB2C}"/>
    <cellStyle name="SumAccountGroupsRowDescCol" xfId="12361" xr:uid="{A455F51D-B791-4F0C-84FB-C6EB4385F2F6}"/>
    <cellStyle name="SumAccountGroupsRowJERefCol" xfId="12362" xr:uid="{9E0B1F97-5F81-4AC9-A03F-E58A52D8DEAB}"/>
    <cellStyle name="SumAccountGroupsRowNameCol" xfId="12363" xr:uid="{ECFB7BB2-DE4A-49ED-A01B-E4EC23C3AEEA}"/>
    <cellStyle name="SumAccountGroupsRowVarPectCol" xfId="12364" xr:uid="{2CB09599-6046-4A6D-AD9A-5879A6ECD17F}"/>
    <cellStyle name="SumAccountGroupsRowWPRefCol" xfId="12365" xr:uid="{E9832BA7-7D80-4557-8BF2-BA3E154AEFBA}"/>
    <cellStyle name="Title 2" xfId="29585" xr:uid="{520977F4-FB37-4751-810D-2DC604BEDA25}"/>
    <cellStyle name="Total" xfId="4838" builtinId="25" customBuiltin="1"/>
    <cellStyle name="Total 2" xfId="1555" xr:uid="{00000000-0005-0000-0000-0000F7070000}"/>
    <cellStyle name="Total 2 2" xfId="28406" xr:uid="{C9725059-9506-467C-9DA8-A5570A6EB449}"/>
    <cellStyle name="Total 3" xfId="1556" xr:uid="{00000000-0005-0000-0000-0000F8070000}"/>
    <cellStyle name="Total 3 2" xfId="28514" xr:uid="{E0842ADF-D23F-4EB4-A4B0-ABA700B8C9AA}"/>
    <cellStyle name="Total 4" xfId="29586" xr:uid="{04D27A19-760A-42F6-B7D4-EDC80EAEB7D4}"/>
    <cellStyle name="TotalRow" xfId="12366" xr:uid="{368DF3C5-E2E3-458E-8DC0-01E474DBC9D4}"/>
    <cellStyle name="TotalRowCreditCol" xfId="12367" xr:uid="{354CA086-73FA-40BD-B53D-F97A90D9F4C8}"/>
    <cellStyle name="TotalRowDebitCol" xfId="12368" xr:uid="{B9DDDD89-057C-46A7-A1DA-948D864BD18F}"/>
    <cellStyle name="TransactionRowAcctDescCol" xfId="12369" xr:uid="{B23A5ACB-5A6A-4F40-A185-FA9DBCC6D402}"/>
    <cellStyle name="TransactionRowAcctNumCol" xfId="12370" xr:uid="{D046DBB7-B681-4901-804F-F53E917D0FFB}"/>
    <cellStyle name="TransactionRowCreditCol" xfId="12371" xr:uid="{1C803F8A-FF28-47CD-B0D6-39C8B54BE3DE}"/>
    <cellStyle name="TransactionRowDateCol" xfId="12372" xr:uid="{B31CE901-7BEE-41DB-B77F-E4CB513C6E1B}"/>
    <cellStyle name="TransactionRowDebitCol" xfId="12373" xr:uid="{3BF7116B-D56D-4029-99D4-28960EA3D0C6}"/>
    <cellStyle name="TransactionRowRefCol" xfId="12374" xr:uid="{BB2D8ADD-87CF-4830-91B2-E70C82C8EAB2}"/>
    <cellStyle name="TransactionRowTransactionCol" xfId="12375" xr:uid="{4C57D201-3FD2-4DD9-9771-9A294954D155}"/>
    <cellStyle name="UnclassifiedTotalRowBalanceCol" xfId="12376" xr:uid="{87BFD706-C80F-429A-8641-626203E9372F}"/>
    <cellStyle name="UnclassifiedTotalRowDescCol" xfId="12377" xr:uid="{77546543-8240-44AD-890C-EA95558E2181}"/>
    <cellStyle name="UnclassifiedTotalRowJERefCol" xfId="12378" xr:uid="{4D713AA6-1BB7-453F-94AA-9E3900AB6601}"/>
    <cellStyle name="UnclassifiedTotalRowNameCol" xfId="12379" xr:uid="{B7782CED-7BF6-41F9-A4DC-98F8F8371F3B}"/>
    <cellStyle name="UnclassifiedTotalRowVarPectCol" xfId="12380" xr:uid="{7679CCCA-11A6-43F8-BF3E-0EE82B70C712}"/>
    <cellStyle name="UnclassifiedTotalRowWPRefCol" xfId="12381" xr:uid="{C305EFCB-FF5E-4A3A-AE0E-14DFF20EC04A}"/>
    <cellStyle name="Warning Text" xfId="4837" builtinId="11" customBuiltin="1"/>
    <cellStyle name="Warning Text 2" xfId="1557" xr:uid="{00000000-0005-0000-0000-0000F9070000}"/>
    <cellStyle name="Warning Text 2 2" xfId="28174" xr:uid="{9077D266-AF6F-45FE-8FA8-56E0DF6405C7}"/>
    <cellStyle name="Warning Text 3" xfId="1558" xr:uid="{00000000-0005-0000-0000-0000FA070000}"/>
    <cellStyle name="Warning Text 3 2" xfId="26320" xr:uid="{863219B2-3F6B-42C2-9293-5ECE21D108FD}"/>
    <cellStyle name="Warning Text 4" xfId="29587" xr:uid="{FACD3194-E29A-43C7-BDFC-8831BAA9308A}"/>
  </cellStyles>
  <dxfs count="25">
    <dxf>
      <fill>
        <patternFill>
          <bgColor rgb="FFFFFFCC"/>
        </patternFill>
      </fill>
    </dxf>
    <dxf>
      <font>
        <b/>
        <i val="0"/>
        <color rgb="FFFF0000"/>
      </font>
      <fill>
        <patternFill>
          <bgColor rgb="FFFFC7CE"/>
        </patternFill>
      </fill>
    </dxf>
    <dxf>
      <fill>
        <patternFill>
          <bgColor rgb="FFFFFFCC"/>
        </patternFill>
      </fill>
    </dxf>
    <dxf>
      <fill>
        <patternFill>
          <bgColor rgb="FFFFFFCC"/>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FF5050"/>
        </patternFill>
      </fill>
    </dxf>
    <dxf>
      <numFmt numFmtId="181" formatCode=";;;"/>
    </dxf>
    <dxf>
      <numFmt numFmtId="181" formatCode=";;;"/>
    </dxf>
    <dxf>
      <numFmt numFmtId="181" formatCode=";;;"/>
    </dxf>
    <dxf>
      <numFmt numFmtId="181" formatCode=";;;"/>
    </dxf>
    <dxf>
      <numFmt numFmtId="181" formatCode=";;;"/>
    </dxf>
    <dxf>
      <numFmt numFmtId="181" formatCode=";;;"/>
    </dxf>
    <dxf>
      <numFmt numFmtId="181" formatCode=";;;"/>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24"/>
      <tableStyleElement type="headerRow" dxfId="23"/>
      <tableStyleElement type="firstRowStripe" dxfId="22"/>
    </tableStyle>
  </tableStyles>
  <colors>
    <mruColors>
      <color rgb="FFFFFFCC"/>
      <color rgb="FFCCFFCC"/>
      <color rgb="FFE14343"/>
      <color rgb="FFCCFF66"/>
      <color rgb="FFCCFFFF"/>
      <color rgb="FFDCFDD3"/>
      <color rgb="FFFCCCE1"/>
      <color rgb="FFF7EAE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4610101</xdr:colOff>
      <xdr:row>14</xdr:row>
      <xdr:rowOff>36195</xdr:rowOff>
    </xdr:from>
    <xdr:to>
      <xdr:col>1</xdr:col>
      <xdr:colOff>6991351</xdr:colOff>
      <xdr:row>14</xdr:row>
      <xdr:rowOff>485775</xdr:rowOff>
    </xdr:to>
    <xdr:sp macro="" textlink="">
      <xdr:nvSpPr>
        <xdr:cNvPr id="2" name="Hexagon 1">
          <a:extLst>
            <a:ext uri="{FF2B5EF4-FFF2-40B4-BE49-F238E27FC236}">
              <a16:creationId xmlns:a16="http://schemas.microsoft.com/office/drawing/2014/main" id="{63632356-0263-4C5B-9D96-06D1354C984B}"/>
            </a:ext>
          </a:extLst>
        </xdr:cNvPr>
        <xdr:cNvSpPr/>
      </xdr:nvSpPr>
      <xdr:spPr>
        <a:xfrm>
          <a:off x="5133976" y="6170295"/>
          <a:ext cx="2381250" cy="449580"/>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b="1">
              <a:solidFill>
                <a:schemeClr val="tx1"/>
              </a:solidFill>
            </a:rPr>
            <a:t>Q 955 - Exclude Federal and State compliance findings from this number</a:t>
          </a:r>
        </a:p>
      </xdr:txBody>
    </xdr:sp>
    <xdr:clientData/>
  </xdr:twoCellAnchor>
  <xdr:twoCellAnchor>
    <xdr:from>
      <xdr:col>1</xdr:col>
      <xdr:colOff>4619626</xdr:colOff>
      <xdr:row>15</xdr:row>
      <xdr:rowOff>17145</xdr:rowOff>
    </xdr:from>
    <xdr:to>
      <xdr:col>1</xdr:col>
      <xdr:colOff>6997066</xdr:colOff>
      <xdr:row>15</xdr:row>
      <xdr:rowOff>464820</xdr:rowOff>
    </xdr:to>
    <xdr:sp macro="" textlink="">
      <xdr:nvSpPr>
        <xdr:cNvPr id="3" name="Hexagon 2">
          <a:extLst>
            <a:ext uri="{FF2B5EF4-FFF2-40B4-BE49-F238E27FC236}">
              <a16:creationId xmlns:a16="http://schemas.microsoft.com/office/drawing/2014/main" id="{277A9157-7953-4E6B-B821-4B55732DB7B7}"/>
            </a:ext>
          </a:extLst>
        </xdr:cNvPr>
        <xdr:cNvSpPr/>
      </xdr:nvSpPr>
      <xdr:spPr>
        <a:xfrm>
          <a:off x="5143501" y="6665595"/>
          <a:ext cx="2377440" cy="447675"/>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b="1">
              <a:solidFill>
                <a:schemeClr val="tx1"/>
              </a:solidFill>
            </a:rPr>
            <a:t>Q 957 - Exclude Federal and State compliance findings from this number</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C75D9-3D83-4324-B62D-17FE2ED83864}">
  <sheetPr>
    <tabColor theme="4" tint="0.79998168889431442"/>
  </sheetPr>
  <dimension ref="B1:N60"/>
  <sheetViews>
    <sheetView tabSelected="1" zoomScaleNormal="100" workbookViewId="0">
      <selection activeCell="B2" sqref="B2"/>
    </sheetView>
  </sheetViews>
  <sheetFormatPr defaultColWidth="9.109375" defaultRowHeight="14.4" x14ac:dyDescent="0.3"/>
  <cols>
    <col min="1" max="1" width="1.6640625" style="104" customWidth="1"/>
    <col min="2" max="2" width="187.109375" style="104" customWidth="1"/>
    <col min="3" max="4" width="9.109375" style="104" hidden="1" customWidth="1"/>
    <col min="5" max="5" width="2.33203125" style="104" customWidth="1"/>
    <col min="6" max="6" width="8.109375" style="104" customWidth="1"/>
    <col min="7" max="16384" width="9.109375" style="104"/>
  </cols>
  <sheetData>
    <row r="1" spans="2:14" ht="9.6" customHeight="1" thickBot="1" x14ac:dyDescent="0.35">
      <c r="B1" s="89"/>
    </row>
    <row r="2" spans="2:14" ht="91.95" customHeight="1" thickBot="1" x14ac:dyDescent="0.35">
      <c r="B2" s="343" t="s">
        <v>713</v>
      </c>
    </row>
    <row r="3" spans="2:14" ht="61.2" customHeight="1" x14ac:dyDescent="0.3">
      <c r="B3" s="98" t="s">
        <v>314</v>
      </c>
    </row>
    <row r="4" spans="2:14" ht="83.4" customHeight="1" x14ac:dyDescent="0.4">
      <c r="B4" s="98" t="s">
        <v>315</v>
      </c>
      <c r="F4" s="344"/>
      <c r="G4" s="344"/>
      <c r="H4" s="344"/>
      <c r="I4" s="344"/>
      <c r="J4" s="344"/>
      <c r="K4" s="344"/>
      <c r="L4" s="344"/>
      <c r="M4" s="344"/>
      <c r="N4" s="344"/>
    </row>
    <row r="5" spans="2:14" ht="58.2" customHeight="1" x14ac:dyDescent="0.3">
      <c r="B5" s="98" t="s">
        <v>316</v>
      </c>
    </row>
    <row r="6" spans="2:14" ht="117.6" customHeight="1" x14ac:dyDescent="0.3">
      <c r="B6" s="90" t="s">
        <v>317</v>
      </c>
    </row>
    <row r="7" spans="2:14" ht="25.95" customHeight="1" x14ac:dyDescent="0.3">
      <c r="B7" s="100" t="s">
        <v>241</v>
      </c>
    </row>
    <row r="8" spans="2:14" ht="49.2" customHeight="1" x14ac:dyDescent="0.3">
      <c r="B8" s="345" t="s">
        <v>318</v>
      </c>
    </row>
    <row r="9" spans="2:14" ht="42.6" customHeight="1" x14ac:dyDescent="0.3">
      <c r="B9" s="345" t="s">
        <v>242</v>
      </c>
    </row>
    <row r="10" spans="2:14" s="347" customFormat="1" ht="34.200000000000003" customHeight="1" x14ac:dyDescent="0.3">
      <c r="B10" s="346" t="s">
        <v>243</v>
      </c>
    </row>
    <row r="11" spans="2:14" s="347" customFormat="1" ht="55.95" customHeight="1" x14ac:dyDescent="0.3">
      <c r="B11" s="348" t="s">
        <v>319</v>
      </c>
    </row>
    <row r="12" spans="2:14" ht="36" customHeight="1" x14ac:dyDescent="0.3">
      <c r="B12" s="348" t="s">
        <v>320</v>
      </c>
    </row>
    <row r="13" spans="2:14" ht="39" customHeight="1" x14ac:dyDescent="0.3">
      <c r="B13" s="349" t="s">
        <v>321</v>
      </c>
    </row>
    <row r="14" spans="2:14" ht="25.95" customHeight="1" x14ac:dyDescent="0.3">
      <c r="B14" s="100" t="s">
        <v>244</v>
      </c>
    </row>
    <row r="15" spans="2:14" x14ac:dyDescent="0.3">
      <c r="B15" s="89"/>
    </row>
    <row r="16" spans="2:14" x14ac:dyDescent="0.3">
      <c r="B16" s="350" t="s">
        <v>7</v>
      </c>
    </row>
    <row r="17" spans="2:2" ht="15.6" customHeight="1" x14ac:dyDescent="0.3">
      <c r="B17" s="351" t="s">
        <v>322</v>
      </c>
    </row>
    <row r="18" spans="2:2" x14ac:dyDescent="0.3">
      <c r="B18" s="352"/>
    </row>
    <row r="19" spans="2:2" x14ac:dyDescent="0.3">
      <c r="B19" s="350" t="s">
        <v>8</v>
      </c>
    </row>
    <row r="20" spans="2:2" ht="15.6" customHeight="1" x14ac:dyDescent="0.3">
      <c r="B20" s="353" t="s">
        <v>185</v>
      </c>
    </row>
    <row r="21" spans="2:2" ht="13.2" customHeight="1" x14ac:dyDescent="0.3">
      <c r="B21" s="89"/>
    </row>
    <row r="22" spans="2:2" ht="25.95" customHeight="1" x14ac:dyDescent="0.3">
      <c r="B22" s="100" t="s">
        <v>245</v>
      </c>
    </row>
    <row r="23" spans="2:2" s="347" customFormat="1" ht="72.599999999999994" customHeight="1" x14ac:dyDescent="0.3">
      <c r="B23" s="345" t="s">
        <v>323</v>
      </c>
    </row>
    <row r="24" spans="2:2" s="347" customFormat="1" ht="84.6" customHeight="1" x14ac:dyDescent="0.3">
      <c r="B24" s="345" t="s">
        <v>324</v>
      </c>
    </row>
    <row r="25" spans="2:2" s="347" customFormat="1" ht="78.599999999999994" customHeight="1" x14ac:dyDescent="0.3">
      <c r="B25" s="345" t="s">
        <v>246</v>
      </c>
    </row>
    <row r="26" spans="2:2" ht="15" x14ac:dyDescent="0.3">
      <c r="B26" s="92" t="s">
        <v>325</v>
      </c>
    </row>
    <row r="27" spans="2:2" ht="8.4" customHeight="1" x14ac:dyDescent="0.3">
      <c r="B27" s="91"/>
    </row>
    <row r="28" spans="2:2" ht="25.95" customHeight="1" x14ac:dyDescent="0.3">
      <c r="B28" s="100" t="s">
        <v>326</v>
      </c>
    </row>
    <row r="29" spans="2:2" ht="28.95" customHeight="1" x14ac:dyDescent="0.3">
      <c r="B29" s="101" t="s">
        <v>714</v>
      </c>
    </row>
    <row r="30" spans="2:2" ht="31.95" customHeight="1" x14ac:dyDescent="0.3">
      <c r="B30" s="101" t="s">
        <v>715</v>
      </c>
    </row>
    <row r="31" spans="2:2" ht="30.6" customHeight="1" x14ac:dyDescent="0.3">
      <c r="B31" s="354" t="s">
        <v>716</v>
      </c>
    </row>
    <row r="32" spans="2:2" ht="25.2" customHeight="1" x14ac:dyDescent="0.3">
      <c r="B32" s="354" t="s">
        <v>717</v>
      </c>
    </row>
    <row r="33" spans="2:7" ht="27.6" customHeight="1" x14ac:dyDescent="0.3">
      <c r="B33" s="355" t="s">
        <v>718</v>
      </c>
    </row>
    <row r="34" spans="2:7" ht="31.95" customHeight="1" x14ac:dyDescent="0.3">
      <c r="B34" s="356" t="s">
        <v>327</v>
      </c>
    </row>
    <row r="35" spans="2:7" ht="60" customHeight="1" x14ac:dyDescent="0.3">
      <c r="B35" s="101" t="s">
        <v>719</v>
      </c>
    </row>
    <row r="36" spans="2:7" ht="60" customHeight="1" x14ac:dyDescent="0.3">
      <c r="B36" s="497" t="s">
        <v>729</v>
      </c>
    </row>
    <row r="37" spans="2:7" ht="12" customHeight="1" x14ac:dyDescent="0.3">
      <c r="B37" s="101"/>
    </row>
    <row r="38" spans="2:7" ht="25.95" customHeight="1" x14ac:dyDescent="0.3">
      <c r="B38" s="101" t="s">
        <v>328</v>
      </c>
    </row>
    <row r="39" spans="2:7" ht="12" customHeight="1" x14ac:dyDescent="0.3">
      <c r="B39" s="101"/>
    </row>
    <row r="40" spans="2:7" ht="25.95" customHeight="1" x14ac:dyDescent="0.3">
      <c r="B40" s="100" t="s">
        <v>720</v>
      </c>
    </row>
    <row r="41" spans="2:7" x14ac:dyDescent="0.3">
      <c r="B41" s="99"/>
      <c r="G41" s="357"/>
    </row>
    <row r="42" spans="2:7" ht="43.2" customHeight="1" x14ac:dyDescent="0.3">
      <c r="B42" s="358" t="s">
        <v>329</v>
      </c>
    </row>
    <row r="43" spans="2:7" ht="19.95" customHeight="1" x14ac:dyDescent="0.3">
      <c r="B43" s="359" t="s">
        <v>321</v>
      </c>
    </row>
    <row r="44" spans="2:7" ht="11.4" customHeight="1" x14ac:dyDescent="0.3">
      <c r="B44" s="102"/>
    </row>
    <row r="45" spans="2:7" ht="15" x14ac:dyDescent="0.3">
      <c r="B45" s="103"/>
    </row>
    <row r="46" spans="2:7" ht="7.2" customHeight="1" x14ac:dyDescent="0.3">
      <c r="B46" s="101"/>
    </row>
    <row r="47" spans="2:7" ht="25.95" customHeight="1" x14ac:dyDescent="0.3">
      <c r="B47" s="100" t="s">
        <v>721</v>
      </c>
    </row>
    <row r="48" spans="2:7" ht="35.4" customHeight="1" x14ac:dyDescent="0.3">
      <c r="B48" s="358" t="s">
        <v>722</v>
      </c>
    </row>
    <row r="49" spans="2:2" ht="15" x14ac:dyDescent="0.3">
      <c r="B49" s="103"/>
    </row>
    <row r="60" spans="2:2" ht="44.25" customHeight="1" x14ac:dyDescent="0.3"/>
  </sheetData>
  <sheetProtection algorithmName="SHA-512" hashValue="YBxbPl8ljDY+zdyVE6sx4/TVzDcuXMHqrHkxw3NjhEuV2FJGoCF+3TCEfW8n6HaqX85Jxi6jSkiKlIWa4l8a+Q==" saltValue="2iNByfDOt7W0GMmTNEVSUA==" spinCount="100000" sheet="1" formatCells="0" formatColumns="0" formatRows="0"/>
  <hyperlinks>
    <hyperlink ref="B17" r:id="rId1" xr:uid="{C1F6514A-E8A6-43E5-A86A-05C7A391046B}"/>
    <hyperlink ref="B20" r:id="rId2" xr:uid="{B1541227-3D45-4870-904D-604AA0D245A4}"/>
    <hyperlink ref="B43" r:id="rId3" xr:uid="{4A9D302D-DF03-4083-B0C5-61ACF65C0239}"/>
    <hyperlink ref="B13" r:id="rId4" xr:uid="{C422E034-BC33-4433-9232-B9B4AB71E050}"/>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T68"/>
  <sheetViews>
    <sheetView workbookViewId="0"/>
  </sheetViews>
  <sheetFormatPr defaultColWidth="9.109375" defaultRowHeight="14.4" x14ac:dyDescent="0.3"/>
  <cols>
    <col min="1" max="1" width="52.5546875" style="177" customWidth="1"/>
    <col min="2" max="12" width="9.109375" style="230"/>
    <col min="13" max="13" width="21.6640625" style="230" customWidth="1"/>
    <col min="14" max="14" width="16.88671875" style="230" customWidth="1"/>
    <col min="15" max="16" width="9.109375" style="230"/>
    <col min="17" max="17" width="18.109375" style="230" customWidth="1"/>
    <col min="18" max="18" width="11" style="230" customWidth="1"/>
    <col min="19" max="16384" width="9.109375" style="230"/>
  </cols>
  <sheetData>
    <row r="1" spans="1:20" x14ac:dyDescent="0.3">
      <c r="A1" s="177" t="s">
        <v>302</v>
      </c>
    </row>
    <row r="2" spans="1:20" ht="15" thickBot="1" x14ac:dyDescent="0.35">
      <c r="A2" s="228" t="s">
        <v>582</v>
      </c>
      <c r="B2" s="84">
        <v>584016</v>
      </c>
      <c r="C2" s="227">
        <v>58</v>
      </c>
      <c r="D2" s="32"/>
      <c r="E2" s="32"/>
    </row>
    <row r="3" spans="1:20" ht="15" customHeight="1" thickBot="1" x14ac:dyDescent="0.35">
      <c r="A3" s="229" t="s">
        <v>583</v>
      </c>
      <c r="B3" s="84">
        <v>584021</v>
      </c>
      <c r="C3" s="227">
        <v>58</v>
      </c>
      <c r="D3" s="31"/>
      <c r="E3" s="32"/>
      <c r="O3" s="232"/>
      <c r="P3" s="232"/>
      <c r="S3" s="232"/>
      <c r="T3" s="232"/>
    </row>
    <row r="4" spans="1:20" ht="15" customHeight="1" thickBot="1" x14ac:dyDescent="0.35">
      <c r="A4" s="229" t="s">
        <v>584</v>
      </c>
      <c r="B4" s="84">
        <v>581427</v>
      </c>
      <c r="C4" s="227">
        <v>58</v>
      </c>
      <c r="D4" s="31"/>
      <c r="E4" s="32"/>
      <c r="O4" s="232"/>
      <c r="P4" s="232"/>
      <c r="S4" s="232"/>
      <c r="T4" s="232"/>
    </row>
    <row r="5" spans="1:20" ht="15" thickBot="1" x14ac:dyDescent="0.35">
      <c r="A5" s="229" t="s">
        <v>585</v>
      </c>
      <c r="B5" s="84">
        <v>584015</v>
      </c>
      <c r="C5" s="227">
        <v>58</v>
      </c>
      <c r="D5" s="31"/>
      <c r="E5" s="32"/>
      <c r="O5" s="232"/>
      <c r="P5" s="232"/>
      <c r="S5" s="232"/>
      <c r="T5" s="232"/>
    </row>
    <row r="6" spans="1:20" ht="15" thickBot="1" x14ac:dyDescent="0.35">
      <c r="A6" s="229" t="s">
        <v>586</v>
      </c>
      <c r="B6" s="84">
        <v>581418</v>
      </c>
      <c r="C6" s="227">
        <v>58</v>
      </c>
      <c r="D6" s="31"/>
      <c r="E6" s="32"/>
      <c r="O6" s="232"/>
      <c r="P6" s="232"/>
      <c r="S6" s="232"/>
      <c r="T6" s="232"/>
    </row>
    <row r="7" spans="1:20" ht="15" thickBot="1" x14ac:dyDescent="0.35">
      <c r="A7" s="229" t="s">
        <v>587</v>
      </c>
      <c r="B7" s="84">
        <v>584134</v>
      </c>
      <c r="C7" s="227">
        <v>58</v>
      </c>
      <c r="D7" s="31"/>
      <c r="E7" s="32"/>
      <c r="O7" s="232"/>
      <c r="P7" s="232"/>
      <c r="S7" s="232"/>
      <c r="T7" s="232"/>
    </row>
    <row r="8" spans="1:20" ht="15" thickBot="1" x14ac:dyDescent="0.35">
      <c r="A8" s="229" t="s">
        <v>588</v>
      </c>
      <c r="B8" s="84">
        <v>581419</v>
      </c>
      <c r="C8" s="227">
        <v>58</v>
      </c>
      <c r="D8" s="31"/>
      <c r="E8" s="32"/>
      <c r="O8" s="232"/>
      <c r="P8" s="232"/>
      <c r="S8" s="232"/>
      <c r="T8" s="232"/>
    </row>
    <row r="9" spans="1:20" ht="15" thickBot="1" x14ac:dyDescent="0.35">
      <c r="A9" s="229"/>
      <c r="B9" s="84"/>
      <c r="C9" s="227"/>
      <c r="D9" s="31"/>
      <c r="E9" s="32"/>
      <c r="O9" s="232"/>
      <c r="P9" s="232"/>
      <c r="S9" s="232"/>
      <c r="T9" s="232"/>
    </row>
    <row r="10" spans="1:20" ht="15" thickBot="1" x14ac:dyDescent="0.35">
      <c r="A10" s="229"/>
      <c r="B10" s="84"/>
      <c r="C10" s="227"/>
      <c r="D10" s="31"/>
      <c r="E10" s="32"/>
      <c r="O10" s="232"/>
      <c r="P10" s="232"/>
      <c r="S10" s="232"/>
      <c r="T10" s="232"/>
    </row>
    <row r="11" spans="1:20" ht="15" thickBot="1" x14ac:dyDescent="0.35">
      <c r="A11" s="229"/>
      <c r="B11" s="84"/>
      <c r="C11" s="227"/>
      <c r="D11" s="31"/>
      <c r="E11" s="32"/>
      <c r="O11" s="232"/>
      <c r="P11" s="232"/>
      <c r="S11" s="232"/>
      <c r="T11" s="232"/>
    </row>
    <row r="12" spans="1:20" ht="15" thickBot="1" x14ac:dyDescent="0.35">
      <c r="A12" s="229"/>
      <c r="B12" s="84"/>
      <c r="C12" s="227"/>
      <c r="D12" s="31"/>
      <c r="E12" s="32"/>
      <c r="O12" s="232"/>
      <c r="P12" s="232"/>
      <c r="S12" s="232"/>
      <c r="T12" s="232"/>
    </row>
    <row r="13" spans="1:20" ht="15" thickBot="1" x14ac:dyDescent="0.35">
      <c r="A13" s="229"/>
      <c r="B13" s="84"/>
      <c r="C13" s="227"/>
      <c r="D13" s="31"/>
      <c r="E13" s="32"/>
      <c r="O13" s="232"/>
      <c r="P13" s="232"/>
      <c r="S13" s="232"/>
      <c r="T13" s="232"/>
    </row>
    <row r="14" spans="1:20" ht="33" customHeight="1" thickBot="1" x14ac:dyDescent="0.35">
      <c r="A14" s="229"/>
      <c r="B14" s="84"/>
      <c r="C14" s="227"/>
      <c r="D14" s="31"/>
      <c r="E14" s="32"/>
      <c r="O14" s="232"/>
      <c r="P14" s="232"/>
      <c r="S14" s="232"/>
      <c r="T14" s="232"/>
    </row>
    <row r="15" spans="1:20" ht="15" thickBot="1" x14ac:dyDescent="0.35">
      <c r="A15" s="229"/>
      <c r="B15" s="84"/>
      <c r="C15" s="227"/>
      <c r="D15" s="31"/>
      <c r="E15" s="32"/>
      <c r="O15" s="232"/>
      <c r="P15" s="232"/>
      <c r="S15" s="232"/>
      <c r="T15" s="232"/>
    </row>
    <row r="16" spans="1:20" ht="15" thickBot="1" x14ac:dyDescent="0.35">
      <c r="A16" s="229"/>
      <c r="B16" s="84"/>
      <c r="C16" s="227"/>
      <c r="D16" s="31"/>
      <c r="E16" s="32"/>
      <c r="O16" s="232"/>
      <c r="P16" s="232"/>
      <c r="S16" s="232"/>
      <c r="T16" s="232"/>
    </row>
    <row r="17" spans="1:20" ht="15" thickBot="1" x14ac:dyDescent="0.35">
      <c r="A17" s="229"/>
      <c r="B17" s="84"/>
      <c r="C17" s="227"/>
      <c r="D17" s="31"/>
      <c r="E17" s="32"/>
      <c r="O17" s="232"/>
      <c r="P17" s="232"/>
      <c r="S17" s="232"/>
      <c r="T17" s="232"/>
    </row>
    <row r="18" spans="1:20" ht="15" thickBot="1" x14ac:dyDescent="0.35">
      <c r="A18" s="229"/>
      <c r="B18" s="84"/>
      <c r="C18" s="227"/>
      <c r="D18" s="31"/>
      <c r="E18" s="32"/>
      <c r="O18" s="232"/>
      <c r="P18" s="232"/>
      <c r="S18" s="232"/>
      <c r="T18" s="232"/>
    </row>
    <row r="19" spans="1:20" ht="15" thickBot="1" x14ac:dyDescent="0.35">
      <c r="A19" s="229"/>
      <c r="B19" s="84"/>
      <c r="C19" s="227"/>
      <c r="D19" s="31"/>
      <c r="E19" s="32"/>
      <c r="O19" s="232"/>
      <c r="P19" s="232"/>
      <c r="S19" s="232"/>
      <c r="T19" s="232"/>
    </row>
    <row r="20" spans="1:20" ht="15" thickBot="1" x14ac:dyDescent="0.35">
      <c r="A20" s="229"/>
      <c r="B20" s="84"/>
      <c r="C20" s="227"/>
      <c r="D20" s="31"/>
      <c r="E20" s="32"/>
      <c r="O20" s="232"/>
      <c r="P20" s="232"/>
      <c r="S20" s="232"/>
      <c r="T20" s="232"/>
    </row>
    <row r="21" spans="1:20" ht="15" thickBot="1" x14ac:dyDescent="0.35">
      <c r="A21" s="229"/>
      <c r="B21" s="84"/>
      <c r="C21" s="227"/>
      <c r="D21" s="31"/>
      <c r="E21" s="32"/>
      <c r="O21" s="232"/>
      <c r="P21" s="232"/>
      <c r="S21" s="232"/>
      <c r="T21" s="232"/>
    </row>
    <row r="22" spans="1:20" ht="15" thickBot="1" x14ac:dyDescent="0.35">
      <c r="A22" s="229"/>
      <c r="B22" s="84"/>
      <c r="C22" s="227"/>
      <c r="D22" s="31"/>
      <c r="E22" s="32"/>
      <c r="O22" s="232"/>
      <c r="P22" s="232"/>
      <c r="S22" s="232"/>
      <c r="T22" s="232"/>
    </row>
    <row r="23" spans="1:20" ht="15" thickBot="1" x14ac:dyDescent="0.35">
      <c r="A23" s="229"/>
      <c r="B23" s="84"/>
      <c r="C23" s="227"/>
      <c r="D23" s="31"/>
      <c r="E23" s="32"/>
      <c r="O23" s="232"/>
      <c r="P23" s="232"/>
      <c r="S23" s="232"/>
      <c r="T23" s="232"/>
    </row>
    <row r="24" spans="1:20" ht="15" thickBot="1" x14ac:dyDescent="0.35">
      <c r="A24" s="229"/>
      <c r="B24" s="84"/>
      <c r="C24" s="227"/>
      <c r="D24" s="31"/>
      <c r="E24" s="32"/>
      <c r="O24" s="232"/>
      <c r="P24" s="232"/>
      <c r="S24" s="232"/>
      <c r="T24" s="232"/>
    </row>
    <row r="25" spans="1:20" ht="15" thickBot="1" x14ac:dyDescent="0.35">
      <c r="A25" s="229"/>
      <c r="B25" s="84"/>
      <c r="C25" s="227"/>
      <c r="D25" s="31"/>
      <c r="E25" s="32"/>
      <c r="O25" s="232"/>
      <c r="P25" s="232"/>
      <c r="S25" s="232"/>
      <c r="T25" s="232"/>
    </row>
    <row r="26" spans="1:20" ht="15" thickBot="1" x14ac:dyDescent="0.35">
      <c r="A26" s="229"/>
      <c r="B26" s="84"/>
      <c r="C26" s="227"/>
      <c r="D26" s="31"/>
      <c r="E26" s="32"/>
      <c r="O26" s="232"/>
      <c r="P26" s="232"/>
      <c r="S26" s="232"/>
      <c r="T26" s="232"/>
    </row>
    <row r="27" spans="1:20" ht="15" thickBot="1" x14ac:dyDescent="0.35">
      <c r="A27" s="229"/>
      <c r="B27" s="84"/>
      <c r="C27" s="227"/>
      <c r="D27" s="31"/>
      <c r="E27" s="32"/>
      <c r="O27" s="232"/>
      <c r="P27" s="232"/>
      <c r="S27" s="232"/>
      <c r="T27" s="232"/>
    </row>
    <row r="28" spans="1:20" ht="15" thickBot="1" x14ac:dyDescent="0.35">
      <c r="A28" s="229"/>
      <c r="B28" s="84"/>
      <c r="C28" s="227"/>
      <c r="D28" s="31"/>
      <c r="E28" s="32"/>
      <c r="O28" s="232"/>
      <c r="P28" s="232"/>
      <c r="S28" s="232"/>
      <c r="T28" s="232"/>
    </row>
    <row r="29" spans="1:20" ht="21.6" customHeight="1" thickBot="1" x14ac:dyDescent="0.35">
      <c r="A29" s="229"/>
      <c r="B29" s="84"/>
      <c r="C29" s="227"/>
      <c r="D29" s="31"/>
      <c r="E29" s="32"/>
      <c r="O29" s="232"/>
      <c r="P29" s="232"/>
      <c r="S29" s="232"/>
      <c r="T29" s="232"/>
    </row>
    <row r="30" spans="1:20" ht="22.95" customHeight="1" thickBot="1" x14ac:dyDescent="0.35">
      <c r="A30" s="229"/>
      <c r="B30" s="84"/>
      <c r="C30" s="227"/>
      <c r="D30" s="31"/>
      <c r="E30" s="32"/>
      <c r="O30" s="232"/>
      <c r="P30" s="232"/>
      <c r="S30" s="232"/>
      <c r="T30" s="232"/>
    </row>
    <row r="31" spans="1:20" ht="15" thickBot="1" x14ac:dyDescent="0.35">
      <c r="A31" s="229"/>
      <c r="B31" s="84"/>
      <c r="C31" s="227"/>
      <c r="D31" s="31"/>
      <c r="E31" s="32"/>
      <c r="O31" s="232"/>
      <c r="P31" s="232"/>
      <c r="S31" s="232"/>
      <c r="T31" s="232"/>
    </row>
    <row r="32" spans="1:20" ht="15" thickBot="1" x14ac:dyDescent="0.35">
      <c r="A32" s="229"/>
      <c r="B32" s="84"/>
      <c r="C32" s="227"/>
      <c r="D32" s="31"/>
      <c r="E32" s="32"/>
      <c r="O32" s="232"/>
      <c r="P32" s="232"/>
      <c r="S32" s="232"/>
      <c r="T32" s="232"/>
    </row>
    <row r="33" spans="1:20" ht="15" thickBot="1" x14ac:dyDescent="0.35">
      <c r="A33" s="229"/>
      <c r="B33" s="84"/>
      <c r="C33" s="227"/>
      <c r="D33" s="31"/>
      <c r="E33" s="32"/>
      <c r="O33" s="232"/>
      <c r="P33" s="232"/>
      <c r="S33" s="232"/>
      <c r="T33" s="232"/>
    </row>
    <row r="34" spans="1:20" ht="15" thickBot="1" x14ac:dyDescent="0.35">
      <c r="A34" s="229"/>
      <c r="B34" s="84"/>
      <c r="C34" s="227"/>
      <c r="D34" s="31"/>
      <c r="E34" s="32"/>
      <c r="O34" s="232"/>
      <c r="P34" s="232"/>
      <c r="S34" s="232"/>
      <c r="T34" s="232"/>
    </row>
    <row r="35" spans="1:20" ht="15" thickBot="1" x14ac:dyDescent="0.35">
      <c r="A35" s="229"/>
      <c r="B35" s="84"/>
      <c r="C35" s="227"/>
      <c r="D35" s="31"/>
      <c r="E35" s="32"/>
      <c r="O35" s="232"/>
      <c r="P35" s="232"/>
      <c r="S35" s="232"/>
      <c r="T35" s="232"/>
    </row>
    <row r="36" spans="1:20" ht="15" thickBot="1" x14ac:dyDescent="0.35">
      <c r="A36" s="229"/>
      <c r="B36" s="84"/>
      <c r="C36" s="227"/>
      <c r="D36" s="31"/>
      <c r="E36" s="32"/>
      <c r="O36" s="232"/>
      <c r="P36" s="232"/>
      <c r="S36" s="232"/>
      <c r="T36" s="232"/>
    </row>
    <row r="37" spans="1:20" ht="15" thickBot="1" x14ac:dyDescent="0.35">
      <c r="A37" s="229"/>
      <c r="B37" s="84"/>
      <c r="C37" s="227"/>
      <c r="D37" s="31"/>
      <c r="E37" s="32"/>
      <c r="O37" s="232"/>
      <c r="P37" s="232"/>
      <c r="S37" s="232"/>
      <c r="T37" s="232"/>
    </row>
    <row r="38" spans="1:20" ht="15" thickBot="1" x14ac:dyDescent="0.35">
      <c r="A38" s="229"/>
      <c r="B38" s="84"/>
      <c r="C38" s="227"/>
      <c r="D38" s="31"/>
      <c r="E38" s="32"/>
      <c r="O38" s="232"/>
      <c r="P38" s="232"/>
      <c r="S38" s="232"/>
      <c r="T38" s="232"/>
    </row>
    <row r="39" spans="1:20" ht="15" thickBot="1" x14ac:dyDescent="0.35">
      <c r="A39" s="229"/>
      <c r="B39" s="84"/>
      <c r="C39" s="227"/>
      <c r="D39" s="31"/>
      <c r="E39" s="32"/>
      <c r="O39" s="232"/>
      <c r="P39" s="232"/>
      <c r="S39" s="232"/>
      <c r="T39" s="232"/>
    </row>
    <row r="40" spans="1:20" ht="15" thickBot="1" x14ac:dyDescent="0.35">
      <c r="A40" s="229"/>
      <c r="B40" s="84"/>
      <c r="C40" s="227"/>
      <c r="D40" s="31"/>
      <c r="E40" s="32"/>
      <c r="O40" s="232"/>
      <c r="P40" s="232"/>
      <c r="S40" s="232"/>
      <c r="T40" s="232"/>
    </row>
    <row r="41" spans="1:20" ht="15" thickBot="1" x14ac:dyDescent="0.35">
      <c r="A41" s="229"/>
      <c r="B41" s="84"/>
      <c r="C41" s="227"/>
      <c r="D41" s="31"/>
      <c r="E41" s="32"/>
      <c r="O41" s="232"/>
      <c r="P41" s="232"/>
      <c r="S41" s="232"/>
      <c r="T41" s="232"/>
    </row>
    <row r="42" spans="1:20" ht="15" thickBot="1" x14ac:dyDescent="0.35">
      <c r="A42" s="229"/>
      <c r="B42" s="84"/>
      <c r="C42" s="227"/>
      <c r="D42" s="31"/>
      <c r="E42" s="32"/>
      <c r="O42" s="232"/>
      <c r="P42" s="232"/>
      <c r="S42" s="232"/>
      <c r="T42" s="232"/>
    </row>
    <row r="43" spans="1:20" ht="15" thickBot="1" x14ac:dyDescent="0.35">
      <c r="A43" s="229"/>
      <c r="B43" s="84"/>
      <c r="C43" s="227"/>
      <c r="D43" s="31"/>
      <c r="E43" s="32"/>
      <c r="O43" s="232"/>
      <c r="P43" s="232"/>
      <c r="S43" s="232"/>
      <c r="T43" s="232"/>
    </row>
    <row r="44" spans="1:20" ht="15" thickBot="1" x14ac:dyDescent="0.35">
      <c r="A44" s="229"/>
      <c r="B44" s="84"/>
      <c r="C44" s="227"/>
      <c r="D44" s="31"/>
      <c r="E44" s="32"/>
      <c r="O44" s="232"/>
      <c r="P44" s="232"/>
      <c r="S44" s="232"/>
      <c r="T44" s="232"/>
    </row>
    <row r="45" spans="1:20" ht="15" thickBot="1" x14ac:dyDescent="0.35">
      <c r="A45" s="229"/>
      <c r="B45" s="84"/>
      <c r="C45" s="227"/>
      <c r="D45" s="31"/>
      <c r="E45" s="32"/>
      <c r="O45" s="232"/>
      <c r="P45" s="232"/>
      <c r="S45" s="232"/>
      <c r="T45" s="232"/>
    </row>
    <row r="46" spans="1:20" ht="15" thickBot="1" x14ac:dyDescent="0.35">
      <c r="A46" s="229"/>
      <c r="B46" s="84"/>
      <c r="C46" s="227"/>
      <c r="D46" s="31"/>
      <c r="E46" s="32"/>
      <c r="O46" s="232"/>
      <c r="P46" s="232"/>
      <c r="S46" s="232"/>
      <c r="T46" s="232"/>
    </row>
    <row r="47" spans="1:20" ht="15" thickBot="1" x14ac:dyDescent="0.35">
      <c r="A47" s="229"/>
      <c r="B47" s="84"/>
      <c r="C47" s="227"/>
      <c r="D47" s="31"/>
      <c r="E47" s="32"/>
      <c r="O47" s="232"/>
      <c r="P47" s="232"/>
      <c r="S47" s="232"/>
      <c r="T47" s="232"/>
    </row>
    <row r="48" spans="1:20" ht="15" thickBot="1" x14ac:dyDescent="0.35">
      <c r="A48" s="229"/>
      <c r="B48" s="84"/>
      <c r="C48" s="227"/>
      <c r="D48" s="31"/>
      <c r="E48" s="32"/>
      <c r="O48" s="232"/>
      <c r="P48" s="232"/>
      <c r="S48" s="232"/>
      <c r="T48" s="232"/>
    </row>
    <row r="49" spans="1:20" ht="15" thickBot="1" x14ac:dyDescent="0.35">
      <c r="A49" s="229"/>
      <c r="B49" s="84"/>
      <c r="C49" s="227"/>
      <c r="D49" s="31"/>
      <c r="E49" s="32"/>
      <c r="O49" s="232"/>
      <c r="P49" s="232"/>
      <c r="S49" s="232"/>
      <c r="T49" s="232"/>
    </row>
    <row r="50" spans="1:20" ht="15" thickBot="1" x14ac:dyDescent="0.35">
      <c r="A50" s="229"/>
      <c r="B50" s="84"/>
      <c r="C50" s="227"/>
      <c r="D50" s="31"/>
      <c r="E50" s="32"/>
      <c r="O50" s="232"/>
      <c r="P50" s="232"/>
      <c r="S50" s="232"/>
      <c r="T50" s="232"/>
    </row>
    <row r="51" spans="1:20" ht="15" thickBot="1" x14ac:dyDescent="0.35">
      <c r="A51" s="229"/>
      <c r="B51" s="84"/>
      <c r="C51" s="227"/>
      <c r="D51" s="31"/>
      <c r="E51" s="32"/>
      <c r="O51" s="232"/>
      <c r="P51" s="232"/>
      <c r="S51" s="232"/>
      <c r="T51" s="232"/>
    </row>
    <row r="52" spans="1:20" ht="15" thickBot="1" x14ac:dyDescent="0.35">
      <c r="A52" s="229"/>
      <c r="B52" s="84"/>
      <c r="C52" s="227"/>
      <c r="D52" s="31"/>
      <c r="E52" s="32"/>
      <c r="O52" s="232"/>
      <c r="P52" s="232"/>
      <c r="S52" s="232"/>
      <c r="T52" s="232"/>
    </row>
    <row r="53" spans="1:20" ht="15" thickBot="1" x14ac:dyDescent="0.35">
      <c r="A53" s="229"/>
      <c r="B53" s="84"/>
      <c r="C53" s="227"/>
      <c r="D53" s="31"/>
      <c r="E53" s="32"/>
      <c r="O53" s="232"/>
      <c r="P53" s="232"/>
      <c r="S53" s="232"/>
      <c r="T53" s="232"/>
    </row>
    <row r="54" spans="1:20" ht="15" thickBot="1" x14ac:dyDescent="0.35">
      <c r="A54" s="229"/>
      <c r="B54" s="84"/>
      <c r="C54" s="227"/>
      <c r="D54" s="31"/>
      <c r="E54" s="32"/>
      <c r="O54" s="232"/>
      <c r="P54" s="232"/>
      <c r="S54" s="232"/>
      <c r="T54" s="232"/>
    </row>
    <row r="55" spans="1:20" ht="15" thickBot="1" x14ac:dyDescent="0.35">
      <c r="A55" s="229"/>
      <c r="B55" s="84"/>
      <c r="C55" s="227"/>
      <c r="D55" s="31"/>
      <c r="E55" s="32"/>
      <c r="O55" s="232"/>
      <c r="P55" s="232"/>
      <c r="S55" s="232"/>
      <c r="T55" s="232"/>
    </row>
    <row r="56" spans="1:20" ht="15" thickBot="1" x14ac:dyDescent="0.35">
      <c r="A56" s="229"/>
      <c r="B56" s="84"/>
      <c r="C56" s="227"/>
      <c r="D56" s="31"/>
      <c r="E56" s="32"/>
      <c r="O56" s="232"/>
      <c r="P56" s="232"/>
      <c r="S56" s="232"/>
      <c r="T56" s="232"/>
    </row>
    <row r="57" spans="1:20" ht="15" thickBot="1" x14ac:dyDescent="0.35">
      <c r="A57" s="229"/>
      <c r="B57" s="84"/>
      <c r="C57" s="227"/>
      <c r="D57" s="31"/>
      <c r="E57" s="32"/>
      <c r="O57" s="232"/>
      <c r="P57" s="232"/>
      <c r="S57" s="232"/>
      <c r="T57" s="232"/>
    </row>
    <row r="58" spans="1:20" ht="15" thickBot="1" x14ac:dyDescent="0.35">
      <c r="A58" s="229"/>
      <c r="B58" s="84"/>
      <c r="C58" s="227"/>
      <c r="D58" s="31"/>
      <c r="E58" s="32"/>
      <c r="O58" s="232"/>
      <c r="P58" s="232"/>
      <c r="S58" s="232"/>
      <c r="T58" s="232"/>
    </row>
    <row r="59" spans="1:20" ht="15" thickBot="1" x14ac:dyDescent="0.35">
      <c r="A59" s="229"/>
      <c r="B59" s="84"/>
      <c r="C59" s="227"/>
      <c r="D59" s="31"/>
      <c r="E59" s="32"/>
      <c r="O59" s="232"/>
      <c r="P59" s="232"/>
      <c r="S59" s="232"/>
      <c r="T59" s="232"/>
    </row>
    <row r="60" spans="1:20" ht="15" thickBot="1" x14ac:dyDescent="0.35">
      <c r="A60" s="229"/>
      <c r="B60" s="84"/>
      <c r="C60" s="227"/>
      <c r="D60" s="31"/>
      <c r="E60" s="32"/>
      <c r="O60" s="232"/>
      <c r="P60" s="232"/>
      <c r="S60" s="232"/>
      <c r="T60" s="232"/>
    </row>
    <row r="61" spans="1:20" ht="15" thickBot="1" x14ac:dyDescent="0.35">
      <c r="A61" s="229"/>
      <c r="B61" s="84"/>
      <c r="C61" s="227"/>
      <c r="D61" s="31"/>
      <c r="E61" s="32"/>
      <c r="O61" s="232"/>
      <c r="P61" s="232"/>
      <c r="S61" s="232"/>
      <c r="T61" s="232"/>
    </row>
    <row r="62" spans="1:20" ht="15" thickBot="1" x14ac:dyDescent="0.35">
      <c r="A62" s="229"/>
      <c r="B62" s="84"/>
      <c r="C62" s="227"/>
      <c r="D62" s="31"/>
      <c r="E62" s="32"/>
      <c r="O62" s="232"/>
      <c r="P62" s="232"/>
      <c r="S62" s="232"/>
      <c r="T62" s="232"/>
    </row>
    <row r="63" spans="1:20" ht="15" thickBot="1" x14ac:dyDescent="0.35">
      <c r="A63" s="229"/>
      <c r="B63" s="84"/>
      <c r="C63" s="227"/>
      <c r="D63" s="31"/>
      <c r="E63" s="32"/>
      <c r="O63" s="232"/>
      <c r="P63" s="232"/>
      <c r="S63" s="232"/>
      <c r="T63" s="232"/>
    </row>
    <row r="64" spans="1:20" ht="15" thickBot="1" x14ac:dyDescent="0.35">
      <c r="A64" s="229"/>
      <c r="B64" s="84"/>
      <c r="C64" s="227"/>
      <c r="D64" s="31"/>
      <c r="E64" s="32"/>
      <c r="O64" s="232"/>
      <c r="P64" s="232"/>
      <c r="S64" s="232"/>
      <c r="T64" s="232"/>
    </row>
    <row r="65" spans="1:20" ht="15" thickBot="1" x14ac:dyDescent="0.35">
      <c r="A65" s="229"/>
      <c r="B65" s="84"/>
      <c r="C65" s="227"/>
      <c r="D65" s="31"/>
      <c r="E65" s="32"/>
      <c r="O65" s="232"/>
      <c r="P65" s="232"/>
      <c r="S65" s="232"/>
      <c r="T65" s="232"/>
    </row>
    <row r="66" spans="1:20" ht="15" thickBot="1" x14ac:dyDescent="0.35">
      <c r="A66" s="229"/>
      <c r="B66" s="84"/>
      <c r="C66" s="227"/>
      <c r="D66" s="31"/>
      <c r="E66" s="32"/>
      <c r="O66" s="232"/>
      <c r="P66" s="232"/>
      <c r="S66" s="232"/>
      <c r="T66" s="232"/>
    </row>
    <row r="67" spans="1:20" ht="15" thickBot="1" x14ac:dyDescent="0.35">
      <c r="A67" s="229"/>
      <c r="B67" s="84"/>
      <c r="C67" s="227"/>
      <c r="D67" s="31"/>
      <c r="E67" s="32"/>
      <c r="O67" s="232"/>
      <c r="P67" s="232"/>
      <c r="S67" s="232"/>
      <c r="T67" s="232"/>
    </row>
    <row r="68" spans="1:20" ht="15" thickBot="1" x14ac:dyDescent="0.35">
      <c r="A68" s="229"/>
      <c r="B68" s="84"/>
      <c r="C68" s="227"/>
      <c r="D68" s="31"/>
      <c r="E68" s="32"/>
      <c r="O68" s="232"/>
      <c r="P68" s="232"/>
      <c r="S68" s="232"/>
      <c r="T68" s="232"/>
    </row>
  </sheetData>
  <sheetProtection algorithmName="SHA-512" hashValue="mpXLr2DnIbnZHuimqOdiGfVPZ2KmqHChghg03ePNgVlCdBCV1vKDQi1TJTMLRkhaCZWtw3nLRrYn41m/7M1Bkg==" saltValue="rjYg4NWJeHRAf6nCSuXc8A=="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3B004-85D6-42A4-ADED-4DD36AC3F0F9}">
  <dimension ref="A1:B105"/>
  <sheetViews>
    <sheetView workbookViewId="0">
      <selection activeCell="B2" sqref="B2"/>
    </sheetView>
  </sheetViews>
  <sheetFormatPr defaultRowHeight="14.4" x14ac:dyDescent="0.3"/>
  <sheetData>
    <row r="1" spans="1:2" x14ac:dyDescent="0.3">
      <c r="A1">
        <v>2022</v>
      </c>
      <c r="B1">
        <v>2021</v>
      </c>
    </row>
    <row r="2" spans="1:2" x14ac:dyDescent="0.3">
      <c r="A2">
        <v>333</v>
      </c>
      <c r="B2">
        <v>333</v>
      </c>
    </row>
    <row r="3" spans="1:2" x14ac:dyDescent="0.3">
      <c r="A3">
        <v>500</v>
      </c>
      <c r="B3">
        <v>500</v>
      </c>
    </row>
    <row r="4" spans="1:2" x14ac:dyDescent="0.3">
      <c r="A4">
        <v>385</v>
      </c>
      <c r="B4">
        <v>385</v>
      </c>
    </row>
    <row r="5" spans="1:2" x14ac:dyDescent="0.3">
      <c r="A5">
        <v>575</v>
      </c>
      <c r="B5">
        <v>575</v>
      </c>
    </row>
    <row r="6" spans="1:2" x14ac:dyDescent="0.3">
      <c r="A6">
        <v>576</v>
      </c>
      <c r="B6">
        <v>576</v>
      </c>
    </row>
    <row r="7" spans="1:2" x14ac:dyDescent="0.3">
      <c r="A7">
        <v>626</v>
      </c>
      <c r="B7">
        <v>626</v>
      </c>
    </row>
    <row r="8" spans="1:2" x14ac:dyDescent="0.3">
      <c r="A8">
        <v>627</v>
      </c>
      <c r="B8">
        <v>627</v>
      </c>
    </row>
    <row r="9" spans="1:2" x14ac:dyDescent="0.3">
      <c r="A9">
        <v>628</v>
      </c>
      <c r="B9">
        <v>628</v>
      </c>
    </row>
    <row r="10" spans="1:2" x14ac:dyDescent="0.3">
      <c r="A10">
        <v>629</v>
      </c>
      <c r="B10">
        <v>629</v>
      </c>
    </row>
    <row r="11" spans="1:2" x14ac:dyDescent="0.3">
      <c r="A11">
        <v>630</v>
      </c>
      <c r="B11">
        <v>630</v>
      </c>
    </row>
    <row r="12" spans="1:2" x14ac:dyDescent="0.3">
      <c r="A12">
        <v>631</v>
      </c>
      <c r="B12">
        <v>631</v>
      </c>
    </row>
    <row r="13" spans="1:2" x14ac:dyDescent="0.3">
      <c r="A13">
        <v>338</v>
      </c>
      <c r="B13">
        <v>338</v>
      </c>
    </row>
    <row r="14" spans="1:2" x14ac:dyDescent="0.3">
      <c r="A14">
        <v>335</v>
      </c>
      <c r="B14">
        <v>335</v>
      </c>
    </row>
    <row r="15" spans="1:2" x14ac:dyDescent="0.3">
      <c r="A15">
        <v>252</v>
      </c>
      <c r="B15">
        <v>252</v>
      </c>
    </row>
    <row r="16" spans="1:2" x14ac:dyDescent="0.3">
      <c r="A16">
        <v>253</v>
      </c>
      <c r="B16">
        <v>253</v>
      </c>
    </row>
    <row r="17" spans="1:2" x14ac:dyDescent="0.3">
      <c r="A17">
        <v>254</v>
      </c>
      <c r="B17">
        <v>254</v>
      </c>
    </row>
    <row r="19" spans="1:2" x14ac:dyDescent="0.3">
      <c r="A19">
        <v>502</v>
      </c>
      <c r="B19">
        <v>502</v>
      </c>
    </row>
    <row r="20" spans="1:2" x14ac:dyDescent="0.3">
      <c r="A20">
        <v>503</v>
      </c>
      <c r="B20">
        <v>503</v>
      </c>
    </row>
    <row r="22" spans="1:2" x14ac:dyDescent="0.3">
      <c r="A22">
        <v>388</v>
      </c>
      <c r="B22">
        <v>388</v>
      </c>
    </row>
    <row r="23" spans="1:2" x14ac:dyDescent="0.3">
      <c r="A23">
        <v>339</v>
      </c>
      <c r="B23">
        <v>339</v>
      </c>
    </row>
    <row r="24" spans="1:2" x14ac:dyDescent="0.3">
      <c r="A24">
        <v>504</v>
      </c>
      <c r="B24">
        <v>504</v>
      </c>
    </row>
    <row r="25" spans="1:2" x14ac:dyDescent="0.3">
      <c r="A25">
        <v>505</v>
      </c>
      <c r="B25">
        <v>505</v>
      </c>
    </row>
    <row r="26" spans="1:2" x14ac:dyDescent="0.3">
      <c r="A26">
        <v>341</v>
      </c>
      <c r="B26">
        <v>341</v>
      </c>
    </row>
    <row r="27" spans="1:2" x14ac:dyDescent="0.3">
      <c r="A27">
        <v>386</v>
      </c>
      <c r="B27">
        <v>386</v>
      </c>
    </row>
    <row r="28" spans="1:2" x14ac:dyDescent="0.3">
      <c r="A28">
        <v>387</v>
      </c>
      <c r="B28">
        <v>387</v>
      </c>
    </row>
    <row r="29" spans="1:2" x14ac:dyDescent="0.3">
      <c r="A29">
        <v>389</v>
      </c>
      <c r="B29">
        <v>389</v>
      </c>
    </row>
    <row r="30" spans="1:2" x14ac:dyDescent="0.3">
      <c r="A30">
        <v>255</v>
      </c>
      <c r="B30">
        <v>255</v>
      </c>
    </row>
    <row r="31" spans="1:2" x14ac:dyDescent="0.3">
      <c r="A31">
        <v>376</v>
      </c>
      <c r="B31">
        <v>376</v>
      </c>
    </row>
    <row r="33" spans="1:2" x14ac:dyDescent="0.3">
      <c r="A33">
        <v>592</v>
      </c>
      <c r="B33">
        <v>592</v>
      </c>
    </row>
    <row r="34" spans="1:2" x14ac:dyDescent="0.3">
      <c r="A34">
        <v>591</v>
      </c>
      <c r="B34">
        <v>591</v>
      </c>
    </row>
    <row r="36" spans="1:2" x14ac:dyDescent="0.3">
      <c r="A36">
        <v>506</v>
      </c>
      <c r="B36">
        <v>506</v>
      </c>
    </row>
    <row r="37" spans="1:2" x14ac:dyDescent="0.3">
      <c r="A37">
        <v>536</v>
      </c>
      <c r="B37">
        <v>536</v>
      </c>
    </row>
    <row r="38" spans="1:2" x14ac:dyDescent="0.3">
      <c r="A38">
        <v>586</v>
      </c>
      <c r="B38">
        <v>586</v>
      </c>
    </row>
    <row r="39" spans="1:2" x14ac:dyDescent="0.3">
      <c r="A39">
        <v>379</v>
      </c>
      <c r="B39">
        <v>379</v>
      </c>
    </row>
    <row r="40" spans="1:2" x14ac:dyDescent="0.3">
      <c r="A40">
        <v>4</v>
      </c>
      <c r="B40">
        <v>4</v>
      </c>
    </row>
    <row r="41" spans="1:2" x14ac:dyDescent="0.3">
      <c r="A41">
        <v>5</v>
      </c>
      <c r="B41">
        <v>5</v>
      </c>
    </row>
    <row r="42" spans="1:2" x14ac:dyDescent="0.3">
      <c r="A42">
        <v>380</v>
      </c>
      <c r="B42">
        <v>380</v>
      </c>
    </row>
    <row r="43" spans="1:2" x14ac:dyDescent="0.3">
      <c r="A43">
        <v>391</v>
      </c>
      <c r="B43">
        <v>391</v>
      </c>
    </row>
    <row r="44" spans="1:2" x14ac:dyDescent="0.3">
      <c r="A44">
        <v>7</v>
      </c>
      <c r="B44">
        <v>7</v>
      </c>
    </row>
    <row r="45" spans="1:2" x14ac:dyDescent="0.3">
      <c r="A45">
        <v>645</v>
      </c>
      <c r="B45">
        <v>645</v>
      </c>
    </row>
    <row r="46" spans="1:2" x14ac:dyDescent="0.3">
      <c r="A46">
        <v>646</v>
      </c>
      <c r="B46">
        <v>646</v>
      </c>
    </row>
    <row r="47" spans="1:2" x14ac:dyDescent="0.3">
      <c r="A47">
        <v>9</v>
      </c>
      <c r="B47">
        <v>9</v>
      </c>
    </row>
    <row r="48" spans="1:2" x14ac:dyDescent="0.3">
      <c r="A48">
        <v>1052</v>
      </c>
      <c r="B48" s="457"/>
    </row>
    <row r="50" spans="1:2" x14ac:dyDescent="0.3">
      <c r="A50">
        <v>16</v>
      </c>
      <c r="B50">
        <v>16</v>
      </c>
    </row>
    <row r="51" spans="1:2" x14ac:dyDescent="0.3">
      <c r="A51">
        <v>532</v>
      </c>
      <c r="B51">
        <v>532</v>
      </c>
    </row>
    <row r="52" spans="1:2" x14ac:dyDescent="0.3">
      <c r="A52">
        <v>17</v>
      </c>
      <c r="B52">
        <v>17</v>
      </c>
    </row>
    <row r="53" spans="1:2" x14ac:dyDescent="0.3">
      <c r="A53">
        <v>20</v>
      </c>
      <c r="B53">
        <v>20</v>
      </c>
    </row>
    <row r="54" spans="1:2" x14ac:dyDescent="0.3">
      <c r="A54">
        <v>533</v>
      </c>
      <c r="B54">
        <v>533</v>
      </c>
    </row>
    <row r="55" spans="1:2" x14ac:dyDescent="0.3">
      <c r="A55">
        <v>508</v>
      </c>
      <c r="B55">
        <v>508</v>
      </c>
    </row>
    <row r="56" spans="1:2" x14ac:dyDescent="0.3">
      <c r="A56">
        <v>509</v>
      </c>
      <c r="B56">
        <v>509</v>
      </c>
    </row>
    <row r="57" spans="1:2" x14ac:dyDescent="0.3">
      <c r="A57">
        <v>22</v>
      </c>
      <c r="B57">
        <v>22</v>
      </c>
    </row>
    <row r="58" spans="1:2" x14ac:dyDescent="0.3">
      <c r="A58">
        <v>23</v>
      </c>
      <c r="B58">
        <v>23</v>
      </c>
    </row>
    <row r="59" spans="1:2" x14ac:dyDescent="0.3">
      <c r="A59">
        <v>507</v>
      </c>
      <c r="B59">
        <v>507</v>
      </c>
    </row>
    <row r="60" spans="1:2" x14ac:dyDescent="0.3">
      <c r="A60">
        <v>647</v>
      </c>
      <c r="B60">
        <v>647</v>
      </c>
    </row>
    <row r="62" spans="1:2" x14ac:dyDescent="0.3">
      <c r="A62">
        <v>534</v>
      </c>
      <c r="B62">
        <v>534</v>
      </c>
    </row>
    <row r="63" spans="1:2" x14ac:dyDescent="0.3">
      <c r="A63">
        <v>13</v>
      </c>
      <c r="B63">
        <v>13</v>
      </c>
    </row>
    <row r="64" spans="1:2" x14ac:dyDescent="0.3">
      <c r="A64">
        <v>14</v>
      </c>
      <c r="B64">
        <v>14</v>
      </c>
    </row>
    <row r="65" spans="1:2" x14ac:dyDescent="0.3">
      <c r="A65">
        <v>32</v>
      </c>
      <c r="B65">
        <v>32</v>
      </c>
    </row>
    <row r="66" spans="1:2" x14ac:dyDescent="0.3">
      <c r="A66">
        <v>31</v>
      </c>
      <c r="B66">
        <v>31</v>
      </c>
    </row>
    <row r="67" spans="1:2" x14ac:dyDescent="0.3">
      <c r="A67">
        <v>193</v>
      </c>
      <c r="B67">
        <v>193</v>
      </c>
    </row>
    <row r="68" spans="1:2" x14ac:dyDescent="0.3">
      <c r="A68">
        <v>33</v>
      </c>
      <c r="B68">
        <v>33</v>
      </c>
    </row>
    <row r="70" spans="1:2" x14ac:dyDescent="0.3">
      <c r="A70">
        <v>512</v>
      </c>
      <c r="B70">
        <v>512</v>
      </c>
    </row>
    <row r="72" spans="1:2" x14ac:dyDescent="0.3">
      <c r="A72">
        <v>622</v>
      </c>
      <c r="B72">
        <v>622</v>
      </c>
    </row>
    <row r="73" spans="1:2" x14ac:dyDescent="0.3">
      <c r="A73">
        <v>577</v>
      </c>
      <c r="B73">
        <v>577</v>
      </c>
    </row>
    <row r="75" spans="1:2" x14ac:dyDescent="0.3">
      <c r="A75">
        <v>547</v>
      </c>
      <c r="B75">
        <v>547</v>
      </c>
    </row>
    <row r="76" spans="1:2" x14ac:dyDescent="0.3">
      <c r="A76">
        <v>659</v>
      </c>
      <c r="B76">
        <v>659</v>
      </c>
    </row>
    <row r="77" spans="1:2" x14ac:dyDescent="0.3">
      <c r="A77">
        <v>660</v>
      </c>
      <c r="B77">
        <v>660</v>
      </c>
    </row>
    <row r="78" spans="1:2" x14ac:dyDescent="0.3">
      <c r="A78">
        <v>661</v>
      </c>
      <c r="B78">
        <v>661</v>
      </c>
    </row>
    <row r="81" spans="1:2" x14ac:dyDescent="0.3">
      <c r="A81">
        <v>6</v>
      </c>
      <c r="B81">
        <v>6</v>
      </c>
    </row>
    <row r="83" spans="1:2" x14ac:dyDescent="0.3">
      <c r="A83">
        <v>620</v>
      </c>
      <c r="B83">
        <v>620</v>
      </c>
    </row>
    <row r="85" spans="1:2" x14ac:dyDescent="0.3">
      <c r="A85">
        <v>947</v>
      </c>
      <c r="B85">
        <v>947</v>
      </c>
    </row>
    <row r="86" spans="1:2" x14ac:dyDescent="0.3">
      <c r="A86">
        <v>948</v>
      </c>
      <c r="B86">
        <v>948</v>
      </c>
    </row>
    <row r="87" spans="1:2" x14ac:dyDescent="0.3">
      <c r="A87">
        <v>949</v>
      </c>
      <c r="B87">
        <v>949</v>
      </c>
    </row>
    <row r="88" spans="1:2" x14ac:dyDescent="0.3">
      <c r="A88">
        <v>950</v>
      </c>
      <c r="B88">
        <v>950</v>
      </c>
    </row>
    <row r="89" spans="1:2" x14ac:dyDescent="0.3">
      <c r="A89">
        <v>952</v>
      </c>
      <c r="B89">
        <v>952</v>
      </c>
    </row>
    <row r="90" spans="1:2" x14ac:dyDescent="0.3">
      <c r="A90">
        <v>954</v>
      </c>
      <c r="B90">
        <v>954</v>
      </c>
    </row>
    <row r="91" spans="1:2" x14ac:dyDescent="0.3">
      <c r="A91">
        <v>956</v>
      </c>
      <c r="B91">
        <v>956</v>
      </c>
    </row>
    <row r="92" spans="1:2" x14ac:dyDescent="0.3">
      <c r="A92">
        <v>958</v>
      </c>
      <c r="B92">
        <v>958</v>
      </c>
    </row>
    <row r="100" spans="1:2" x14ac:dyDescent="0.3">
      <c r="A100">
        <v>960</v>
      </c>
      <c r="B100">
        <v>960</v>
      </c>
    </row>
    <row r="101" spans="1:2" x14ac:dyDescent="0.3">
      <c r="A101">
        <v>962</v>
      </c>
      <c r="B101">
        <v>962</v>
      </c>
    </row>
    <row r="102" spans="1:2" x14ac:dyDescent="0.3">
      <c r="A102">
        <v>964</v>
      </c>
      <c r="B102">
        <v>964</v>
      </c>
    </row>
    <row r="103" spans="1:2" x14ac:dyDescent="0.3">
      <c r="A103">
        <v>966</v>
      </c>
      <c r="B103">
        <v>966</v>
      </c>
    </row>
    <row r="105" spans="1:2" x14ac:dyDescent="0.3">
      <c r="A105">
        <v>968</v>
      </c>
      <c r="B105">
        <v>968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pageSetUpPr fitToPage="1"/>
  </sheetPr>
  <dimension ref="A1:BTH187"/>
  <sheetViews>
    <sheetView zoomScale="95" zoomScaleNormal="95" workbookViewId="0">
      <pane ySplit="5" topLeftCell="A6" activePane="bottomLeft" state="frozen"/>
      <selection activeCell="K179" sqref="K179"/>
      <selection pane="bottomLeft" activeCell="D2" sqref="D2"/>
    </sheetView>
  </sheetViews>
  <sheetFormatPr defaultColWidth="9.109375" defaultRowHeight="14.4" x14ac:dyDescent="0.3"/>
  <cols>
    <col min="1" max="1" width="10.33203125" style="16" customWidth="1"/>
    <col min="2" max="2" width="16.33203125" style="4" customWidth="1"/>
    <col min="3" max="3" width="21.44140625" style="4" customWidth="1"/>
    <col min="4" max="4" width="50.88671875" style="232" customWidth="1"/>
    <col min="5" max="5" width="17.109375" style="16" customWidth="1"/>
    <col min="6" max="6" width="21.5546875" style="232" customWidth="1"/>
    <col min="7" max="7" width="26.6640625" style="283" customWidth="1"/>
    <col min="8" max="8" width="25.109375" style="177" customWidth="1"/>
    <col min="9" max="9" width="24" style="232" customWidth="1"/>
    <col min="10" max="10" width="13.5546875" style="16" customWidth="1"/>
    <col min="11" max="11" width="11.6640625" style="16" customWidth="1"/>
    <col min="12" max="12" width="4" hidden="1" customWidth="1"/>
    <col min="13" max="13" width="11" style="16" hidden="1" customWidth="1"/>
    <col min="14" max="14" width="4.5546875" style="111" hidden="1" customWidth="1"/>
    <col min="15" max="15" width="4.33203125" style="16" hidden="1" customWidth="1"/>
    <col min="16" max="16" width="13.44140625" style="16" hidden="1" customWidth="1"/>
    <col min="17" max="17" width="13.109375" style="16" customWidth="1"/>
    <col min="18" max="24" width="9.109375" style="16"/>
    <col min="25" max="25" width="8.88671875" customWidth="1"/>
    <col min="26" max="28" width="10.5546875" customWidth="1"/>
    <col min="29" max="95" width="20.6640625" customWidth="1"/>
    <col min="123" max="1880" width="9.109375" style="16"/>
    <col min="1881" max="16384" width="9.109375" style="232"/>
  </cols>
  <sheetData>
    <row r="1" spans="1:122" x14ac:dyDescent="0.3">
      <c r="B1" s="285" t="s">
        <v>206</v>
      </c>
      <c r="C1" s="285"/>
      <c r="E1" s="233" t="s">
        <v>6</v>
      </c>
      <c r="F1" s="234">
        <v>2022</v>
      </c>
      <c r="G1" s="60" t="s">
        <v>46</v>
      </c>
      <c r="H1" s="235"/>
      <c r="I1" s="236"/>
      <c r="J1" s="237"/>
      <c r="M1" s="16" t="s">
        <v>16</v>
      </c>
      <c r="O1" s="16">
        <v>1</v>
      </c>
      <c r="P1" s="16" t="s">
        <v>217</v>
      </c>
    </row>
    <row r="2" spans="1:122" ht="44.25" customHeight="1" thickBot="1" x14ac:dyDescent="0.35">
      <c r="B2" s="533" t="s">
        <v>154</v>
      </c>
      <c r="C2" s="534"/>
      <c r="D2" s="238" t="s">
        <v>302</v>
      </c>
      <c r="E2" s="531" t="s">
        <v>157</v>
      </c>
      <c r="F2" s="531"/>
      <c r="G2" s="532"/>
      <c r="H2" s="361" t="s">
        <v>741</v>
      </c>
      <c r="M2" s="16" t="s">
        <v>17</v>
      </c>
      <c r="N2" s="111">
        <v>50</v>
      </c>
      <c r="O2" s="16">
        <v>2</v>
      </c>
      <c r="P2" s="16" t="s">
        <v>648</v>
      </c>
    </row>
    <row r="3" spans="1:122" ht="15" thickBot="1" x14ac:dyDescent="0.35">
      <c r="B3" s="286" t="s">
        <v>0</v>
      </c>
      <c r="C3" s="287"/>
      <c r="D3" s="240" t="e">
        <f>VLOOKUP(D2,'Unit Names(H)'!A2:B139,2,FALSE)</f>
        <v>#N/A</v>
      </c>
      <c r="E3" s="317"/>
      <c r="F3" s="241"/>
      <c r="G3" s="242"/>
      <c r="H3" s="239"/>
      <c r="N3" s="111">
        <v>51</v>
      </c>
      <c r="O3" s="16">
        <v>3</v>
      </c>
      <c r="P3" s="16" t="s">
        <v>649</v>
      </c>
    </row>
    <row r="4" spans="1:122" ht="15" thickBot="1" x14ac:dyDescent="0.35">
      <c r="B4" s="288" t="s">
        <v>294</v>
      </c>
      <c r="C4" s="289"/>
      <c r="D4" s="243"/>
      <c r="E4" s="243"/>
      <c r="F4" s="244"/>
      <c r="G4" s="245"/>
      <c r="H4" s="239"/>
      <c r="I4" s="1"/>
      <c r="M4" s="16" t="s">
        <v>176</v>
      </c>
      <c r="N4" s="111">
        <v>52</v>
      </c>
      <c r="O4" s="16">
        <v>4</v>
      </c>
    </row>
    <row r="5" spans="1:122" ht="37.5" customHeight="1" x14ac:dyDescent="0.3">
      <c r="A5" s="225" t="s">
        <v>204</v>
      </c>
      <c r="B5" s="157" t="s">
        <v>32</v>
      </c>
      <c r="C5" s="157" t="s">
        <v>47</v>
      </c>
      <c r="D5" s="246" t="s">
        <v>1</v>
      </c>
      <c r="E5" s="246">
        <v>2021</v>
      </c>
      <c r="F5" s="247">
        <v>2022</v>
      </c>
      <c r="G5" s="248" t="s">
        <v>297</v>
      </c>
      <c r="H5" s="249" t="s">
        <v>160</v>
      </c>
      <c r="I5" s="234" t="s">
        <v>2</v>
      </c>
      <c r="M5" s="16" t="s">
        <v>230</v>
      </c>
    </row>
    <row r="6" spans="1:122" ht="25.5" customHeight="1" x14ac:dyDescent="0.3">
      <c r="A6" s="54"/>
      <c r="B6" s="293" t="s">
        <v>177</v>
      </c>
      <c r="C6" s="294"/>
      <c r="D6" s="295"/>
      <c r="E6" s="296"/>
      <c r="F6" s="297"/>
      <c r="G6" s="298"/>
      <c r="H6" s="15"/>
      <c r="I6" s="42"/>
      <c r="J6"/>
    </row>
    <row r="7" spans="1:122" s="16" customFormat="1" ht="86.25" customHeight="1" x14ac:dyDescent="0.3">
      <c r="A7" s="54">
        <v>592</v>
      </c>
      <c r="B7" s="225" t="s">
        <v>20</v>
      </c>
      <c r="C7" s="225" t="s">
        <v>179</v>
      </c>
      <c r="D7" s="231" t="s">
        <v>295</v>
      </c>
      <c r="E7" s="224" t="e">
        <f>INDEX('PY1 Data(H)'!$A$1:$CZ$258,MATCH('Unit Data from Audit Worksheet'!$A7,'PY1 Data(H)'!$A$1:$A$258,0),MATCH('Unit Data from Audit Worksheet'!$D$2,'PY1 Data(H)'!$A$1:$CZ$1,0))</f>
        <v>#N/A</v>
      </c>
      <c r="F7" s="110">
        <v>0</v>
      </c>
      <c r="G7" s="251"/>
      <c r="H7" s="252"/>
      <c r="J7" s="530"/>
      <c r="K7" s="360"/>
      <c r="L7"/>
      <c r="N7" s="111"/>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row>
    <row r="8" spans="1:122" s="16" customFormat="1" ht="71.25" customHeight="1" x14ac:dyDescent="0.3">
      <c r="A8" s="54">
        <v>591</v>
      </c>
      <c r="B8" s="225" t="s">
        <v>20</v>
      </c>
      <c r="C8" s="225" t="s">
        <v>179</v>
      </c>
      <c r="D8" s="53" t="s">
        <v>180</v>
      </c>
      <c r="E8" s="224" t="e">
        <f>INDEX('PY1 Data(H)'!$A$1:$CZ$258,MATCH('Unit Data from Audit Worksheet'!$A8,'PY1 Data(H)'!$A$1:$A$258,0),MATCH('Unit Data from Audit Worksheet'!$D$2,'PY1 Data(H)'!$A$1:$CZ$1,0))</f>
        <v>#N/A</v>
      </c>
      <c r="F8" s="110">
        <v>0</v>
      </c>
      <c r="G8" s="251">
        <f>IF(F8&lt;0,"Error: Enter as positive.",)</f>
        <v>0</v>
      </c>
      <c r="H8" s="252"/>
      <c r="J8" s="530"/>
      <c r="K8" s="360"/>
      <c r="L8"/>
      <c r="N8" s="111"/>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row>
    <row r="9" spans="1:122" s="16" customFormat="1" ht="71.25" customHeight="1" x14ac:dyDescent="0.3">
      <c r="A9" s="54">
        <v>593</v>
      </c>
      <c r="B9" s="512" t="s">
        <v>20</v>
      </c>
      <c r="C9" s="513" t="s">
        <v>179</v>
      </c>
      <c r="D9" s="477" t="s">
        <v>628</v>
      </c>
      <c r="E9" s="224" t="e">
        <f>INDEX('PY1 Data(H)'!$A$1:$CZ$258,MATCH('Unit Data from Audit Worksheet'!$A9,'PY1 Data(H)'!$A$1:$A$258,0),MATCH('Unit Data from Audit Worksheet'!$D$2,'PY1 Data(H)'!$A$1:$CZ$1,0))</f>
        <v>#N/A</v>
      </c>
      <c r="F9" s="110">
        <v>0</v>
      </c>
      <c r="G9" s="251"/>
      <c r="H9" s="252"/>
      <c r="J9" s="104"/>
      <c r="K9" s="360"/>
      <c r="L9" s="104"/>
      <c r="N9" s="111"/>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c r="BM9" s="104"/>
      <c r="BN9" s="104"/>
      <c r="BO9" s="104"/>
      <c r="BP9" s="104"/>
      <c r="BQ9" s="104"/>
      <c r="BR9" s="104"/>
      <c r="BS9" s="104"/>
      <c r="BT9" s="104"/>
      <c r="BU9" s="104"/>
      <c r="BV9" s="104"/>
      <c r="BW9" s="104"/>
      <c r="BX9" s="104"/>
      <c r="BY9" s="104"/>
      <c r="BZ9" s="104"/>
      <c r="CA9" s="104"/>
      <c r="CB9" s="104"/>
      <c r="CC9" s="104"/>
      <c r="CD9" s="104"/>
      <c r="CE9" s="104"/>
      <c r="CF9" s="104"/>
      <c r="CG9" s="104"/>
      <c r="CH9" s="104"/>
      <c r="CI9" s="104"/>
      <c r="CJ9" s="104"/>
      <c r="CK9" s="104"/>
      <c r="CL9" s="104"/>
      <c r="CM9" s="104"/>
      <c r="CN9" s="104"/>
      <c r="CO9" s="104"/>
      <c r="CP9" s="104"/>
      <c r="CQ9" s="104"/>
      <c r="CR9" s="104"/>
      <c r="CS9" s="104"/>
      <c r="CT9" s="104"/>
      <c r="CU9" s="104"/>
      <c r="CV9" s="104"/>
      <c r="CW9" s="104"/>
      <c r="CX9" s="104"/>
      <c r="CY9" s="104"/>
      <c r="CZ9" s="104"/>
      <c r="DA9" s="104"/>
      <c r="DB9" s="104"/>
      <c r="DC9" s="104"/>
      <c r="DD9" s="104"/>
      <c r="DE9" s="104"/>
      <c r="DF9" s="104"/>
      <c r="DG9" s="104"/>
      <c r="DH9" s="104"/>
      <c r="DI9" s="104"/>
      <c r="DJ9" s="104"/>
      <c r="DK9" s="104"/>
      <c r="DL9" s="104"/>
      <c r="DM9" s="104"/>
      <c r="DN9" s="104"/>
      <c r="DO9" s="104"/>
      <c r="DP9" s="104"/>
      <c r="DQ9" s="104"/>
      <c r="DR9" s="104"/>
    </row>
    <row r="10" spans="1:122" s="16" customFormat="1" ht="71.25" customHeight="1" x14ac:dyDescent="0.3">
      <c r="A10" s="54">
        <v>594</v>
      </c>
      <c r="B10" s="512" t="s">
        <v>20</v>
      </c>
      <c r="C10" s="513" t="s">
        <v>179</v>
      </c>
      <c r="D10" s="477" t="s">
        <v>629</v>
      </c>
      <c r="E10" s="224" t="e">
        <f>INDEX('PY1 Data(H)'!$A$1:$CZ$258,MATCH('Unit Data from Audit Worksheet'!$A10,'PY1 Data(H)'!$A$1:$A$258,0),MATCH('Unit Data from Audit Worksheet'!$D$2,'PY1 Data(H)'!$A$1:$CZ$1,0))</f>
        <v>#N/A</v>
      </c>
      <c r="F10" s="110">
        <v>0</v>
      </c>
      <c r="G10" s="251">
        <f>IF(F10&lt;0,"Error: Enter as positive.",)</f>
        <v>0</v>
      </c>
      <c r="H10" s="252"/>
      <c r="J10" s="104"/>
      <c r="K10" s="360"/>
      <c r="L10" s="104"/>
      <c r="N10" s="111"/>
      <c r="Y10" s="104"/>
      <c r="Z10" s="104"/>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X10" s="104"/>
      <c r="AY10" s="104"/>
      <c r="AZ10" s="104"/>
      <c r="BA10" s="104"/>
      <c r="BB10" s="104"/>
      <c r="BC10" s="104"/>
      <c r="BD10" s="104"/>
      <c r="BE10" s="104"/>
      <c r="BF10" s="104"/>
      <c r="BG10" s="104"/>
      <c r="BH10" s="104"/>
      <c r="BI10" s="104"/>
      <c r="BJ10" s="104"/>
      <c r="BK10" s="104"/>
      <c r="BL10" s="104"/>
      <c r="BM10" s="104"/>
      <c r="BN10" s="104"/>
      <c r="BO10" s="104"/>
      <c r="BP10" s="104"/>
      <c r="BQ10" s="104"/>
      <c r="BR10" s="104"/>
      <c r="BS10" s="104"/>
      <c r="BT10" s="104"/>
      <c r="BU10" s="104"/>
      <c r="BV10" s="104"/>
      <c r="BW10" s="104"/>
      <c r="BX10" s="104"/>
      <c r="BY10" s="104"/>
      <c r="BZ10" s="104"/>
      <c r="CA10" s="104"/>
      <c r="CB10" s="104"/>
      <c r="CC10" s="104"/>
      <c r="CD10" s="104"/>
      <c r="CE10" s="104"/>
      <c r="CF10" s="104"/>
      <c r="CG10" s="104"/>
      <c r="CH10" s="104"/>
      <c r="CI10" s="104"/>
      <c r="CJ10" s="104"/>
      <c r="CK10" s="104"/>
      <c r="CL10" s="104"/>
      <c r="CM10" s="104"/>
      <c r="CN10" s="104"/>
      <c r="CO10" s="104"/>
      <c r="CP10" s="104"/>
      <c r="CQ10" s="104"/>
      <c r="CR10" s="104"/>
      <c r="CS10" s="104"/>
      <c r="CT10" s="104"/>
      <c r="CU10" s="104"/>
      <c r="CV10" s="104"/>
      <c r="CW10" s="104"/>
      <c r="CX10" s="104"/>
      <c r="CY10" s="104"/>
      <c r="CZ10" s="104"/>
      <c r="DA10" s="104"/>
      <c r="DB10" s="104"/>
      <c r="DC10" s="104"/>
      <c r="DD10" s="104"/>
      <c r="DE10" s="104"/>
      <c r="DF10" s="104"/>
      <c r="DG10" s="104"/>
      <c r="DH10" s="104"/>
      <c r="DI10" s="104"/>
      <c r="DJ10" s="104"/>
      <c r="DK10" s="104"/>
      <c r="DL10" s="104"/>
      <c r="DM10" s="104"/>
      <c r="DN10" s="104"/>
      <c r="DO10" s="104"/>
      <c r="DP10" s="104"/>
      <c r="DQ10" s="104"/>
      <c r="DR10" s="104"/>
    </row>
    <row r="11" spans="1:122" ht="27" customHeight="1" x14ac:dyDescent="0.3">
      <c r="A11" s="54"/>
      <c r="B11" s="525" t="s">
        <v>630</v>
      </c>
      <c r="C11" s="514"/>
      <c r="D11" s="299"/>
      <c r="E11" s="296"/>
      <c r="F11" s="300"/>
      <c r="G11" s="301"/>
      <c r="H11" s="15"/>
      <c r="I11" s="42"/>
      <c r="J11" s="104"/>
      <c r="K11" s="360"/>
    </row>
    <row r="12" spans="1:122" s="16" customFormat="1" ht="55.5" customHeight="1" x14ac:dyDescent="0.3">
      <c r="A12" s="484">
        <v>558</v>
      </c>
      <c r="B12" s="512" t="s">
        <v>20</v>
      </c>
      <c r="C12" s="513" t="s">
        <v>631</v>
      </c>
      <c r="D12" s="477" t="s">
        <v>632</v>
      </c>
      <c r="E12" s="224" t="e">
        <f>INDEX('PY1 Data(H)'!$A$1:$CZ$258,MATCH('Unit Data from Audit Worksheet'!$A12,'PY1 Data(H)'!$A$1:$A$258,0),MATCH('Unit Data from Audit Worksheet'!$D$2,'PY1 Data(H)'!$A$1:$CZ$1,0))</f>
        <v>#N/A</v>
      </c>
      <c r="F12" s="110">
        <v>0</v>
      </c>
      <c r="G12" s="251"/>
      <c r="H12" s="252"/>
      <c r="I12" s="42"/>
      <c r="J12" s="530"/>
      <c r="K12" s="360"/>
      <c r="L12"/>
      <c r="N12" s="111"/>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row>
    <row r="13" spans="1:122" s="16" customFormat="1" ht="45.75" customHeight="1" x14ac:dyDescent="0.3">
      <c r="A13" s="484">
        <v>559</v>
      </c>
      <c r="B13" s="512" t="s">
        <v>20</v>
      </c>
      <c r="C13" s="513" t="s">
        <v>631</v>
      </c>
      <c r="D13" s="477" t="s">
        <v>48</v>
      </c>
      <c r="E13" s="224" t="e">
        <f>INDEX('PY1 Data(H)'!$A$1:$CZ$258,MATCH('Unit Data from Audit Worksheet'!$A13,'PY1 Data(H)'!$A$1:$A$258,0),MATCH('Unit Data from Audit Worksheet'!$D$2,'PY1 Data(H)'!$A$1:$CZ$1,0))</f>
        <v>#N/A</v>
      </c>
      <c r="F13" s="110">
        <v>0</v>
      </c>
      <c r="G13" s="251"/>
      <c r="H13" s="252"/>
      <c r="I13" s="253"/>
      <c r="J13" s="530"/>
      <c r="K13" s="360"/>
      <c r="L13"/>
      <c r="N13" s="111"/>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row>
    <row r="14" spans="1:122" s="16" customFormat="1" ht="88.2" customHeight="1" x14ac:dyDescent="0.3">
      <c r="A14" s="484">
        <v>560</v>
      </c>
      <c r="B14" s="512" t="s">
        <v>20</v>
      </c>
      <c r="C14" s="513" t="s">
        <v>631</v>
      </c>
      <c r="D14" s="452" t="s">
        <v>633</v>
      </c>
      <c r="E14" s="224" t="e">
        <f>INDEX('PY1 Data(H)'!$A$1:$CZ$258,MATCH('Unit Data from Audit Worksheet'!$A14,'PY1 Data(H)'!$A$1:$A$258,0),MATCH('Unit Data from Audit Worksheet'!$D$2,'PY1 Data(H)'!$A$1:$CZ$1,0))</f>
        <v>#N/A</v>
      </c>
      <c r="F14" s="110">
        <v>0</v>
      </c>
      <c r="G14" s="251">
        <f t="shared" ref="G14:G22" si="0">IF(F14&lt;0,"Error: Enter as positive.",)</f>
        <v>0</v>
      </c>
      <c r="H14" s="252"/>
      <c r="I14" s="253"/>
      <c r="J14" s="530"/>
      <c r="K14" s="360"/>
      <c r="L14"/>
      <c r="N14" s="111"/>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row>
    <row r="15" spans="1:122" ht="62.4" customHeight="1" x14ac:dyDescent="0.3">
      <c r="A15" s="484">
        <v>561</v>
      </c>
      <c r="B15" s="512" t="s">
        <v>20</v>
      </c>
      <c r="C15" s="513" t="s">
        <v>631</v>
      </c>
      <c r="D15" s="452" t="s">
        <v>634</v>
      </c>
      <c r="E15" s="224" t="e">
        <f>INDEX('PY1 Data(H)'!$A$1:$CZ$258,MATCH('Unit Data from Audit Worksheet'!$A15,'PY1 Data(H)'!$A$1:$A$258,0),MATCH('Unit Data from Audit Worksheet'!$D$2,'PY1 Data(H)'!$A$1:$CZ$1,0))</f>
        <v>#N/A</v>
      </c>
      <c r="F15" s="110">
        <v>0</v>
      </c>
      <c r="G15" s="251">
        <f t="shared" si="0"/>
        <v>0</v>
      </c>
      <c r="H15" s="15"/>
      <c r="I15" s="42"/>
      <c r="J15" s="104"/>
      <c r="K15" s="360"/>
    </row>
    <row r="16" spans="1:122" ht="99.75" customHeight="1" x14ac:dyDescent="0.3">
      <c r="A16" s="484">
        <v>563</v>
      </c>
      <c r="B16" s="512" t="s">
        <v>20</v>
      </c>
      <c r="C16" s="513" t="s">
        <v>631</v>
      </c>
      <c r="D16" s="452" t="s">
        <v>635</v>
      </c>
      <c r="E16" s="224" t="e">
        <f>INDEX('PY1 Data(H)'!$A$1:$CZ$258,MATCH('Unit Data from Audit Worksheet'!$A16,'PY1 Data(H)'!$A$1:$A$258,0),MATCH('Unit Data from Audit Worksheet'!$D$2,'PY1 Data(H)'!$A$1:$CZ$1,0))</f>
        <v>#N/A</v>
      </c>
      <c r="F16" s="110">
        <v>0</v>
      </c>
      <c r="G16" s="251">
        <f t="shared" si="0"/>
        <v>0</v>
      </c>
      <c r="H16" s="15"/>
      <c r="I16" s="42"/>
      <c r="J16" s="104"/>
      <c r="K16" s="360"/>
    </row>
    <row r="17" spans="1:122" ht="132" customHeight="1" x14ac:dyDescent="0.3">
      <c r="A17" s="484">
        <v>564</v>
      </c>
      <c r="B17" s="512" t="s">
        <v>20</v>
      </c>
      <c r="C17" s="513" t="s">
        <v>636</v>
      </c>
      <c r="D17" s="452" t="s">
        <v>637</v>
      </c>
      <c r="E17" s="224" t="e">
        <f>INDEX('PY1 Data(H)'!$A$1:$CZ$258,MATCH('Unit Data from Audit Worksheet'!$A17,'PY1 Data(H)'!$A$1:$A$258,0),MATCH('Unit Data from Audit Worksheet'!$D$2,'PY1 Data(H)'!$A$1:$CZ$1,0))</f>
        <v>#N/A</v>
      </c>
      <c r="F17" s="110">
        <v>0</v>
      </c>
      <c r="G17" s="251">
        <f t="shared" si="0"/>
        <v>0</v>
      </c>
      <c r="H17" s="15"/>
      <c r="I17" s="42"/>
      <c r="J17" s="530"/>
      <c r="K17" s="360"/>
    </row>
    <row r="18" spans="1:122" ht="93.75" customHeight="1" x14ac:dyDescent="0.3">
      <c r="A18" s="484">
        <v>568</v>
      </c>
      <c r="B18" s="512" t="s">
        <v>20</v>
      </c>
      <c r="C18" s="513" t="s">
        <v>636</v>
      </c>
      <c r="D18" s="452" t="s">
        <v>638</v>
      </c>
      <c r="E18" s="224" t="e">
        <f>INDEX('PY1 Data(H)'!$A$1:$CZ$258,MATCH('Unit Data from Audit Worksheet'!$A18,'PY1 Data(H)'!$A$1:$A$258,0),MATCH('Unit Data from Audit Worksheet'!$D$2,'PY1 Data(H)'!$A$1:$CZ$1,0))</f>
        <v>#N/A</v>
      </c>
      <c r="F18" s="110">
        <v>0</v>
      </c>
      <c r="G18" s="251"/>
      <c r="H18" s="15"/>
      <c r="I18" s="42"/>
      <c r="J18" s="104"/>
      <c r="K18" s="360"/>
    </row>
    <row r="19" spans="1:122" ht="63.6" customHeight="1" x14ac:dyDescent="0.3">
      <c r="A19" s="484">
        <v>565</v>
      </c>
      <c r="B19" s="512" t="s">
        <v>20</v>
      </c>
      <c r="C19" s="513" t="s">
        <v>636</v>
      </c>
      <c r="D19" s="452" t="s">
        <v>155</v>
      </c>
      <c r="E19" s="224" t="e">
        <f>INDEX('PY1 Data(H)'!$A$1:$CZ$258,MATCH('Unit Data from Audit Worksheet'!$A19,'PY1 Data(H)'!$A$1:$A$258,0),MATCH('Unit Data from Audit Worksheet'!$D$2,'PY1 Data(H)'!$A$1:$CZ$1,0))</f>
        <v>#N/A</v>
      </c>
      <c r="F19" s="110">
        <v>0</v>
      </c>
      <c r="G19" s="251"/>
      <c r="H19" s="15"/>
      <c r="I19" s="42"/>
      <c r="J19" s="104"/>
      <c r="K19" s="360"/>
    </row>
    <row r="20" spans="1:122" ht="75.599999999999994" customHeight="1" x14ac:dyDescent="0.3">
      <c r="A20" s="484">
        <v>566</v>
      </c>
      <c r="B20" s="512" t="s">
        <v>20</v>
      </c>
      <c r="C20" s="513" t="s">
        <v>636</v>
      </c>
      <c r="D20" s="452" t="s">
        <v>156</v>
      </c>
      <c r="E20" s="224" t="e">
        <f>INDEX('PY1 Data(H)'!$A$1:$CZ$258,MATCH('Unit Data from Audit Worksheet'!$A20,'PY1 Data(H)'!$A$1:$A$258,0),MATCH('Unit Data from Audit Worksheet'!$D$2,'PY1 Data(H)'!$A$1:$CZ$1,0))</f>
        <v>#N/A</v>
      </c>
      <c r="F20" s="110">
        <v>0</v>
      </c>
      <c r="G20" s="251"/>
      <c r="H20" s="15"/>
      <c r="I20" s="42"/>
      <c r="J20" s="104"/>
      <c r="K20" s="360"/>
    </row>
    <row r="21" spans="1:122" ht="78.75" customHeight="1" x14ac:dyDescent="0.3">
      <c r="A21" s="484">
        <v>567</v>
      </c>
      <c r="B21" s="512" t="s">
        <v>20</v>
      </c>
      <c r="C21" s="513" t="s">
        <v>636</v>
      </c>
      <c r="D21" s="452" t="s">
        <v>629</v>
      </c>
      <c r="E21" s="224" t="e">
        <f>INDEX('PY1 Data(H)'!$A$1:$CZ$258,MATCH('Unit Data from Audit Worksheet'!$A21,'PY1 Data(H)'!$A$1:$A$258,0),MATCH('Unit Data from Audit Worksheet'!$D$2,'PY1 Data(H)'!$A$1:$CZ$1,0))</f>
        <v>#N/A</v>
      </c>
      <c r="F21" s="110">
        <v>0</v>
      </c>
      <c r="G21" s="251">
        <f t="shared" si="0"/>
        <v>0</v>
      </c>
      <c r="H21" s="252"/>
      <c r="I21" s="253"/>
      <c r="J21" s="104"/>
      <c r="K21" s="360"/>
    </row>
    <row r="22" spans="1:122" ht="78.75" customHeight="1" x14ac:dyDescent="0.3">
      <c r="A22" s="484">
        <v>562</v>
      </c>
      <c r="B22" s="512" t="s">
        <v>20</v>
      </c>
      <c r="C22" s="513" t="s">
        <v>2</v>
      </c>
      <c r="D22" s="485" t="s">
        <v>639</v>
      </c>
      <c r="E22" s="224" t="e">
        <f>INDEX('PY1 Data(H)'!$A$1:$CZ$258,MATCH('Unit Data from Audit Worksheet'!$A22,'PY1 Data(H)'!$A$1:$A$258,0),MATCH('Unit Data from Audit Worksheet'!$D$2,'PY1 Data(H)'!$A$1:$CZ$1,0))</f>
        <v>#N/A</v>
      </c>
      <c r="F22" s="110">
        <v>0</v>
      </c>
      <c r="G22" s="251">
        <f t="shared" si="0"/>
        <v>0</v>
      </c>
      <c r="H22" s="252"/>
      <c r="I22" s="253"/>
      <c r="J22" s="104"/>
      <c r="K22" s="360"/>
    </row>
    <row r="23" spans="1:122" ht="69.599999999999994" customHeight="1" x14ac:dyDescent="0.3">
      <c r="A23" s="484">
        <v>569</v>
      </c>
      <c r="B23" s="512" t="s">
        <v>20</v>
      </c>
      <c r="C23" s="513" t="s">
        <v>2</v>
      </c>
      <c r="D23" s="452" t="s">
        <v>640</v>
      </c>
      <c r="E23" s="224" t="e">
        <f>INDEX('PY1 Data(H)'!$A$1:$CZ$258,MATCH('Unit Data from Audit Worksheet'!$A23,'PY1 Data(H)'!$A$1:$A$258,0),MATCH('Unit Data from Audit Worksheet'!$D$2,'PY1 Data(H)'!$A$1:$CZ$1,0))</f>
        <v>#N/A</v>
      </c>
      <c r="F23" s="110">
        <v>0</v>
      </c>
      <c r="G23" s="251"/>
      <c r="H23" s="254"/>
      <c r="I23" s="42"/>
      <c r="J23" s="104"/>
      <c r="K23" s="360"/>
    </row>
    <row r="24" spans="1:122" ht="40.200000000000003" customHeight="1" x14ac:dyDescent="0.3">
      <c r="A24" s="448"/>
      <c r="B24" s="525" t="s">
        <v>563</v>
      </c>
      <c r="C24" s="515"/>
      <c r="D24" s="450"/>
      <c r="E24" s="450"/>
      <c r="F24" s="450"/>
      <c r="G24" s="450"/>
      <c r="H24" s="449"/>
      <c r="I24" s="42"/>
      <c r="J24" s="104"/>
      <c r="K24" s="360"/>
      <c r="L24" s="104"/>
      <c r="Y24" s="104"/>
      <c r="Z24" s="104"/>
      <c r="AA24" s="104"/>
      <c r="AB24" s="104"/>
      <c r="AC24" s="104"/>
      <c r="AD24" s="104"/>
      <c r="AE24" s="104"/>
      <c r="AF24" s="104"/>
      <c r="AG24" s="104"/>
      <c r="AH24" s="104"/>
      <c r="AI24" s="104"/>
      <c r="AJ24" s="104"/>
      <c r="AK24" s="104"/>
      <c r="AL24" s="104"/>
      <c r="AM24" s="104"/>
      <c r="AN24" s="104"/>
      <c r="AO24" s="104"/>
      <c r="AP24" s="104"/>
      <c r="AQ24" s="104"/>
      <c r="AR24" s="104"/>
      <c r="AS24" s="104"/>
      <c r="AT24" s="104"/>
      <c r="AU24" s="104"/>
      <c r="AV24" s="104"/>
      <c r="AW24" s="104"/>
      <c r="AX24" s="104"/>
      <c r="AY24" s="104"/>
      <c r="AZ24" s="104"/>
      <c r="BA24" s="104"/>
      <c r="BB24" s="104"/>
      <c r="BC24" s="104"/>
      <c r="BD24" s="104"/>
      <c r="BE24" s="104"/>
      <c r="BF24" s="104"/>
      <c r="BG24" s="104"/>
      <c r="BH24" s="104"/>
      <c r="BI24" s="104"/>
      <c r="BJ24" s="104"/>
      <c r="BK24" s="104"/>
      <c r="BL24" s="104"/>
      <c r="BM24" s="104"/>
      <c r="BN24" s="104"/>
      <c r="BO24" s="104"/>
      <c r="BP24" s="104"/>
      <c r="BQ24" s="104"/>
      <c r="BR24" s="104"/>
      <c r="BS24" s="104"/>
      <c r="BT24" s="104"/>
      <c r="BU24" s="104"/>
      <c r="BV24" s="104"/>
      <c r="BW24" s="104"/>
      <c r="BX24" s="104"/>
      <c r="BY24" s="104"/>
      <c r="BZ24" s="104"/>
      <c r="CA24" s="104"/>
      <c r="CB24" s="104"/>
      <c r="CC24" s="104"/>
      <c r="CD24" s="104"/>
      <c r="CE24" s="104"/>
      <c r="CF24" s="104"/>
      <c r="CG24" s="104"/>
      <c r="CH24" s="104"/>
      <c r="CI24" s="104"/>
      <c r="CJ24" s="104"/>
      <c r="CK24" s="104"/>
      <c r="CL24" s="104"/>
      <c r="CM24" s="104"/>
      <c r="CN24" s="104"/>
      <c r="CO24" s="104"/>
      <c r="CP24" s="104"/>
      <c r="CQ24" s="104"/>
      <c r="CR24" s="104"/>
      <c r="CS24" s="104"/>
      <c r="CT24" s="104"/>
      <c r="CU24" s="104"/>
      <c r="CV24" s="104"/>
      <c r="CW24" s="104"/>
      <c r="CX24" s="104"/>
      <c r="CY24" s="104"/>
      <c r="CZ24" s="104"/>
      <c r="DA24" s="104"/>
      <c r="DB24" s="104"/>
      <c r="DC24" s="104"/>
      <c r="DD24" s="104"/>
      <c r="DE24" s="104"/>
      <c r="DF24" s="104"/>
      <c r="DG24" s="104"/>
      <c r="DH24" s="104"/>
      <c r="DI24" s="104"/>
      <c r="DJ24" s="104"/>
      <c r="DK24" s="104"/>
      <c r="DL24" s="104"/>
      <c r="DM24" s="104"/>
      <c r="DN24" s="104"/>
      <c r="DO24" s="104"/>
      <c r="DP24" s="104"/>
      <c r="DQ24" s="104"/>
      <c r="DR24" s="104"/>
    </row>
    <row r="25" spans="1:122" ht="82.5" customHeight="1" x14ac:dyDescent="0.3">
      <c r="A25" s="451">
        <v>534</v>
      </c>
      <c r="B25" s="516" t="s">
        <v>198</v>
      </c>
      <c r="C25" s="512" t="s">
        <v>564</v>
      </c>
      <c r="D25" s="452" t="s">
        <v>565</v>
      </c>
      <c r="E25" s="224" t="e">
        <f>INDEX('PY1 Data(H)'!$A$1:$CZ$258,MATCH('Unit Data from Audit Worksheet'!$A25,'PY1 Data(H)'!$A$1:$A$258,0),MATCH('Unit Data from Audit Worksheet'!$D$2,'PY1 Data(H)'!$A$1:$CZ$1,0))</f>
        <v>#N/A</v>
      </c>
      <c r="F25" s="110">
        <v>0</v>
      </c>
      <c r="G25" s="251"/>
      <c r="H25" s="449"/>
      <c r="I25" s="42"/>
      <c r="J25" s="530"/>
      <c r="K25" s="360"/>
      <c r="L25" s="104"/>
      <c r="Y25" s="104"/>
      <c r="Z25" s="104"/>
      <c r="AA25" s="104"/>
      <c r="AB25" s="104"/>
      <c r="AC25" s="104"/>
      <c r="AD25" s="104"/>
      <c r="AE25" s="104"/>
      <c r="AF25" s="104"/>
      <c r="AG25" s="104"/>
      <c r="AH25" s="104"/>
      <c r="AI25" s="104"/>
      <c r="AJ25" s="104"/>
      <c r="AK25" s="104"/>
      <c r="AL25" s="104"/>
      <c r="AM25" s="104"/>
      <c r="AN25" s="104"/>
      <c r="AO25" s="104"/>
      <c r="AP25" s="104"/>
      <c r="AQ25" s="104"/>
      <c r="AR25" s="104"/>
      <c r="AS25" s="104"/>
      <c r="AT25" s="104"/>
      <c r="AU25" s="104"/>
      <c r="AV25" s="104"/>
      <c r="AW25" s="104"/>
      <c r="AX25" s="104"/>
      <c r="AY25" s="104"/>
      <c r="AZ25" s="104"/>
      <c r="BA25" s="104"/>
      <c r="BB25" s="104"/>
      <c r="BC25" s="104"/>
      <c r="BD25" s="104"/>
      <c r="BE25" s="104"/>
      <c r="BF25" s="104"/>
      <c r="BG25" s="104"/>
      <c r="BH25" s="104"/>
      <c r="BI25" s="104"/>
      <c r="BJ25" s="104"/>
      <c r="BK25" s="104"/>
      <c r="BL25" s="104"/>
      <c r="BM25" s="104"/>
      <c r="BN25" s="104"/>
      <c r="BO25" s="104"/>
      <c r="BP25" s="104"/>
      <c r="BQ25" s="104"/>
      <c r="BR25" s="104"/>
      <c r="BS25" s="104"/>
      <c r="BT25" s="104"/>
      <c r="BU25" s="104"/>
      <c r="BV25" s="104"/>
      <c r="BW25" s="104"/>
      <c r="BX25" s="104"/>
      <c r="BY25" s="104"/>
      <c r="BZ25" s="104"/>
      <c r="CA25" s="104"/>
      <c r="CB25" s="104"/>
      <c r="CC25" s="104"/>
      <c r="CD25" s="104"/>
      <c r="CE25" s="104"/>
      <c r="CF25" s="104"/>
      <c r="CG25" s="104"/>
      <c r="CH25" s="104"/>
      <c r="CI25" s="104"/>
      <c r="CJ25" s="104"/>
      <c r="CK25" s="104"/>
      <c r="CL25" s="104"/>
      <c r="CM25" s="104"/>
      <c r="CN25" s="104"/>
      <c r="CO25" s="104"/>
      <c r="CP25" s="104"/>
      <c r="CQ25" s="104"/>
      <c r="CR25" s="104"/>
      <c r="CS25" s="104"/>
      <c r="CT25" s="104"/>
      <c r="CU25" s="104"/>
      <c r="CV25" s="104"/>
      <c r="CW25" s="104"/>
      <c r="CX25" s="104"/>
      <c r="CY25" s="104"/>
      <c r="CZ25" s="104"/>
      <c r="DA25" s="104"/>
      <c r="DB25" s="104"/>
      <c r="DC25" s="104"/>
      <c r="DD25" s="104"/>
      <c r="DE25" s="104"/>
      <c r="DF25" s="104"/>
      <c r="DG25" s="104"/>
      <c r="DH25" s="104"/>
      <c r="DI25" s="104"/>
      <c r="DJ25" s="104"/>
      <c r="DK25" s="104"/>
      <c r="DL25" s="104"/>
      <c r="DM25" s="104"/>
      <c r="DN25" s="104"/>
      <c r="DO25" s="104"/>
      <c r="DP25" s="104"/>
      <c r="DQ25" s="104"/>
      <c r="DR25" s="104"/>
    </row>
    <row r="26" spans="1:122" ht="82.5" customHeight="1" x14ac:dyDescent="0.3">
      <c r="A26" s="453">
        <v>13</v>
      </c>
      <c r="B26" s="516" t="s">
        <v>175</v>
      </c>
      <c r="C26" s="517" t="s">
        <v>566</v>
      </c>
      <c r="D26" s="454" t="s">
        <v>567</v>
      </c>
      <c r="E26" s="224" t="e">
        <f>INDEX('PY1 Data(H)'!$A$1:$CZ$258,MATCH('Unit Data from Audit Worksheet'!$A26,'PY1 Data(H)'!$A$1:$A$258,0),MATCH('Unit Data from Audit Worksheet'!$D$2,'PY1 Data(H)'!$A$1:$CZ$1,0))</f>
        <v>#N/A</v>
      </c>
      <c r="F26" s="110">
        <v>0</v>
      </c>
      <c r="G26" s="251"/>
      <c r="H26" s="449"/>
      <c r="I26" s="42"/>
      <c r="J26" s="530"/>
      <c r="K26" s="360"/>
      <c r="L26" s="104"/>
      <c r="Y26" s="104"/>
      <c r="Z26" s="104"/>
      <c r="AA26" s="104"/>
      <c r="AB26" s="104"/>
      <c r="AC26" s="104"/>
      <c r="AD26" s="104"/>
      <c r="AE26" s="104"/>
      <c r="AF26" s="104"/>
      <c r="AG26" s="104"/>
      <c r="AH26" s="104"/>
      <c r="AI26" s="104"/>
      <c r="AJ26" s="104"/>
      <c r="AK26" s="104"/>
      <c r="AL26" s="104"/>
      <c r="AM26" s="104"/>
      <c r="AN26" s="104"/>
      <c r="AO26" s="104"/>
      <c r="AP26" s="104"/>
      <c r="AQ26" s="104"/>
      <c r="AR26" s="104"/>
      <c r="AS26" s="104"/>
      <c r="AT26" s="104"/>
      <c r="AU26" s="104"/>
      <c r="AV26" s="104"/>
      <c r="AW26" s="104"/>
      <c r="AX26" s="104"/>
      <c r="AY26" s="104"/>
      <c r="AZ26" s="104"/>
      <c r="BA26" s="104"/>
      <c r="BB26" s="104"/>
      <c r="BC26" s="104"/>
      <c r="BD26" s="104"/>
      <c r="BE26" s="104"/>
      <c r="BF26" s="104"/>
      <c r="BG26" s="104"/>
      <c r="BH26" s="104"/>
      <c r="BI26" s="104"/>
      <c r="BJ26" s="104"/>
      <c r="BK26" s="104"/>
      <c r="BL26" s="104"/>
      <c r="BM26" s="104"/>
      <c r="BN26" s="104"/>
      <c r="BO26" s="104"/>
      <c r="BP26" s="104"/>
      <c r="BQ26" s="104"/>
      <c r="BR26" s="104"/>
      <c r="BS26" s="104"/>
      <c r="BT26" s="104"/>
      <c r="BU26" s="104"/>
      <c r="BV26" s="104"/>
      <c r="BW26" s="104"/>
      <c r="BX26" s="104"/>
      <c r="BY26" s="104"/>
      <c r="BZ26" s="104"/>
      <c r="CA26" s="104"/>
      <c r="CB26" s="104"/>
      <c r="CC26" s="104"/>
      <c r="CD26" s="104"/>
      <c r="CE26" s="104"/>
      <c r="CF26" s="104"/>
      <c r="CG26" s="104"/>
      <c r="CH26" s="104"/>
      <c r="CI26" s="104"/>
      <c r="CJ26" s="104"/>
      <c r="CK26" s="104"/>
      <c r="CL26" s="104"/>
      <c r="CM26" s="104"/>
      <c r="CN26" s="104"/>
      <c r="CO26" s="104"/>
      <c r="CP26" s="104"/>
      <c r="CQ26" s="104"/>
      <c r="CR26" s="104"/>
      <c r="CS26" s="104"/>
      <c r="CT26" s="104"/>
      <c r="CU26" s="104"/>
      <c r="CV26" s="104"/>
      <c r="CW26" s="104"/>
      <c r="CX26" s="104"/>
      <c r="CY26" s="104"/>
      <c r="CZ26" s="104"/>
      <c r="DA26" s="104"/>
      <c r="DB26" s="104"/>
      <c r="DC26" s="104"/>
      <c r="DD26" s="104"/>
      <c r="DE26" s="104"/>
      <c r="DF26" s="104"/>
      <c r="DG26" s="104"/>
      <c r="DH26" s="104"/>
      <c r="DI26" s="104"/>
      <c r="DJ26" s="104"/>
      <c r="DK26" s="104"/>
      <c r="DL26" s="104"/>
      <c r="DM26" s="104"/>
      <c r="DN26" s="104"/>
      <c r="DO26" s="104"/>
      <c r="DP26" s="104"/>
      <c r="DQ26" s="104"/>
      <c r="DR26" s="104"/>
    </row>
    <row r="27" spans="1:122" ht="178.95" customHeight="1" x14ac:dyDescent="0.3">
      <c r="A27" s="453">
        <v>14</v>
      </c>
      <c r="B27" s="516" t="s">
        <v>175</v>
      </c>
      <c r="C27" s="517" t="s">
        <v>566</v>
      </c>
      <c r="D27" s="454" t="s">
        <v>568</v>
      </c>
      <c r="E27" s="224" t="e">
        <f>INDEX('PY1 Data(H)'!$A$1:$CZ$258,MATCH('Unit Data from Audit Worksheet'!$A27,'PY1 Data(H)'!$A$1:$A$258,0),MATCH('Unit Data from Audit Worksheet'!$D$2,'PY1 Data(H)'!$A$1:$CZ$1,0))</f>
        <v>#N/A</v>
      </c>
      <c r="F27" s="110">
        <v>0</v>
      </c>
      <c r="G27" s="251">
        <f t="shared" ref="G27:G30" si="1">IF(F27&lt;0,"Error: Enter as positive.",)</f>
        <v>0</v>
      </c>
      <c r="H27" s="449"/>
      <c r="I27" s="42"/>
      <c r="J27" s="530"/>
      <c r="K27" s="360"/>
      <c r="L27" s="104"/>
      <c r="Y27" s="104"/>
      <c r="Z27" s="104"/>
      <c r="AA27" s="104"/>
      <c r="AB27" s="104"/>
      <c r="AC27" s="104"/>
      <c r="AD27" s="104"/>
      <c r="AE27" s="104"/>
      <c r="AF27" s="104"/>
      <c r="AG27" s="104"/>
      <c r="AH27" s="104"/>
      <c r="AI27" s="104"/>
      <c r="AJ27" s="104"/>
      <c r="AK27" s="104"/>
      <c r="AL27" s="104"/>
      <c r="AM27" s="104"/>
      <c r="AN27" s="104"/>
      <c r="AO27" s="104"/>
      <c r="AP27" s="104"/>
      <c r="AQ27" s="104"/>
      <c r="AR27" s="104"/>
      <c r="AS27" s="104"/>
      <c r="AT27" s="104"/>
      <c r="AU27" s="104"/>
      <c r="AV27" s="104"/>
      <c r="AW27" s="104"/>
      <c r="AX27" s="104"/>
      <c r="AY27" s="104"/>
      <c r="AZ27" s="104"/>
      <c r="BA27" s="104"/>
      <c r="BB27" s="104"/>
      <c r="BC27" s="104"/>
      <c r="BD27" s="104"/>
      <c r="BE27" s="104"/>
      <c r="BF27" s="104"/>
      <c r="BG27" s="104"/>
      <c r="BH27" s="104"/>
      <c r="BI27" s="104"/>
      <c r="BJ27" s="104"/>
      <c r="BK27" s="104"/>
      <c r="BL27" s="104"/>
      <c r="BM27" s="104"/>
      <c r="BN27" s="104"/>
      <c r="BO27" s="104"/>
      <c r="BP27" s="104"/>
      <c r="BQ27" s="104"/>
      <c r="BR27" s="104"/>
      <c r="BS27" s="104"/>
      <c r="BT27" s="104"/>
      <c r="BU27" s="104"/>
      <c r="BV27" s="104"/>
      <c r="BW27" s="104"/>
      <c r="BX27" s="104"/>
      <c r="BY27" s="104"/>
      <c r="BZ27" s="104"/>
      <c r="CA27" s="104"/>
      <c r="CB27" s="104"/>
      <c r="CC27" s="104"/>
      <c r="CD27" s="104"/>
      <c r="CE27" s="104"/>
      <c r="CF27" s="104"/>
      <c r="CG27" s="104"/>
      <c r="CH27" s="104"/>
      <c r="CI27" s="104"/>
      <c r="CJ27" s="104"/>
      <c r="CK27" s="104"/>
      <c r="CL27" s="104"/>
      <c r="CM27" s="104"/>
      <c r="CN27" s="104"/>
      <c r="CO27" s="104"/>
      <c r="CP27" s="104"/>
      <c r="CQ27" s="104"/>
      <c r="CR27" s="104"/>
      <c r="CS27" s="104"/>
      <c r="CT27" s="104"/>
      <c r="CU27" s="104"/>
      <c r="CV27" s="104"/>
      <c r="CW27" s="104"/>
      <c r="CX27" s="104"/>
      <c r="CY27" s="104"/>
      <c r="CZ27" s="104"/>
      <c r="DA27" s="104"/>
      <c r="DB27" s="104"/>
      <c r="DC27" s="104"/>
      <c r="DD27" s="104"/>
      <c r="DE27" s="104"/>
      <c r="DF27" s="104"/>
      <c r="DG27" s="104"/>
      <c r="DH27" s="104"/>
      <c r="DI27" s="104"/>
      <c r="DJ27" s="104"/>
      <c r="DK27" s="104"/>
      <c r="DL27" s="104"/>
      <c r="DM27" s="104"/>
      <c r="DN27" s="104"/>
      <c r="DO27" s="104"/>
      <c r="DP27" s="104"/>
      <c r="DQ27" s="104"/>
      <c r="DR27" s="104"/>
    </row>
    <row r="28" spans="1:122" ht="82.5" customHeight="1" x14ac:dyDescent="0.3">
      <c r="A28" s="486">
        <v>571</v>
      </c>
      <c r="B28" s="516" t="s">
        <v>175</v>
      </c>
      <c r="C28" s="512" t="s">
        <v>641</v>
      </c>
      <c r="D28" s="452" t="s">
        <v>287</v>
      </c>
      <c r="E28" s="224" t="e">
        <f>INDEX('PY1 Data(H)'!$A$1:$CZ$258,MATCH('Unit Data from Audit Worksheet'!$A28,'PY1 Data(H)'!$A$1:$A$258,0),MATCH('Unit Data from Audit Worksheet'!$D$2,'PY1 Data(H)'!$A$1:$CZ$1,0))</f>
        <v>#N/A</v>
      </c>
      <c r="F28" s="110">
        <v>0</v>
      </c>
      <c r="G28" s="251">
        <f t="shared" si="1"/>
        <v>0</v>
      </c>
      <c r="H28" s="449"/>
      <c r="I28" s="42"/>
      <c r="J28" s="530"/>
      <c r="K28" s="360"/>
      <c r="L28" s="104"/>
      <c r="Y28" s="104"/>
      <c r="Z28" s="104"/>
      <c r="AA28" s="104"/>
      <c r="AB28" s="104"/>
      <c r="AC28" s="104"/>
      <c r="AD28" s="104"/>
      <c r="AE28" s="104"/>
      <c r="AF28" s="104"/>
      <c r="AG28" s="104"/>
      <c r="AH28" s="104"/>
      <c r="AI28" s="104"/>
      <c r="AJ28" s="104"/>
      <c r="AK28" s="104"/>
      <c r="AL28" s="104"/>
      <c r="AM28" s="104"/>
      <c r="AN28" s="104"/>
      <c r="AO28" s="104"/>
      <c r="AP28" s="104"/>
      <c r="AQ28" s="104"/>
      <c r="AR28" s="104"/>
      <c r="AS28" s="104"/>
      <c r="AT28" s="104"/>
      <c r="AU28" s="104"/>
      <c r="AV28" s="104"/>
      <c r="AW28" s="104"/>
      <c r="AX28" s="104"/>
      <c r="AY28" s="104"/>
      <c r="AZ28" s="104"/>
      <c r="BA28" s="104"/>
      <c r="BB28" s="104"/>
      <c r="BC28" s="104"/>
      <c r="BD28" s="104"/>
      <c r="BE28" s="104"/>
      <c r="BF28" s="104"/>
      <c r="BG28" s="104"/>
      <c r="BH28" s="104"/>
      <c r="BI28" s="104"/>
      <c r="BJ28" s="104"/>
      <c r="BK28" s="104"/>
      <c r="BL28" s="104"/>
      <c r="BM28" s="104"/>
      <c r="BN28" s="104"/>
      <c r="BO28" s="104"/>
      <c r="BP28" s="104"/>
      <c r="BQ28" s="104"/>
      <c r="BR28" s="104"/>
      <c r="BS28" s="104"/>
      <c r="BT28" s="104"/>
      <c r="BU28" s="104"/>
      <c r="BV28" s="104"/>
      <c r="BW28" s="104"/>
      <c r="BX28" s="104"/>
      <c r="BY28" s="104"/>
      <c r="BZ28" s="104"/>
      <c r="CA28" s="104"/>
      <c r="CB28" s="104"/>
      <c r="CC28" s="104"/>
      <c r="CD28" s="104"/>
      <c r="CE28" s="104"/>
      <c r="CF28" s="104"/>
      <c r="CG28" s="104"/>
      <c r="CH28" s="104"/>
      <c r="CI28" s="104"/>
      <c r="CJ28" s="104"/>
      <c r="CK28" s="104"/>
      <c r="CL28" s="104"/>
      <c r="CM28" s="104"/>
      <c r="CN28" s="104"/>
      <c r="CO28" s="104"/>
      <c r="CP28" s="104"/>
      <c r="CQ28" s="104"/>
      <c r="CR28" s="104"/>
      <c r="CS28" s="104"/>
      <c r="CT28" s="104"/>
      <c r="CU28" s="104"/>
      <c r="CV28" s="104"/>
      <c r="CW28" s="104"/>
      <c r="CX28" s="104"/>
      <c r="CY28" s="104"/>
      <c r="CZ28" s="104"/>
      <c r="DA28" s="104"/>
      <c r="DB28" s="104"/>
      <c r="DC28" s="104"/>
      <c r="DD28" s="104"/>
      <c r="DE28" s="104"/>
      <c r="DF28" s="104"/>
      <c r="DG28" s="104"/>
      <c r="DH28" s="104"/>
      <c r="DI28" s="104"/>
      <c r="DJ28" s="104"/>
      <c r="DK28" s="104"/>
      <c r="DL28" s="104"/>
      <c r="DM28" s="104"/>
      <c r="DN28" s="104"/>
      <c r="DO28" s="104"/>
      <c r="DP28" s="104"/>
      <c r="DQ28" s="104"/>
      <c r="DR28" s="104"/>
    </row>
    <row r="29" spans="1:122" ht="82.5" customHeight="1" x14ac:dyDescent="0.3">
      <c r="A29" s="486">
        <v>572</v>
      </c>
      <c r="B29" s="516" t="s">
        <v>20</v>
      </c>
      <c r="C29" s="512" t="s">
        <v>641</v>
      </c>
      <c r="D29" s="452" t="s">
        <v>288</v>
      </c>
      <c r="E29" s="224" t="e">
        <f>INDEX('PY1 Data(H)'!$A$1:$CZ$258,MATCH('Unit Data from Audit Worksheet'!$A29,'PY1 Data(H)'!$A$1:$A$258,0),MATCH('Unit Data from Audit Worksheet'!$D$2,'PY1 Data(H)'!$A$1:$CZ$1,0))</f>
        <v>#N/A</v>
      </c>
      <c r="F29" s="110">
        <v>0</v>
      </c>
      <c r="G29" s="251">
        <f t="shared" si="1"/>
        <v>0</v>
      </c>
      <c r="H29" s="449"/>
      <c r="I29" s="42"/>
      <c r="J29" s="530"/>
      <c r="K29" s="360"/>
      <c r="L29" s="104"/>
      <c r="Y29" s="104"/>
      <c r="Z29" s="104"/>
      <c r="AA29" s="104"/>
      <c r="AB29" s="104"/>
      <c r="AC29" s="104"/>
      <c r="AD29" s="104"/>
      <c r="AE29" s="104"/>
      <c r="AF29" s="104"/>
      <c r="AG29" s="104"/>
      <c r="AH29" s="104"/>
      <c r="AI29" s="104"/>
      <c r="AJ29" s="104"/>
      <c r="AK29" s="104"/>
      <c r="AL29" s="104"/>
      <c r="AM29" s="104"/>
      <c r="AN29" s="104"/>
      <c r="AO29" s="104"/>
      <c r="AP29" s="104"/>
      <c r="AQ29" s="104"/>
      <c r="AR29" s="104"/>
      <c r="AS29" s="104"/>
      <c r="AT29" s="104"/>
      <c r="AU29" s="104"/>
      <c r="AV29" s="104"/>
      <c r="AW29" s="104"/>
      <c r="AX29" s="104"/>
      <c r="AY29" s="104"/>
      <c r="AZ29" s="104"/>
      <c r="BA29" s="104"/>
      <c r="BB29" s="104"/>
      <c r="BC29" s="104"/>
      <c r="BD29" s="104"/>
      <c r="BE29" s="104"/>
      <c r="BF29" s="104"/>
      <c r="BG29" s="104"/>
      <c r="BH29" s="104"/>
      <c r="BI29" s="104"/>
      <c r="BJ29" s="104"/>
      <c r="BK29" s="104"/>
      <c r="BL29" s="104"/>
      <c r="BM29" s="104"/>
      <c r="BN29" s="104"/>
      <c r="BO29" s="104"/>
      <c r="BP29" s="104"/>
      <c r="BQ29" s="104"/>
      <c r="BR29" s="104"/>
      <c r="BS29" s="104"/>
      <c r="BT29" s="104"/>
      <c r="BU29" s="104"/>
      <c r="BV29" s="104"/>
      <c r="BW29" s="104"/>
      <c r="BX29" s="104"/>
      <c r="BY29" s="104"/>
      <c r="BZ29" s="104"/>
      <c r="CA29" s="104"/>
      <c r="CB29" s="104"/>
      <c r="CC29" s="104"/>
      <c r="CD29" s="104"/>
      <c r="CE29" s="104"/>
      <c r="CF29" s="104"/>
      <c r="CG29" s="104"/>
      <c r="CH29" s="104"/>
      <c r="CI29" s="104"/>
      <c r="CJ29" s="104"/>
      <c r="CK29" s="104"/>
      <c r="CL29" s="104"/>
      <c r="CM29" s="104"/>
      <c r="CN29" s="104"/>
      <c r="CO29" s="104"/>
      <c r="CP29" s="104"/>
      <c r="CQ29" s="104"/>
      <c r="CR29" s="104"/>
      <c r="CS29" s="104"/>
      <c r="CT29" s="104"/>
      <c r="CU29" s="104"/>
      <c r="CV29" s="104"/>
      <c r="CW29" s="104"/>
      <c r="CX29" s="104"/>
      <c r="CY29" s="104"/>
      <c r="CZ29" s="104"/>
      <c r="DA29" s="104"/>
      <c r="DB29" s="104"/>
      <c r="DC29" s="104"/>
      <c r="DD29" s="104"/>
      <c r="DE29" s="104"/>
      <c r="DF29" s="104"/>
      <c r="DG29" s="104"/>
      <c r="DH29" s="104"/>
      <c r="DI29" s="104"/>
      <c r="DJ29" s="104"/>
      <c r="DK29" s="104"/>
      <c r="DL29" s="104"/>
      <c r="DM29" s="104"/>
      <c r="DN29" s="104"/>
      <c r="DO29" s="104"/>
      <c r="DP29" s="104"/>
      <c r="DQ29" s="104"/>
      <c r="DR29" s="104"/>
    </row>
    <row r="30" spans="1:122" ht="82.5" customHeight="1" x14ac:dyDescent="0.3">
      <c r="A30" s="486">
        <v>573</v>
      </c>
      <c r="B30" s="516" t="s">
        <v>175</v>
      </c>
      <c r="C30" s="512" t="s">
        <v>641</v>
      </c>
      <c r="D30" s="452" t="s">
        <v>296</v>
      </c>
      <c r="E30" s="224" t="e">
        <f>INDEX('PY1 Data(H)'!$A$1:$CZ$258,MATCH('Unit Data from Audit Worksheet'!$A30,'PY1 Data(H)'!$A$1:$A$258,0),MATCH('Unit Data from Audit Worksheet'!$D$2,'PY1 Data(H)'!$A$1:$CZ$1,0))</f>
        <v>#N/A</v>
      </c>
      <c r="F30" s="110">
        <v>0</v>
      </c>
      <c r="G30" s="251">
        <f t="shared" si="1"/>
        <v>0</v>
      </c>
      <c r="H30" s="449"/>
      <c r="I30" s="42"/>
      <c r="J30" s="530"/>
      <c r="K30" s="360"/>
      <c r="L30" s="104"/>
      <c r="Y30" s="104"/>
      <c r="Z30" s="104"/>
      <c r="AA30" s="104"/>
      <c r="AB30" s="104"/>
      <c r="AC30" s="104"/>
      <c r="AD30" s="104"/>
      <c r="AE30" s="104"/>
      <c r="AF30" s="104"/>
      <c r="AG30" s="104"/>
      <c r="AH30" s="104"/>
      <c r="AI30" s="104"/>
      <c r="AJ30" s="104"/>
      <c r="AK30" s="104"/>
      <c r="AL30" s="104"/>
      <c r="AM30" s="104"/>
      <c r="AN30" s="104"/>
      <c r="AO30" s="104"/>
      <c r="AP30" s="104"/>
      <c r="AQ30" s="104"/>
      <c r="AR30" s="104"/>
      <c r="AS30" s="104"/>
      <c r="AT30" s="104"/>
      <c r="AU30" s="104"/>
      <c r="AV30" s="104"/>
      <c r="AW30" s="104"/>
      <c r="AX30" s="104"/>
      <c r="AY30" s="104"/>
      <c r="AZ30" s="104"/>
      <c r="BA30" s="104"/>
      <c r="BB30" s="104"/>
      <c r="BC30" s="104"/>
      <c r="BD30" s="104"/>
      <c r="BE30" s="104"/>
      <c r="BF30" s="104"/>
      <c r="BG30" s="104"/>
      <c r="BH30" s="104"/>
      <c r="BI30" s="104"/>
      <c r="BJ30" s="104"/>
      <c r="BK30" s="104"/>
      <c r="BL30" s="104"/>
      <c r="BM30" s="104"/>
      <c r="BN30" s="104"/>
      <c r="BO30" s="104"/>
      <c r="BP30" s="104"/>
      <c r="BQ30" s="104"/>
      <c r="BR30" s="104"/>
      <c r="BS30" s="104"/>
      <c r="BT30" s="104"/>
      <c r="BU30" s="104"/>
      <c r="BV30" s="104"/>
      <c r="BW30" s="104"/>
      <c r="BX30" s="104"/>
      <c r="BY30" s="104"/>
      <c r="BZ30" s="104"/>
      <c r="CA30" s="104"/>
      <c r="CB30" s="104"/>
      <c r="CC30" s="104"/>
      <c r="CD30" s="104"/>
      <c r="CE30" s="104"/>
      <c r="CF30" s="104"/>
      <c r="CG30" s="104"/>
      <c r="CH30" s="104"/>
      <c r="CI30" s="104"/>
      <c r="CJ30" s="104"/>
      <c r="CK30" s="104"/>
      <c r="CL30" s="104"/>
      <c r="CM30" s="104"/>
      <c r="CN30" s="104"/>
      <c r="CO30" s="104"/>
      <c r="CP30" s="104"/>
      <c r="CQ30" s="104"/>
      <c r="CR30" s="104"/>
      <c r="CS30" s="104"/>
      <c r="CT30" s="104"/>
      <c r="CU30" s="104"/>
      <c r="CV30" s="104"/>
      <c r="CW30" s="104"/>
      <c r="CX30" s="104"/>
      <c r="CY30" s="104"/>
      <c r="CZ30" s="104"/>
      <c r="DA30" s="104"/>
      <c r="DB30" s="104"/>
      <c r="DC30" s="104"/>
      <c r="DD30" s="104"/>
      <c r="DE30" s="104"/>
      <c r="DF30" s="104"/>
      <c r="DG30" s="104"/>
      <c r="DH30" s="104"/>
      <c r="DI30" s="104"/>
      <c r="DJ30" s="104"/>
      <c r="DK30" s="104"/>
      <c r="DL30" s="104"/>
      <c r="DM30" s="104"/>
      <c r="DN30" s="104"/>
      <c r="DO30" s="104"/>
      <c r="DP30" s="104"/>
      <c r="DQ30" s="104"/>
      <c r="DR30" s="104"/>
    </row>
    <row r="31" spans="1:122" ht="82.5" customHeight="1" x14ac:dyDescent="0.3">
      <c r="A31" s="486">
        <v>35</v>
      </c>
      <c r="B31" s="516" t="s">
        <v>175</v>
      </c>
      <c r="C31" s="512" t="s">
        <v>564</v>
      </c>
      <c r="D31" s="452" t="s">
        <v>642</v>
      </c>
      <c r="E31" s="224" t="e">
        <f>INDEX('PY1 Data(H)'!$A$1:$CZ$258,MATCH('Unit Data from Audit Worksheet'!$A31,'PY1 Data(H)'!$A$1:$A$258,0),MATCH('Unit Data from Audit Worksheet'!$D$2,'PY1 Data(H)'!$A$1:$CZ$1,0))</f>
        <v>#N/A</v>
      </c>
      <c r="F31" s="110">
        <v>0</v>
      </c>
      <c r="G31" s="251"/>
      <c r="H31" s="449"/>
      <c r="I31" s="42"/>
      <c r="J31" s="530"/>
      <c r="K31" s="360"/>
      <c r="L31" s="104"/>
      <c r="Y31" s="104"/>
      <c r="Z31" s="104"/>
      <c r="AA31" s="104"/>
      <c r="AB31" s="104"/>
      <c r="AC31" s="104"/>
      <c r="AD31" s="104"/>
      <c r="AE31" s="104"/>
      <c r="AF31" s="104"/>
      <c r="AG31" s="104"/>
      <c r="AH31" s="104"/>
      <c r="AI31" s="104"/>
      <c r="AJ31" s="104"/>
      <c r="AK31" s="104"/>
      <c r="AL31" s="104"/>
      <c r="AM31" s="104"/>
      <c r="AN31" s="104"/>
      <c r="AO31" s="104"/>
      <c r="AP31" s="104"/>
      <c r="AQ31" s="104"/>
      <c r="AR31" s="104"/>
      <c r="AS31" s="104"/>
      <c r="AT31" s="104"/>
      <c r="AU31" s="104"/>
      <c r="AV31" s="104"/>
      <c r="AW31" s="104"/>
      <c r="AX31" s="104"/>
      <c r="AY31" s="104"/>
      <c r="AZ31" s="104"/>
      <c r="BA31" s="104"/>
      <c r="BB31" s="104"/>
      <c r="BC31" s="104"/>
      <c r="BD31" s="104"/>
      <c r="BE31" s="104"/>
      <c r="BF31" s="104"/>
      <c r="BG31" s="104"/>
      <c r="BH31" s="104"/>
      <c r="BI31" s="104"/>
      <c r="BJ31" s="104"/>
      <c r="BK31" s="104"/>
      <c r="BL31" s="104"/>
      <c r="BM31" s="104"/>
      <c r="BN31" s="104"/>
      <c r="BO31" s="104"/>
      <c r="BP31" s="104"/>
      <c r="BQ31" s="104"/>
      <c r="BR31" s="104"/>
      <c r="BS31" s="104"/>
      <c r="BT31" s="104"/>
      <c r="BU31" s="104"/>
      <c r="BV31" s="104"/>
      <c r="BW31" s="104"/>
      <c r="BX31" s="104"/>
      <c r="BY31" s="104"/>
      <c r="BZ31" s="104"/>
      <c r="CA31" s="104"/>
      <c r="CB31" s="104"/>
      <c r="CC31" s="104"/>
      <c r="CD31" s="104"/>
      <c r="CE31" s="104"/>
      <c r="CF31" s="104"/>
      <c r="CG31" s="104"/>
      <c r="CH31" s="104"/>
      <c r="CI31" s="104"/>
      <c r="CJ31" s="104"/>
      <c r="CK31" s="104"/>
      <c r="CL31" s="104"/>
      <c r="CM31" s="104"/>
      <c r="CN31" s="104"/>
      <c r="CO31" s="104"/>
      <c r="CP31" s="104"/>
      <c r="CQ31" s="104"/>
      <c r="CR31" s="104"/>
      <c r="CS31" s="104"/>
      <c r="CT31" s="104"/>
      <c r="CU31" s="104"/>
      <c r="CV31" s="104"/>
      <c r="CW31" s="104"/>
      <c r="CX31" s="104"/>
      <c r="CY31" s="104"/>
      <c r="CZ31" s="104"/>
      <c r="DA31" s="104"/>
      <c r="DB31" s="104"/>
      <c r="DC31" s="104"/>
      <c r="DD31" s="104"/>
      <c r="DE31" s="104"/>
      <c r="DF31" s="104"/>
      <c r="DG31" s="104"/>
      <c r="DH31" s="104"/>
      <c r="DI31" s="104"/>
      <c r="DJ31" s="104"/>
      <c r="DK31" s="104"/>
      <c r="DL31" s="104"/>
      <c r="DM31" s="104"/>
      <c r="DN31" s="104"/>
      <c r="DO31" s="104"/>
      <c r="DP31" s="104"/>
      <c r="DQ31" s="104"/>
      <c r="DR31" s="104"/>
    </row>
    <row r="32" spans="1:122" ht="82.5" customHeight="1" x14ac:dyDescent="0.3">
      <c r="A32" s="486">
        <v>40</v>
      </c>
      <c r="B32" s="516" t="s">
        <v>175</v>
      </c>
      <c r="C32" s="517" t="s">
        <v>643</v>
      </c>
      <c r="D32" s="487" t="s">
        <v>644</v>
      </c>
      <c r="E32" s="224" t="e">
        <f>INDEX('PY1 Data(H)'!$A$1:$CZ$258,MATCH('Unit Data from Audit Worksheet'!$A32,'PY1 Data(H)'!$A$1:$A$258,0),MATCH('Unit Data from Audit Worksheet'!$D$2,'PY1 Data(H)'!$A$1:$CZ$1,0))</f>
        <v>#N/A</v>
      </c>
      <c r="F32" s="110">
        <v>0</v>
      </c>
      <c r="G32" s="251"/>
      <c r="H32" s="449"/>
      <c r="I32" s="42"/>
      <c r="J32" s="104"/>
      <c r="K32" s="360"/>
      <c r="L32" s="104"/>
      <c r="Y32" s="104"/>
      <c r="Z32" s="104"/>
      <c r="AA32" s="104"/>
      <c r="AB32" s="104"/>
      <c r="AC32" s="104"/>
      <c r="AD32" s="104"/>
      <c r="AE32" s="104"/>
      <c r="AF32" s="104"/>
      <c r="AG32" s="104"/>
      <c r="AH32" s="104"/>
      <c r="AI32" s="104"/>
      <c r="AJ32" s="104"/>
      <c r="AK32" s="104"/>
      <c r="AL32" s="104"/>
      <c r="AM32" s="104"/>
      <c r="AN32" s="104"/>
      <c r="AO32" s="104"/>
      <c r="AP32" s="104"/>
      <c r="AQ32" s="104"/>
      <c r="AR32" s="104"/>
      <c r="AS32" s="104"/>
      <c r="AT32" s="104"/>
      <c r="AU32" s="104"/>
      <c r="AV32" s="104"/>
      <c r="AW32" s="104"/>
      <c r="AX32" s="104"/>
      <c r="AY32" s="104"/>
      <c r="AZ32" s="104"/>
      <c r="BA32" s="104"/>
      <c r="BB32" s="104"/>
      <c r="BC32" s="104"/>
      <c r="BD32" s="104"/>
      <c r="BE32" s="104"/>
      <c r="BF32" s="104"/>
      <c r="BG32" s="104"/>
      <c r="BH32" s="104"/>
      <c r="BI32" s="104"/>
      <c r="BJ32" s="104"/>
      <c r="BK32" s="104"/>
      <c r="BL32" s="104"/>
      <c r="BM32" s="104"/>
      <c r="BN32" s="104"/>
      <c r="BO32" s="104"/>
      <c r="BP32" s="104"/>
      <c r="BQ32" s="104"/>
      <c r="BR32" s="104"/>
      <c r="BS32" s="104"/>
      <c r="BT32" s="104"/>
      <c r="BU32" s="104"/>
      <c r="BV32" s="104"/>
      <c r="BW32" s="104"/>
      <c r="BX32" s="104"/>
      <c r="BY32" s="104"/>
      <c r="BZ32" s="104"/>
      <c r="CA32" s="104"/>
      <c r="CB32" s="104"/>
      <c r="CC32" s="104"/>
      <c r="CD32" s="104"/>
      <c r="CE32" s="104"/>
      <c r="CF32" s="104"/>
      <c r="CG32" s="104"/>
      <c r="CH32" s="104"/>
      <c r="CI32" s="104"/>
      <c r="CJ32" s="104"/>
      <c r="CK32" s="104"/>
      <c r="CL32" s="104"/>
      <c r="CM32" s="104"/>
      <c r="CN32" s="104"/>
      <c r="CO32" s="104"/>
      <c r="CP32" s="104"/>
      <c r="CQ32" s="104"/>
      <c r="CR32" s="104"/>
      <c r="CS32" s="104"/>
      <c r="CT32" s="104"/>
      <c r="CU32" s="104"/>
      <c r="CV32" s="104"/>
      <c r="CW32" s="104"/>
      <c r="CX32" s="104"/>
      <c r="CY32" s="104"/>
      <c r="CZ32" s="104"/>
      <c r="DA32" s="104"/>
      <c r="DB32" s="104"/>
      <c r="DC32" s="104"/>
      <c r="DD32" s="104"/>
      <c r="DE32" s="104"/>
      <c r="DF32" s="104"/>
      <c r="DG32" s="104"/>
      <c r="DH32" s="104"/>
      <c r="DI32" s="104"/>
      <c r="DJ32" s="104"/>
      <c r="DK32" s="104"/>
      <c r="DL32" s="104"/>
      <c r="DM32" s="104"/>
      <c r="DN32" s="104"/>
      <c r="DO32" s="104"/>
      <c r="DP32" s="104"/>
      <c r="DQ32" s="104"/>
      <c r="DR32" s="104"/>
    </row>
    <row r="33" spans="1:1880" ht="82.5" customHeight="1" x14ac:dyDescent="0.3">
      <c r="A33" s="486">
        <v>107</v>
      </c>
      <c r="B33" s="516" t="s">
        <v>175</v>
      </c>
      <c r="C33" s="517" t="s">
        <v>643</v>
      </c>
      <c r="D33" s="487" t="s">
        <v>645</v>
      </c>
      <c r="E33" s="224" t="e">
        <f>INDEX('PY1 Data(H)'!$A$1:$CZ$258,MATCH('Unit Data from Audit Worksheet'!$A33,'PY1 Data(H)'!$A$1:$A$258,0),MATCH('Unit Data from Audit Worksheet'!$D$2,'PY1 Data(H)'!$A$1:$CZ$1,0))</f>
        <v>#N/A</v>
      </c>
      <c r="F33" s="110">
        <v>0</v>
      </c>
      <c r="G33" s="251"/>
      <c r="H33" s="449"/>
      <c r="I33" s="42"/>
      <c r="J33" s="530"/>
      <c r="K33" s="360"/>
      <c r="L33" s="104"/>
      <c r="Y33" s="104"/>
      <c r="Z33" s="104"/>
      <c r="AA33" s="104"/>
      <c r="AB33" s="104"/>
      <c r="AC33" s="104"/>
      <c r="AD33" s="104"/>
      <c r="AE33" s="104"/>
      <c r="AF33" s="104"/>
      <c r="AG33" s="104"/>
      <c r="AH33" s="104"/>
      <c r="AI33" s="104"/>
      <c r="AJ33" s="104"/>
      <c r="AK33" s="104"/>
      <c r="AL33" s="104"/>
      <c r="AM33" s="104"/>
      <c r="AN33" s="104"/>
      <c r="AO33" s="104"/>
      <c r="AP33" s="104"/>
      <c r="AQ33" s="104"/>
      <c r="AR33" s="104"/>
      <c r="AS33" s="104"/>
      <c r="AT33" s="104"/>
      <c r="AU33" s="104"/>
      <c r="AV33" s="104"/>
      <c r="AW33" s="104"/>
      <c r="AX33" s="104"/>
      <c r="AY33" s="104"/>
      <c r="AZ33" s="104"/>
      <c r="BA33" s="104"/>
      <c r="BB33" s="104"/>
      <c r="BC33" s="104"/>
      <c r="BD33" s="104"/>
      <c r="BE33" s="104"/>
      <c r="BF33" s="104"/>
      <c r="BG33" s="104"/>
      <c r="BH33" s="104"/>
      <c r="BI33" s="104"/>
      <c r="BJ33" s="104"/>
      <c r="BK33" s="104"/>
      <c r="BL33" s="104"/>
      <c r="BM33" s="104"/>
      <c r="BN33" s="104"/>
      <c r="BO33" s="104"/>
      <c r="BP33" s="104"/>
      <c r="BQ33" s="104"/>
      <c r="BR33" s="104"/>
      <c r="BS33" s="104"/>
      <c r="BT33" s="104"/>
      <c r="BU33" s="104"/>
      <c r="BV33" s="104"/>
      <c r="BW33" s="104"/>
      <c r="BX33" s="104"/>
      <c r="BY33" s="104"/>
      <c r="BZ33" s="104"/>
      <c r="CA33" s="104"/>
      <c r="CB33" s="104"/>
      <c r="CC33" s="104"/>
      <c r="CD33" s="104"/>
      <c r="CE33" s="104"/>
      <c r="CF33" s="104"/>
      <c r="CG33" s="104"/>
      <c r="CH33" s="104"/>
      <c r="CI33" s="104"/>
      <c r="CJ33" s="104"/>
      <c r="CK33" s="104"/>
      <c r="CL33" s="104"/>
      <c r="CM33" s="104"/>
      <c r="CN33" s="104"/>
      <c r="CO33" s="104"/>
      <c r="CP33" s="104"/>
      <c r="CQ33" s="104"/>
      <c r="CR33" s="104"/>
      <c r="CS33" s="104"/>
      <c r="CT33" s="104"/>
      <c r="CU33" s="104"/>
      <c r="CV33" s="104"/>
      <c r="CW33" s="104"/>
      <c r="CX33" s="104"/>
      <c r="CY33" s="104"/>
      <c r="CZ33" s="104"/>
      <c r="DA33" s="104"/>
      <c r="DB33" s="104"/>
      <c r="DC33" s="104"/>
      <c r="DD33" s="104"/>
      <c r="DE33" s="104"/>
      <c r="DF33" s="104"/>
      <c r="DG33" s="104"/>
      <c r="DH33" s="104"/>
      <c r="DI33" s="104"/>
      <c r="DJ33" s="104"/>
      <c r="DK33" s="104"/>
      <c r="DL33" s="104"/>
      <c r="DM33" s="104"/>
      <c r="DN33" s="104"/>
      <c r="DO33" s="104"/>
      <c r="DP33" s="104"/>
      <c r="DQ33" s="104"/>
      <c r="DR33" s="104"/>
    </row>
    <row r="34" spans="1:1880" ht="82.5" customHeight="1" x14ac:dyDescent="0.3">
      <c r="A34" s="486">
        <v>108</v>
      </c>
      <c r="B34" s="516" t="s">
        <v>175</v>
      </c>
      <c r="C34" s="517" t="s">
        <v>643</v>
      </c>
      <c r="D34" s="487" t="s">
        <v>646</v>
      </c>
      <c r="E34" s="224" t="e">
        <f>INDEX('PY1 Data(H)'!$A$1:$CZ$258,MATCH('Unit Data from Audit Worksheet'!$A34,'PY1 Data(H)'!$A$1:$A$258,0),MATCH('Unit Data from Audit Worksheet'!$D$2,'PY1 Data(H)'!$A$1:$CZ$1,0))</f>
        <v>#N/A</v>
      </c>
      <c r="F34" s="110">
        <v>0</v>
      </c>
      <c r="G34" s="251">
        <f t="shared" ref="G34" si="2">IF(F34&lt;0,"Error: Enter as positive.",)</f>
        <v>0</v>
      </c>
      <c r="H34" s="449"/>
      <c r="I34" s="42"/>
      <c r="J34" s="530"/>
      <c r="K34" s="360"/>
      <c r="L34" s="104"/>
      <c r="Y34" s="104"/>
      <c r="Z34" s="104"/>
      <c r="AA34" s="104"/>
      <c r="AB34" s="104"/>
      <c r="AC34" s="104"/>
      <c r="AD34" s="104"/>
      <c r="AE34" s="104"/>
      <c r="AF34" s="104"/>
      <c r="AG34" s="104"/>
      <c r="AH34" s="104"/>
      <c r="AI34" s="104"/>
      <c r="AJ34" s="104"/>
      <c r="AK34" s="104"/>
      <c r="AL34" s="104"/>
      <c r="AM34" s="104"/>
      <c r="AN34" s="104"/>
      <c r="AO34" s="104"/>
      <c r="AP34" s="104"/>
      <c r="AQ34" s="104"/>
      <c r="AR34" s="104"/>
      <c r="AS34" s="104"/>
      <c r="AT34" s="104"/>
      <c r="AU34" s="104"/>
      <c r="AV34" s="104"/>
      <c r="AW34" s="104"/>
      <c r="AX34" s="104"/>
      <c r="AY34" s="104"/>
      <c r="AZ34" s="104"/>
      <c r="BA34" s="104"/>
      <c r="BB34" s="104"/>
      <c r="BC34" s="104"/>
      <c r="BD34" s="104"/>
      <c r="BE34" s="104"/>
      <c r="BF34" s="104"/>
      <c r="BG34" s="104"/>
      <c r="BH34" s="104"/>
      <c r="BI34" s="104"/>
      <c r="BJ34" s="104"/>
      <c r="BK34" s="104"/>
      <c r="BL34" s="104"/>
      <c r="BM34" s="104"/>
      <c r="BN34" s="104"/>
      <c r="BO34" s="104"/>
      <c r="BP34" s="104"/>
      <c r="BQ34" s="104"/>
      <c r="BR34" s="104"/>
      <c r="BS34" s="104"/>
      <c r="BT34" s="104"/>
      <c r="BU34" s="104"/>
      <c r="BV34" s="104"/>
      <c r="BW34" s="104"/>
      <c r="BX34" s="104"/>
      <c r="BY34" s="104"/>
      <c r="BZ34" s="104"/>
      <c r="CA34" s="104"/>
      <c r="CB34" s="104"/>
      <c r="CC34" s="104"/>
      <c r="CD34" s="104"/>
      <c r="CE34" s="104"/>
      <c r="CF34" s="104"/>
      <c r="CG34" s="104"/>
      <c r="CH34" s="104"/>
      <c r="CI34" s="104"/>
      <c r="CJ34" s="104"/>
      <c r="CK34" s="104"/>
      <c r="CL34" s="104"/>
      <c r="CM34" s="104"/>
      <c r="CN34" s="104"/>
      <c r="CO34" s="104"/>
      <c r="CP34" s="104"/>
      <c r="CQ34" s="104"/>
      <c r="CR34" s="104"/>
      <c r="CS34" s="104"/>
      <c r="CT34" s="104"/>
      <c r="CU34" s="104"/>
      <c r="CV34" s="104"/>
      <c r="CW34" s="104"/>
      <c r="CX34" s="104"/>
      <c r="CY34" s="104"/>
      <c r="CZ34" s="104"/>
      <c r="DA34" s="104"/>
      <c r="DB34" s="104"/>
      <c r="DC34" s="104"/>
      <c r="DD34" s="104"/>
      <c r="DE34" s="104"/>
      <c r="DF34" s="104"/>
      <c r="DG34" s="104"/>
      <c r="DH34" s="104"/>
      <c r="DI34" s="104"/>
      <c r="DJ34" s="104"/>
      <c r="DK34" s="104"/>
      <c r="DL34" s="104"/>
      <c r="DM34" s="104"/>
      <c r="DN34" s="104"/>
      <c r="DO34" s="104"/>
      <c r="DP34" s="104"/>
      <c r="DQ34" s="104"/>
      <c r="DR34" s="104"/>
    </row>
    <row r="35" spans="1:1880" ht="92.4" customHeight="1" x14ac:dyDescent="0.3">
      <c r="A35" s="486">
        <v>33</v>
      </c>
      <c r="B35" s="516" t="s">
        <v>198</v>
      </c>
      <c r="C35" s="517" t="s">
        <v>569</v>
      </c>
      <c r="D35" s="454" t="s">
        <v>152</v>
      </c>
      <c r="E35" s="224" t="e">
        <f>INDEX('PY1 Data(H)'!$A$1:$CZ$258,MATCH('Unit Data from Audit Worksheet'!$A35,'PY1 Data(H)'!$A$1:$A$258,0),MATCH('Unit Data from Audit Worksheet'!$D$2,'PY1 Data(H)'!$A$1:$CZ$1,0))</f>
        <v>#N/A</v>
      </c>
      <c r="F35" s="110">
        <v>0</v>
      </c>
      <c r="G35" s="251"/>
      <c r="H35" s="449"/>
      <c r="I35" s="42"/>
      <c r="J35" s="530"/>
      <c r="K35" s="360"/>
      <c r="L35" s="104"/>
      <c r="Y35" s="104"/>
      <c r="Z35" s="104"/>
      <c r="AA35" s="104"/>
      <c r="AB35" s="104"/>
      <c r="AC35" s="104"/>
      <c r="AD35" s="104"/>
      <c r="AE35" s="104"/>
      <c r="AF35" s="104"/>
      <c r="AG35" s="104"/>
      <c r="AH35" s="104"/>
      <c r="AI35" s="104"/>
      <c r="AJ35" s="104"/>
      <c r="AK35" s="104"/>
      <c r="AL35" s="104"/>
      <c r="AM35" s="104"/>
      <c r="AN35" s="104"/>
      <c r="AO35" s="104"/>
      <c r="AP35" s="104"/>
      <c r="AQ35" s="104"/>
      <c r="AR35" s="104"/>
      <c r="AS35" s="104"/>
      <c r="AT35" s="104"/>
      <c r="AU35" s="104"/>
      <c r="AV35" s="104"/>
      <c r="AW35" s="104"/>
      <c r="AX35" s="104"/>
      <c r="AY35" s="104"/>
      <c r="AZ35" s="104"/>
      <c r="BA35" s="104"/>
      <c r="BB35" s="104"/>
      <c r="BC35" s="104"/>
      <c r="BD35" s="104"/>
      <c r="BE35" s="104"/>
      <c r="BF35" s="104"/>
      <c r="BG35" s="104"/>
      <c r="BH35" s="104"/>
      <c r="BI35" s="104"/>
      <c r="BJ35" s="104"/>
      <c r="BK35" s="104"/>
      <c r="BL35" s="104"/>
      <c r="BM35" s="104"/>
      <c r="BN35" s="104"/>
      <c r="BO35" s="104"/>
      <c r="BP35" s="104"/>
      <c r="BQ35" s="104"/>
      <c r="BR35" s="104"/>
      <c r="BS35" s="104"/>
      <c r="BT35" s="104"/>
      <c r="BU35" s="104"/>
      <c r="BV35" s="104"/>
      <c r="BW35" s="104"/>
      <c r="BX35" s="104"/>
      <c r="BY35" s="104"/>
      <c r="BZ35" s="104"/>
      <c r="CA35" s="104"/>
      <c r="CB35" s="104"/>
      <c r="CC35" s="104"/>
      <c r="CD35" s="104"/>
      <c r="CE35" s="104"/>
      <c r="CF35" s="104"/>
      <c r="CG35" s="104"/>
      <c r="CH35" s="104"/>
      <c r="CI35" s="104"/>
      <c r="CJ35" s="104"/>
      <c r="CK35" s="104"/>
      <c r="CL35" s="104"/>
      <c r="CM35" s="104"/>
      <c r="CN35" s="104"/>
      <c r="CO35" s="104"/>
      <c r="CP35" s="104"/>
      <c r="CQ35" s="104"/>
      <c r="CR35" s="104"/>
      <c r="CS35" s="104"/>
      <c r="CT35" s="104"/>
      <c r="CU35" s="104"/>
      <c r="CV35" s="104"/>
      <c r="CW35" s="104"/>
      <c r="CX35" s="104"/>
      <c r="CY35" s="104"/>
      <c r="CZ35" s="104"/>
      <c r="DA35" s="104"/>
      <c r="DB35" s="104"/>
      <c r="DC35" s="104"/>
      <c r="DD35" s="104"/>
      <c r="DE35" s="104"/>
      <c r="DF35" s="104"/>
      <c r="DG35" s="104"/>
      <c r="DH35" s="104"/>
      <c r="DI35" s="104"/>
      <c r="DJ35" s="104"/>
      <c r="DK35" s="104"/>
      <c r="DL35" s="104"/>
      <c r="DM35" s="104"/>
      <c r="DN35" s="104"/>
      <c r="DO35" s="104"/>
      <c r="DP35" s="104"/>
      <c r="DQ35" s="104"/>
      <c r="DR35" s="104"/>
    </row>
    <row r="36" spans="1:1880" ht="92.4" customHeight="1" x14ac:dyDescent="0.3">
      <c r="A36" s="435">
        <v>1052</v>
      </c>
      <c r="B36" s="518" t="s">
        <v>263</v>
      </c>
      <c r="C36" s="518" t="s">
        <v>49</v>
      </c>
      <c r="D36" s="436" t="s">
        <v>733</v>
      </c>
      <c r="E36" s="437" t="s">
        <v>550</v>
      </c>
      <c r="F36" s="110">
        <v>0</v>
      </c>
      <c r="G36" s="251"/>
      <c r="H36" s="449"/>
      <c r="I36" s="42"/>
      <c r="J36" s="104"/>
      <c r="K36" s="360"/>
      <c r="L36" s="104"/>
      <c r="Y36" s="104"/>
      <c r="Z36" s="104"/>
      <c r="AA36" s="104"/>
      <c r="AB36" s="104"/>
      <c r="AC36" s="104"/>
      <c r="AD36" s="104"/>
      <c r="AE36" s="104"/>
      <c r="AF36" s="104"/>
      <c r="AG36" s="104"/>
      <c r="AH36" s="104"/>
      <c r="AI36" s="104"/>
      <c r="AJ36" s="104"/>
      <c r="AK36" s="104"/>
      <c r="AL36" s="104"/>
      <c r="AM36" s="104"/>
      <c r="AN36" s="104"/>
      <c r="AO36" s="104"/>
      <c r="AP36" s="104"/>
      <c r="AQ36" s="104"/>
      <c r="AR36" s="104"/>
      <c r="AS36" s="104"/>
      <c r="AT36" s="104"/>
      <c r="AU36" s="104"/>
      <c r="AV36" s="104"/>
      <c r="AW36" s="104"/>
      <c r="AX36" s="104"/>
      <c r="AY36" s="104"/>
      <c r="AZ36" s="104"/>
      <c r="BA36" s="104"/>
      <c r="BB36" s="104"/>
      <c r="BC36" s="104"/>
      <c r="BD36" s="104"/>
      <c r="BE36" s="104"/>
      <c r="BF36" s="104"/>
      <c r="BG36" s="104"/>
      <c r="BH36" s="104"/>
      <c r="BI36" s="104"/>
      <c r="BJ36" s="104"/>
      <c r="BK36" s="104"/>
      <c r="BL36" s="104"/>
      <c r="BM36" s="104"/>
      <c r="BN36" s="104"/>
      <c r="BO36" s="104"/>
      <c r="BP36" s="104"/>
      <c r="BQ36" s="104"/>
      <c r="BR36" s="104"/>
      <c r="BS36" s="104"/>
      <c r="BT36" s="104"/>
      <c r="BU36" s="104"/>
      <c r="BV36" s="104"/>
      <c r="BW36" s="104"/>
      <c r="BX36" s="104"/>
      <c r="BY36" s="104"/>
      <c r="BZ36" s="104"/>
      <c r="CA36" s="104"/>
      <c r="CB36" s="104"/>
      <c r="CC36" s="104"/>
      <c r="CD36" s="104"/>
      <c r="CE36" s="104"/>
      <c r="CF36" s="104"/>
      <c r="CG36" s="104"/>
      <c r="CH36" s="104"/>
      <c r="CI36" s="104"/>
      <c r="CJ36" s="104"/>
      <c r="CK36" s="104"/>
      <c r="CL36" s="104"/>
      <c r="CM36" s="104"/>
      <c r="CN36" s="104"/>
      <c r="CO36" s="104"/>
      <c r="CP36" s="104"/>
      <c r="CQ36" s="104"/>
      <c r="CR36" s="104"/>
      <c r="CS36" s="104"/>
      <c r="CT36" s="104"/>
      <c r="CU36" s="104"/>
      <c r="CV36" s="104"/>
      <c r="CW36" s="104"/>
      <c r="CX36" s="104"/>
      <c r="CY36" s="104"/>
      <c r="CZ36" s="104"/>
      <c r="DA36" s="104"/>
      <c r="DB36" s="104"/>
      <c r="DC36" s="104"/>
      <c r="DD36" s="104"/>
      <c r="DE36" s="104"/>
      <c r="DF36" s="104"/>
      <c r="DG36" s="104"/>
      <c r="DH36" s="104"/>
      <c r="DI36" s="104"/>
      <c r="DJ36" s="104"/>
      <c r="DK36" s="104"/>
      <c r="DL36" s="104"/>
      <c r="DM36" s="104"/>
      <c r="DN36" s="104"/>
      <c r="DO36" s="104"/>
      <c r="DP36" s="104"/>
      <c r="DQ36" s="104"/>
      <c r="DR36" s="104"/>
    </row>
    <row r="37" spans="1:1880" s="260" customFormat="1" ht="33" customHeight="1" x14ac:dyDescent="0.3">
      <c r="A37" s="54"/>
      <c r="B37" s="526" t="s">
        <v>195</v>
      </c>
      <c r="C37" s="519"/>
      <c r="D37" s="48"/>
      <c r="E37" s="259"/>
      <c r="F37" s="256"/>
      <c r="G37" s="250"/>
      <c r="H37" s="15"/>
      <c r="I37" s="258"/>
      <c r="J37" s="104"/>
      <c r="K37" s="360"/>
      <c r="L37"/>
      <c r="M37" s="16"/>
      <c r="N37" s="111"/>
      <c r="O37" s="16"/>
      <c r="P37" s="16"/>
      <c r="Q37" s="16"/>
      <c r="R37" s="16"/>
      <c r="S37" s="16"/>
      <c r="T37" s="16"/>
      <c r="U37" s="16"/>
      <c r="V37" s="16"/>
      <c r="W37" s="16"/>
      <c r="X37" s="16"/>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c r="IW37" s="16"/>
      <c r="IX37" s="16"/>
      <c r="IY37" s="16"/>
      <c r="IZ37" s="16"/>
      <c r="JA37" s="16"/>
      <c r="JB37" s="16"/>
      <c r="JC37" s="16"/>
      <c r="JD37" s="16"/>
      <c r="JE37" s="16"/>
      <c r="JF37" s="16"/>
      <c r="JG37" s="16"/>
      <c r="JH37" s="16"/>
      <c r="JI37" s="16"/>
      <c r="JJ37" s="16"/>
      <c r="JK37" s="16"/>
      <c r="JL37" s="16"/>
      <c r="JM37" s="16"/>
      <c r="JN37" s="16"/>
      <c r="JO37" s="16"/>
      <c r="JP37" s="16"/>
      <c r="JQ37" s="16"/>
      <c r="JR37" s="16"/>
      <c r="JS37" s="16"/>
      <c r="JT37" s="16"/>
      <c r="JU37" s="16"/>
      <c r="JV37" s="16"/>
      <c r="JW37" s="16"/>
      <c r="JX37" s="16"/>
      <c r="JY37" s="16"/>
      <c r="JZ37" s="16"/>
      <c r="KA37" s="16"/>
      <c r="KB37" s="16"/>
      <c r="KC37" s="16"/>
      <c r="KD37" s="16"/>
      <c r="KE37" s="16"/>
      <c r="KF37" s="16"/>
      <c r="KG37" s="16"/>
      <c r="KH37" s="16"/>
      <c r="KI37" s="16"/>
      <c r="KJ37" s="16"/>
      <c r="KK37" s="16"/>
      <c r="KL37" s="16"/>
      <c r="KM37" s="16"/>
      <c r="KN37" s="16"/>
      <c r="KO37" s="16"/>
      <c r="KP37" s="16"/>
      <c r="KQ37" s="16"/>
      <c r="KR37" s="16"/>
      <c r="KS37" s="16"/>
      <c r="KT37" s="16"/>
      <c r="KU37" s="16"/>
      <c r="KV37" s="16"/>
      <c r="KW37" s="16"/>
      <c r="KX37" s="16"/>
      <c r="KY37" s="16"/>
      <c r="KZ37" s="16"/>
      <c r="LA37" s="16"/>
      <c r="LB37" s="16"/>
      <c r="LC37" s="16"/>
      <c r="LD37" s="16"/>
      <c r="LE37" s="16"/>
      <c r="LF37" s="16"/>
      <c r="LG37" s="16"/>
      <c r="LH37" s="16"/>
      <c r="LI37" s="16"/>
      <c r="LJ37" s="16"/>
      <c r="LK37" s="16"/>
      <c r="LL37" s="16"/>
      <c r="LM37" s="16"/>
      <c r="LN37" s="16"/>
      <c r="LO37" s="16"/>
      <c r="LP37" s="16"/>
      <c r="LQ37" s="16"/>
      <c r="LR37" s="16"/>
      <c r="LS37" s="16"/>
      <c r="LT37" s="16"/>
      <c r="LU37" s="16"/>
      <c r="LV37" s="16"/>
      <c r="LW37" s="16"/>
      <c r="LX37" s="16"/>
      <c r="LY37" s="16"/>
      <c r="LZ37" s="16"/>
      <c r="MA37" s="16"/>
      <c r="MB37" s="16"/>
      <c r="MC37" s="16"/>
      <c r="MD37" s="16"/>
      <c r="ME37" s="16"/>
      <c r="MF37" s="16"/>
      <c r="MG37" s="16"/>
      <c r="MH37" s="16"/>
      <c r="MI37" s="16"/>
      <c r="MJ37" s="16"/>
      <c r="MK37" s="16"/>
      <c r="ML37" s="16"/>
      <c r="MM37" s="16"/>
      <c r="MN37" s="16"/>
      <c r="MO37" s="16"/>
      <c r="MP37" s="16"/>
      <c r="MQ37" s="16"/>
      <c r="MR37" s="16"/>
      <c r="MS37" s="16"/>
      <c r="MT37" s="16"/>
      <c r="MU37" s="16"/>
      <c r="MV37" s="16"/>
      <c r="MW37" s="16"/>
      <c r="MX37" s="16"/>
      <c r="MY37" s="16"/>
      <c r="MZ37" s="16"/>
      <c r="NA37" s="16"/>
      <c r="NB37" s="16"/>
      <c r="NC37" s="16"/>
      <c r="ND37" s="16"/>
      <c r="NE37" s="16"/>
      <c r="NF37" s="16"/>
      <c r="NG37" s="16"/>
      <c r="NH37" s="16"/>
      <c r="NI37" s="16"/>
      <c r="NJ37" s="16"/>
      <c r="NK37" s="16"/>
      <c r="NL37" s="16"/>
      <c r="NM37" s="16"/>
      <c r="NN37" s="16"/>
      <c r="NO37" s="16"/>
      <c r="NP37" s="16"/>
      <c r="NQ37" s="16"/>
      <c r="NR37" s="16"/>
      <c r="NS37" s="16"/>
      <c r="NT37" s="16"/>
      <c r="NU37" s="16"/>
      <c r="NV37" s="16"/>
      <c r="NW37" s="16"/>
      <c r="NX37" s="16"/>
      <c r="NY37" s="16"/>
      <c r="NZ37" s="16"/>
      <c r="OA37" s="16"/>
      <c r="OB37" s="16"/>
      <c r="OC37" s="16"/>
      <c r="OD37" s="16"/>
      <c r="OE37" s="16"/>
      <c r="OF37" s="16"/>
      <c r="OG37" s="16"/>
      <c r="OH37" s="16"/>
      <c r="OI37" s="16"/>
      <c r="OJ37" s="16"/>
      <c r="OK37" s="16"/>
      <c r="OL37" s="16"/>
      <c r="OM37" s="16"/>
      <c r="ON37" s="16"/>
      <c r="OO37" s="16"/>
      <c r="OP37" s="16"/>
      <c r="OQ37" s="16"/>
      <c r="OR37" s="16"/>
      <c r="OS37" s="16"/>
      <c r="OT37" s="16"/>
      <c r="OU37" s="16"/>
      <c r="OV37" s="16"/>
      <c r="OW37" s="16"/>
      <c r="OX37" s="16"/>
      <c r="OY37" s="16"/>
      <c r="OZ37" s="16"/>
      <c r="PA37" s="16"/>
      <c r="PB37" s="16"/>
      <c r="PC37" s="16"/>
      <c r="PD37" s="16"/>
      <c r="PE37" s="16"/>
      <c r="PF37" s="16"/>
      <c r="PG37" s="16"/>
      <c r="PH37" s="16"/>
      <c r="PI37" s="16"/>
      <c r="PJ37" s="16"/>
      <c r="PK37" s="16"/>
      <c r="PL37" s="16"/>
      <c r="PM37" s="16"/>
      <c r="PN37" s="16"/>
      <c r="PO37" s="16"/>
      <c r="PP37" s="16"/>
      <c r="PQ37" s="16"/>
      <c r="PR37" s="16"/>
      <c r="PS37" s="16"/>
      <c r="PT37" s="16"/>
      <c r="PU37" s="16"/>
      <c r="PV37" s="16"/>
      <c r="PW37" s="16"/>
      <c r="PX37" s="16"/>
      <c r="PY37" s="16"/>
      <c r="PZ37" s="16"/>
      <c r="QA37" s="16"/>
      <c r="QB37" s="16"/>
      <c r="QC37" s="16"/>
      <c r="QD37" s="16"/>
      <c r="QE37" s="16"/>
      <c r="QF37" s="16"/>
      <c r="QG37" s="16"/>
      <c r="QH37" s="16"/>
      <c r="QI37" s="16"/>
      <c r="QJ37" s="16"/>
      <c r="QK37" s="16"/>
      <c r="QL37" s="16"/>
      <c r="QM37" s="16"/>
      <c r="QN37" s="16"/>
      <c r="QO37" s="16"/>
      <c r="QP37" s="16"/>
      <c r="QQ37" s="16"/>
      <c r="QR37" s="16"/>
      <c r="QS37" s="16"/>
      <c r="QT37" s="16"/>
      <c r="QU37" s="16"/>
      <c r="QV37" s="16"/>
      <c r="QW37" s="16"/>
      <c r="QX37" s="16"/>
      <c r="QY37" s="16"/>
      <c r="QZ37" s="16"/>
      <c r="RA37" s="16"/>
      <c r="RB37" s="16"/>
      <c r="RC37" s="16"/>
      <c r="RD37" s="16"/>
      <c r="RE37" s="16"/>
      <c r="RF37" s="16"/>
      <c r="RG37" s="16"/>
      <c r="RH37" s="16"/>
      <c r="RI37" s="16"/>
      <c r="RJ37" s="16"/>
      <c r="RK37" s="16"/>
      <c r="RL37" s="16"/>
      <c r="RM37" s="16"/>
      <c r="RN37" s="16"/>
      <c r="RO37" s="16"/>
      <c r="RP37" s="16"/>
      <c r="RQ37" s="16"/>
      <c r="RR37" s="16"/>
      <c r="RS37" s="16"/>
      <c r="RT37" s="16"/>
      <c r="RU37" s="16"/>
      <c r="RV37" s="16"/>
      <c r="RW37" s="16"/>
      <c r="RX37" s="16"/>
      <c r="RY37" s="16"/>
      <c r="RZ37" s="16"/>
      <c r="SA37" s="16"/>
      <c r="SB37" s="16"/>
      <c r="SC37" s="16"/>
      <c r="SD37" s="16"/>
      <c r="SE37" s="16"/>
      <c r="SF37" s="16"/>
      <c r="SG37" s="16"/>
      <c r="SH37" s="16"/>
      <c r="SI37" s="16"/>
      <c r="SJ37" s="16"/>
      <c r="SK37" s="16"/>
      <c r="SL37" s="16"/>
      <c r="SM37" s="16"/>
      <c r="SN37" s="16"/>
      <c r="SO37" s="16"/>
      <c r="SP37" s="16"/>
      <c r="SQ37" s="16"/>
      <c r="SR37" s="16"/>
      <c r="SS37" s="16"/>
      <c r="ST37" s="16"/>
      <c r="SU37" s="16"/>
      <c r="SV37" s="16"/>
      <c r="SW37" s="16"/>
      <c r="SX37" s="16"/>
      <c r="SY37" s="16"/>
      <c r="SZ37" s="16"/>
      <c r="TA37" s="16"/>
      <c r="TB37" s="16"/>
      <c r="TC37" s="16"/>
      <c r="TD37" s="16"/>
      <c r="TE37" s="16"/>
      <c r="TF37" s="16"/>
      <c r="TG37" s="16"/>
      <c r="TH37" s="16"/>
      <c r="TI37" s="16"/>
      <c r="TJ37" s="16"/>
      <c r="TK37" s="16"/>
      <c r="TL37" s="16"/>
      <c r="TM37" s="16"/>
      <c r="TN37" s="16"/>
      <c r="TO37" s="16"/>
      <c r="TP37" s="16"/>
      <c r="TQ37" s="16"/>
      <c r="TR37" s="16"/>
      <c r="TS37" s="16"/>
      <c r="TT37" s="16"/>
      <c r="TU37" s="16"/>
      <c r="TV37" s="16"/>
      <c r="TW37" s="16"/>
      <c r="TX37" s="16"/>
      <c r="TY37" s="16"/>
      <c r="TZ37" s="16"/>
      <c r="UA37" s="16"/>
      <c r="UB37" s="16"/>
      <c r="UC37" s="16"/>
      <c r="UD37" s="16"/>
      <c r="UE37" s="16"/>
      <c r="UF37" s="16"/>
      <c r="UG37" s="16"/>
      <c r="UH37" s="16"/>
      <c r="UI37" s="16"/>
      <c r="UJ37" s="16"/>
      <c r="UK37" s="16"/>
      <c r="UL37" s="16"/>
      <c r="UM37" s="16"/>
      <c r="UN37" s="16"/>
      <c r="UO37" s="16"/>
      <c r="UP37" s="16"/>
      <c r="UQ37" s="16"/>
      <c r="UR37" s="16"/>
      <c r="US37" s="16"/>
      <c r="UT37" s="16"/>
      <c r="UU37" s="16"/>
      <c r="UV37" s="16"/>
      <c r="UW37" s="16"/>
      <c r="UX37" s="16"/>
      <c r="UY37" s="16"/>
      <c r="UZ37" s="16"/>
      <c r="VA37" s="16"/>
      <c r="VB37" s="16"/>
      <c r="VC37" s="16"/>
      <c r="VD37" s="16"/>
      <c r="VE37" s="16"/>
      <c r="VF37" s="16"/>
      <c r="VG37" s="16"/>
      <c r="VH37" s="16"/>
      <c r="VI37" s="16"/>
      <c r="VJ37" s="16"/>
      <c r="VK37" s="16"/>
      <c r="VL37" s="16"/>
      <c r="VM37" s="16"/>
      <c r="VN37" s="16"/>
      <c r="VO37" s="16"/>
      <c r="VP37" s="16"/>
      <c r="VQ37" s="16"/>
      <c r="VR37" s="16"/>
      <c r="VS37" s="16"/>
      <c r="VT37" s="16"/>
      <c r="VU37" s="16"/>
      <c r="VV37" s="16"/>
      <c r="VW37" s="16"/>
      <c r="VX37" s="16"/>
      <c r="VY37" s="16"/>
      <c r="VZ37" s="16"/>
      <c r="WA37" s="16"/>
      <c r="WB37" s="16"/>
      <c r="WC37" s="16"/>
      <c r="WD37" s="16"/>
      <c r="WE37" s="16"/>
      <c r="WF37" s="16"/>
      <c r="WG37" s="16"/>
      <c r="WH37" s="16"/>
      <c r="WI37" s="16"/>
      <c r="WJ37" s="16"/>
      <c r="WK37" s="16"/>
      <c r="WL37" s="16"/>
      <c r="WM37" s="16"/>
      <c r="WN37" s="16"/>
      <c r="WO37" s="16"/>
      <c r="WP37" s="16"/>
      <c r="WQ37" s="16"/>
      <c r="WR37" s="16"/>
      <c r="WS37" s="16"/>
      <c r="WT37" s="16"/>
      <c r="WU37" s="16"/>
      <c r="WV37" s="16"/>
      <c r="WW37" s="16"/>
      <c r="WX37" s="16"/>
      <c r="WY37" s="16"/>
      <c r="WZ37" s="16"/>
      <c r="XA37" s="16"/>
      <c r="XB37" s="16"/>
      <c r="XC37" s="16"/>
      <c r="XD37" s="16"/>
      <c r="XE37" s="16"/>
      <c r="XF37" s="16"/>
      <c r="XG37" s="16"/>
      <c r="XH37" s="16"/>
      <c r="XI37" s="16"/>
      <c r="XJ37" s="16"/>
      <c r="XK37" s="16"/>
      <c r="XL37" s="16"/>
      <c r="XM37" s="16"/>
      <c r="XN37" s="16"/>
      <c r="XO37" s="16"/>
      <c r="XP37" s="16"/>
      <c r="XQ37" s="16"/>
      <c r="XR37" s="16"/>
      <c r="XS37" s="16"/>
      <c r="XT37" s="16"/>
      <c r="XU37" s="16"/>
      <c r="XV37" s="16"/>
      <c r="XW37" s="16"/>
      <c r="XX37" s="16"/>
      <c r="XY37" s="16"/>
      <c r="XZ37" s="16"/>
      <c r="YA37" s="16"/>
      <c r="YB37" s="16"/>
      <c r="YC37" s="16"/>
      <c r="YD37" s="16"/>
      <c r="YE37" s="16"/>
      <c r="YF37" s="16"/>
      <c r="YG37" s="16"/>
      <c r="YH37" s="16"/>
      <c r="YI37" s="16"/>
      <c r="YJ37" s="16"/>
      <c r="YK37" s="16"/>
      <c r="YL37" s="16"/>
      <c r="YM37" s="16"/>
      <c r="YN37" s="16"/>
      <c r="YO37" s="16"/>
      <c r="YP37" s="16"/>
      <c r="YQ37" s="16"/>
      <c r="YR37" s="16"/>
      <c r="YS37" s="16"/>
      <c r="YT37" s="16"/>
      <c r="YU37" s="16"/>
      <c r="YV37" s="16"/>
      <c r="YW37" s="16"/>
      <c r="YX37" s="16"/>
      <c r="YY37" s="16"/>
      <c r="YZ37" s="16"/>
      <c r="ZA37" s="16"/>
      <c r="ZB37" s="16"/>
      <c r="ZC37" s="16"/>
      <c r="ZD37" s="16"/>
      <c r="ZE37" s="16"/>
      <c r="ZF37" s="16"/>
      <c r="ZG37" s="16"/>
      <c r="ZH37" s="16"/>
      <c r="ZI37" s="16"/>
      <c r="ZJ37" s="16"/>
      <c r="ZK37" s="16"/>
      <c r="ZL37" s="16"/>
      <c r="ZM37" s="16"/>
      <c r="ZN37" s="16"/>
      <c r="ZO37" s="16"/>
      <c r="ZP37" s="16"/>
      <c r="ZQ37" s="16"/>
      <c r="ZR37" s="16"/>
      <c r="ZS37" s="16"/>
      <c r="ZT37" s="16"/>
      <c r="ZU37" s="16"/>
      <c r="ZV37" s="16"/>
      <c r="ZW37" s="16"/>
      <c r="ZX37" s="16"/>
      <c r="ZY37" s="16"/>
      <c r="ZZ37" s="16"/>
      <c r="AAA37" s="16"/>
      <c r="AAB37" s="16"/>
      <c r="AAC37" s="16"/>
      <c r="AAD37" s="16"/>
      <c r="AAE37" s="16"/>
      <c r="AAF37" s="16"/>
      <c r="AAG37" s="16"/>
      <c r="AAH37" s="16"/>
      <c r="AAI37" s="16"/>
      <c r="AAJ37" s="16"/>
      <c r="AAK37" s="16"/>
      <c r="AAL37" s="16"/>
      <c r="AAM37" s="16"/>
      <c r="AAN37" s="16"/>
      <c r="AAO37" s="16"/>
      <c r="AAP37" s="16"/>
      <c r="AAQ37" s="16"/>
      <c r="AAR37" s="16"/>
      <c r="AAS37" s="16"/>
      <c r="AAT37" s="16"/>
      <c r="AAU37" s="16"/>
      <c r="AAV37" s="16"/>
      <c r="AAW37" s="16"/>
      <c r="AAX37" s="16"/>
      <c r="AAY37" s="16"/>
      <c r="AAZ37" s="16"/>
      <c r="ABA37" s="16"/>
      <c r="ABB37" s="16"/>
      <c r="ABC37" s="16"/>
      <c r="ABD37" s="16"/>
      <c r="ABE37" s="16"/>
      <c r="ABF37" s="16"/>
      <c r="ABG37" s="16"/>
      <c r="ABH37" s="16"/>
      <c r="ABI37" s="16"/>
      <c r="ABJ37" s="16"/>
      <c r="ABK37" s="16"/>
      <c r="ABL37" s="16"/>
      <c r="ABM37" s="16"/>
      <c r="ABN37" s="16"/>
      <c r="ABO37" s="16"/>
      <c r="ABP37" s="16"/>
      <c r="ABQ37" s="16"/>
      <c r="ABR37" s="16"/>
      <c r="ABS37" s="16"/>
      <c r="ABT37" s="16"/>
      <c r="ABU37" s="16"/>
      <c r="ABV37" s="16"/>
      <c r="ABW37" s="16"/>
      <c r="ABX37" s="16"/>
      <c r="ABY37" s="16"/>
      <c r="ABZ37" s="16"/>
      <c r="ACA37" s="16"/>
      <c r="ACB37" s="16"/>
      <c r="ACC37" s="16"/>
      <c r="ACD37" s="16"/>
      <c r="ACE37" s="16"/>
      <c r="ACF37" s="16"/>
      <c r="ACG37" s="16"/>
      <c r="ACH37" s="16"/>
      <c r="ACI37" s="16"/>
      <c r="ACJ37" s="16"/>
      <c r="ACK37" s="16"/>
      <c r="ACL37" s="16"/>
      <c r="ACM37" s="16"/>
      <c r="ACN37" s="16"/>
      <c r="ACO37" s="16"/>
      <c r="ACP37" s="16"/>
      <c r="ACQ37" s="16"/>
      <c r="ACR37" s="16"/>
      <c r="ACS37" s="16"/>
      <c r="ACT37" s="16"/>
      <c r="ACU37" s="16"/>
      <c r="ACV37" s="16"/>
      <c r="ACW37" s="16"/>
      <c r="ACX37" s="16"/>
      <c r="ACY37" s="16"/>
      <c r="ACZ37" s="16"/>
      <c r="ADA37" s="16"/>
      <c r="ADB37" s="16"/>
      <c r="ADC37" s="16"/>
      <c r="ADD37" s="16"/>
      <c r="ADE37" s="16"/>
      <c r="ADF37" s="16"/>
      <c r="ADG37" s="16"/>
      <c r="ADH37" s="16"/>
      <c r="ADI37" s="16"/>
      <c r="ADJ37" s="16"/>
      <c r="ADK37" s="16"/>
      <c r="ADL37" s="16"/>
      <c r="ADM37" s="16"/>
      <c r="ADN37" s="16"/>
      <c r="ADO37" s="16"/>
      <c r="ADP37" s="16"/>
      <c r="ADQ37" s="16"/>
      <c r="ADR37" s="16"/>
      <c r="ADS37" s="16"/>
      <c r="ADT37" s="16"/>
      <c r="ADU37" s="16"/>
      <c r="ADV37" s="16"/>
      <c r="ADW37" s="16"/>
      <c r="ADX37" s="16"/>
      <c r="ADY37" s="16"/>
      <c r="ADZ37" s="16"/>
      <c r="AEA37" s="16"/>
      <c r="AEB37" s="16"/>
      <c r="AEC37" s="16"/>
      <c r="AED37" s="16"/>
      <c r="AEE37" s="16"/>
      <c r="AEF37" s="16"/>
      <c r="AEG37" s="16"/>
      <c r="AEH37" s="16"/>
      <c r="AEI37" s="16"/>
      <c r="AEJ37" s="16"/>
      <c r="AEK37" s="16"/>
      <c r="AEL37" s="16"/>
      <c r="AEM37" s="16"/>
      <c r="AEN37" s="16"/>
      <c r="AEO37" s="16"/>
      <c r="AEP37" s="16"/>
      <c r="AEQ37" s="16"/>
      <c r="AER37" s="16"/>
      <c r="AES37" s="16"/>
      <c r="AET37" s="16"/>
      <c r="AEU37" s="16"/>
      <c r="AEV37" s="16"/>
      <c r="AEW37" s="16"/>
      <c r="AEX37" s="16"/>
      <c r="AEY37" s="16"/>
      <c r="AEZ37" s="16"/>
      <c r="AFA37" s="16"/>
      <c r="AFB37" s="16"/>
      <c r="AFC37" s="16"/>
      <c r="AFD37" s="16"/>
      <c r="AFE37" s="16"/>
      <c r="AFF37" s="16"/>
      <c r="AFG37" s="16"/>
      <c r="AFH37" s="16"/>
      <c r="AFI37" s="16"/>
      <c r="AFJ37" s="16"/>
      <c r="AFK37" s="16"/>
      <c r="AFL37" s="16"/>
      <c r="AFM37" s="16"/>
      <c r="AFN37" s="16"/>
      <c r="AFO37" s="16"/>
      <c r="AFP37" s="16"/>
      <c r="AFQ37" s="16"/>
      <c r="AFR37" s="16"/>
      <c r="AFS37" s="16"/>
      <c r="AFT37" s="16"/>
      <c r="AFU37" s="16"/>
      <c r="AFV37" s="16"/>
      <c r="AFW37" s="16"/>
      <c r="AFX37" s="16"/>
      <c r="AFY37" s="16"/>
      <c r="AFZ37" s="16"/>
      <c r="AGA37" s="16"/>
      <c r="AGB37" s="16"/>
      <c r="AGC37" s="16"/>
      <c r="AGD37" s="16"/>
      <c r="AGE37" s="16"/>
      <c r="AGF37" s="16"/>
      <c r="AGG37" s="16"/>
      <c r="AGH37" s="16"/>
      <c r="AGI37" s="16"/>
      <c r="AGJ37" s="16"/>
      <c r="AGK37" s="16"/>
      <c r="AGL37" s="16"/>
      <c r="AGM37" s="16"/>
      <c r="AGN37" s="16"/>
      <c r="AGO37" s="16"/>
      <c r="AGP37" s="16"/>
      <c r="AGQ37" s="16"/>
      <c r="AGR37" s="16"/>
      <c r="AGS37" s="16"/>
      <c r="AGT37" s="16"/>
      <c r="AGU37" s="16"/>
      <c r="AGV37" s="16"/>
      <c r="AGW37" s="16"/>
      <c r="AGX37" s="16"/>
      <c r="AGY37" s="16"/>
      <c r="AGZ37" s="16"/>
      <c r="AHA37" s="16"/>
      <c r="AHB37" s="16"/>
      <c r="AHC37" s="16"/>
      <c r="AHD37" s="16"/>
      <c r="AHE37" s="16"/>
      <c r="AHF37" s="16"/>
      <c r="AHG37" s="16"/>
      <c r="AHH37" s="16"/>
      <c r="AHI37" s="16"/>
      <c r="AHJ37" s="16"/>
      <c r="AHK37" s="16"/>
      <c r="AHL37" s="16"/>
      <c r="AHM37" s="16"/>
      <c r="AHN37" s="16"/>
      <c r="AHO37" s="16"/>
      <c r="AHP37" s="16"/>
      <c r="AHQ37" s="16"/>
      <c r="AHR37" s="16"/>
      <c r="AHS37" s="16"/>
      <c r="AHT37" s="16"/>
      <c r="AHU37" s="16"/>
      <c r="AHV37" s="16"/>
      <c r="AHW37" s="16"/>
      <c r="AHX37" s="16"/>
      <c r="AHY37" s="16"/>
      <c r="AHZ37" s="16"/>
      <c r="AIA37" s="16"/>
      <c r="AIB37" s="16"/>
      <c r="AIC37" s="16"/>
      <c r="AID37" s="16"/>
      <c r="AIE37" s="16"/>
      <c r="AIF37" s="16"/>
      <c r="AIG37" s="16"/>
      <c r="AIH37" s="16"/>
      <c r="AII37" s="16"/>
      <c r="AIJ37" s="16"/>
      <c r="AIK37" s="16"/>
      <c r="AIL37" s="16"/>
      <c r="AIM37" s="16"/>
      <c r="AIN37" s="16"/>
      <c r="AIO37" s="16"/>
      <c r="AIP37" s="16"/>
      <c r="AIQ37" s="16"/>
      <c r="AIR37" s="16"/>
      <c r="AIS37" s="16"/>
      <c r="AIT37" s="16"/>
      <c r="AIU37" s="16"/>
      <c r="AIV37" s="16"/>
      <c r="AIW37" s="16"/>
      <c r="AIX37" s="16"/>
      <c r="AIY37" s="16"/>
      <c r="AIZ37" s="16"/>
      <c r="AJA37" s="16"/>
      <c r="AJB37" s="16"/>
      <c r="AJC37" s="16"/>
      <c r="AJD37" s="16"/>
      <c r="AJE37" s="16"/>
      <c r="AJF37" s="16"/>
      <c r="AJG37" s="16"/>
      <c r="AJH37" s="16"/>
      <c r="AJI37" s="16"/>
      <c r="AJJ37" s="16"/>
      <c r="AJK37" s="16"/>
      <c r="AJL37" s="16"/>
      <c r="AJM37" s="16"/>
      <c r="AJN37" s="16"/>
      <c r="AJO37" s="16"/>
      <c r="AJP37" s="16"/>
      <c r="AJQ37" s="16"/>
      <c r="AJR37" s="16"/>
      <c r="AJS37" s="16"/>
      <c r="AJT37" s="16"/>
      <c r="AJU37" s="16"/>
      <c r="AJV37" s="16"/>
      <c r="AJW37" s="16"/>
      <c r="AJX37" s="16"/>
      <c r="AJY37" s="16"/>
      <c r="AJZ37" s="16"/>
      <c r="AKA37" s="16"/>
      <c r="AKB37" s="16"/>
      <c r="AKC37" s="16"/>
      <c r="AKD37" s="16"/>
      <c r="AKE37" s="16"/>
      <c r="AKF37" s="16"/>
      <c r="AKG37" s="16"/>
      <c r="AKH37" s="16"/>
      <c r="AKI37" s="16"/>
      <c r="AKJ37" s="16"/>
      <c r="AKK37" s="16"/>
      <c r="AKL37" s="16"/>
      <c r="AKM37" s="16"/>
      <c r="AKN37" s="16"/>
      <c r="AKO37" s="16"/>
      <c r="AKP37" s="16"/>
      <c r="AKQ37" s="16"/>
      <c r="AKR37" s="16"/>
      <c r="AKS37" s="16"/>
      <c r="AKT37" s="16"/>
      <c r="AKU37" s="16"/>
      <c r="AKV37" s="16"/>
      <c r="AKW37" s="16"/>
      <c r="AKX37" s="16"/>
      <c r="AKY37" s="16"/>
      <c r="AKZ37" s="16"/>
      <c r="ALA37" s="16"/>
      <c r="ALB37" s="16"/>
      <c r="ALC37" s="16"/>
      <c r="ALD37" s="16"/>
      <c r="ALE37" s="16"/>
      <c r="ALF37" s="16"/>
      <c r="ALG37" s="16"/>
      <c r="ALH37" s="16"/>
      <c r="ALI37" s="16"/>
      <c r="ALJ37" s="16"/>
      <c r="ALK37" s="16"/>
      <c r="ALL37" s="16"/>
      <c r="ALM37" s="16"/>
      <c r="ALN37" s="16"/>
      <c r="ALO37" s="16"/>
      <c r="ALP37" s="16"/>
      <c r="ALQ37" s="16"/>
      <c r="ALR37" s="16"/>
      <c r="ALS37" s="16"/>
      <c r="ALT37" s="16"/>
      <c r="ALU37" s="16"/>
      <c r="ALV37" s="16"/>
      <c r="ALW37" s="16"/>
      <c r="ALX37" s="16"/>
      <c r="ALY37" s="16"/>
      <c r="ALZ37" s="16"/>
      <c r="AMA37" s="16"/>
      <c r="AMB37" s="16"/>
      <c r="AMC37" s="16"/>
      <c r="AMD37" s="16"/>
      <c r="AME37" s="16"/>
      <c r="AMF37" s="16"/>
      <c r="AMG37" s="16"/>
      <c r="AMH37" s="16"/>
      <c r="AMI37" s="16"/>
      <c r="AMJ37" s="16"/>
      <c r="AMK37" s="16"/>
      <c r="AML37" s="16"/>
      <c r="AMM37" s="16"/>
      <c r="AMN37" s="16"/>
      <c r="AMO37" s="16"/>
      <c r="AMP37" s="16"/>
      <c r="AMQ37" s="16"/>
      <c r="AMR37" s="16"/>
      <c r="AMS37" s="16"/>
      <c r="AMT37" s="16"/>
      <c r="AMU37" s="16"/>
      <c r="AMV37" s="16"/>
      <c r="AMW37" s="16"/>
      <c r="AMX37" s="16"/>
      <c r="AMY37" s="16"/>
      <c r="AMZ37" s="16"/>
      <c r="ANA37" s="16"/>
      <c r="ANB37" s="16"/>
      <c r="ANC37" s="16"/>
      <c r="AND37" s="16"/>
      <c r="ANE37" s="16"/>
      <c r="ANF37" s="16"/>
      <c r="ANG37" s="16"/>
      <c r="ANH37" s="16"/>
      <c r="ANI37" s="16"/>
      <c r="ANJ37" s="16"/>
      <c r="ANK37" s="16"/>
      <c r="ANL37" s="16"/>
      <c r="ANM37" s="16"/>
      <c r="ANN37" s="16"/>
      <c r="ANO37" s="16"/>
      <c r="ANP37" s="16"/>
      <c r="ANQ37" s="16"/>
      <c r="ANR37" s="16"/>
      <c r="ANS37" s="16"/>
      <c r="ANT37" s="16"/>
      <c r="ANU37" s="16"/>
      <c r="ANV37" s="16"/>
      <c r="ANW37" s="16"/>
      <c r="ANX37" s="16"/>
      <c r="ANY37" s="16"/>
      <c r="ANZ37" s="16"/>
      <c r="AOA37" s="16"/>
      <c r="AOB37" s="16"/>
      <c r="AOC37" s="16"/>
      <c r="AOD37" s="16"/>
      <c r="AOE37" s="16"/>
      <c r="AOF37" s="16"/>
      <c r="AOG37" s="16"/>
      <c r="AOH37" s="16"/>
      <c r="AOI37" s="16"/>
      <c r="AOJ37" s="16"/>
      <c r="AOK37" s="16"/>
      <c r="AOL37" s="16"/>
      <c r="AOM37" s="16"/>
      <c r="AON37" s="16"/>
      <c r="AOO37" s="16"/>
      <c r="AOP37" s="16"/>
      <c r="AOQ37" s="16"/>
      <c r="AOR37" s="16"/>
      <c r="AOS37" s="16"/>
      <c r="AOT37" s="16"/>
      <c r="AOU37" s="16"/>
      <c r="AOV37" s="16"/>
      <c r="AOW37" s="16"/>
      <c r="AOX37" s="16"/>
      <c r="AOY37" s="16"/>
      <c r="AOZ37" s="16"/>
      <c r="APA37" s="16"/>
      <c r="APB37" s="16"/>
      <c r="APC37" s="16"/>
      <c r="APD37" s="16"/>
      <c r="APE37" s="16"/>
      <c r="APF37" s="16"/>
      <c r="APG37" s="16"/>
      <c r="APH37" s="16"/>
      <c r="API37" s="16"/>
      <c r="APJ37" s="16"/>
      <c r="APK37" s="16"/>
      <c r="APL37" s="16"/>
      <c r="APM37" s="16"/>
      <c r="APN37" s="16"/>
      <c r="APO37" s="16"/>
      <c r="APP37" s="16"/>
      <c r="APQ37" s="16"/>
      <c r="APR37" s="16"/>
      <c r="APS37" s="16"/>
      <c r="APT37" s="16"/>
      <c r="APU37" s="16"/>
      <c r="APV37" s="16"/>
      <c r="APW37" s="16"/>
      <c r="APX37" s="16"/>
      <c r="APY37" s="16"/>
      <c r="APZ37" s="16"/>
      <c r="AQA37" s="16"/>
      <c r="AQB37" s="16"/>
      <c r="AQC37" s="16"/>
      <c r="AQD37" s="16"/>
      <c r="AQE37" s="16"/>
      <c r="AQF37" s="16"/>
      <c r="AQG37" s="16"/>
      <c r="AQH37" s="16"/>
      <c r="AQI37" s="16"/>
      <c r="AQJ37" s="16"/>
      <c r="AQK37" s="16"/>
      <c r="AQL37" s="16"/>
      <c r="AQM37" s="16"/>
      <c r="AQN37" s="16"/>
      <c r="AQO37" s="16"/>
      <c r="AQP37" s="16"/>
      <c r="AQQ37" s="16"/>
      <c r="AQR37" s="16"/>
      <c r="AQS37" s="16"/>
      <c r="AQT37" s="16"/>
      <c r="AQU37" s="16"/>
      <c r="AQV37" s="16"/>
      <c r="AQW37" s="16"/>
      <c r="AQX37" s="16"/>
      <c r="AQY37" s="16"/>
      <c r="AQZ37" s="16"/>
      <c r="ARA37" s="16"/>
      <c r="ARB37" s="16"/>
      <c r="ARC37" s="16"/>
      <c r="ARD37" s="16"/>
      <c r="ARE37" s="16"/>
      <c r="ARF37" s="16"/>
      <c r="ARG37" s="16"/>
      <c r="ARH37" s="16"/>
      <c r="ARI37" s="16"/>
      <c r="ARJ37" s="16"/>
      <c r="ARK37" s="16"/>
      <c r="ARL37" s="16"/>
      <c r="ARM37" s="16"/>
      <c r="ARN37" s="16"/>
      <c r="ARO37" s="16"/>
      <c r="ARP37" s="16"/>
      <c r="ARQ37" s="16"/>
      <c r="ARR37" s="16"/>
      <c r="ARS37" s="16"/>
      <c r="ART37" s="16"/>
      <c r="ARU37" s="16"/>
      <c r="ARV37" s="16"/>
      <c r="ARW37" s="16"/>
      <c r="ARX37" s="16"/>
      <c r="ARY37" s="16"/>
      <c r="ARZ37" s="16"/>
      <c r="ASA37" s="16"/>
      <c r="ASB37" s="16"/>
      <c r="ASC37" s="16"/>
      <c r="ASD37" s="16"/>
      <c r="ASE37" s="16"/>
      <c r="ASF37" s="16"/>
      <c r="ASG37" s="16"/>
      <c r="ASH37" s="16"/>
      <c r="ASI37" s="16"/>
      <c r="ASJ37" s="16"/>
      <c r="ASK37" s="16"/>
      <c r="ASL37" s="16"/>
      <c r="ASM37" s="16"/>
      <c r="ASN37" s="16"/>
      <c r="ASO37" s="16"/>
      <c r="ASP37" s="16"/>
      <c r="ASQ37" s="16"/>
      <c r="ASR37" s="16"/>
      <c r="ASS37" s="16"/>
      <c r="AST37" s="16"/>
      <c r="ASU37" s="16"/>
      <c r="ASV37" s="16"/>
      <c r="ASW37" s="16"/>
      <c r="ASX37" s="16"/>
      <c r="ASY37" s="16"/>
      <c r="ASZ37" s="16"/>
      <c r="ATA37" s="16"/>
      <c r="ATB37" s="16"/>
      <c r="ATC37" s="16"/>
      <c r="ATD37" s="16"/>
      <c r="ATE37" s="16"/>
      <c r="ATF37" s="16"/>
      <c r="ATG37" s="16"/>
      <c r="ATH37" s="16"/>
      <c r="ATI37" s="16"/>
      <c r="ATJ37" s="16"/>
      <c r="ATK37" s="16"/>
      <c r="ATL37" s="16"/>
      <c r="ATM37" s="16"/>
      <c r="ATN37" s="16"/>
      <c r="ATO37" s="16"/>
      <c r="ATP37" s="16"/>
      <c r="ATQ37" s="16"/>
      <c r="ATR37" s="16"/>
      <c r="ATS37" s="16"/>
      <c r="ATT37" s="16"/>
      <c r="ATU37" s="16"/>
      <c r="ATV37" s="16"/>
      <c r="ATW37" s="16"/>
      <c r="ATX37" s="16"/>
      <c r="ATY37" s="16"/>
      <c r="ATZ37" s="16"/>
      <c r="AUA37" s="16"/>
      <c r="AUB37" s="16"/>
      <c r="AUC37" s="16"/>
      <c r="AUD37" s="16"/>
      <c r="AUE37" s="16"/>
      <c r="AUF37" s="16"/>
      <c r="AUG37" s="16"/>
      <c r="AUH37" s="16"/>
      <c r="AUI37" s="16"/>
      <c r="AUJ37" s="16"/>
      <c r="AUK37" s="16"/>
      <c r="AUL37" s="16"/>
      <c r="AUM37" s="16"/>
      <c r="AUN37" s="16"/>
      <c r="AUO37" s="16"/>
      <c r="AUP37" s="16"/>
      <c r="AUQ37" s="16"/>
      <c r="AUR37" s="16"/>
      <c r="AUS37" s="16"/>
      <c r="AUT37" s="16"/>
      <c r="AUU37" s="16"/>
      <c r="AUV37" s="16"/>
      <c r="AUW37" s="16"/>
      <c r="AUX37" s="16"/>
      <c r="AUY37" s="16"/>
      <c r="AUZ37" s="16"/>
      <c r="AVA37" s="16"/>
      <c r="AVB37" s="16"/>
      <c r="AVC37" s="16"/>
      <c r="AVD37" s="16"/>
      <c r="AVE37" s="16"/>
      <c r="AVF37" s="16"/>
      <c r="AVG37" s="16"/>
      <c r="AVH37" s="16"/>
      <c r="AVI37" s="16"/>
      <c r="AVJ37" s="16"/>
      <c r="AVK37" s="16"/>
      <c r="AVL37" s="16"/>
      <c r="AVM37" s="16"/>
      <c r="AVN37" s="16"/>
      <c r="AVO37" s="16"/>
      <c r="AVP37" s="16"/>
      <c r="AVQ37" s="16"/>
      <c r="AVR37" s="16"/>
      <c r="AVS37" s="16"/>
      <c r="AVT37" s="16"/>
      <c r="AVU37" s="16"/>
      <c r="AVV37" s="16"/>
      <c r="AVW37" s="16"/>
      <c r="AVX37" s="16"/>
      <c r="AVY37" s="16"/>
      <c r="AVZ37" s="16"/>
      <c r="AWA37" s="16"/>
      <c r="AWB37" s="16"/>
      <c r="AWC37" s="16"/>
      <c r="AWD37" s="16"/>
      <c r="AWE37" s="16"/>
      <c r="AWF37" s="16"/>
      <c r="AWG37" s="16"/>
      <c r="AWH37" s="16"/>
      <c r="AWI37" s="16"/>
      <c r="AWJ37" s="16"/>
      <c r="AWK37" s="16"/>
      <c r="AWL37" s="16"/>
      <c r="AWM37" s="16"/>
      <c r="AWN37" s="16"/>
      <c r="AWO37" s="16"/>
      <c r="AWP37" s="16"/>
      <c r="AWQ37" s="16"/>
      <c r="AWR37" s="16"/>
      <c r="AWS37" s="16"/>
      <c r="AWT37" s="16"/>
      <c r="AWU37" s="16"/>
      <c r="AWV37" s="16"/>
      <c r="AWW37" s="16"/>
      <c r="AWX37" s="16"/>
      <c r="AWY37" s="16"/>
      <c r="AWZ37" s="16"/>
      <c r="AXA37" s="16"/>
      <c r="AXB37" s="16"/>
      <c r="AXC37" s="16"/>
      <c r="AXD37" s="16"/>
      <c r="AXE37" s="16"/>
      <c r="AXF37" s="16"/>
      <c r="AXG37" s="16"/>
      <c r="AXH37" s="16"/>
      <c r="AXI37" s="16"/>
      <c r="AXJ37" s="16"/>
      <c r="AXK37" s="16"/>
      <c r="AXL37" s="16"/>
      <c r="AXM37" s="16"/>
      <c r="AXN37" s="16"/>
      <c r="AXO37" s="16"/>
      <c r="AXP37" s="16"/>
      <c r="AXQ37" s="16"/>
      <c r="AXR37" s="16"/>
      <c r="AXS37" s="16"/>
      <c r="AXT37" s="16"/>
      <c r="AXU37" s="16"/>
      <c r="AXV37" s="16"/>
      <c r="AXW37" s="16"/>
      <c r="AXX37" s="16"/>
      <c r="AXY37" s="16"/>
      <c r="AXZ37" s="16"/>
      <c r="AYA37" s="16"/>
      <c r="AYB37" s="16"/>
      <c r="AYC37" s="16"/>
      <c r="AYD37" s="16"/>
      <c r="AYE37" s="16"/>
      <c r="AYF37" s="16"/>
      <c r="AYG37" s="16"/>
      <c r="AYH37" s="16"/>
      <c r="AYI37" s="16"/>
      <c r="AYJ37" s="16"/>
      <c r="AYK37" s="16"/>
      <c r="AYL37" s="16"/>
      <c r="AYM37" s="16"/>
      <c r="AYN37" s="16"/>
      <c r="AYO37" s="16"/>
      <c r="AYP37" s="16"/>
      <c r="AYQ37" s="16"/>
      <c r="AYR37" s="16"/>
      <c r="AYS37" s="16"/>
      <c r="AYT37" s="16"/>
      <c r="AYU37" s="16"/>
      <c r="AYV37" s="16"/>
      <c r="AYW37" s="16"/>
      <c r="AYX37" s="16"/>
      <c r="AYY37" s="16"/>
      <c r="AYZ37" s="16"/>
      <c r="AZA37" s="16"/>
      <c r="AZB37" s="16"/>
      <c r="AZC37" s="16"/>
      <c r="AZD37" s="16"/>
      <c r="AZE37" s="16"/>
      <c r="AZF37" s="16"/>
      <c r="AZG37" s="16"/>
      <c r="AZH37" s="16"/>
      <c r="AZI37" s="16"/>
      <c r="AZJ37" s="16"/>
      <c r="AZK37" s="16"/>
      <c r="AZL37" s="16"/>
      <c r="AZM37" s="16"/>
      <c r="AZN37" s="16"/>
      <c r="AZO37" s="16"/>
      <c r="AZP37" s="16"/>
      <c r="AZQ37" s="16"/>
      <c r="AZR37" s="16"/>
      <c r="AZS37" s="16"/>
      <c r="AZT37" s="16"/>
      <c r="AZU37" s="16"/>
      <c r="AZV37" s="16"/>
      <c r="AZW37" s="16"/>
      <c r="AZX37" s="16"/>
      <c r="AZY37" s="16"/>
      <c r="AZZ37" s="16"/>
      <c r="BAA37" s="16"/>
      <c r="BAB37" s="16"/>
      <c r="BAC37" s="16"/>
      <c r="BAD37" s="16"/>
      <c r="BAE37" s="16"/>
      <c r="BAF37" s="16"/>
      <c r="BAG37" s="16"/>
      <c r="BAH37" s="16"/>
      <c r="BAI37" s="16"/>
      <c r="BAJ37" s="16"/>
      <c r="BAK37" s="16"/>
      <c r="BAL37" s="16"/>
      <c r="BAM37" s="16"/>
      <c r="BAN37" s="16"/>
      <c r="BAO37" s="16"/>
      <c r="BAP37" s="16"/>
      <c r="BAQ37" s="16"/>
      <c r="BAR37" s="16"/>
      <c r="BAS37" s="16"/>
      <c r="BAT37" s="16"/>
      <c r="BAU37" s="16"/>
      <c r="BAV37" s="16"/>
      <c r="BAW37" s="16"/>
      <c r="BAX37" s="16"/>
      <c r="BAY37" s="16"/>
      <c r="BAZ37" s="16"/>
      <c r="BBA37" s="16"/>
      <c r="BBB37" s="16"/>
      <c r="BBC37" s="16"/>
      <c r="BBD37" s="16"/>
      <c r="BBE37" s="16"/>
      <c r="BBF37" s="16"/>
      <c r="BBG37" s="16"/>
      <c r="BBH37" s="16"/>
      <c r="BBI37" s="16"/>
      <c r="BBJ37" s="16"/>
      <c r="BBK37" s="16"/>
      <c r="BBL37" s="16"/>
      <c r="BBM37" s="16"/>
      <c r="BBN37" s="16"/>
      <c r="BBO37" s="16"/>
      <c r="BBP37" s="16"/>
      <c r="BBQ37" s="16"/>
      <c r="BBR37" s="16"/>
      <c r="BBS37" s="16"/>
      <c r="BBT37" s="16"/>
      <c r="BBU37" s="16"/>
      <c r="BBV37" s="16"/>
      <c r="BBW37" s="16"/>
      <c r="BBX37" s="16"/>
      <c r="BBY37" s="16"/>
      <c r="BBZ37" s="16"/>
      <c r="BCA37" s="16"/>
      <c r="BCB37" s="16"/>
      <c r="BCC37" s="16"/>
      <c r="BCD37" s="16"/>
      <c r="BCE37" s="16"/>
      <c r="BCF37" s="16"/>
      <c r="BCG37" s="16"/>
      <c r="BCH37" s="16"/>
      <c r="BCI37" s="16"/>
      <c r="BCJ37" s="16"/>
      <c r="BCK37" s="16"/>
      <c r="BCL37" s="16"/>
      <c r="BCM37" s="16"/>
      <c r="BCN37" s="16"/>
      <c r="BCO37" s="16"/>
      <c r="BCP37" s="16"/>
      <c r="BCQ37" s="16"/>
      <c r="BCR37" s="16"/>
      <c r="BCS37" s="16"/>
      <c r="BCT37" s="16"/>
      <c r="BCU37" s="16"/>
      <c r="BCV37" s="16"/>
      <c r="BCW37" s="16"/>
      <c r="BCX37" s="16"/>
      <c r="BCY37" s="16"/>
      <c r="BCZ37" s="16"/>
      <c r="BDA37" s="16"/>
      <c r="BDB37" s="16"/>
      <c r="BDC37" s="16"/>
      <c r="BDD37" s="16"/>
      <c r="BDE37" s="16"/>
      <c r="BDF37" s="16"/>
      <c r="BDG37" s="16"/>
      <c r="BDH37" s="16"/>
      <c r="BDI37" s="16"/>
      <c r="BDJ37" s="16"/>
      <c r="BDK37" s="16"/>
      <c r="BDL37" s="16"/>
      <c r="BDM37" s="16"/>
      <c r="BDN37" s="16"/>
      <c r="BDO37" s="16"/>
      <c r="BDP37" s="16"/>
      <c r="BDQ37" s="16"/>
      <c r="BDR37" s="16"/>
      <c r="BDS37" s="16"/>
      <c r="BDT37" s="16"/>
      <c r="BDU37" s="16"/>
      <c r="BDV37" s="16"/>
      <c r="BDW37" s="16"/>
      <c r="BDX37" s="16"/>
      <c r="BDY37" s="16"/>
      <c r="BDZ37" s="16"/>
      <c r="BEA37" s="16"/>
      <c r="BEB37" s="16"/>
      <c r="BEC37" s="16"/>
      <c r="BED37" s="16"/>
      <c r="BEE37" s="16"/>
      <c r="BEF37" s="16"/>
      <c r="BEG37" s="16"/>
      <c r="BEH37" s="16"/>
      <c r="BEI37" s="16"/>
      <c r="BEJ37" s="16"/>
      <c r="BEK37" s="16"/>
      <c r="BEL37" s="16"/>
      <c r="BEM37" s="16"/>
      <c r="BEN37" s="16"/>
      <c r="BEO37" s="16"/>
      <c r="BEP37" s="16"/>
      <c r="BEQ37" s="16"/>
      <c r="BER37" s="16"/>
      <c r="BES37" s="16"/>
      <c r="BET37" s="16"/>
      <c r="BEU37" s="16"/>
      <c r="BEV37" s="16"/>
      <c r="BEW37" s="16"/>
      <c r="BEX37" s="16"/>
      <c r="BEY37" s="16"/>
      <c r="BEZ37" s="16"/>
      <c r="BFA37" s="16"/>
      <c r="BFB37" s="16"/>
      <c r="BFC37" s="16"/>
      <c r="BFD37" s="16"/>
      <c r="BFE37" s="16"/>
      <c r="BFF37" s="16"/>
      <c r="BFG37" s="16"/>
      <c r="BFH37" s="16"/>
      <c r="BFI37" s="16"/>
      <c r="BFJ37" s="16"/>
      <c r="BFK37" s="16"/>
      <c r="BFL37" s="16"/>
      <c r="BFM37" s="16"/>
      <c r="BFN37" s="16"/>
      <c r="BFO37" s="16"/>
      <c r="BFP37" s="16"/>
      <c r="BFQ37" s="16"/>
      <c r="BFR37" s="16"/>
      <c r="BFS37" s="16"/>
      <c r="BFT37" s="16"/>
      <c r="BFU37" s="16"/>
      <c r="BFV37" s="16"/>
      <c r="BFW37" s="16"/>
      <c r="BFX37" s="16"/>
      <c r="BFY37" s="16"/>
      <c r="BFZ37" s="16"/>
      <c r="BGA37" s="16"/>
      <c r="BGB37" s="16"/>
      <c r="BGC37" s="16"/>
      <c r="BGD37" s="16"/>
      <c r="BGE37" s="16"/>
      <c r="BGF37" s="16"/>
      <c r="BGG37" s="16"/>
      <c r="BGH37" s="16"/>
      <c r="BGI37" s="16"/>
      <c r="BGJ37" s="16"/>
      <c r="BGK37" s="16"/>
      <c r="BGL37" s="16"/>
      <c r="BGM37" s="16"/>
      <c r="BGN37" s="16"/>
      <c r="BGO37" s="16"/>
      <c r="BGP37" s="16"/>
      <c r="BGQ37" s="16"/>
      <c r="BGR37" s="16"/>
      <c r="BGS37" s="16"/>
      <c r="BGT37" s="16"/>
      <c r="BGU37" s="16"/>
      <c r="BGV37" s="16"/>
      <c r="BGW37" s="16"/>
      <c r="BGX37" s="16"/>
      <c r="BGY37" s="16"/>
      <c r="BGZ37" s="16"/>
      <c r="BHA37" s="16"/>
      <c r="BHB37" s="16"/>
      <c r="BHC37" s="16"/>
      <c r="BHD37" s="16"/>
      <c r="BHE37" s="16"/>
      <c r="BHF37" s="16"/>
      <c r="BHG37" s="16"/>
      <c r="BHH37" s="16"/>
      <c r="BHI37" s="16"/>
      <c r="BHJ37" s="16"/>
      <c r="BHK37" s="16"/>
      <c r="BHL37" s="16"/>
      <c r="BHM37" s="16"/>
      <c r="BHN37" s="16"/>
      <c r="BHO37" s="16"/>
      <c r="BHP37" s="16"/>
      <c r="BHQ37" s="16"/>
      <c r="BHR37" s="16"/>
      <c r="BHS37" s="16"/>
      <c r="BHT37" s="16"/>
      <c r="BHU37" s="16"/>
      <c r="BHV37" s="16"/>
      <c r="BHW37" s="16"/>
      <c r="BHX37" s="16"/>
      <c r="BHY37" s="16"/>
      <c r="BHZ37" s="16"/>
      <c r="BIA37" s="16"/>
      <c r="BIB37" s="16"/>
      <c r="BIC37" s="16"/>
      <c r="BID37" s="16"/>
      <c r="BIE37" s="16"/>
      <c r="BIF37" s="16"/>
      <c r="BIG37" s="16"/>
      <c r="BIH37" s="16"/>
      <c r="BII37" s="16"/>
      <c r="BIJ37" s="16"/>
      <c r="BIK37" s="16"/>
      <c r="BIL37" s="16"/>
      <c r="BIM37" s="16"/>
      <c r="BIN37" s="16"/>
      <c r="BIO37" s="16"/>
      <c r="BIP37" s="16"/>
      <c r="BIQ37" s="16"/>
      <c r="BIR37" s="16"/>
      <c r="BIS37" s="16"/>
      <c r="BIT37" s="16"/>
      <c r="BIU37" s="16"/>
      <c r="BIV37" s="16"/>
      <c r="BIW37" s="16"/>
      <c r="BIX37" s="16"/>
      <c r="BIY37" s="16"/>
      <c r="BIZ37" s="16"/>
      <c r="BJA37" s="16"/>
      <c r="BJB37" s="16"/>
      <c r="BJC37" s="16"/>
      <c r="BJD37" s="16"/>
      <c r="BJE37" s="16"/>
      <c r="BJF37" s="16"/>
      <c r="BJG37" s="16"/>
      <c r="BJH37" s="16"/>
      <c r="BJI37" s="16"/>
      <c r="BJJ37" s="16"/>
      <c r="BJK37" s="16"/>
      <c r="BJL37" s="16"/>
      <c r="BJM37" s="16"/>
      <c r="BJN37" s="16"/>
      <c r="BJO37" s="16"/>
      <c r="BJP37" s="16"/>
      <c r="BJQ37" s="16"/>
      <c r="BJR37" s="16"/>
      <c r="BJS37" s="16"/>
      <c r="BJT37" s="16"/>
      <c r="BJU37" s="16"/>
      <c r="BJV37" s="16"/>
      <c r="BJW37" s="16"/>
      <c r="BJX37" s="16"/>
      <c r="BJY37" s="16"/>
      <c r="BJZ37" s="16"/>
      <c r="BKA37" s="16"/>
      <c r="BKB37" s="16"/>
      <c r="BKC37" s="16"/>
      <c r="BKD37" s="16"/>
      <c r="BKE37" s="16"/>
      <c r="BKF37" s="16"/>
      <c r="BKG37" s="16"/>
      <c r="BKH37" s="16"/>
      <c r="BKI37" s="16"/>
      <c r="BKJ37" s="16"/>
      <c r="BKK37" s="16"/>
      <c r="BKL37" s="16"/>
      <c r="BKM37" s="16"/>
      <c r="BKN37" s="16"/>
      <c r="BKO37" s="16"/>
      <c r="BKP37" s="16"/>
      <c r="BKQ37" s="16"/>
      <c r="BKR37" s="16"/>
      <c r="BKS37" s="16"/>
      <c r="BKT37" s="16"/>
      <c r="BKU37" s="16"/>
      <c r="BKV37" s="16"/>
      <c r="BKW37" s="16"/>
      <c r="BKX37" s="16"/>
      <c r="BKY37" s="16"/>
      <c r="BKZ37" s="16"/>
      <c r="BLA37" s="16"/>
      <c r="BLB37" s="16"/>
      <c r="BLC37" s="16"/>
      <c r="BLD37" s="16"/>
      <c r="BLE37" s="16"/>
      <c r="BLF37" s="16"/>
      <c r="BLG37" s="16"/>
      <c r="BLH37" s="16"/>
      <c r="BLI37" s="16"/>
      <c r="BLJ37" s="16"/>
      <c r="BLK37" s="16"/>
      <c r="BLL37" s="16"/>
      <c r="BLM37" s="16"/>
      <c r="BLN37" s="16"/>
      <c r="BLO37" s="16"/>
      <c r="BLP37" s="16"/>
      <c r="BLQ37" s="16"/>
      <c r="BLR37" s="16"/>
      <c r="BLS37" s="16"/>
      <c r="BLT37" s="16"/>
      <c r="BLU37" s="16"/>
      <c r="BLV37" s="16"/>
      <c r="BLW37" s="16"/>
      <c r="BLX37" s="16"/>
      <c r="BLY37" s="16"/>
      <c r="BLZ37" s="16"/>
      <c r="BMA37" s="16"/>
      <c r="BMB37" s="16"/>
      <c r="BMC37" s="16"/>
      <c r="BMD37" s="16"/>
      <c r="BME37" s="16"/>
      <c r="BMF37" s="16"/>
      <c r="BMG37" s="16"/>
      <c r="BMH37" s="16"/>
      <c r="BMI37" s="16"/>
      <c r="BMJ37" s="16"/>
      <c r="BMK37" s="16"/>
      <c r="BML37" s="16"/>
      <c r="BMM37" s="16"/>
      <c r="BMN37" s="16"/>
      <c r="BMO37" s="16"/>
      <c r="BMP37" s="16"/>
      <c r="BMQ37" s="16"/>
      <c r="BMR37" s="16"/>
      <c r="BMS37" s="16"/>
      <c r="BMT37" s="16"/>
      <c r="BMU37" s="16"/>
      <c r="BMV37" s="16"/>
      <c r="BMW37" s="16"/>
      <c r="BMX37" s="16"/>
      <c r="BMY37" s="16"/>
      <c r="BMZ37" s="16"/>
      <c r="BNA37" s="16"/>
      <c r="BNB37" s="16"/>
      <c r="BNC37" s="16"/>
      <c r="BND37" s="16"/>
      <c r="BNE37" s="16"/>
      <c r="BNF37" s="16"/>
      <c r="BNG37" s="16"/>
      <c r="BNH37" s="16"/>
      <c r="BNI37" s="16"/>
      <c r="BNJ37" s="16"/>
      <c r="BNK37" s="16"/>
      <c r="BNL37" s="16"/>
      <c r="BNM37" s="16"/>
      <c r="BNN37" s="16"/>
      <c r="BNO37" s="16"/>
      <c r="BNP37" s="16"/>
      <c r="BNQ37" s="16"/>
      <c r="BNR37" s="16"/>
      <c r="BNS37" s="16"/>
      <c r="BNT37" s="16"/>
      <c r="BNU37" s="16"/>
      <c r="BNV37" s="16"/>
      <c r="BNW37" s="16"/>
      <c r="BNX37" s="16"/>
      <c r="BNY37" s="16"/>
      <c r="BNZ37" s="16"/>
      <c r="BOA37" s="16"/>
      <c r="BOB37" s="16"/>
      <c r="BOC37" s="16"/>
      <c r="BOD37" s="16"/>
      <c r="BOE37" s="16"/>
      <c r="BOF37" s="16"/>
      <c r="BOG37" s="16"/>
      <c r="BOH37" s="16"/>
      <c r="BOI37" s="16"/>
      <c r="BOJ37" s="16"/>
      <c r="BOK37" s="16"/>
      <c r="BOL37" s="16"/>
      <c r="BOM37" s="16"/>
      <c r="BON37" s="16"/>
      <c r="BOO37" s="16"/>
      <c r="BOP37" s="16"/>
      <c r="BOQ37" s="16"/>
      <c r="BOR37" s="16"/>
      <c r="BOS37" s="16"/>
      <c r="BOT37" s="16"/>
      <c r="BOU37" s="16"/>
      <c r="BOV37" s="16"/>
      <c r="BOW37" s="16"/>
      <c r="BOX37" s="16"/>
      <c r="BOY37" s="16"/>
      <c r="BOZ37" s="16"/>
      <c r="BPA37" s="16"/>
      <c r="BPB37" s="16"/>
      <c r="BPC37" s="16"/>
      <c r="BPD37" s="16"/>
      <c r="BPE37" s="16"/>
      <c r="BPF37" s="16"/>
      <c r="BPG37" s="16"/>
      <c r="BPH37" s="16"/>
      <c r="BPI37" s="16"/>
      <c r="BPJ37" s="16"/>
      <c r="BPK37" s="16"/>
      <c r="BPL37" s="16"/>
      <c r="BPM37" s="16"/>
      <c r="BPN37" s="16"/>
      <c r="BPO37" s="16"/>
      <c r="BPP37" s="16"/>
      <c r="BPQ37" s="16"/>
      <c r="BPR37" s="16"/>
      <c r="BPS37" s="16"/>
      <c r="BPT37" s="16"/>
      <c r="BPU37" s="16"/>
      <c r="BPV37" s="16"/>
      <c r="BPW37" s="16"/>
      <c r="BPX37" s="16"/>
      <c r="BPY37" s="16"/>
      <c r="BPZ37" s="16"/>
      <c r="BQA37" s="16"/>
      <c r="BQB37" s="16"/>
      <c r="BQC37" s="16"/>
      <c r="BQD37" s="16"/>
      <c r="BQE37" s="16"/>
      <c r="BQF37" s="16"/>
      <c r="BQG37" s="16"/>
      <c r="BQH37" s="16"/>
      <c r="BQI37" s="16"/>
      <c r="BQJ37" s="16"/>
      <c r="BQK37" s="16"/>
      <c r="BQL37" s="16"/>
      <c r="BQM37" s="16"/>
      <c r="BQN37" s="16"/>
      <c r="BQO37" s="16"/>
      <c r="BQP37" s="16"/>
      <c r="BQQ37" s="16"/>
      <c r="BQR37" s="16"/>
      <c r="BQS37" s="16"/>
      <c r="BQT37" s="16"/>
      <c r="BQU37" s="16"/>
      <c r="BQV37" s="16"/>
      <c r="BQW37" s="16"/>
      <c r="BQX37" s="16"/>
      <c r="BQY37" s="16"/>
      <c r="BQZ37" s="16"/>
      <c r="BRA37" s="16"/>
      <c r="BRB37" s="16"/>
      <c r="BRC37" s="16"/>
      <c r="BRD37" s="16"/>
      <c r="BRE37" s="16"/>
      <c r="BRF37" s="16"/>
      <c r="BRG37" s="16"/>
      <c r="BRH37" s="16"/>
      <c r="BRI37" s="16"/>
      <c r="BRJ37" s="16"/>
      <c r="BRK37" s="16"/>
      <c r="BRL37" s="16"/>
      <c r="BRM37" s="16"/>
      <c r="BRN37" s="16"/>
      <c r="BRO37" s="16"/>
      <c r="BRP37" s="16"/>
      <c r="BRQ37" s="16"/>
      <c r="BRR37" s="16"/>
      <c r="BRS37" s="16"/>
      <c r="BRT37" s="16"/>
      <c r="BRU37" s="16"/>
      <c r="BRV37" s="16"/>
      <c r="BRW37" s="16"/>
      <c r="BRX37" s="16"/>
      <c r="BRY37" s="16"/>
      <c r="BRZ37" s="16"/>
      <c r="BSA37" s="16"/>
      <c r="BSB37" s="16"/>
      <c r="BSC37" s="16"/>
      <c r="BSD37" s="16"/>
      <c r="BSE37" s="16"/>
      <c r="BSF37" s="16"/>
      <c r="BSG37" s="16"/>
      <c r="BSH37" s="16"/>
      <c r="BSI37" s="16"/>
      <c r="BSJ37" s="16"/>
      <c r="BSK37" s="16"/>
      <c r="BSL37" s="16"/>
      <c r="BSM37" s="16"/>
      <c r="BSN37" s="16"/>
      <c r="BSO37" s="16"/>
      <c r="BSP37" s="16"/>
      <c r="BSQ37" s="16"/>
      <c r="BSR37" s="16"/>
      <c r="BSS37" s="16"/>
      <c r="BST37" s="16"/>
      <c r="BSU37" s="16"/>
      <c r="BSV37" s="16"/>
      <c r="BSW37" s="16"/>
      <c r="BSX37" s="16"/>
      <c r="BSY37" s="16"/>
      <c r="BSZ37" s="16"/>
      <c r="BTA37" s="16"/>
      <c r="BTB37" s="16"/>
      <c r="BTC37" s="16"/>
      <c r="BTD37" s="16"/>
      <c r="BTE37" s="16"/>
      <c r="BTF37" s="16"/>
      <c r="BTG37" s="16"/>
      <c r="BTH37" s="16"/>
    </row>
    <row r="38" spans="1:1880" s="260" customFormat="1" ht="110.25" customHeight="1" x14ac:dyDescent="0.3">
      <c r="A38" s="521">
        <v>622</v>
      </c>
      <c r="B38" s="520" t="s">
        <v>178</v>
      </c>
      <c r="C38" s="521" t="s">
        <v>194</v>
      </c>
      <c r="D38" s="61" t="s">
        <v>289</v>
      </c>
      <c r="E38" s="224" t="e">
        <f>INDEX('PY1 Data(H)'!$A$1:$CZ$258,MATCH('Unit Data from Audit Worksheet'!$A38,'PY1 Data(H)'!$A$1:$A$258,0),MATCH('Unit Data from Audit Worksheet'!$D$2,'PY1 Data(H)'!$A$1:$CZ$1,0))</f>
        <v>#N/A</v>
      </c>
      <c r="F38" s="109">
        <v>0</v>
      </c>
      <c r="G38" s="251">
        <f t="shared" ref="G38" si="3">IF(F38&lt;0,"Error: Enter as positive.",)</f>
        <v>0</v>
      </c>
      <c r="H38" s="15"/>
      <c r="I38" s="258"/>
      <c r="J38" s="530"/>
      <c r="K38" s="360"/>
      <c r="L38"/>
      <c r="M38" s="16"/>
      <c r="N38" s="111"/>
      <c r="O38" s="16"/>
      <c r="P38" s="16"/>
      <c r="Q38" s="16"/>
      <c r="R38" s="16"/>
      <c r="S38" s="16"/>
      <c r="T38" s="16"/>
      <c r="U38" s="16"/>
      <c r="V38" s="16"/>
      <c r="W38" s="16"/>
      <c r="X38" s="16"/>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c r="FB38" s="16"/>
      <c r="FC38" s="16"/>
      <c r="FD38" s="16"/>
      <c r="FE38" s="16"/>
      <c r="FF38" s="16"/>
      <c r="FG38" s="16"/>
      <c r="FH38" s="16"/>
      <c r="FI38" s="16"/>
      <c r="FJ38" s="16"/>
      <c r="FK38" s="16"/>
      <c r="FL38" s="16"/>
      <c r="FM38" s="16"/>
      <c r="FN38" s="16"/>
      <c r="FO38" s="16"/>
      <c r="FP38" s="16"/>
      <c r="FQ38" s="16"/>
      <c r="FR38" s="16"/>
      <c r="FS38" s="16"/>
      <c r="FT38" s="16"/>
      <c r="FU38" s="16"/>
      <c r="FV38" s="16"/>
      <c r="FW38" s="16"/>
      <c r="FX38" s="16"/>
      <c r="FY38" s="16"/>
      <c r="FZ38" s="16"/>
      <c r="GA38" s="16"/>
      <c r="GB38" s="16"/>
      <c r="GC38" s="16"/>
      <c r="GD38" s="16"/>
      <c r="GE38" s="16"/>
      <c r="GF38" s="16"/>
      <c r="GG38" s="16"/>
      <c r="GH38" s="16"/>
      <c r="GI38" s="16"/>
      <c r="GJ38" s="16"/>
      <c r="GK38" s="16"/>
      <c r="GL38" s="16"/>
      <c r="GM38" s="16"/>
      <c r="GN38" s="16"/>
      <c r="GO38" s="16"/>
      <c r="GP38" s="16"/>
      <c r="GQ38" s="16"/>
      <c r="GR38" s="16"/>
      <c r="GS38" s="16"/>
      <c r="GT38" s="16"/>
      <c r="GU38" s="16"/>
      <c r="GV38" s="16"/>
      <c r="GW38" s="16"/>
      <c r="GX38" s="16"/>
      <c r="GY38" s="16"/>
      <c r="GZ38" s="16"/>
      <c r="HA38" s="16"/>
      <c r="HB38" s="16"/>
      <c r="HC38" s="16"/>
      <c r="HD38" s="16"/>
      <c r="HE38" s="16"/>
      <c r="HF38" s="16"/>
      <c r="HG38" s="16"/>
      <c r="HH38" s="16"/>
      <c r="HI38" s="16"/>
      <c r="HJ38" s="16"/>
      <c r="HK38" s="16"/>
      <c r="HL38" s="16"/>
      <c r="HM38" s="16"/>
      <c r="HN38" s="16"/>
      <c r="HO38" s="16"/>
      <c r="HP38" s="16"/>
      <c r="HQ38" s="16"/>
      <c r="HR38" s="16"/>
      <c r="HS38" s="16"/>
      <c r="HT38" s="16"/>
      <c r="HU38" s="16"/>
      <c r="HV38" s="16"/>
      <c r="HW38" s="16"/>
      <c r="HX38" s="16"/>
      <c r="HY38" s="16"/>
      <c r="HZ38" s="16"/>
      <c r="IA38" s="16"/>
      <c r="IB38" s="16"/>
      <c r="IC38" s="16"/>
      <c r="ID38" s="16"/>
      <c r="IE38" s="16"/>
      <c r="IF38" s="16"/>
      <c r="IG38" s="16"/>
      <c r="IH38" s="16"/>
      <c r="II38" s="16"/>
      <c r="IJ38" s="16"/>
      <c r="IK38" s="16"/>
      <c r="IL38" s="16"/>
      <c r="IM38" s="16"/>
      <c r="IN38" s="16"/>
      <c r="IO38" s="16"/>
      <c r="IP38" s="16"/>
      <c r="IQ38" s="16"/>
      <c r="IR38" s="16"/>
      <c r="IS38" s="16"/>
      <c r="IT38" s="16"/>
      <c r="IU38" s="16"/>
      <c r="IV38" s="16"/>
      <c r="IW38" s="16"/>
      <c r="IX38" s="16"/>
      <c r="IY38" s="16"/>
      <c r="IZ38" s="16"/>
      <c r="JA38" s="16"/>
      <c r="JB38" s="16"/>
      <c r="JC38" s="16"/>
      <c r="JD38" s="16"/>
      <c r="JE38" s="16"/>
      <c r="JF38" s="16"/>
      <c r="JG38" s="16"/>
      <c r="JH38" s="16"/>
      <c r="JI38" s="16"/>
      <c r="JJ38" s="16"/>
      <c r="JK38" s="16"/>
      <c r="JL38" s="16"/>
      <c r="JM38" s="16"/>
      <c r="JN38" s="16"/>
      <c r="JO38" s="16"/>
      <c r="JP38" s="16"/>
      <c r="JQ38" s="16"/>
      <c r="JR38" s="16"/>
      <c r="JS38" s="16"/>
      <c r="JT38" s="16"/>
      <c r="JU38" s="16"/>
      <c r="JV38" s="16"/>
      <c r="JW38" s="16"/>
      <c r="JX38" s="16"/>
      <c r="JY38" s="16"/>
      <c r="JZ38" s="16"/>
      <c r="KA38" s="16"/>
      <c r="KB38" s="16"/>
      <c r="KC38" s="16"/>
      <c r="KD38" s="16"/>
      <c r="KE38" s="16"/>
      <c r="KF38" s="16"/>
      <c r="KG38" s="16"/>
      <c r="KH38" s="16"/>
      <c r="KI38" s="16"/>
      <c r="KJ38" s="16"/>
      <c r="KK38" s="16"/>
      <c r="KL38" s="16"/>
      <c r="KM38" s="16"/>
      <c r="KN38" s="16"/>
      <c r="KO38" s="16"/>
      <c r="KP38" s="16"/>
      <c r="KQ38" s="16"/>
      <c r="KR38" s="16"/>
      <c r="KS38" s="16"/>
      <c r="KT38" s="16"/>
      <c r="KU38" s="16"/>
      <c r="KV38" s="16"/>
      <c r="KW38" s="16"/>
      <c r="KX38" s="16"/>
      <c r="KY38" s="16"/>
      <c r="KZ38" s="16"/>
      <c r="LA38" s="16"/>
      <c r="LB38" s="16"/>
      <c r="LC38" s="16"/>
      <c r="LD38" s="16"/>
      <c r="LE38" s="16"/>
      <c r="LF38" s="16"/>
      <c r="LG38" s="16"/>
      <c r="LH38" s="16"/>
      <c r="LI38" s="16"/>
      <c r="LJ38" s="16"/>
      <c r="LK38" s="16"/>
      <c r="LL38" s="16"/>
      <c r="LM38" s="16"/>
      <c r="LN38" s="16"/>
      <c r="LO38" s="16"/>
      <c r="LP38" s="16"/>
      <c r="LQ38" s="16"/>
      <c r="LR38" s="16"/>
      <c r="LS38" s="16"/>
      <c r="LT38" s="16"/>
      <c r="LU38" s="16"/>
      <c r="LV38" s="16"/>
      <c r="LW38" s="16"/>
      <c r="LX38" s="16"/>
      <c r="LY38" s="16"/>
      <c r="LZ38" s="16"/>
      <c r="MA38" s="16"/>
      <c r="MB38" s="16"/>
      <c r="MC38" s="16"/>
      <c r="MD38" s="16"/>
      <c r="ME38" s="16"/>
      <c r="MF38" s="16"/>
      <c r="MG38" s="16"/>
      <c r="MH38" s="16"/>
      <c r="MI38" s="16"/>
      <c r="MJ38" s="16"/>
      <c r="MK38" s="16"/>
      <c r="ML38" s="16"/>
      <c r="MM38" s="16"/>
      <c r="MN38" s="16"/>
      <c r="MO38" s="16"/>
      <c r="MP38" s="16"/>
      <c r="MQ38" s="16"/>
      <c r="MR38" s="16"/>
      <c r="MS38" s="16"/>
      <c r="MT38" s="16"/>
      <c r="MU38" s="16"/>
      <c r="MV38" s="16"/>
      <c r="MW38" s="16"/>
      <c r="MX38" s="16"/>
      <c r="MY38" s="16"/>
      <c r="MZ38" s="16"/>
      <c r="NA38" s="16"/>
      <c r="NB38" s="16"/>
      <c r="NC38" s="16"/>
      <c r="ND38" s="16"/>
      <c r="NE38" s="16"/>
      <c r="NF38" s="16"/>
      <c r="NG38" s="16"/>
      <c r="NH38" s="16"/>
      <c r="NI38" s="16"/>
      <c r="NJ38" s="16"/>
      <c r="NK38" s="16"/>
      <c r="NL38" s="16"/>
      <c r="NM38" s="16"/>
      <c r="NN38" s="16"/>
      <c r="NO38" s="16"/>
      <c r="NP38" s="16"/>
      <c r="NQ38" s="16"/>
      <c r="NR38" s="16"/>
      <c r="NS38" s="16"/>
      <c r="NT38" s="16"/>
      <c r="NU38" s="16"/>
      <c r="NV38" s="16"/>
      <c r="NW38" s="16"/>
      <c r="NX38" s="16"/>
      <c r="NY38" s="16"/>
      <c r="NZ38" s="16"/>
      <c r="OA38" s="16"/>
      <c r="OB38" s="16"/>
      <c r="OC38" s="16"/>
      <c r="OD38" s="16"/>
      <c r="OE38" s="16"/>
      <c r="OF38" s="16"/>
      <c r="OG38" s="16"/>
      <c r="OH38" s="16"/>
      <c r="OI38" s="16"/>
      <c r="OJ38" s="16"/>
      <c r="OK38" s="16"/>
      <c r="OL38" s="16"/>
      <c r="OM38" s="16"/>
      <c r="ON38" s="16"/>
      <c r="OO38" s="16"/>
      <c r="OP38" s="16"/>
      <c r="OQ38" s="16"/>
      <c r="OR38" s="16"/>
      <c r="OS38" s="16"/>
      <c r="OT38" s="16"/>
      <c r="OU38" s="16"/>
      <c r="OV38" s="16"/>
      <c r="OW38" s="16"/>
      <c r="OX38" s="16"/>
      <c r="OY38" s="16"/>
      <c r="OZ38" s="16"/>
      <c r="PA38" s="16"/>
      <c r="PB38" s="16"/>
      <c r="PC38" s="16"/>
      <c r="PD38" s="16"/>
      <c r="PE38" s="16"/>
      <c r="PF38" s="16"/>
      <c r="PG38" s="16"/>
      <c r="PH38" s="16"/>
      <c r="PI38" s="16"/>
      <c r="PJ38" s="16"/>
      <c r="PK38" s="16"/>
      <c r="PL38" s="16"/>
      <c r="PM38" s="16"/>
      <c r="PN38" s="16"/>
      <c r="PO38" s="16"/>
      <c r="PP38" s="16"/>
      <c r="PQ38" s="16"/>
      <c r="PR38" s="16"/>
      <c r="PS38" s="16"/>
      <c r="PT38" s="16"/>
      <c r="PU38" s="16"/>
      <c r="PV38" s="16"/>
      <c r="PW38" s="16"/>
      <c r="PX38" s="16"/>
      <c r="PY38" s="16"/>
      <c r="PZ38" s="16"/>
      <c r="QA38" s="16"/>
      <c r="QB38" s="16"/>
      <c r="QC38" s="16"/>
      <c r="QD38" s="16"/>
      <c r="QE38" s="16"/>
      <c r="QF38" s="16"/>
      <c r="QG38" s="16"/>
      <c r="QH38" s="16"/>
      <c r="QI38" s="16"/>
      <c r="QJ38" s="16"/>
      <c r="QK38" s="16"/>
      <c r="QL38" s="16"/>
      <c r="QM38" s="16"/>
      <c r="QN38" s="16"/>
      <c r="QO38" s="16"/>
      <c r="QP38" s="16"/>
      <c r="QQ38" s="16"/>
      <c r="QR38" s="16"/>
      <c r="QS38" s="16"/>
      <c r="QT38" s="16"/>
      <c r="QU38" s="16"/>
      <c r="QV38" s="16"/>
      <c r="QW38" s="16"/>
      <c r="QX38" s="16"/>
      <c r="QY38" s="16"/>
      <c r="QZ38" s="16"/>
      <c r="RA38" s="16"/>
      <c r="RB38" s="16"/>
      <c r="RC38" s="16"/>
      <c r="RD38" s="16"/>
      <c r="RE38" s="16"/>
      <c r="RF38" s="16"/>
      <c r="RG38" s="16"/>
      <c r="RH38" s="16"/>
      <c r="RI38" s="16"/>
      <c r="RJ38" s="16"/>
      <c r="RK38" s="16"/>
      <c r="RL38" s="16"/>
      <c r="RM38" s="16"/>
      <c r="RN38" s="16"/>
      <c r="RO38" s="16"/>
      <c r="RP38" s="16"/>
      <c r="RQ38" s="16"/>
      <c r="RR38" s="16"/>
      <c r="RS38" s="16"/>
      <c r="RT38" s="16"/>
      <c r="RU38" s="16"/>
      <c r="RV38" s="16"/>
      <c r="RW38" s="16"/>
      <c r="RX38" s="16"/>
      <c r="RY38" s="16"/>
      <c r="RZ38" s="16"/>
      <c r="SA38" s="16"/>
      <c r="SB38" s="16"/>
      <c r="SC38" s="16"/>
      <c r="SD38" s="16"/>
      <c r="SE38" s="16"/>
      <c r="SF38" s="16"/>
      <c r="SG38" s="16"/>
      <c r="SH38" s="16"/>
      <c r="SI38" s="16"/>
      <c r="SJ38" s="16"/>
      <c r="SK38" s="16"/>
      <c r="SL38" s="16"/>
      <c r="SM38" s="16"/>
      <c r="SN38" s="16"/>
      <c r="SO38" s="16"/>
      <c r="SP38" s="16"/>
      <c r="SQ38" s="16"/>
      <c r="SR38" s="16"/>
      <c r="SS38" s="16"/>
      <c r="ST38" s="16"/>
      <c r="SU38" s="16"/>
      <c r="SV38" s="16"/>
      <c r="SW38" s="16"/>
      <c r="SX38" s="16"/>
      <c r="SY38" s="16"/>
      <c r="SZ38" s="16"/>
      <c r="TA38" s="16"/>
      <c r="TB38" s="16"/>
      <c r="TC38" s="16"/>
      <c r="TD38" s="16"/>
      <c r="TE38" s="16"/>
      <c r="TF38" s="16"/>
      <c r="TG38" s="16"/>
      <c r="TH38" s="16"/>
      <c r="TI38" s="16"/>
      <c r="TJ38" s="16"/>
      <c r="TK38" s="16"/>
      <c r="TL38" s="16"/>
      <c r="TM38" s="16"/>
      <c r="TN38" s="16"/>
      <c r="TO38" s="16"/>
      <c r="TP38" s="16"/>
      <c r="TQ38" s="16"/>
      <c r="TR38" s="16"/>
      <c r="TS38" s="16"/>
      <c r="TT38" s="16"/>
      <c r="TU38" s="16"/>
      <c r="TV38" s="16"/>
      <c r="TW38" s="16"/>
      <c r="TX38" s="16"/>
      <c r="TY38" s="16"/>
      <c r="TZ38" s="16"/>
      <c r="UA38" s="16"/>
      <c r="UB38" s="16"/>
      <c r="UC38" s="16"/>
      <c r="UD38" s="16"/>
      <c r="UE38" s="16"/>
      <c r="UF38" s="16"/>
      <c r="UG38" s="16"/>
      <c r="UH38" s="16"/>
      <c r="UI38" s="16"/>
      <c r="UJ38" s="16"/>
      <c r="UK38" s="16"/>
      <c r="UL38" s="16"/>
      <c r="UM38" s="16"/>
      <c r="UN38" s="16"/>
      <c r="UO38" s="16"/>
      <c r="UP38" s="16"/>
      <c r="UQ38" s="16"/>
      <c r="UR38" s="16"/>
      <c r="US38" s="16"/>
      <c r="UT38" s="16"/>
      <c r="UU38" s="16"/>
      <c r="UV38" s="16"/>
      <c r="UW38" s="16"/>
      <c r="UX38" s="16"/>
      <c r="UY38" s="16"/>
      <c r="UZ38" s="16"/>
      <c r="VA38" s="16"/>
      <c r="VB38" s="16"/>
      <c r="VC38" s="16"/>
      <c r="VD38" s="16"/>
      <c r="VE38" s="16"/>
      <c r="VF38" s="16"/>
      <c r="VG38" s="16"/>
      <c r="VH38" s="16"/>
      <c r="VI38" s="16"/>
      <c r="VJ38" s="16"/>
      <c r="VK38" s="16"/>
      <c r="VL38" s="16"/>
      <c r="VM38" s="16"/>
      <c r="VN38" s="16"/>
      <c r="VO38" s="16"/>
      <c r="VP38" s="16"/>
      <c r="VQ38" s="16"/>
      <c r="VR38" s="16"/>
      <c r="VS38" s="16"/>
      <c r="VT38" s="16"/>
      <c r="VU38" s="16"/>
      <c r="VV38" s="16"/>
      <c r="VW38" s="16"/>
      <c r="VX38" s="16"/>
      <c r="VY38" s="16"/>
      <c r="VZ38" s="16"/>
      <c r="WA38" s="16"/>
      <c r="WB38" s="16"/>
      <c r="WC38" s="16"/>
      <c r="WD38" s="16"/>
      <c r="WE38" s="16"/>
      <c r="WF38" s="16"/>
      <c r="WG38" s="16"/>
      <c r="WH38" s="16"/>
      <c r="WI38" s="16"/>
      <c r="WJ38" s="16"/>
      <c r="WK38" s="16"/>
      <c r="WL38" s="16"/>
      <c r="WM38" s="16"/>
      <c r="WN38" s="16"/>
      <c r="WO38" s="16"/>
      <c r="WP38" s="16"/>
      <c r="WQ38" s="16"/>
      <c r="WR38" s="16"/>
      <c r="WS38" s="16"/>
      <c r="WT38" s="16"/>
      <c r="WU38" s="16"/>
      <c r="WV38" s="16"/>
      <c r="WW38" s="16"/>
      <c r="WX38" s="16"/>
      <c r="WY38" s="16"/>
      <c r="WZ38" s="16"/>
      <c r="XA38" s="16"/>
      <c r="XB38" s="16"/>
      <c r="XC38" s="16"/>
      <c r="XD38" s="16"/>
      <c r="XE38" s="16"/>
      <c r="XF38" s="16"/>
      <c r="XG38" s="16"/>
      <c r="XH38" s="16"/>
      <c r="XI38" s="16"/>
      <c r="XJ38" s="16"/>
      <c r="XK38" s="16"/>
      <c r="XL38" s="16"/>
      <c r="XM38" s="16"/>
      <c r="XN38" s="16"/>
      <c r="XO38" s="16"/>
      <c r="XP38" s="16"/>
      <c r="XQ38" s="16"/>
      <c r="XR38" s="16"/>
      <c r="XS38" s="16"/>
      <c r="XT38" s="16"/>
      <c r="XU38" s="16"/>
      <c r="XV38" s="16"/>
      <c r="XW38" s="16"/>
      <c r="XX38" s="16"/>
      <c r="XY38" s="16"/>
      <c r="XZ38" s="16"/>
      <c r="YA38" s="16"/>
      <c r="YB38" s="16"/>
      <c r="YC38" s="16"/>
      <c r="YD38" s="16"/>
      <c r="YE38" s="16"/>
      <c r="YF38" s="16"/>
      <c r="YG38" s="16"/>
      <c r="YH38" s="16"/>
      <c r="YI38" s="16"/>
      <c r="YJ38" s="16"/>
      <c r="YK38" s="16"/>
      <c r="YL38" s="16"/>
      <c r="YM38" s="16"/>
      <c r="YN38" s="16"/>
      <c r="YO38" s="16"/>
      <c r="YP38" s="16"/>
      <c r="YQ38" s="16"/>
      <c r="YR38" s="16"/>
      <c r="YS38" s="16"/>
      <c r="YT38" s="16"/>
      <c r="YU38" s="16"/>
      <c r="YV38" s="16"/>
      <c r="YW38" s="16"/>
      <c r="YX38" s="16"/>
      <c r="YY38" s="16"/>
      <c r="YZ38" s="16"/>
      <c r="ZA38" s="16"/>
      <c r="ZB38" s="16"/>
      <c r="ZC38" s="16"/>
      <c r="ZD38" s="16"/>
      <c r="ZE38" s="16"/>
      <c r="ZF38" s="16"/>
      <c r="ZG38" s="16"/>
      <c r="ZH38" s="16"/>
      <c r="ZI38" s="16"/>
      <c r="ZJ38" s="16"/>
      <c r="ZK38" s="16"/>
      <c r="ZL38" s="16"/>
      <c r="ZM38" s="16"/>
      <c r="ZN38" s="16"/>
      <c r="ZO38" s="16"/>
      <c r="ZP38" s="16"/>
      <c r="ZQ38" s="16"/>
      <c r="ZR38" s="16"/>
      <c r="ZS38" s="16"/>
      <c r="ZT38" s="16"/>
      <c r="ZU38" s="16"/>
      <c r="ZV38" s="16"/>
      <c r="ZW38" s="16"/>
      <c r="ZX38" s="16"/>
      <c r="ZY38" s="16"/>
      <c r="ZZ38" s="16"/>
      <c r="AAA38" s="16"/>
      <c r="AAB38" s="16"/>
      <c r="AAC38" s="16"/>
      <c r="AAD38" s="16"/>
      <c r="AAE38" s="16"/>
      <c r="AAF38" s="16"/>
      <c r="AAG38" s="16"/>
      <c r="AAH38" s="16"/>
      <c r="AAI38" s="16"/>
      <c r="AAJ38" s="16"/>
      <c r="AAK38" s="16"/>
      <c r="AAL38" s="16"/>
      <c r="AAM38" s="16"/>
      <c r="AAN38" s="16"/>
      <c r="AAO38" s="16"/>
      <c r="AAP38" s="16"/>
      <c r="AAQ38" s="16"/>
      <c r="AAR38" s="16"/>
      <c r="AAS38" s="16"/>
      <c r="AAT38" s="16"/>
      <c r="AAU38" s="16"/>
      <c r="AAV38" s="16"/>
      <c r="AAW38" s="16"/>
      <c r="AAX38" s="16"/>
      <c r="AAY38" s="16"/>
      <c r="AAZ38" s="16"/>
      <c r="ABA38" s="16"/>
      <c r="ABB38" s="16"/>
      <c r="ABC38" s="16"/>
      <c r="ABD38" s="16"/>
      <c r="ABE38" s="16"/>
      <c r="ABF38" s="16"/>
      <c r="ABG38" s="16"/>
      <c r="ABH38" s="16"/>
      <c r="ABI38" s="16"/>
      <c r="ABJ38" s="16"/>
      <c r="ABK38" s="16"/>
      <c r="ABL38" s="16"/>
      <c r="ABM38" s="16"/>
      <c r="ABN38" s="16"/>
      <c r="ABO38" s="16"/>
      <c r="ABP38" s="16"/>
      <c r="ABQ38" s="16"/>
      <c r="ABR38" s="16"/>
      <c r="ABS38" s="16"/>
      <c r="ABT38" s="16"/>
      <c r="ABU38" s="16"/>
      <c r="ABV38" s="16"/>
      <c r="ABW38" s="16"/>
      <c r="ABX38" s="16"/>
      <c r="ABY38" s="16"/>
      <c r="ABZ38" s="16"/>
      <c r="ACA38" s="16"/>
      <c r="ACB38" s="16"/>
      <c r="ACC38" s="16"/>
      <c r="ACD38" s="16"/>
      <c r="ACE38" s="16"/>
      <c r="ACF38" s="16"/>
      <c r="ACG38" s="16"/>
      <c r="ACH38" s="16"/>
      <c r="ACI38" s="16"/>
      <c r="ACJ38" s="16"/>
      <c r="ACK38" s="16"/>
      <c r="ACL38" s="16"/>
      <c r="ACM38" s="16"/>
      <c r="ACN38" s="16"/>
      <c r="ACO38" s="16"/>
      <c r="ACP38" s="16"/>
      <c r="ACQ38" s="16"/>
      <c r="ACR38" s="16"/>
      <c r="ACS38" s="16"/>
      <c r="ACT38" s="16"/>
      <c r="ACU38" s="16"/>
      <c r="ACV38" s="16"/>
      <c r="ACW38" s="16"/>
      <c r="ACX38" s="16"/>
      <c r="ACY38" s="16"/>
      <c r="ACZ38" s="16"/>
      <c r="ADA38" s="16"/>
      <c r="ADB38" s="16"/>
      <c r="ADC38" s="16"/>
      <c r="ADD38" s="16"/>
      <c r="ADE38" s="16"/>
      <c r="ADF38" s="16"/>
      <c r="ADG38" s="16"/>
      <c r="ADH38" s="16"/>
      <c r="ADI38" s="16"/>
      <c r="ADJ38" s="16"/>
      <c r="ADK38" s="16"/>
      <c r="ADL38" s="16"/>
      <c r="ADM38" s="16"/>
      <c r="ADN38" s="16"/>
      <c r="ADO38" s="16"/>
      <c r="ADP38" s="16"/>
      <c r="ADQ38" s="16"/>
      <c r="ADR38" s="16"/>
      <c r="ADS38" s="16"/>
      <c r="ADT38" s="16"/>
      <c r="ADU38" s="16"/>
      <c r="ADV38" s="16"/>
      <c r="ADW38" s="16"/>
      <c r="ADX38" s="16"/>
      <c r="ADY38" s="16"/>
      <c r="ADZ38" s="16"/>
      <c r="AEA38" s="16"/>
      <c r="AEB38" s="16"/>
      <c r="AEC38" s="16"/>
      <c r="AED38" s="16"/>
      <c r="AEE38" s="16"/>
      <c r="AEF38" s="16"/>
      <c r="AEG38" s="16"/>
      <c r="AEH38" s="16"/>
      <c r="AEI38" s="16"/>
      <c r="AEJ38" s="16"/>
      <c r="AEK38" s="16"/>
      <c r="AEL38" s="16"/>
      <c r="AEM38" s="16"/>
      <c r="AEN38" s="16"/>
      <c r="AEO38" s="16"/>
      <c r="AEP38" s="16"/>
      <c r="AEQ38" s="16"/>
      <c r="AER38" s="16"/>
      <c r="AES38" s="16"/>
      <c r="AET38" s="16"/>
      <c r="AEU38" s="16"/>
      <c r="AEV38" s="16"/>
      <c r="AEW38" s="16"/>
      <c r="AEX38" s="16"/>
      <c r="AEY38" s="16"/>
      <c r="AEZ38" s="16"/>
      <c r="AFA38" s="16"/>
      <c r="AFB38" s="16"/>
      <c r="AFC38" s="16"/>
      <c r="AFD38" s="16"/>
      <c r="AFE38" s="16"/>
      <c r="AFF38" s="16"/>
      <c r="AFG38" s="16"/>
      <c r="AFH38" s="16"/>
      <c r="AFI38" s="16"/>
      <c r="AFJ38" s="16"/>
      <c r="AFK38" s="16"/>
      <c r="AFL38" s="16"/>
      <c r="AFM38" s="16"/>
      <c r="AFN38" s="16"/>
      <c r="AFO38" s="16"/>
      <c r="AFP38" s="16"/>
      <c r="AFQ38" s="16"/>
      <c r="AFR38" s="16"/>
      <c r="AFS38" s="16"/>
      <c r="AFT38" s="16"/>
      <c r="AFU38" s="16"/>
      <c r="AFV38" s="16"/>
      <c r="AFW38" s="16"/>
      <c r="AFX38" s="16"/>
      <c r="AFY38" s="16"/>
      <c r="AFZ38" s="16"/>
      <c r="AGA38" s="16"/>
      <c r="AGB38" s="16"/>
      <c r="AGC38" s="16"/>
      <c r="AGD38" s="16"/>
      <c r="AGE38" s="16"/>
      <c r="AGF38" s="16"/>
      <c r="AGG38" s="16"/>
      <c r="AGH38" s="16"/>
      <c r="AGI38" s="16"/>
      <c r="AGJ38" s="16"/>
      <c r="AGK38" s="16"/>
      <c r="AGL38" s="16"/>
      <c r="AGM38" s="16"/>
      <c r="AGN38" s="16"/>
      <c r="AGO38" s="16"/>
      <c r="AGP38" s="16"/>
      <c r="AGQ38" s="16"/>
      <c r="AGR38" s="16"/>
      <c r="AGS38" s="16"/>
      <c r="AGT38" s="16"/>
      <c r="AGU38" s="16"/>
      <c r="AGV38" s="16"/>
      <c r="AGW38" s="16"/>
      <c r="AGX38" s="16"/>
      <c r="AGY38" s="16"/>
      <c r="AGZ38" s="16"/>
      <c r="AHA38" s="16"/>
      <c r="AHB38" s="16"/>
      <c r="AHC38" s="16"/>
      <c r="AHD38" s="16"/>
      <c r="AHE38" s="16"/>
      <c r="AHF38" s="16"/>
      <c r="AHG38" s="16"/>
      <c r="AHH38" s="16"/>
      <c r="AHI38" s="16"/>
      <c r="AHJ38" s="16"/>
      <c r="AHK38" s="16"/>
      <c r="AHL38" s="16"/>
      <c r="AHM38" s="16"/>
      <c r="AHN38" s="16"/>
      <c r="AHO38" s="16"/>
      <c r="AHP38" s="16"/>
      <c r="AHQ38" s="16"/>
      <c r="AHR38" s="16"/>
      <c r="AHS38" s="16"/>
      <c r="AHT38" s="16"/>
      <c r="AHU38" s="16"/>
      <c r="AHV38" s="16"/>
      <c r="AHW38" s="16"/>
      <c r="AHX38" s="16"/>
      <c r="AHY38" s="16"/>
      <c r="AHZ38" s="16"/>
      <c r="AIA38" s="16"/>
      <c r="AIB38" s="16"/>
      <c r="AIC38" s="16"/>
      <c r="AID38" s="16"/>
      <c r="AIE38" s="16"/>
      <c r="AIF38" s="16"/>
      <c r="AIG38" s="16"/>
      <c r="AIH38" s="16"/>
      <c r="AII38" s="16"/>
      <c r="AIJ38" s="16"/>
      <c r="AIK38" s="16"/>
      <c r="AIL38" s="16"/>
      <c r="AIM38" s="16"/>
      <c r="AIN38" s="16"/>
      <c r="AIO38" s="16"/>
      <c r="AIP38" s="16"/>
      <c r="AIQ38" s="16"/>
      <c r="AIR38" s="16"/>
      <c r="AIS38" s="16"/>
      <c r="AIT38" s="16"/>
      <c r="AIU38" s="16"/>
      <c r="AIV38" s="16"/>
      <c r="AIW38" s="16"/>
      <c r="AIX38" s="16"/>
      <c r="AIY38" s="16"/>
      <c r="AIZ38" s="16"/>
      <c r="AJA38" s="16"/>
      <c r="AJB38" s="16"/>
      <c r="AJC38" s="16"/>
      <c r="AJD38" s="16"/>
      <c r="AJE38" s="16"/>
      <c r="AJF38" s="16"/>
      <c r="AJG38" s="16"/>
      <c r="AJH38" s="16"/>
      <c r="AJI38" s="16"/>
      <c r="AJJ38" s="16"/>
      <c r="AJK38" s="16"/>
      <c r="AJL38" s="16"/>
      <c r="AJM38" s="16"/>
      <c r="AJN38" s="16"/>
      <c r="AJO38" s="16"/>
      <c r="AJP38" s="16"/>
      <c r="AJQ38" s="16"/>
      <c r="AJR38" s="16"/>
      <c r="AJS38" s="16"/>
      <c r="AJT38" s="16"/>
      <c r="AJU38" s="16"/>
      <c r="AJV38" s="16"/>
      <c r="AJW38" s="16"/>
      <c r="AJX38" s="16"/>
      <c r="AJY38" s="16"/>
      <c r="AJZ38" s="16"/>
      <c r="AKA38" s="16"/>
      <c r="AKB38" s="16"/>
      <c r="AKC38" s="16"/>
      <c r="AKD38" s="16"/>
      <c r="AKE38" s="16"/>
      <c r="AKF38" s="16"/>
      <c r="AKG38" s="16"/>
      <c r="AKH38" s="16"/>
      <c r="AKI38" s="16"/>
      <c r="AKJ38" s="16"/>
      <c r="AKK38" s="16"/>
      <c r="AKL38" s="16"/>
      <c r="AKM38" s="16"/>
      <c r="AKN38" s="16"/>
      <c r="AKO38" s="16"/>
      <c r="AKP38" s="16"/>
      <c r="AKQ38" s="16"/>
      <c r="AKR38" s="16"/>
      <c r="AKS38" s="16"/>
      <c r="AKT38" s="16"/>
      <c r="AKU38" s="16"/>
      <c r="AKV38" s="16"/>
      <c r="AKW38" s="16"/>
      <c r="AKX38" s="16"/>
      <c r="AKY38" s="16"/>
      <c r="AKZ38" s="16"/>
      <c r="ALA38" s="16"/>
      <c r="ALB38" s="16"/>
      <c r="ALC38" s="16"/>
      <c r="ALD38" s="16"/>
      <c r="ALE38" s="16"/>
      <c r="ALF38" s="16"/>
      <c r="ALG38" s="16"/>
      <c r="ALH38" s="16"/>
      <c r="ALI38" s="16"/>
      <c r="ALJ38" s="16"/>
      <c r="ALK38" s="16"/>
      <c r="ALL38" s="16"/>
      <c r="ALM38" s="16"/>
      <c r="ALN38" s="16"/>
      <c r="ALO38" s="16"/>
      <c r="ALP38" s="16"/>
      <c r="ALQ38" s="16"/>
      <c r="ALR38" s="16"/>
      <c r="ALS38" s="16"/>
      <c r="ALT38" s="16"/>
      <c r="ALU38" s="16"/>
      <c r="ALV38" s="16"/>
      <c r="ALW38" s="16"/>
      <c r="ALX38" s="16"/>
      <c r="ALY38" s="16"/>
      <c r="ALZ38" s="16"/>
      <c r="AMA38" s="16"/>
      <c r="AMB38" s="16"/>
      <c r="AMC38" s="16"/>
      <c r="AMD38" s="16"/>
      <c r="AME38" s="16"/>
      <c r="AMF38" s="16"/>
      <c r="AMG38" s="16"/>
      <c r="AMH38" s="16"/>
      <c r="AMI38" s="16"/>
      <c r="AMJ38" s="16"/>
      <c r="AMK38" s="16"/>
      <c r="AML38" s="16"/>
      <c r="AMM38" s="16"/>
      <c r="AMN38" s="16"/>
      <c r="AMO38" s="16"/>
      <c r="AMP38" s="16"/>
      <c r="AMQ38" s="16"/>
      <c r="AMR38" s="16"/>
      <c r="AMS38" s="16"/>
      <c r="AMT38" s="16"/>
      <c r="AMU38" s="16"/>
      <c r="AMV38" s="16"/>
      <c r="AMW38" s="16"/>
      <c r="AMX38" s="16"/>
      <c r="AMY38" s="16"/>
      <c r="AMZ38" s="16"/>
      <c r="ANA38" s="16"/>
      <c r="ANB38" s="16"/>
      <c r="ANC38" s="16"/>
      <c r="AND38" s="16"/>
      <c r="ANE38" s="16"/>
      <c r="ANF38" s="16"/>
      <c r="ANG38" s="16"/>
      <c r="ANH38" s="16"/>
      <c r="ANI38" s="16"/>
      <c r="ANJ38" s="16"/>
      <c r="ANK38" s="16"/>
      <c r="ANL38" s="16"/>
      <c r="ANM38" s="16"/>
      <c r="ANN38" s="16"/>
      <c r="ANO38" s="16"/>
      <c r="ANP38" s="16"/>
      <c r="ANQ38" s="16"/>
      <c r="ANR38" s="16"/>
      <c r="ANS38" s="16"/>
      <c r="ANT38" s="16"/>
      <c r="ANU38" s="16"/>
      <c r="ANV38" s="16"/>
      <c r="ANW38" s="16"/>
      <c r="ANX38" s="16"/>
      <c r="ANY38" s="16"/>
      <c r="ANZ38" s="16"/>
      <c r="AOA38" s="16"/>
      <c r="AOB38" s="16"/>
      <c r="AOC38" s="16"/>
      <c r="AOD38" s="16"/>
      <c r="AOE38" s="16"/>
      <c r="AOF38" s="16"/>
      <c r="AOG38" s="16"/>
      <c r="AOH38" s="16"/>
      <c r="AOI38" s="16"/>
      <c r="AOJ38" s="16"/>
      <c r="AOK38" s="16"/>
      <c r="AOL38" s="16"/>
      <c r="AOM38" s="16"/>
      <c r="AON38" s="16"/>
      <c r="AOO38" s="16"/>
      <c r="AOP38" s="16"/>
      <c r="AOQ38" s="16"/>
      <c r="AOR38" s="16"/>
      <c r="AOS38" s="16"/>
      <c r="AOT38" s="16"/>
      <c r="AOU38" s="16"/>
      <c r="AOV38" s="16"/>
      <c r="AOW38" s="16"/>
      <c r="AOX38" s="16"/>
      <c r="AOY38" s="16"/>
      <c r="AOZ38" s="16"/>
      <c r="APA38" s="16"/>
      <c r="APB38" s="16"/>
      <c r="APC38" s="16"/>
      <c r="APD38" s="16"/>
      <c r="APE38" s="16"/>
      <c r="APF38" s="16"/>
      <c r="APG38" s="16"/>
      <c r="APH38" s="16"/>
      <c r="API38" s="16"/>
      <c r="APJ38" s="16"/>
      <c r="APK38" s="16"/>
      <c r="APL38" s="16"/>
      <c r="APM38" s="16"/>
      <c r="APN38" s="16"/>
      <c r="APO38" s="16"/>
      <c r="APP38" s="16"/>
      <c r="APQ38" s="16"/>
      <c r="APR38" s="16"/>
      <c r="APS38" s="16"/>
      <c r="APT38" s="16"/>
      <c r="APU38" s="16"/>
      <c r="APV38" s="16"/>
      <c r="APW38" s="16"/>
      <c r="APX38" s="16"/>
      <c r="APY38" s="16"/>
      <c r="APZ38" s="16"/>
      <c r="AQA38" s="16"/>
      <c r="AQB38" s="16"/>
      <c r="AQC38" s="16"/>
      <c r="AQD38" s="16"/>
      <c r="AQE38" s="16"/>
      <c r="AQF38" s="16"/>
      <c r="AQG38" s="16"/>
      <c r="AQH38" s="16"/>
      <c r="AQI38" s="16"/>
      <c r="AQJ38" s="16"/>
      <c r="AQK38" s="16"/>
      <c r="AQL38" s="16"/>
      <c r="AQM38" s="16"/>
      <c r="AQN38" s="16"/>
      <c r="AQO38" s="16"/>
      <c r="AQP38" s="16"/>
      <c r="AQQ38" s="16"/>
      <c r="AQR38" s="16"/>
      <c r="AQS38" s="16"/>
      <c r="AQT38" s="16"/>
      <c r="AQU38" s="16"/>
      <c r="AQV38" s="16"/>
      <c r="AQW38" s="16"/>
      <c r="AQX38" s="16"/>
      <c r="AQY38" s="16"/>
      <c r="AQZ38" s="16"/>
      <c r="ARA38" s="16"/>
      <c r="ARB38" s="16"/>
      <c r="ARC38" s="16"/>
      <c r="ARD38" s="16"/>
      <c r="ARE38" s="16"/>
      <c r="ARF38" s="16"/>
      <c r="ARG38" s="16"/>
      <c r="ARH38" s="16"/>
      <c r="ARI38" s="16"/>
      <c r="ARJ38" s="16"/>
      <c r="ARK38" s="16"/>
      <c r="ARL38" s="16"/>
      <c r="ARM38" s="16"/>
      <c r="ARN38" s="16"/>
      <c r="ARO38" s="16"/>
      <c r="ARP38" s="16"/>
      <c r="ARQ38" s="16"/>
      <c r="ARR38" s="16"/>
      <c r="ARS38" s="16"/>
      <c r="ART38" s="16"/>
      <c r="ARU38" s="16"/>
      <c r="ARV38" s="16"/>
      <c r="ARW38" s="16"/>
      <c r="ARX38" s="16"/>
      <c r="ARY38" s="16"/>
      <c r="ARZ38" s="16"/>
      <c r="ASA38" s="16"/>
      <c r="ASB38" s="16"/>
      <c r="ASC38" s="16"/>
      <c r="ASD38" s="16"/>
      <c r="ASE38" s="16"/>
      <c r="ASF38" s="16"/>
      <c r="ASG38" s="16"/>
      <c r="ASH38" s="16"/>
      <c r="ASI38" s="16"/>
      <c r="ASJ38" s="16"/>
      <c r="ASK38" s="16"/>
      <c r="ASL38" s="16"/>
      <c r="ASM38" s="16"/>
      <c r="ASN38" s="16"/>
      <c r="ASO38" s="16"/>
      <c r="ASP38" s="16"/>
      <c r="ASQ38" s="16"/>
      <c r="ASR38" s="16"/>
      <c r="ASS38" s="16"/>
      <c r="AST38" s="16"/>
      <c r="ASU38" s="16"/>
      <c r="ASV38" s="16"/>
      <c r="ASW38" s="16"/>
      <c r="ASX38" s="16"/>
      <c r="ASY38" s="16"/>
      <c r="ASZ38" s="16"/>
      <c r="ATA38" s="16"/>
      <c r="ATB38" s="16"/>
      <c r="ATC38" s="16"/>
      <c r="ATD38" s="16"/>
      <c r="ATE38" s="16"/>
      <c r="ATF38" s="16"/>
      <c r="ATG38" s="16"/>
      <c r="ATH38" s="16"/>
      <c r="ATI38" s="16"/>
      <c r="ATJ38" s="16"/>
      <c r="ATK38" s="16"/>
      <c r="ATL38" s="16"/>
      <c r="ATM38" s="16"/>
      <c r="ATN38" s="16"/>
      <c r="ATO38" s="16"/>
      <c r="ATP38" s="16"/>
      <c r="ATQ38" s="16"/>
      <c r="ATR38" s="16"/>
      <c r="ATS38" s="16"/>
      <c r="ATT38" s="16"/>
      <c r="ATU38" s="16"/>
      <c r="ATV38" s="16"/>
      <c r="ATW38" s="16"/>
      <c r="ATX38" s="16"/>
      <c r="ATY38" s="16"/>
      <c r="ATZ38" s="16"/>
      <c r="AUA38" s="16"/>
      <c r="AUB38" s="16"/>
      <c r="AUC38" s="16"/>
      <c r="AUD38" s="16"/>
      <c r="AUE38" s="16"/>
      <c r="AUF38" s="16"/>
      <c r="AUG38" s="16"/>
      <c r="AUH38" s="16"/>
      <c r="AUI38" s="16"/>
      <c r="AUJ38" s="16"/>
      <c r="AUK38" s="16"/>
      <c r="AUL38" s="16"/>
      <c r="AUM38" s="16"/>
      <c r="AUN38" s="16"/>
      <c r="AUO38" s="16"/>
      <c r="AUP38" s="16"/>
      <c r="AUQ38" s="16"/>
      <c r="AUR38" s="16"/>
      <c r="AUS38" s="16"/>
      <c r="AUT38" s="16"/>
      <c r="AUU38" s="16"/>
      <c r="AUV38" s="16"/>
      <c r="AUW38" s="16"/>
      <c r="AUX38" s="16"/>
      <c r="AUY38" s="16"/>
      <c r="AUZ38" s="16"/>
      <c r="AVA38" s="16"/>
      <c r="AVB38" s="16"/>
      <c r="AVC38" s="16"/>
      <c r="AVD38" s="16"/>
      <c r="AVE38" s="16"/>
      <c r="AVF38" s="16"/>
      <c r="AVG38" s="16"/>
      <c r="AVH38" s="16"/>
      <c r="AVI38" s="16"/>
      <c r="AVJ38" s="16"/>
      <c r="AVK38" s="16"/>
      <c r="AVL38" s="16"/>
      <c r="AVM38" s="16"/>
      <c r="AVN38" s="16"/>
      <c r="AVO38" s="16"/>
      <c r="AVP38" s="16"/>
      <c r="AVQ38" s="16"/>
      <c r="AVR38" s="16"/>
      <c r="AVS38" s="16"/>
      <c r="AVT38" s="16"/>
      <c r="AVU38" s="16"/>
      <c r="AVV38" s="16"/>
      <c r="AVW38" s="16"/>
      <c r="AVX38" s="16"/>
      <c r="AVY38" s="16"/>
      <c r="AVZ38" s="16"/>
      <c r="AWA38" s="16"/>
      <c r="AWB38" s="16"/>
      <c r="AWC38" s="16"/>
      <c r="AWD38" s="16"/>
      <c r="AWE38" s="16"/>
      <c r="AWF38" s="16"/>
      <c r="AWG38" s="16"/>
      <c r="AWH38" s="16"/>
      <c r="AWI38" s="16"/>
      <c r="AWJ38" s="16"/>
      <c r="AWK38" s="16"/>
      <c r="AWL38" s="16"/>
      <c r="AWM38" s="16"/>
      <c r="AWN38" s="16"/>
      <c r="AWO38" s="16"/>
      <c r="AWP38" s="16"/>
      <c r="AWQ38" s="16"/>
      <c r="AWR38" s="16"/>
      <c r="AWS38" s="16"/>
      <c r="AWT38" s="16"/>
      <c r="AWU38" s="16"/>
      <c r="AWV38" s="16"/>
      <c r="AWW38" s="16"/>
      <c r="AWX38" s="16"/>
      <c r="AWY38" s="16"/>
      <c r="AWZ38" s="16"/>
      <c r="AXA38" s="16"/>
      <c r="AXB38" s="16"/>
      <c r="AXC38" s="16"/>
      <c r="AXD38" s="16"/>
      <c r="AXE38" s="16"/>
      <c r="AXF38" s="16"/>
      <c r="AXG38" s="16"/>
      <c r="AXH38" s="16"/>
      <c r="AXI38" s="16"/>
      <c r="AXJ38" s="16"/>
      <c r="AXK38" s="16"/>
      <c r="AXL38" s="16"/>
      <c r="AXM38" s="16"/>
      <c r="AXN38" s="16"/>
      <c r="AXO38" s="16"/>
      <c r="AXP38" s="16"/>
      <c r="AXQ38" s="16"/>
      <c r="AXR38" s="16"/>
      <c r="AXS38" s="16"/>
      <c r="AXT38" s="16"/>
      <c r="AXU38" s="16"/>
      <c r="AXV38" s="16"/>
      <c r="AXW38" s="16"/>
      <c r="AXX38" s="16"/>
      <c r="AXY38" s="16"/>
      <c r="AXZ38" s="16"/>
      <c r="AYA38" s="16"/>
      <c r="AYB38" s="16"/>
      <c r="AYC38" s="16"/>
      <c r="AYD38" s="16"/>
      <c r="AYE38" s="16"/>
      <c r="AYF38" s="16"/>
      <c r="AYG38" s="16"/>
      <c r="AYH38" s="16"/>
      <c r="AYI38" s="16"/>
      <c r="AYJ38" s="16"/>
      <c r="AYK38" s="16"/>
      <c r="AYL38" s="16"/>
      <c r="AYM38" s="16"/>
      <c r="AYN38" s="16"/>
      <c r="AYO38" s="16"/>
      <c r="AYP38" s="16"/>
      <c r="AYQ38" s="16"/>
      <c r="AYR38" s="16"/>
      <c r="AYS38" s="16"/>
      <c r="AYT38" s="16"/>
      <c r="AYU38" s="16"/>
      <c r="AYV38" s="16"/>
      <c r="AYW38" s="16"/>
      <c r="AYX38" s="16"/>
      <c r="AYY38" s="16"/>
      <c r="AYZ38" s="16"/>
      <c r="AZA38" s="16"/>
      <c r="AZB38" s="16"/>
      <c r="AZC38" s="16"/>
      <c r="AZD38" s="16"/>
      <c r="AZE38" s="16"/>
      <c r="AZF38" s="16"/>
      <c r="AZG38" s="16"/>
      <c r="AZH38" s="16"/>
      <c r="AZI38" s="16"/>
      <c r="AZJ38" s="16"/>
      <c r="AZK38" s="16"/>
      <c r="AZL38" s="16"/>
      <c r="AZM38" s="16"/>
      <c r="AZN38" s="16"/>
      <c r="AZO38" s="16"/>
      <c r="AZP38" s="16"/>
      <c r="AZQ38" s="16"/>
      <c r="AZR38" s="16"/>
      <c r="AZS38" s="16"/>
      <c r="AZT38" s="16"/>
      <c r="AZU38" s="16"/>
      <c r="AZV38" s="16"/>
      <c r="AZW38" s="16"/>
      <c r="AZX38" s="16"/>
      <c r="AZY38" s="16"/>
      <c r="AZZ38" s="16"/>
      <c r="BAA38" s="16"/>
      <c r="BAB38" s="16"/>
      <c r="BAC38" s="16"/>
      <c r="BAD38" s="16"/>
      <c r="BAE38" s="16"/>
      <c r="BAF38" s="16"/>
      <c r="BAG38" s="16"/>
      <c r="BAH38" s="16"/>
      <c r="BAI38" s="16"/>
      <c r="BAJ38" s="16"/>
      <c r="BAK38" s="16"/>
      <c r="BAL38" s="16"/>
      <c r="BAM38" s="16"/>
      <c r="BAN38" s="16"/>
      <c r="BAO38" s="16"/>
      <c r="BAP38" s="16"/>
      <c r="BAQ38" s="16"/>
      <c r="BAR38" s="16"/>
      <c r="BAS38" s="16"/>
      <c r="BAT38" s="16"/>
      <c r="BAU38" s="16"/>
      <c r="BAV38" s="16"/>
      <c r="BAW38" s="16"/>
      <c r="BAX38" s="16"/>
      <c r="BAY38" s="16"/>
      <c r="BAZ38" s="16"/>
      <c r="BBA38" s="16"/>
      <c r="BBB38" s="16"/>
      <c r="BBC38" s="16"/>
      <c r="BBD38" s="16"/>
      <c r="BBE38" s="16"/>
      <c r="BBF38" s="16"/>
      <c r="BBG38" s="16"/>
      <c r="BBH38" s="16"/>
      <c r="BBI38" s="16"/>
      <c r="BBJ38" s="16"/>
      <c r="BBK38" s="16"/>
      <c r="BBL38" s="16"/>
      <c r="BBM38" s="16"/>
      <c r="BBN38" s="16"/>
      <c r="BBO38" s="16"/>
      <c r="BBP38" s="16"/>
      <c r="BBQ38" s="16"/>
      <c r="BBR38" s="16"/>
      <c r="BBS38" s="16"/>
      <c r="BBT38" s="16"/>
      <c r="BBU38" s="16"/>
      <c r="BBV38" s="16"/>
      <c r="BBW38" s="16"/>
      <c r="BBX38" s="16"/>
      <c r="BBY38" s="16"/>
      <c r="BBZ38" s="16"/>
      <c r="BCA38" s="16"/>
      <c r="BCB38" s="16"/>
      <c r="BCC38" s="16"/>
      <c r="BCD38" s="16"/>
      <c r="BCE38" s="16"/>
      <c r="BCF38" s="16"/>
      <c r="BCG38" s="16"/>
      <c r="BCH38" s="16"/>
      <c r="BCI38" s="16"/>
      <c r="BCJ38" s="16"/>
      <c r="BCK38" s="16"/>
      <c r="BCL38" s="16"/>
      <c r="BCM38" s="16"/>
      <c r="BCN38" s="16"/>
      <c r="BCO38" s="16"/>
      <c r="BCP38" s="16"/>
      <c r="BCQ38" s="16"/>
      <c r="BCR38" s="16"/>
      <c r="BCS38" s="16"/>
      <c r="BCT38" s="16"/>
      <c r="BCU38" s="16"/>
      <c r="BCV38" s="16"/>
      <c r="BCW38" s="16"/>
      <c r="BCX38" s="16"/>
      <c r="BCY38" s="16"/>
      <c r="BCZ38" s="16"/>
      <c r="BDA38" s="16"/>
      <c r="BDB38" s="16"/>
      <c r="BDC38" s="16"/>
      <c r="BDD38" s="16"/>
      <c r="BDE38" s="16"/>
      <c r="BDF38" s="16"/>
      <c r="BDG38" s="16"/>
      <c r="BDH38" s="16"/>
      <c r="BDI38" s="16"/>
      <c r="BDJ38" s="16"/>
      <c r="BDK38" s="16"/>
      <c r="BDL38" s="16"/>
      <c r="BDM38" s="16"/>
      <c r="BDN38" s="16"/>
      <c r="BDO38" s="16"/>
      <c r="BDP38" s="16"/>
      <c r="BDQ38" s="16"/>
      <c r="BDR38" s="16"/>
      <c r="BDS38" s="16"/>
      <c r="BDT38" s="16"/>
      <c r="BDU38" s="16"/>
      <c r="BDV38" s="16"/>
      <c r="BDW38" s="16"/>
      <c r="BDX38" s="16"/>
      <c r="BDY38" s="16"/>
      <c r="BDZ38" s="16"/>
      <c r="BEA38" s="16"/>
      <c r="BEB38" s="16"/>
      <c r="BEC38" s="16"/>
      <c r="BED38" s="16"/>
      <c r="BEE38" s="16"/>
      <c r="BEF38" s="16"/>
      <c r="BEG38" s="16"/>
      <c r="BEH38" s="16"/>
      <c r="BEI38" s="16"/>
      <c r="BEJ38" s="16"/>
      <c r="BEK38" s="16"/>
      <c r="BEL38" s="16"/>
      <c r="BEM38" s="16"/>
      <c r="BEN38" s="16"/>
      <c r="BEO38" s="16"/>
      <c r="BEP38" s="16"/>
      <c r="BEQ38" s="16"/>
      <c r="BER38" s="16"/>
      <c r="BES38" s="16"/>
      <c r="BET38" s="16"/>
      <c r="BEU38" s="16"/>
      <c r="BEV38" s="16"/>
      <c r="BEW38" s="16"/>
      <c r="BEX38" s="16"/>
      <c r="BEY38" s="16"/>
      <c r="BEZ38" s="16"/>
      <c r="BFA38" s="16"/>
      <c r="BFB38" s="16"/>
      <c r="BFC38" s="16"/>
      <c r="BFD38" s="16"/>
      <c r="BFE38" s="16"/>
      <c r="BFF38" s="16"/>
      <c r="BFG38" s="16"/>
      <c r="BFH38" s="16"/>
      <c r="BFI38" s="16"/>
      <c r="BFJ38" s="16"/>
      <c r="BFK38" s="16"/>
      <c r="BFL38" s="16"/>
      <c r="BFM38" s="16"/>
      <c r="BFN38" s="16"/>
      <c r="BFO38" s="16"/>
      <c r="BFP38" s="16"/>
      <c r="BFQ38" s="16"/>
      <c r="BFR38" s="16"/>
      <c r="BFS38" s="16"/>
      <c r="BFT38" s="16"/>
      <c r="BFU38" s="16"/>
      <c r="BFV38" s="16"/>
      <c r="BFW38" s="16"/>
      <c r="BFX38" s="16"/>
      <c r="BFY38" s="16"/>
      <c r="BFZ38" s="16"/>
      <c r="BGA38" s="16"/>
      <c r="BGB38" s="16"/>
      <c r="BGC38" s="16"/>
      <c r="BGD38" s="16"/>
      <c r="BGE38" s="16"/>
      <c r="BGF38" s="16"/>
      <c r="BGG38" s="16"/>
      <c r="BGH38" s="16"/>
      <c r="BGI38" s="16"/>
      <c r="BGJ38" s="16"/>
      <c r="BGK38" s="16"/>
      <c r="BGL38" s="16"/>
      <c r="BGM38" s="16"/>
      <c r="BGN38" s="16"/>
      <c r="BGO38" s="16"/>
      <c r="BGP38" s="16"/>
      <c r="BGQ38" s="16"/>
      <c r="BGR38" s="16"/>
      <c r="BGS38" s="16"/>
      <c r="BGT38" s="16"/>
      <c r="BGU38" s="16"/>
      <c r="BGV38" s="16"/>
      <c r="BGW38" s="16"/>
      <c r="BGX38" s="16"/>
      <c r="BGY38" s="16"/>
      <c r="BGZ38" s="16"/>
      <c r="BHA38" s="16"/>
      <c r="BHB38" s="16"/>
      <c r="BHC38" s="16"/>
      <c r="BHD38" s="16"/>
      <c r="BHE38" s="16"/>
      <c r="BHF38" s="16"/>
      <c r="BHG38" s="16"/>
      <c r="BHH38" s="16"/>
      <c r="BHI38" s="16"/>
      <c r="BHJ38" s="16"/>
      <c r="BHK38" s="16"/>
      <c r="BHL38" s="16"/>
      <c r="BHM38" s="16"/>
      <c r="BHN38" s="16"/>
      <c r="BHO38" s="16"/>
      <c r="BHP38" s="16"/>
      <c r="BHQ38" s="16"/>
      <c r="BHR38" s="16"/>
      <c r="BHS38" s="16"/>
      <c r="BHT38" s="16"/>
      <c r="BHU38" s="16"/>
      <c r="BHV38" s="16"/>
      <c r="BHW38" s="16"/>
      <c r="BHX38" s="16"/>
      <c r="BHY38" s="16"/>
      <c r="BHZ38" s="16"/>
      <c r="BIA38" s="16"/>
      <c r="BIB38" s="16"/>
      <c r="BIC38" s="16"/>
      <c r="BID38" s="16"/>
      <c r="BIE38" s="16"/>
      <c r="BIF38" s="16"/>
      <c r="BIG38" s="16"/>
      <c r="BIH38" s="16"/>
      <c r="BII38" s="16"/>
      <c r="BIJ38" s="16"/>
      <c r="BIK38" s="16"/>
      <c r="BIL38" s="16"/>
      <c r="BIM38" s="16"/>
      <c r="BIN38" s="16"/>
      <c r="BIO38" s="16"/>
      <c r="BIP38" s="16"/>
      <c r="BIQ38" s="16"/>
      <c r="BIR38" s="16"/>
      <c r="BIS38" s="16"/>
      <c r="BIT38" s="16"/>
      <c r="BIU38" s="16"/>
      <c r="BIV38" s="16"/>
      <c r="BIW38" s="16"/>
      <c r="BIX38" s="16"/>
      <c r="BIY38" s="16"/>
      <c r="BIZ38" s="16"/>
      <c r="BJA38" s="16"/>
      <c r="BJB38" s="16"/>
      <c r="BJC38" s="16"/>
      <c r="BJD38" s="16"/>
      <c r="BJE38" s="16"/>
      <c r="BJF38" s="16"/>
      <c r="BJG38" s="16"/>
      <c r="BJH38" s="16"/>
      <c r="BJI38" s="16"/>
      <c r="BJJ38" s="16"/>
      <c r="BJK38" s="16"/>
      <c r="BJL38" s="16"/>
      <c r="BJM38" s="16"/>
      <c r="BJN38" s="16"/>
      <c r="BJO38" s="16"/>
      <c r="BJP38" s="16"/>
      <c r="BJQ38" s="16"/>
      <c r="BJR38" s="16"/>
      <c r="BJS38" s="16"/>
      <c r="BJT38" s="16"/>
      <c r="BJU38" s="16"/>
      <c r="BJV38" s="16"/>
      <c r="BJW38" s="16"/>
      <c r="BJX38" s="16"/>
      <c r="BJY38" s="16"/>
      <c r="BJZ38" s="16"/>
      <c r="BKA38" s="16"/>
      <c r="BKB38" s="16"/>
      <c r="BKC38" s="16"/>
      <c r="BKD38" s="16"/>
      <c r="BKE38" s="16"/>
      <c r="BKF38" s="16"/>
      <c r="BKG38" s="16"/>
      <c r="BKH38" s="16"/>
      <c r="BKI38" s="16"/>
      <c r="BKJ38" s="16"/>
      <c r="BKK38" s="16"/>
      <c r="BKL38" s="16"/>
      <c r="BKM38" s="16"/>
      <c r="BKN38" s="16"/>
      <c r="BKO38" s="16"/>
      <c r="BKP38" s="16"/>
      <c r="BKQ38" s="16"/>
      <c r="BKR38" s="16"/>
      <c r="BKS38" s="16"/>
      <c r="BKT38" s="16"/>
      <c r="BKU38" s="16"/>
      <c r="BKV38" s="16"/>
      <c r="BKW38" s="16"/>
      <c r="BKX38" s="16"/>
      <c r="BKY38" s="16"/>
      <c r="BKZ38" s="16"/>
      <c r="BLA38" s="16"/>
      <c r="BLB38" s="16"/>
      <c r="BLC38" s="16"/>
      <c r="BLD38" s="16"/>
      <c r="BLE38" s="16"/>
      <c r="BLF38" s="16"/>
      <c r="BLG38" s="16"/>
      <c r="BLH38" s="16"/>
      <c r="BLI38" s="16"/>
      <c r="BLJ38" s="16"/>
      <c r="BLK38" s="16"/>
      <c r="BLL38" s="16"/>
      <c r="BLM38" s="16"/>
      <c r="BLN38" s="16"/>
      <c r="BLO38" s="16"/>
      <c r="BLP38" s="16"/>
      <c r="BLQ38" s="16"/>
      <c r="BLR38" s="16"/>
      <c r="BLS38" s="16"/>
      <c r="BLT38" s="16"/>
      <c r="BLU38" s="16"/>
      <c r="BLV38" s="16"/>
      <c r="BLW38" s="16"/>
      <c r="BLX38" s="16"/>
      <c r="BLY38" s="16"/>
      <c r="BLZ38" s="16"/>
      <c r="BMA38" s="16"/>
      <c r="BMB38" s="16"/>
      <c r="BMC38" s="16"/>
      <c r="BMD38" s="16"/>
      <c r="BME38" s="16"/>
      <c r="BMF38" s="16"/>
      <c r="BMG38" s="16"/>
      <c r="BMH38" s="16"/>
      <c r="BMI38" s="16"/>
      <c r="BMJ38" s="16"/>
      <c r="BMK38" s="16"/>
      <c r="BML38" s="16"/>
      <c r="BMM38" s="16"/>
      <c r="BMN38" s="16"/>
      <c r="BMO38" s="16"/>
      <c r="BMP38" s="16"/>
      <c r="BMQ38" s="16"/>
      <c r="BMR38" s="16"/>
      <c r="BMS38" s="16"/>
      <c r="BMT38" s="16"/>
      <c r="BMU38" s="16"/>
      <c r="BMV38" s="16"/>
      <c r="BMW38" s="16"/>
      <c r="BMX38" s="16"/>
      <c r="BMY38" s="16"/>
      <c r="BMZ38" s="16"/>
      <c r="BNA38" s="16"/>
      <c r="BNB38" s="16"/>
      <c r="BNC38" s="16"/>
      <c r="BND38" s="16"/>
      <c r="BNE38" s="16"/>
      <c r="BNF38" s="16"/>
      <c r="BNG38" s="16"/>
      <c r="BNH38" s="16"/>
      <c r="BNI38" s="16"/>
      <c r="BNJ38" s="16"/>
      <c r="BNK38" s="16"/>
      <c r="BNL38" s="16"/>
      <c r="BNM38" s="16"/>
      <c r="BNN38" s="16"/>
      <c r="BNO38" s="16"/>
      <c r="BNP38" s="16"/>
      <c r="BNQ38" s="16"/>
      <c r="BNR38" s="16"/>
      <c r="BNS38" s="16"/>
      <c r="BNT38" s="16"/>
      <c r="BNU38" s="16"/>
      <c r="BNV38" s="16"/>
      <c r="BNW38" s="16"/>
      <c r="BNX38" s="16"/>
      <c r="BNY38" s="16"/>
      <c r="BNZ38" s="16"/>
      <c r="BOA38" s="16"/>
      <c r="BOB38" s="16"/>
      <c r="BOC38" s="16"/>
      <c r="BOD38" s="16"/>
      <c r="BOE38" s="16"/>
      <c r="BOF38" s="16"/>
      <c r="BOG38" s="16"/>
      <c r="BOH38" s="16"/>
      <c r="BOI38" s="16"/>
      <c r="BOJ38" s="16"/>
      <c r="BOK38" s="16"/>
      <c r="BOL38" s="16"/>
      <c r="BOM38" s="16"/>
      <c r="BON38" s="16"/>
      <c r="BOO38" s="16"/>
      <c r="BOP38" s="16"/>
      <c r="BOQ38" s="16"/>
      <c r="BOR38" s="16"/>
      <c r="BOS38" s="16"/>
      <c r="BOT38" s="16"/>
      <c r="BOU38" s="16"/>
      <c r="BOV38" s="16"/>
      <c r="BOW38" s="16"/>
      <c r="BOX38" s="16"/>
      <c r="BOY38" s="16"/>
      <c r="BOZ38" s="16"/>
      <c r="BPA38" s="16"/>
      <c r="BPB38" s="16"/>
      <c r="BPC38" s="16"/>
      <c r="BPD38" s="16"/>
      <c r="BPE38" s="16"/>
      <c r="BPF38" s="16"/>
      <c r="BPG38" s="16"/>
      <c r="BPH38" s="16"/>
      <c r="BPI38" s="16"/>
      <c r="BPJ38" s="16"/>
      <c r="BPK38" s="16"/>
      <c r="BPL38" s="16"/>
      <c r="BPM38" s="16"/>
      <c r="BPN38" s="16"/>
      <c r="BPO38" s="16"/>
      <c r="BPP38" s="16"/>
      <c r="BPQ38" s="16"/>
      <c r="BPR38" s="16"/>
      <c r="BPS38" s="16"/>
      <c r="BPT38" s="16"/>
      <c r="BPU38" s="16"/>
      <c r="BPV38" s="16"/>
      <c r="BPW38" s="16"/>
      <c r="BPX38" s="16"/>
      <c r="BPY38" s="16"/>
      <c r="BPZ38" s="16"/>
      <c r="BQA38" s="16"/>
      <c r="BQB38" s="16"/>
      <c r="BQC38" s="16"/>
      <c r="BQD38" s="16"/>
      <c r="BQE38" s="16"/>
      <c r="BQF38" s="16"/>
      <c r="BQG38" s="16"/>
      <c r="BQH38" s="16"/>
      <c r="BQI38" s="16"/>
      <c r="BQJ38" s="16"/>
      <c r="BQK38" s="16"/>
      <c r="BQL38" s="16"/>
      <c r="BQM38" s="16"/>
      <c r="BQN38" s="16"/>
      <c r="BQO38" s="16"/>
      <c r="BQP38" s="16"/>
      <c r="BQQ38" s="16"/>
      <c r="BQR38" s="16"/>
      <c r="BQS38" s="16"/>
      <c r="BQT38" s="16"/>
      <c r="BQU38" s="16"/>
      <c r="BQV38" s="16"/>
      <c r="BQW38" s="16"/>
      <c r="BQX38" s="16"/>
      <c r="BQY38" s="16"/>
      <c r="BQZ38" s="16"/>
      <c r="BRA38" s="16"/>
      <c r="BRB38" s="16"/>
      <c r="BRC38" s="16"/>
      <c r="BRD38" s="16"/>
      <c r="BRE38" s="16"/>
      <c r="BRF38" s="16"/>
      <c r="BRG38" s="16"/>
      <c r="BRH38" s="16"/>
      <c r="BRI38" s="16"/>
      <c r="BRJ38" s="16"/>
      <c r="BRK38" s="16"/>
      <c r="BRL38" s="16"/>
      <c r="BRM38" s="16"/>
      <c r="BRN38" s="16"/>
      <c r="BRO38" s="16"/>
      <c r="BRP38" s="16"/>
      <c r="BRQ38" s="16"/>
      <c r="BRR38" s="16"/>
      <c r="BRS38" s="16"/>
      <c r="BRT38" s="16"/>
      <c r="BRU38" s="16"/>
      <c r="BRV38" s="16"/>
      <c r="BRW38" s="16"/>
      <c r="BRX38" s="16"/>
      <c r="BRY38" s="16"/>
      <c r="BRZ38" s="16"/>
      <c r="BSA38" s="16"/>
      <c r="BSB38" s="16"/>
      <c r="BSC38" s="16"/>
      <c r="BSD38" s="16"/>
      <c r="BSE38" s="16"/>
      <c r="BSF38" s="16"/>
      <c r="BSG38" s="16"/>
      <c r="BSH38" s="16"/>
      <c r="BSI38" s="16"/>
      <c r="BSJ38" s="16"/>
      <c r="BSK38" s="16"/>
      <c r="BSL38" s="16"/>
      <c r="BSM38" s="16"/>
      <c r="BSN38" s="16"/>
      <c r="BSO38" s="16"/>
      <c r="BSP38" s="16"/>
      <c r="BSQ38" s="16"/>
      <c r="BSR38" s="16"/>
      <c r="BSS38" s="16"/>
      <c r="BST38" s="16"/>
      <c r="BSU38" s="16"/>
      <c r="BSV38" s="16"/>
      <c r="BSW38" s="16"/>
      <c r="BSX38" s="16"/>
      <c r="BSY38" s="16"/>
      <c r="BSZ38" s="16"/>
      <c r="BTA38" s="16"/>
      <c r="BTB38" s="16"/>
      <c r="BTC38" s="16"/>
      <c r="BTD38" s="16"/>
      <c r="BTE38" s="16"/>
      <c r="BTF38" s="16"/>
      <c r="BTG38" s="16"/>
      <c r="BTH38" s="16"/>
    </row>
    <row r="39" spans="1:1880" s="260" customFormat="1" ht="201.6" customHeight="1" x14ac:dyDescent="0.3">
      <c r="A39" s="54">
        <v>577</v>
      </c>
      <c r="B39" s="225"/>
      <c r="C39" s="225" t="s">
        <v>159</v>
      </c>
      <c r="D39" s="137" t="s">
        <v>734</v>
      </c>
      <c r="E39" s="341"/>
      <c r="F39" s="109"/>
      <c r="G39" s="342" t="str">
        <f>IF(F39="Yes","In this cell - Please include the name of the plan, a brief description of the benefit and the population group that received the benefits."," ")</f>
        <v xml:space="preserve"> </v>
      </c>
      <c r="H39" s="15"/>
      <c r="I39" s="258"/>
      <c r="J39" s="104"/>
      <c r="K39" s="360"/>
      <c r="L39"/>
      <c r="M39" s="16"/>
      <c r="N39" s="111"/>
      <c r="O39" s="16"/>
      <c r="P39" s="16"/>
      <c r="Q39" s="16"/>
      <c r="R39" s="16"/>
      <c r="S39" s="16"/>
      <c r="T39" s="16"/>
      <c r="U39" s="16"/>
      <c r="V39" s="16"/>
      <c r="W39" s="16"/>
      <c r="X39" s="16"/>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s="16"/>
      <c r="DT39" s="16"/>
      <c r="DU39" s="16"/>
      <c r="DV39" s="16"/>
      <c r="DW39" s="16"/>
      <c r="DX39" s="16"/>
      <c r="DY39" s="16"/>
      <c r="DZ39" s="16"/>
      <c r="EA39" s="16"/>
      <c r="EB39" s="16"/>
      <c r="EC39" s="16"/>
      <c r="ED39" s="16"/>
      <c r="EE39" s="16"/>
      <c r="EF39" s="16"/>
      <c r="EG39" s="16"/>
      <c r="EH39" s="16"/>
      <c r="EI39" s="16"/>
      <c r="EJ39" s="16"/>
      <c r="EK39" s="16"/>
      <c r="EL39" s="16"/>
      <c r="EM39" s="16"/>
      <c r="EN39" s="16"/>
      <c r="EO39" s="16"/>
      <c r="EP39" s="16"/>
      <c r="EQ39" s="16"/>
      <c r="ER39" s="16"/>
      <c r="ES39" s="16"/>
      <c r="ET39" s="16"/>
      <c r="EU39" s="16"/>
      <c r="EV39" s="16"/>
      <c r="EW39" s="16"/>
      <c r="EX39" s="16"/>
      <c r="EY39" s="16"/>
      <c r="EZ39" s="16"/>
      <c r="FA39" s="16"/>
      <c r="FB39" s="16"/>
      <c r="FC39" s="16"/>
      <c r="FD39" s="16"/>
      <c r="FE39" s="16"/>
      <c r="FF39" s="16"/>
      <c r="FG39" s="16"/>
      <c r="FH39" s="16"/>
      <c r="FI39" s="16"/>
      <c r="FJ39" s="16"/>
      <c r="FK39" s="16"/>
      <c r="FL39" s="16"/>
      <c r="FM39" s="16"/>
      <c r="FN39" s="16"/>
      <c r="FO39" s="16"/>
      <c r="FP39" s="16"/>
      <c r="FQ39" s="16"/>
      <c r="FR39" s="16"/>
      <c r="FS39" s="16"/>
      <c r="FT39" s="16"/>
      <c r="FU39" s="16"/>
      <c r="FV39" s="16"/>
      <c r="FW39" s="16"/>
      <c r="FX39" s="16"/>
      <c r="FY39" s="16"/>
      <c r="FZ39" s="16"/>
      <c r="GA39" s="16"/>
      <c r="GB39" s="16"/>
      <c r="GC39" s="16"/>
      <c r="GD39" s="16"/>
      <c r="GE39" s="16"/>
      <c r="GF39" s="16"/>
      <c r="GG39" s="16"/>
      <c r="GH39" s="16"/>
      <c r="GI39" s="16"/>
      <c r="GJ39" s="16"/>
      <c r="GK39" s="16"/>
      <c r="GL39" s="16"/>
      <c r="GM39" s="16"/>
      <c r="GN39" s="16"/>
      <c r="GO39" s="16"/>
      <c r="GP39" s="16"/>
      <c r="GQ39" s="16"/>
      <c r="GR39" s="16"/>
      <c r="GS39" s="16"/>
      <c r="GT39" s="16"/>
      <c r="GU39" s="16"/>
      <c r="GV39" s="16"/>
      <c r="GW39" s="16"/>
      <c r="GX39" s="16"/>
      <c r="GY39" s="16"/>
      <c r="GZ39" s="16"/>
      <c r="HA39" s="16"/>
      <c r="HB39" s="16"/>
      <c r="HC39" s="16"/>
      <c r="HD39" s="16"/>
      <c r="HE39" s="16"/>
      <c r="HF39" s="16"/>
      <c r="HG39" s="16"/>
      <c r="HH39" s="16"/>
      <c r="HI39" s="16"/>
      <c r="HJ39" s="16"/>
      <c r="HK39" s="16"/>
      <c r="HL39" s="16"/>
      <c r="HM39" s="16"/>
      <c r="HN39" s="16"/>
      <c r="HO39" s="16"/>
      <c r="HP39" s="16"/>
      <c r="HQ39" s="16"/>
      <c r="HR39" s="16"/>
      <c r="HS39" s="16"/>
      <c r="HT39" s="16"/>
      <c r="HU39" s="16"/>
      <c r="HV39" s="16"/>
      <c r="HW39" s="16"/>
      <c r="HX39" s="16"/>
      <c r="HY39" s="16"/>
      <c r="HZ39" s="16"/>
      <c r="IA39" s="16"/>
      <c r="IB39" s="16"/>
      <c r="IC39" s="16"/>
      <c r="ID39" s="16"/>
      <c r="IE39" s="16"/>
      <c r="IF39" s="16"/>
      <c r="IG39" s="16"/>
      <c r="IH39" s="16"/>
      <c r="II39" s="16"/>
      <c r="IJ39" s="16"/>
      <c r="IK39" s="16"/>
      <c r="IL39" s="16"/>
      <c r="IM39" s="16"/>
      <c r="IN39" s="16"/>
      <c r="IO39" s="16"/>
      <c r="IP39" s="16"/>
      <c r="IQ39" s="16"/>
      <c r="IR39" s="16"/>
      <c r="IS39" s="16"/>
      <c r="IT39" s="16"/>
      <c r="IU39" s="16"/>
      <c r="IV39" s="16"/>
      <c r="IW39" s="16"/>
      <c r="IX39" s="16"/>
      <c r="IY39" s="16"/>
      <c r="IZ39" s="16"/>
      <c r="JA39" s="16"/>
      <c r="JB39" s="16"/>
      <c r="JC39" s="16"/>
      <c r="JD39" s="16"/>
      <c r="JE39" s="16"/>
      <c r="JF39" s="16"/>
      <c r="JG39" s="16"/>
      <c r="JH39" s="16"/>
      <c r="JI39" s="16"/>
      <c r="JJ39" s="16"/>
      <c r="JK39" s="16"/>
      <c r="JL39" s="16"/>
      <c r="JM39" s="16"/>
      <c r="JN39" s="16"/>
      <c r="JO39" s="16"/>
      <c r="JP39" s="16"/>
      <c r="JQ39" s="16"/>
      <c r="JR39" s="16"/>
      <c r="JS39" s="16"/>
      <c r="JT39" s="16"/>
      <c r="JU39" s="16"/>
      <c r="JV39" s="16"/>
      <c r="JW39" s="16"/>
      <c r="JX39" s="16"/>
      <c r="JY39" s="16"/>
      <c r="JZ39" s="16"/>
      <c r="KA39" s="16"/>
      <c r="KB39" s="16"/>
      <c r="KC39" s="16"/>
      <c r="KD39" s="16"/>
      <c r="KE39" s="16"/>
      <c r="KF39" s="16"/>
      <c r="KG39" s="16"/>
      <c r="KH39" s="16"/>
      <c r="KI39" s="16"/>
      <c r="KJ39" s="16"/>
      <c r="KK39" s="16"/>
      <c r="KL39" s="16"/>
      <c r="KM39" s="16"/>
      <c r="KN39" s="16"/>
      <c r="KO39" s="16"/>
      <c r="KP39" s="16"/>
      <c r="KQ39" s="16"/>
      <c r="KR39" s="16"/>
      <c r="KS39" s="16"/>
      <c r="KT39" s="16"/>
      <c r="KU39" s="16"/>
      <c r="KV39" s="16"/>
      <c r="KW39" s="16"/>
      <c r="KX39" s="16"/>
      <c r="KY39" s="16"/>
      <c r="KZ39" s="16"/>
      <c r="LA39" s="16"/>
      <c r="LB39" s="16"/>
      <c r="LC39" s="16"/>
      <c r="LD39" s="16"/>
      <c r="LE39" s="16"/>
      <c r="LF39" s="16"/>
      <c r="LG39" s="16"/>
      <c r="LH39" s="16"/>
      <c r="LI39" s="16"/>
      <c r="LJ39" s="16"/>
      <c r="LK39" s="16"/>
      <c r="LL39" s="16"/>
      <c r="LM39" s="16"/>
      <c r="LN39" s="16"/>
      <c r="LO39" s="16"/>
      <c r="LP39" s="16"/>
      <c r="LQ39" s="16"/>
      <c r="LR39" s="16"/>
      <c r="LS39" s="16"/>
      <c r="LT39" s="16"/>
      <c r="LU39" s="16"/>
      <c r="LV39" s="16"/>
      <c r="LW39" s="16"/>
      <c r="LX39" s="16"/>
      <c r="LY39" s="16"/>
      <c r="LZ39" s="16"/>
      <c r="MA39" s="16"/>
      <c r="MB39" s="16"/>
      <c r="MC39" s="16"/>
      <c r="MD39" s="16"/>
      <c r="ME39" s="16"/>
      <c r="MF39" s="16"/>
      <c r="MG39" s="16"/>
      <c r="MH39" s="16"/>
      <c r="MI39" s="16"/>
      <c r="MJ39" s="16"/>
      <c r="MK39" s="16"/>
      <c r="ML39" s="16"/>
      <c r="MM39" s="16"/>
      <c r="MN39" s="16"/>
      <c r="MO39" s="16"/>
      <c r="MP39" s="16"/>
      <c r="MQ39" s="16"/>
      <c r="MR39" s="16"/>
      <c r="MS39" s="16"/>
      <c r="MT39" s="16"/>
      <c r="MU39" s="16"/>
      <c r="MV39" s="16"/>
      <c r="MW39" s="16"/>
      <c r="MX39" s="16"/>
      <c r="MY39" s="16"/>
      <c r="MZ39" s="16"/>
      <c r="NA39" s="16"/>
      <c r="NB39" s="16"/>
      <c r="NC39" s="16"/>
      <c r="ND39" s="16"/>
      <c r="NE39" s="16"/>
      <c r="NF39" s="16"/>
      <c r="NG39" s="16"/>
      <c r="NH39" s="16"/>
      <c r="NI39" s="16"/>
      <c r="NJ39" s="16"/>
      <c r="NK39" s="16"/>
      <c r="NL39" s="16"/>
      <c r="NM39" s="16"/>
      <c r="NN39" s="16"/>
      <c r="NO39" s="16"/>
      <c r="NP39" s="16"/>
      <c r="NQ39" s="16"/>
      <c r="NR39" s="16"/>
      <c r="NS39" s="16"/>
      <c r="NT39" s="16"/>
      <c r="NU39" s="16"/>
      <c r="NV39" s="16"/>
      <c r="NW39" s="16"/>
      <c r="NX39" s="16"/>
      <c r="NY39" s="16"/>
      <c r="NZ39" s="16"/>
      <c r="OA39" s="16"/>
      <c r="OB39" s="16"/>
      <c r="OC39" s="16"/>
      <c r="OD39" s="16"/>
      <c r="OE39" s="16"/>
      <c r="OF39" s="16"/>
      <c r="OG39" s="16"/>
      <c r="OH39" s="16"/>
      <c r="OI39" s="16"/>
      <c r="OJ39" s="16"/>
      <c r="OK39" s="16"/>
      <c r="OL39" s="16"/>
      <c r="OM39" s="16"/>
      <c r="ON39" s="16"/>
      <c r="OO39" s="16"/>
      <c r="OP39" s="16"/>
      <c r="OQ39" s="16"/>
      <c r="OR39" s="16"/>
      <c r="OS39" s="16"/>
      <c r="OT39" s="16"/>
      <c r="OU39" s="16"/>
      <c r="OV39" s="16"/>
      <c r="OW39" s="16"/>
      <c r="OX39" s="16"/>
      <c r="OY39" s="16"/>
      <c r="OZ39" s="16"/>
      <c r="PA39" s="16"/>
      <c r="PB39" s="16"/>
      <c r="PC39" s="16"/>
      <c r="PD39" s="16"/>
      <c r="PE39" s="16"/>
      <c r="PF39" s="16"/>
      <c r="PG39" s="16"/>
      <c r="PH39" s="16"/>
      <c r="PI39" s="16"/>
      <c r="PJ39" s="16"/>
      <c r="PK39" s="16"/>
      <c r="PL39" s="16"/>
      <c r="PM39" s="16"/>
      <c r="PN39" s="16"/>
      <c r="PO39" s="16"/>
      <c r="PP39" s="16"/>
      <c r="PQ39" s="16"/>
      <c r="PR39" s="16"/>
      <c r="PS39" s="16"/>
      <c r="PT39" s="16"/>
      <c r="PU39" s="16"/>
      <c r="PV39" s="16"/>
      <c r="PW39" s="16"/>
      <c r="PX39" s="16"/>
      <c r="PY39" s="16"/>
      <c r="PZ39" s="16"/>
      <c r="QA39" s="16"/>
      <c r="QB39" s="16"/>
      <c r="QC39" s="16"/>
      <c r="QD39" s="16"/>
      <c r="QE39" s="16"/>
      <c r="QF39" s="16"/>
      <c r="QG39" s="16"/>
      <c r="QH39" s="16"/>
      <c r="QI39" s="16"/>
      <c r="QJ39" s="16"/>
      <c r="QK39" s="16"/>
      <c r="QL39" s="16"/>
      <c r="QM39" s="16"/>
      <c r="QN39" s="16"/>
      <c r="QO39" s="16"/>
      <c r="QP39" s="16"/>
      <c r="QQ39" s="16"/>
      <c r="QR39" s="16"/>
      <c r="QS39" s="16"/>
      <c r="QT39" s="16"/>
      <c r="QU39" s="16"/>
      <c r="QV39" s="16"/>
      <c r="QW39" s="16"/>
      <c r="QX39" s="16"/>
      <c r="QY39" s="16"/>
      <c r="QZ39" s="16"/>
      <c r="RA39" s="16"/>
      <c r="RB39" s="16"/>
      <c r="RC39" s="16"/>
      <c r="RD39" s="16"/>
      <c r="RE39" s="16"/>
      <c r="RF39" s="16"/>
      <c r="RG39" s="16"/>
      <c r="RH39" s="16"/>
      <c r="RI39" s="16"/>
      <c r="RJ39" s="16"/>
      <c r="RK39" s="16"/>
      <c r="RL39" s="16"/>
      <c r="RM39" s="16"/>
      <c r="RN39" s="16"/>
      <c r="RO39" s="16"/>
      <c r="RP39" s="16"/>
      <c r="RQ39" s="16"/>
      <c r="RR39" s="16"/>
      <c r="RS39" s="16"/>
      <c r="RT39" s="16"/>
      <c r="RU39" s="16"/>
      <c r="RV39" s="16"/>
      <c r="RW39" s="16"/>
      <c r="RX39" s="16"/>
      <c r="RY39" s="16"/>
      <c r="RZ39" s="16"/>
      <c r="SA39" s="16"/>
      <c r="SB39" s="16"/>
      <c r="SC39" s="16"/>
      <c r="SD39" s="16"/>
      <c r="SE39" s="16"/>
      <c r="SF39" s="16"/>
      <c r="SG39" s="16"/>
      <c r="SH39" s="16"/>
      <c r="SI39" s="16"/>
      <c r="SJ39" s="16"/>
      <c r="SK39" s="16"/>
      <c r="SL39" s="16"/>
      <c r="SM39" s="16"/>
      <c r="SN39" s="16"/>
      <c r="SO39" s="16"/>
      <c r="SP39" s="16"/>
      <c r="SQ39" s="16"/>
      <c r="SR39" s="16"/>
      <c r="SS39" s="16"/>
      <c r="ST39" s="16"/>
      <c r="SU39" s="16"/>
      <c r="SV39" s="16"/>
      <c r="SW39" s="16"/>
      <c r="SX39" s="16"/>
      <c r="SY39" s="16"/>
      <c r="SZ39" s="16"/>
      <c r="TA39" s="16"/>
      <c r="TB39" s="16"/>
      <c r="TC39" s="16"/>
      <c r="TD39" s="16"/>
      <c r="TE39" s="16"/>
      <c r="TF39" s="16"/>
      <c r="TG39" s="16"/>
      <c r="TH39" s="16"/>
      <c r="TI39" s="16"/>
      <c r="TJ39" s="16"/>
      <c r="TK39" s="16"/>
      <c r="TL39" s="16"/>
      <c r="TM39" s="16"/>
      <c r="TN39" s="16"/>
      <c r="TO39" s="16"/>
      <c r="TP39" s="16"/>
      <c r="TQ39" s="16"/>
      <c r="TR39" s="16"/>
      <c r="TS39" s="16"/>
      <c r="TT39" s="16"/>
      <c r="TU39" s="16"/>
      <c r="TV39" s="16"/>
      <c r="TW39" s="16"/>
      <c r="TX39" s="16"/>
      <c r="TY39" s="16"/>
      <c r="TZ39" s="16"/>
      <c r="UA39" s="16"/>
      <c r="UB39" s="16"/>
      <c r="UC39" s="16"/>
      <c r="UD39" s="16"/>
      <c r="UE39" s="16"/>
      <c r="UF39" s="16"/>
      <c r="UG39" s="16"/>
      <c r="UH39" s="16"/>
      <c r="UI39" s="16"/>
      <c r="UJ39" s="16"/>
      <c r="UK39" s="16"/>
      <c r="UL39" s="16"/>
      <c r="UM39" s="16"/>
      <c r="UN39" s="16"/>
      <c r="UO39" s="16"/>
      <c r="UP39" s="16"/>
      <c r="UQ39" s="16"/>
      <c r="UR39" s="16"/>
      <c r="US39" s="16"/>
      <c r="UT39" s="16"/>
      <c r="UU39" s="16"/>
      <c r="UV39" s="16"/>
      <c r="UW39" s="16"/>
      <c r="UX39" s="16"/>
      <c r="UY39" s="16"/>
      <c r="UZ39" s="16"/>
      <c r="VA39" s="16"/>
      <c r="VB39" s="16"/>
      <c r="VC39" s="16"/>
      <c r="VD39" s="16"/>
      <c r="VE39" s="16"/>
      <c r="VF39" s="16"/>
      <c r="VG39" s="16"/>
      <c r="VH39" s="16"/>
      <c r="VI39" s="16"/>
      <c r="VJ39" s="16"/>
      <c r="VK39" s="16"/>
      <c r="VL39" s="16"/>
      <c r="VM39" s="16"/>
      <c r="VN39" s="16"/>
      <c r="VO39" s="16"/>
      <c r="VP39" s="16"/>
      <c r="VQ39" s="16"/>
      <c r="VR39" s="16"/>
      <c r="VS39" s="16"/>
      <c r="VT39" s="16"/>
      <c r="VU39" s="16"/>
      <c r="VV39" s="16"/>
      <c r="VW39" s="16"/>
      <c r="VX39" s="16"/>
      <c r="VY39" s="16"/>
      <c r="VZ39" s="16"/>
      <c r="WA39" s="16"/>
      <c r="WB39" s="16"/>
      <c r="WC39" s="16"/>
      <c r="WD39" s="16"/>
      <c r="WE39" s="16"/>
      <c r="WF39" s="16"/>
      <c r="WG39" s="16"/>
      <c r="WH39" s="16"/>
      <c r="WI39" s="16"/>
      <c r="WJ39" s="16"/>
      <c r="WK39" s="16"/>
      <c r="WL39" s="16"/>
      <c r="WM39" s="16"/>
      <c r="WN39" s="16"/>
      <c r="WO39" s="16"/>
      <c r="WP39" s="16"/>
      <c r="WQ39" s="16"/>
      <c r="WR39" s="16"/>
      <c r="WS39" s="16"/>
      <c r="WT39" s="16"/>
      <c r="WU39" s="16"/>
      <c r="WV39" s="16"/>
      <c r="WW39" s="16"/>
      <c r="WX39" s="16"/>
      <c r="WY39" s="16"/>
      <c r="WZ39" s="16"/>
      <c r="XA39" s="16"/>
      <c r="XB39" s="16"/>
      <c r="XC39" s="16"/>
      <c r="XD39" s="16"/>
      <c r="XE39" s="16"/>
      <c r="XF39" s="16"/>
      <c r="XG39" s="16"/>
      <c r="XH39" s="16"/>
      <c r="XI39" s="16"/>
      <c r="XJ39" s="16"/>
      <c r="XK39" s="16"/>
      <c r="XL39" s="16"/>
      <c r="XM39" s="16"/>
      <c r="XN39" s="16"/>
      <c r="XO39" s="16"/>
      <c r="XP39" s="16"/>
      <c r="XQ39" s="16"/>
      <c r="XR39" s="16"/>
      <c r="XS39" s="16"/>
      <c r="XT39" s="16"/>
      <c r="XU39" s="16"/>
      <c r="XV39" s="16"/>
      <c r="XW39" s="16"/>
      <c r="XX39" s="16"/>
      <c r="XY39" s="16"/>
      <c r="XZ39" s="16"/>
      <c r="YA39" s="16"/>
      <c r="YB39" s="16"/>
      <c r="YC39" s="16"/>
      <c r="YD39" s="16"/>
      <c r="YE39" s="16"/>
      <c r="YF39" s="16"/>
      <c r="YG39" s="16"/>
      <c r="YH39" s="16"/>
      <c r="YI39" s="16"/>
      <c r="YJ39" s="16"/>
      <c r="YK39" s="16"/>
      <c r="YL39" s="16"/>
      <c r="YM39" s="16"/>
      <c r="YN39" s="16"/>
      <c r="YO39" s="16"/>
      <c r="YP39" s="16"/>
      <c r="YQ39" s="16"/>
      <c r="YR39" s="16"/>
      <c r="YS39" s="16"/>
      <c r="YT39" s="16"/>
      <c r="YU39" s="16"/>
      <c r="YV39" s="16"/>
      <c r="YW39" s="16"/>
      <c r="YX39" s="16"/>
      <c r="YY39" s="16"/>
      <c r="YZ39" s="16"/>
      <c r="ZA39" s="16"/>
      <c r="ZB39" s="16"/>
      <c r="ZC39" s="16"/>
      <c r="ZD39" s="16"/>
      <c r="ZE39" s="16"/>
      <c r="ZF39" s="16"/>
      <c r="ZG39" s="16"/>
      <c r="ZH39" s="16"/>
      <c r="ZI39" s="16"/>
      <c r="ZJ39" s="16"/>
      <c r="ZK39" s="16"/>
      <c r="ZL39" s="16"/>
      <c r="ZM39" s="16"/>
      <c r="ZN39" s="16"/>
      <c r="ZO39" s="16"/>
      <c r="ZP39" s="16"/>
      <c r="ZQ39" s="16"/>
      <c r="ZR39" s="16"/>
      <c r="ZS39" s="16"/>
      <c r="ZT39" s="16"/>
      <c r="ZU39" s="16"/>
      <c r="ZV39" s="16"/>
      <c r="ZW39" s="16"/>
      <c r="ZX39" s="16"/>
      <c r="ZY39" s="16"/>
      <c r="ZZ39" s="16"/>
      <c r="AAA39" s="16"/>
      <c r="AAB39" s="16"/>
      <c r="AAC39" s="16"/>
      <c r="AAD39" s="16"/>
      <c r="AAE39" s="16"/>
      <c r="AAF39" s="16"/>
      <c r="AAG39" s="16"/>
      <c r="AAH39" s="16"/>
      <c r="AAI39" s="16"/>
      <c r="AAJ39" s="16"/>
      <c r="AAK39" s="16"/>
      <c r="AAL39" s="16"/>
      <c r="AAM39" s="16"/>
      <c r="AAN39" s="16"/>
      <c r="AAO39" s="16"/>
      <c r="AAP39" s="16"/>
      <c r="AAQ39" s="16"/>
      <c r="AAR39" s="16"/>
      <c r="AAS39" s="16"/>
      <c r="AAT39" s="16"/>
      <c r="AAU39" s="16"/>
      <c r="AAV39" s="16"/>
      <c r="AAW39" s="16"/>
      <c r="AAX39" s="16"/>
      <c r="AAY39" s="16"/>
      <c r="AAZ39" s="16"/>
      <c r="ABA39" s="16"/>
      <c r="ABB39" s="16"/>
      <c r="ABC39" s="16"/>
      <c r="ABD39" s="16"/>
      <c r="ABE39" s="16"/>
      <c r="ABF39" s="16"/>
      <c r="ABG39" s="16"/>
      <c r="ABH39" s="16"/>
      <c r="ABI39" s="16"/>
      <c r="ABJ39" s="16"/>
      <c r="ABK39" s="16"/>
      <c r="ABL39" s="16"/>
      <c r="ABM39" s="16"/>
      <c r="ABN39" s="16"/>
      <c r="ABO39" s="16"/>
      <c r="ABP39" s="16"/>
      <c r="ABQ39" s="16"/>
      <c r="ABR39" s="16"/>
      <c r="ABS39" s="16"/>
      <c r="ABT39" s="16"/>
      <c r="ABU39" s="16"/>
      <c r="ABV39" s="16"/>
      <c r="ABW39" s="16"/>
      <c r="ABX39" s="16"/>
      <c r="ABY39" s="16"/>
      <c r="ABZ39" s="16"/>
      <c r="ACA39" s="16"/>
      <c r="ACB39" s="16"/>
      <c r="ACC39" s="16"/>
      <c r="ACD39" s="16"/>
      <c r="ACE39" s="16"/>
      <c r="ACF39" s="16"/>
      <c r="ACG39" s="16"/>
      <c r="ACH39" s="16"/>
      <c r="ACI39" s="16"/>
      <c r="ACJ39" s="16"/>
      <c r="ACK39" s="16"/>
      <c r="ACL39" s="16"/>
      <c r="ACM39" s="16"/>
      <c r="ACN39" s="16"/>
      <c r="ACO39" s="16"/>
      <c r="ACP39" s="16"/>
      <c r="ACQ39" s="16"/>
      <c r="ACR39" s="16"/>
      <c r="ACS39" s="16"/>
      <c r="ACT39" s="16"/>
      <c r="ACU39" s="16"/>
      <c r="ACV39" s="16"/>
      <c r="ACW39" s="16"/>
      <c r="ACX39" s="16"/>
      <c r="ACY39" s="16"/>
      <c r="ACZ39" s="16"/>
      <c r="ADA39" s="16"/>
      <c r="ADB39" s="16"/>
      <c r="ADC39" s="16"/>
      <c r="ADD39" s="16"/>
      <c r="ADE39" s="16"/>
      <c r="ADF39" s="16"/>
      <c r="ADG39" s="16"/>
      <c r="ADH39" s="16"/>
      <c r="ADI39" s="16"/>
      <c r="ADJ39" s="16"/>
      <c r="ADK39" s="16"/>
      <c r="ADL39" s="16"/>
      <c r="ADM39" s="16"/>
      <c r="ADN39" s="16"/>
      <c r="ADO39" s="16"/>
      <c r="ADP39" s="16"/>
      <c r="ADQ39" s="16"/>
      <c r="ADR39" s="16"/>
      <c r="ADS39" s="16"/>
      <c r="ADT39" s="16"/>
      <c r="ADU39" s="16"/>
      <c r="ADV39" s="16"/>
      <c r="ADW39" s="16"/>
      <c r="ADX39" s="16"/>
      <c r="ADY39" s="16"/>
      <c r="ADZ39" s="16"/>
      <c r="AEA39" s="16"/>
      <c r="AEB39" s="16"/>
      <c r="AEC39" s="16"/>
      <c r="AED39" s="16"/>
      <c r="AEE39" s="16"/>
      <c r="AEF39" s="16"/>
      <c r="AEG39" s="16"/>
      <c r="AEH39" s="16"/>
      <c r="AEI39" s="16"/>
      <c r="AEJ39" s="16"/>
      <c r="AEK39" s="16"/>
      <c r="AEL39" s="16"/>
      <c r="AEM39" s="16"/>
      <c r="AEN39" s="16"/>
      <c r="AEO39" s="16"/>
      <c r="AEP39" s="16"/>
      <c r="AEQ39" s="16"/>
      <c r="AER39" s="16"/>
      <c r="AES39" s="16"/>
      <c r="AET39" s="16"/>
      <c r="AEU39" s="16"/>
      <c r="AEV39" s="16"/>
      <c r="AEW39" s="16"/>
      <c r="AEX39" s="16"/>
      <c r="AEY39" s="16"/>
      <c r="AEZ39" s="16"/>
      <c r="AFA39" s="16"/>
      <c r="AFB39" s="16"/>
      <c r="AFC39" s="16"/>
      <c r="AFD39" s="16"/>
      <c r="AFE39" s="16"/>
      <c r="AFF39" s="16"/>
      <c r="AFG39" s="16"/>
      <c r="AFH39" s="16"/>
      <c r="AFI39" s="16"/>
      <c r="AFJ39" s="16"/>
      <c r="AFK39" s="16"/>
      <c r="AFL39" s="16"/>
      <c r="AFM39" s="16"/>
      <c r="AFN39" s="16"/>
      <c r="AFO39" s="16"/>
      <c r="AFP39" s="16"/>
      <c r="AFQ39" s="16"/>
      <c r="AFR39" s="16"/>
      <c r="AFS39" s="16"/>
      <c r="AFT39" s="16"/>
      <c r="AFU39" s="16"/>
      <c r="AFV39" s="16"/>
      <c r="AFW39" s="16"/>
      <c r="AFX39" s="16"/>
      <c r="AFY39" s="16"/>
      <c r="AFZ39" s="16"/>
      <c r="AGA39" s="16"/>
      <c r="AGB39" s="16"/>
      <c r="AGC39" s="16"/>
      <c r="AGD39" s="16"/>
      <c r="AGE39" s="16"/>
      <c r="AGF39" s="16"/>
      <c r="AGG39" s="16"/>
      <c r="AGH39" s="16"/>
      <c r="AGI39" s="16"/>
      <c r="AGJ39" s="16"/>
      <c r="AGK39" s="16"/>
      <c r="AGL39" s="16"/>
      <c r="AGM39" s="16"/>
      <c r="AGN39" s="16"/>
      <c r="AGO39" s="16"/>
      <c r="AGP39" s="16"/>
      <c r="AGQ39" s="16"/>
      <c r="AGR39" s="16"/>
      <c r="AGS39" s="16"/>
      <c r="AGT39" s="16"/>
      <c r="AGU39" s="16"/>
      <c r="AGV39" s="16"/>
      <c r="AGW39" s="16"/>
      <c r="AGX39" s="16"/>
      <c r="AGY39" s="16"/>
      <c r="AGZ39" s="16"/>
      <c r="AHA39" s="16"/>
      <c r="AHB39" s="16"/>
      <c r="AHC39" s="16"/>
      <c r="AHD39" s="16"/>
      <c r="AHE39" s="16"/>
      <c r="AHF39" s="16"/>
      <c r="AHG39" s="16"/>
      <c r="AHH39" s="16"/>
      <c r="AHI39" s="16"/>
      <c r="AHJ39" s="16"/>
      <c r="AHK39" s="16"/>
      <c r="AHL39" s="16"/>
      <c r="AHM39" s="16"/>
      <c r="AHN39" s="16"/>
      <c r="AHO39" s="16"/>
      <c r="AHP39" s="16"/>
      <c r="AHQ39" s="16"/>
      <c r="AHR39" s="16"/>
      <c r="AHS39" s="16"/>
      <c r="AHT39" s="16"/>
      <c r="AHU39" s="16"/>
      <c r="AHV39" s="16"/>
      <c r="AHW39" s="16"/>
      <c r="AHX39" s="16"/>
      <c r="AHY39" s="16"/>
      <c r="AHZ39" s="16"/>
      <c r="AIA39" s="16"/>
      <c r="AIB39" s="16"/>
      <c r="AIC39" s="16"/>
      <c r="AID39" s="16"/>
      <c r="AIE39" s="16"/>
      <c r="AIF39" s="16"/>
      <c r="AIG39" s="16"/>
      <c r="AIH39" s="16"/>
      <c r="AII39" s="16"/>
      <c r="AIJ39" s="16"/>
      <c r="AIK39" s="16"/>
      <c r="AIL39" s="16"/>
      <c r="AIM39" s="16"/>
      <c r="AIN39" s="16"/>
      <c r="AIO39" s="16"/>
      <c r="AIP39" s="16"/>
      <c r="AIQ39" s="16"/>
      <c r="AIR39" s="16"/>
      <c r="AIS39" s="16"/>
      <c r="AIT39" s="16"/>
      <c r="AIU39" s="16"/>
      <c r="AIV39" s="16"/>
      <c r="AIW39" s="16"/>
      <c r="AIX39" s="16"/>
      <c r="AIY39" s="16"/>
      <c r="AIZ39" s="16"/>
      <c r="AJA39" s="16"/>
      <c r="AJB39" s="16"/>
      <c r="AJC39" s="16"/>
      <c r="AJD39" s="16"/>
      <c r="AJE39" s="16"/>
      <c r="AJF39" s="16"/>
      <c r="AJG39" s="16"/>
      <c r="AJH39" s="16"/>
      <c r="AJI39" s="16"/>
      <c r="AJJ39" s="16"/>
      <c r="AJK39" s="16"/>
      <c r="AJL39" s="16"/>
      <c r="AJM39" s="16"/>
      <c r="AJN39" s="16"/>
      <c r="AJO39" s="16"/>
      <c r="AJP39" s="16"/>
      <c r="AJQ39" s="16"/>
      <c r="AJR39" s="16"/>
      <c r="AJS39" s="16"/>
      <c r="AJT39" s="16"/>
      <c r="AJU39" s="16"/>
      <c r="AJV39" s="16"/>
      <c r="AJW39" s="16"/>
      <c r="AJX39" s="16"/>
      <c r="AJY39" s="16"/>
      <c r="AJZ39" s="16"/>
      <c r="AKA39" s="16"/>
      <c r="AKB39" s="16"/>
      <c r="AKC39" s="16"/>
      <c r="AKD39" s="16"/>
      <c r="AKE39" s="16"/>
      <c r="AKF39" s="16"/>
      <c r="AKG39" s="16"/>
      <c r="AKH39" s="16"/>
      <c r="AKI39" s="16"/>
      <c r="AKJ39" s="16"/>
      <c r="AKK39" s="16"/>
      <c r="AKL39" s="16"/>
      <c r="AKM39" s="16"/>
      <c r="AKN39" s="16"/>
      <c r="AKO39" s="16"/>
      <c r="AKP39" s="16"/>
      <c r="AKQ39" s="16"/>
      <c r="AKR39" s="16"/>
      <c r="AKS39" s="16"/>
      <c r="AKT39" s="16"/>
      <c r="AKU39" s="16"/>
      <c r="AKV39" s="16"/>
      <c r="AKW39" s="16"/>
      <c r="AKX39" s="16"/>
      <c r="AKY39" s="16"/>
      <c r="AKZ39" s="16"/>
      <c r="ALA39" s="16"/>
      <c r="ALB39" s="16"/>
      <c r="ALC39" s="16"/>
      <c r="ALD39" s="16"/>
      <c r="ALE39" s="16"/>
      <c r="ALF39" s="16"/>
      <c r="ALG39" s="16"/>
      <c r="ALH39" s="16"/>
      <c r="ALI39" s="16"/>
      <c r="ALJ39" s="16"/>
      <c r="ALK39" s="16"/>
      <c r="ALL39" s="16"/>
      <c r="ALM39" s="16"/>
      <c r="ALN39" s="16"/>
      <c r="ALO39" s="16"/>
      <c r="ALP39" s="16"/>
      <c r="ALQ39" s="16"/>
      <c r="ALR39" s="16"/>
      <c r="ALS39" s="16"/>
      <c r="ALT39" s="16"/>
      <c r="ALU39" s="16"/>
      <c r="ALV39" s="16"/>
      <c r="ALW39" s="16"/>
      <c r="ALX39" s="16"/>
      <c r="ALY39" s="16"/>
      <c r="ALZ39" s="16"/>
      <c r="AMA39" s="16"/>
      <c r="AMB39" s="16"/>
      <c r="AMC39" s="16"/>
      <c r="AMD39" s="16"/>
      <c r="AME39" s="16"/>
      <c r="AMF39" s="16"/>
      <c r="AMG39" s="16"/>
      <c r="AMH39" s="16"/>
      <c r="AMI39" s="16"/>
      <c r="AMJ39" s="16"/>
      <c r="AMK39" s="16"/>
      <c r="AML39" s="16"/>
      <c r="AMM39" s="16"/>
      <c r="AMN39" s="16"/>
      <c r="AMO39" s="16"/>
      <c r="AMP39" s="16"/>
      <c r="AMQ39" s="16"/>
      <c r="AMR39" s="16"/>
      <c r="AMS39" s="16"/>
      <c r="AMT39" s="16"/>
      <c r="AMU39" s="16"/>
      <c r="AMV39" s="16"/>
      <c r="AMW39" s="16"/>
      <c r="AMX39" s="16"/>
      <c r="AMY39" s="16"/>
      <c r="AMZ39" s="16"/>
      <c r="ANA39" s="16"/>
      <c r="ANB39" s="16"/>
      <c r="ANC39" s="16"/>
      <c r="AND39" s="16"/>
      <c r="ANE39" s="16"/>
      <c r="ANF39" s="16"/>
      <c r="ANG39" s="16"/>
      <c r="ANH39" s="16"/>
      <c r="ANI39" s="16"/>
      <c r="ANJ39" s="16"/>
      <c r="ANK39" s="16"/>
      <c r="ANL39" s="16"/>
      <c r="ANM39" s="16"/>
      <c r="ANN39" s="16"/>
      <c r="ANO39" s="16"/>
      <c r="ANP39" s="16"/>
      <c r="ANQ39" s="16"/>
      <c r="ANR39" s="16"/>
      <c r="ANS39" s="16"/>
      <c r="ANT39" s="16"/>
      <c r="ANU39" s="16"/>
      <c r="ANV39" s="16"/>
      <c r="ANW39" s="16"/>
      <c r="ANX39" s="16"/>
      <c r="ANY39" s="16"/>
      <c r="ANZ39" s="16"/>
      <c r="AOA39" s="16"/>
      <c r="AOB39" s="16"/>
      <c r="AOC39" s="16"/>
      <c r="AOD39" s="16"/>
      <c r="AOE39" s="16"/>
      <c r="AOF39" s="16"/>
      <c r="AOG39" s="16"/>
      <c r="AOH39" s="16"/>
      <c r="AOI39" s="16"/>
      <c r="AOJ39" s="16"/>
      <c r="AOK39" s="16"/>
      <c r="AOL39" s="16"/>
      <c r="AOM39" s="16"/>
      <c r="AON39" s="16"/>
      <c r="AOO39" s="16"/>
      <c r="AOP39" s="16"/>
      <c r="AOQ39" s="16"/>
      <c r="AOR39" s="16"/>
      <c r="AOS39" s="16"/>
      <c r="AOT39" s="16"/>
      <c r="AOU39" s="16"/>
      <c r="AOV39" s="16"/>
      <c r="AOW39" s="16"/>
      <c r="AOX39" s="16"/>
      <c r="AOY39" s="16"/>
      <c r="AOZ39" s="16"/>
      <c r="APA39" s="16"/>
      <c r="APB39" s="16"/>
      <c r="APC39" s="16"/>
      <c r="APD39" s="16"/>
      <c r="APE39" s="16"/>
      <c r="APF39" s="16"/>
      <c r="APG39" s="16"/>
      <c r="APH39" s="16"/>
      <c r="API39" s="16"/>
      <c r="APJ39" s="16"/>
      <c r="APK39" s="16"/>
      <c r="APL39" s="16"/>
      <c r="APM39" s="16"/>
      <c r="APN39" s="16"/>
      <c r="APO39" s="16"/>
      <c r="APP39" s="16"/>
      <c r="APQ39" s="16"/>
      <c r="APR39" s="16"/>
      <c r="APS39" s="16"/>
      <c r="APT39" s="16"/>
      <c r="APU39" s="16"/>
      <c r="APV39" s="16"/>
      <c r="APW39" s="16"/>
      <c r="APX39" s="16"/>
      <c r="APY39" s="16"/>
      <c r="APZ39" s="16"/>
      <c r="AQA39" s="16"/>
      <c r="AQB39" s="16"/>
      <c r="AQC39" s="16"/>
      <c r="AQD39" s="16"/>
      <c r="AQE39" s="16"/>
      <c r="AQF39" s="16"/>
      <c r="AQG39" s="16"/>
      <c r="AQH39" s="16"/>
      <c r="AQI39" s="16"/>
      <c r="AQJ39" s="16"/>
      <c r="AQK39" s="16"/>
      <c r="AQL39" s="16"/>
      <c r="AQM39" s="16"/>
      <c r="AQN39" s="16"/>
      <c r="AQO39" s="16"/>
      <c r="AQP39" s="16"/>
      <c r="AQQ39" s="16"/>
      <c r="AQR39" s="16"/>
      <c r="AQS39" s="16"/>
      <c r="AQT39" s="16"/>
      <c r="AQU39" s="16"/>
      <c r="AQV39" s="16"/>
      <c r="AQW39" s="16"/>
      <c r="AQX39" s="16"/>
      <c r="AQY39" s="16"/>
      <c r="AQZ39" s="16"/>
      <c r="ARA39" s="16"/>
      <c r="ARB39" s="16"/>
      <c r="ARC39" s="16"/>
      <c r="ARD39" s="16"/>
      <c r="ARE39" s="16"/>
      <c r="ARF39" s="16"/>
      <c r="ARG39" s="16"/>
      <c r="ARH39" s="16"/>
      <c r="ARI39" s="16"/>
      <c r="ARJ39" s="16"/>
      <c r="ARK39" s="16"/>
      <c r="ARL39" s="16"/>
      <c r="ARM39" s="16"/>
      <c r="ARN39" s="16"/>
      <c r="ARO39" s="16"/>
      <c r="ARP39" s="16"/>
      <c r="ARQ39" s="16"/>
      <c r="ARR39" s="16"/>
      <c r="ARS39" s="16"/>
      <c r="ART39" s="16"/>
      <c r="ARU39" s="16"/>
      <c r="ARV39" s="16"/>
      <c r="ARW39" s="16"/>
      <c r="ARX39" s="16"/>
      <c r="ARY39" s="16"/>
      <c r="ARZ39" s="16"/>
      <c r="ASA39" s="16"/>
      <c r="ASB39" s="16"/>
      <c r="ASC39" s="16"/>
      <c r="ASD39" s="16"/>
      <c r="ASE39" s="16"/>
      <c r="ASF39" s="16"/>
      <c r="ASG39" s="16"/>
      <c r="ASH39" s="16"/>
      <c r="ASI39" s="16"/>
      <c r="ASJ39" s="16"/>
      <c r="ASK39" s="16"/>
      <c r="ASL39" s="16"/>
      <c r="ASM39" s="16"/>
      <c r="ASN39" s="16"/>
      <c r="ASO39" s="16"/>
      <c r="ASP39" s="16"/>
      <c r="ASQ39" s="16"/>
      <c r="ASR39" s="16"/>
      <c r="ASS39" s="16"/>
      <c r="AST39" s="16"/>
      <c r="ASU39" s="16"/>
      <c r="ASV39" s="16"/>
      <c r="ASW39" s="16"/>
      <c r="ASX39" s="16"/>
      <c r="ASY39" s="16"/>
      <c r="ASZ39" s="16"/>
      <c r="ATA39" s="16"/>
      <c r="ATB39" s="16"/>
      <c r="ATC39" s="16"/>
      <c r="ATD39" s="16"/>
      <c r="ATE39" s="16"/>
      <c r="ATF39" s="16"/>
      <c r="ATG39" s="16"/>
      <c r="ATH39" s="16"/>
      <c r="ATI39" s="16"/>
      <c r="ATJ39" s="16"/>
      <c r="ATK39" s="16"/>
      <c r="ATL39" s="16"/>
      <c r="ATM39" s="16"/>
      <c r="ATN39" s="16"/>
      <c r="ATO39" s="16"/>
      <c r="ATP39" s="16"/>
      <c r="ATQ39" s="16"/>
      <c r="ATR39" s="16"/>
      <c r="ATS39" s="16"/>
      <c r="ATT39" s="16"/>
      <c r="ATU39" s="16"/>
      <c r="ATV39" s="16"/>
      <c r="ATW39" s="16"/>
      <c r="ATX39" s="16"/>
      <c r="ATY39" s="16"/>
      <c r="ATZ39" s="16"/>
      <c r="AUA39" s="16"/>
      <c r="AUB39" s="16"/>
      <c r="AUC39" s="16"/>
      <c r="AUD39" s="16"/>
      <c r="AUE39" s="16"/>
      <c r="AUF39" s="16"/>
      <c r="AUG39" s="16"/>
      <c r="AUH39" s="16"/>
      <c r="AUI39" s="16"/>
      <c r="AUJ39" s="16"/>
      <c r="AUK39" s="16"/>
      <c r="AUL39" s="16"/>
      <c r="AUM39" s="16"/>
      <c r="AUN39" s="16"/>
      <c r="AUO39" s="16"/>
      <c r="AUP39" s="16"/>
      <c r="AUQ39" s="16"/>
      <c r="AUR39" s="16"/>
      <c r="AUS39" s="16"/>
      <c r="AUT39" s="16"/>
      <c r="AUU39" s="16"/>
      <c r="AUV39" s="16"/>
      <c r="AUW39" s="16"/>
      <c r="AUX39" s="16"/>
      <c r="AUY39" s="16"/>
      <c r="AUZ39" s="16"/>
      <c r="AVA39" s="16"/>
      <c r="AVB39" s="16"/>
      <c r="AVC39" s="16"/>
      <c r="AVD39" s="16"/>
      <c r="AVE39" s="16"/>
      <c r="AVF39" s="16"/>
      <c r="AVG39" s="16"/>
      <c r="AVH39" s="16"/>
      <c r="AVI39" s="16"/>
      <c r="AVJ39" s="16"/>
      <c r="AVK39" s="16"/>
      <c r="AVL39" s="16"/>
      <c r="AVM39" s="16"/>
      <c r="AVN39" s="16"/>
      <c r="AVO39" s="16"/>
      <c r="AVP39" s="16"/>
      <c r="AVQ39" s="16"/>
      <c r="AVR39" s="16"/>
      <c r="AVS39" s="16"/>
      <c r="AVT39" s="16"/>
      <c r="AVU39" s="16"/>
      <c r="AVV39" s="16"/>
      <c r="AVW39" s="16"/>
      <c r="AVX39" s="16"/>
      <c r="AVY39" s="16"/>
      <c r="AVZ39" s="16"/>
      <c r="AWA39" s="16"/>
      <c r="AWB39" s="16"/>
      <c r="AWC39" s="16"/>
      <c r="AWD39" s="16"/>
      <c r="AWE39" s="16"/>
      <c r="AWF39" s="16"/>
      <c r="AWG39" s="16"/>
      <c r="AWH39" s="16"/>
      <c r="AWI39" s="16"/>
      <c r="AWJ39" s="16"/>
      <c r="AWK39" s="16"/>
      <c r="AWL39" s="16"/>
      <c r="AWM39" s="16"/>
      <c r="AWN39" s="16"/>
      <c r="AWO39" s="16"/>
      <c r="AWP39" s="16"/>
      <c r="AWQ39" s="16"/>
      <c r="AWR39" s="16"/>
      <c r="AWS39" s="16"/>
      <c r="AWT39" s="16"/>
      <c r="AWU39" s="16"/>
      <c r="AWV39" s="16"/>
      <c r="AWW39" s="16"/>
      <c r="AWX39" s="16"/>
      <c r="AWY39" s="16"/>
      <c r="AWZ39" s="16"/>
      <c r="AXA39" s="16"/>
      <c r="AXB39" s="16"/>
      <c r="AXC39" s="16"/>
      <c r="AXD39" s="16"/>
      <c r="AXE39" s="16"/>
      <c r="AXF39" s="16"/>
      <c r="AXG39" s="16"/>
      <c r="AXH39" s="16"/>
      <c r="AXI39" s="16"/>
      <c r="AXJ39" s="16"/>
      <c r="AXK39" s="16"/>
      <c r="AXL39" s="16"/>
      <c r="AXM39" s="16"/>
      <c r="AXN39" s="16"/>
      <c r="AXO39" s="16"/>
      <c r="AXP39" s="16"/>
      <c r="AXQ39" s="16"/>
      <c r="AXR39" s="16"/>
      <c r="AXS39" s="16"/>
      <c r="AXT39" s="16"/>
      <c r="AXU39" s="16"/>
      <c r="AXV39" s="16"/>
      <c r="AXW39" s="16"/>
      <c r="AXX39" s="16"/>
      <c r="AXY39" s="16"/>
      <c r="AXZ39" s="16"/>
      <c r="AYA39" s="16"/>
      <c r="AYB39" s="16"/>
      <c r="AYC39" s="16"/>
      <c r="AYD39" s="16"/>
      <c r="AYE39" s="16"/>
      <c r="AYF39" s="16"/>
      <c r="AYG39" s="16"/>
      <c r="AYH39" s="16"/>
      <c r="AYI39" s="16"/>
      <c r="AYJ39" s="16"/>
      <c r="AYK39" s="16"/>
      <c r="AYL39" s="16"/>
      <c r="AYM39" s="16"/>
      <c r="AYN39" s="16"/>
      <c r="AYO39" s="16"/>
      <c r="AYP39" s="16"/>
      <c r="AYQ39" s="16"/>
      <c r="AYR39" s="16"/>
      <c r="AYS39" s="16"/>
      <c r="AYT39" s="16"/>
      <c r="AYU39" s="16"/>
      <c r="AYV39" s="16"/>
      <c r="AYW39" s="16"/>
      <c r="AYX39" s="16"/>
      <c r="AYY39" s="16"/>
      <c r="AYZ39" s="16"/>
      <c r="AZA39" s="16"/>
      <c r="AZB39" s="16"/>
      <c r="AZC39" s="16"/>
      <c r="AZD39" s="16"/>
      <c r="AZE39" s="16"/>
      <c r="AZF39" s="16"/>
      <c r="AZG39" s="16"/>
      <c r="AZH39" s="16"/>
      <c r="AZI39" s="16"/>
      <c r="AZJ39" s="16"/>
      <c r="AZK39" s="16"/>
      <c r="AZL39" s="16"/>
      <c r="AZM39" s="16"/>
      <c r="AZN39" s="16"/>
      <c r="AZO39" s="16"/>
      <c r="AZP39" s="16"/>
      <c r="AZQ39" s="16"/>
      <c r="AZR39" s="16"/>
      <c r="AZS39" s="16"/>
      <c r="AZT39" s="16"/>
      <c r="AZU39" s="16"/>
      <c r="AZV39" s="16"/>
      <c r="AZW39" s="16"/>
      <c r="AZX39" s="16"/>
      <c r="AZY39" s="16"/>
      <c r="AZZ39" s="16"/>
      <c r="BAA39" s="16"/>
      <c r="BAB39" s="16"/>
      <c r="BAC39" s="16"/>
      <c r="BAD39" s="16"/>
      <c r="BAE39" s="16"/>
      <c r="BAF39" s="16"/>
      <c r="BAG39" s="16"/>
      <c r="BAH39" s="16"/>
      <c r="BAI39" s="16"/>
      <c r="BAJ39" s="16"/>
      <c r="BAK39" s="16"/>
      <c r="BAL39" s="16"/>
      <c r="BAM39" s="16"/>
      <c r="BAN39" s="16"/>
      <c r="BAO39" s="16"/>
      <c r="BAP39" s="16"/>
      <c r="BAQ39" s="16"/>
      <c r="BAR39" s="16"/>
      <c r="BAS39" s="16"/>
      <c r="BAT39" s="16"/>
      <c r="BAU39" s="16"/>
      <c r="BAV39" s="16"/>
      <c r="BAW39" s="16"/>
      <c r="BAX39" s="16"/>
      <c r="BAY39" s="16"/>
      <c r="BAZ39" s="16"/>
      <c r="BBA39" s="16"/>
      <c r="BBB39" s="16"/>
      <c r="BBC39" s="16"/>
      <c r="BBD39" s="16"/>
      <c r="BBE39" s="16"/>
      <c r="BBF39" s="16"/>
      <c r="BBG39" s="16"/>
      <c r="BBH39" s="16"/>
      <c r="BBI39" s="16"/>
      <c r="BBJ39" s="16"/>
      <c r="BBK39" s="16"/>
      <c r="BBL39" s="16"/>
      <c r="BBM39" s="16"/>
      <c r="BBN39" s="16"/>
      <c r="BBO39" s="16"/>
      <c r="BBP39" s="16"/>
      <c r="BBQ39" s="16"/>
      <c r="BBR39" s="16"/>
      <c r="BBS39" s="16"/>
      <c r="BBT39" s="16"/>
      <c r="BBU39" s="16"/>
      <c r="BBV39" s="16"/>
      <c r="BBW39" s="16"/>
      <c r="BBX39" s="16"/>
      <c r="BBY39" s="16"/>
      <c r="BBZ39" s="16"/>
      <c r="BCA39" s="16"/>
      <c r="BCB39" s="16"/>
      <c r="BCC39" s="16"/>
      <c r="BCD39" s="16"/>
      <c r="BCE39" s="16"/>
      <c r="BCF39" s="16"/>
      <c r="BCG39" s="16"/>
      <c r="BCH39" s="16"/>
      <c r="BCI39" s="16"/>
      <c r="BCJ39" s="16"/>
      <c r="BCK39" s="16"/>
      <c r="BCL39" s="16"/>
      <c r="BCM39" s="16"/>
      <c r="BCN39" s="16"/>
      <c r="BCO39" s="16"/>
      <c r="BCP39" s="16"/>
      <c r="BCQ39" s="16"/>
      <c r="BCR39" s="16"/>
      <c r="BCS39" s="16"/>
      <c r="BCT39" s="16"/>
      <c r="BCU39" s="16"/>
      <c r="BCV39" s="16"/>
      <c r="BCW39" s="16"/>
      <c r="BCX39" s="16"/>
      <c r="BCY39" s="16"/>
      <c r="BCZ39" s="16"/>
      <c r="BDA39" s="16"/>
      <c r="BDB39" s="16"/>
      <c r="BDC39" s="16"/>
      <c r="BDD39" s="16"/>
      <c r="BDE39" s="16"/>
      <c r="BDF39" s="16"/>
      <c r="BDG39" s="16"/>
      <c r="BDH39" s="16"/>
      <c r="BDI39" s="16"/>
      <c r="BDJ39" s="16"/>
      <c r="BDK39" s="16"/>
      <c r="BDL39" s="16"/>
      <c r="BDM39" s="16"/>
      <c r="BDN39" s="16"/>
      <c r="BDO39" s="16"/>
      <c r="BDP39" s="16"/>
      <c r="BDQ39" s="16"/>
      <c r="BDR39" s="16"/>
      <c r="BDS39" s="16"/>
      <c r="BDT39" s="16"/>
      <c r="BDU39" s="16"/>
      <c r="BDV39" s="16"/>
      <c r="BDW39" s="16"/>
      <c r="BDX39" s="16"/>
      <c r="BDY39" s="16"/>
      <c r="BDZ39" s="16"/>
      <c r="BEA39" s="16"/>
      <c r="BEB39" s="16"/>
      <c r="BEC39" s="16"/>
      <c r="BED39" s="16"/>
      <c r="BEE39" s="16"/>
      <c r="BEF39" s="16"/>
      <c r="BEG39" s="16"/>
      <c r="BEH39" s="16"/>
      <c r="BEI39" s="16"/>
      <c r="BEJ39" s="16"/>
      <c r="BEK39" s="16"/>
      <c r="BEL39" s="16"/>
      <c r="BEM39" s="16"/>
      <c r="BEN39" s="16"/>
      <c r="BEO39" s="16"/>
      <c r="BEP39" s="16"/>
      <c r="BEQ39" s="16"/>
      <c r="BER39" s="16"/>
      <c r="BES39" s="16"/>
      <c r="BET39" s="16"/>
      <c r="BEU39" s="16"/>
      <c r="BEV39" s="16"/>
      <c r="BEW39" s="16"/>
      <c r="BEX39" s="16"/>
      <c r="BEY39" s="16"/>
      <c r="BEZ39" s="16"/>
      <c r="BFA39" s="16"/>
      <c r="BFB39" s="16"/>
      <c r="BFC39" s="16"/>
      <c r="BFD39" s="16"/>
      <c r="BFE39" s="16"/>
      <c r="BFF39" s="16"/>
      <c r="BFG39" s="16"/>
      <c r="BFH39" s="16"/>
      <c r="BFI39" s="16"/>
      <c r="BFJ39" s="16"/>
      <c r="BFK39" s="16"/>
      <c r="BFL39" s="16"/>
      <c r="BFM39" s="16"/>
      <c r="BFN39" s="16"/>
      <c r="BFO39" s="16"/>
      <c r="BFP39" s="16"/>
      <c r="BFQ39" s="16"/>
      <c r="BFR39" s="16"/>
      <c r="BFS39" s="16"/>
      <c r="BFT39" s="16"/>
      <c r="BFU39" s="16"/>
      <c r="BFV39" s="16"/>
      <c r="BFW39" s="16"/>
      <c r="BFX39" s="16"/>
      <c r="BFY39" s="16"/>
      <c r="BFZ39" s="16"/>
      <c r="BGA39" s="16"/>
      <c r="BGB39" s="16"/>
      <c r="BGC39" s="16"/>
      <c r="BGD39" s="16"/>
      <c r="BGE39" s="16"/>
      <c r="BGF39" s="16"/>
      <c r="BGG39" s="16"/>
      <c r="BGH39" s="16"/>
      <c r="BGI39" s="16"/>
      <c r="BGJ39" s="16"/>
      <c r="BGK39" s="16"/>
      <c r="BGL39" s="16"/>
      <c r="BGM39" s="16"/>
      <c r="BGN39" s="16"/>
      <c r="BGO39" s="16"/>
      <c r="BGP39" s="16"/>
      <c r="BGQ39" s="16"/>
      <c r="BGR39" s="16"/>
      <c r="BGS39" s="16"/>
      <c r="BGT39" s="16"/>
      <c r="BGU39" s="16"/>
      <c r="BGV39" s="16"/>
      <c r="BGW39" s="16"/>
      <c r="BGX39" s="16"/>
      <c r="BGY39" s="16"/>
      <c r="BGZ39" s="16"/>
      <c r="BHA39" s="16"/>
      <c r="BHB39" s="16"/>
      <c r="BHC39" s="16"/>
      <c r="BHD39" s="16"/>
      <c r="BHE39" s="16"/>
      <c r="BHF39" s="16"/>
      <c r="BHG39" s="16"/>
      <c r="BHH39" s="16"/>
      <c r="BHI39" s="16"/>
      <c r="BHJ39" s="16"/>
      <c r="BHK39" s="16"/>
      <c r="BHL39" s="16"/>
      <c r="BHM39" s="16"/>
      <c r="BHN39" s="16"/>
      <c r="BHO39" s="16"/>
      <c r="BHP39" s="16"/>
      <c r="BHQ39" s="16"/>
      <c r="BHR39" s="16"/>
      <c r="BHS39" s="16"/>
      <c r="BHT39" s="16"/>
      <c r="BHU39" s="16"/>
      <c r="BHV39" s="16"/>
      <c r="BHW39" s="16"/>
      <c r="BHX39" s="16"/>
      <c r="BHY39" s="16"/>
      <c r="BHZ39" s="16"/>
      <c r="BIA39" s="16"/>
      <c r="BIB39" s="16"/>
      <c r="BIC39" s="16"/>
      <c r="BID39" s="16"/>
      <c r="BIE39" s="16"/>
      <c r="BIF39" s="16"/>
      <c r="BIG39" s="16"/>
      <c r="BIH39" s="16"/>
      <c r="BII39" s="16"/>
      <c r="BIJ39" s="16"/>
      <c r="BIK39" s="16"/>
      <c r="BIL39" s="16"/>
      <c r="BIM39" s="16"/>
      <c r="BIN39" s="16"/>
      <c r="BIO39" s="16"/>
      <c r="BIP39" s="16"/>
      <c r="BIQ39" s="16"/>
      <c r="BIR39" s="16"/>
      <c r="BIS39" s="16"/>
      <c r="BIT39" s="16"/>
      <c r="BIU39" s="16"/>
      <c r="BIV39" s="16"/>
      <c r="BIW39" s="16"/>
      <c r="BIX39" s="16"/>
      <c r="BIY39" s="16"/>
      <c r="BIZ39" s="16"/>
      <c r="BJA39" s="16"/>
      <c r="BJB39" s="16"/>
      <c r="BJC39" s="16"/>
      <c r="BJD39" s="16"/>
      <c r="BJE39" s="16"/>
      <c r="BJF39" s="16"/>
      <c r="BJG39" s="16"/>
      <c r="BJH39" s="16"/>
      <c r="BJI39" s="16"/>
      <c r="BJJ39" s="16"/>
      <c r="BJK39" s="16"/>
      <c r="BJL39" s="16"/>
      <c r="BJM39" s="16"/>
      <c r="BJN39" s="16"/>
      <c r="BJO39" s="16"/>
      <c r="BJP39" s="16"/>
      <c r="BJQ39" s="16"/>
      <c r="BJR39" s="16"/>
      <c r="BJS39" s="16"/>
      <c r="BJT39" s="16"/>
      <c r="BJU39" s="16"/>
      <c r="BJV39" s="16"/>
      <c r="BJW39" s="16"/>
      <c r="BJX39" s="16"/>
      <c r="BJY39" s="16"/>
      <c r="BJZ39" s="16"/>
      <c r="BKA39" s="16"/>
      <c r="BKB39" s="16"/>
      <c r="BKC39" s="16"/>
      <c r="BKD39" s="16"/>
      <c r="BKE39" s="16"/>
      <c r="BKF39" s="16"/>
      <c r="BKG39" s="16"/>
      <c r="BKH39" s="16"/>
      <c r="BKI39" s="16"/>
      <c r="BKJ39" s="16"/>
      <c r="BKK39" s="16"/>
      <c r="BKL39" s="16"/>
      <c r="BKM39" s="16"/>
      <c r="BKN39" s="16"/>
      <c r="BKO39" s="16"/>
      <c r="BKP39" s="16"/>
      <c r="BKQ39" s="16"/>
      <c r="BKR39" s="16"/>
      <c r="BKS39" s="16"/>
      <c r="BKT39" s="16"/>
      <c r="BKU39" s="16"/>
      <c r="BKV39" s="16"/>
      <c r="BKW39" s="16"/>
      <c r="BKX39" s="16"/>
      <c r="BKY39" s="16"/>
      <c r="BKZ39" s="16"/>
      <c r="BLA39" s="16"/>
      <c r="BLB39" s="16"/>
      <c r="BLC39" s="16"/>
      <c r="BLD39" s="16"/>
      <c r="BLE39" s="16"/>
      <c r="BLF39" s="16"/>
      <c r="BLG39" s="16"/>
      <c r="BLH39" s="16"/>
      <c r="BLI39" s="16"/>
      <c r="BLJ39" s="16"/>
      <c r="BLK39" s="16"/>
      <c r="BLL39" s="16"/>
      <c r="BLM39" s="16"/>
      <c r="BLN39" s="16"/>
      <c r="BLO39" s="16"/>
      <c r="BLP39" s="16"/>
      <c r="BLQ39" s="16"/>
      <c r="BLR39" s="16"/>
      <c r="BLS39" s="16"/>
      <c r="BLT39" s="16"/>
      <c r="BLU39" s="16"/>
      <c r="BLV39" s="16"/>
      <c r="BLW39" s="16"/>
      <c r="BLX39" s="16"/>
      <c r="BLY39" s="16"/>
      <c r="BLZ39" s="16"/>
      <c r="BMA39" s="16"/>
      <c r="BMB39" s="16"/>
      <c r="BMC39" s="16"/>
      <c r="BMD39" s="16"/>
      <c r="BME39" s="16"/>
      <c r="BMF39" s="16"/>
      <c r="BMG39" s="16"/>
      <c r="BMH39" s="16"/>
      <c r="BMI39" s="16"/>
      <c r="BMJ39" s="16"/>
      <c r="BMK39" s="16"/>
      <c r="BML39" s="16"/>
      <c r="BMM39" s="16"/>
      <c r="BMN39" s="16"/>
      <c r="BMO39" s="16"/>
      <c r="BMP39" s="16"/>
      <c r="BMQ39" s="16"/>
      <c r="BMR39" s="16"/>
      <c r="BMS39" s="16"/>
      <c r="BMT39" s="16"/>
      <c r="BMU39" s="16"/>
      <c r="BMV39" s="16"/>
      <c r="BMW39" s="16"/>
      <c r="BMX39" s="16"/>
      <c r="BMY39" s="16"/>
      <c r="BMZ39" s="16"/>
      <c r="BNA39" s="16"/>
      <c r="BNB39" s="16"/>
      <c r="BNC39" s="16"/>
      <c r="BND39" s="16"/>
      <c r="BNE39" s="16"/>
      <c r="BNF39" s="16"/>
      <c r="BNG39" s="16"/>
      <c r="BNH39" s="16"/>
      <c r="BNI39" s="16"/>
      <c r="BNJ39" s="16"/>
      <c r="BNK39" s="16"/>
      <c r="BNL39" s="16"/>
      <c r="BNM39" s="16"/>
      <c r="BNN39" s="16"/>
      <c r="BNO39" s="16"/>
      <c r="BNP39" s="16"/>
      <c r="BNQ39" s="16"/>
      <c r="BNR39" s="16"/>
      <c r="BNS39" s="16"/>
      <c r="BNT39" s="16"/>
      <c r="BNU39" s="16"/>
      <c r="BNV39" s="16"/>
      <c r="BNW39" s="16"/>
      <c r="BNX39" s="16"/>
      <c r="BNY39" s="16"/>
      <c r="BNZ39" s="16"/>
      <c r="BOA39" s="16"/>
      <c r="BOB39" s="16"/>
      <c r="BOC39" s="16"/>
      <c r="BOD39" s="16"/>
      <c r="BOE39" s="16"/>
      <c r="BOF39" s="16"/>
      <c r="BOG39" s="16"/>
      <c r="BOH39" s="16"/>
      <c r="BOI39" s="16"/>
      <c r="BOJ39" s="16"/>
      <c r="BOK39" s="16"/>
      <c r="BOL39" s="16"/>
      <c r="BOM39" s="16"/>
      <c r="BON39" s="16"/>
      <c r="BOO39" s="16"/>
      <c r="BOP39" s="16"/>
      <c r="BOQ39" s="16"/>
      <c r="BOR39" s="16"/>
      <c r="BOS39" s="16"/>
      <c r="BOT39" s="16"/>
      <c r="BOU39" s="16"/>
      <c r="BOV39" s="16"/>
      <c r="BOW39" s="16"/>
      <c r="BOX39" s="16"/>
      <c r="BOY39" s="16"/>
      <c r="BOZ39" s="16"/>
      <c r="BPA39" s="16"/>
      <c r="BPB39" s="16"/>
      <c r="BPC39" s="16"/>
      <c r="BPD39" s="16"/>
      <c r="BPE39" s="16"/>
      <c r="BPF39" s="16"/>
      <c r="BPG39" s="16"/>
      <c r="BPH39" s="16"/>
      <c r="BPI39" s="16"/>
      <c r="BPJ39" s="16"/>
      <c r="BPK39" s="16"/>
      <c r="BPL39" s="16"/>
      <c r="BPM39" s="16"/>
      <c r="BPN39" s="16"/>
      <c r="BPO39" s="16"/>
      <c r="BPP39" s="16"/>
      <c r="BPQ39" s="16"/>
      <c r="BPR39" s="16"/>
      <c r="BPS39" s="16"/>
      <c r="BPT39" s="16"/>
      <c r="BPU39" s="16"/>
      <c r="BPV39" s="16"/>
      <c r="BPW39" s="16"/>
      <c r="BPX39" s="16"/>
      <c r="BPY39" s="16"/>
      <c r="BPZ39" s="16"/>
      <c r="BQA39" s="16"/>
      <c r="BQB39" s="16"/>
      <c r="BQC39" s="16"/>
      <c r="BQD39" s="16"/>
      <c r="BQE39" s="16"/>
      <c r="BQF39" s="16"/>
      <c r="BQG39" s="16"/>
      <c r="BQH39" s="16"/>
      <c r="BQI39" s="16"/>
      <c r="BQJ39" s="16"/>
      <c r="BQK39" s="16"/>
      <c r="BQL39" s="16"/>
      <c r="BQM39" s="16"/>
      <c r="BQN39" s="16"/>
      <c r="BQO39" s="16"/>
      <c r="BQP39" s="16"/>
      <c r="BQQ39" s="16"/>
      <c r="BQR39" s="16"/>
      <c r="BQS39" s="16"/>
      <c r="BQT39" s="16"/>
      <c r="BQU39" s="16"/>
      <c r="BQV39" s="16"/>
      <c r="BQW39" s="16"/>
      <c r="BQX39" s="16"/>
      <c r="BQY39" s="16"/>
      <c r="BQZ39" s="16"/>
      <c r="BRA39" s="16"/>
      <c r="BRB39" s="16"/>
      <c r="BRC39" s="16"/>
      <c r="BRD39" s="16"/>
      <c r="BRE39" s="16"/>
      <c r="BRF39" s="16"/>
      <c r="BRG39" s="16"/>
      <c r="BRH39" s="16"/>
      <c r="BRI39" s="16"/>
      <c r="BRJ39" s="16"/>
      <c r="BRK39" s="16"/>
      <c r="BRL39" s="16"/>
      <c r="BRM39" s="16"/>
      <c r="BRN39" s="16"/>
      <c r="BRO39" s="16"/>
      <c r="BRP39" s="16"/>
      <c r="BRQ39" s="16"/>
      <c r="BRR39" s="16"/>
      <c r="BRS39" s="16"/>
      <c r="BRT39" s="16"/>
      <c r="BRU39" s="16"/>
      <c r="BRV39" s="16"/>
      <c r="BRW39" s="16"/>
      <c r="BRX39" s="16"/>
      <c r="BRY39" s="16"/>
      <c r="BRZ39" s="16"/>
      <c r="BSA39" s="16"/>
      <c r="BSB39" s="16"/>
      <c r="BSC39" s="16"/>
      <c r="BSD39" s="16"/>
      <c r="BSE39" s="16"/>
      <c r="BSF39" s="16"/>
      <c r="BSG39" s="16"/>
      <c r="BSH39" s="16"/>
      <c r="BSI39" s="16"/>
      <c r="BSJ39" s="16"/>
      <c r="BSK39" s="16"/>
      <c r="BSL39" s="16"/>
      <c r="BSM39" s="16"/>
      <c r="BSN39" s="16"/>
      <c r="BSO39" s="16"/>
      <c r="BSP39" s="16"/>
      <c r="BSQ39" s="16"/>
      <c r="BSR39" s="16"/>
      <c r="BSS39" s="16"/>
      <c r="BST39" s="16"/>
      <c r="BSU39" s="16"/>
      <c r="BSV39" s="16"/>
      <c r="BSW39" s="16"/>
      <c r="BSX39" s="16"/>
      <c r="BSY39" s="16"/>
      <c r="BSZ39" s="16"/>
      <c r="BTA39" s="16"/>
      <c r="BTB39" s="16"/>
      <c r="BTC39" s="16"/>
      <c r="BTD39" s="16"/>
      <c r="BTE39" s="16"/>
      <c r="BTF39" s="16"/>
      <c r="BTG39" s="16"/>
      <c r="BTH39" s="16"/>
    </row>
    <row r="40" spans="1:1880" ht="35.25" customHeight="1" x14ac:dyDescent="0.3">
      <c r="A40" s="54"/>
      <c r="B40" s="527" t="s">
        <v>3</v>
      </c>
      <c r="C40" s="514"/>
      <c r="D40" s="302"/>
      <c r="E40" s="302"/>
      <c r="F40" s="304"/>
      <c r="G40" s="298"/>
      <c r="H40" s="15"/>
      <c r="I40" s="42"/>
      <c r="J40" s="104"/>
      <c r="K40" s="360"/>
    </row>
    <row r="41" spans="1:1880" ht="176.25" customHeight="1" x14ac:dyDescent="0.3">
      <c r="A41" s="54">
        <v>547</v>
      </c>
      <c r="B41" s="225"/>
      <c r="C41" s="225" t="s">
        <v>50</v>
      </c>
      <c r="D41" s="223" t="s">
        <v>735</v>
      </c>
      <c r="E41" s="224" t="e">
        <f>INDEX('PY1 Data(H)'!$A$1:$CZ$258,MATCH('Unit Data from Audit Worksheet'!$A41,'PY1 Data(H)'!$A$1:$A$258,0),MATCH('Unit Data from Audit Worksheet'!$D$2,'PY1 Data(H)'!$A$1:$CZ$1,0))</f>
        <v>#N/A</v>
      </c>
      <c r="F41" s="255"/>
      <c r="G41" s="261" t="str">
        <f>IF(F41&lt;1,"Please answer this question","")</f>
        <v>Please answer this question</v>
      </c>
      <c r="H41" s="252"/>
      <c r="I41" s="253"/>
      <c r="J41" s="104"/>
      <c r="K41" s="360"/>
    </row>
    <row r="42" spans="1:1880" s="16" customFormat="1" ht="160.19999999999999" customHeight="1" x14ac:dyDescent="0.3">
      <c r="A42" s="114">
        <v>659</v>
      </c>
      <c r="B42" s="290" t="s">
        <v>20</v>
      </c>
      <c r="C42" s="290" t="s">
        <v>190</v>
      </c>
      <c r="D42" s="115" t="s">
        <v>290</v>
      </c>
      <c r="E42" s="224" t="e">
        <f>INDEX('PY1 Data(H)'!$A$1:$CZ$258,MATCH('Unit Data from Audit Worksheet'!$A42,'PY1 Data(H)'!$A$1:$A$258,0),MATCH('Unit Data from Audit Worksheet'!$D$2,'PY1 Data(H)'!$A$1:$CZ$1,0))</f>
        <v>#N/A</v>
      </c>
      <c r="F42" s="110">
        <v>0</v>
      </c>
      <c r="G42" s="262" t="s">
        <v>291</v>
      </c>
      <c r="H42" s="251">
        <f>IF(F42&lt;0,"Error: Enter as positive.",)</f>
        <v>0</v>
      </c>
      <c r="I42" s="145"/>
      <c r="J42" s="104"/>
      <c r="K42" s="360"/>
      <c r="L42"/>
      <c r="N42" s="111"/>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row>
    <row r="43" spans="1:1880" ht="65.25" customHeight="1" x14ac:dyDescent="0.3">
      <c r="A43" s="114">
        <v>660</v>
      </c>
      <c r="B43" s="290" t="s">
        <v>20</v>
      </c>
      <c r="C43" s="290" t="s">
        <v>190</v>
      </c>
      <c r="D43" s="115" t="s">
        <v>292</v>
      </c>
      <c r="E43" s="224" t="e">
        <f>INDEX('PY1 Data(H)'!$A$1:$CZ$258,MATCH('Unit Data from Audit Worksheet'!$A43,'PY1 Data(H)'!$A$1:$A$258,0),MATCH('Unit Data from Audit Worksheet'!$D$2,'PY1 Data(H)'!$A$1:$CZ$1,0))</f>
        <v>#N/A</v>
      </c>
      <c r="F43" s="110">
        <v>0</v>
      </c>
      <c r="G43" s="262" t="str">
        <f>IF(ISBLANK(F43),"Please do not leave blank","")</f>
        <v/>
      </c>
      <c r="H43" s="251"/>
      <c r="I43" s="15"/>
      <c r="J43" s="104"/>
      <c r="K43" s="360"/>
    </row>
    <row r="44" spans="1:1880" ht="94.5" customHeight="1" x14ac:dyDescent="0.3">
      <c r="A44" s="114">
        <v>661</v>
      </c>
      <c r="B44" s="290" t="s">
        <v>20</v>
      </c>
      <c r="C44" s="290" t="s">
        <v>192</v>
      </c>
      <c r="D44" s="194" t="s">
        <v>293</v>
      </c>
      <c r="E44" s="224" t="e">
        <f>INDEX('PY1 Data(H)'!$A$1:$CZ$258,MATCH('Unit Data from Audit Worksheet'!$A44,'PY1 Data(H)'!$A$1:$A$258,0),MATCH('Unit Data from Audit Worksheet'!$D$2,'PY1 Data(H)'!$A$1:$CZ$1,0))</f>
        <v>#N/A</v>
      </c>
      <c r="F44" s="105">
        <v>0</v>
      </c>
      <c r="G44" s="262" t="str">
        <f>IF(ISBLANK(F44),"Please do not leave blank ",IF(F44=H44,"","Please review percentage"))</f>
        <v/>
      </c>
      <c r="H44" s="263">
        <f>ROUND(IFERROR((F43/F42)*100,0),1)</f>
        <v>0</v>
      </c>
      <c r="I44" s="263"/>
      <c r="J44" s="104"/>
      <c r="K44" s="360"/>
    </row>
    <row r="45" spans="1:1880" ht="111.75" customHeight="1" x14ac:dyDescent="0.3">
      <c r="A45" s="54"/>
      <c r="B45" s="225"/>
      <c r="C45" s="225"/>
      <c r="D45" s="19" t="s">
        <v>4</v>
      </c>
      <c r="E45" s="303"/>
      <c r="F45" s="456"/>
      <c r="G45" s="262"/>
      <c r="H45" s="263"/>
      <c r="I45" s="264"/>
      <c r="J45"/>
    </row>
    <row r="46" spans="1:1880" ht="123.75" customHeight="1" x14ac:dyDescent="0.3">
      <c r="A46" s="291"/>
      <c r="B46" s="538" t="s">
        <v>248</v>
      </c>
      <c r="C46" s="538"/>
      <c r="D46" s="538"/>
      <c r="E46" s="314"/>
      <c r="F46" s="314"/>
      <c r="G46" s="314"/>
      <c r="H46" s="15"/>
      <c r="I46" s="54"/>
      <c r="J46"/>
      <c r="M46" s="16" t="s">
        <v>251</v>
      </c>
    </row>
    <row r="47" spans="1:1880" ht="63" customHeight="1" x14ac:dyDescent="0.3">
      <c r="A47" s="114">
        <v>947</v>
      </c>
      <c r="B47" s="290"/>
      <c r="C47" s="290"/>
      <c r="D47" s="194" t="s">
        <v>225</v>
      </c>
      <c r="E47" s="379"/>
      <c r="F47" s="265"/>
      <c r="G47" s="261" t="str">
        <f>IF(ISBLANK(F47),"Please do not leave blank","")</f>
        <v>Please do not leave blank</v>
      </c>
      <c r="H47" s="15"/>
      <c r="I47" s="111"/>
      <c r="J47"/>
      <c r="K47" s="111"/>
      <c r="M47" s="111"/>
      <c r="O47" s="111"/>
    </row>
    <row r="48" spans="1:1880" ht="65.25" customHeight="1" x14ac:dyDescent="0.3">
      <c r="A48" s="114">
        <v>948</v>
      </c>
      <c r="B48" s="290"/>
      <c r="C48" s="290"/>
      <c r="D48" s="194" t="s">
        <v>226</v>
      </c>
      <c r="E48" s="379"/>
      <c r="F48" s="265"/>
      <c r="G48" s="261" t="str">
        <f t="shared" ref="G48:G54" si="4">IF(ISBLANK(F48),"Please do not leave blank","")</f>
        <v>Please do not leave blank</v>
      </c>
      <c r="H48" s="15"/>
      <c r="I48" s="111"/>
      <c r="J48"/>
      <c r="K48" s="111"/>
      <c r="M48" s="111"/>
      <c r="O48" s="111"/>
    </row>
    <row r="49" spans="1:15" ht="76.5" customHeight="1" x14ac:dyDescent="0.3">
      <c r="A49" s="114">
        <v>949</v>
      </c>
      <c r="B49" s="290"/>
      <c r="C49" s="290"/>
      <c r="D49" s="194" t="s">
        <v>227</v>
      </c>
      <c r="E49" s="379"/>
      <c r="F49" s="265"/>
      <c r="G49" s="261" t="str">
        <f t="shared" si="4"/>
        <v>Please do not leave blank</v>
      </c>
      <c r="H49" s="15"/>
      <c r="I49" s="111"/>
      <c r="J49"/>
      <c r="K49" s="111"/>
      <c r="M49" s="111"/>
      <c r="O49" s="111"/>
    </row>
    <row r="50" spans="1:15" ht="60" customHeight="1" x14ac:dyDescent="0.3">
      <c r="A50" s="114">
        <v>950</v>
      </c>
      <c r="B50" s="290"/>
      <c r="C50" s="290"/>
      <c r="D50" s="194" t="s">
        <v>214</v>
      </c>
      <c r="E50" s="379"/>
      <c r="F50" s="265"/>
      <c r="G50" s="261" t="str">
        <f t="shared" si="4"/>
        <v>Please do not leave blank</v>
      </c>
      <c r="H50" s="15"/>
      <c r="I50" s="111"/>
      <c r="J50"/>
      <c r="K50" s="111"/>
      <c r="M50" s="111"/>
      <c r="O50" s="111"/>
    </row>
    <row r="51" spans="1:15" ht="70.8" customHeight="1" x14ac:dyDescent="0.3">
      <c r="A51" s="114">
        <v>952</v>
      </c>
      <c r="B51" s="290"/>
      <c r="C51" s="290"/>
      <c r="D51" s="257" t="s">
        <v>732</v>
      </c>
      <c r="E51" s="379"/>
      <c r="F51" s="266"/>
      <c r="G51" s="261" t="s">
        <v>298</v>
      </c>
      <c r="H51" s="15"/>
      <c r="I51" s="267"/>
      <c r="J51"/>
      <c r="K51" s="111"/>
      <c r="M51" s="111"/>
      <c r="O51" s="111"/>
    </row>
    <row r="52" spans="1:15" ht="93" customHeight="1" x14ac:dyDescent="0.3">
      <c r="A52" s="114">
        <v>954</v>
      </c>
      <c r="B52" s="290"/>
      <c r="C52" s="290"/>
      <c r="D52" s="257" t="s">
        <v>215</v>
      </c>
      <c r="E52" s="379"/>
      <c r="F52" s="265"/>
      <c r="G52" s="261" t="str">
        <f t="shared" si="4"/>
        <v>Please do not leave blank</v>
      </c>
      <c r="H52" s="15"/>
      <c r="I52" s="111"/>
      <c r="J52"/>
      <c r="K52" s="111"/>
      <c r="M52" s="111"/>
      <c r="O52" s="111"/>
    </row>
    <row r="53" spans="1:15" ht="98.25" customHeight="1" x14ac:dyDescent="0.3">
      <c r="A53" s="114">
        <v>956</v>
      </c>
      <c r="B53" s="290"/>
      <c r="C53" s="290"/>
      <c r="D53" s="257" t="s">
        <v>216</v>
      </c>
      <c r="E53" s="379"/>
      <c r="F53" s="265"/>
      <c r="G53" s="261" t="str">
        <f t="shared" si="4"/>
        <v>Please do not leave blank</v>
      </c>
      <c r="H53" s="15"/>
      <c r="I53" s="111"/>
      <c r="J53"/>
      <c r="K53" s="111"/>
      <c r="M53" s="111"/>
      <c r="O53" s="111"/>
    </row>
    <row r="54" spans="1:15" ht="218.25" customHeight="1" x14ac:dyDescent="0.3">
      <c r="A54" s="114">
        <v>958</v>
      </c>
      <c r="B54" s="290"/>
      <c r="C54" s="290"/>
      <c r="D54" s="487" t="s">
        <v>740</v>
      </c>
      <c r="E54" s="379"/>
      <c r="F54" s="265"/>
      <c r="G54" s="261" t="str">
        <f t="shared" si="4"/>
        <v>Please do not leave blank</v>
      </c>
      <c r="H54" s="15"/>
      <c r="I54" s="111"/>
      <c r="J54"/>
      <c r="K54" s="111"/>
      <c r="M54" s="111"/>
      <c r="O54" s="111"/>
    </row>
    <row r="55" spans="1:15" ht="21.6" customHeight="1" thickBot="1" x14ac:dyDescent="0.35">
      <c r="A55" s="54"/>
      <c r="B55" s="305"/>
      <c r="C55" s="306"/>
      <c r="D55" s="307" t="s">
        <v>218</v>
      </c>
      <c r="E55" s="303"/>
      <c r="F55" s="308"/>
      <c r="G55" s="309"/>
      <c r="H55" s="310"/>
      <c r="I55" s="111"/>
      <c r="J55"/>
      <c r="K55" s="111"/>
      <c r="M55" s="111"/>
      <c r="O55" s="111"/>
    </row>
    <row r="56" spans="1:15" ht="21" customHeight="1" thickBot="1" x14ac:dyDescent="0.35">
      <c r="B56" s="535" t="s">
        <v>249</v>
      </c>
      <c r="C56" s="536"/>
      <c r="D56" s="536"/>
      <c r="E56" s="537"/>
      <c r="F56" s="42"/>
      <c r="G56" s="261"/>
      <c r="H56" s="15"/>
      <c r="I56" s="54"/>
      <c r="J56"/>
    </row>
    <row r="57" spans="1:15" ht="75.75" customHeight="1" x14ac:dyDescent="0.3">
      <c r="B57" s="539" t="s">
        <v>250</v>
      </c>
      <c r="C57" s="539"/>
      <c r="D57" s="539"/>
      <c r="E57" s="539"/>
      <c r="F57" s="42"/>
      <c r="G57" s="261"/>
      <c r="H57" s="15"/>
      <c r="I57" s="54"/>
      <c r="J57"/>
    </row>
    <row r="58" spans="1:15" ht="15" thickBot="1" x14ac:dyDescent="0.35">
      <c r="A58" s="268"/>
      <c r="B58" s="269"/>
      <c r="C58" s="269"/>
      <c r="D58" s="270"/>
      <c r="E58" s="224"/>
      <c r="F58" s="42"/>
      <c r="G58" s="261"/>
      <c r="H58" s="15"/>
      <c r="I58" s="54"/>
      <c r="J58"/>
    </row>
    <row r="59" spans="1:15" ht="15" thickBot="1" x14ac:dyDescent="0.35">
      <c r="B59" s="78" t="s">
        <v>207</v>
      </c>
      <c r="C59" s="79" t="s">
        <v>208</v>
      </c>
      <c r="D59" s="271"/>
      <c r="E59" s="272"/>
      <c r="F59" s="50"/>
      <c r="G59" s="261"/>
      <c r="H59" s="15"/>
      <c r="I59" s="54"/>
      <c r="J59"/>
    </row>
    <row r="60" spans="1:15" ht="44.25" customHeight="1" thickBot="1" x14ac:dyDescent="0.35">
      <c r="B60" s="82" t="s">
        <v>228</v>
      </c>
      <c r="C60" s="81"/>
      <c r="D60" s="80"/>
      <c r="E60" s="226"/>
      <c r="F60" s="273"/>
      <c r="G60" s="261"/>
      <c r="H60" s="15"/>
      <c r="I60" s="54"/>
      <c r="J60"/>
    </row>
    <row r="61" spans="1:15" ht="44.25" customHeight="1" thickBot="1" x14ac:dyDescent="0.35">
      <c r="B61" s="82"/>
      <c r="C61" s="87"/>
      <c r="D61" s="274" t="s">
        <v>240</v>
      </c>
      <c r="E61" s="275"/>
      <c r="F61" s="276"/>
      <c r="G61" s="276"/>
      <c r="H61" s="15"/>
      <c r="I61" s="54"/>
      <c r="J61"/>
    </row>
    <row r="62" spans="1:15" ht="32.4" customHeight="1" thickBot="1" x14ac:dyDescent="0.35">
      <c r="A62" s="156">
        <v>960</v>
      </c>
      <c r="B62" s="546" t="s">
        <v>229</v>
      </c>
      <c r="C62" s="547"/>
      <c r="D62" s="277"/>
      <c r="E62" s="443" t="str">
        <f>IF(ISBLANK($D62),"&lt;&lt;&lt;&lt;&lt;&lt;&lt;&lt;&lt;&lt;&lt;&lt;&lt;&lt;&lt;","")</f>
        <v>&lt;&lt;&lt;&lt;&lt;&lt;&lt;&lt;&lt;&lt;&lt;&lt;&lt;&lt;&lt;</v>
      </c>
      <c r="F62" s="444" t="str">
        <f>IF(ISBLANK($D62),"Required","")</f>
        <v>Required</v>
      </c>
      <c r="G62" s="315"/>
      <c r="H62" s="252"/>
      <c r="I62" s="54"/>
    </row>
    <row r="63" spans="1:15" ht="32.4" customHeight="1" thickBot="1" x14ac:dyDescent="0.35">
      <c r="A63" s="156">
        <v>962</v>
      </c>
      <c r="B63" s="544" t="s">
        <v>209</v>
      </c>
      <c r="C63" s="545"/>
      <c r="D63" s="277"/>
      <c r="E63" s="443" t="str">
        <f>IF(ISBLANK($D63),"&lt;&lt;&lt;&lt;&lt;&lt;&lt;&lt;&lt;&lt;&lt;&lt;&lt;&lt;&lt;","")</f>
        <v>&lt;&lt;&lt;&lt;&lt;&lt;&lt;&lt;&lt;&lt;&lt;&lt;&lt;&lt;&lt;</v>
      </c>
      <c r="F63" s="444" t="str">
        <f>IF(ISBLANK($D63),"Required","")</f>
        <v>Required</v>
      </c>
      <c r="H63" s="15"/>
      <c r="I63" s="54"/>
    </row>
    <row r="64" spans="1:15" ht="32.4" customHeight="1" thickBot="1" x14ac:dyDescent="0.35">
      <c r="A64" s="156">
        <v>964</v>
      </c>
      <c r="B64" s="544" t="s">
        <v>737</v>
      </c>
      <c r="C64" s="545"/>
      <c r="D64" s="278"/>
      <c r="E64" s="443" t="str">
        <f>IF(ISBLANK($D64),"&lt;&lt;&lt;&lt;&lt;&lt;&lt;&lt;&lt;&lt;&lt;&lt;&lt;&lt;&lt;","")</f>
        <v>&lt;&lt;&lt;&lt;&lt;&lt;&lt;&lt;&lt;&lt;&lt;&lt;&lt;&lt;&lt;</v>
      </c>
      <c r="F64" s="444" t="str">
        <f>IF(ISBLANK($D64),"Required","")</f>
        <v>Required</v>
      </c>
      <c r="H64" s="15"/>
      <c r="I64" s="143"/>
    </row>
    <row r="65" spans="1:9" ht="32.4" customHeight="1" thickBot="1" x14ac:dyDescent="0.35">
      <c r="A65" s="455">
        <v>966</v>
      </c>
      <c r="B65" s="540" t="s">
        <v>738</v>
      </c>
      <c r="C65" s="541"/>
      <c r="D65" s="386"/>
      <c r="E65" s="443" t="str">
        <f>IF(ISBLANK($D65),"&lt;&lt;&lt;&lt;&lt;&lt;&lt;&lt;&lt;&lt;&lt;&lt;&lt;&lt;&lt;","")</f>
        <v>&lt;&lt;&lt;&lt;&lt;&lt;&lt;&lt;&lt;&lt;&lt;&lt;&lt;&lt;&lt;</v>
      </c>
      <c r="F65" s="444" t="str">
        <f>IF(ISBLANK($D65),"Required","")</f>
        <v>Required</v>
      </c>
      <c r="G65"/>
      <c r="H65" s="15"/>
      <c r="I65" s="54"/>
    </row>
    <row r="66" spans="1:9" ht="32.4" customHeight="1" thickBot="1" x14ac:dyDescent="0.35">
      <c r="A66" s="455"/>
      <c r="B66" s="540" t="s">
        <v>739</v>
      </c>
      <c r="C66" s="541"/>
      <c r="D66" s="277"/>
      <c r="E66" s="445"/>
      <c r="F66" s="444"/>
      <c r="G66"/>
      <c r="H66" s="15"/>
      <c r="I66" s="54"/>
    </row>
    <row r="67" spans="1:9" ht="32.4" customHeight="1" thickBot="1" x14ac:dyDescent="0.35">
      <c r="A67" s="156">
        <v>968</v>
      </c>
      <c r="B67" s="542" t="s">
        <v>211</v>
      </c>
      <c r="C67" s="543"/>
      <c r="D67" s="381"/>
      <c r="E67" s="446" t="str">
        <f>IF(ISBLANK($D67),"&lt;&lt;&lt;&lt;&lt;&lt;&lt;&lt;&lt;&lt;&lt;&lt;&lt;&lt;&lt;","")</f>
        <v>&lt;&lt;&lt;&lt;&lt;&lt;&lt;&lt;&lt;&lt;&lt;&lt;&lt;&lt;&lt;</v>
      </c>
      <c r="F67" s="444" t="str">
        <f>IF(ISBLANK($D67),"Required","")</f>
        <v>Required</v>
      </c>
      <c r="H67" s="15"/>
      <c r="I67" s="54"/>
    </row>
    <row r="68" spans="1:9" x14ac:dyDescent="0.3">
      <c r="A68" s="54"/>
      <c r="B68" s="311"/>
      <c r="C68" s="311"/>
      <c r="D68" s="316" t="s">
        <v>13</v>
      </c>
      <c r="E68" s="312"/>
      <c r="F68" s="312"/>
      <c r="G68" s="312"/>
      <c r="H68" s="313"/>
      <c r="I68" s="54"/>
    </row>
    <row r="69" spans="1:9" x14ac:dyDescent="0.3">
      <c r="A69" s="54"/>
      <c r="B69" s="225"/>
      <c r="C69" s="225"/>
      <c r="D69" s="85"/>
      <c r="E69" s="112"/>
      <c r="F69" s="279"/>
      <c r="G69" s="279"/>
      <c r="H69" s="15"/>
      <c r="I69" s="54"/>
    </row>
    <row r="70" spans="1:9" x14ac:dyDescent="0.3">
      <c r="A70" s="54"/>
      <c r="B70" s="225"/>
      <c r="C70" s="225"/>
      <c r="D70" s="17"/>
      <c r="E70" s="224"/>
      <c r="F70" s="279"/>
      <c r="G70" s="279"/>
      <c r="H70" s="15"/>
      <c r="I70" s="54"/>
    </row>
    <row r="71" spans="1:9" x14ac:dyDescent="0.3">
      <c r="A71" s="340">
        <f>SUBTOTAL(109,A6:A67)</f>
        <v>28944</v>
      </c>
      <c r="E71" s="360"/>
    </row>
    <row r="72" spans="1:9" x14ac:dyDescent="0.3">
      <c r="A72" s="54"/>
      <c r="B72" s="292"/>
      <c r="C72" s="292"/>
      <c r="D72" s="280"/>
      <c r="E72" s="152"/>
      <c r="F72" s="16"/>
      <c r="G72" s="281"/>
      <c r="H72" s="15"/>
      <c r="I72" s="54"/>
    </row>
    <row r="73" spans="1:9" x14ac:dyDescent="0.3">
      <c r="A73" s="156"/>
      <c r="B73" s="156"/>
      <c r="C73" s="156"/>
      <c r="D73" s="280"/>
      <c r="E73" s="152"/>
      <c r="F73" s="111"/>
      <c r="G73" s="281"/>
      <c r="H73" s="15"/>
      <c r="I73" s="54"/>
    </row>
    <row r="74" spans="1:9" x14ac:dyDescent="0.3">
      <c r="A74" s="156"/>
      <c r="B74" s="156"/>
      <c r="C74" s="156"/>
      <c r="D74" s="282"/>
      <c r="E74" s="152"/>
      <c r="F74" s="111"/>
      <c r="G74" s="281"/>
      <c r="H74" s="15"/>
      <c r="I74" s="54"/>
    </row>
    <row r="75" spans="1:9" x14ac:dyDescent="0.3">
      <c r="A75" s="156"/>
      <c r="B75" s="156"/>
      <c r="C75" s="156"/>
      <c r="D75" s="282"/>
      <c r="E75" s="152"/>
      <c r="F75" s="111"/>
      <c r="G75" s="281"/>
      <c r="H75" s="15"/>
      <c r="I75" s="54"/>
    </row>
    <row r="76" spans="1:9" x14ac:dyDescent="0.3">
      <c r="A76" s="156"/>
      <c r="B76" s="156"/>
      <c r="C76" s="156"/>
      <c r="D76" s="282"/>
      <c r="E76" s="152"/>
      <c r="F76" s="111"/>
      <c r="G76" s="281"/>
      <c r="H76" s="15"/>
      <c r="I76" s="54"/>
    </row>
    <row r="77" spans="1:9" x14ac:dyDescent="0.3">
      <c r="A77" s="156"/>
      <c r="B77" s="156"/>
      <c r="C77" s="156"/>
      <c r="D77" s="282"/>
      <c r="E77" s="152"/>
      <c r="F77" s="111"/>
      <c r="G77" s="281"/>
      <c r="H77" s="15"/>
      <c r="I77" s="54"/>
    </row>
    <row r="78" spans="1:9" x14ac:dyDescent="0.3">
      <c r="A78" s="156"/>
      <c r="D78" s="180"/>
      <c r="E78" s="152"/>
      <c r="F78" s="111"/>
      <c r="H78" s="15"/>
      <c r="I78" s="54"/>
    </row>
    <row r="79" spans="1:9" x14ac:dyDescent="0.3">
      <c r="D79" s="180"/>
      <c r="E79" s="153"/>
      <c r="F79" s="111"/>
      <c r="H79" s="15"/>
      <c r="I79" s="54"/>
    </row>
    <row r="80" spans="1:9" x14ac:dyDescent="0.3">
      <c r="D80" s="180"/>
      <c r="E80" s="152"/>
      <c r="F80" s="111"/>
      <c r="H80" s="15"/>
      <c r="I80" s="54"/>
    </row>
    <row r="81" spans="4:11" x14ac:dyDescent="0.3">
      <c r="D81" s="180"/>
      <c r="E81" s="112"/>
      <c r="F81" s="111"/>
      <c r="I81" s="54"/>
    </row>
    <row r="82" spans="4:11" x14ac:dyDescent="0.3">
      <c r="E82" s="151"/>
      <c r="F82" s="111"/>
      <c r="G82" s="284"/>
      <c r="I82" s="54"/>
    </row>
    <row r="83" spans="4:11" x14ac:dyDescent="0.3">
      <c r="E83" s="112"/>
      <c r="F83" s="111"/>
      <c r="I83" s="54"/>
    </row>
    <row r="84" spans="4:11" x14ac:dyDescent="0.3">
      <c r="E84" s="112"/>
      <c r="F84" s="111"/>
      <c r="I84" s="54"/>
    </row>
    <row r="85" spans="4:11" x14ac:dyDescent="0.3">
      <c r="E85" s="112"/>
      <c r="F85" s="111"/>
      <c r="I85" s="54"/>
    </row>
    <row r="86" spans="4:11" x14ac:dyDescent="0.3">
      <c r="I86" s="54"/>
    </row>
    <row r="87" spans="4:11" x14ac:dyDescent="0.3">
      <c r="I87" s="54"/>
    </row>
    <row r="88" spans="4:11" x14ac:dyDescent="0.3">
      <c r="I88" s="54"/>
    </row>
    <row r="89" spans="4:11" x14ac:dyDescent="0.3">
      <c r="I89" s="54"/>
    </row>
    <row r="90" spans="4:11" x14ac:dyDescent="0.3">
      <c r="I90" s="54"/>
    </row>
    <row r="91" spans="4:11" x14ac:dyDescent="0.3">
      <c r="I91" s="54"/>
    </row>
    <row r="92" spans="4:11" x14ac:dyDescent="0.3">
      <c r="I92" s="54"/>
    </row>
    <row r="93" spans="4:11" x14ac:dyDescent="0.3">
      <c r="I93" s="111"/>
    </row>
    <row r="94" spans="4:11" x14ac:dyDescent="0.3">
      <c r="I94" s="111"/>
      <c r="K94" s="112"/>
    </row>
    <row r="95" spans="4:11" x14ac:dyDescent="0.3">
      <c r="I95" s="111"/>
      <c r="K95" s="112"/>
    </row>
    <row r="96" spans="4:11" x14ac:dyDescent="0.3">
      <c r="I96" s="111"/>
      <c r="K96" s="112"/>
    </row>
    <row r="97" spans="9:11" x14ac:dyDescent="0.3">
      <c r="I97" s="111"/>
      <c r="K97" s="112"/>
    </row>
    <row r="98" spans="9:11" x14ac:dyDescent="0.3">
      <c r="I98" s="111"/>
      <c r="K98" s="112"/>
    </row>
    <row r="99" spans="9:11" x14ac:dyDescent="0.3">
      <c r="I99" s="111"/>
      <c r="K99" s="112"/>
    </row>
    <row r="100" spans="9:11" x14ac:dyDescent="0.3">
      <c r="I100" s="54"/>
      <c r="K100" s="112"/>
    </row>
    <row r="101" spans="9:11" x14ac:dyDescent="0.3">
      <c r="I101" s="54"/>
      <c r="K101" s="112"/>
    </row>
    <row r="102" spans="9:11" x14ac:dyDescent="0.3">
      <c r="I102" s="54"/>
      <c r="J102" s="112"/>
      <c r="K102" s="112"/>
    </row>
    <row r="103" spans="9:11" x14ac:dyDescent="0.3">
      <c r="I103" s="54"/>
      <c r="J103" s="112"/>
      <c r="K103" s="112"/>
    </row>
    <row r="104" spans="9:11" x14ac:dyDescent="0.3">
      <c r="I104" s="54"/>
      <c r="J104" s="112"/>
      <c r="K104" s="112"/>
    </row>
    <row r="105" spans="9:11" x14ac:dyDescent="0.3">
      <c r="I105" s="54"/>
      <c r="J105" s="112"/>
      <c r="K105" s="112"/>
    </row>
    <row r="106" spans="9:11" x14ac:dyDescent="0.3">
      <c r="I106" s="54"/>
      <c r="J106" s="112"/>
      <c r="K106" s="112"/>
    </row>
    <row r="107" spans="9:11" x14ac:dyDescent="0.3">
      <c r="I107" s="54"/>
      <c r="J107" s="112"/>
      <c r="K107" s="112"/>
    </row>
    <row r="108" spans="9:11" x14ac:dyDescent="0.3">
      <c r="I108" s="54"/>
      <c r="J108" s="112"/>
      <c r="K108" s="112"/>
    </row>
    <row r="109" spans="9:11" x14ac:dyDescent="0.3">
      <c r="I109" s="111"/>
      <c r="J109" s="112"/>
      <c r="K109" s="112"/>
    </row>
    <row r="110" spans="9:11" x14ac:dyDescent="0.3">
      <c r="I110" s="111"/>
      <c r="J110" s="112"/>
      <c r="K110" s="112"/>
    </row>
    <row r="111" spans="9:11" x14ac:dyDescent="0.3">
      <c r="I111" s="111"/>
      <c r="J111" s="112"/>
      <c r="K111" s="112"/>
    </row>
    <row r="112" spans="9:11" x14ac:dyDescent="0.3">
      <c r="I112" s="111"/>
      <c r="J112" s="112"/>
      <c r="K112" s="112"/>
    </row>
    <row r="113" spans="9:11" x14ac:dyDescent="0.3">
      <c r="I113" s="111"/>
      <c r="J113" s="112"/>
      <c r="K113" s="112"/>
    </row>
    <row r="114" spans="9:11" x14ac:dyDescent="0.3">
      <c r="I114" s="111"/>
      <c r="J114" s="112"/>
      <c r="K114" s="112"/>
    </row>
    <row r="115" spans="9:11" x14ac:dyDescent="0.3">
      <c r="I115" s="111"/>
      <c r="J115" s="112"/>
      <c r="K115" s="112"/>
    </row>
    <row r="116" spans="9:11" x14ac:dyDescent="0.3">
      <c r="I116" s="111"/>
      <c r="J116" s="112"/>
      <c r="K116" s="112"/>
    </row>
    <row r="117" spans="9:11" x14ac:dyDescent="0.3">
      <c r="I117" s="111"/>
      <c r="J117" s="112"/>
      <c r="K117" s="112"/>
    </row>
    <row r="118" spans="9:11" x14ac:dyDescent="0.3">
      <c r="I118" s="111"/>
      <c r="J118" s="112"/>
      <c r="K118" s="112"/>
    </row>
    <row r="119" spans="9:11" x14ac:dyDescent="0.3">
      <c r="I119" s="111"/>
      <c r="J119" s="112"/>
      <c r="K119" s="112"/>
    </row>
    <row r="120" spans="9:11" x14ac:dyDescent="0.3">
      <c r="I120" s="111"/>
      <c r="J120" s="112"/>
      <c r="K120" s="112"/>
    </row>
    <row r="121" spans="9:11" x14ac:dyDescent="0.3">
      <c r="I121" s="111"/>
      <c r="J121" s="112"/>
      <c r="K121" s="112"/>
    </row>
    <row r="122" spans="9:11" x14ac:dyDescent="0.3">
      <c r="I122" s="111"/>
      <c r="J122" s="112"/>
      <c r="K122" s="112"/>
    </row>
    <row r="123" spans="9:11" x14ac:dyDescent="0.3">
      <c r="I123" s="111"/>
      <c r="J123" s="112"/>
      <c r="K123" s="112"/>
    </row>
    <row r="124" spans="9:11" x14ac:dyDescent="0.3">
      <c r="I124" s="111"/>
      <c r="J124" s="112"/>
      <c r="K124" s="112"/>
    </row>
    <row r="125" spans="9:11" x14ac:dyDescent="0.3">
      <c r="I125" s="111"/>
      <c r="J125" s="112"/>
      <c r="K125" s="112"/>
    </row>
    <row r="126" spans="9:11" x14ac:dyDescent="0.3">
      <c r="I126" s="111"/>
      <c r="J126" s="112"/>
      <c r="K126" s="112"/>
    </row>
    <row r="127" spans="9:11" x14ac:dyDescent="0.3">
      <c r="I127" s="111"/>
      <c r="J127" s="112"/>
      <c r="K127" s="112"/>
    </row>
    <row r="128" spans="9:11" x14ac:dyDescent="0.3">
      <c r="I128" s="111"/>
      <c r="J128" s="112"/>
      <c r="K128" s="112"/>
    </row>
    <row r="129" spans="9:11" x14ac:dyDescent="0.3">
      <c r="I129" s="111"/>
      <c r="J129" s="112"/>
      <c r="K129" s="112"/>
    </row>
    <row r="130" spans="9:11" x14ac:dyDescent="0.3">
      <c r="I130" s="111"/>
      <c r="J130" s="112"/>
      <c r="K130" s="112"/>
    </row>
    <row r="131" spans="9:11" x14ac:dyDescent="0.3">
      <c r="I131" s="111"/>
      <c r="J131" s="112"/>
      <c r="K131" s="112"/>
    </row>
    <row r="132" spans="9:11" x14ac:dyDescent="0.3">
      <c r="I132" s="111"/>
      <c r="J132" s="112"/>
      <c r="K132" s="112"/>
    </row>
    <row r="133" spans="9:11" x14ac:dyDescent="0.3">
      <c r="I133" s="111"/>
      <c r="J133" s="112"/>
      <c r="K133" s="112"/>
    </row>
    <row r="134" spans="9:11" x14ac:dyDescent="0.3">
      <c r="I134" s="111"/>
      <c r="J134" s="112"/>
      <c r="K134" s="112"/>
    </row>
    <row r="135" spans="9:11" x14ac:dyDescent="0.3">
      <c r="I135" s="111"/>
      <c r="J135" s="112"/>
      <c r="K135" s="112"/>
    </row>
    <row r="136" spans="9:11" x14ac:dyDescent="0.3">
      <c r="I136" s="111"/>
      <c r="J136" s="112"/>
      <c r="K136" s="112"/>
    </row>
    <row r="137" spans="9:11" x14ac:dyDescent="0.3">
      <c r="I137" s="111"/>
      <c r="J137" s="112"/>
      <c r="K137" s="112"/>
    </row>
    <row r="138" spans="9:11" x14ac:dyDescent="0.3">
      <c r="I138" s="111"/>
      <c r="J138" s="112"/>
      <c r="K138" s="112"/>
    </row>
    <row r="139" spans="9:11" x14ac:dyDescent="0.3">
      <c r="I139" s="111"/>
      <c r="J139" s="112"/>
      <c r="K139" s="112"/>
    </row>
    <row r="140" spans="9:11" x14ac:dyDescent="0.3">
      <c r="I140" s="111"/>
      <c r="J140" s="112"/>
      <c r="K140" s="112"/>
    </row>
    <row r="141" spans="9:11" x14ac:dyDescent="0.3">
      <c r="I141" s="111"/>
      <c r="J141" s="112"/>
      <c r="K141" s="112"/>
    </row>
    <row r="142" spans="9:11" x14ac:dyDescent="0.3">
      <c r="I142" s="111"/>
      <c r="J142" s="112"/>
      <c r="K142" s="112"/>
    </row>
    <row r="143" spans="9:11" x14ac:dyDescent="0.3">
      <c r="I143" s="111"/>
      <c r="J143" s="112"/>
      <c r="K143" s="112"/>
    </row>
    <row r="144" spans="9:11" x14ac:dyDescent="0.3">
      <c r="I144" s="111"/>
      <c r="J144" s="112"/>
      <c r="K144" s="112"/>
    </row>
    <row r="145" spans="9:11" x14ac:dyDescent="0.3">
      <c r="I145" s="111"/>
      <c r="J145" s="112"/>
      <c r="K145" s="112"/>
    </row>
    <row r="146" spans="9:11" x14ac:dyDescent="0.3">
      <c r="I146" s="111"/>
      <c r="J146" s="112"/>
      <c r="K146" s="112"/>
    </row>
    <row r="147" spans="9:11" x14ac:dyDescent="0.3">
      <c r="I147" s="111"/>
      <c r="J147" s="112"/>
      <c r="K147" s="112"/>
    </row>
    <row r="148" spans="9:11" x14ac:dyDescent="0.3">
      <c r="I148" s="111"/>
      <c r="J148" s="112"/>
      <c r="K148" s="112"/>
    </row>
    <row r="149" spans="9:11" x14ac:dyDescent="0.3">
      <c r="I149" s="111"/>
      <c r="J149" s="112"/>
      <c r="K149" s="112"/>
    </row>
    <row r="150" spans="9:11" x14ac:dyDescent="0.3">
      <c r="I150" s="111"/>
      <c r="J150" s="112"/>
      <c r="K150" s="112"/>
    </row>
    <row r="151" spans="9:11" x14ac:dyDescent="0.3">
      <c r="I151" s="111"/>
      <c r="J151" s="112"/>
      <c r="K151" s="112"/>
    </row>
    <row r="152" spans="9:11" x14ac:dyDescent="0.3">
      <c r="I152" s="111"/>
      <c r="J152" s="112"/>
      <c r="K152" s="112"/>
    </row>
    <row r="153" spans="9:11" x14ac:dyDescent="0.3">
      <c r="I153" s="111"/>
      <c r="J153" s="112"/>
      <c r="K153" s="112"/>
    </row>
    <row r="154" spans="9:11" x14ac:dyDescent="0.3">
      <c r="I154" s="111"/>
      <c r="J154" s="112"/>
      <c r="K154" s="112"/>
    </row>
    <row r="155" spans="9:11" x14ac:dyDescent="0.3">
      <c r="I155" s="111"/>
      <c r="J155" s="112"/>
      <c r="K155" s="112"/>
    </row>
    <row r="156" spans="9:11" x14ac:dyDescent="0.3">
      <c r="I156" s="111"/>
      <c r="J156" s="112"/>
      <c r="K156" s="112"/>
    </row>
    <row r="157" spans="9:11" x14ac:dyDescent="0.3">
      <c r="I157" s="111"/>
      <c r="J157" s="112"/>
      <c r="K157" s="112"/>
    </row>
    <row r="158" spans="9:11" x14ac:dyDescent="0.3">
      <c r="I158" s="111"/>
      <c r="J158" s="112"/>
      <c r="K158" s="112"/>
    </row>
    <row r="159" spans="9:11" x14ac:dyDescent="0.3">
      <c r="I159" s="111"/>
      <c r="J159" s="112"/>
      <c r="K159" s="112"/>
    </row>
    <row r="160" spans="9:11" x14ac:dyDescent="0.3">
      <c r="I160" s="111"/>
      <c r="J160" s="112"/>
      <c r="K160" s="112"/>
    </row>
    <row r="161" spans="9:11" x14ac:dyDescent="0.3">
      <c r="I161" s="111"/>
      <c r="J161" s="112"/>
      <c r="K161" s="112"/>
    </row>
    <row r="162" spans="9:11" x14ac:dyDescent="0.3">
      <c r="I162" s="111"/>
      <c r="J162" s="112"/>
      <c r="K162" s="112"/>
    </row>
    <row r="163" spans="9:11" x14ac:dyDescent="0.3">
      <c r="I163" s="111"/>
      <c r="J163" s="112"/>
    </row>
    <row r="164" spans="9:11" x14ac:dyDescent="0.3">
      <c r="I164" s="111"/>
      <c r="J164" s="112"/>
    </row>
    <row r="165" spans="9:11" x14ac:dyDescent="0.3">
      <c r="I165" s="111"/>
      <c r="J165" s="112"/>
    </row>
    <row r="166" spans="9:11" x14ac:dyDescent="0.3">
      <c r="I166" s="111"/>
      <c r="J166" s="112"/>
    </row>
    <row r="167" spans="9:11" x14ac:dyDescent="0.3">
      <c r="I167" s="111"/>
      <c r="J167" s="112"/>
    </row>
    <row r="168" spans="9:11" x14ac:dyDescent="0.3">
      <c r="I168" s="111"/>
      <c r="J168" s="112"/>
    </row>
    <row r="169" spans="9:11" x14ac:dyDescent="0.3">
      <c r="I169" s="111"/>
      <c r="J169" s="112"/>
    </row>
    <row r="170" spans="9:11" x14ac:dyDescent="0.3">
      <c r="I170" s="111"/>
      <c r="J170" s="112"/>
    </row>
    <row r="171" spans="9:11" x14ac:dyDescent="0.3">
      <c r="I171" s="111"/>
    </row>
    <row r="172" spans="9:11" x14ac:dyDescent="0.3">
      <c r="I172" s="111"/>
    </row>
    <row r="173" spans="9:11" x14ac:dyDescent="0.3">
      <c r="I173" s="111"/>
    </row>
    <row r="174" spans="9:11" x14ac:dyDescent="0.3">
      <c r="I174" s="111"/>
    </row>
    <row r="175" spans="9:11" x14ac:dyDescent="0.3">
      <c r="I175" s="111"/>
    </row>
    <row r="176" spans="9:11" x14ac:dyDescent="0.3">
      <c r="I176" s="111"/>
    </row>
    <row r="177" spans="9:9" x14ac:dyDescent="0.3">
      <c r="I177" s="111"/>
    </row>
    <row r="178" spans="9:9" x14ac:dyDescent="0.3">
      <c r="I178" s="54"/>
    </row>
    <row r="179" spans="9:9" x14ac:dyDescent="0.3">
      <c r="I179" s="54"/>
    </row>
    <row r="180" spans="9:9" x14ac:dyDescent="0.3">
      <c r="I180" s="54"/>
    </row>
    <row r="181" spans="9:9" x14ac:dyDescent="0.3">
      <c r="I181" s="54"/>
    </row>
    <row r="182" spans="9:9" x14ac:dyDescent="0.3">
      <c r="I182" s="54"/>
    </row>
    <row r="183" spans="9:9" x14ac:dyDescent="0.3">
      <c r="I183" s="54"/>
    </row>
    <row r="184" spans="9:9" x14ac:dyDescent="0.3">
      <c r="I184" s="54"/>
    </row>
    <row r="185" spans="9:9" x14ac:dyDescent="0.3">
      <c r="I185" s="54"/>
    </row>
    <row r="186" spans="9:9" x14ac:dyDescent="0.3">
      <c r="I186" s="54"/>
    </row>
    <row r="187" spans="9:9" x14ac:dyDescent="0.3">
      <c r="I187" s="54"/>
    </row>
  </sheetData>
  <sheetProtection algorithmName="SHA-512" hashValue="6SvbWIwS/pivOQ1EFGjs1BDgRE5YjJP3iijil+gIUBwQO5b707l/gA1vStBgKeKzlhEXata/L7kRnBeLaNpPsg==" saltValue="UQMZ39GIYOV55U0tlNJ0RA==" spinCount="100000" sheet="1" formatCells="0"/>
  <dataConsolidate link="1"/>
  <mergeCells count="11">
    <mergeCell ref="B65:C65"/>
    <mergeCell ref="B67:C67"/>
    <mergeCell ref="B64:C64"/>
    <mergeCell ref="B62:C62"/>
    <mergeCell ref="B63:C63"/>
    <mergeCell ref="B66:C66"/>
    <mergeCell ref="E2:G2"/>
    <mergeCell ref="B2:C2"/>
    <mergeCell ref="B56:E56"/>
    <mergeCell ref="B46:D46"/>
    <mergeCell ref="B57:E57"/>
  </mergeCells>
  <phoneticPr fontId="53" type="noConversion"/>
  <conditionalFormatting sqref="H24:H36">
    <cfRule type="cellIs" dxfId="21" priority="107" stopIfTrue="1" operator="notEqual">
      <formula>0</formula>
    </cfRule>
  </conditionalFormatting>
  <conditionalFormatting sqref="H23">
    <cfRule type="cellIs" dxfId="20" priority="101" stopIfTrue="1" operator="notEqual">
      <formula>0</formula>
    </cfRule>
  </conditionalFormatting>
  <conditionalFormatting sqref="G45">
    <cfRule type="cellIs" priority="68" stopIfTrue="1" operator="equal">
      <formula>";;;"</formula>
    </cfRule>
  </conditionalFormatting>
  <conditionalFormatting sqref="G45">
    <cfRule type="cellIs" dxfId="19" priority="67" stopIfTrue="1" operator="equal">
      <formula>0</formula>
    </cfRule>
  </conditionalFormatting>
  <conditionalFormatting sqref="G44">
    <cfRule type="cellIs" priority="65" stopIfTrue="1" operator="equal">
      <formula>";;;"</formula>
    </cfRule>
  </conditionalFormatting>
  <conditionalFormatting sqref="G44">
    <cfRule type="cellIs" dxfId="18" priority="64" stopIfTrue="1" operator="equal">
      <formula>0</formula>
    </cfRule>
  </conditionalFormatting>
  <conditionalFormatting sqref="G44">
    <cfRule type="cellIs" dxfId="17" priority="63" stopIfTrue="1" operator="equal">
      <formula>0</formula>
    </cfRule>
  </conditionalFormatting>
  <conditionalFormatting sqref="G43">
    <cfRule type="cellIs" priority="53" stopIfTrue="1" operator="equal">
      <formula>";;;"</formula>
    </cfRule>
  </conditionalFormatting>
  <conditionalFormatting sqref="G43">
    <cfRule type="cellIs" dxfId="16" priority="52" stopIfTrue="1" operator="equal">
      <formula>0</formula>
    </cfRule>
  </conditionalFormatting>
  <conditionalFormatting sqref="G43">
    <cfRule type="cellIs" dxfId="15" priority="51" stopIfTrue="1" operator="equal">
      <formula>0</formula>
    </cfRule>
  </conditionalFormatting>
  <conditionalFormatting sqref="G42">
    <cfRule type="cellIs" priority="3" stopIfTrue="1" operator="equal">
      <formula>";;;"</formula>
    </cfRule>
  </conditionalFormatting>
  <conditionalFormatting sqref="G42">
    <cfRule type="cellIs" dxfId="14" priority="2" stopIfTrue="1" operator="equal">
      <formula>0</formula>
    </cfRule>
  </conditionalFormatting>
  <conditionalFormatting sqref="G42">
    <cfRule type="cellIs" dxfId="13" priority="1" stopIfTrue="1" operator="equal">
      <formula>0</formula>
    </cfRule>
  </conditionalFormatting>
  <dataValidations xWindow="829" yWindow="690" count="8">
    <dataValidation type="list" allowBlank="1" showInputMessage="1" showErrorMessage="1" sqref="F52:F54 F50" xr:uid="{9CC5535C-800A-4D03-A86E-273A5BC3EBB6}">
      <formula1>$M$1:$M$2</formula1>
    </dataValidation>
    <dataValidation type="list" allowBlank="1" showErrorMessage="1" prompt="Please select from the drop down list._x000a_" sqref="F39" xr:uid="{FCE57F22-20D9-4CFA-AFE5-1751E216D3C1}">
      <formula1>$O$1:$O$2</formula1>
    </dataValidation>
    <dataValidation type="list" allowBlank="1" showErrorMessage="1" prompt="Please select from the drop down list." sqref="F41" xr:uid="{2CD3BDAD-30EF-425F-BB01-D3FF43CDAA81}">
      <formula1>$O$1:$O$4</formula1>
    </dataValidation>
    <dataValidation type="list" allowBlank="1" showInputMessage="1" showErrorMessage="1" sqref="F49" xr:uid="{DB0EB8F5-2DE0-4833-AFDF-F7BB7A8D56E1}">
      <formula1>$P$1:$P$3</formula1>
    </dataValidation>
    <dataValidation type="custom" allowBlank="1" showInputMessage="1" showErrorMessage="1" error="Please enter a numeric value.  If this data is not applicable to your unit of government, the cell should be populated with zero." sqref="F7:F10 F12:F23 F25:F36" xr:uid="{B5815DCD-160E-4CA9-A461-76D5F396E4F1}">
      <formula1>ISNUMBER(F7)</formula1>
    </dataValidation>
    <dataValidation type="custom" allowBlank="1" showErrorMessage="1" error="Please enter a numeric value.  If this data is not applicable to your unit of government, the cell should be populated with zero." sqref="F42:F44" xr:uid="{6656F482-2030-43E8-B669-24F0F4187CE8}">
      <formula1>ISNUMBER(F42)</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40" xr:uid="{8DAFED68-C7CC-4E4B-B0DE-1B3BA6E17585}">
      <formula1>-ISNUMBER(221)</formula1>
    </dataValidation>
    <dataValidation type="custom" allowBlank="1" showErrorMessage="1" error="Please enter a numeric value.  If this data is not applicable to your unit of government the cell should be populated with zero." sqref="F38" xr:uid="{CB641EB2-3894-4A74-BBEC-CDF7A3E8D5D8}">
      <formula1>ISNUMBER(F38)</formula1>
    </dataValidation>
  </dataValidations>
  <printOptions headings="1" gridLines="1"/>
  <pageMargins left="0.25" right="0.25" top="0.25" bottom="0.75" header="0.3" footer="0.3"/>
  <pageSetup scale="72" fitToHeight="0" orientation="portrait" r:id="rId1"/>
  <headerFooter>
    <oddFooter>&amp;LPage &amp;P&amp;R&amp;Z&amp;F</oddFooter>
  </headerFooter>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Names(H)'!$A$1:$A$8</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B5F4B-0208-438D-B7E1-1D455154237E}">
  <dimension ref="A1:J42"/>
  <sheetViews>
    <sheetView zoomScaleNormal="100" workbookViewId="0">
      <selection activeCell="C9" sqref="C9"/>
    </sheetView>
  </sheetViews>
  <sheetFormatPr defaultRowHeight="14.4" x14ac:dyDescent="0.3"/>
  <cols>
    <col min="1" max="1" width="7.6640625" style="83" customWidth="1"/>
    <col min="2" max="2" width="103.109375" customWidth="1"/>
    <col min="3" max="3" width="19" customWidth="1"/>
    <col min="4" max="4" width="50.33203125" style="318" customWidth="1"/>
    <col min="5" max="6" width="8.88671875" style="440"/>
    <col min="7" max="7" width="1.6640625" style="440" customWidth="1"/>
    <col min="8" max="9" width="8.88671875" style="440" hidden="1" customWidth="1"/>
    <col min="10" max="10" width="13" style="440" customWidth="1"/>
  </cols>
  <sheetData>
    <row r="1" spans="1:10" s="104" customFormat="1" ht="15" thickBot="1" x14ac:dyDescent="0.35">
      <c r="A1" s="83"/>
      <c r="D1" s="318"/>
      <c r="E1" s="440"/>
      <c r="F1" s="440"/>
      <c r="G1" s="440"/>
      <c r="H1" s="440"/>
      <c r="I1" s="440"/>
      <c r="J1" s="440"/>
    </row>
    <row r="2" spans="1:10" ht="66" customHeight="1" thickBot="1" x14ac:dyDescent="0.35">
      <c r="A2" s="548" t="s">
        <v>558</v>
      </c>
      <c r="B2" s="549"/>
      <c r="C2" s="549"/>
      <c r="D2" s="549"/>
    </row>
    <row r="3" spans="1:10" s="371" customFormat="1" ht="15" customHeight="1" thickBot="1" x14ac:dyDescent="0.35">
      <c r="A3" s="426"/>
      <c r="D3" s="427"/>
      <c r="E3" s="439"/>
      <c r="F3" s="439"/>
      <c r="G3" s="439"/>
      <c r="H3" s="439"/>
      <c r="I3" s="439"/>
      <c r="J3" s="439"/>
    </row>
    <row r="4" spans="1:10" ht="34.950000000000003" customHeight="1" thickBot="1" x14ac:dyDescent="0.35">
      <c r="A4" s="550" t="s">
        <v>559</v>
      </c>
      <c r="B4" s="551"/>
      <c r="C4" s="551"/>
      <c r="D4" s="551"/>
    </row>
    <row r="5" spans="1:10" s="371" customFormat="1" ht="13.2" customHeight="1" thickBot="1" x14ac:dyDescent="0.35">
      <c r="A5" s="428"/>
      <c r="B5" s="429"/>
      <c r="C5" s="429"/>
      <c r="D5" s="438"/>
      <c r="E5" s="439"/>
      <c r="F5" s="439"/>
      <c r="G5" s="439"/>
      <c r="H5" s="439"/>
      <c r="I5" s="439"/>
      <c r="J5" s="439"/>
    </row>
    <row r="6" spans="1:10" ht="28.95" customHeight="1" thickBot="1" x14ac:dyDescent="0.35">
      <c r="A6" s="552" t="s">
        <v>313</v>
      </c>
      <c r="B6" s="553"/>
      <c r="C6" s="553"/>
      <c r="D6" s="553"/>
    </row>
    <row r="7" spans="1:10" s="371" customFormat="1" ht="28.95" customHeight="1" x14ac:dyDescent="0.3">
      <c r="A7" s="460"/>
      <c r="B7" s="461"/>
      <c r="C7" s="461"/>
      <c r="D7" s="461"/>
      <c r="E7" s="439"/>
      <c r="F7" s="439"/>
      <c r="G7" s="439"/>
      <c r="H7" s="439"/>
      <c r="I7" s="439"/>
      <c r="J7" s="439"/>
    </row>
    <row r="8" spans="1:10" ht="35.4" customHeight="1" x14ac:dyDescent="0.3">
      <c r="A8" s="528" t="s">
        <v>303</v>
      </c>
      <c r="B8" s="529"/>
      <c r="C8" s="529"/>
      <c r="D8" s="469"/>
    </row>
    <row r="9" spans="1:10" s="347" customFormat="1" ht="40.200000000000003" customHeight="1" x14ac:dyDescent="0.3">
      <c r="A9" s="466">
        <v>906</v>
      </c>
      <c r="B9" s="467" t="s">
        <v>252</v>
      </c>
      <c r="C9" s="522"/>
      <c r="D9" s="496" t="str">
        <f t="shared" ref="D9:D25" si="0">IF(C9="","This Question must be answered before uploading, the report will not be processed if left blank","")</f>
        <v>This Question must be answered before uploading, the report will not be processed if left blank</v>
      </c>
      <c r="E9" s="441"/>
      <c r="F9" s="441"/>
      <c r="G9" s="441"/>
      <c r="H9" s="441"/>
      <c r="I9" s="441"/>
      <c r="J9" s="441"/>
    </row>
    <row r="10" spans="1:10" ht="40.200000000000003" customHeight="1" x14ac:dyDescent="0.3">
      <c r="A10" s="466">
        <v>907</v>
      </c>
      <c r="B10" s="467" t="s">
        <v>553</v>
      </c>
      <c r="C10" s="522"/>
      <c r="D10" s="496" t="str">
        <f t="shared" si="0"/>
        <v>This Question must be answered before uploading, the report will not be processed if left blank</v>
      </c>
      <c r="E10" s="441"/>
      <c r="F10" s="441"/>
      <c r="G10" s="441"/>
      <c r="H10" s="441"/>
      <c r="I10" s="441"/>
    </row>
    <row r="11" spans="1:10" ht="44.4" customHeight="1" x14ac:dyDescent="0.3">
      <c r="A11" s="433">
        <v>1058</v>
      </c>
      <c r="B11" s="434" t="s">
        <v>552</v>
      </c>
      <c r="C11" s="522"/>
      <c r="D11" s="496" t="str">
        <f t="shared" si="0"/>
        <v>This Question must be answered before uploading, the report will not be processed if left blank</v>
      </c>
    </row>
    <row r="12" spans="1:10" ht="40.200000000000003" customHeight="1" x14ac:dyDescent="0.3">
      <c r="A12" s="433">
        <v>1059</v>
      </c>
      <c r="B12" s="436" t="s">
        <v>723</v>
      </c>
      <c r="C12" s="522"/>
      <c r="D12" s="496" t="str">
        <f t="shared" si="0"/>
        <v>This Question must be answered before uploading, the report will not be processed if left blank</v>
      </c>
      <c r="E12" s="441"/>
      <c r="F12" s="441"/>
      <c r="G12" s="441"/>
      <c r="H12" s="441"/>
      <c r="I12" s="441"/>
    </row>
    <row r="13" spans="1:10" ht="40.200000000000003" customHeight="1" x14ac:dyDescent="0.3">
      <c r="A13" s="466">
        <v>951</v>
      </c>
      <c r="B13" s="467" t="s">
        <v>554</v>
      </c>
      <c r="C13" s="522"/>
      <c r="D13" s="496" t="str">
        <f t="shared" si="0"/>
        <v>This Question must be answered before uploading, the report will not be processed if left blank</v>
      </c>
      <c r="E13" s="441"/>
      <c r="F13" s="441"/>
      <c r="G13" s="441"/>
      <c r="H13" s="441"/>
      <c r="I13" s="441"/>
    </row>
    <row r="14" spans="1:10" ht="40.200000000000003" customHeight="1" x14ac:dyDescent="0.3">
      <c r="A14" s="466">
        <v>953</v>
      </c>
      <c r="B14" s="467" t="s">
        <v>555</v>
      </c>
      <c r="C14" s="522"/>
      <c r="D14" s="496" t="str">
        <f t="shared" si="0"/>
        <v>This Question must be answered before uploading, the report will not be processed if left blank</v>
      </c>
      <c r="E14" s="441"/>
      <c r="F14" s="441"/>
      <c r="G14" s="441"/>
      <c r="H14" s="441"/>
      <c r="I14" s="441"/>
    </row>
    <row r="15" spans="1:10" ht="40.200000000000003" customHeight="1" x14ac:dyDescent="0.3">
      <c r="A15" s="466">
        <v>955</v>
      </c>
      <c r="B15" s="467" t="s">
        <v>742</v>
      </c>
      <c r="C15" s="522"/>
      <c r="D15" s="496" t="str">
        <f t="shared" si="0"/>
        <v>This Question must be answered before uploading, the report will not be processed if left blank</v>
      </c>
      <c r="E15" s="441"/>
      <c r="F15" s="441"/>
      <c r="G15" s="441"/>
      <c r="H15" s="441"/>
      <c r="I15" s="441"/>
    </row>
    <row r="16" spans="1:10" ht="45" customHeight="1" x14ac:dyDescent="0.3">
      <c r="A16" s="466">
        <v>957</v>
      </c>
      <c r="B16" s="467" t="s">
        <v>743</v>
      </c>
      <c r="C16" s="522"/>
      <c r="D16" s="496" t="str">
        <f t="shared" si="0"/>
        <v>This Question must be answered before uploading, the report will not be processed if left blank</v>
      </c>
      <c r="E16" s="441"/>
      <c r="F16" s="441"/>
      <c r="G16" s="441"/>
      <c r="H16" s="441"/>
      <c r="I16" s="441"/>
    </row>
    <row r="17" spans="1:10" s="104" customFormat="1" ht="132" customHeight="1" x14ac:dyDescent="0.3">
      <c r="A17" s="466">
        <v>973</v>
      </c>
      <c r="B17" s="467" t="s">
        <v>744</v>
      </c>
      <c r="C17" s="522"/>
      <c r="D17" s="496" t="str">
        <f t="shared" si="0"/>
        <v>This Question must be answered before uploading, the report will not be processed if left blank</v>
      </c>
      <c r="E17" s="441"/>
      <c r="F17" s="441"/>
      <c r="G17" s="441"/>
      <c r="H17" s="441"/>
      <c r="I17" s="441"/>
      <c r="J17" s="440"/>
    </row>
    <row r="18" spans="1:10" s="104" customFormat="1" ht="46.2" customHeight="1" x14ac:dyDescent="0.3">
      <c r="A18" s="466">
        <v>959</v>
      </c>
      <c r="B18" s="467" t="s">
        <v>282</v>
      </c>
      <c r="C18" s="522"/>
      <c r="D18" s="496" t="str">
        <f t="shared" si="0"/>
        <v>This Question must be answered before uploading, the report will not be processed if left blank</v>
      </c>
      <c r="E18" s="441"/>
      <c r="F18" s="441"/>
      <c r="G18" s="441"/>
      <c r="H18" s="441"/>
      <c r="I18" s="441"/>
      <c r="J18" s="440"/>
    </row>
    <row r="19" spans="1:10" ht="67.2" customHeight="1" x14ac:dyDescent="0.3">
      <c r="A19" s="466">
        <v>974</v>
      </c>
      <c r="B19" s="467" t="s">
        <v>284</v>
      </c>
      <c r="C19" s="522"/>
      <c r="D19" s="496" t="str">
        <f t="shared" si="0"/>
        <v>This Question must be answered before uploading, the report will not be processed if left blank</v>
      </c>
      <c r="E19" s="441"/>
      <c r="F19" s="441"/>
      <c r="G19" s="441"/>
      <c r="H19" s="441"/>
      <c r="I19" s="441"/>
    </row>
    <row r="20" spans="1:10" ht="40.200000000000003" customHeight="1" x14ac:dyDescent="0.3">
      <c r="A20" s="466" t="s">
        <v>273</v>
      </c>
      <c r="B20" s="467" t="s">
        <v>253</v>
      </c>
      <c r="C20" s="522"/>
      <c r="D20" s="496" t="str">
        <f t="shared" si="0"/>
        <v>This Question must be answered before uploading, the report will not be processed if left blank</v>
      </c>
      <c r="E20" s="441"/>
      <c r="F20" s="441"/>
      <c r="G20" s="441"/>
      <c r="H20" s="441"/>
      <c r="I20" s="441"/>
    </row>
    <row r="21" spans="1:10" ht="40.200000000000003" customHeight="1" x14ac:dyDescent="0.3">
      <c r="A21" s="466" t="s">
        <v>274</v>
      </c>
      <c r="B21" s="467" t="s">
        <v>254</v>
      </c>
      <c r="C21" s="522"/>
      <c r="D21" s="496" t="str">
        <f t="shared" si="0"/>
        <v>This Question must be answered before uploading, the report will not be processed if left blank</v>
      </c>
      <c r="E21" s="441"/>
      <c r="F21" s="441"/>
      <c r="G21" s="441"/>
      <c r="H21" s="441"/>
      <c r="I21" s="441"/>
    </row>
    <row r="22" spans="1:10" ht="40.200000000000003" customHeight="1" x14ac:dyDescent="0.3">
      <c r="A22" s="466" t="s">
        <v>275</v>
      </c>
      <c r="B22" s="467" t="s">
        <v>255</v>
      </c>
      <c r="C22" s="522"/>
      <c r="D22" s="496" t="str">
        <f t="shared" si="0"/>
        <v>This Question must be answered before uploading, the report will not be processed if left blank</v>
      </c>
      <c r="E22" s="441"/>
      <c r="F22" s="441"/>
      <c r="G22" s="441"/>
      <c r="H22" s="441"/>
      <c r="I22" s="441"/>
    </row>
    <row r="23" spans="1:10" ht="40.200000000000003" customHeight="1" x14ac:dyDescent="0.3">
      <c r="A23" s="466">
        <v>979</v>
      </c>
      <c r="B23" s="467" t="s">
        <v>310</v>
      </c>
      <c r="C23" s="522"/>
      <c r="D23" s="496" t="str">
        <f t="shared" si="0"/>
        <v>This Question must be answered before uploading, the report will not be processed if left blank</v>
      </c>
      <c r="E23" s="441"/>
      <c r="F23" s="441"/>
      <c r="G23" s="441"/>
      <c r="H23" s="441"/>
      <c r="I23" s="441"/>
    </row>
    <row r="24" spans="1:10" ht="49.95" customHeight="1" x14ac:dyDescent="0.3">
      <c r="A24" s="466">
        <v>980</v>
      </c>
      <c r="B24" s="467" t="s">
        <v>736</v>
      </c>
      <c r="C24" s="523"/>
      <c r="D24" s="496" t="str">
        <f t="shared" si="0"/>
        <v>This Question must be answered before uploading, the report will not be processed if left blank</v>
      </c>
      <c r="E24"/>
      <c r="F24"/>
      <c r="G24"/>
      <c r="H24"/>
      <c r="I24"/>
      <c r="J24"/>
    </row>
    <row r="25" spans="1:10" ht="40.200000000000003" customHeight="1" x14ac:dyDescent="0.3">
      <c r="A25" s="466">
        <v>975</v>
      </c>
      <c r="B25" s="467" t="s">
        <v>268</v>
      </c>
      <c r="C25" s="522"/>
      <c r="D25" s="496" t="str">
        <f t="shared" si="0"/>
        <v>This Question must be answered before uploading, the report will not be processed if left blank</v>
      </c>
      <c r="E25" s="441"/>
      <c r="F25" s="441"/>
      <c r="G25" s="441"/>
      <c r="H25" s="441"/>
      <c r="I25" s="441"/>
    </row>
    <row r="26" spans="1:10" x14ac:dyDescent="0.3">
      <c r="A26" s="430"/>
      <c r="B26" s="431"/>
      <c r="C26" s="432"/>
      <c r="D26" s="470"/>
    </row>
    <row r="27" spans="1:10" s="104" customFormat="1" ht="40.200000000000003" customHeight="1" x14ac:dyDescent="0.3">
      <c r="A27" s="468" t="s">
        <v>276</v>
      </c>
      <c r="B27" s="496" t="str">
        <f>IF(D27="","This Question must be answered before uploading, the report will not be processed if left blank","")</f>
        <v>This Question must be answered before uploading, the report will not be processed if left blank</v>
      </c>
      <c r="C27" s="471" t="s">
        <v>256</v>
      </c>
      <c r="D27" s="524"/>
      <c r="E27" s="440"/>
      <c r="F27" s="440"/>
      <c r="G27" s="440"/>
      <c r="H27" s="440"/>
      <c r="I27" s="440"/>
      <c r="J27" s="440"/>
    </row>
    <row r="28" spans="1:10" ht="14.4" customHeight="1" x14ac:dyDescent="0.3">
      <c r="A28" s="370"/>
      <c r="B28" s="427"/>
      <c r="C28" s="371"/>
      <c r="D28" s="469"/>
    </row>
    <row r="29" spans="1:10" ht="40.200000000000003" customHeight="1" x14ac:dyDescent="0.3">
      <c r="A29" s="468" t="s">
        <v>277</v>
      </c>
      <c r="B29" s="496" t="str">
        <f>IF(D29="","This Question must be answered before uploading, the report will not be processed if left blank","")</f>
        <v>This Question must be answered before uploading, the report will not be processed if left blank</v>
      </c>
      <c r="C29" s="471" t="s">
        <v>257</v>
      </c>
      <c r="D29" s="524"/>
    </row>
    <row r="30" spans="1:10" ht="14.4" customHeight="1" x14ac:dyDescent="0.3">
      <c r="A30" s="370"/>
      <c r="B30" s="427"/>
      <c r="C30" s="371"/>
      <c r="D30" s="469"/>
    </row>
    <row r="31" spans="1:10" s="104" customFormat="1" ht="40.200000000000003" customHeight="1" x14ac:dyDescent="0.3">
      <c r="A31" s="468" t="s">
        <v>312</v>
      </c>
      <c r="B31" s="496" t="str">
        <f>IF(D31="","This Question must be answered before uploading, the report will not be processed if left blank","")</f>
        <v>This Question must be answered before uploading, the report will not be processed if left blank</v>
      </c>
      <c r="C31" s="471" t="s">
        <v>556</v>
      </c>
      <c r="D31" s="499"/>
      <c r="E31" s="440"/>
      <c r="F31" s="440"/>
      <c r="G31" s="440"/>
      <c r="H31" s="440"/>
      <c r="I31" s="440"/>
      <c r="J31" s="440"/>
    </row>
    <row r="35" spans="1:4" x14ac:dyDescent="0.3">
      <c r="A35" s="505">
        <f>SUM(A9:A34)</f>
        <v>13586</v>
      </c>
      <c r="B35" s="506" t="s">
        <v>258</v>
      </c>
      <c r="C35" s="507">
        <v>1.1000000000000001</v>
      </c>
      <c r="D35" s="508" t="s">
        <v>193</v>
      </c>
    </row>
    <row r="36" spans="1:4" x14ac:dyDescent="0.3">
      <c r="A36" s="509"/>
      <c r="B36" s="504" t="s">
        <v>259</v>
      </c>
      <c r="C36" s="511">
        <v>44853</v>
      </c>
      <c r="D36" s="510"/>
    </row>
    <row r="37" spans="1:4" x14ac:dyDescent="0.3">
      <c r="B37" s="371"/>
      <c r="C37" s="427"/>
    </row>
    <row r="42" spans="1:4" x14ac:dyDescent="0.3">
      <c r="B42" s="371"/>
      <c r="C42" s="427"/>
    </row>
  </sheetData>
  <sheetProtection algorithmName="SHA-512" hashValue="F+x3VuBbo8p+CxgjDikhl4vRSf84rDD6PKNJTZDJYzxk8IzG5qU4ltciPpQeyVKT2v3sEXqwENta8d8sS5vtdA==" saltValue="7MrkRvVeZLKT6AcpDfLj9g==" spinCount="100000" sheet="1" objects="1" scenarios="1"/>
  <mergeCells count="3">
    <mergeCell ref="A2:D2"/>
    <mergeCell ref="A4:D4"/>
    <mergeCell ref="A6:D6"/>
  </mergeCells>
  <conditionalFormatting sqref="D31">
    <cfRule type="expression" dxfId="12" priority="1">
      <formula>$Q31</formula>
    </cfRule>
  </conditionalFormatting>
  <dataValidations count="9">
    <dataValidation type="list" allowBlank="1" showInputMessage="1" showErrorMessage="1" prompt="Please select Yes or No from the drop down list" sqref="C14 C25 C11:C12 C20:C23" xr:uid="{42DC82DB-0AE6-4795-B8A2-67794DECDEAD}">
      <formula1>"Yes, No"</formula1>
    </dataValidation>
    <dataValidation type="whole" operator="greaterThan" allowBlank="1" showInputMessage="1" showErrorMessage="1" prompt="Please enter a whole number.  If there are no findings please enter 0" sqref="C15:C17" xr:uid="{22039F36-BF2D-4D90-ACF3-F17B7FAD9827}">
      <formula1>-1</formula1>
    </dataValidation>
    <dataValidation type="list" allowBlank="1" showInputMessage="1" showErrorMessage="1" prompt="Please select Yes, No or N/A from the drop down list" sqref="C18:C19" xr:uid="{1338E819-A8A7-4AB4-965C-9AAE0E62C78A}">
      <formula1>"Yes, No, N/A"</formula1>
    </dataValidation>
    <dataValidation type="date" operator="greaterThan" showInputMessage="1" showErrorMessage="1" promptTitle="MM/DD/YYYY" prompt="This cannot be blank" sqref="C24" xr:uid="{F2F609DE-2DD8-4C56-AEA4-B39EA636E384}">
      <formula1>44742</formula1>
    </dataValidation>
    <dataValidation type="list" allowBlank="1" showInputMessage="1" showErrorMessage="1" prompt="Please select Yes or No from the drop down list" sqref="C24" xr:uid="{B4C96C02-4742-4E38-B12A-360ABBD230F0}">
      <formula1>"Yes,No"</formula1>
    </dataValidation>
    <dataValidation type="list" allowBlank="1" showInputMessage="1" showErrorMessage="1" sqref="C24" xr:uid="{C1CF9E65-608C-4B9B-B8C1-8E5A300F6B99}">
      <formula1>"Yes, No"</formula1>
    </dataValidation>
    <dataValidation type="list" allowBlank="1" showInputMessage="1" showErrorMessage="1" sqref="C24" xr:uid="{2F6B1B33-D794-41C2-9ACB-1601D80589F6}">
      <formula1>"Yes,No"</formula1>
    </dataValidation>
    <dataValidation type="date" operator="greaterThan" allowBlank="1" showInputMessage="1" showErrorMessage="1" sqref="D31" xr:uid="{C03418DF-3B42-4CD5-A316-291388505573}">
      <formula1>44742</formula1>
    </dataValidation>
    <dataValidation type="list" allowBlank="1" showInputMessage="1" showErrorMessage="1" prompt="Please select Yes or No from the drop down list." sqref="C9:C10 C13" xr:uid="{09FCC64E-5331-4E1E-8B61-60F4B5075DD5}">
      <formula1>"Yes, No"</formula1>
    </dataValidation>
  </dataValidations>
  <pageMargins left="0.7" right="0.7" top="0.75" bottom="0.75" header="0.3" footer="0.3"/>
  <pageSetup scale="5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B529"/>
  <sheetViews>
    <sheetView zoomScaleNormal="100" workbookViewId="0">
      <pane xSplit="3" ySplit="3" topLeftCell="D4" activePane="bottomRight" state="frozen"/>
      <selection activeCell="K179" sqref="K179"/>
      <selection pane="topRight" activeCell="K179" sqref="K179"/>
      <selection pane="bottomLeft" activeCell="K179" sqref="K179"/>
      <selection pane="bottomRight" activeCell="L52" sqref="L52"/>
    </sheetView>
  </sheetViews>
  <sheetFormatPr defaultColWidth="9.109375" defaultRowHeight="14.4" x14ac:dyDescent="0.3"/>
  <cols>
    <col min="1" max="1" width="8.88671875" style="2" customWidth="1"/>
    <col min="2" max="2" width="17.5546875" style="29" bestFit="1" customWidth="1"/>
    <col min="3" max="3" width="36.6640625" style="215" customWidth="1"/>
    <col min="4" max="4" width="20.88671875" style="2" bestFit="1" customWidth="1"/>
    <col min="5" max="5" width="17.5546875" style="2" customWidth="1"/>
    <col min="6" max="6" width="22.6640625" style="2" customWidth="1"/>
    <col min="7" max="7" width="17.44140625" style="154" customWidth="1"/>
    <col min="8" max="8" width="9.6640625" style="2" customWidth="1"/>
    <col min="9" max="9" width="1" style="176" customWidth="1"/>
    <col min="10" max="10" width="18.109375" style="4" customWidth="1"/>
    <col min="11" max="11" width="36.88671875" style="7" customWidth="1"/>
    <col min="12" max="12" width="23.44140625" style="222" customWidth="1"/>
    <col min="13" max="13" width="5.77734375" customWidth="1"/>
    <col min="14" max="14" width="6" style="2" customWidth="1"/>
    <col min="15" max="15" width="17.88671875" style="2" customWidth="1"/>
    <col min="16" max="16" width="9.109375" style="112" customWidth="1"/>
    <col min="17" max="17" width="10.33203125" style="156" customWidth="1"/>
    <col min="18" max="18" width="7.109375" style="2" customWidth="1"/>
    <col min="19" max="19" width="6" style="2" customWidth="1"/>
    <col min="20" max="20" width="6.6640625" style="2" customWidth="1"/>
    <col min="21" max="21" width="7.5546875" style="2" customWidth="1"/>
    <col min="22" max="22" width="3.44140625" style="2" customWidth="1"/>
    <col min="23" max="23" width="7.33203125" style="2" customWidth="1"/>
    <col min="24" max="24" width="10.5546875" style="2" customWidth="1"/>
    <col min="25" max="25" width="9.88671875" style="2" customWidth="1"/>
    <col min="26" max="26" width="9.109375" style="2" customWidth="1"/>
    <col min="27" max="16384" width="9.109375" style="2"/>
  </cols>
  <sheetData>
    <row r="1" spans="1:28" ht="36" x14ac:dyDescent="0.3">
      <c r="C1" s="26" t="s">
        <v>219</v>
      </c>
      <c r="D1" s="11"/>
      <c r="I1" s="155"/>
      <c r="J1" s="25"/>
      <c r="K1" s="12" t="s">
        <v>14</v>
      </c>
      <c r="L1" s="34"/>
      <c r="S1" s="2">
        <v>100</v>
      </c>
      <c r="T1" s="2">
        <v>1</v>
      </c>
    </row>
    <row r="2" spans="1:28" ht="44.4" x14ac:dyDescent="0.4">
      <c r="C2" s="40" t="str">
        <f>'Unit Data from Audit Worksheet'!D2</f>
        <v>Select Unit Name from Drop Down List</v>
      </c>
      <c r="D2" s="71">
        <v>2022</v>
      </c>
      <c r="E2" s="10">
        <v>2022</v>
      </c>
      <c r="F2" s="10"/>
      <c r="G2" s="37"/>
      <c r="H2" s="10"/>
      <c r="I2" s="155"/>
      <c r="J2" s="22" t="s">
        <v>10</v>
      </c>
      <c r="K2" s="6" t="s">
        <v>9</v>
      </c>
      <c r="L2" s="36" t="s">
        <v>5</v>
      </c>
      <c r="S2" s="2">
        <v>200</v>
      </c>
      <c r="T2" s="2">
        <v>2</v>
      </c>
      <c r="X2" s="177" t="s">
        <v>332</v>
      </c>
      <c r="Y2" s="177" t="s">
        <v>331</v>
      </c>
    </row>
    <row r="3" spans="1:28" ht="31.2" x14ac:dyDescent="0.3">
      <c r="A3" s="157" t="s">
        <v>10</v>
      </c>
      <c r="B3" s="158"/>
      <c r="C3" s="24" t="s">
        <v>1</v>
      </c>
      <c r="D3" s="13" t="s">
        <v>11</v>
      </c>
      <c r="E3" s="13" t="s">
        <v>12</v>
      </c>
      <c r="F3" s="14" t="s">
        <v>15</v>
      </c>
      <c r="G3" s="41" t="s">
        <v>169</v>
      </c>
      <c r="H3" s="14" t="s">
        <v>191</v>
      </c>
      <c r="I3" s="155"/>
      <c r="J3" s="159"/>
      <c r="K3" s="72"/>
      <c r="L3" s="160"/>
      <c r="O3" s="2" t="s">
        <v>151</v>
      </c>
      <c r="Q3" s="46" t="s">
        <v>170</v>
      </c>
      <c r="S3" s="2">
        <v>300</v>
      </c>
      <c r="T3" s="2">
        <v>3</v>
      </c>
      <c r="Y3" s="2" t="s">
        <v>286</v>
      </c>
    </row>
    <row r="4" spans="1:28" ht="27.6" customHeight="1" x14ac:dyDescent="0.35">
      <c r="A4" s="161"/>
      <c r="B4" s="162"/>
      <c r="C4" s="27"/>
      <c r="D4" s="5"/>
      <c r="E4" s="5"/>
      <c r="F4" s="5"/>
      <c r="G4" s="38"/>
      <c r="H4" s="5"/>
      <c r="I4" s="155"/>
      <c r="J4" s="23">
        <v>999</v>
      </c>
      <c r="K4" s="9" t="s">
        <v>148</v>
      </c>
      <c r="L4" s="503" t="e">
        <f>'Unit Data from Audit Worksheet'!D3</f>
        <v>#N/A</v>
      </c>
      <c r="S4" s="2">
        <v>400</v>
      </c>
      <c r="T4" s="2">
        <v>4</v>
      </c>
      <c r="X4" s="163"/>
      <c r="Y4" s="163"/>
    </row>
    <row r="5" spans="1:28" ht="90" customHeight="1" x14ac:dyDescent="0.3">
      <c r="A5" s="126">
        <f>'Unit Data from Audit Worksheet'!A7</f>
        <v>592</v>
      </c>
      <c r="B5" s="135" t="str">
        <f>'Unit Data from Audit Worksheet'!C7</f>
        <v>Statement of Activities - Business Activities</v>
      </c>
      <c r="C5" s="125" t="str">
        <f>'Unit Data from Audit Worksheet'!D7</f>
        <v>Total Change in net position Business Type 
(Increase in net position is recorded as a positive and a decrease in net position is recorded as a negative)</v>
      </c>
      <c r="D5" s="55"/>
      <c r="E5" s="139">
        <f>'Unit Data from Audit Worksheet'!F7</f>
        <v>0</v>
      </c>
      <c r="F5" s="251"/>
      <c r="G5" s="136"/>
      <c r="H5" s="133"/>
      <c r="I5" s="20"/>
      <c r="J5" s="132">
        <v>592</v>
      </c>
      <c r="K5" s="131" t="s">
        <v>182</v>
      </c>
      <c r="L5" s="165">
        <f t="shared" ref="L5:L8" si="0">IF(D5="",E5,D5)</f>
        <v>0</v>
      </c>
      <c r="O5" s="169"/>
      <c r="P5" s="118"/>
      <c r="R5" s="230"/>
      <c r="S5" s="230"/>
      <c r="T5" s="230"/>
      <c r="U5" s="230"/>
      <c r="V5" s="230"/>
      <c r="W5" s="230"/>
      <c r="X5" s="362">
        <v>592</v>
      </c>
      <c r="Y5" s="163">
        <v>592</v>
      </c>
      <c r="Z5" s="230"/>
      <c r="AA5" s="232">
        <f t="shared" ref="AA5:AA20" si="1">A5-J5</f>
        <v>0</v>
      </c>
      <c r="AB5" s="163">
        <f t="shared" ref="AB5:AB20" si="2">E5-L5</f>
        <v>0</v>
      </c>
    </row>
    <row r="6" spans="1:28" ht="66" customHeight="1" x14ac:dyDescent="0.3">
      <c r="A6" s="126">
        <f>'Unit Data from Audit Worksheet'!A8</f>
        <v>591</v>
      </c>
      <c r="B6" s="135" t="str">
        <f>'Unit Data from Audit Worksheet'!C8</f>
        <v>Statement of Activities - Business Activities</v>
      </c>
      <c r="C6" s="125" t="str">
        <f>'Unit Data from Audit Worksheet'!D8</f>
        <v>Total Expenses - Exclude Transfers</v>
      </c>
      <c r="D6" s="55"/>
      <c r="E6" s="139">
        <f>'Unit Data from Audit Worksheet'!F8</f>
        <v>0</v>
      </c>
      <c r="F6" s="251">
        <f>IF(L6&lt;0,"Error: Enter as positive.",)</f>
        <v>0</v>
      </c>
      <c r="G6" s="136"/>
      <c r="H6" s="133"/>
      <c r="I6" s="20"/>
      <c r="J6" s="132">
        <v>591</v>
      </c>
      <c r="K6" s="131" t="s">
        <v>653</v>
      </c>
      <c r="L6" s="165">
        <f t="shared" si="0"/>
        <v>0</v>
      </c>
      <c r="O6" s="169"/>
      <c r="P6" s="118"/>
      <c r="R6" s="230"/>
      <c r="S6" s="230"/>
      <c r="T6" s="230"/>
      <c r="U6" s="230"/>
      <c r="V6" s="230"/>
      <c r="W6" s="230"/>
      <c r="X6" s="362">
        <v>591</v>
      </c>
      <c r="Y6" s="163">
        <v>591</v>
      </c>
      <c r="Z6" s="230"/>
      <c r="AA6" s="232">
        <f t="shared" si="1"/>
        <v>0</v>
      </c>
      <c r="AB6" s="163">
        <f t="shared" si="2"/>
        <v>0</v>
      </c>
    </row>
    <row r="7" spans="1:28" s="232" customFormat="1" ht="66" customHeight="1" x14ac:dyDescent="0.3">
      <c r="A7" s="126">
        <f>'Unit Data from Audit Worksheet'!A9</f>
        <v>593</v>
      </c>
      <c r="B7" s="135" t="str">
        <f>'Unit Data from Audit Worksheet'!C9</f>
        <v>Statement of Activities - Business Activities</v>
      </c>
      <c r="C7" s="125" t="str">
        <f>'Unit Data from Audit Worksheet'!D9</f>
        <v>Total Transfers in    (Preference is that transfers-in  are not netted against transfers-out)</v>
      </c>
      <c r="D7" s="55"/>
      <c r="E7" s="139">
        <f>'Unit Data from Audit Worksheet'!F9</f>
        <v>0</v>
      </c>
      <c r="F7" s="251"/>
      <c r="G7" s="136"/>
      <c r="H7" s="133"/>
      <c r="I7" s="20"/>
      <c r="J7" s="132">
        <v>593</v>
      </c>
      <c r="K7" s="487" t="s">
        <v>392</v>
      </c>
      <c r="L7" s="165">
        <f t="shared" si="0"/>
        <v>0</v>
      </c>
      <c r="M7"/>
      <c r="O7" s="169"/>
      <c r="P7" s="119"/>
      <c r="Q7" s="156"/>
      <c r="X7" s="362"/>
      <c r="Y7" s="163"/>
      <c r="AB7" s="163"/>
    </row>
    <row r="8" spans="1:28" s="232" customFormat="1" ht="66" customHeight="1" x14ac:dyDescent="0.3">
      <c r="A8" s="126">
        <f>'Unit Data from Audit Worksheet'!A10</f>
        <v>594</v>
      </c>
      <c r="B8" s="135" t="str">
        <f>'Unit Data from Audit Worksheet'!C10</f>
        <v>Statement of Activities - Business Activities</v>
      </c>
      <c r="C8" s="125" t="str">
        <f>'Unit Data from Audit Worksheet'!D10</f>
        <v>Total Transfers out    (Preference is that transfers-in  are not netted against transfers-out)</v>
      </c>
      <c r="D8" s="55"/>
      <c r="E8" s="139">
        <f>'Unit Data from Audit Worksheet'!F10</f>
        <v>0</v>
      </c>
      <c r="F8" s="251">
        <f>IF(L8&lt;0,"Error: Enter as positive.",)</f>
        <v>0</v>
      </c>
      <c r="G8" s="136"/>
      <c r="H8" s="133"/>
      <c r="I8" s="20"/>
      <c r="J8" s="132">
        <v>594</v>
      </c>
      <c r="K8" s="487" t="s">
        <v>393</v>
      </c>
      <c r="L8" s="165">
        <f t="shared" si="0"/>
        <v>0</v>
      </c>
      <c r="M8"/>
      <c r="O8" s="169"/>
      <c r="P8" s="119"/>
      <c r="Q8" s="156"/>
      <c r="X8" s="362"/>
      <c r="Y8" s="163"/>
      <c r="AB8" s="163"/>
    </row>
    <row r="9" spans="1:28" ht="54" customHeight="1" x14ac:dyDescent="0.3">
      <c r="A9" s="126">
        <f>'Unit Data from Audit Worksheet'!A12</f>
        <v>558</v>
      </c>
      <c r="B9" s="30" t="str">
        <f>'Unit Data from Audit Worksheet'!C12</f>
        <v>Mental Health-Balance Sheet - Non GAAP</v>
      </c>
      <c r="C9" s="170" t="str">
        <f>'Unit Data from Audit Worksheet'!D12</f>
        <v xml:space="preserve">All unrestricted cash and investments.  
Exclude restricted cash and cash held by a third party. </v>
      </c>
      <c r="D9" s="55"/>
      <c r="E9" s="75">
        <f>'Unit Data from Audit Worksheet'!F12</f>
        <v>0</v>
      </c>
      <c r="F9" s="251">
        <f>IF(L9&lt;0,"Note: Number is normally positive.",)</f>
        <v>0</v>
      </c>
      <c r="G9" s="39"/>
      <c r="H9" s="133"/>
      <c r="I9" s="20"/>
      <c r="J9" s="21">
        <v>558</v>
      </c>
      <c r="K9" s="491" t="s">
        <v>370</v>
      </c>
      <c r="L9" s="171">
        <f t="shared" ref="L9:L20" si="3">IF(D9="",E9,D9)</f>
        <v>0</v>
      </c>
      <c r="P9" s="119"/>
      <c r="X9" s="362">
        <v>506</v>
      </c>
      <c r="Y9" s="163">
        <v>506</v>
      </c>
      <c r="AA9" s="232">
        <f t="shared" si="1"/>
        <v>0</v>
      </c>
      <c r="AB9" s="163">
        <f t="shared" si="2"/>
        <v>0</v>
      </c>
    </row>
    <row r="10" spans="1:28" ht="45.75" customHeight="1" x14ac:dyDescent="0.3">
      <c r="A10" s="126">
        <f>'Unit Data from Audit Worksheet'!A13</f>
        <v>559</v>
      </c>
      <c r="B10" s="30" t="str">
        <f>'Unit Data from Audit Worksheet'!C13</f>
        <v>Mental Health-Balance Sheet - Non GAAP</v>
      </c>
      <c r="C10" s="170" t="str">
        <f>'Unit Data from Audit Worksheet'!D13</f>
        <v>All restricted cash and investments</v>
      </c>
      <c r="D10" s="55"/>
      <c r="E10" s="75">
        <f>'Unit Data from Audit Worksheet'!F13</f>
        <v>0</v>
      </c>
      <c r="F10" s="251">
        <f>IF(L10&lt;0,"Note: Number is normally positive.",)</f>
        <v>0</v>
      </c>
      <c r="G10" s="39"/>
      <c r="H10" s="133"/>
      <c r="I10" s="20"/>
      <c r="J10" s="21">
        <v>559</v>
      </c>
      <c r="K10" s="491" t="s">
        <v>371</v>
      </c>
      <c r="L10" s="171">
        <f t="shared" si="3"/>
        <v>0</v>
      </c>
      <c r="P10" s="120"/>
      <c r="Q10" s="167"/>
      <c r="S10" s="166"/>
      <c r="T10" s="166"/>
      <c r="U10" s="166"/>
      <c r="V10" s="166"/>
      <c r="W10" s="16"/>
      <c r="X10" s="362">
        <v>536</v>
      </c>
      <c r="Y10" s="163">
        <v>536</v>
      </c>
      <c r="Z10" s="16"/>
      <c r="AA10" s="232">
        <f t="shared" si="1"/>
        <v>0</v>
      </c>
      <c r="AB10" s="163">
        <f t="shared" si="2"/>
        <v>0</v>
      </c>
    </row>
    <row r="11" spans="1:28" ht="106.8" customHeight="1" x14ac:dyDescent="0.3">
      <c r="A11" s="126">
        <f>'Unit Data from Audit Worksheet'!A14</f>
        <v>560</v>
      </c>
      <c r="B11" s="135" t="str">
        <f>'Unit Data from Audit Worksheet'!C14</f>
        <v>Mental Health-Balance Sheet - Non GAAP</v>
      </c>
      <c r="C11" s="125" t="str">
        <f>'Unit Data from Audit Worksheet'!D14</f>
        <v>Current Liabilities 
Exclude: all deferred inflows
                 current debt service payments
Include: Liabilities payable from restricted assets.</v>
      </c>
      <c r="D11" s="70"/>
      <c r="E11" s="75">
        <f>'Unit Data from Audit Worksheet'!F14</f>
        <v>0</v>
      </c>
      <c r="F11" s="251">
        <f>IF(L11&lt;0,"Error: Enter as positive.",)</f>
        <v>0</v>
      </c>
      <c r="G11" s="136"/>
      <c r="H11" s="133"/>
      <c r="I11" s="20"/>
      <c r="J11" s="132">
        <v>560</v>
      </c>
      <c r="K11" s="491" t="s">
        <v>372</v>
      </c>
      <c r="L11" s="165">
        <f t="shared" si="3"/>
        <v>0</v>
      </c>
      <c r="P11" s="120"/>
      <c r="Q11" s="167"/>
      <c r="S11" s="166"/>
      <c r="T11" s="166"/>
      <c r="U11" s="166"/>
      <c r="V11" s="166"/>
      <c r="W11" s="16"/>
      <c r="X11" s="362">
        <v>586</v>
      </c>
      <c r="Y11" s="163">
        <v>586</v>
      </c>
      <c r="Z11" s="16"/>
      <c r="AA11" s="232">
        <f t="shared" si="1"/>
        <v>0</v>
      </c>
      <c r="AB11" s="163">
        <f t="shared" si="2"/>
        <v>0</v>
      </c>
    </row>
    <row r="12" spans="1:28" ht="64.95" customHeight="1" x14ac:dyDescent="0.3">
      <c r="A12" s="126">
        <f>'Unit Data from Audit Worksheet'!A15</f>
        <v>561</v>
      </c>
      <c r="B12" s="135" t="str">
        <f>'Unit Data from Audit Worksheet'!C15</f>
        <v>Mental Health-Balance Sheet - Non GAAP</v>
      </c>
      <c r="C12" s="125" t="str">
        <f>'Unit Data from Audit Worksheet'!D15</f>
        <v xml:space="preserve">Mental Health Enterprise Fund Non GAAP deferred inflows or liabilities derived from cash receipts.   </v>
      </c>
      <c r="D12" s="70"/>
      <c r="E12" s="75">
        <f>'Unit Data from Audit Worksheet'!F15</f>
        <v>0</v>
      </c>
      <c r="F12" s="251">
        <f>IF(L12&lt;0,"Error: Enter as positive.",)</f>
        <v>0</v>
      </c>
      <c r="G12" s="136"/>
      <c r="H12" s="133"/>
      <c r="I12" s="20"/>
      <c r="J12" s="132">
        <v>561</v>
      </c>
      <c r="K12" s="491" t="s">
        <v>373</v>
      </c>
      <c r="L12" s="165">
        <f t="shared" si="3"/>
        <v>0</v>
      </c>
      <c r="P12" s="117"/>
      <c r="X12" s="362">
        <v>379</v>
      </c>
      <c r="Y12" s="163">
        <v>379</v>
      </c>
      <c r="AA12" s="232">
        <f t="shared" si="1"/>
        <v>0</v>
      </c>
      <c r="AB12" s="163">
        <f t="shared" si="2"/>
        <v>0</v>
      </c>
    </row>
    <row r="13" spans="1:28" ht="123.6" customHeight="1" x14ac:dyDescent="0.3">
      <c r="A13" s="126">
        <f>'Unit Data from Audit Worksheet'!A16</f>
        <v>563</v>
      </c>
      <c r="B13" s="30" t="str">
        <f>'Unit Data from Audit Worksheet'!C16</f>
        <v>Mental Health-Balance Sheet - Non GAAP</v>
      </c>
      <c r="C13" s="170" t="str">
        <f>'Unit Data from Audit Worksheet'!D16</f>
        <v>Total Liabilities payable from restricted assets (only complete if this if unit has listed this account in their financial statements for the Mental Health Enterprise Fund Non GAAP and the auditor has listed the cash to be used to pay the liabilities as restricted)</v>
      </c>
      <c r="D13" s="70"/>
      <c r="E13" s="75">
        <f>'Unit Data from Audit Worksheet'!F16</f>
        <v>0</v>
      </c>
      <c r="F13" s="251">
        <f>IF(L13&lt;0,"Error: Enter as positive.",)</f>
        <v>0</v>
      </c>
      <c r="G13" s="39"/>
      <c r="H13" s="133"/>
      <c r="I13" s="20"/>
      <c r="J13" s="21">
        <v>563</v>
      </c>
      <c r="K13" s="491" t="s">
        <v>375</v>
      </c>
      <c r="L13" s="171">
        <f t="shared" si="3"/>
        <v>0</v>
      </c>
      <c r="P13" s="118"/>
      <c r="S13" s="16"/>
      <c r="T13" s="16"/>
      <c r="U13" s="16"/>
      <c r="V13" s="16"/>
      <c r="X13" s="362">
        <v>4</v>
      </c>
      <c r="Y13" s="163">
        <v>4</v>
      </c>
      <c r="Z13" s="16"/>
      <c r="AA13" s="232">
        <f t="shared" si="1"/>
        <v>0</v>
      </c>
      <c r="AB13" s="163">
        <f t="shared" si="2"/>
        <v>0</v>
      </c>
    </row>
    <row r="14" spans="1:28" ht="131.25" customHeight="1" x14ac:dyDescent="0.3">
      <c r="A14" s="126">
        <f>'Unit Data from Audit Worksheet'!A17</f>
        <v>564</v>
      </c>
      <c r="B14" s="30" t="str">
        <f>'Unit Data from Audit Worksheet'!C17</f>
        <v>Mental Health Enterprise Fund Non GAAP-Rev, Exp. Change in Fund Balance</v>
      </c>
      <c r="C14" s="170" t="str">
        <f>'Unit Data from Audit Worksheet'!D17</f>
        <v>Total expenditures  
Exclude: expenditures in the ""other financing sources (uses)"" section.</v>
      </c>
      <c r="D14" s="70"/>
      <c r="E14" s="75">
        <f>'Unit Data from Audit Worksheet'!F17</f>
        <v>0</v>
      </c>
      <c r="F14" s="251">
        <f>IF(L14&lt;0,"Error: Enter as positive.",)</f>
        <v>0</v>
      </c>
      <c r="G14" s="39"/>
      <c r="H14" s="133"/>
      <c r="I14" s="20"/>
      <c r="J14" s="21">
        <v>564</v>
      </c>
      <c r="K14" s="491" t="s">
        <v>650</v>
      </c>
      <c r="L14" s="171">
        <f t="shared" si="3"/>
        <v>0</v>
      </c>
      <c r="P14" s="118"/>
      <c r="S14" s="16"/>
      <c r="T14" s="16"/>
      <c r="U14" s="16"/>
      <c r="V14" s="16"/>
      <c r="X14" s="362">
        <v>5</v>
      </c>
      <c r="Y14" s="163">
        <v>5</v>
      </c>
      <c r="Z14" s="16"/>
      <c r="AA14" s="232">
        <f t="shared" si="1"/>
        <v>0</v>
      </c>
      <c r="AB14" s="163">
        <f t="shared" si="2"/>
        <v>0</v>
      </c>
    </row>
    <row r="15" spans="1:28" ht="104.25" customHeight="1" x14ac:dyDescent="0.3">
      <c r="A15" s="126">
        <f>'Unit Data from Audit Worksheet'!A18</f>
        <v>568</v>
      </c>
      <c r="B15" s="135" t="str">
        <f>'Unit Data from Audit Worksheet'!C18</f>
        <v>Mental Health Enterprise Fund Non GAAP-Rev, Exp. Change in Fund Balance</v>
      </c>
      <c r="C15" s="125" t="str">
        <f>'Unit Data from Audit Worksheet'!D18</f>
        <v>Total Proceeds from all long-term debt issuances 
Exclude: proceeds from refundings</v>
      </c>
      <c r="D15" s="70"/>
      <c r="E15" s="75">
        <f>'Unit Data from Audit Worksheet'!F18</f>
        <v>0</v>
      </c>
      <c r="F15" s="251"/>
      <c r="G15" s="136"/>
      <c r="H15" s="133"/>
      <c r="I15" s="20"/>
      <c r="J15" s="132">
        <v>568</v>
      </c>
      <c r="K15" s="491" t="s">
        <v>651</v>
      </c>
      <c r="L15" s="165">
        <f t="shared" si="3"/>
        <v>0</v>
      </c>
      <c r="P15" s="118"/>
      <c r="X15" s="362">
        <v>380</v>
      </c>
      <c r="Y15" s="163">
        <v>380</v>
      </c>
      <c r="AA15" s="232">
        <f t="shared" si="1"/>
        <v>0</v>
      </c>
      <c r="AB15" s="163">
        <f t="shared" si="2"/>
        <v>0</v>
      </c>
    </row>
    <row r="16" spans="1:28" ht="71.400000000000006" customHeight="1" x14ac:dyDescent="0.3">
      <c r="A16" s="126">
        <f>'Unit Data from Audit Worksheet'!A19</f>
        <v>565</v>
      </c>
      <c r="B16" s="135" t="str">
        <f>'Unit Data from Audit Worksheet'!C19</f>
        <v>Mental Health Enterprise Fund Non GAAP-Rev, Exp. Change in Fund Balance</v>
      </c>
      <c r="C16" s="125" t="str">
        <f>'Unit Data from Audit Worksheet'!D19</f>
        <v>Debt Refunding - Net refunding proceeds against debt payoff and if negative place results on this line.</v>
      </c>
      <c r="D16" s="70"/>
      <c r="E16" s="75">
        <f>'Unit Data from Audit Worksheet'!F19</f>
        <v>0</v>
      </c>
      <c r="F16" s="251"/>
      <c r="G16" s="136"/>
      <c r="H16" s="133"/>
      <c r="I16" s="20"/>
      <c r="J16" s="132">
        <v>565</v>
      </c>
      <c r="K16" s="131" t="s">
        <v>377</v>
      </c>
      <c r="L16" s="165">
        <f t="shared" si="3"/>
        <v>0</v>
      </c>
      <c r="P16" s="118"/>
      <c r="X16" s="362">
        <v>391</v>
      </c>
      <c r="Y16" s="163">
        <v>391</v>
      </c>
      <c r="AA16" s="232">
        <f t="shared" si="1"/>
        <v>0</v>
      </c>
      <c r="AB16" s="163">
        <f t="shared" si="2"/>
        <v>0</v>
      </c>
    </row>
    <row r="17" spans="1:28" ht="78" customHeight="1" x14ac:dyDescent="0.3">
      <c r="A17" s="126">
        <f>'Unit Data from Audit Worksheet'!A20</f>
        <v>566</v>
      </c>
      <c r="B17" s="30" t="str">
        <f>'Unit Data from Audit Worksheet'!C20</f>
        <v>Mental Health Enterprise Fund Non GAAP-Rev, Exp. Change in Fund Balance</v>
      </c>
      <c r="C17" s="170" t="str">
        <f>'Unit Data from Audit Worksheet'!D20</f>
        <v>Debt Refunding - Net refunding proceeds against debt payoff and if positive place results on this line.</v>
      </c>
      <c r="D17" s="70"/>
      <c r="E17" s="75">
        <f>'Unit Data from Audit Worksheet'!F20</f>
        <v>0</v>
      </c>
      <c r="F17" s="251"/>
      <c r="G17" s="39"/>
      <c r="H17" s="133"/>
      <c r="I17" s="20"/>
      <c r="J17" s="21">
        <v>566</v>
      </c>
      <c r="K17" s="131" t="s">
        <v>378</v>
      </c>
      <c r="L17" s="171">
        <f t="shared" si="3"/>
        <v>0</v>
      </c>
      <c r="P17" s="118"/>
      <c r="X17" s="362">
        <v>7</v>
      </c>
      <c r="Y17" s="163">
        <v>7</v>
      </c>
      <c r="AA17" s="232">
        <f t="shared" si="1"/>
        <v>0</v>
      </c>
      <c r="AB17" s="163">
        <f t="shared" si="2"/>
        <v>0</v>
      </c>
    </row>
    <row r="18" spans="1:28" s="16" customFormat="1" ht="69.599999999999994" customHeight="1" x14ac:dyDescent="0.3">
      <c r="A18" s="113">
        <f>'Unit Data from Audit Worksheet'!A21</f>
        <v>567</v>
      </c>
      <c r="B18" s="141" t="str">
        <f>'Unit Data from Audit Worksheet'!C21</f>
        <v>Mental Health Enterprise Fund Non GAAP-Rev, Exp. Change in Fund Balance</v>
      </c>
      <c r="C18" s="113" t="str">
        <f>'Unit Data from Audit Worksheet'!D21</f>
        <v>Total Transfers out    (Preference is that transfers-in  are not netted against transfers-out)</v>
      </c>
      <c r="D18" s="56"/>
      <c r="E18" s="75">
        <f>'Unit Data from Audit Worksheet'!F21</f>
        <v>0</v>
      </c>
      <c r="F18" s="251">
        <f>IF(L18&lt;0,"Error: Enter as positive.",)</f>
        <v>0</v>
      </c>
      <c r="G18" s="123"/>
      <c r="H18" s="130"/>
      <c r="I18" s="172"/>
      <c r="J18" s="129">
        <v>567</v>
      </c>
      <c r="K18" s="113" t="s">
        <v>379</v>
      </c>
      <c r="L18" s="173">
        <f t="shared" si="3"/>
        <v>0</v>
      </c>
      <c r="M18"/>
      <c r="N18" s="166"/>
      <c r="O18" s="166"/>
      <c r="P18" s="118"/>
      <c r="Q18" s="156"/>
      <c r="R18" s="2"/>
      <c r="S18" s="2"/>
      <c r="T18" s="2"/>
      <c r="U18" s="2"/>
      <c r="V18" s="2"/>
      <c r="W18" s="2"/>
      <c r="X18" s="362">
        <v>645</v>
      </c>
      <c r="Y18" s="163">
        <v>645</v>
      </c>
      <c r="Z18" s="2"/>
      <c r="AA18" s="232">
        <f t="shared" si="1"/>
        <v>0</v>
      </c>
      <c r="AB18" s="163">
        <f t="shared" si="2"/>
        <v>0</v>
      </c>
    </row>
    <row r="19" spans="1:28" s="16" customFormat="1" ht="84.6" customHeight="1" x14ac:dyDescent="0.3">
      <c r="A19" s="113">
        <f>'Unit Data from Audit Worksheet'!A22</f>
        <v>562</v>
      </c>
      <c r="B19" s="141" t="str">
        <f>'Unit Data from Audit Worksheet'!C22</f>
        <v>Notes</v>
      </c>
      <c r="C19" s="113" t="str">
        <f>'Unit Data from Audit Worksheet'!D22</f>
        <v>Mental Health Enterprise Fund Non GAAP -  Total Encumbrances.  You will have to refer to the note disclosure where the amount of encumbrances is listed.</v>
      </c>
      <c r="D19" s="56"/>
      <c r="E19" s="75">
        <f>'Unit Data from Audit Worksheet'!F22</f>
        <v>0</v>
      </c>
      <c r="F19" s="251">
        <f>IF(L19&lt;0,"Error: Enter as positive.",)</f>
        <v>0</v>
      </c>
      <c r="G19" s="123"/>
      <c r="H19" s="130"/>
      <c r="I19" s="172"/>
      <c r="J19" s="129">
        <v>562</v>
      </c>
      <c r="K19" s="113" t="s">
        <v>374</v>
      </c>
      <c r="L19" s="173">
        <f t="shared" si="3"/>
        <v>0</v>
      </c>
      <c r="M19"/>
      <c r="N19" s="166"/>
      <c r="O19" s="166"/>
      <c r="P19" s="118"/>
      <c r="Q19" s="156"/>
      <c r="R19" s="2"/>
      <c r="S19" s="2"/>
      <c r="T19" s="2"/>
      <c r="U19" s="2"/>
      <c r="V19" s="2"/>
      <c r="W19" s="2"/>
      <c r="X19" s="362">
        <v>646</v>
      </c>
      <c r="Y19" s="163">
        <v>646</v>
      </c>
      <c r="Z19" s="2"/>
      <c r="AA19" s="232">
        <f t="shared" si="1"/>
        <v>0</v>
      </c>
      <c r="AB19" s="163">
        <f t="shared" si="2"/>
        <v>0</v>
      </c>
    </row>
    <row r="20" spans="1:28" ht="72" customHeight="1" x14ac:dyDescent="0.3">
      <c r="A20" s="164">
        <f>'Unit Data from Audit Worksheet'!A23</f>
        <v>569</v>
      </c>
      <c r="B20" s="57" t="str">
        <f>'Unit Data from Audit Worksheet'!C23</f>
        <v>Notes</v>
      </c>
      <c r="C20" s="174" t="str">
        <f>'Unit Data from Audit Worksheet'!D23</f>
        <v>Please enter the principal and interest due next fiscal year on existing borrowings.</v>
      </c>
      <c r="D20" s="70"/>
      <c r="E20" s="75">
        <f>'Unit Data from Audit Worksheet'!F23</f>
        <v>0</v>
      </c>
      <c r="F20" s="251"/>
      <c r="G20" s="58">
        <f>L12-L13-L14-L15-L20</f>
        <v>0</v>
      </c>
      <c r="H20" s="133"/>
      <c r="I20" s="20"/>
      <c r="J20" s="59">
        <v>569</v>
      </c>
      <c r="K20" s="28" t="s">
        <v>381</v>
      </c>
      <c r="L20" s="171">
        <f t="shared" si="3"/>
        <v>0</v>
      </c>
      <c r="O20" s="169" t="e">
        <f>'Unit Data from Audit Worksheet'!E23</f>
        <v>#N/A</v>
      </c>
      <c r="P20" s="118"/>
      <c r="X20" s="362">
        <v>9</v>
      </c>
      <c r="Y20" s="163">
        <v>9</v>
      </c>
      <c r="AA20" s="232">
        <f t="shared" si="1"/>
        <v>0</v>
      </c>
      <c r="AB20" s="163">
        <f t="shared" si="2"/>
        <v>0</v>
      </c>
    </row>
    <row r="21" spans="1:28" s="16" customFormat="1" ht="73.5" customHeight="1" x14ac:dyDescent="0.3">
      <c r="A21" s="458">
        <f>'Unit Data from Audit Worksheet'!A25</f>
        <v>534</v>
      </c>
      <c r="B21" s="458" t="str">
        <f>'Unit Data from Audit Worksheet'!C25</f>
        <v>Net Position</v>
      </c>
      <c r="C21" s="492" t="str">
        <f>'Unit Data from Audit Worksheet'!D25</f>
        <v>Combined Totals of all Proprietary Funds - Amount of Inventories and Prepaids in current assets</v>
      </c>
      <c r="D21" s="70"/>
      <c r="E21" s="139">
        <f>'Unit Data from Audit Worksheet'!F25</f>
        <v>0</v>
      </c>
      <c r="F21" s="251"/>
      <c r="G21" s="136"/>
      <c r="H21" s="133"/>
      <c r="I21" s="20"/>
      <c r="J21" s="459">
        <v>534</v>
      </c>
      <c r="K21" s="493" t="s">
        <v>366</v>
      </c>
      <c r="L21" s="168">
        <f t="shared" ref="L21:L51" si="4">IF(D21="",E21,D21)</f>
        <v>0</v>
      </c>
      <c r="M21"/>
      <c r="P21" s="118"/>
      <c r="Q21" s="156"/>
      <c r="R21" s="232"/>
      <c r="S21" s="232"/>
      <c r="T21" s="232"/>
      <c r="U21" s="232"/>
      <c r="V21" s="232"/>
      <c r="W21" s="232"/>
      <c r="X21" s="362"/>
      <c r="Y21" s="163"/>
      <c r="Z21" s="232"/>
      <c r="AA21" s="232"/>
      <c r="AB21" s="163"/>
    </row>
    <row r="22" spans="1:28" s="16" customFormat="1" ht="73.5" customHeight="1" x14ac:dyDescent="0.3">
      <c r="A22" s="458">
        <f>'Unit Data from Audit Worksheet'!A26</f>
        <v>13</v>
      </c>
      <c r="B22" s="458" t="str">
        <f>'Unit Data from Audit Worksheet'!C26</f>
        <v>Combined Proprietary Funds - Net Position</v>
      </c>
      <c r="C22" s="492" t="str">
        <f>'Unit Data from Audit Worksheet'!D26</f>
        <v>Comb-Proprietary Funds-Current Assets 
Exclude: any restricted assets
                  deferred outflows</v>
      </c>
      <c r="D22" s="70"/>
      <c r="E22" s="139">
        <f>'Unit Data from Audit Worksheet'!F26</f>
        <v>0</v>
      </c>
      <c r="F22" s="251"/>
      <c r="G22" s="136"/>
      <c r="H22" s="133"/>
      <c r="I22" s="20"/>
      <c r="J22" s="132">
        <v>13</v>
      </c>
      <c r="K22" s="131" t="s">
        <v>652</v>
      </c>
      <c r="L22" s="168">
        <f t="shared" si="4"/>
        <v>0</v>
      </c>
      <c r="M22"/>
      <c r="P22" s="118"/>
      <c r="Q22" s="156"/>
      <c r="R22" s="232"/>
      <c r="S22" s="232"/>
      <c r="T22" s="232"/>
      <c r="U22" s="232"/>
      <c r="V22" s="232"/>
      <c r="W22" s="232"/>
      <c r="X22" s="362"/>
      <c r="Y22" s="163"/>
      <c r="Z22" s="232"/>
      <c r="AA22" s="232"/>
      <c r="AB22" s="163"/>
    </row>
    <row r="23" spans="1:28" s="16" customFormat="1" ht="204" customHeight="1" x14ac:dyDescent="0.3">
      <c r="A23" s="458">
        <f>'Unit Data from Audit Worksheet'!A27</f>
        <v>14</v>
      </c>
      <c r="B23" s="458" t="str">
        <f>'Unit Data from Audit Worksheet'!C27</f>
        <v>Combined Proprietary Funds - Net Position</v>
      </c>
      <c r="C23" s="492" t="str">
        <f>'Unit Data from Audit Worksheet'!D27</f>
        <v>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v>
      </c>
      <c r="D23" s="70"/>
      <c r="E23" s="139">
        <f>'Unit Data from Audit Worksheet'!F27</f>
        <v>0</v>
      </c>
      <c r="F23" s="251">
        <f>IF(L23&lt;0,"Error: Enter as positive.",)</f>
        <v>0</v>
      </c>
      <c r="G23" s="136"/>
      <c r="H23" s="133"/>
      <c r="I23" s="20"/>
      <c r="J23" s="132">
        <v>14</v>
      </c>
      <c r="K23" s="131" t="s">
        <v>568</v>
      </c>
      <c r="L23" s="168">
        <f t="shared" si="4"/>
        <v>0</v>
      </c>
      <c r="M23"/>
      <c r="P23" s="118"/>
      <c r="Q23" s="156"/>
      <c r="R23" s="232"/>
      <c r="S23" s="232"/>
      <c r="T23" s="232"/>
      <c r="U23" s="232"/>
      <c r="V23" s="232"/>
      <c r="W23" s="232"/>
      <c r="X23" s="362"/>
      <c r="Y23" s="163"/>
      <c r="Z23" s="232"/>
      <c r="AA23" s="232"/>
      <c r="AB23" s="163"/>
    </row>
    <row r="24" spans="1:28" s="16" customFormat="1" ht="73.5" customHeight="1" x14ac:dyDescent="0.3">
      <c r="A24" s="458">
        <f>'Unit Data from Audit Worksheet'!A28</f>
        <v>571</v>
      </c>
      <c r="B24" s="458" t="str">
        <f>'Unit Data from Audit Worksheet'!C28</f>
        <v>Statement of Net Position - combined totals from all Proprietary Funds</v>
      </c>
      <c r="C24" s="492" t="str">
        <f>'Unit Data from Audit Worksheet'!D28</f>
        <v>Mental Health Net Position - Net Investment in Capital Assets</v>
      </c>
      <c r="D24" s="70"/>
      <c r="E24" s="139">
        <f>'Unit Data from Audit Worksheet'!F28</f>
        <v>0</v>
      </c>
      <c r="F24" s="251">
        <f>IF(L24&lt;0,"Error: Enter as positive.",)</f>
        <v>0</v>
      </c>
      <c r="G24" s="136"/>
      <c r="H24" s="133"/>
      <c r="I24" s="20"/>
      <c r="J24" s="132">
        <v>571</v>
      </c>
      <c r="K24" s="458" t="s">
        <v>287</v>
      </c>
      <c r="L24" s="168">
        <f t="shared" si="4"/>
        <v>0</v>
      </c>
      <c r="M24"/>
      <c r="P24" s="118"/>
      <c r="Q24" s="156"/>
      <c r="R24" s="232"/>
      <c r="S24" s="232"/>
      <c r="T24" s="232"/>
      <c r="U24" s="232"/>
      <c r="V24" s="232"/>
      <c r="W24" s="232"/>
      <c r="X24" s="362"/>
      <c r="Y24" s="163"/>
      <c r="Z24" s="232"/>
      <c r="AA24" s="232"/>
      <c r="AB24" s="163"/>
    </row>
    <row r="25" spans="1:28" s="16" customFormat="1" ht="73.5" customHeight="1" x14ac:dyDescent="0.3">
      <c r="A25" s="458">
        <f>'Unit Data from Audit Worksheet'!A29</f>
        <v>572</v>
      </c>
      <c r="B25" s="458" t="str">
        <f>'Unit Data from Audit Worksheet'!C29</f>
        <v>Statement of Net Position - combined totals from all Proprietary Funds</v>
      </c>
      <c r="C25" s="458" t="str">
        <f>'Unit Data from Audit Worksheet'!D29</f>
        <v>Mental Health Net Position - Restricted Net Position</v>
      </c>
      <c r="D25" s="70"/>
      <c r="E25" s="139">
        <f>'Unit Data from Audit Worksheet'!F29</f>
        <v>0</v>
      </c>
      <c r="F25" s="251">
        <f>IF(L25&lt;0,"Error: Enter as positive.",)</f>
        <v>0</v>
      </c>
      <c r="G25" s="136"/>
      <c r="H25" s="133"/>
      <c r="I25" s="20"/>
      <c r="J25" s="132">
        <v>572</v>
      </c>
      <c r="K25" s="458" t="s">
        <v>288</v>
      </c>
      <c r="L25" s="168">
        <f t="shared" si="4"/>
        <v>0</v>
      </c>
      <c r="M25"/>
      <c r="P25" s="118"/>
      <c r="Q25" s="156"/>
      <c r="R25" s="232"/>
      <c r="S25" s="232"/>
      <c r="T25" s="232"/>
      <c r="U25" s="232"/>
      <c r="V25" s="232"/>
      <c r="W25" s="232"/>
      <c r="X25" s="362"/>
      <c r="Y25" s="163"/>
      <c r="Z25" s="232"/>
      <c r="AA25" s="232"/>
      <c r="AB25" s="163"/>
    </row>
    <row r="26" spans="1:28" s="16" customFormat="1" ht="73.5" customHeight="1" x14ac:dyDescent="0.3">
      <c r="A26" s="458">
        <f>'Unit Data from Audit Worksheet'!A30</f>
        <v>573</v>
      </c>
      <c r="B26" s="458" t="str">
        <f>'Unit Data from Audit Worksheet'!C30</f>
        <v>Statement of Net Position - combined totals from all Proprietary Funds</v>
      </c>
      <c r="C26" s="458" t="str">
        <f>'Unit Data from Audit Worksheet'!D30</f>
        <v>Mental Health Net Position - Unrestricted Net Position</v>
      </c>
      <c r="D26" s="70"/>
      <c r="E26" s="139">
        <f>'Unit Data from Audit Worksheet'!F30</f>
        <v>0</v>
      </c>
      <c r="F26" s="251">
        <f>IF(L26&lt;0,"Error: Enter as positive.",)</f>
        <v>0</v>
      </c>
      <c r="G26" s="136"/>
      <c r="H26" s="133"/>
      <c r="I26" s="20"/>
      <c r="J26" s="132">
        <v>573</v>
      </c>
      <c r="K26" s="131" t="s">
        <v>296</v>
      </c>
      <c r="L26" s="168">
        <f t="shared" si="4"/>
        <v>0</v>
      </c>
      <c r="M26"/>
      <c r="P26" s="118"/>
      <c r="Q26" s="156"/>
      <c r="R26" s="232"/>
      <c r="S26" s="232"/>
      <c r="T26" s="232"/>
      <c r="U26" s="232"/>
      <c r="V26" s="232"/>
      <c r="W26" s="232"/>
      <c r="X26" s="362"/>
      <c r="Y26" s="163"/>
      <c r="Z26" s="232"/>
      <c r="AA26" s="232"/>
      <c r="AB26" s="163"/>
    </row>
    <row r="27" spans="1:28" s="16" customFormat="1" ht="73.5" customHeight="1" x14ac:dyDescent="0.3">
      <c r="A27" s="458">
        <f>'Unit Data from Audit Worksheet'!A31</f>
        <v>35</v>
      </c>
      <c r="B27" s="458" t="str">
        <f>'Unit Data from Audit Worksheet'!C31</f>
        <v>Net Position</v>
      </c>
      <c r="C27" s="458" t="str">
        <f>'Unit Data from Audit Worksheet'!D31</f>
        <v>Mental Health or Hospital-EF- Patient Accounts Receivable, Net of Allowance for Bad Debt</v>
      </c>
      <c r="D27" s="70"/>
      <c r="E27" s="139">
        <f>'Unit Data from Audit Worksheet'!F31</f>
        <v>0</v>
      </c>
      <c r="F27" s="251"/>
      <c r="G27" s="136"/>
      <c r="H27" s="133"/>
      <c r="I27" s="20"/>
      <c r="J27" s="132">
        <v>35</v>
      </c>
      <c r="K27" s="131" t="s">
        <v>642</v>
      </c>
      <c r="L27" s="168">
        <f t="shared" si="4"/>
        <v>0</v>
      </c>
      <c r="M27"/>
      <c r="P27" s="118"/>
      <c r="Q27" s="156"/>
      <c r="R27" s="232"/>
      <c r="S27" s="232"/>
      <c r="T27" s="232"/>
      <c r="U27" s="232"/>
      <c r="V27" s="232"/>
      <c r="W27" s="232"/>
      <c r="X27" s="362"/>
      <c r="Y27" s="163"/>
      <c r="Z27" s="232"/>
      <c r="AA27" s="232"/>
      <c r="AB27" s="163"/>
    </row>
    <row r="28" spans="1:28" s="16" customFormat="1" ht="73.5" customHeight="1" x14ac:dyDescent="0.3">
      <c r="A28" s="458">
        <f>'Unit Data from Audit Worksheet'!A32</f>
        <v>40</v>
      </c>
      <c r="B28" s="458" t="str">
        <f>'Unit Data from Audit Worksheet'!C32</f>
        <v>Revenue, Expenses, Changes in Net Position</v>
      </c>
      <c r="C28" s="458" t="str">
        <f>'Unit Data from Audit Worksheet'!D32</f>
        <v>Net Patient Revenues</v>
      </c>
      <c r="D28" s="70"/>
      <c r="E28" s="139">
        <f>'Unit Data from Audit Worksheet'!F32</f>
        <v>0</v>
      </c>
      <c r="F28" s="251"/>
      <c r="G28" s="136"/>
      <c r="H28" s="133"/>
      <c r="I28" s="20"/>
      <c r="J28" s="132">
        <v>40</v>
      </c>
      <c r="K28" s="131" t="s">
        <v>644</v>
      </c>
      <c r="L28" s="168">
        <f t="shared" si="4"/>
        <v>0</v>
      </c>
      <c r="M28"/>
      <c r="P28" s="118"/>
      <c r="Q28" s="156"/>
      <c r="R28" s="232"/>
      <c r="S28" s="232"/>
      <c r="T28" s="232"/>
      <c r="U28" s="232"/>
      <c r="V28" s="232"/>
      <c r="W28" s="232"/>
      <c r="X28" s="362"/>
      <c r="Y28" s="163"/>
      <c r="Z28" s="232"/>
      <c r="AA28" s="232"/>
      <c r="AB28" s="163"/>
    </row>
    <row r="29" spans="1:28" s="16" customFormat="1" ht="73.5" customHeight="1" x14ac:dyDescent="0.3">
      <c r="A29" s="458">
        <f>'Unit Data from Audit Worksheet'!A33</f>
        <v>107</v>
      </c>
      <c r="B29" s="458" t="str">
        <f>'Unit Data from Audit Worksheet'!C33</f>
        <v>Revenue, Expenses, Changes in Net Position</v>
      </c>
      <c r="C29" s="458" t="str">
        <f>'Unit Data from Audit Worksheet'!D33</f>
        <v>Total Operating Revenues</v>
      </c>
      <c r="D29" s="70"/>
      <c r="E29" s="139">
        <f>'Unit Data from Audit Worksheet'!F33</f>
        <v>0</v>
      </c>
      <c r="F29" s="251"/>
      <c r="G29" s="136"/>
      <c r="H29" s="133"/>
      <c r="I29" s="20"/>
      <c r="J29" s="132">
        <v>107</v>
      </c>
      <c r="K29" s="131" t="s">
        <v>645</v>
      </c>
      <c r="L29" s="168">
        <f t="shared" si="4"/>
        <v>0</v>
      </c>
      <c r="M29"/>
      <c r="P29" s="118"/>
      <c r="Q29" s="156"/>
      <c r="R29" s="232"/>
      <c r="S29" s="232"/>
      <c r="T29" s="232"/>
      <c r="U29" s="232"/>
      <c r="V29" s="232"/>
      <c r="W29" s="232"/>
      <c r="X29" s="362"/>
      <c r="Y29" s="163"/>
      <c r="Z29" s="232"/>
      <c r="AA29" s="232"/>
      <c r="AB29" s="163"/>
    </row>
    <row r="30" spans="1:28" s="16" customFormat="1" ht="73.5" customHeight="1" x14ac:dyDescent="0.3">
      <c r="A30" s="458">
        <f>'Unit Data from Audit Worksheet'!A34</f>
        <v>108</v>
      </c>
      <c r="B30" s="458" t="str">
        <f>'Unit Data from Audit Worksheet'!C34</f>
        <v>Revenue, Expenses, Changes in Net Position</v>
      </c>
      <c r="C30" s="458" t="str">
        <f>'Unit Data from Audit Worksheet'!D34</f>
        <v>Total Operating Expenses. May include Interest Expense - Enter as a positive</v>
      </c>
      <c r="D30" s="70"/>
      <c r="E30" s="139">
        <f>'Unit Data from Audit Worksheet'!F34</f>
        <v>0</v>
      </c>
      <c r="F30" s="251">
        <f>IF(L30&lt;0,"Error: Enter as positive.",)</f>
        <v>0</v>
      </c>
      <c r="G30" s="136"/>
      <c r="H30" s="133"/>
      <c r="I30" s="20"/>
      <c r="J30" s="132">
        <v>108</v>
      </c>
      <c r="K30" s="131" t="s">
        <v>647</v>
      </c>
      <c r="L30" s="168">
        <f t="shared" si="4"/>
        <v>0</v>
      </c>
      <c r="M30"/>
      <c r="P30" s="118"/>
      <c r="Q30" s="156"/>
      <c r="R30" s="232"/>
      <c r="S30" s="232"/>
      <c r="T30" s="232"/>
      <c r="U30" s="232"/>
      <c r="V30" s="232"/>
      <c r="W30" s="232"/>
      <c r="X30" s="362"/>
      <c r="Y30" s="163"/>
      <c r="Z30" s="232"/>
      <c r="AA30" s="232"/>
      <c r="AB30" s="163"/>
    </row>
    <row r="31" spans="1:28" s="16" customFormat="1" ht="73.5" customHeight="1" x14ac:dyDescent="0.3">
      <c r="A31" s="458">
        <f>'Unit Data from Audit Worksheet'!A35</f>
        <v>33</v>
      </c>
      <c r="B31" s="458" t="str">
        <f>'Unit Data from Audit Worksheet'!C35</f>
        <v>Combined Proprietary Funds - Change in Cash Flow Statement</v>
      </c>
      <c r="C31" s="458" t="str">
        <f>'Unit Data from Audit Worksheet'!D35</f>
        <v>Combined Totals of all Proprietary Funds - Cash Flow from Operating</v>
      </c>
      <c r="D31" s="70"/>
      <c r="E31" s="139">
        <f>'Unit Data from Audit Worksheet'!F35</f>
        <v>0</v>
      </c>
      <c r="F31" s="251"/>
      <c r="G31" s="136"/>
      <c r="H31" s="133"/>
      <c r="I31" s="20"/>
      <c r="J31" s="132">
        <v>33</v>
      </c>
      <c r="K31" s="458" t="s">
        <v>152</v>
      </c>
      <c r="L31" s="168">
        <f t="shared" si="4"/>
        <v>0</v>
      </c>
      <c r="M31"/>
      <c r="P31" s="118"/>
      <c r="Q31" s="156"/>
      <c r="R31" s="232"/>
      <c r="S31" s="232"/>
      <c r="T31" s="232"/>
      <c r="U31" s="232"/>
      <c r="V31" s="232"/>
      <c r="W31" s="232"/>
      <c r="X31" s="362"/>
      <c r="Y31" s="163"/>
      <c r="Z31" s="232"/>
      <c r="AA31" s="232"/>
      <c r="AB31" s="163"/>
    </row>
    <row r="32" spans="1:28" s="16" customFormat="1" ht="73.5" customHeight="1" x14ac:dyDescent="0.3">
      <c r="A32" s="498">
        <f>'Unit Data from Audit Worksheet'!A36</f>
        <v>1052</v>
      </c>
      <c r="B32" s="498" t="str">
        <f>'Unit Data from Audit Worksheet'!C36</f>
        <v>General Fund-Rev, Exp. Change in Fund Balance</v>
      </c>
      <c r="C32" s="498" t="str">
        <f>'Unit Data from Audit Worksheet'!D36</f>
        <v>Mark to Market unrealized losses in the General Fund.  (enter as a negative number)</v>
      </c>
      <c r="D32" s="70"/>
      <c r="E32" s="139">
        <f>'Unit Data from Audit Worksheet'!F36</f>
        <v>0</v>
      </c>
      <c r="F32" s="251"/>
      <c r="G32" s="136"/>
      <c r="H32" s="133"/>
      <c r="I32" s="20"/>
      <c r="J32" s="142">
        <v>1052</v>
      </c>
      <c r="K32" s="62" t="s">
        <v>551</v>
      </c>
      <c r="L32" s="168">
        <f t="shared" si="4"/>
        <v>0</v>
      </c>
      <c r="M32"/>
      <c r="P32" s="118"/>
      <c r="Q32" s="156"/>
      <c r="R32" s="232"/>
      <c r="S32" s="232"/>
      <c r="T32" s="232"/>
      <c r="U32" s="232"/>
      <c r="V32" s="232"/>
      <c r="W32" s="232"/>
      <c r="X32" s="362"/>
      <c r="Y32" s="163"/>
      <c r="Z32" s="232"/>
      <c r="AA32" s="232"/>
      <c r="AB32" s="163"/>
    </row>
    <row r="33" spans="1:28" ht="96" customHeight="1" x14ac:dyDescent="0.3">
      <c r="A33" s="126">
        <f>'Unit Data from Audit Worksheet'!A38</f>
        <v>622</v>
      </c>
      <c r="B33" s="135" t="str">
        <f>'Unit Data from Audit Worksheet'!C38</f>
        <v>FS., Pension note or RSI</v>
      </c>
      <c r="C33" s="135" t="str">
        <f>'Unit Data from Audit Worksheet'!D38</f>
        <v xml:space="preserve">Unit's Share of Net Pension Liability ($s)
- unit of government is a participating employer in the State's TSERS (Teachers' and State Employees' Retirement System) or the LGERS (Local Governmental Employees' Retirement System).  </v>
      </c>
      <c r="D33" s="138"/>
      <c r="E33" s="139">
        <f>'Unit Data from Audit Worksheet'!F38</f>
        <v>0</v>
      </c>
      <c r="F33" s="251">
        <f>IF(L33&lt;0,"Error: Enter as positive.",)</f>
        <v>0</v>
      </c>
      <c r="G33" s="136"/>
      <c r="H33" s="133"/>
      <c r="I33" s="20"/>
      <c r="J33" s="132">
        <v>622</v>
      </c>
      <c r="K33" s="137" t="s">
        <v>197</v>
      </c>
      <c r="L33" s="168">
        <f t="shared" si="4"/>
        <v>0</v>
      </c>
      <c r="P33" s="118"/>
      <c r="X33" s="362">
        <v>82</v>
      </c>
      <c r="Y33" s="163">
        <v>82</v>
      </c>
      <c r="AA33" s="232" t="e">
        <f>#REF!-#REF!</f>
        <v>#REF!</v>
      </c>
      <c r="AB33" s="163" t="e">
        <f>E33-#REF!</f>
        <v>#REF!</v>
      </c>
    </row>
    <row r="34" spans="1:28" ht="146.4" customHeight="1" x14ac:dyDescent="0.3">
      <c r="A34" s="126">
        <f>'Unit Data from Audit Worksheet'!A39</f>
        <v>577</v>
      </c>
      <c r="B34" s="135" t="str">
        <f>'Unit Data from Audit Worksheet'!C39</f>
        <v>Pension Notes</v>
      </c>
      <c r="C34" s="135" t="str">
        <f>'Unit Data from Audit Worksheet'!D39</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Select "1" for Yes and "2" for No from drop down list.
</v>
      </c>
      <c r="D34" s="138"/>
      <c r="E34" s="139">
        <f>'Unit Data from Audit Worksheet'!F39</f>
        <v>0</v>
      </c>
      <c r="F34" s="134"/>
      <c r="G34" s="136"/>
      <c r="H34" s="133"/>
      <c r="I34" s="20"/>
      <c r="J34" s="132">
        <v>577</v>
      </c>
      <c r="K34" s="137" t="s">
        <v>183</v>
      </c>
      <c r="L34" s="168">
        <f t="shared" si="4"/>
        <v>0</v>
      </c>
      <c r="P34" s="118"/>
      <c r="X34" s="362">
        <v>359</v>
      </c>
      <c r="Y34" s="163">
        <v>359</v>
      </c>
      <c r="AA34" s="232" t="e">
        <f>#REF!-#REF!</f>
        <v>#REF!</v>
      </c>
      <c r="AB34" s="163" t="e">
        <f>E34-#REF!</f>
        <v>#REF!</v>
      </c>
    </row>
    <row r="35" spans="1:28" s="16" customFormat="1" ht="127.5" customHeight="1" x14ac:dyDescent="0.3">
      <c r="A35" s="179">
        <f>'Unit Data from Audit Worksheet'!A41</f>
        <v>547</v>
      </c>
      <c r="B35" s="135" t="str">
        <f>'Unit Data from Audit Worksheet'!C41</f>
        <v>OPEB Note</v>
      </c>
      <c r="C35" s="135" t="str">
        <f>'Unit Data from Audit Worksheet'!D41</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Select from drop down list.</v>
      </c>
      <c r="D35" s="47"/>
      <c r="E35" s="476">
        <f>'Unit Data from Audit Worksheet'!F41</f>
        <v>0</v>
      </c>
      <c r="F35" s="134"/>
      <c r="G35" s="136"/>
      <c r="H35" s="51"/>
      <c r="I35" s="20"/>
      <c r="J35" s="132">
        <v>547</v>
      </c>
      <c r="K35" s="182" t="s">
        <v>158</v>
      </c>
      <c r="L35" s="168">
        <f t="shared" si="4"/>
        <v>0</v>
      </c>
      <c r="M35"/>
      <c r="P35" s="119"/>
      <c r="Q35" s="156"/>
      <c r="R35" s="2"/>
      <c r="S35" s="2"/>
      <c r="T35" s="2"/>
      <c r="U35" s="2"/>
      <c r="V35" s="2"/>
      <c r="W35" s="2"/>
      <c r="X35" s="362">
        <v>547</v>
      </c>
      <c r="Y35" s="163">
        <v>547</v>
      </c>
      <c r="Z35" s="2"/>
      <c r="AA35" s="232">
        <f t="shared" ref="AA35:AA42" si="5">A35-J35</f>
        <v>0</v>
      </c>
      <c r="AB35" s="163">
        <f>E37-L35</f>
        <v>0</v>
      </c>
    </row>
    <row r="36" spans="1:28" s="16" customFormat="1" ht="99" customHeight="1" x14ac:dyDescent="0.3">
      <c r="A36" s="126">
        <f>'Unit Data from Audit Worksheet'!A42</f>
        <v>659</v>
      </c>
      <c r="B36" s="135" t="str">
        <f>'Unit Data from Audit Worksheet'!C42</f>
        <v>OPEB
 Note or RSI</v>
      </c>
      <c r="C36" s="125" t="str">
        <f>'Unit Data from Audit Worksheet'!D42</f>
        <v>Total OPEB benefits - total OPEB liability
If you do not provide benefit, please enter 0</v>
      </c>
      <c r="D36" s="47"/>
      <c r="E36" s="476">
        <f>'Unit Data from Audit Worksheet'!F42</f>
        <v>0</v>
      </c>
      <c r="F36" s="251">
        <f>IF(L36&lt;0,"Error: Enter as positive.",)</f>
        <v>0</v>
      </c>
      <c r="G36" s="64"/>
      <c r="H36" s="133"/>
      <c r="I36" s="20"/>
      <c r="J36" s="128">
        <v>659</v>
      </c>
      <c r="K36" s="127" t="s">
        <v>221</v>
      </c>
      <c r="L36" s="168">
        <f t="shared" si="4"/>
        <v>0</v>
      </c>
      <c r="M36"/>
      <c r="P36" s="119"/>
      <c r="Q36" s="156"/>
      <c r="R36" s="2"/>
      <c r="S36" s="2"/>
      <c r="T36" s="2"/>
      <c r="U36" s="2"/>
      <c r="V36" s="2"/>
      <c r="W36" s="2"/>
      <c r="X36" s="362">
        <v>659</v>
      </c>
      <c r="Y36" s="163">
        <v>659</v>
      </c>
      <c r="Z36" s="2"/>
      <c r="AA36" s="232">
        <f t="shared" si="5"/>
        <v>0</v>
      </c>
      <c r="AB36" s="163">
        <f>E38-L36</f>
        <v>0</v>
      </c>
    </row>
    <row r="37" spans="1:28" s="16" customFormat="1" ht="131.25" customHeight="1" x14ac:dyDescent="0.3">
      <c r="A37" s="126">
        <f>'Unit Data from Audit Worksheet'!A43</f>
        <v>660</v>
      </c>
      <c r="B37" s="135" t="str">
        <f>'Unit Data from Audit Worksheet'!C43</f>
        <v>OPEB
 Note or RSI</v>
      </c>
      <c r="C37" s="125" t="str">
        <f>'Unit Data from Audit Worksheet'!D43</f>
        <v>Total OPEB benefits- OPEB plan fiduciary net position
If no fiduciary net position, enter 0</v>
      </c>
      <c r="D37" s="138"/>
      <c r="E37" s="476">
        <f>'Unit Data from Audit Worksheet'!F43</f>
        <v>0</v>
      </c>
      <c r="F37" s="134" t="str">
        <f>IF(L37&lt;1,"Please answer this question","")</f>
        <v>Please answer this question</v>
      </c>
      <c r="G37" s="136"/>
      <c r="H37" s="133"/>
      <c r="I37" s="20"/>
      <c r="J37" s="128">
        <v>660</v>
      </c>
      <c r="K37" s="127" t="s">
        <v>222</v>
      </c>
      <c r="L37" s="168">
        <f t="shared" si="4"/>
        <v>0</v>
      </c>
      <c r="M37"/>
      <c r="P37" s="119"/>
      <c r="Q37" s="156"/>
      <c r="R37" s="2"/>
      <c r="S37" s="2"/>
      <c r="T37" s="2"/>
      <c r="U37" s="2"/>
      <c r="V37" s="2"/>
      <c r="W37" s="2"/>
      <c r="X37" s="362">
        <v>660</v>
      </c>
      <c r="Y37" s="163">
        <v>660</v>
      </c>
      <c r="Z37" s="2"/>
      <c r="AA37" s="232">
        <f t="shared" si="5"/>
        <v>0</v>
      </c>
      <c r="AB37" s="163" t="e">
        <f>#REF!-L37</f>
        <v>#REF!</v>
      </c>
    </row>
    <row r="38" spans="1:28" ht="134.25" customHeight="1" x14ac:dyDescent="0.3">
      <c r="A38" s="126">
        <f>'Unit Data from Audit Worksheet'!A44</f>
        <v>661</v>
      </c>
      <c r="B38" s="135" t="str">
        <f>'Unit Data from Audit Worksheet'!C44</f>
        <v>OPEB
RSI</v>
      </c>
      <c r="C38" s="125" t="str">
        <f>'Unit Data from Audit Worksheet'!D44</f>
        <v>Total OPEB benefits - What is the plan’s fiduciary net position as a percentage of the total OPEB liability?  Please enter as percentage value; for example, 83.5% should be entered as 83.5.  If assets have not been set aside in a trust, please enter 0.0</v>
      </c>
      <c r="D38" s="138"/>
      <c r="E38" s="74">
        <f>'Unit Data from Audit Worksheet'!F44</f>
        <v>0</v>
      </c>
      <c r="F38" s="134"/>
      <c r="G38" s="183" t="s">
        <v>724</v>
      </c>
      <c r="H38" s="51" t="e">
        <f>(L37/L36)*100</f>
        <v>#DIV/0!</v>
      </c>
      <c r="I38" s="20"/>
      <c r="J38" s="128">
        <v>661</v>
      </c>
      <c r="K38" s="137" t="s">
        <v>223</v>
      </c>
      <c r="L38" s="501">
        <f t="shared" si="4"/>
        <v>0</v>
      </c>
      <c r="P38" s="119"/>
      <c r="X38" s="362">
        <v>661</v>
      </c>
      <c r="Y38" s="2">
        <v>661</v>
      </c>
      <c r="AA38" s="232">
        <f t="shared" si="5"/>
        <v>0</v>
      </c>
      <c r="AB38" s="163" t="e">
        <f>#REF!-L38</f>
        <v>#REF!</v>
      </c>
    </row>
    <row r="39" spans="1:28" ht="87.75" customHeight="1" x14ac:dyDescent="0.3">
      <c r="A39" s="126">
        <f>'TD Info Completed by Auditor'!A9</f>
        <v>906</v>
      </c>
      <c r="B39" s="65" t="s">
        <v>269</v>
      </c>
      <c r="C39" s="126" t="str">
        <f>'TD Info Completed by Auditor'!B9</f>
        <v>Is the Independent Auditor's Report Opinion Unmodified?</v>
      </c>
      <c r="D39" s="138"/>
      <c r="E39" s="128">
        <f>IF(+'TD Info Completed by Auditor'!C9="Yes",1,IF(+'TD Info Completed by Auditor'!C9="No",2,IF(+'TD Info Completed by Auditor'!C9="N/A",3,0)))</f>
        <v>0</v>
      </c>
      <c r="F39" s="134"/>
      <c r="G39" s="136"/>
      <c r="H39" s="133"/>
      <c r="I39" s="20"/>
      <c r="J39" s="106">
        <v>906</v>
      </c>
      <c r="K39" s="33" t="s">
        <v>260</v>
      </c>
      <c r="L39" s="168">
        <f t="shared" si="4"/>
        <v>0</v>
      </c>
      <c r="N39" s="146" t="s">
        <v>281</v>
      </c>
      <c r="P39" s="117"/>
      <c r="X39" s="163" t="e">
        <v>#N/A</v>
      </c>
      <c r="AA39" s="232">
        <f t="shared" si="5"/>
        <v>0</v>
      </c>
      <c r="AB39" s="163" t="e">
        <f>#REF!-L39</f>
        <v>#REF!</v>
      </c>
    </row>
    <row r="40" spans="1:28" ht="87.75" customHeight="1" x14ac:dyDescent="0.3">
      <c r="A40" s="126">
        <f>'TD Info Completed by Auditor'!A10</f>
        <v>907</v>
      </c>
      <c r="B40" s="65" t="s">
        <v>269</v>
      </c>
      <c r="C40" s="126" t="str">
        <f>'TD Info Completed by Auditor'!B10</f>
        <v xml:space="preserve">Is there a finding for lack of segregation of duties at this unit? </v>
      </c>
      <c r="D40" s="138"/>
      <c r="E40" s="128">
        <f>IF(+'TD Info Completed by Auditor'!C10="Yes",1,IF(+'TD Info Completed by Auditor'!C10="No",2,IF(+'TD Info Completed by Auditor'!C10="N/A",3,0)))</f>
        <v>0</v>
      </c>
      <c r="F40" s="134"/>
      <c r="G40" s="136"/>
      <c r="H40" s="133"/>
      <c r="I40" s="20"/>
      <c r="J40" s="106">
        <v>907</v>
      </c>
      <c r="K40" s="33" t="s">
        <v>261</v>
      </c>
      <c r="L40" s="168">
        <f t="shared" si="4"/>
        <v>0</v>
      </c>
      <c r="N40" s="146" t="s">
        <v>281</v>
      </c>
      <c r="P40" s="118"/>
      <c r="X40" s="163" t="e">
        <v>#N/A</v>
      </c>
      <c r="Y40" s="232"/>
      <c r="AA40" s="232">
        <f t="shared" si="5"/>
        <v>0</v>
      </c>
      <c r="AB40" s="163" t="e">
        <f>#REF!-L40</f>
        <v>#REF!</v>
      </c>
    </row>
    <row r="41" spans="1:28" s="232" customFormat="1" ht="87.75" customHeight="1" x14ac:dyDescent="0.3">
      <c r="A41" s="175">
        <f>'TD Info Completed by Auditor'!A11</f>
        <v>1058</v>
      </c>
      <c r="B41" s="124"/>
      <c r="C41" s="175" t="str">
        <f>'TD Info Completed by Auditor'!B11</f>
        <v>Did your audit disclose as a finding any statutory violations? (not including budget violations) (Yes or No)</v>
      </c>
      <c r="D41" s="138"/>
      <c r="E41" s="128">
        <f>IF(+'TD Info Completed by Auditor'!C11="Yes",1,IF(+'TD Info Completed by Auditor'!C11="No",2,IF(+'TD Info Completed by Auditor'!C11="N/A",3,0)))</f>
        <v>0</v>
      </c>
      <c r="F41" s="134"/>
      <c r="G41" s="136"/>
      <c r="H41" s="133"/>
      <c r="I41" s="20"/>
      <c r="J41" s="63">
        <v>1058</v>
      </c>
      <c r="K41" s="116" t="s">
        <v>730</v>
      </c>
      <c r="L41" s="168">
        <f t="shared" si="4"/>
        <v>0</v>
      </c>
      <c r="M41"/>
      <c r="N41" s="146"/>
      <c r="P41" s="119"/>
      <c r="Q41" s="156"/>
      <c r="X41" s="163"/>
      <c r="AA41" s="232">
        <f t="shared" si="5"/>
        <v>0</v>
      </c>
      <c r="AB41" s="163"/>
    </row>
    <row r="42" spans="1:28" s="232" customFormat="1" ht="87.75" customHeight="1" x14ac:dyDescent="0.3">
      <c r="A42" s="175">
        <f>'TD Info Completed by Auditor'!A12</f>
        <v>1059</v>
      </c>
      <c r="B42" s="124"/>
      <c r="C42" s="175" t="str">
        <f>'TD Info Completed by Auditor'!B12</f>
        <v xml:space="preserve"> Did the unit have a board-appointed finance officer the entire fiscal year? (Yes or No)</v>
      </c>
      <c r="D42" s="138"/>
      <c r="E42" s="128">
        <f>IF(+'TD Info Completed by Auditor'!C12="Yes",1,IF(+'TD Info Completed by Auditor'!C12="No",2,IF(+'TD Info Completed by Auditor'!C12="N/A",3,0)))</f>
        <v>0</v>
      </c>
      <c r="F42" s="134"/>
      <c r="G42" s="136"/>
      <c r="H42" s="133"/>
      <c r="I42" s="20"/>
      <c r="J42" s="63">
        <v>1059</v>
      </c>
      <c r="K42" s="116" t="s">
        <v>731</v>
      </c>
      <c r="L42" s="168">
        <f t="shared" si="4"/>
        <v>0</v>
      </c>
      <c r="M42"/>
      <c r="N42" s="146"/>
      <c r="P42" s="119"/>
      <c r="Q42" s="156"/>
      <c r="X42" s="163"/>
      <c r="AA42" s="232">
        <f t="shared" si="5"/>
        <v>0</v>
      </c>
      <c r="AB42" s="163"/>
    </row>
    <row r="43" spans="1:28" s="232" customFormat="1" ht="87.75" customHeight="1" x14ac:dyDescent="0.3">
      <c r="A43" s="126">
        <f>'TD Info Completed by Auditor'!A13</f>
        <v>951</v>
      </c>
      <c r="B43" s="16"/>
      <c r="C43" s="126" t="str">
        <f>'TD Info Completed by Auditor'!B13</f>
        <v>Is there a finding for lack of technical skills, knowledge and experience (SKE) at this unit?</v>
      </c>
      <c r="D43" s="138"/>
      <c r="E43" s="128">
        <f>IF(+'TD Info Completed by Auditor'!C13="Yes",1,IF(+'TD Info Completed by Auditor'!C13="No",2,IF(+'TD Info Completed by Auditor'!C13="N/A",3,0)))</f>
        <v>0</v>
      </c>
      <c r="F43" s="134"/>
      <c r="G43" s="136"/>
      <c r="H43" s="133"/>
      <c r="I43" s="20"/>
      <c r="J43" s="106">
        <v>951</v>
      </c>
      <c r="K43" s="489" t="s">
        <v>727</v>
      </c>
      <c r="L43" s="168">
        <f t="shared" si="4"/>
        <v>0</v>
      </c>
      <c r="M43"/>
      <c r="N43" s="146"/>
      <c r="P43" s="119"/>
      <c r="Q43" s="156"/>
      <c r="X43" s="163"/>
      <c r="AB43" s="163"/>
    </row>
    <row r="44" spans="1:28" ht="87.75" customHeight="1" x14ac:dyDescent="0.3">
      <c r="A44" s="126">
        <f>'TD Info Completed by Auditor'!A14</f>
        <v>953</v>
      </c>
      <c r="B44" s="65" t="s">
        <v>269</v>
      </c>
      <c r="C44" s="126" t="str">
        <f>'TD Info Completed by Auditor'!B14</f>
        <v xml:space="preserve">Is there is a going concern finding noted in the audit report? </v>
      </c>
      <c r="D44" s="138"/>
      <c r="E44" s="128">
        <f>IF(+'TD Info Completed by Auditor'!C14="Yes",1,IF(+'TD Info Completed by Auditor'!C14="No",2,IF(+'TD Info Completed by Auditor'!C14="N/A",3,0)))</f>
        <v>0</v>
      </c>
      <c r="F44" s="134"/>
      <c r="G44" s="136"/>
      <c r="H44" s="133"/>
      <c r="I44" s="20"/>
      <c r="J44" s="106">
        <v>953</v>
      </c>
      <c r="K44" s="33" t="s">
        <v>299</v>
      </c>
      <c r="L44" s="168">
        <f t="shared" si="4"/>
        <v>0</v>
      </c>
      <c r="N44" s="146" t="s">
        <v>281</v>
      </c>
      <c r="P44" s="119"/>
      <c r="X44" s="163" t="e">
        <v>#N/A</v>
      </c>
      <c r="Y44" s="232"/>
      <c r="AA44" s="232">
        <f>A44-J44</f>
        <v>0</v>
      </c>
      <c r="AB44" s="163">
        <f>E46-L44</f>
        <v>0</v>
      </c>
    </row>
    <row r="45" spans="1:28" ht="87.75" customHeight="1" x14ac:dyDescent="0.3">
      <c r="A45" s="126">
        <f>'TD Info Completed by Auditor'!A15</f>
        <v>955</v>
      </c>
      <c r="B45" s="65" t="s">
        <v>269</v>
      </c>
      <c r="C45" s="126" t="str">
        <f>'TD Info Completed by Auditor'!B15</f>
        <v xml:space="preserve">Number of significant deficiency findings (financial statement findings only)
Exclude findings reported in questions 906, 907, 951, 953 </v>
      </c>
      <c r="D45" s="138"/>
      <c r="E45" s="128">
        <f>'TD Info Completed by Auditor'!C15</f>
        <v>0</v>
      </c>
      <c r="F45" s="134"/>
      <c r="G45" s="136"/>
      <c r="H45" s="133"/>
      <c r="I45" s="20"/>
      <c r="J45" s="106">
        <v>955</v>
      </c>
      <c r="K45" s="33" t="s">
        <v>726</v>
      </c>
      <c r="L45" s="168">
        <f t="shared" si="4"/>
        <v>0</v>
      </c>
      <c r="N45" s="146" t="s">
        <v>281</v>
      </c>
      <c r="P45" s="119"/>
      <c r="X45" s="163" t="e">
        <v>#N/A</v>
      </c>
      <c r="Y45" s="232"/>
      <c r="AA45" s="232">
        <f>A45-J45</f>
        <v>0</v>
      </c>
      <c r="AB45" s="163">
        <f>E48-L45</f>
        <v>0</v>
      </c>
    </row>
    <row r="46" spans="1:28" ht="87.75" customHeight="1" x14ac:dyDescent="0.3">
      <c r="A46" s="126">
        <f>'TD Info Completed by Auditor'!A16</f>
        <v>957</v>
      </c>
      <c r="B46" s="65" t="s">
        <v>269</v>
      </c>
      <c r="C46" s="126" t="str">
        <f>'TD Info Completed by Auditor'!B16</f>
        <v xml:space="preserve">Number of material weaknesses findings (financial statements findings only)
Exclude findings reported in questions 906, 907, 951, 953 </v>
      </c>
      <c r="D46" s="138"/>
      <c r="E46" s="128">
        <f>'TD Info Completed by Auditor'!C16</f>
        <v>0</v>
      </c>
      <c r="F46" s="134"/>
      <c r="G46" s="136"/>
      <c r="H46" s="133"/>
      <c r="I46" s="20"/>
      <c r="J46" s="106">
        <v>957</v>
      </c>
      <c r="K46" s="33" t="s">
        <v>725</v>
      </c>
      <c r="L46" s="168">
        <f t="shared" si="4"/>
        <v>0</v>
      </c>
      <c r="N46" s="146" t="s">
        <v>281</v>
      </c>
      <c r="P46" s="119"/>
      <c r="X46" s="163" t="e">
        <v>#N/A</v>
      </c>
      <c r="Y46" s="232"/>
      <c r="AA46" s="232">
        <f>A46-J46</f>
        <v>0</v>
      </c>
      <c r="AB46" s="163" t="e">
        <f>#REF!-L46</f>
        <v>#REF!</v>
      </c>
    </row>
    <row r="47" spans="1:28" s="232" customFormat="1" ht="211.8" customHeight="1" x14ac:dyDescent="0.3">
      <c r="A47" s="126">
        <f>'TD Info Completed by Auditor'!A17</f>
        <v>973</v>
      </c>
      <c r="B47" s="65" t="s">
        <v>269</v>
      </c>
      <c r="C47" s="126" t="str">
        <f>'TD Info Completed by Auditor'!B17</f>
        <v>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  This question is intended to include other issues that would have a substantial negative impact financially or internal controls that would have a negative effect on the unit's operations that are not reflected in the unit's audit report.  This includes matters the auditor presented to the board such as excessive employee turnover or loss of a big tax payer.</v>
      </c>
      <c r="D47" s="138"/>
      <c r="E47" s="128">
        <f>'TD Info Completed by Auditor'!C17</f>
        <v>0</v>
      </c>
      <c r="F47" s="134"/>
      <c r="G47" s="136"/>
      <c r="H47" s="133"/>
      <c r="I47" s="20"/>
      <c r="J47" s="473">
        <v>973</v>
      </c>
      <c r="K47" s="495" t="s">
        <v>728</v>
      </c>
      <c r="L47" s="168">
        <f t="shared" si="4"/>
        <v>0</v>
      </c>
      <c r="M47"/>
      <c r="N47" s="146"/>
      <c r="P47" s="119"/>
      <c r="Q47" s="156"/>
      <c r="X47" s="163"/>
      <c r="AB47" s="163"/>
    </row>
    <row r="48" spans="1:28" ht="87.75" customHeight="1" x14ac:dyDescent="0.3">
      <c r="A48" s="126">
        <f>'TD Info Completed by Auditor'!A18</f>
        <v>959</v>
      </c>
      <c r="B48" s="65" t="s">
        <v>269</v>
      </c>
      <c r="C48" s="126" t="str">
        <f>'TD Info Completed by Auditor'!B18</f>
        <v>Did the Unit have debt service payments deferred or restructured in this fiscal year? (does not include refinancings designed to take advantage of lower interest rates)  Select Yes, No, or NA</v>
      </c>
      <c r="D48" s="138"/>
      <c r="E48" s="128">
        <f>IF(+'TD Info Completed by Auditor'!C18="Yes",1,IF(+'TD Info Completed by Auditor'!C18="No",2,IF(+'TD Info Completed by Auditor'!C18="N/A",3,0)))</f>
        <v>0</v>
      </c>
      <c r="F48" s="134"/>
      <c r="G48" s="136"/>
      <c r="H48" s="133"/>
      <c r="I48" s="20"/>
      <c r="J48" s="106">
        <v>959</v>
      </c>
      <c r="K48" s="33" t="s">
        <v>283</v>
      </c>
      <c r="L48" s="168">
        <f t="shared" si="4"/>
        <v>0</v>
      </c>
      <c r="N48" s="146" t="s">
        <v>281</v>
      </c>
      <c r="P48" s="119"/>
      <c r="X48" s="163" t="e">
        <v>#N/A</v>
      </c>
      <c r="Y48" s="232"/>
      <c r="AA48" s="232">
        <f>A48-J48</f>
        <v>0</v>
      </c>
      <c r="AB48" s="163">
        <f>E49-L48</f>
        <v>0</v>
      </c>
    </row>
    <row r="49" spans="1:28" s="232" customFormat="1" ht="177.75" customHeight="1" x14ac:dyDescent="0.3">
      <c r="A49" s="126">
        <f>'TD Info Completed by Auditor'!A19</f>
        <v>974</v>
      </c>
      <c r="B49" s="65" t="s">
        <v>269</v>
      </c>
      <c r="C49" s="126" t="str">
        <f>'TD Info Completed by Auditor'!B19</f>
        <v>Did the Unit have any of the following occur:
1.  Bond covenants were not met
2.  Debt service payments made late?  Deferred payments authorized by LGC or other state
     agencies should not be counted as late for purposes of this question.</v>
      </c>
      <c r="D49" s="138"/>
      <c r="E49" s="128">
        <f>IF(+'TD Info Completed by Auditor'!C19="Yes",1,IF(+'TD Info Completed by Auditor'!C19="No",2,IF(+'TD Info Completed by Auditor'!C19="N/A",3,0)))</f>
        <v>0</v>
      </c>
      <c r="F49" s="134"/>
      <c r="G49" s="136"/>
      <c r="H49" s="133"/>
      <c r="I49" s="20"/>
      <c r="J49" s="106">
        <v>974</v>
      </c>
      <c r="K49" s="33" t="s">
        <v>300</v>
      </c>
      <c r="L49" s="168">
        <f t="shared" si="4"/>
        <v>0</v>
      </c>
      <c r="M49"/>
      <c r="N49" s="146" t="s">
        <v>281</v>
      </c>
      <c r="P49" s="121"/>
      <c r="Q49" s="156"/>
      <c r="X49" s="163"/>
      <c r="AB49" s="163"/>
    </row>
    <row r="50" spans="1:28" ht="87.75" customHeight="1" x14ac:dyDescent="0.3">
      <c r="A50" s="126">
        <f>'TD Info Completed by Auditor'!A23</f>
        <v>979</v>
      </c>
      <c r="B50" s="65" t="s">
        <v>269</v>
      </c>
      <c r="C50" s="125" t="str">
        <f>'TD Info Completed by Auditor'!B23</f>
        <v>The Auditor will submit the Audit Report to the LGC within five months plus one day after the fiscal year end.  (for units with a June 30th fiscal year-end this would be December 1)   Select Yes or No</v>
      </c>
      <c r="D50" s="138"/>
      <c r="E50" s="128">
        <f>IF(+'TD Info Completed by Auditor'!C23="Yes",1,IF(+'TD Info Completed by Auditor'!C23="No",2,IF(+'TD Info Completed by Auditor'!C23="N/A",3,0)))</f>
        <v>0</v>
      </c>
      <c r="F50" s="134"/>
      <c r="G50" s="136"/>
      <c r="H50" s="133"/>
      <c r="I50" s="20"/>
      <c r="J50" s="106">
        <v>979</v>
      </c>
      <c r="K50" s="33" t="s">
        <v>267</v>
      </c>
      <c r="L50" s="168">
        <f t="shared" si="4"/>
        <v>0</v>
      </c>
      <c r="N50" s="146" t="s">
        <v>281</v>
      </c>
      <c r="P50" s="121"/>
      <c r="Q50" s="181"/>
      <c r="X50" s="163" t="e">
        <v>#N/A</v>
      </c>
      <c r="Y50" s="232"/>
      <c r="AA50" s="232">
        <f>A50-J50</f>
        <v>0</v>
      </c>
      <c r="AB50" s="163" t="e">
        <f>#REF!-L50</f>
        <v>#REF!</v>
      </c>
    </row>
    <row r="51" spans="1:28" ht="87.75" customHeight="1" x14ac:dyDescent="0.3">
      <c r="A51" s="126">
        <f>'TD Info Completed by Auditor'!A25</f>
        <v>975</v>
      </c>
      <c r="B51" s="65" t="s">
        <v>269</v>
      </c>
      <c r="C51" s="125" t="str">
        <f>'TD Info Completed by Auditor'!B25</f>
        <v>The Performance Indicator Tab in this worksheet has at least one performance indicator of concern (indicated by a red shaded cell)</v>
      </c>
      <c r="D51" s="138"/>
      <c r="E51" s="128">
        <f>IF(+'TD Info Completed by Auditor'!C25="Yes",1,IF(+'TD Info Completed by Auditor'!C25="No",2,IF(+'TD Info Completed by Auditor'!C25="N/A",3,0)))</f>
        <v>0</v>
      </c>
      <c r="F51" s="134"/>
      <c r="G51" s="136"/>
      <c r="H51" s="133"/>
      <c r="I51" s="20"/>
      <c r="J51" s="106">
        <v>975</v>
      </c>
      <c r="K51" s="33" t="s">
        <v>270</v>
      </c>
      <c r="L51" s="168">
        <f t="shared" si="4"/>
        <v>0</v>
      </c>
      <c r="N51" s="146" t="s">
        <v>281</v>
      </c>
      <c r="P51" s="121"/>
      <c r="Q51" s="181"/>
      <c r="X51" s="163" t="e">
        <v>#N/A</v>
      </c>
      <c r="Y51" s="232"/>
      <c r="AA51" s="232">
        <f>A51-J51</f>
        <v>0</v>
      </c>
      <c r="AB51" s="163" t="e">
        <f>#REF!-L51</f>
        <v>#REF!</v>
      </c>
    </row>
    <row r="52" spans="1:28" ht="76.8" customHeight="1" x14ac:dyDescent="0.3">
      <c r="A52" s="184"/>
      <c r="B52" s="49"/>
      <c r="C52" s="185"/>
      <c r="D52" s="66"/>
      <c r="E52" s="73"/>
      <c r="F52" s="35"/>
      <c r="G52" s="67"/>
      <c r="H52" s="68"/>
      <c r="I52" s="20"/>
      <c r="J52" s="490">
        <v>998</v>
      </c>
      <c r="K52" s="472" t="s">
        <v>147</v>
      </c>
      <c r="L52" s="474" t="e">
        <f>VLOOKUP('Unit Data from Audit Worksheet'!D2,'Unit Names(H)'!$A$2:$C$8,3,FALSE)</f>
        <v>#N/A</v>
      </c>
      <c r="N52" s="147" t="s">
        <v>278</v>
      </c>
      <c r="P52" s="121"/>
      <c r="Q52" s="181"/>
      <c r="X52" s="163" t="e">
        <v>#N/A</v>
      </c>
      <c r="Y52" s="232"/>
      <c r="AA52" s="232">
        <f>A52-J52</f>
        <v>-998</v>
      </c>
      <c r="AB52" s="163" t="e">
        <f>E52-L52</f>
        <v>#N/A</v>
      </c>
    </row>
    <row r="53" spans="1:28" ht="85.8" customHeight="1" x14ac:dyDescent="0.3">
      <c r="A53" s="184"/>
      <c r="B53" s="49"/>
      <c r="C53" s="185"/>
      <c r="D53" s="186"/>
      <c r="E53" s="187"/>
      <c r="F53" s="188"/>
      <c r="G53" s="189"/>
      <c r="H53" s="190"/>
      <c r="I53" s="20"/>
      <c r="J53" s="473">
        <v>554</v>
      </c>
      <c r="K53" s="192" t="s">
        <v>171</v>
      </c>
      <c r="L53" s="178"/>
      <c r="N53"/>
      <c r="P53" s="121"/>
      <c r="Q53" s="181"/>
      <c r="X53" s="163" t="e">
        <v>#N/A</v>
      </c>
      <c r="Y53" s="232"/>
      <c r="AA53" s="232" t="e">
        <f>A53-#REF!</f>
        <v>#REF!</v>
      </c>
      <c r="AB53" s="382" t="e">
        <f>E53-#REF!</f>
        <v>#REF!</v>
      </c>
    </row>
    <row r="54" spans="1:28" ht="72.599999999999994" customHeight="1" x14ac:dyDescent="0.3">
      <c r="A54" s="184"/>
      <c r="B54" s="49"/>
      <c r="C54" s="185"/>
      <c r="D54" s="186"/>
      <c r="E54" s="187"/>
      <c r="F54" s="188"/>
      <c r="G54" s="189"/>
      <c r="H54" s="190"/>
      <c r="I54" s="20"/>
      <c r="J54" s="86">
        <v>555</v>
      </c>
      <c r="K54" s="192" t="s">
        <v>172</v>
      </c>
      <c r="L54" s="178"/>
      <c r="N54"/>
      <c r="P54" s="121"/>
      <c r="Q54" s="181"/>
      <c r="X54" s="163" t="e">
        <v>#N/A</v>
      </c>
      <c r="Y54" s="232"/>
      <c r="AA54" s="232" t="e">
        <f>A54-#REF!</f>
        <v>#REF!</v>
      </c>
      <c r="AB54" s="382" t="e">
        <f>E54-#REF!</f>
        <v>#REF!</v>
      </c>
    </row>
    <row r="55" spans="1:28" ht="55.8" customHeight="1" x14ac:dyDescent="0.3">
      <c r="A55" s="184"/>
      <c r="B55" s="49"/>
      <c r="C55" s="185"/>
      <c r="D55" s="186"/>
      <c r="E55" s="187"/>
      <c r="F55" s="188"/>
      <c r="G55" s="189"/>
      <c r="H55" s="191"/>
      <c r="I55" s="20"/>
      <c r="J55" s="86">
        <v>556</v>
      </c>
      <c r="K55" s="192" t="s">
        <v>173</v>
      </c>
      <c r="L55" s="178"/>
      <c r="N55" s="193"/>
      <c r="P55" s="121"/>
      <c r="Q55" s="181"/>
      <c r="X55" s="163" t="e">
        <v>#N/A</v>
      </c>
      <c r="Y55" s="232"/>
      <c r="AA55" s="232">
        <f t="shared" ref="AA55:AA60" si="6">A55-J53</f>
        <v>-554</v>
      </c>
      <c r="AB55" s="163">
        <f t="shared" ref="AB55:AB60" si="7">E55-L53</f>
        <v>0</v>
      </c>
    </row>
    <row r="56" spans="1:28" ht="61.2" customHeight="1" x14ac:dyDescent="0.3">
      <c r="A56" s="184"/>
      <c r="B56" s="49"/>
      <c r="C56" s="185"/>
      <c r="D56" s="186"/>
      <c r="E56" s="187"/>
      <c r="F56" s="188"/>
      <c r="G56" s="189"/>
      <c r="H56" s="191"/>
      <c r="I56" s="20"/>
      <c r="J56" s="86">
        <v>557</v>
      </c>
      <c r="K56" s="192" t="s">
        <v>174</v>
      </c>
      <c r="L56" s="178"/>
      <c r="N56" s="193"/>
      <c r="P56" s="121"/>
      <c r="Q56" s="181"/>
      <c r="X56" s="163" t="e">
        <v>#N/A</v>
      </c>
      <c r="Y56" s="232"/>
      <c r="AA56" s="232">
        <f t="shared" si="6"/>
        <v>-555</v>
      </c>
      <c r="AB56" s="163">
        <f t="shared" si="7"/>
        <v>0</v>
      </c>
    </row>
    <row r="57" spans="1:28" ht="57.6" customHeight="1" x14ac:dyDescent="0.3">
      <c r="A57" s="184"/>
      <c r="B57" s="49"/>
      <c r="C57" s="185"/>
      <c r="D57" s="186"/>
      <c r="E57" s="187"/>
      <c r="F57" s="188"/>
      <c r="G57" s="189"/>
      <c r="H57" s="191"/>
      <c r="I57" s="20"/>
      <c r="J57" s="86">
        <v>606</v>
      </c>
      <c r="K57" s="192" t="s">
        <v>237</v>
      </c>
      <c r="L57" s="178"/>
      <c r="N57" s="193"/>
      <c r="P57" s="121"/>
      <c r="Q57" s="181"/>
      <c r="X57" s="163" t="e">
        <v>#N/A</v>
      </c>
      <c r="Y57" s="232"/>
      <c r="AA57" s="232">
        <f t="shared" si="6"/>
        <v>-556</v>
      </c>
      <c r="AB57" s="163">
        <f t="shared" si="7"/>
        <v>0</v>
      </c>
    </row>
    <row r="58" spans="1:28" ht="45.6" customHeight="1" x14ac:dyDescent="0.3">
      <c r="A58" s="184"/>
      <c r="B58" s="49"/>
      <c r="C58" s="185"/>
      <c r="D58" s="186"/>
      <c r="E58" s="187"/>
      <c r="F58" s="188"/>
      <c r="G58" s="189"/>
      <c r="H58" s="191"/>
      <c r="I58" s="20"/>
      <c r="J58" s="121">
        <v>662</v>
      </c>
      <c r="K58" s="194" t="s">
        <v>238</v>
      </c>
      <c r="L58" s="195"/>
      <c r="N58" s="193"/>
      <c r="P58" s="122"/>
      <c r="X58" s="163" t="e">
        <v>#N/A</v>
      </c>
      <c r="Y58" s="232"/>
      <c r="AA58" s="232">
        <f t="shared" si="6"/>
        <v>-557</v>
      </c>
      <c r="AB58" s="163">
        <f t="shared" si="7"/>
        <v>0</v>
      </c>
    </row>
    <row r="59" spans="1:28" ht="52.2" customHeight="1" x14ac:dyDescent="0.3">
      <c r="A59" s="184"/>
      <c r="B59" s="49"/>
      <c r="C59" s="185"/>
      <c r="D59" s="186"/>
      <c r="E59" s="187"/>
      <c r="F59" s="188"/>
      <c r="G59" s="189"/>
      <c r="H59" s="191"/>
      <c r="I59" s="20"/>
      <c r="J59" s="121">
        <v>663</v>
      </c>
      <c r="K59" s="196" t="s">
        <v>239</v>
      </c>
      <c r="L59" s="195"/>
      <c r="N59" s="193"/>
      <c r="P59" s="122"/>
      <c r="X59" s="163" t="e">
        <v>#N/A</v>
      </c>
      <c r="Y59" s="232"/>
      <c r="AA59" s="232">
        <f t="shared" si="6"/>
        <v>-606</v>
      </c>
      <c r="AB59" s="163">
        <f t="shared" si="7"/>
        <v>0</v>
      </c>
    </row>
    <row r="60" spans="1:28" ht="39.75" customHeight="1" x14ac:dyDescent="0.3">
      <c r="A60" s="184"/>
      <c r="B60" s="49"/>
      <c r="C60" s="185"/>
      <c r="D60" s="186"/>
      <c r="E60" s="187"/>
      <c r="F60" s="188"/>
      <c r="G60" s="189"/>
      <c r="H60" s="191"/>
      <c r="I60" s="20"/>
      <c r="J60" s="69"/>
      <c r="K60" s="197"/>
      <c r="L60" s="198"/>
      <c r="N60" s="193"/>
      <c r="P60" s="122"/>
      <c r="X60" s="163" t="e">
        <v>#N/A</v>
      </c>
      <c r="Y60" s="232"/>
      <c r="AA60" s="232">
        <f t="shared" si="6"/>
        <v>-662</v>
      </c>
      <c r="AB60" s="163">
        <f t="shared" si="7"/>
        <v>0</v>
      </c>
    </row>
    <row r="61" spans="1:28" ht="79.95" customHeight="1" x14ac:dyDescent="0.3">
      <c r="A61" s="126">
        <f>'Unit Data from Audit Worksheet'!A47</f>
        <v>947</v>
      </c>
      <c r="B61" s="65"/>
      <c r="C61" s="125" t="str">
        <f>'Unit Data from Audit Worksheet'!D47</f>
        <v>First name of finance officer or interim finance officer (please enter “vacant” for first name if the position is currently vacant)</v>
      </c>
      <c r="D61" s="140"/>
      <c r="E61" s="462">
        <f>'Unit Data from Audit Worksheet'!F47</f>
        <v>0</v>
      </c>
      <c r="F61" s="134" t="str">
        <f>'Unit Data from Audit Worksheet'!G47</f>
        <v>Please do not leave blank</v>
      </c>
      <c r="G61" s="136"/>
      <c r="H61" s="133"/>
      <c r="I61" s="20"/>
      <c r="J61" s="88">
        <v>947</v>
      </c>
      <c r="K61" s="199" t="s">
        <v>212</v>
      </c>
      <c r="L61" s="200">
        <f t="shared" ref="L61:L74" si="8">IF(D61="",E61,D61)</f>
        <v>0</v>
      </c>
      <c r="N61" s="193"/>
      <c r="P61" s="122"/>
      <c r="X61" s="163" t="e">
        <v>#N/A</v>
      </c>
      <c r="Y61" s="232"/>
      <c r="AA61" s="232" t="e">
        <f>#REF!-J59</f>
        <v>#REF!</v>
      </c>
      <c r="AB61" s="163" t="e">
        <f>#REF!-L59</f>
        <v>#REF!</v>
      </c>
    </row>
    <row r="62" spans="1:28" s="16" customFormat="1" ht="75" customHeight="1" x14ac:dyDescent="0.3">
      <c r="A62" s="126">
        <f>'Unit Data from Audit Worksheet'!A48</f>
        <v>948</v>
      </c>
      <c r="B62" s="65"/>
      <c r="C62" s="125" t="str">
        <f>'Unit Data from Audit Worksheet'!D48</f>
        <v>Last name of finance officer or interim finance officer (please enter “vacant” for last name if the position is currently vacant)</v>
      </c>
      <c r="D62" s="140"/>
      <c r="E62" s="201">
        <f>'Unit Data from Audit Worksheet'!F48</f>
        <v>0</v>
      </c>
      <c r="F62" s="134" t="str">
        <f>'Unit Data from Audit Worksheet'!G48</f>
        <v>Please do not leave blank</v>
      </c>
      <c r="G62" s="136"/>
      <c r="H62" s="133"/>
      <c r="I62" s="20"/>
      <c r="J62" s="88">
        <v>948</v>
      </c>
      <c r="K62" s="199" t="s">
        <v>213</v>
      </c>
      <c r="L62" s="200">
        <f t="shared" si="8"/>
        <v>0</v>
      </c>
      <c r="M62"/>
      <c r="N62" s="146"/>
      <c r="P62" s="122"/>
      <c r="Q62" s="156"/>
      <c r="R62" s="2"/>
      <c r="S62" s="2"/>
      <c r="T62" s="2"/>
      <c r="U62" s="2"/>
      <c r="V62" s="2"/>
      <c r="W62" s="2"/>
      <c r="X62" s="163" t="e">
        <v>#N/A</v>
      </c>
      <c r="Y62" s="232"/>
      <c r="Z62" s="2"/>
      <c r="AA62" s="232" t="e">
        <f>#REF!-J60</f>
        <v>#REF!</v>
      </c>
      <c r="AB62" s="163" t="e">
        <f>#REF!-L60</f>
        <v>#REF!</v>
      </c>
    </row>
    <row r="63" spans="1:28" ht="99" customHeight="1" x14ac:dyDescent="0.3">
      <c r="A63" s="126">
        <f>'Unit Data from Audit Worksheet'!A49</f>
        <v>949</v>
      </c>
      <c r="B63" s="65"/>
      <c r="C63" s="125" t="str">
        <f>'Unit Data from Audit Worksheet'!D49</f>
        <v>Is the finance officer serving in a permanent role or an interim role? (select permanent/interim/vacant)</v>
      </c>
      <c r="D63" s="140"/>
      <c r="E63" s="97">
        <f>'Unit Data from Audit Worksheet'!F49</f>
        <v>0</v>
      </c>
      <c r="F63" s="134" t="str">
        <f>'Unit Data from Audit Worksheet'!G49</f>
        <v>Please do not leave blank</v>
      </c>
      <c r="G63" s="136"/>
      <c r="H63" s="133"/>
      <c r="I63" s="20"/>
      <c r="J63" s="88">
        <v>949</v>
      </c>
      <c r="K63" s="199" t="s">
        <v>231</v>
      </c>
      <c r="L63" s="200">
        <f t="shared" si="8"/>
        <v>0</v>
      </c>
      <c r="N63" s="193"/>
      <c r="P63" s="122"/>
      <c r="Q63" s="45"/>
      <c r="X63" s="163">
        <v>947</v>
      </c>
      <c r="Y63" s="2">
        <v>947</v>
      </c>
      <c r="AA63" s="232">
        <f t="shared" ref="AA63:AA75" si="9">A61-J61</f>
        <v>0</v>
      </c>
      <c r="AB63" s="163" t="b">
        <f t="shared" ref="AB63:AB75" si="10">EXACT(E61,L61)</f>
        <v>1</v>
      </c>
    </row>
    <row r="64" spans="1:28" ht="128.25" customHeight="1" x14ac:dyDescent="0.3">
      <c r="A64" s="126">
        <f>'Unit Data from Audit Worksheet'!A50</f>
        <v>950</v>
      </c>
      <c r="B64" s="65"/>
      <c r="C64" s="125" t="str">
        <f>'Unit Data from Audit Worksheet'!D50</f>
        <v>Has the finance officer been formally appointed by the local government, public authority, or designated official?  (Y/N)</v>
      </c>
      <c r="D64" s="140"/>
      <c r="E64" s="97">
        <f>'Unit Data from Audit Worksheet'!F50</f>
        <v>0</v>
      </c>
      <c r="F64" s="134" t="str">
        <f>'Unit Data from Audit Worksheet'!G50</f>
        <v>Please do not leave blank</v>
      </c>
      <c r="G64" s="136"/>
      <c r="H64" s="133"/>
      <c r="I64" s="20"/>
      <c r="J64" s="88">
        <v>950</v>
      </c>
      <c r="K64" s="199" t="s">
        <v>232</v>
      </c>
      <c r="L64" s="200">
        <f t="shared" si="8"/>
        <v>0</v>
      </c>
      <c r="N64" s="193"/>
      <c r="P64" s="122"/>
      <c r="X64" s="163">
        <v>948</v>
      </c>
      <c r="Y64" s="2">
        <v>948</v>
      </c>
      <c r="AA64" s="232">
        <f t="shared" si="9"/>
        <v>0</v>
      </c>
      <c r="AB64" s="163" t="b">
        <f t="shared" si="10"/>
        <v>1</v>
      </c>
    </row>
    <row r="65" spans="1:28" ht="126" customHeight="1" x14ac:dyDescent="0.3">
      <c r="A65" s="126">
        <f>'Unit Data from Audit Worksheet'!A51</f>
        <v>952</v>
      </c>
      <c r="B65" s="65"/>
      <c r="C65" s="125" t="str">
        <f>'Unit Data from Audit Worksheet'!D51</f>
        <v>Date on which the local government, public authority, or designated official appointed the finance officer?     Date Format  MM/DD/YYYY</v>
      </c>
      <c r="D65" s="140"/>
      <c r="E65" s="447" t="str">
        <f>IF('Unit Data from Audit Worksheet'!F51&gt;0,'Unit Data from Audit Worksheet'!F51," ")</f>
        <v xml:space="preserve"> </v>
      </c>
      <c r="F65" s="134" t="str">
        <f>'Unit Data from Audit Worksheet'!G51</f>
        <v>Leave blank if data not available</v>
      </c>
      <c r="G65" s="136"/>
      <c r="H65" s="133"/>
      <c r="I65" s="20"/>
      <c r="J65" s="88">
        <v>952</v>
      </c>
      <c r="K65" s="199" t="s">
        <v>233</v>
      </c>
      <c r="L65" s="202" t="str">
        <f t="shared" si="8"/>
        <v xml:space="preserve"> </v>
      </c>
      <c r="N65" s="193"/>
      <c r="P65" s="122"/>
      <c r="X65" s="163">
        <v>949</v>
      </c>
      <c r="Y65" s="2">
        <v>949</v>
      </c>
      <c r="AA65" s="232">
        <f t="shared" si="9"/>
        <v>0</v>
      </c>
      <c r="AB65" s="163" t="b">
        <f t="shared" si="10"/>
        <v>1</v>
      </c>
    </row>
    <row r="66" spans="1:28" ht="93.75" customHeight="1" x14ac:dyDescent="0.3">
      <c r="A66" s="126">
        <f>'Unit Data from Audit Worksheet'!A52</f>
        <v>954</v>
      </c>
      <c r="B66" s="65"/>
      <c r="C66" s="125" t="str">
        <f>'Unit Data from Audit Worksheet'!D52</f>
        <v>Has the finance officer or interim finance officer read, understand, and is in compliance with the requirements of N.C.G.S. 159, as applicable based on unit type and circumstances? (Y/N)</v>
      </c>
      <c r="D66" s="140"/>
      <c r="E66" s="97">
        <f>'Unit Data from Audit Worksheet'!F52</f>
        <v>0</v>
      </c>
      <c r="F66" s="134" t="str">
        <f>'Unit Data from Audit Worksheet'!G52</f>
        <v>Please do not leave blank</v>
      </c>
      <c r="G66" s="136"/>
      <c r="H66" s="133"/>
      <c r="I66" s="20"/>
      <c r="J66" s="88">
        <v>954</v>
      </c>
      <c r="K66" s="199" t="s">
        <v>234</v>
      </c>
      <c r="L66" s="200">
        <f t="shared" si="8"/>
        <v>0</v>
      </c>
      <c r="N66" s="193"/>
      <c r="P66" s="122"/>
      <c r="X66" s="163">
        <v>950</v>
      </c>
      <c r="Y66" s="2">
        <v>950</v>
      </c>
      <c r="AA66" s="232">
        <f t="shared" si="9"/>
        <v>0</v>
      </c>
      <c r="AB66" s="163" t="b">
        <f t="shared" si="10"/>
        <v>1</v>
      </c>
    </row>
    <row r="67" spans="1:28" ht="153.75" customHeight="1" x14ac:dyDescent="0.3">
      <c r="A67" s="126">
        <f>'Unit Data from Audit Worksheet'!A53</f>
        <v>956</v>
      </c>
      <c r="B67" s="65"/>
      <c r="C67" s="125" t="str">
        <f>'Unit Data from Audit Worksheet'!D53</f>
        <v>Does the finance officer or interim finance officer maintain and update (or ensures the maintenance and update of)  financial records monthly, including reconciliation of bank accounts to the general ledger? (Y/N)</v>
      </c>
      <c r="D67" s="140"/>
      <c r="E67" s="97">
        <f>'Unit Data from Audit Worksheet'!F53</f>
        <v>0</v>
      </c>
      <c r="F67" s="134" t="str">
        <f>'Unit Data from Audit Worksheet'!G53</f>
        <v>Please do not leave blank</v>
      </c>
      <c r="G67" s="136"/>
      <c r="H67" s="133"/>
      <c r="I67" s="20"/>
      <c r="J67" s="88">
        <v>956</v>
      </c>
      <c r="K67" s="199" t="s">
        <v>235</v>
      </c>
      <c r="L67" s="200">
        <f t="shared" si="8"/>
        <v>0</v>
      </c>
      <c r="N67" s="193"/>
      <c r="P67" s="122"/>
      <c r="X67" s="163">
        <v>952</v>
      </c>
      <c r="Y67" s="2">
        <v>952</v>
      </c>
      <c r="AA67" s="232">
        <f t="shared" si="9"/>
        <v>0</v>
      </c>
      <c r="AB67" s="163" t="b">
        <f t="shared" si="10"/>
        <v>1</v>
      </c>
    </row>
    <row r="68" spans="1:28" ht="229.2" customHeight="1" x14ac:dyDescent="0.3">
      <c r="A68" s="126">
        <f>'Unit Data from Audit Worksheet'!A54</f>
        <v>958</v>
      </c>
      <c r="B68" s="65"/>
      <c r="C68" s="125" t="str">
        <f>'Unit Data from Audit Worksheet'!D54</f>
        <v>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v>
      </c>
      <c r="D68" s="140"/>
      <c r="E68" s="97">
        <f>'Unit Data from Audit Worksheet'!F54</f>
        <v>0</v>
      </c>
      <c r="F68" s="134" t="str">
        <f>'Unit Data from Audit Worksheet'!G54</f>
        <v>Please do not leave blank</v>
      </c>
      <c r="G68" s="136"/>
      <c r="H68" s="133"/>
      <c r="I68" s="20"/>
      <c r="J68" s="88">
        <v>958</v>
      </c>
      <c r="K68" s="199" t="s">
        <v>236</v>
      </c>
      <c r="L68" s="203">
        <f t="shared" si="8"/>
        <v>0</v>
      </c>
      <c r="N68" s="193"/>
      <c r="P68" s="122"/>
      <c r="X68" s="163">
        <v>954</v>
      </c>
      <c r="Y68" s="2">
        <v>954</v>
      </c>
      <c r="AA68" s="232">
        <f t="shared" si="9"/>
        <v>0</v>
      </c>
      <c r="AB68" s="163" t="b">
        <f t="shared" si="10"/>
        <v>1</v>
      </c>
    </row>
    <row r="69" spans="1:28" ht="153.75" customHeight="1" x14ac:dyDescent="0.3">
      <c r="A69" s="204">
        <f>'Unit Data from Audit Worksheet'!A62</f>
        <v>960</v>
      </c>
      <c r="B69" s="93"/>
      <c r="C69" s="94" t="str">
        <f>'Unit Data from Audit Worksheet'!B62</f>
        <v>Name of Finance Officer</v>
      </c>
      <c r="D69" s="140"/>
      <c r="E69" s="205">
        <f>'Unit Data from Audit Worksheet'!D62</f>
        <v>0</v>
      </c>
      <c r="F69" s="206" t="str">
        <f>'Unit Data from Audit Worksheet'!F62</f>
        <v>Required</v>
      </c>
      <c r="G69" s="136"/>
      <c r="H69" s="133"/>
      <c r="I69" s="20"/>
      <c r="J69" s="96">
        <v>960</v>
      </c>
      <c r="K69" s="207" t="s">
        <v>229</v>
      </c>
      <c r="L69" s="208">
        <f t="shared" si="8"/>
        <v>0</v>
      </c>
      <c r="N69" s="193"/>
      <c r="P69" s="122"/>
      <c r="X69" s="163">
        <v>956</v>
      </c>
      <c r="Y69" s="2">
        <v>956</v>
      </c>
      <c r="AA69" s="232">
        <f t="shared" si="9"/>
        <v>0</v>
      </c>
      <c r="AB69" s="163" t="b">
        <f t="shared" si="10"/>
        <v>1</v>
      </c>
    </row>
    <row r="70" spans="1:28" ht="42" customHeight="1" x14ac:dyDescent="0.3">
      <c r="A70" s="204">
        <f>'Unit Data from Audit Worksheet'!A63</f>
        <v>962</v>
      </c>
      <c r="B70" s="93"/>
      <c r="C70" s="94" t="str">
        <f>'Unit Data from Audit Worksheet'!B63</f>
        <v>Title of Official</v>
      </c>
      <c r="D70" s="140"/>
      <c r="E70" s="205">
        <f>'Unit Data from Audit Worksheet'!D63</f>
        <v>0</v>
      </c>
      <c r="F70" s="206" t="str">
        <f>'Unit Data from Audit Worksheet'!F63</f>
        <v>Required</v>
      </c>
      <c r="G70" s="136"/>
      <c r="H70" s="133"/>
      <c r="I70" s="20"/>
      <c r="J70" s="96">
        <v>962</v>
      </c>
      <c r="K70" s="207" t="s">
        <v>209</v>
      </c>
      <c r="L70" s="208">
        <f t="shared" si="8"/>
        <v>0</v>
      </c>
      <c r="N70" s="193"/>
      <c r="P70" s="122"/>
      <c r="X70" s="163">
        <v>958</v>
      </c>
      <c r="Y70" s="2">
        <v>958</v>
      </c>
      <c r="AA70" s="232">
        <f t="shared" si="9"/>
        <v>0</v>
      </c>
      <c r="AB70" s="163" t="b">
        <f t="shared" si="10"/>
        <v>1</v>
      </c>
    </row>
    <row r="71" spans="1:28" ht="34.200000000000003" customHeight="1" x14ac:dyDescent="0.3">
      <c r="A71" s="204">
        <f>'Unit Data from Audit Worksheet'!A64</f>
        <v>964</v>
      </c>
      <c r="B71" s="93"/>
      <c r="C71" s="95" t="str">
        <f>'Unit Data from Audit Worksheet'!B64</f>
        <v>Date                     (Enter as "MM/DD/YYYY")</v>
      </c>
      <c r="D71" s="140"/>
      <c r="E71" s="209" t="str">
        <f>IF('Unit Data from Audit Worksheet'!D64&gt;0,'Unit Data from Audit Worksheet'!D64," ")</f>
        <v xml:space="preserve"> </v>
      </c>
      <c r="F71" s="206" t="str">
        <f>'Unit Data from Audit Worksheet'!F64</f>
        <v>Required</v>
      </c>
      <c r="G71" s="385"/>
      <c r="H71" s="133"/>
      <c r="I71" s="20"/>
      <c r="J71" s="96">
        <v>964</v>
      </c>
      <c r="K71" s="207" t="s">
        <v>247</v>
      </c>
      <c r="L71" s="210" t="str">
        <f t="shared" si="8"/>
        <v xml:space="preserve"> </v>
      </c>
      <c r="N71" s="177"/>
      <c r="P71" s="122"/>
      <c r="X71" s="163">
        <v>960</v>
      </c>
      <c r="Y71" s="2">
        <v>960</v>
      </c>
      <c r="AA71" s="232">
        <f t="shared" si="9"/>
        <v>0</v>
      </c>
      <c r="AB71" s="163" t="b">
        <f t="shared" si="10"/>
        <v>1</v>
      </c>
    </row>
    <row r="72" spans="1:28" ht="40.200000000000003" customHeight="1" x14ac:dyDescent="0.3">
      <c r="A72" s="204">
        <f>'Unit Data from Audit Worksheet'!A65</f>
        <v>966</v>
      </c>
      <c r="B72" s="93"/>
      <c r="C72" s="94" t="s">
        <v>481</v>
      </c>
      <c r="D72" s="140"/>
      <c r="E72" s="384" t="str">
        <f>_xlfn.TEXTJOIN(",",,TEXT('Unit Data from Audit Worksheet'!D65,"###-###-####")," "&amp;'Unit Data from Audit Worksheet'!D66)</f>
        <v xml:space="preserve">--, </v>
      </c>
      <c r="F72" s="206" t="str">
        <f>'Unit Data from Audit Worksheet'!F65</f>
        <v>Required</v>
      </c>
      <c r="G72" s="136"/>
      <c r="H72" s="133"/>
      <c r="I72" s="20"/>
      <c r="J72" s="96">
        <v>966</v>
      </c>
      <c r="K72" s="207" t="s">
        <v>210</v>
      </c>
      <c r="L72" s="208" t="str">
        <f t="shared" si="8"/>
        <v xml:space="preserve">--, </v>
      </c>
      <c r="N72" s="177"/>
      <c r="P72" s="122"/>
      <c r="X72" s="163">
        <v>962</v>
      </c>
      <c r="Y72" s="2">
        <v>962</v>
      </c>
      <c r="AA72" s="232">
        <f t="shared" si="9"/>
        <v>0</v>
      </c>
      <c r="AB72" s="163" t="b">
        <f t="shared" si="10"/>
        <v>1</v>
      </c>
    </row>
    <row r="73" spans="1:28" ht="40.200000000000003" customHeight="1" x14ac:dyDescent="0.3">
      <c r="A73" s="204">
        <f>'Unit Data from Audit Worksheet'!A67</f>
        <v>968</v>
      </c>
      <c r="B73" s="93"/>
      <c r="C73" s="94" t="str">
        <f>'Unit Data from Audit Worksheet'!B67</f>
        <v>E-mail address</v>
      </c>
      <c r="D73" s="140"/>
      <c r="E73" s="205">
        <f>'Unit Data from Audit Worksheet'!D67</f>
        <v>0</v>
      </c>
      <c r="F73" s="206" t="str">
        <f>'Unit Data from Audit Worksheet'!F67</f>
        <v>Required</v>
      </c>
      <c r="G73" s="136"/>
      <c r="H73" s="133"/>
      <c r="I73" s="20"/>
      <c r="J73" s="96">
        <v>968</v>
      </c>
      <c r="K73" s="207" t="s">
        <v>211</v>
      </c>
      <c r="L73" s="208">
        <f t="shared" si="8"/>
        <v>0</v>
      </c>
      <c r="N73" s="177"/>
      <c r="P73" s="122"/>
      <c r="X73" s="163">
        <v>964</v>
      </c>
      <c r="Y73" s="2">
        <v>964</v>
      </c>
      <c r="AA73" s="232">
        <f t="shared" si="9"/>
        <v>0</v>
      </c>
      <c r="AB73" s="163" t="b">
        <f t="shared" si="10"/>
        <v>1</v>
      </c>
    </row>
    <row r="74" spans="1:28" ht="82.95" customHeight="1" x14ac:dyDescent="0.3">
      <c r="A74" s="211">
        <v>980</v>
      </c>
      <c r="B74" s="144" t="s">
        <v>269</v>
      </c>
      <c r="C74" s="148" t="str">
        <f>'TD Info Completed by Auditor'!B24</f>
        <v>Date the auditor presented or plans to present Financial Performance Indicators of Concern (FPIC) to the Governing Board.  If there are no FPICs to present to the governing board,  enter "7/1/2022" to indicate that a FPIC response is not required.</v>
      </c>
      <c r="D74" s="140"/>
      <c r="E74" s="500" t="str">
        <f>IF('TD Info Completed by Auditor'!C24&gt;0,'TD Info Completed by Auditor'!C24," ")</f>
        <v xml:space="preserve"> </v>
      </c>
      <c r="F74" s="212" t="s">
        <v>280</v>
      </c>
      <c r="G74" s="136"/>
      <c r="H74" s="133"/>
      <c r="I74" s="20"/>
      <c r="J74" s="149">
        <v>980</v>
      </c>
      <c r="K74" s="150" t="s">
        <v>266</v>
      </c>
      <c r="L74" s="213" t="str">
        <f t="shared" si="8"/>
        <v xml:space="preserve"> </v>
      </c>
      <c r="N74" s="177"/>
      <c r="P74" s="122"/>
      <c r="X74" s="163">
        <v>966</v>
      </c>
      <c r="Y74" s="2">
        <v>966</v>
      </c>
      <c r="AA74" s="232">
        <f t="shared" si="9"/>
        <v>0</v>
      </c>
      <c r="AB74" s="163" t="b">
        <f t="shared" si="10"/>
        <v>1</v>
      </c>
    </row>
    <row r="75" spans="1:28" ht="63.6" customHeight="1" x14ac:dyDescent="0.3">
      <c r="A75" s="184"/>
      <c r="B75" s="49"/>
      <c r="C75" s="185"/>
      <c r="D75" s="186"/>
      <c r="E75" s="187"/>
      <c r="F75" s="188"/>
      <c r="G75" s="189"/>
      <c r="H75" s="190"/>
      <c r="I75" s="20"/>
      <c r="J75" s="88">
        <v>999</v>
      </c>
      <c r="K75" s="199" t="s">
        <v>148</v>
      </c>
      <c r="L75" s="502" t="e">
        <f>'Unit Data from Audit Worksheet'!D3</f>
        <v>#N/A</v>
      </c>
      <c r="N75" s="214" t="s">
        <v>279</v>
      </c>
      <c r="P75" s="122"/>
      <c r="X75" s="163">
        <v>968</v>
      </c>
      <c r="Y75" s="2">
        <v>968</v>
      </c>
      <c r="AA75" s="232">
        <f t="shared" si="9"/>
        <v>0</v>
      </c>
      <c r="AB75" s="163" t="b">
        <f t="shared" si="10"/>
        <v>1</v>
      </c>
    </row>
    <row r="76" spans="1:28" customFormat="1" ht="33" customHeight="1" x14ac:dyDescent="0.3"/>
    <row r="77" spans="1:28" customFormat="1" ht="33" customHeight="1" x14ac:dyDescent="0.3"/>
    <row r="78" spans="1:28" ht="29.4" customHeight="1" x14ac:dyDescent="0.3">
      <c r="C78" s="442"/>
      <c r="D78" s="216"/>
      <c r="E78" s="217"/>
      <c r="F78" s="217"/>
      <c r="G78" s="218"/>
      <c r="H78" s="217"/>
      <c r="I78" s="111"/>
      <c r="K78" s="463" t="s">
        <v>570</v>
      </c>
      <c r="L78" s="464" t="e">
        <f>SUM(L4:L59)</f>
        <v>#N/A</v>
      </c>
      <c r="N78" s="3"/>
      <c r="P78" s="122"/>
      <c r="AA78" s="232"/>
    </row>
    <row r="79" spans="1:28" s="232" customFormat="1" ht="27.6" customHeight="1" x14ac:dyDescent="0.3">
      <c r="A79"/>
      <c r="B79"/>
      <c r="C79"/>
      <c r="D79"/>
      <c r="E79"/>
      <c r="F79"/>
      <c r="G79" s="218"/>
      <c r="H79" s="217"/>
      <c r="I79" s="111"/>
      <c r="J79" s="4"/>
      <c r="K79" s="465" t="s">
        <v>557</v>
      </c>
      <c r="L79" s="464"/>
      <c r="M79"/>
      <c r="N79" s="3"/>
      <c r="P79" s="122"/>
      <c r="Q79" s="156"/>
    </row>
    <row r="80" spans="1:28" ht="31.2" customHeight="1" x14ac:dyDescent="0.7">
      <c r="A80" s="126"/>
      <c r="B80" s="126"/>
      <c r="C80" s="44"/>
      <c r="D80" s="43"/>
      <c r="E80" s="52"/>
      <c r="F80" s="43"/>
      <c r="G80" s="218"/>
      <c r="H80" s="217"/>
      <c r="I80" s="219"/>
      <c r="J80" s="77"/>
      <c r="K80" s="76"/>
      <c r="L80" s="464" t="e">
        <f>L78-L79</f>
        <v>#N/A</v>
      </c>
      <c r="N80" s="3"/>
      <c r="P80" s="122"/>
      <c r="AA80" s="232"/>
    </row>
    <row r="81" spans="1:27" x14ac:dyDescent="0.3">
      <c r="A81" s="111"/>
      <c r="B81" s="111"/>
      <c r="C81" s="111"/>
      <c r="D81" s="111"/>
      <c r="E81" s="111"/>
      <c r="F81" s="217"/>
      <c r="G81" s="218"/>
      <c r="H81" s="217"/>
      <c r="I81" s="219"/>
      <c r="K81" s="8"/>
      <c r="L81" s="220"/>
      <c r="N81" s="3"/>
      <c r="P81" s="122"/>
      <c r="AA81" s="232"/>
    </row>
    <row r="82" spans="1:27" ht="117" customHeight="1" x14ac:dyDescent="0.3">
      <c r="A82" s="111"/>
      <c r="B82" s="111"/>
      <c r="C82" s="111"/>
      <c r="D82" s="111"/>
      <c r="E82" s="111"/>
      <c r="F82" s="217"/>
      <c r="G82" s="218"/>
      <c r="H82" s="217"/>
      <c r="I82" s="219"/>
      <c r="K82" s="8"/>
      <c r="L82" s="220"/>
      <c r="N82" s="3"/>
      <c r="P82" s="122"/>
      <c r="Y82" s="232">
        <v>590</v>
      </c>
      <c r="AA82" s="232"/>
    </row>
    <row r="83" spans="1:27" ht="25.2" customHeight="1" x14ac:dyDescent="0.3">
      <c r="A83" s="111"/>
      <c r="B83" s="111"/>
      <c r="C83" s="111"/>
      <c r="D83" s="111"/>
      <c r="E83" s="111"/>
      <c r="F83" s="217"/>
      <c r="G83" s="218"/>
      <c r="H83" s="217"/>
      <c r="I83" s="219"/>
      <c r="K83" s="8"/>
      <c r="L83" s="220"/>
      <c r="P83" s="122"/>
      <c r="X83" s="163">
        <f>SUM(X5:X38)</f>
        <v>8245</v>
      </c>
      <c r="Y83" s="2">
        <v>96734</v>
      </c>
      <c r="AA83" s="232"/>
    </row>
    <row r="84" spans="1:27" x14ac:dyDescent="0.3">
      <c r="A84" s="111"/>
      <c r="B84" s="111"/>
      <c r="C84" s="111"/>
      <c r="D84" s="111"/>
      <c r="E84" s="111"/>
      <c r="F84" s="217"/>
      <c r="G84" s="218"/>
      <c r="H84" s="217"/>
      <c r="I84" s="219"/>
      <c r="K84" s="8"/>
      <c r="L84" s="220"/>
      <c r="P84" s="122"/>
      <c r="X84" s="163">
        <f>SUM(X63:X75)</f>
        <v>12434</v>
      </c>
      <c r="AA84" s="232"/>
    </row>
    <row r="85" spans="1:27" ht="18.75" customHeight="1" x14ac:dyDescent="0.3">
      <c r="A85" s="111"/>
      <c r="B85" s="111"/>
      <c r="C85" s="111"/>
      <c r="D85" s="111"/>
      <c r="E85" s="111"/>
      <c r="F85" s="217"/>
      <c r="G85" s="218"/>
      <c r="H85" s="217"/>
      <c r="I85" s="219"/>
      <c r="K85" s="8"/>
      <c r="L85" s="220"/>
      <c r="P85" s="122"/>
      <c r="Y85" s="2" t="s">
        <v>330</v>
      </c>
      <c r="AA85" s="232"/>
    </row>
    <row r="86" spans="1:27" ht="30.75" customHeight="1" x14ac:dyDescent="0.3">
      <c r="A86" s="111"/>
      <c r="B86" s="111"/>
      <c r="C86" s="111"/>
      <c r="D86" s="111"/>
      <c r="E86" s="111"/>
      <c r="F86" s="217"/>
      <c r="G86" s="218"/>
      <c r="H86" s="217"/>
      <c r="I86" s="219"/>
      <c r="K86" s="8"/>
      <c r="L86" s="220"/>
      <c r="P86" s="122"/>
      <c r="X86" s="163">
        <f>SUM(X83:X85)</f>
        <v>20679</v>
      </c>
      <c r="Y86" s="2">
        <f>Y83</f>
        <v>96734</v>
      </c>
      <c r="Z86" s="163">
        <f>X86-Y86</f>
        <v>-76055</v>
      </c>
      <c r="AA86" s="232"/>
    </row>
    <row r="87" spans="1:27" ht="30.75" customHeight="1" x14ac:dyDescent="0.3">
      <c r="A87" s="111"/>
      <c r="B87" s="111"/>
      <c r="C87" s="111"/>
      <c r="D87" s="111"/>
      <c r="E87" s="111"/>
      <c r="F87" s="217"/>
      <c r="G87" s="218"/>
      <c r="H87" s="217"/>
      <c r="I87" s="219"/>
      <c r="K87" s="8"/>
      <c r="L87" s="220"/>
      <c r="P87" s="122"/>
      <c r="AA87" s="232"/>
    </row>
    <row r="88" spans="1:27" ht="30.75" customHeight="1" x14ac:dyDescent="0.3">
      <c r="A88" s="111"/>
      <c r="B88" s="111"/>
      <c r="C88" s="111"/>
      <c r="D88" s="111"/>
      <c r="E88" s="111"/>
      <c r="F88" s="217"/>
      <c r="G88" s="218"/>
      <c r="H88" s="217"/>
      <c r="I88" s="219"/>
      <c r="K88" s="8"/>
      <c r="L88" s="220"/>
      <c r="P88" s="122"/>
      <c r="AA88" s="232"/>
    </row>
    <row r="89" spans="1:27" ht="30.75" customHeight="1" x14ac:dyDescent="0.3">
      <c r="A89" s="111"/>
      <c r="B89" s="111"/>
      <c r="C89" s="111"/>
      <c r="D89" s="111"/>
      <c r="E89" s="111"/>
      <c r="I89" s="219"/>
      <c r="K89" s="8"/>
      <c r="L89" s="220"/>
      <c r="P89" s="122"/>
      <c r="AA89" s="232"/>
    </row>
    <row r="90" spans="1:27" ht="30.75" customHeight="1" x14ac:dyDescent="0.3">
      <c r="A90" s="111"/>
      <c r="B90" s="111"/>
      <c r="C90" s="111"/>
      <c r="D90" s="111"/>
      <c r="E90" s="111"/>
      <c r="I90" s="219"/>
      <c r="L90" s="220"/>
      <c r="P90" s="122"/>
      <c r="AA90" s="232"/>
    </row>
    <row r="91" spans="1:27" x14ac:dyDescent="0.3">
      <c r="A91" s="4"/>
      <c r="B91" s="221"/>
      <c r="C91" s="18"/>
      <c r="D91" s="42"/>
      <c r="I91" s="219"/>
      <c r="L91" s="220"/>
      <c r="P91" s="122"/>
      <c r="AA91" s="232"/>
    </row>
    <row r="92" spans="1:27" x14ac:dyDescent="0.3">
      <c r="A92" s="4"/>
      <c r="B92" s="221"/>
      <c r="C92" s="18"/>
      <c r="D92" s="42"/>
      <c r="I92" s="219"/>
      <c r="L92" s="220"/>
      <c r="P92" s="122"/>
      <c r="AA92" s="232"/>
    </row>
    <row r="93" spans="1:27" x14ac:dyDescent="0.3">
      <c r="D93" s="42"/>
      <c r="I93" s="219"/>
      <c r="P93" s="122"/>
      <c r="AA93" s="232"/>
    </row>
    <row r="94" spans="1:27" x14ac:dyDescent="0.3">
      <c r="D94" s="42"/>
      <c r="P94" s="122"/>
      <c r="AA94" s="232"/>
    </row>
    <row r="95" spans="1:27" x14ac:dyDescent="0.3">
      <c r="D95" s="42"/>
      <c r="P95" s="122"/>
      <c r="AA95" s="232"/>
    </row>
    <row r="96" spans="1:27" x14ac:dyDescent="0.3">
      <c r="D96" s="42"/>
      <c r="P96" s="122"/>
      <c r="AA96" s="232"/>
    </row>
    <row r="97" spans="1:27" x14ac:dyDescent="0.3">
      <c r="A97" s="4"/>
      <c r="B97" s="221"/>
      <c r="C97" s="18"/>
      <c r="D97" s="42"/>
      <c r="P97" s="122"/>
      <c r="AA97" s="232"/>
    </row>
    <row r="98" spans="1:27" x14ac:dyDescent="0.3">
      <c r="A98" s="4"/>
      <c r="B98" s="221"/>
      <c r="C98" s="18"/>
      <c r="D98" s="42"/>
      <c r="P98" s="122"/>
      <c r="AA98" s="232"/>
    </row>
    <row r="99" spans="1:27" x14ac:dyDescent="0.3">
      <c r="D99" s="42"/>
      <c r="P99" s="122"/>
      <c r="AA99" s="232"/>
    </row>
    <row r="100" spans="1:27" x14ac:dyDescent="0.3">
      <c r="D100" s="42"/>
      <c r="P100" s="122"/>
      <c r="AA100" s="232"/>
    </row>
    <row r="101" spans="1:27" x14ac:dyDescent="0.3">
      <c r="D101" s="42"/>
      <c r="P101" s="122"/>
      <c r="AA101" s="232"/>
    </row>
    <row r="102" spans="1:27" x14ac:dyDescent="0.3">
      <c r="D102" s="42"/>
      <c r="P102" s="122"/>
      <c r="AA102" s="232"/>
    </row>
    <row r="103" spans="1:27" x14ac:dyDescent="0.3">
      <c r="A103" s="4"/>
      <c r="B103" s="221"/>
      <c r="C103" s="18"/>
      <c r="D103" s="42"/>
      <c r="P103" s="122"/>
      <c r="AA103" s="232"/>
    </row>
    <row r="104" spans="1:27" x14ac:dyDescent="0.3">
      <c r="A104" s="4"/>
      <c r="B104" s="221"/>
      <c r="C104" s="18"/>
      <c r="D104" s="42"/>
      <c r="P104" s="122"/>
      <c r="AA104" s="232"/>
    </row>
    <row r="105" spans="1:27" x14ac:dyDescent="0.3">
      <c r="D105" s="42"/>
      <c r="P105" s="122"/>
      <c r="AA105" s="232"/>
    </row>
    <row r="106" spans="1:27" x14ac:dyDescent="0.3">
      <c r="D106" s="42"/>
      <c r="P106" s="122"/>
      <c r="AA106" s="232"/>
    </row>
    <row r="107" spans="1:27" x14ac:dyDescent="0.3">
      <c r="D107" s="42"/>
      <c r="P107" s="122"/>
      <c r="AA107" s="232"/>
    </row>
    <row r="108" spans="1:27" x14ac:dyDescent="0.3">
      <c r="D108" s="42"/>
      <c r="P108" s="122"/>
      <c r="AA108" s="232"/>
    </row>
    <row r="109" spans="1:27" x14ac:dyDescent="0.3">
      <c r="A109" s="4"/>
      <c r="B109" s="221"/>
      <c r="C109" s="18"/>
      <c r="D109" s="42"/>
      <c r="P109" s="122"/>
      <c r="AA109" s="232"/>
    </row>
    <row r="110" spans="1:27" x14ac:dyDescent="0.3">
      <c r="A110" s="4"/>
      <c r="B110" s="221"/>
      <c r="C110" s="18"/>
      <c r="D110" s="42"/>
      <c r="P110" s="122"/>
      <c r="AA110" s="232"/>
    </row>
    <row r="111" spans="1:27" x14ac:dyDescent="0.3">
      <c r="A111" s="4"/>
      <c r="B111" s="221"/>
      <c r="C111" s="18"/>
      <c r="D111" s="42"/>
      <c r="P111" s="122"/>
      <c r="AA111" s="232"/>
    </row>
    <row r="112" spans="1:27" x14ac:dyDescent="0.3">
      <c r="A112" s="4"/>
      <c r="B112" s="221"/>
      <c r="C112" s="18"/>
      <c r="D112" s="42"/>
      <c r="P112" s="122"/>
      <c r="AA112" s="232"/>
    </row>
    <row r="113" spans="1:27" x14ac:dyDescent="0.3">
      <c r="D113" s="42"/>
      <c r="P113" s="122"/>
      <c r="AA113" s="232"/>
    </row>
    <row r="114" spans="1:27" x14ac:dyDescent="0.3">
      <c r="D114" s="42"/>
      <c r="P114" s="122"/>
      <c r="AA114" s="232"/>
    </row>
    <row r="115" spans="1:27" x14ac:dyDescent="0.3">
      <c r="D115" s="42"/>
      <c r="P115" s="122"/>
      <c r="AA115" s="232"/>
    </row>
    <row r="116" spans="1:27" x14ac:dyDescent="0.3">
      <c r="A116" s="4"/>
      <c r="B116" s="221"/>
      <c r="C116" s="18"/>
      <c r="D116" s="42"/>
      <c r="P116" s="122"/>
      <c r="AA116" s="232"/>
    </row>
    <row r="117" spans="1:27" x14ac:dyDescent="0.3">
      <c r="A117" s="4"/>
      <c r="B117" s="221"/>
      <c r="C117" s="18"/>
      <c r="D117" s="42"/>
      <c r="P117" s="122"/>
      <c r="AA117" s="232"/>
    </row>
    <row r="118" spans="1:27" x14ac:dyDescent="0.3">
      <c r="A118" s="4"/>
      <c r="B118" s="221"/>
      <c r="C118" s="18"/>
      <c r="D118" s="42"/>
      <c r="P118" s="122"/>
      <c r="AA118" s="232"/>
    </row>
    <row r="119" spans="1:27" x14ac:dyDescent="0.3">
      <c r="A119" s="4"/>
      <c r="B119" s="221"/>
      <c r="C119" s="18"/>
      <c r="D119" s="42"/>
      <c r="P119" s="122"/>
      <c r="AA119" s="232"/>
    </row>
    <row r="120" spans="1:27" x14ac:dyDescent="0.3">
      <c r="A120" s="4"/>
      <c r="B120" s="221"/>
      <c r="C120" s="18"/>
      <c r="D120" s="42"/>
      <c r="P120" s="122"/>
      <c r="AA120" s="232"/>
    </row>
    <row r="121" spans="1:27" x14ac:dyDescent="0.3">
      <c r="A121" s="4"/>
      <c r="B121" s="221"/>
      <c r="C121" s="18"/>
      <c r="D121" s="42"/>
      <c r="P121" s="122"/>
      <c r="AA121" s="232"/>
    </row>
    <row r="122" spans="1:27" x14ac:dyDescent="0.3">
      <c r="A122" s="4"/>
      <c r="B122" s="221"/>
      <c r="C122" s="18"/>
      <c r="D122" s="42"/>
      <c r="P122" s="122"/>
      <c r="AA122" s="232"/>
    </row>
    <row r="123" spans="1:27" x14ac:dyDescent="0.3">
      <c r="A123" s="4"/>
      <c r="B123" s="221"/>
      <c r="C123" s="18"/>
      <c r="D123" s="42"/>
      <c r="P123" s="122"/>
      <c r="AA123" s="232"/>
    </row>
    <row r="124" spans="1:27" x14ac:dyDescent="0.3">
      <c r="A124" s="4"/>
      <c r="B124" s="221"/>
      <c r="C124" s="18"/>
      <c r="D124" s="42"/>
      <c r="P124" s="122"/>
      <c r="AA124" s="232"/>
    </row>
    <row r="125" spans="1:27" x14ac:dyDescent="0.3">
      <c r="A125" s="4"/>
      <c r="B125" s="221"/>
      <c r="C125" s="18"/>
      <c r="D125" s="42"/>
      <c r="P125" s="122"/>
      <c r="AA125" s="232"/>
    </row>
    <row r="126" spans="1:27" x14ac:dyDescent="0.3">
      <c r="A126" s="4"/>
      <c r="B126" s="221"/>
      <c r="C126" s="18"/>
      <c r="D126" s="42"/>
      <c r="P126" s="122"/>
      <c r="AA126" s="232"/>
    </row>
    <row r="127" spans="1:27" x14ac:dyDescent="0.3">
      <c r="A127" s="4"/>
      <c r="B127" s="221"/>
      <c r="C127" s="18"/>
      <c r="D127" s="42"/>
      <c r="P127" s="122"/>
      <c r="AA127" s="232"/>
    </row>
    <row r="128" spans="1:27" x14ac:dyDescent="0.3">
      <c r="A128" s="4"/>
      <c r="B128" s="221"/>
      <c r="C128" s="18"/>
      <c r="D128" s="42"/>
      <c r="P128" s="122"/>
      <c r="AA128" s="232"/>
    </row>
    <row r="129" spans="1:27" x14ac:dyDescent="0.3">
      <c r="A129" s="4"/>
      <c r="B129" s="221"/>
      <c r="C129" s="18"/>
      <c r="D129" s="42"/>
      <c r="P129" s="122"/>
      <c r="AA129" s="232"/>
    </row>
    <row r="130" spans="1:27" x14ac:dyDescent="0.3">
      <c r="A130" s="4"/>
      <c r="B130" s="221"/>
      <c r="C130" s="18"/>
      <c r="D130" s="42"/>
      <c r="P130" s="122"/>
      <c r="AA130" s="232"/>
    </row>
    <row r="131" spans="1:27" x14ac:dyDescent="0.3">
      <c r="A131" s="4"/>
      <c r="B131" s="221"/>
      <c r="C131" s="18"/>
      <c r="D131" s="42"/>
      <c r="P131" s="122"/>
      <c r="AA131" s="232"/>
    </row>
    <row r="132" spans="1:27" x14ac:dyDescent="0.3">
      <c r="A132" s="4"/>
      <c r="B132" s="221"/>
      <c r="C132" s="18"/>
      <c r="D132" s="42"/>
      <c r="P132" s="122"/>
      <c r="AA132" s="232"/>
    </row>
    <row r="133" spans="1:27" x14ac:dyDescent="0.3">
      <c r="A133" s="4"/>
      <c r="B133" s="221"/>
      <c r="C133" s="18"/>
      <c r="D133" s="42"/>
      <c r="P133" s="122"/>
      <c r="AA133" s="232"/>
    </row>
    <row r="134" spans="1:27" x14ac:dyDescent="0.3">
      <c r="A134" s="4"/>
      <c r="B134" s="221"/>
      <c r="C134" s="18"/>
      <c r="D134" s="42"/>
      <c r="P134" s="122"/>
      <c r="AA134" s="232"/>
    </row>
    <row r="135" spans="1:27" x14ac:dyDescent="0.3">
      <c r="A135" s="4"/>
      <c r="B135" s="221"/>
      <c r="C135" s="18"/>
      <c r="D135" s="42"/>
      <c r="P135" s="122"/>
      <c r="AA135" s="232"/>
    </row>
    <row r="136" spans="1:27" x14ac:dyDescent="0.3">
      <c r="A136" s="4"/>
      <c r="B136" s="221"/>
      <c r="C136" s="18"/>
      <c r="D136" s="42"/>
      <c r="P136" s="122"/>
      <c r="AA136" s="232"/>
    </row>
    <row r="137" spans="1:27" x14ac:dyDescent="0.3">
      <c r="A137" s="4"/>
      <c r="B137" s="221"/>
      <c r="C137" s="18"/>
      <c r="D137" s="42"/>
      <c r="P137" s="122"/>
    </row>
    <row r="138" spans="1:27" x14ac:dyDescent="0.3">
      <c r="A138" s="4"/>
      <c r="B138" s="221"/>
      <c r="C138" s="18"/>
      <c r="D138" s="42"/>
      <c r="P138" s="122"/>
    </row>
    <row r="139" spans="1:27" x14ac:dyDescent="0.3">
      <c r="A139" s="4"/>
      <c r="B139" s="221"/>
      <c r="C139" s="18"/>
      <c r="D139" s="42"/>
      <c r="P139" s="122"/>
    </row>
    <row r="140" spans="1:27" x14ac:dyDescent="0.3">
      <c r="A140" s="4"/>
      <c r="B140" s="221"/>
      <c r="C140" s="18"/>
      <c r="D140" s="42"/>
      <c r="P140" s="122"/>
    </row>
    <row r="141" spans="1:27" x14ac:dyDescent="0.3">
      <c r="A141" s="4"/>
      <c r="B141" s="221"/>
      <c r="C141" s="18"/>
      <c r="D141" s="42"/>
      <c r="P141" s="122"/>
    </row>
    <row r="142" spans="1:27" x14ac:dyDescent="0.3">
      <c r="A142" s="4"/>
      <c r="B142" s="221"/>
      <c r="C142" s="18"/>
      <c r="D142" s="42"/>
      <c r="P142" s="122"/>
    </row>
    <row r="143" spans="1:27" x14ac:dyDescent="0.3">
      <c r="A143" s="4"/>
      <c r="B143" s="221"/>
      <c r="C143" s="18"/>
      <c r="D143" s="42"/>
      <c r="P143" s="122"/>
    </row>
    <row r="144" spans="1:27" x14ac:dyDescent="0.3">
      <c r="A144" s="4"/>
      <c r="B144" s="221"/>
      <c r="C144" s="18"/>
      <c r="D144" s="42"/>
      <c r="P144" s="122"/>
    </row>
    <row r="145" spans="1:16" x14ac:dyDescent="0.3">
      <c r="A145" s="4"/>
      <c r="B145" s="221"/>
      <c r="C145" s="18"/>
      <c r="D145" s="42"/>
      <c r="P145" s="122"/>
    </row>
    <row r="146" spans="1:16" x14ac:dyDescent="0.3">
      <c r="A146" s="4"/>
      <c r="B146" s="221"/>
      <c r="C146" s="18"/>
      <c r="D146" s="42"/>
      <c r="P146" s="122"/>
    </row>
    <row r="147" spans="1:16" x14ac:dyDescent="0.3">
      <c r="A147" s="4"/>
      <c r="B147" s="221"/>
      <c r="C147" s="18"/>
      <c r="D147" s="42"/>
      <c r="P147" s="122"/>
    </row>
    <row r="148" spans="1:16" x14ac:dyDescent="0.3">
      <c r="A148" s="4"/>
      <c r="B148" s="221"/>
      <c r="C148" s="18"/>
      <c r="D148" s="42"/>
      <c r="P148" s="122"/>
    </row>
    <row r="149" spans="1:16" x14ac:dyDescent="0.3">
      <c r="A149" s="4"/>
      <c r="B149" s="221"/>
      <c r="C149" s="18"/>
      <c r="D149" s="42"/>
      <c r="P149" s="122"/>
    </row>
    <row r="150" spans="1:16" x14ac:dyDescent="0.3">
      <c r="A150" s="4"/>
      <c r="B150" s="221"/>
      <c r="C150" s="18"/>
      <c r="D150" s="42"/>
      <c r="P150" s="122"/>
    </row>
    <row r="151" spans="1:16" x14ac:dyDescent="0.3">
      <c r="A151" s="4"/>
      <c r="B151" s="221"/>
      <c r="C151" s="18"/>
      <c r="D151" s="42"/>
      <c r="P151" s="122"/>
    </row>
    <row r="152" spans="1:16" x14ac:dyDescent="0.3">
      <c r="A152" s="4"/>
      <c r="B152" s="221"/>
      <c r="C152" s="18"/>
      <c r="D152" s="42"/>
      <c r="P152" s="122"/>
    </row>
    <row r="153" spans="1:16" x14ac:dyDescent="0.3">
      <c r="A153" s="4"/>
      <c r="B153" s="221"/>
      <c r="C153" s="18"/>
      <c r="D153" s="42"/>
      <c r="P153" s="122"/>
    </row>
    <row r="154" spans="1:16" x14ac:dyDescent="0.3">
      <c r="A154" s="4"/>
      <c r="B154" s="221"/>
      <c r="C154" s="18"/>
      <c r="D154" s="42"/>
      <c r="P154" s="122"/>
    </row>
    <row r="155" spans="1:16" x14ac:dyDescent="0.3">
      <c r="A155" s="4"/>
      <c r="B155" s="221"/>
      <c r="C155" s="18"/>
      <c r="D155" s="42"/>
      <c r="P155" s="122"/>
    </row>
    <row r="156" spans="1:16" x14ac:dyDescent="0.3">
      <c r="A156" s="4"/>
      <c r="B156" s="221"/>
      <c r="C156" s="18"/>
      <c r="D156" s="42"/>
      <c r="P156" s="122"/>
    </row>
    <row r="157" spans="1:16" x14ac:dyDescent="0.3">
      <c r="A157" s="4"/>
      <c r="B157" s="221"/>
      <c r="C157" s="18"/>
      <c r="D157" s="42"/>
      <c r="P157" s="122"/>
    </row>
    <row r="158" spans="1:16" x14ac:dyDescent="0.3">
      <c r="A158" s="4"/>
      <c r="B158" s="221"/>
      <c r="C158" s="18"/>
      <c r="D158" s="42"/>
      <c r="P158" s="122"/>
    </row>
    <row r="159" spans="1:16" x14ac:dyDescent="0.3">
      <c r="A159" s="4"/>
      <c r="B159" s="221"/>
      <c r="C159" s="18"/>
      <c r="D159" s="42"/>
      <c r="P159" s="122"/>
    </row>
    <row r="160" spans="1:16" x14ac:dyDescent="0.3">
      <c r="A160" s="4"/>
      <c r="B160" s="221"/>
      <c r="C160" s="18"/>
      <c r="D160" s="42"/>
      <c r="P160" s="122"/>
    </row>
    <row r="161" spans="1:16" x14ac:dyDescent="0.3">
      <c r="A161" s="4"/>
      <c r="B161" s="221"/>
      <c r="C161" s="18"/>
      <c r="D161" s="42"/>
      <c r="P161" s="122"/>
    </row>
    <row r="162" spans="1:16" x14ac:dyDescent="0.3">
      <c r="A162" s="4"/>
      <c r="B162" s="221"/>
      <c r="C162" s="18"/>
      <c r="D162" s="42"/>
      <c r="P162" s="122"/>
    </row>
    <row r="163" spans="1:16" x14ac:dyDescent="0.3">
      <c r="A163" s="4"/>
      <c r="B163" s="221"/>
      <c r="C163" s="18"/>
      <c r="D163" s="42"/>
      <c r="P163" s="122"/>
    </row>
    <row r="164" spans="1:16" x14ac:dyDescent="0.3">
      <c r="A164" s="4"/>
      <c r="B164" s="221"/>
      <c r="C164" s="18"/>
      <c r="D164" s="42"/>
      <c r="P164" s="122"/>
    </row>
    <row r="165" spans="1:16" x14ac:dyDescent="0.3">
      <c r="A165" s="4"/>
      <c r="B165" s="221"/>
      <c r="C165" s="18"/>
      <c r="D165" s="42"/>
      <c r="P165" s="122"/>
    </row>
    <row r="166" spans="1:16" x14ac:dyDescent="0.3">
      <c r="A166" s="4"/>
      <c r="B166" s="221"/>
      <c r="C166" s="18"/>
      <c r="D166" s="42"/>
      <c r="P166" s="122"/>
    </row>
    <row r="167" spans="1:16" x14ac:dyDescent="0.3">
      <c r="A167" s="4"/>
      <c r="B167" s="221"/>
      <c r="C167" s="18"/>
      <c r="D167" s="42"/>
      <c r="P167" s="122"/>
    </row>
    <row r="168" spans="1:16" x14ac:dyDescent="0.3">
      <c r="A168" s="4"/>
      <c r="B168" s="221"/>
      <c r="C168" s="18"/>
      <c r="D168" s="42"/>
      <c r="P168" s="122"/>
    </row>
    <row r="169" spans="1:16" x14ac:dyDescent="0.3">
      <c r="A169" s="4"/>
      <c r="B169" s="221"/>
      <c r="C169" s="18"/>
      <c r="D169" s="42"/>
      <c r="P169" s="122"/>
    </row>
    <row r="170" spans="1:16" x14ac:dyDescent="0.3">
      <c r="A170" s="4"/>
      <c r="B170" s="221"/>
      <c r="C170" s="18"/>
      <c r="D170" s="42"/>
      <c r="P170" s="122"/>
    </row>
    <row r="171" spans="1:16" x14ac:dyDescent="0.3">
      <c r="A171" s="4"/>
      <c r="B171" s="221"/>
      <c r="C171" s="18"/>
      <c r="D171" s="42"/>
      <c r="P171" s="122"/>
    </row>
    <row r="172" spans="1:16" x14ac:dyDescent="0.3">
      <c r="A172" s="4"/>
      <c r="B172" s="221"/>
      <c r="C172" s="18"/>
      <c r="D172" s="42"/>
      <c r="P172" s="122"/>
    </row>
    <row r="173" spans="1:16" x14ac:dyDescent="0.3">
      <c r="A173" s="4"/>
      <c r="B173" s="221"/>
      <c r="C173" s="18"/>
      <c r="D173" s="42"/>
      <c r="P173" s="122"/>
    </row>
    <row r="174" spans="1:16" x14ac:dyDescent="0.3">
      <c r="A174" s="4"/>
      <c r="B174" s="221"/>
      <c r="C174" s="18"/>
      <c r="D174" s="42"/>
      <c r="P174" s="122"/>
    </row>
    <row r="175" spans="1:16" x14ac:dyDescent="0.3">
      <c r="A175" s="4"/>
      <c r="B175" s="221"/>
      <c r="C175" s="18"/>
      <c r="D175" s="42"/>
      <c r="P175" s="122"/>
    </row>
    <row r="176" spans="1:16" x14ac:dyDescent="0.3">
      <c r="A176" s="4"/>
      <c r="B176" s="221"/>
      <c r="C176" s="18"/>
      <c r="D176" s="42"/>
      <c r="P176" s="122"/>
    </row>
    <row r="177" spans="1:16" x14ac:dyDescent="0.3">
      <c r="A177" s="4"/>
      <c r="B177" s="221"/>
      <c r="C177" s="18"/>
      <c r="D177" s="42"/>
      <c r="P177" s="122"/>
    </row>
    <row r="178" spans="1:16" x14ac:dyDescent="0.3">
      <c r="A178" s="4"/>
      <c r="B178" s="221"/>
      <c r="C178" s="18"/>
      <c r="D178" s="42"/>
      <c r="P178" s="122"/>
    </row>
    <row r="179" spans="1:16" x14ac:dyDescent="0.3">
      <c r="A179" s="4"/>
      <c r="B179" s="221"/>
      <c r="C179" s="18"/>
      <c r="D179" s="42"/>
      <c r="P179" s="122"/>
    </row>
    <row r="180" spans="1:16" x14ac:dyDescent="0.3">
      <c r="A180" s="4"/>
      <c r="B180" s="221"/>
      <c r="C180" s="18"/>
      <c r="D180" s="42"/>
      <c r="P180" s="122"/>
    </row>
    <row r="181" spans="1:16" x14ac:dyDescent="0.3">
      <c r="A181" s="4"/>
      <c r="B181" s="221"/>
      <c r="C181" s="18"/>
      <c r="D181" s="42"/>
      <c r="P181" s="122"/>
    </row>
    <row r="182" spans="1:16" x14ac:dyDescent="0.3">
      <c r="A182" s="4"/>
      <c r="B182" s="221"/>
      <c r="C182" s="18"/>
      <c r="D182" s="42"/>
      <c r="P182" s="122"/>
    </row>
    <row r="183" spans="1:16" x14ac:dyDescent="0.3">
      <c r="A183" s="4"/>
      <c r="B183" s="221"/>
      <c r="C183" s="18"/>
      <c r="D183" s="42"/>
      <c r="P183" s="122"/>
    </row>
    <row r="184" spans="1:16" x14ac:dyDescent="0.3">
      <c r="A184" s="4"/>
      <c r="B184" s="221"/>
      <c r="C184" s="18"/>
      <c r="D184" s="42"/>
      <c r="P184" s="122"/>
    </row>
    <row r="185" spans="1:16" x14ac:dyDescent="0.3">
      <c r="A185" s="4"/>
      <c r="B185" s="221"/>
      <c r="C185" s="18"/>
      <c r="D185" s="42"/>
      <c r="P185" s="122"/>
    </row>
    <row r="186" spans="1:16" x14ac:dyDescent="0.3">
      <c r="A186" s="4"/>
      <c r="B186" s="221"/>
      <c r="C186" s="18"/>
      <c r="D186" s="42"/>
      <c r="P186" s="122"/>
    </row>
    <row r="187" spans="1:16" x14ac:dyDescent="0.3">
      <c r="A187" s="4"/>
      <c r="B187" s="221"/>
      <c r="C187" s="18"/>
      <c r="D187" s="42"/>
      <c r="P187" s="122"/>
    </row>
    <row r="188" spans="1:16" x14ac:dyDescent="0.3">
      <c r="A188" s="4"/>
      <c r="B188" s="221"/>
      <c r="C188" s="18"/>
      <c r="D188" s="42"/>
      <c r="P188" s="122"/>
    </row>
    <row r="189" spans="1:16" x14ac:dyDescent="0.3">
      <c r="A189" s="4"/>
      <c r="B189" s="221"/>
      <c r="C189" s="18"/>
      <c r="D189" s="42"/>
      <c r="P189" s="122"/>
    </row>
    <row r="190" spans="1:16" x14ac:dyDescent="0.3">
      <c r="A190" s="4"/>
      <c r="B190" s="221"/>
      <c r="C190" s="18"/>
      <c r="D190" s="42"/>
      <c r="P190" s="122"/>
    </row>
    <row r="191" spans="1:16" x14ac:dyDescent="0.3">
      <c r="A191" s="4"/>
      <c r="B191" s="221"/>
      <c r="C191" s="18"/>
      <c r="D191" s="42"/>
      <c r="P191" s="122"/>
    </row>
    <row r="192" spans="1:16" x14ac:dyDescent="0.3">
      <c r="A192" s="4"/>
      <c r="B192" s="221"/>
      <c r="C192" s="18"/>
      <c r="D192" s="42"/>
      <c r="P192" s="122"/>
    </row>
    <row r="193" spans="1:16" x14ac:dyDescent="0.3">
      <c r="A193" s="4"/>
      <c r="B193" s="221"/>
      <c r="C193" s="18"/>
      <c r="D193" s="42"/>
      <c r="P193" s="122"/>
    </row>
    <row r="194" spans="1:16" x14ac:dyDescent="0.3">
      <c r="A194" s="4"/>
      <c r="B194" s="221"/>
      <c r="C194" s="18"/>
      <c r="D194" s="42"/>
      <c r="P194" s="122"/>
    </row>
    <row r="195" spans="1:16" x14ac:dyDescent="0.3">
      <c r="A195" s="4"/>
      <c r="B195" s="221"/>
      <c r="C195" s="18"/>
      <c r="D195" s="42"/>
      <c r="P195" s="122"/>
    </row>
    <row r="196" spans="1:16" x14ac:dyDescent="0.3">
      <c r="A196" s="4"/>
      <c r="B196" s="221"/>
      <c r="C196" s="18"/>
      <c r="D196" s="42"/>
    </row>
    <row r="197" spans="1:16" x14ac:dyDescent="0.3">
      <c r="A197" s="4"/>
      <c r="B197" s="221"/>
      <c r="C197" s="18"/>
      <c r="D197" s="42"/>
      <c r="P197" s="122"/>
    </row>
    <row r="198" spans="1:16" x14ac:dyDescent="0.3">
      <c r="A198" s="4"/>
      <c r="B198" s="221"/>
      <c r="C198" s="18"/>
      <c r="D198" s="42"/>
    </row>
    <row r="199" spans="1:16" x14ac:dyDescent="0.3">
      <c r="A199" s="4"/>
      <c r="B199" s="221"/>
      <c r="C199" s="18"/>
      <c r="D199" s="42"/>
    </row>
    <row r="200" spans="1:16" x14ac:dyDescent="0.3">
      <c r="A200" s="4"/>
      <c r="B200" s="221"/>
      <c r="C200" s="18"/>
      <c r="D200" s="42"/>
    </row>
    <row r="201" spans="1:16" x14ac:dyDescent="0.3">
      <c r="A201" s="4"/>
      <c r="B201" s="221"/>
      <c r="C201" s="18"/>
      <c r="D201" s="42"/>
    </row>
    <row r="202" spans="1:16" x14ac:dyDescent="0.3">
      <c r="A202" s="4"/>
      <c r="B202" s="221"/>
      <c r="C202" s="18"/>
      <c r="D202" s="42"/>
    </row>
    <row r="203" spans="1:16" x14ac:dyDescent="0.3">
      <c r="A203" s="4"/>
      <c r="B203" s="221"/>
      <c r="C203" s="18"/>
      <c r="D203" s="42"/>
    </row>
    <row r="204" spans="1:16" x14ac:dyDescent="0.3">
      <c r="A204" s="4"/>
      <c r="B204" s="221"/>
      <c r="C204" s="18"/>
      <c r="D204" s="42"/>
    </row>
    <row r="205" spans="1:16" x14ac:dyDescent="0.3">
      <c r="A205" s="4"/>
      <c r="B205" s="221"/>
      <c r="C205" s="18"/>
      <c r="D205" s="42"/>
    </row>
    <row r="206" spans="1:16" x14ac:dyDescent="0.3">
      <c r="A206" s="4"/>
      <c r="B206" s="221"/>
      <c r="C206" s="18"/>
      <c r="D206" s="42"/>
    </row>
    <row r="207" spans="1:16" x14ac:dyDescent="0.3">
      <c r="A207" s="4"/>
      <c r="B207" s="221"/>
      <c r="C207" s="18"/>
      <c r="D207" s="42"/>
    </row>
    <row r="208" spans="1:16" x14ac:dyDescent="0.3">
      <c r="A208" s="4"/>
      <c r="B208" s="221"/>
      <c r="C208" s="18"/>
      <c r="D208" s="42"/>
    </row>
    <row r="209" spans="1:4" x14ac:dyDescent="0.3">
      <c r="A209" s="4"/>
      <c r="B209" s="221"/>
      <c r="C209" s="18"/>
      <c r="D209" s="42"/>
    </row>
    <row r="210" spans="1:4" x14ac:dyDescent="0.3">
      <c r="A210" s="4"/>
      <c r="B210" s="221"/>
      <c r="C210" s="18"/>
      <c r="D210" s="42"/>
    </row>
    <row r="211" spans="1:4" x14ac:dyDescent="0.3">
      <c r="A211" s="4"/>
      <c r="B211" s="221"/>
      <c r="C211" s="18"/>
      <c r="D211" s="42"/>
    </row>
    <row r="212" spans="1:4" x14ac:dyDescent="0.3">
      <c r="A212" s="4"/>
      <c r="B212" s="221"/>
      <c r="C212" s="18"/>
      <c r="D212" s="42"/>
    </row>
    <row r="213" spans="1:4" x14ac:dyDescent="0.3">
      <c r="A213" s="4"/>
      <c r="B213" s="221"/>
      <c r="C213" s="18"/>
      <c r="D213" s="42"/>
    </row>
    <row r="214" spans="1:4" x14ac:dyDescent="0.3">
      <c r="A214" s="4"/>
      <c r="B214" s="221"/>
      <c r="C214" s="18"/>
      <c r="D214" s="42"/>
    </row>
    <row r="215" spans="1:4" x14ac:dyDescent="0.3">
      <c r="A215" s="4"/>
      <c r="B215" s="221"/>
      <c r="C215" s="18"/>
      <c r="D215" s="42"/>
    </row>
    <row r="216" spans="1:4" x14ac:dyDescent="0.3">
      <c r="A216" s="4"/>
      <c r="B216" s="221"/>
      <c r="C216" s="18"/>
      <c r="D216" s="42"/>
    </row>
    <row r="217" spans="1:4" x14ac:dyDescent="0.3">
      <c r="A217" s="4"/>
      <c r="B217" s="221"/>
      <c r="C217" s="18"/>
      <c r="D217" s="42"/>
    </row>
    <row r="218" spans="1:4" x14ac:dyDescent="0.3">
      <c r="A218" s="4"/>
      <c r="B218" s="221"/>
      <c r="C218" s="18"/>
      <c r="D218" s="42"/>
    </row>
    <row r="219" spans="1:4" x14ac:dyDescent="0.3">
      <c r="A219" s="4"/>
      <c r="B219" s="221"/>
      <c r="C219" s="18"/>
      <c r="D219" s="42"/>
    </row>
    <row r="220" spans="1:4" x14ac:dyDescent="0.3">
      <c r="A220" s="4"/>
      <c r="B220" s="221"/>
      <c r="C220" s="18"/>
      <c r="D220" s="42"/>
    </row>
    <row r="221" spans="1:4" x14ac:dyDescent="0.3">
      <c r="A221" s="4"/>
      <c r="B221" s="221"/>
      <c r="C221" s="18"/>
      <c r="D221" s="42"/>
    </row>
    <row r="222" spans="1:4" x14ac:dyDescent="0.3">
      <c r="A222" s="4"/>
      <c r="B222" s="221"/>
      <c r="C222" s="18"/>
      <c r="D222" s="42"/>
    </row>
    <row r="223" spans="1:4" x14ac:dyDescent="0.3">
      <c r="A223" s="4"/>
      <c r="B223" s="221"/>
      <c r="C223" s="18"/>
      <c r="D223" s="42"/>
    </row>
    <row r="224" spans="1:4" x14ac:dyDescent="0.3">
      <c r="A224" s="4"/>
      <c r="B224" s="221"/>
      <c r="C224" s="18"/>
      <c r="D224" s="42"/>
    </row>
    <row r="225" spans="1:4" x14ac:dyDescent="0.3">
      <c r="A225" s="4"/>
      <c r="B225" s="221"/>
      <c r="C225" s="18"/>
      <c r="D225" s="42"/>
    </row>
    <row r="226" spans="1:4" x14ac:dyDescent="0.3">
      <c r="A226" s="4"/>
      <c r="B226" s="221"/>
      <c r="C226" s="18"/>
      <c r="D226" s="42"/>
    </row>
    <row r="227" spans="1:4" x14ac:dyDescent="0.3">
      <c r="A227" s="4"/>
      <c r="B227" s="221"/>
      <c r="C227" s="18"/>
      <c r="D227" s="42"/>
    </row>
    <row r="228" spans="1:4" x14ac:dyDescent="0.3">
      <c r="D228" s="42"/>
    </row>
    <row r="229" spans="1:4" x14ac:dyDescent="0.3">
      <c r="D229" s="42"/>
    </row>
    <row r="230" spans="1:4" x14ac:dyDescent="0.3">
      <c r="D230" s="42"/>
    </row>
    <row r="231" spans="1:4" x14ac:dyDescent="0.3">
      <c r="D231" s="42"/>
    </row>
    <row r="232" spans="1:4" x14ac:dyDescent="0.3">
      <c r="D232" s="42"/>
    </row>
    <row r="233" spans="1:4" x14ac:dyDescent="0.3">
      <c r="D233" s="42"/>
    </row>
    <row r="234" spans="1:4" x14ac:dyDescent="0.3">
      <c r="D234" s="42"/>
    </row>
    <row r="235" spans="1:4" x14ac:dyDescent="0.3">
      <c r="D235" s="42"/>
    </row>
    <row r="236" spans="1:4" x14ac:dyDescent="0.3">
      <c r="D236" s="42"/>
    </row>
    <row r="237" spans="1:4" x14ac:dyDescent="0.3">
      <c r="D237" s="42"/>
    </row>
    <row r="238" spans="1:4" x14ac:dyDescent="0.3">
      <c r="D238" s="42"/>
    </row>
    <row r="239" spans="1:4" x14ac:dyDescent="0.3">
      <c r="D239" s="42"/>
    </row>
    <row r="240" spans="1:4" x14ac:dyDescent="0.3">
      <c r="D240" s="42"/>
    </row>
    <row r="241" spans="4:4" x14ac:dyDescent="0.3">
      <c r="D241" s="42"/>
    </row>
    <row r="242" spans="4:4" x14ac:dyDescent="0.3">
      <c r="D242" s="42"/>
    </row>
    <row r="243" spans="4:4" x14ac:dyDescent="0.3">
      <c r="D243" s="42"/>
    </row>
    <row r="244" spans="4:4" x14ac:dyDescent="0.3">
      <c r="D244" s="42"/>
    </row>
    <row r="245" spans="4:4" x14ac:dyDescent="0.3">
      <c r="D245" s="42"/>
    </row>
    <row r="246" spans="4:4" x14ac:dyDescent="0.3">
      <c r="D246" s="42"/>
    </row>
    <row r="247" spans="4:4" x14ac:dyDescent="0.3">
      <c r="D247" s="42"/>
    </row>
    <row r="248" spans="4:4" x14ac:dyDescent="0.3">
      <c r="D248" s="42"/>
    </row>
    <row r="249" spans="4:4" x14ac:dyDescent="0.3">
      <c r="D249" s="42"/>
    </row>
    <row r="250" spans="4:4" x14ac:dyDescent="0.3">
      <c r="D250" s="42"/>
    </row>
    <row r="251" spans="4:4" x14ac:dyDescent="0.3">
      <c r="D251" s="42"/>
    </row>
    <row r="252" spans="4:4" x14ac:dyDescent="0.3">
      <c r="D252" s="42"/>
    </row>
    <row r="253" spans="4:4" x14ac:dyDescent="0.3">
      <c r="D253" s="42"/>
    </row>
    <row r="254" spans="4:4" x14ac:dyDescent="0.3">
      <c r="D254" s="42"/>
    </row>
    <row r="255" spans="4:4" x14ac:dyDescent="0.3">
      <c r="D255" s="42"/>
    </row>
    <row r="256" spans="4:4" x14ac:dyDescent="0.3">
      <c r="D256" s="42"/>
    </row>
    <row r="257" spans="4:4" x14ac:dyDescent="0.3">
      <c r="D257" s="42"/>
    </row>
    <row r="258" spans="4:4" x14ac:dyDescent="0.3">
      <c r="D258" s="42"/>
    </row>
    <row r="259" spans="4:4" x14ac:dyDescent="0.3">
      <c r="D259" s="42"/>
    </row>
    <row r="260" spans="4:4" x14ac:dyDescent="0.3">
      <c r="D260" s="42"/>
    </row>
    <row r="261" spans="4:4" x14ac:dyDescent="0.3">
      <c r="D261" s="42"/>
    </row>
    <row r="262" spans="4:4" x14ac:dyDescent="0.3">
      <c r="D262" s="42"/>
    </row>
    <row r="263" spans="4:4" x14ac:dyDescent="0.3">
      <c r="D263" s="42"/>
    </row>
    <row r="264" spans="4:4" x14ac:dyDescent="0.3">
      <c r="D264" s="42"/>
    </row>
    <row r="265" spans="4:4" x14ac:dyDescent="0.3">
      <c r="D265" s="42"/>
    </row>
    <row r="266" spans="4:4" x14ac:dyDescent="0.3">
      <c r="D266" s="42"/>
    </row>
    <row r="267" spans="4:4" x14ac:dyDescent="0.3">
      <c r="D267" s="42"/>
    </row>
    <row r="268" spans="4:4" x14ac:dyDescent="0.3">
      <c r="D268" s="42"/>
    </row>
    <row r="269" spans="4:4" x14ac:dyDescent="0.3">
      <c r="D269" s="42"/>
    </row>
    <row r="270" spans="4:4" x14ac:dyDescent="0.3">
      <c r="D270" s="42"/>
    </row>
    <row r="271" spans="4:4" x14ac:dyDescent="0.3">
      <c r="D271" s="42"/>
    </row>
    <row r="272" spans="4:4" x14ac:dyDescent="0.3">
      <c r="D272" s="42"/>
    </row>
    <row r="273" spans="4:4" x14ac:dyDescent="0.3">
      <c r="D273" s="42"/>
    </row>
    <row r="274" spans="4:4" x14ac:dyDescent="0.3">
      <c r="D274" s="42"/>
    </row>
    <row r="275" spans="4:4" x14ac:dyDescent="0.3">
      <c r="D275" s="42"/>
    </row>
    <row r="276" spans="4:4" x14ac:dyDescent="0.3">
      <c r="D276" s="42"/>
    </row>
    <row r="277" spans="4:4" x14ac:dyDescent="0.3">
      <c r="D277" s="42"/>
    </row>
    <row r="278" spans="4:4" x14ac:dyDescent="0.3">
      <c r="D278" s="42"/>
    </row>
    <row r="279" spans="4:4" x14ac:dyDescent="0.3">
      <c r="D279" s="42"/>
    </row>
    <row r="280" spans="4:4" x14ac:dyDescent="0.3">
      <c r="D280" s="42"/>
    </row>
    <row r="281" spans="4:4" x14ac:dyDescent="0.3">
      <c r="D281" s="42"/>
    </row>
    <row r="282" spans="4:4" x14ac:dyDescent="0.3">
      <c r="D282" s="42"/>
    </row>
    <row r="283" spans="4:4" x14ac:dyDescent="0.3">
      <c r="D283" s="42"/>
    </row>
    <row r="284" spans="4:4" x14ac:dyDescent="0.3">
      <c r="D284" s="42"/>
    </row>
    <row r="285" spans="4:4" x14ac:dyDescent="0.3">
      <c r="D285" s="42"/>
    </row>
    <row r="286" spans="4:4" x14ac:dyDescent="0.3">
      <c r="D286" s="42"/>
    </row>
    <row r="287" spans="4:4" x14ac:dyDescent="0.3">
      <c r="D287" s="42"/>
    </row>
    <row r="288" spans="4:4" x14ac:dyDescent="0.3">
      <c r="D288" s="42"/>
    </row>
    <row r="289" spans="4:4" x14ac:dyDescent="0.3">
      <c r="D289" s="42"/>
    </row>
    <row r="290" spans="4:4" x14ac:dyDescent="0.3">
      <c r="D290" s="42"/>
    </row>
    <row r="291" spans="4:4" x14ac:dyDescent="0.3">
      <c r="D291" s="42"/>
    </row>
    <row r="292" spans="4:4" x14ac:dyDescent="0.3">
      <c r="D292" s="42"/>
    </row>
    <row r="293" spans="4:4" x14ac:dyDescent="0.3">
      <c r="D293" s="42"/>
    </row>
    <row r="294" spans="4:4" x14ac:dyDescent="0.3">
      <c r="D294" s="42"/>
    </row>
    <row r="295" spans="4:4" x14ac:dyDescent="0.3">
      <c r="D295" s="42"/>
    </row>
    <row r="296" spans="4:4" x14ac:dyDescent="0.3">
      <c r="D296" s="42"/>
    </row>
    <row r="297" spans="4:4" x14ac:dyDescent="0.3">
      <c r="D297" s="42"/>
    </row>
    <row r="298" spans="4:4" x14ac:dyDescent="0.3">
      <c r="D298" s="42"/>
    </row>
    <row r="299" spans="4:4" x14ac:dyDescent="0.3">
      <c r="D299" s="42"/>
    </row>
    <row r="300" spans="4:4" x14ac:dyDescent="0.3">
      <c r="D300" s="42"/>
    </row>
    <row r="301" spans="4:4" x14ac:dyDescent="0.3">
      <c r="D301" s="42"/>
    </row>
    <row r="302" spans="4:4" x14ac:dyDescent="0.3">
      <c r="D302" s="42"/>
    </row>
    <row r="303" spans="4:4" x14ac:dyDescent="0.3">
      <c r="D303" s="42"/>
    </row>
    <row r="304" spans="4:4" x14ac:dyDescent="0.3">
      <c r="D304" s="42"/>
    </row>
    <row r="305" spans="4:4" x14ac:dyDescent="0.3">
      <c r="D305" s="42"/>
    </row>
    <row r="306" spans="4:4" x14ac:dyDescent="0.3">
      <c r="D306" s="42"/>
    </row>
    <row r="307" spans="4:4" x14ac:dyDescent="0.3">
      <c r="D307" s="42"/>
    </row>
    <row r="308" spans="4:4" x14ac:dyDescent="0.3">
      <c r="D308" s="42"/>
    </row>
    <row r="309" spans="4:4" x14ac:dyDescent="0.3">
      <c r="D309" s="42"/>
    </row>
    <row r="310" spans="4:4" x14ac:dyDescent="0.3">
      <c r="D310" s="42"/>
    </row>
    <row r="311" spans="4:4" x14ac:dyDescent="0.3">
      <c r="D311" s="42"/>
    </row>
    <row r="312" spans="4:4" x14ac:dyDescent="0.3">
      <c r="D312" s="42"/>
    </row>
    <row r="313" spans="4:4" x14ac:dyDescent="0.3">
      <c r="D313" s="42"/>
    </row>
    <row r="314" spans="4:4" x14ac:dyDescent="0.3">
      <c r="D314" s="42"/>
    </row>
    <row r="315" spans="4:4" x14ac:dyDescent="0.3">
      <c r="D315" s="42"/>
    </row>
    <row r="316" spans="4:4" x14ac:dyDescent="0.3">
      <c r="D316" s="42"/>
    </row>
    <row r="317" spans="4:4" x14ac:dyDescent="0.3">
      <c r="D317" s="42"/>
    </row>
    <row r="318" spans="4:4" x14ac:dyDescent="0.3">
      <c r="D318" s="42"/>
    </row>
    <row r="319" spans="4:4" x14ac:dyDescent="0.3">
      <c r="D319" s="42"/>
    </row>
    <row r="320" spans="4:4" x14ac:dyDescent="0.3">
      <c r="D320" s="42"/>
    </row>
    <row r="321" spans="4:4" x14ac:dyDescent="0.3">
      <c r="D321" s="42"/>
    </row>
    <row r="322" spans="4:4" x14ac:dyDescent="0.3">
      <c r="D322" s="42"/>
    </row>
    <row r="323" spans="4:4" x14ac:dyDescent="0.3">
      <c r="D323" s="42"/>
    </row>
    <row r="324" spans="4:4" x14ac:dyDescent="0.3">
      <c r="D324" s="42"/>
    </row>
    <row r="325" spans="4:4" x14ac:dyDescent="0.3">
      <c r="D325" s="42"/>
    </row>
    <row r="326" spans="4:4" x14ac:dyDescent="0.3">
      <c r="D326" s="42"/>
    </row>
    <row r="327" spans="4:4" x14ac:dyDescent="0.3">
      <c r="D327" s="42"/>
    </row>
    <row r="328" spans="4:4" x14ac:dyDescent="0.3">
      <c r="D328" s="42"/>
    </row>
    <row r="329" spans="4:4" x14ac:dyDescent="0.3">
      <c r="D329" s="42"/>
    </row>
    <row r="330" spans="4:4" x14ac:dyDescent="0.3">
      <c r="D330" s="42"/>
    </row>
    <row r="331" spans="4:4" x14ac:dyDescent="0.3">
      <c r="D331" s="42"/>
    </row>
    <row r="332" spans="4:4" x14ac:dyDescent="0.3">
      <c r="D332" s="42"/>
    </row>
    <row r="333" spans="4:4" x14ac:dyDescent="0.3">
      <c r="D333" s="42"/>
    </row>
    <row r="334" spans="4:4" x14ac:dyDescent="0.3">
      <c r="D334" s="42"/>
    </row>
    <row r="335" spans="4:4" x14ac:dyDescent="0.3">
      <c r="D335" s="42"/>
    </row>
    <row r="336" spans="4:4" x14ac:dyDescent="0.3">
      <c r="D336" s="42"/>
    </row>
    <row r="337" spans="4:4" x14ac:dyDescent="0.3">
      <c r="D337" s="42"/>
    </row>
    <row r="338" spans="4:4" x14ac:dyDescent="0.3">
      <c r="D338" s="42"/>
    </row>
    <row r="339" spans="4:4" x14ac:dyDescent="0.3">
      <c r="D339" s="42"/>
    </row>
    <row r="340" spans="4:4" x14ac:dyDescent="0.3">
      <c r="D340" s="42"/>
    </row>
    <row r="341" spans="4:4" x14ac:dyDescent="0.3">
      <c r="D341" s="42"/>
    </row>
    <row r="342" spans="4:4" x14ac:dyDescent="0.3">
      <c r="D342" s="42"/>
    </row>
    <row r="343" spans="4:4" x14ac:dyDescent="0.3">
      <c r="D343" s="42"/>
    </row>
    <row r="344" spans="4:4" x14ac:dyDescent="0.3">
      <c r="D344" s="42"/>
    </row>
    <row r="345" spans="4:4" x14ac:dyDescent="0.3">
      <c r="D345" s="42"/>
    </row>
    <row r="346" spans="4:4" x14ac:dyDescent="0.3">
      <c r="D346" s="42"/>
    </row>
    <row r="347" spans="4:4" x14ac:dyDescent="0.3">
      <c r="D347" s="42"/>
    </row>
    <row r="348" spans="4:4" x14ac:dyDescent="0.3">
      <c r="D348" s="42"/>
    </row>
    <row r="349" spans="4:4" x14ac:dyDescent="0.3">
      <c r="D349" s="42"/>
    </row>
    <row r="350" spans="4:4" x14ac:dyDescent="0.3">
      <c r="D350" s="42"/>
    </row>
    <row r="351" spans="4:4" x14ac:dyDescent="0.3">
      <c r="D351" s="42"/>
    </row>
    <row r="352" spans="4:4" x14ac:dyDescent="0.3">
      <c r="D352" s="42"/>
    </row>
    <row r="353" spans="4:4" x14ac:dyDescent="0.3">
      <c r="D353" s="42"/>
    </row>
    <row r="354" spans="4:4" x14ac:dyDescent="0.3">
      <c r="D354" s="42"/>
    </row>
    <row r="355" spans="4:4" x14ac:dyDescent="0.3">
      <c r="D355" s="42"/>
    </row>
    <row r="356" spans="4:4" x14ac:dyDescent="0.3">
      <c r="D356" s="42"/>
    </row>
    <row r="357" spans="4:4" x14ac:dyDescent="0.3">
      <c r="D357" s="42"/>
    </row>
    <row r="358" spans="4:4" x14ac:dyDescent="0.3">
      <c r="D358" s="42"/>
    </row>
    <row r="359" spans="4:4" x14ac:dyDescent="0.3">
      <c r="D359" s="42"/>
    </row>
    <row r="360" spans="4:4" x14ac:dyDescent="0.3">
      <c r="D360" s="42"/>
    </row>
    <row r="361" spans="4:4" x14ac:dyDescent="0.3">
      <c r="D361" s="42"/>
    </row>
    <row r="362" spans="4:4" x14ac:dyDescent="0.3">
      <c r="D362" s="42"/>
    </row>
    <row r="363" spans="4:4" x14ac:dyDescent="0.3">
      <c r="D363" s="42"/>
    </row>
    <row r="364" spans="4:4" x14ac:dyDescent="0.3">
      <c r="D364" s="42"/>
    </row>
    <row r="365" spans="4:4" x14ac:dyDescent="0.3">
      <c r="D365" s="42"/>
    </row>
    <row r="366" spans="4:4" x14ac:dyDescent="0.3">
      <c r="D366" s="42"/>
    </row>
    <row r="367" spans="4:4" x14ac:dyDescent="0.3">
      <c r="D367" s="42"/>
    </row>
    <row r="368" spans="4:4" x14ac:dyDescent="0.3">
      <c r="D368" s="42"/>
    </row>
    <row r="369" spans="4:4" x14ac:dyDescent="0.3">
      <c r="D369" s="42"/>
    </row>
    <row r="370" spans="4:4" x14ac:dyDescent="0.3">
      <c r="D370" s="42"/>
    </row>
    <row r="371" spans="4:4" x14ac:dyDescent="0.3">
      <c r="D371" s="42"/>
    </row>
    <row r="372" spans="4:4" x14ac:dyDescent="0.3">
      <c r="D372" s="42"/>
    </row>
    <row r="373" spans="4:4" x14ac:dyDescent="0.3">
      <c r="D373" s="42"/>
    </row>
    <row r="374" spans="4:4" x14ac:dyDescent="0.3">
      <c r="D374" s="42"/>
    </row>
    <row r="375" spans="4:4" x14ac:dyDescent="0.3">
      <c r="D375" s="42"/>
    </row>
    <row r="376" spans="4:4" x14ac:dyDescent="0.3">
      <c r="D376" s="42"/>
    </row>
    <row r="377" spans="4:4" x14ac:dyDescent="0.3">
      <c r="D377" s="42"/>
    </row>
    <row r="378" spans="4:4" x14ac:dyDescent="0.3">
      <c r="D378" s="42"/>
    </row>
    <row r="379" spans="4:4" x14ac:dyDescent="0.3">
      <c r="D379" s="42"/>
    </row>
    <row r="380" spans="4:4" x14ac:dyDescent="0.3">
      <c r="D380" s="42"/>
    </row>
    <row r="381" spans="4:4" x14ac:dyDescent="0.3">
      <c r="D381" s="42"/>
    </row>
    <row r="382" spans="4:4" x14ac:dyDescent="0.3">
      <c r="D382" s="42"/>
    </row>
    <row r="383" spans="4:4" x14ac:dyDescent="0.3">
      <c r="D383" s="42"/>
    </row>
    <row r="384" spans="4:4" x14ac:dyDescent="0.3">
      <c r="D384" s="42"/>
    </row>
    <row r="385" spans="4:4" x14ac:dyDescent="0.3">
      <c r="D385" s="42"/>
    </row>
    <row r="386" spans="4:4" x14ac:dyDescent="0.3">
      <c r="D386" s="42"/>
    </row>
    <row r="387" spans="4:4" x14ac:dyDescent="0.3">
      <c r="D387" s="42"/>
    </row>
    <row r="388" spans="4:4" x14ac:dyDescent="0.3">
      <c r="D388" s="42"/>
    </row>
    <row r="389" spans="4:4" x14ac:dyDescent="0.3">
      <c r="D389" s="42"/>
    </row>
    <row r="390" spans="4:4" x14ac:dyDescent="0.3">
      <c r="D390" s="42"/>
    </row>
    <row r="391" spans="4:4" x14ac:dyDescent="0.3">
      <c r="D391" s="42"/>
    </row>
    <row r="392" spans="4:4" x14ac:dyDescent="0.3">
      <c r="D392" s="42"/>
    </row>
    <row r="393" spans="4:4" x14ac:dyDescent="0.3">
      <c r="D393" s="42"/>
    </row>
    <row r="394" spans="4:4" x14ac:dyDescent="0.3">
      <c r="D394" s="42"/>
    </row>
    <row r="395" spans="4:4" x14ac:dyDescent="0.3">
      <c r="D395" s="42"/>
    </row>
    <row r="396" spans="4:4" x14ac:dyDescent="0.3">
      <c r="D396" s="42"/>
    </row>
    <row r="397" spans="4:4" x14ac:dyDescent="0.3">
      <c r="D397" s="42"/>
    </row>
    <row r="398" spans="4:4" x14ac:dyDescent="0.3">
      <c r="D398" s="42"/>
    </row>
    <row r="399" spans="4:4" x14ac:dyDescent="0.3">
      <c r="D399" s="42"/>
    </row>
    <row r="400" spans="4:4" x14ac:dyDescent="0.3">
      <c r="D400" s="42"/>
    </row>
    <row r="401" spans="4:4" x14ac:dyDescent="0.3">
      <c r="D401" s="42"/>
    </row>
    <row r="402" spans="4:4" x14ac:dyDescent="0.3">
      <c r="D402" s="42"/>
    </row>
    <row r="403" spans="4:4" x14ac:dyDescent="0.3">
      <c r="D403" s="42"/>
    </row>
    <row r="404" spans="4:4" x14ac:dyDescent="0.3">
      <c r="D404" s="42"/>
    </row>
    <row r="405" spans="4:4" x14ac:dyDescent="0.3">
      <c r="D405" s="42"/>
    </row>
    <row r="406" spans="4:4" x14ac:dyDescent="0.3">
      <c r="D406" s="42"/>
    </row>
    <row r="407" spans="4:4" x14ac:dyDescent="0.3">
      <c r="D407" s="42"/>
    </row>
    <row r="408" spans="4:4" x14ac:dyDescent="0.3">
      <c r="D408" s="42"/>
    </row>
    <row r="409" spans="4:4" x14ac:dyDescent="0.3">
      <c r="D409" s="42"/>
    </row>
    <row r="410" spans="4:4" x14ac:dyDescent="0.3">
      <c r="D410" s="42"/>
    </row>
    <row r="411" spans="4:4" x14ac:dyDescent="0.3">
      <c r="D411" s="42"/>
    </row>
    <row r="412" spans="4:4" x14ac:dyDescent="0.3">
      <c r="D412" s="42"/>
    </row>
    <row r="413" spans="4:4" x14ac:dyDescent="0.3">
      <c r="D413" s="42"/>
    </row>
    <row r="414" spans="4:4" x14ac:dyDescent="0.3">
      <c r="D414" s="42"/>
    </row>
    <row r="415" spans="4:4" x14ac:dyDescent="0.3">
      <c r="D415" s="42"/>
    </row>
    <row r="416" spans="4:4" x14ac:dyDescent="0.3">
      <c r="D416" s="42"/>
    </row>
    <row r="417" spans="4:4" x14ac:dyDescent="0.3">
      <c r="D417" s="42"/>
    </row>
    <row r="418" spans="4:4" x14ac:dyDescent="0.3">
      <c r="D418" s="42"/>
    </row>
    <row r="419" spans="4:4" x14ac:dyDescent="0.3">
      <c r="D419" s="42"/>
    </row>
    <row r="420" spans="4:4" x14ac:dyDescent="0.3">
      <c r="D420" s="42"/>
    </row>
    <row r="421" spans="4:4" x14ac:dyDescent="0.3">
      <c r="D421" s="42"/>
    </row>
    <row r="422" spans="4:4" x14ac:dyDescent="0.3">
      <c r="D422" s="42"/>
    </row>
    <row r="423" spans="4:4" x14ac:dyDescent="0.3">
      <c r="D423" s="42"/>
    </row>
    <row r="424" spans="4:4" x14ac:dyDescent="0.3">
      <c r="D424" s="42"/>
    </row>
    <row r="425" spans="4:4" x14ac:dyDescent="0.3">
      <c r="D425" s="42"/>
    </row>
    <row r="426" spans="4:4" x14ac:dyDescent="0.3">
      <c r="D426" s="42"/>
    </row>
    <row r="427" spans="4:4" x14ac:dyDescent="0.3">
      <c r="D427" s="42"/>
    </row>
    <row r="428" spans="4:4" x14ac:dyDescent="0.3">
      <c r="D428" s="42"/>
    </row>
    <row r="429" spans="4:4" x14ac:dyDescent="0.3">
      <c r="D429" s="42"/>
    </row>
    <row r="430" spans="4:4" x14ac:dyDescent="0.3">
      <c r="D430" s="42"/>
    </row>
    <row r="431" spans="4:4" x14ac:dyDescent="0.3">
      <c r="D431" s="42"/>
    </row>
    <row r="432" spans="4:4" x14ac:dyDescent="0.3">
      <c r="D432" s="42"/>
    </row>
    <row r="433" spans="4:4" x14ac:dyDescent="0.3">
      <c r="D433" s="42"/>
    </row>
    <row r="434" spans="4:4" x14ac:dyDescent="0.3">
      <c r="D434" s="42"/>
    </row>
    <row r="435" spans="4:4" x14ac:dyDescent="0.3">
      <c r="D435" s="42"/>
    </row>
    <row r="436" spans="4:4" x14ac:dyDescent="0.3">
      <c r="D436" s="42"/>
    </row>
    <row r="437" spans="4:4" x14ac:dyDescent="0.3">
      <c r="D437" s="42"/>
    </row>
    <row r="438" spans="4:4" x14ac:dyDescent="0.3">
      <c r="D438" s="42"/>
    </row>
    <row r="439" spans="4:4" x14ac:dyDescent="0.3">
      <c r="D439" s="42"/>
    </row>
    <row r="440" spans="4:4" x14ac:dyDescent="0.3">
      <c r="D440" s="42"/>
    </row>
    <row r="441" spans="4:4" x14ac:dyDescent="0.3">
      <c r="D441" s="42"/>
    </row>
    <row r="442" spans="4:4" x14ac:dyDescent="0.3">
      <c r="D442" s="42"/>
    </row>
    <row r="443" spans="4:4" x14ac:dyDescent="0.3">
      <c r="D443" s="42"/>
    </row>
    <row r="444" spans="4:4" x14ac:dyDescent="0.3">
      <c r="D444" s="42"/>
    </row>
    <row r="445" spans="4:4" x14ac:dyDescent="0.3">
      <c r="D445" s="42"/>
    </row>
    <row r="446" spans="4:4" x14ac:dyDescent="0.3">
      <c r="D446" s="42"/>
    </row>
    <row r="447" spans="4:4" x14ac:dyDescent="0.3">
      <c r="D447" s="42"/>
    </row>
    <row r="448" spans="4:4" x14ac:dyDescent="0.3">
      <c r="D448" s="42"/>
    </row>
    <row r="449" spans="4:4" x14ac:dyDescent="0.3">
      <c r="D449" s="42"/>
    </row>
    <row r="450" spans="4:4" x14ac:dyDescent="0.3">
      <c r="D450" s="42"/>
    </row>
    <row r="451" spans="4:4" x14ac:dyDescent="0.3">
      <c r="D451" s="42"/>
    </row>
    <row r="452" spans="4:4" x14ac:dyDescent="0.3">
      <c r="D452" s="42"/>
    </row>
    <row r="453" spans="4:4" x14ac:dyDescent="0.3">
      <c r="D453" s="42"/>
    </row>
    <row r="454" spans="4:4" x14ac:dyDescent="0.3">
      <c r="D454" s="42"/>
    </row>
    <row r="455" spans="4:4" x14ac:dyDescent="0.3">
      <c r="D455" s="42"/>
    </row>
    <row r="456" spans="4:4" x14ac:dyDescent="0.3">
      <c r="D456" s="42"/>
    </row>
    <row r="457" spans="4:4" x14ac:dyDescent="0.3">
      <c r="D457" s="42"/>
    </row>
    <row r="458" spans="4:4" x14ac:dyDescent="0.3">
      <c r="D458" s="42"/>
    </row>
    <row r="459" spans="4:4" x14ac:dyDescent="0.3">
      <c r="D459" s="42"/>
    </row>
    <row r="460" spans="4:4" x14ac:dyDescent="0.3">
      <c r="D460" s="42"/>
    </row>
    <row r="461" spans="4:4" x14ac:dyDescent="0.3">
      <c r="D461" s="42"/>
    </row>
    <row r="462" spans="4:4" x14ac:dyDescent="0.3">
      <c r="D462" s="42"/>
    </row>
    <row r="463" spans="4:4" x14ac:dyDescent="0.3">
      <c r="D463" s="42"/>
    </row>
    <row r="464" spans="4:4" x14ac:dyDescent="0.3">
      <c r="D464" s="42"/>
    </row>
    <row r="465" spans="4:4" x14ac:dyDescent="0.3">
      <c r="D465" s="42"/>
    </row>
    <row r="466" spans="4:4" x14ac:dyDescent="0.3">
      <c r="D466" s="42"/>
    </row>
    <row r="467" spans="4:4" x14ac:dyDescent="0.3">
      <c r="D467" s="42"/>
    </row>
    <row r="468" spans="4:4" x14ac:dyDescent="0.3">
      <c r="D468" s="42"/>
    </row>
    <row r="469" spans="4:4" x14ac:dyDescent="0.3">
      <c r="D469" s="42"/>
    </row>
    <row r="470" spans="4:4" x14ac:dyDescent="0.3">
      <c r="D470" s="42"/>
    </row>
    <row r="471" spans="4:4" x14ac:dyDescent="0.3">
      <c r="D471" s="42"/>
    </row>
    <row r="472" spans="4:4" x14ac:dyDescent="0.3">
      <c r="D472" s="42"/>
    </row>
    <row r="473" spans="4:4" x14ac:dyDescent="0.3">
      <c r="D473" s="42"/>
    </row>
    <row r="474" spans="4:4" x14ac:dyDescent="0.3">
      <c r="D474" s="42"/>
    </row>
    <row r="475" spans="4:4" x14ac:dyDescent="0.3">
      <c r="D475" s="42"/>
    </row>
    <row r="476" spans="4:4" x14ac:dyDescent="0.3">
      <c r="D476" s="42"/>
    </row>
    <row r="477" spans="4:4" x14ac:dyDescent="0.3">
      <c r="D477" s="42"/>
    </row>
    <row r="478" spans="4:4" x14ac:dyDescent="0.3">
      <c r="D478" s="42"/>
    </row>
    <row r="479" spans="4:4" x14ac:dyDescent="0.3">
      <c r="D479" s="42"/>
    </row>
    <row r="480" spans="4:4" x14ac:dyDescent="0.3">
      <c r="D480" s="42"/>
    </row>
    <row r="481" spans="4:4" x14ac:dyDescent="0.3">
      <c r="D481" s="42"/>
    </row>
    <row r="482" spans="4:4" x14ac:dyDescent="0.3">
      <c r="D482" s="42"/>
    </row>
    <row r="483" spans="4:4" x14ac:dyDescent="0.3">
      <c r="D483" s="42"/>
    </row>
    <row r="484" spans="4:4" x14ac:dyDescent="0.3">
      <c r="D484" s="42"/>
    </row>
    <row r="485" spans="4:4" x14ac:dyDescent="0.3">
      <c r="D485" s="42"/>
    </row>
    <row r="486" spans="4:4" x14ac:dyDescent="0.3">
      <c r="D486" s="42"/>
    </row>
    <row r="487" spans="4:4" x14ac:dyDescent="0.3">
      <c r="D487" s="42"/>
    </row>
    <row r="488" spans="4:4" x14ac:dyDescent="0.3">
      <c r="D488" s="42"/>
    </row>
    <row r="489" spans="4:4" x14ac:dyDescent="0.3">
      <c r="D489" s="42"/>
    </row>
    <row r="490" spans="4:4" x14ac:dyDescent="0.3">
      <c r="D490" s="42"/>
    </row>
    <row r="491" spans="4:4" x14ac:dyDescent="0.3">
      <c r="D491" s="42"/>
    </row>
    <row r="492" spans="4:4" x14ac:dyDescent="0.3">
      <c r="D492" s="42"/>
    </row>
    <row r="493" spans="4:4" x14ac:dyDescent="0.3">
      <c r="D493" s="42"/>
    </row>
    <row r="494" spans="4:4" x14ac:dyDescent="0.3">
      <c r="D494" s="42"/>
    </row>
    <row r="495" spans="4:4" x14ac:dyDescent="0.3">
      <c r="D495" s="42"/>
    </row>
    <row r="496" spans="4:4" x14ac:dyDescent="0.3">
      <c r="D496" s="42"/>
    </row>
    <row r="497" spans="4:4" x14ac:dyDescent="0.3">
      <c r="D497" s="42"/>
    </row>
    <row r="498" spans="4:4" x14ac:dyDescent="0.3">
      <c r="D498" s="42"/>
    </row>
    <row r="499" spans="4:4" x14ac:dyDescent="0.3">
      <c r="D499" s="42"/>
    </row>
    <row r="500" spans="4:4" x14ac:dyDescent="0.3">
      <c r="D500" s="42"/>
    </row>
    <row r="501" spans="4:4" x14ac:dyDescent="0.3">
      <c r="D501" s="42"/>
    </row>
    <row r="502" spans="4:4" x14ac:dyDescent="0.3">
      <c r="D502" s="42"/>
    </row>
    <row r="503" spans="4:4" x14ac:dyDescent="0.3">
      <c r="D503" s="42"/>
    </row>
    <row r="504" spans="4:4" x14ac:dyDescent="0.3">
      <c r="D504" s="42"/>
    </row>
    <row r="505" spans="4:4" x14ac:dyDescent="0.3">
      <c r="D505" s="42"/>
    </row>
    <row r="506" spans="4:4" x14ac:dyDescent="0.3">
      <c r="D506" s="42"/>
    </row>
    <row r="507" spans="4:4" x14ac:dyDescent="0.3">
      <c r="D507" s="42"/>
    </row>
    <row r="508" spans="4:4" x14ac:dyDescent="0.3">
      <c r="D508" s="42"/>
    </row>
    <row r="509" spans="4:4" x14ac:dyDescent="0.3">
      <c r="D509" s="42"/>
    </row>
    <row r="510" spans="4:4" x14ac:dyDescent="0.3">
      <c r="D510" s="42"/>
    </row>
    <row r="511" spans="4:4" x14ac:dyDescent="0.3">
      <c r="D511" s="42"/>
    </row>
    <row r="512" spans="4:4" x14ac:dyDescent="0.3">
      <c r="D512" s="42"/>
    </row>
    <row r="513" spans="4:4" x14ac:dyDescent="0.3">
      <c r="D513" s="42"/>
    </row>
    <row r="514" spans="4:4" x14ac:dyDescent="0.3">
      <c r="D514" s="42"/>
    </row>
    <row r="515" spans="4:4" x14ac:dyDescent="0.3">
      <c r="D515" s="42"/>
    </row>
    <row r="516" spans="4:4" x14ac:dyDescent="0.3">
      <c r="D516" s="42"/>
    </row>
    <row r="517" spans="4:4" x14ac:dyDescent="0.3">
      <c r="D517" s="42"/>
    </row>
    <row r="518" spans="4:4" x14ac:dyDescent="0.3">
      <c r="D518" s="42"/>
    </row>
    <row r="519" spans="4:4" x14ac:dyDescent="0.3">
      <c r="D519" s="42"/>
    </row>
    <row r="520" spans="4:4" x14ac:dyDescent="0.3">
      <c r="D520" s="42"/>
    </row>
    <row r="521" spans="4:4" x14ac:dyDescent="0.3">
      <c r="D521" s="42"/>
    </row>
    <row r="522" spans="4:4" x14ac:dyDescent="0.3">
      <c r="D522" s="42"/>
    </row>
    <row r="523" spans="4:4" x14ac:dyDescent="0.3">
      <c r="D523" s="42"/>
    </row>
    <row r="524" spans="4:4" x14ac:dyDescent="0.3">
      <c r="D524" s="42"/>
    </row>
    <row r="525" spans="4:4" x14ac:dyDescent="0.3">
      <c r="D525" s="42"/>
    </row>
    <row r="526" spans="4:4" x14ac:dyDescent="0.3">
      <c r="D526" s="42"/>
    </row>
    <row r="527" spans="4:4" x14ac:dyDescent="0.3">
      <c r="D527" s="42"/>
    </row>
    <row r="528" spans="4:4" x14ac:dyDescent="0.3">
      <c r="D528" s="42"/>
    </row>
    <row r="529" spans="4:4" x14ac:dyDescent="0.3">
      <c r="D529" s="42"/>
    </row>
  </sheetData>
  <sheetProtection formatCells="0" formatColumns="0" formatRows="0"/>
  <conditionalFormatting sqref="G20">
    <cfRule type="cellIs" dxfId="11" priority="91" stopIfTrue="1" operator="notEqual">
      <formula>0</formula>
    </cfRule>
  </conditionalFormatting>
  <conditionalFormatting sqref="G12">
    <cfRule type="containsText" dxfId="10" priority="69" stopIfTrue="1" operator="containsText" text="Included in error count">
      <formula>NOT(ISERROR(SEARCH("Included in error count",G12)))</formula>
    </cfRule>
    <cfRule type="cellIs" dxfId="9" priority="70" stopIfTrue="1" operator="equal">
      <formula>1</formula>
    </cfRule>
  </conditionalFormatting>
  <pageMargins left="0.7" right="0.7" top="0.75" bottom="0.75" header="0.3" footer="0.3"/>
  <pageSetup scale="4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FC707-5E48-4ACE-9ED0-D0FEE0779031}">
  <sheetPr>
    <pageSetUpPr fitToPage="1"/>
  </sheetPr>
  <dimension ref="A1:CC14"/>
  <sheetViews>
    <sheetView showGridLines="0" zoomScale="70" zoomScaleNormal="70" workbookViewId="0">
      <selection activeCell="B1" sqref="B1:H1"/>
    </sheetView>
  </sheetViews>
  <sheetFormatPr defaultColWidth="9.109375" defaultRowHeight="14.4" x14ac:dyDescent="0.3"/>
  <cols>
    <col min="1" max="1" width="7.6640625" style="319" customWidth="1"/>
    <col min="2" max="2" width="44.5546875" style="319" customWidth="1"/>
    <col min="3" max="3" width="17.109375" style="319" customWidth="1"/>
    <col min="4" max="4" width="19" style="319" customWidth="1"/>
    <col min="5" max="5" width="19.109375" style="319" customWidth="1"/>
    <col min="6" max="6" width="15.109375" style="319" customWidth="1"/>
    <col min="7" max="7" width="16.109375" style="319" customWidth="1"/>
    <col min="8" max="8" width="77.5546875" style="319" customWidth="1"/>
    <col min="9" max="9" width="91" style="320" customWidth="1"/>
    <col min="10" max="10" width="46.109375" style="320" customWidth="1"/>
    <col min="11" max="11" width="9.109375" style="425" customWidth="1"/>
    <col min="12" max="12" width="36.88671875" style="414" customWidth="1"/>
    <col min="13" max="14" width="15.6640625" style="414" customWidth="1"/>
    <col min="15" max="15" width="56.33203125" style="414" customWidth="1"/>
    <col min="16" max="16" width="11.109375" style="415" customWidth="1"/>
    <col min="17" max="18" width="9.109375" style="416" customWidth="1"/>
    <col min="19" max="59" width="9.109375" style="416"/>
    <col min="60" max="16384" width="9.109375" style="319"/>
  </cols>
  <sheetData>
    <row r="1" spans="1:81" ht="40.5" customHeight="1" thickBot="1" x14ac:dyDescent="0.35">
      <c r="A1" s="387"/>
      <c r="B1" s="568" t="s">
        <v>541</v>
      </c>
      <c r="C1" s="568"/>
      <c r="D1" s="568"/>
      <c r="E1" s="568"/>
      <c r="F1" s="568"/>
      <c r="G1" s="568"/>
      <c r="H1" s="569"/>
      <c r="I1" s="566"/>
      <c r="J1" s="567"/>
      <c r="K1" s="413"/>
    </row>
    <row r="2" spans="1:81" ht="72" customHeight="1" thickBot="1" x14ac:dyDescent="0.35">
      <c r="A2" s="388"/>
      <c r="B2" s="570" t="s">
        <v>542</v>
      </c>
      <c r="C2" s="571"/>
      <c r="D2" s="571"/>
      <c r="E2" s="571"/>
      <c r="F2" s="571"/>
      <c r="G2" s="571"/>
      <c r="H2" s="572"/>
      <c r="I2" s="585" t="s">
        <v>543</v>
      </c>
      <c r="J2" s="587" t="s">
        <v>655</v>
      </c>
      <c r="K2" s="417"/>
    </row>
    <row r="3" spans="1:81" ht="15" customHeight="1" thickBot="1" x14ac:dyDescent="0.35">
      <c r="A3" s="389"/>
      <c r="B3" s="390"/>
      <c r="C3" s="391"/>
      <c r="D3" s="391"/>
      <c r="E3" s="391"/>
      <c r="F3" s="391"/>
      <c r="G3" s="392"/>
      <c r="H3" s="412"/>
      <c r="I3" s="586"/>
      <c r="J3" s="588"/>
      <c r="K3" s="417"/>
    </row>
    <row r="4" spans="1:81" ht="21.75" customHeight="1" thickBot="1" x14ac:dyDescent="0.35">
      <c r="A4" s="393"/>
      <c r="B4" s="394" t="s">
        <v>272</v>
      </c>
      <c r="C4" s="573" t="str">
        <f>'Unit Data from Audit Worksheet'!D2</f>
        <v>Select Unit Name from Drop Down List</v>
      </c>
      <c r="D4" s="574"/>
      <c r="E4" s="575"/>
      <c r="F4" s="576" t="s">
        <v>544</v>
      </c>
      <c r="G4" s="577"/>
      <c r="H4" s="580" t="s">
        <v>654</v>
      </c>
      <c r="I4" s="586"/>
      <c r="J4" s="588"/>
      <c r="K4" s="418"/>
      <c r="L4" s="419"/>
    </row>
    <row r="5" spans="1:81" ht="21.6" thickBot="1" x14ac:dyDescent="0.35">
      <c r="A5" s="395"/>
      <c r="B5" s="396" t="s">
        <v>264</v>
      </c>
      <c r="C5" s="582" t="e">
        <f>'Unit Data from Audit Worksheet'!D3</f>
        <v>#N/A</v>
      </c>
      <c r="D5" s="583"/>
      <c r="E5" s="584"/>
      <c r="F5" s="578"/>
      <c r="G5" s="579"/>
      <c r="H5" s="581"/>
      <c r="I5" s="586"/>
      <c r="J5" s="588"/>
      <c r="K5" s="420"/>
      <c r="L5" s="421"/>
    </row>
    <row r="6" spans="1:81" s="104" customFormat="1" ht="88.5" hidden="1" customHeight="1" thickBot="1" x14ac:dyDescent="0.35">
      <c r="A6" s="337"/>
      <c r="B6" s="401" t="s">
        <v>200</v>
      </c>
      <c r="C6" s="330"/>
      <c r="D6" s="330"/>
      <c r="E6" s="338" t="str">
        <f>+N6</f>
        <v/>
      </c>
      <c r="F6" s="321" t="s">
        <v>265</v>
      </c>
      <c r="G6" s="339" t="str">
        <f>+N6</f>
        <v/>
      </c>
      <c r="H6" s="332" t="s">
        <v>304</v>
      </c>
      <c r="I6" s="329" t="s">
        <v>301</v>
      </c>
      <c r="J6" s="398"/>
      <c r="K6" s="420"/>
      <c r="L6" s="422"/>
      <c r="M6" s="422"/>
      <c r="N6" s="423" t="str">
        <f>IFERROR((Import!#REF!-Import!#REF!)/Import!#REF!,"")</f>
        <v/>
      </c>
      <c r="O6" s="414"/>
      <c r="P6" s="415"/>
      <c r="Q6" s="416"/>
      <c r="R6" s="416"/>
      <c r="S6" s="416"/>
      <c r="T6" s="416"/>
      <c r="U6" s="416"/>
      <c r="V6" s="416"/>
      <c r="W6" s="416"/>
      <c r="X6" s="416"/>
      <c r="Y6" s="416"/>
      <c r="Z6" s="416"/>
      <c r="AA6" s="416"/>
      <c r="AB6" s="416"/>
      <c r="AC6" s="416"/>
      <c r="AD6" s="416"/>
      <c r="AE6" s="416"/>
      <c r="AF6" s="416"/>
      <c r="AG6" s="416"/>
      <c r="AH6" s="416"/>
      <c r="AI6" s="416"/>
      <c r="AJ6" s="416"/>
      <c r="AK6" s="416"/>
      <c r="AL6" s="416"/>
      <c r="AM6" s="416"/>
      <c r="AN6" s="416"/>
      <c r="AO6" s="416"/>
      <c r="AP6" s="416"/>
      <c r="AQ6" s="416"/>
      <c r="AR6" s="416"/>
      <c r="AS6" s="416"/>
      <c r="AT6" s="416"/>
      <c r="AU6" s="416"/>
      <c r="AV6" s="416"/>
      <c r="AW6" s="416"/>
      <c r="AX6" s="416"/>
      <c r="AY6" s="416"/>
      <c r="AZ6" s="416"/>
      <c r="BA6" s="416"/>
      <c r="BB6" s="416"/>
      <c r="BC6" s="416"/>
      <c r="BD6" s="416"/>
      <c r="BE6" s="416"/>
      <c r="BF6" s="416"/>
      <c r="BG6" s="416"/>
      <c r="BH6" s="319"/>
      <c r="BI6" s="319"/>
      <c r="BJ6" s="319"/>
      <c r="BK6" s="319"/>
      <c r="BL6" s="319"/>
      <c r="BM6" s="319"/>
      <c r="BN6" s="319"/>
      <c r="BO6" s="319"/>
      <c r="BP6" s="319"/>
      <c r="BQ6" s="319"/>
      <c r="BR6" s="319"/>
      <c r="BS6" s="319"/>
      <c r="BT6" s="319"/>
      <c r="BU6" s="319"/>
      <c r="BV6" s="319"/>
      <c r="BW6" s="319"/>
      <c r="BX6" s="319"/>
      <c r="BY6" s="319"/>
      <c r="BZ6" s="319"/>
      <c r="CA6" s="319"/>
      <c r="CB6" s="319"/>
      <c r="CC6" s="319"/>
    </row>
    <row r="7" spans="1:81" s="104" customFormat="1" ht="18.600000000000001" thickBot="1" x14ac:dyDescent="0.35">
      <c r="A7" s="337"/>
      <c r="B7" s="554" t="s">
        <v>305</v>
      </c>
      <c r="C7" s="554"/>
      <c r="D7" s="554"/>
      <c r="E7" s="323">
        <v>2022</v>
      </c>
      <c r="F7" s="402" t="s">
        <v>306</v>
      </c>
      <c r="G7" s="403"/>
      <c r="H7" s="322"/>
      <c r="I7" s="334"/>
      <c r="J7" s="322"/>
      <c r="K7" s="420"/>
      <c r="L7" s="414"/>
      <c r="M7" s="414"/>
      <c r="N7" s="414"/>
      <c r="O7" s="414"/>
      <c r="P7" s="415"/>
      <c r="Q7" s="416"/>
      <c r="R7" s="416"/>
      <c r="S7" s="416"/>
      <c r="T7" s="416"/>
      <c r="U7" s="416"/>
      <c r="V7" s="416"/>
      <c r="W7" s="416"/>
      <c r="X7" s="416"/>
      <c r="Y7" s="416"/>
      <c r="Z7" s="416"/>
      <c r="AA7" s="416"/>
      <c r="AB7" s="416"/>
      <c r="AC7" s="416"/>
      <c r="AD7" s="416"/>
      <c r="AE7" s="416"/>
      <c r="AF7" s="416"/>
      <c r="AG7" s="416"/>
      <c r="AH7" s="416"/>
      <c r="AI7" s="416"/>
      <c r="AJ7" s="416"/>
      <c r="AK7" s="416"/>
      <c r="AL7" s="416"/>
      <c r="AM7" s="416"/>
      <c r="AN7" s="416"/>
      <c r="AO7" s="416"/>
      <c r="AP7" s="416"/>
      <c r="AQ7" s="416"/>
      <c r="AR7" s="416"/>
      <c r="AS7" s="416"/>
      <c r="AT7" s="416"/>
      <c r="AU7" s="416"/>
      <c r="AV7" s="416"/>
      <c r="AW7" s="416"/>
      <c r="AX7" s="416"/>
      <c r="AY7" s="416"/>
      <c r="AZ7" s="416"/>
      <c r="BA7" s="416"/>
      <c r="BB7" s="416"/>
      <c r="BC7" s="416"/>
      <c r="BD7" s="416"/>
      <c r="BE7" s="416"/>
      <c r="BF7" s="416"/>
      <c r="BG7" s="416"/>
      <c r="BH7" s="319"/>
      <c r="BI7" s="319"/>
      <c r="BJ7" s="319"/>
      <c r="BK7" s="319"/>
      <c r="BL7" s="319"/>
      <c r="BM7" s="319"/>
      <c r="BN7" s="319"/>
      <c r="BO7" s="319"/>
      <c r="BP7" s="319"/>
      <c r="BQ7" s="319"/>
      <c r="BR7" s="319"/>
      <c r="BS7" s="319"/>
      <c r="BT7" s="319"/>
      <c r="BU7" s="319"/>
      <c r="BV7" s="319"/>
      <c r="BW7" s="319"/>
      <c r="BX7" s="319"/>
      <c r="BY7" s="319"/>
      <c r="BZ7" s="319"/>
      <c r="CA7" s="319"/>
      <c r="CB7" s="319"/>
      <c r="CC7" s="319"/>
    </row>
    <row r="8" spans="1:81" s="104" customFormat="1" ht="92.25" customHeight="1" thickBot="1" x14ac:dyDescent="0.35">
      <c r="A8" s="404" t="s">
        <v>658</v>
      </c>
      <c r="B8" s="556" t="s">
        <v>545</v>
      </c>
      <c r="C8" s="565"/>
      <c r="D8" s="565"/>
      <c r="E8" s="399" t="str">
        <f>IF(Import!L50=1,"Yes",IF(Import!L50=2,"No","This question must be answered.  See cell C23 on TD"))</f>
        <v>This question must be answered.  See cell C23 on TD</v>
      </c>
      <c r="F8" s="494" t="s">
        <v>311</v>
      </c>
      <c r="G8" s="399" t="str">
        <f>IF(E8="No","Late",E8)</f>
        <v>This question must be answered.  See cell C23 on TD</v>
      </c>
      <c r="H8" s="333" t="s">
        <v>307</v>
      </c>
      <c r="I8" s="400" t="s">
        <v>546</v>
      </c>
      <c r="J8" s="405"/>
      <c r="K8" s="420"/>
      <c r="L8" s="414"/>
      <c r="M8" s="414"/>
      <c r="N8" s="414"/>
      <c r="O8" s="414"/>
      <c r="P8" s="415"/>
      <c r="Q8" s="416"/>
      <c r="R8" s="416"/>
      <c r="S8" s="416"/>
      <c r="T8" s="416"/>
      <c r="U8" s="416"/>
      <c r="V8" s="416"/>
      <c r="W8" s="416"/>
      <c r="X8" s="416"/>
      <c r="Y8" s="416"/>
      <c r="Z8" s="416"/>
      <c r="AA8" s="416"/>
      <c r="AB8" s="416"/>
      <c r="AC8" s="416"/>
      <c r="AD8" s="416"/>
      <c r="AE8" s="416"/>
      <c r="AF8" s="416"/>
      <c r="AG8" s="416"/>
      <c r="AH8" s="416"/>
      <c r="AI8" s="416"/>
      <c r="AJ8" s="416"/>
      <c r="AK8" s="416"/>
      <c r="AL8" s="416"/>
      <c r="AM8" s="416"/>
      <c r="AN8" s="416"/>
      <c r="AO8" s="416"/>
      <c r="AP8" s="416"/>
      <c r="AQ8" s="416"/>
      <c r="AR8" s="416"/>
      <c r="AS8" s="416"/>
      <c r="AT8" s="416"/>
      <c r="AU8" s="416"/>
      <c r="AV8" s="416"/>
      <c r="AW8" s="416"/>
      <c r="AX8" s="416"/>
      <c r="AY8" s="416"/>
      <c r="AZ8" s="416"/>
      <c r="BA8" s="416"/>
      <c r="BB8" s="416"/>
      <c r="BC8" s="416"/>
      <c r="BD8" s="416"/>
      <c r="BE8" s="416"/>
      <c r="BF8" s="416"/>
      <c r="BG8" s="416"/>
      <c r="BH8" s="319"/>
      <c r="BI8" s="319"/>
      <c r="BJ8" s="319"/>
      <c r="BK8" s="319"/>
      <c r="BL8" s="319"/>
      <c r="BM8" s="319"/>
      <c r="BN8" s="319"/>
      <c r="BO8" s="319"/>
      <c r="BP8" s="319"/>
      <c r="BQ8" s="319"/>
      <c r="BR8" s="319"/>
      <c r="BS8" s="319"/>
      <c r="BT8" s="319"/>
      <c r="BU8" s="319"/>
      <c r="BV8" s="319"/>
      <c r="BW8" s="319"/>
      <c r="BX8" s="319"/>
      <c r="BY8" s="319"/>
      <c r="BZ8" s="319"/>
      <c r="CA8" s="319"/>
      <c r="CB8" s="319"/>
      <c r="CC8" s="319"/>
    </row>
    <row r="9" spans="1:81" s="104" customFormat="1" ht="18" customHeight="1" thickBot="1" x14ac:dyDescent="0.35">
      <c r="A9" s="406"/>
      <c r="B9" s="559"/>
      <c r="C9" s="559"/>
      <c r="D9" s="560"/>
      <c r="E9" s="323">
        <v>2022</v>
      </c>
      <c r="F9" s="108" t="s">
        <v>306</v>
      </c>
      <c r="G9" s="324"/>
      <c r="H9" s="331"/>
      <c r="I9" s="335"/>
      <c r="J9" s="336"/>
      <c r="K9" s="420"/>
      <c r="L9" s="414"/>
      <c r="M9" s="414"/>
      <c r="N9" s="414"/>
      <c r="O9" s="414"/>
      <c r="P9" s="415"/>
      <c r="Q9" s="416"/>
      <c r="R9" s="416"/>
      <c r="S9" s="416"/>
      <c r="T9" s="416"/>
      <c r="U9" s="416"/>
      <c r="V9" s="416"/>
      <c r="W9" s="416"/>
      <c r="X9" s="416"/>
      <c r="Y9" s="416"/>
      <c r="Z9" s="416"/>
      <c r="AA9" s="416"/>
      <c r="AB9" s="416"/>
      <c r="AC9" s="416"/>
      <c r="AD9" s="416"/>
      <c r="AE9" s="416"/>
      <c r="AF9" s="416"/>
      <c r="AG9" s="416"/>
      <c r="AH9" s="416"/>
      <c r="AI9" s="416"/>
      <c r="AJ9" s="416"/>
      <c r="AK9" s="416"/>
      <c r="AL9" s="416"/>
      <c r="AM9" s="416"/>
      <c r="AN9" s="416"/>
      <c r="AO9" s="416"/>
      <c r="AP9" s="416"/>
      <c r="AQ9" s="416"/>
      <c r="AR9" s="416"/>
      <c r="AS9" s="416"/>
      <c r="AT9" s="416"/>
      <c r="AU9" s="416"/>
      <c r="AV9" s="416"/>
      <c r="AW9" s="416"/>
      <c r="AX9" s="416"/>
      <c r="AY9" s="416"/>
      <c r="AZ9" s="416"/>
      <c r="BA9" s="416"/>
      <c r="BB9" s="416"/>
      <c r="BC9" s="416"/>
      <c r="BD9" s="416"/>
      <c r="BE9" s="416"/>
      <c r="BF9" s="416"/>
      <c r="BG9" s="416"/>
      <c r="BH9" s="319"/>
      <c r="BI9" s="319"/>
      <c r="BJ9" s="319"/>
      <c r="BK9" s="319"/>
      <c r="BL9" s="319"/>
      <c r="BM9" s="319"/>
      <c r="BN9" s="319"/>
      <c r="BO9" s="319"/>
      <c r="BP9" s="319"/>
      <c r="BQ9" s="319"/>
      <c r="BR9" s="319"/>
      <c r="BS9" s="319"/>
      <c r="BT9" s="319"/>
      <c r="BU9" s="319"/>
      <c r="BV9" s="319"/>
      <c r="BW9" s="319"/>
      <c r="BX9" s="319"/>
      <c r="BY9" s="319"/>
      <c r="BZ9" s="319"/>
      <c r="CA9" s="319"/>
      <c r="CB9" s="319"/>
      <c r="CC9" s="319"/>
    </row>
    <row r="10" spans="1:81" s="104" customFormat="1" ht="61.5" customHeight="1" thickBot="1" x14ac:dyDescent="0.35">
      <c r="A10" s="397" t="s">
        <v>659</v>
      </c>
      <c r="B10" s="555" t="s">
        <v>547</v>
      </c>
      <c r="C10" s="555"/>
      <c r="D10" s="556"/>
      <c r="E10" s="399" t="str">
        <f>IF(AND(Import!L41=2,AND(Import!L45&lt;=0,Import!L46&lt;=0)),"No","Yes")</f>
        <v>Yes</v>
      </c>
      <c r="F10" s="407"/>
      <c r="G10" s="399" t="str">
        <f>E10</f>
        <v>Yes</v>
      </c>
      <c r="H10" s="328" t="s">
        <v>548</v>
      </c>
      <c r="I10" s="408" t="s">
        <v>656</v>
      </c>
      <c r="J10" s="405"/>
      <c r="K10" s="420"/>
      <c r="L10" s="414"/>
      <c r="M10" s="414"/>
      <c r="N10" s="414"/>
      <c r="O10" s="414"/>
      <c r="P10" s="415"/>
      <c r="Q10" s="416"/>
      <c r="R10" s="416"/>
      <c r="S10" s="416"/>
      <c r="T10" s="416"/>
      <c r="U10" s="416"/>
      <c r="V10" s="416"/>
      <c r="W10" s="416"/>
      <c r="X10" s="416"/>
      <c r="Y10" s="416"/>
      <c r="Z10" s="416"/>
      <c r="AA10" s="416"/>
      <c r="AB10" s="416"/>
      <c r="AC10" s="416"/>
      <c r="AD10" s="416"/>
      <c r="AE10" s="416"/>
      <c r="AF10" s="416"/>
      <c r="AG10" s="416"/>
      <c r="AH10" s="416"/>
      <c r="AI10" s="416"/>
      <c r="AJ10" s="416"/>
      <c r="AK10" s="416"/>
      <c r="AL10" s="416"/>
      <c r="AM10" s="416"/>
      <c r="AN10" s="416"/>
      <c r="AO10" s="416"/>
      <c r="AP10" s="416"/>
      <c r="AQ10" s="416"/>
      <c r="AR10" s="416"/>
      <c r="AS10" s="416"/>
      <c r="AT10" s="416"/>
      <c r="AU10" s="416"/>
      <c r="AV10" s="416"/>
      <c r="AW10" s="416"/>
      <c r="AX10" s="416"/>
      <c r="AY10" s="416"/>
      <c r="AZ10" s="416"/>
      <c r="BA10" s="416"/>
      <c r="BB10" s="416"/>
      <c r="BC10" s="416"/>
      <c r="BD10" s="416"/>
      <c r="BE10" s="416"/>
      <c r="BF10" s="416"/>
      <c r="BG10" s="416"/>
      <c r="BH10" s="319"/>
      <c r="BI10" s="319"/>
      <c r="BJ10" s="319"/>
      <c r="BK10" s="319"/>
      <c r="BL10" s="319"/>
      <c r="BM10" s="319"/>
      <c r="BN10" s="319"/>
      <c r="BO10" s="319"/>
      <c r="BP10" s="319"/>
      <c r="BQ10" s="319"/>
      <c r="BR10" s="319"/>
      <c r="BS10" s="319"/>
      <c r="BT10" s="319"/>
      <c r="BU10" s="319"/>
      <c r="BV10" s="319"/>
      <c r="BW10" s="319"/>
      <c r="BX10" s="319"/>
      <c r="BY10" s="319"/>
      <c r="BZ10" s="319"/>
      <c r="CA10" s="319"/>
      <c r="CB10" s="319"/>
      <c r="CC10" s="319"/>
    </row>
    <row r="11" spans="1:81" s="104" customFormat="1" ht="73.650000000000006" customHeight="1" thickBot="1" x14ac:dyDescent="0.35">
      <c r="A11" s="397" t="s">
        <v>660</v>
      </c>
      <c r="B11" s="557" t="s">
        <v>549</v>
      </c>
      <c r="C11" s="557"/>
      <c r="D11" s="558"/>
      <c r="E11" s="399" t="str">
        <f>IF(Import!L49=1,"Yes",IF(Import!L49=2,"No",IF(Import!L49=3,"N/A","This question must be answered.  See cell C19 on TD")))</f>
        <v>This question must be answered.  See cell C19 on TD</v>
      </c>
      <c r="F11" s="407"/>
      <c r="G11" s="399" t="str">
        <f>E11</f>
        <v>This question must be answered.  See cell C19 on TD</v>
      </c>
      <c r="H11" s="328" t="s">
        <v>308</v>
      </c>
      <c r="I11" s="400" t="s">
        <v>285</v>
      </c>
      <c r="J11" s="405"/>
      <c r="K11" s="420"/>
      <c r="L11" s="414"/>
      <c r="M11" s="414"/>
      <c r="N11" s="414"/>
      <c r="O11" s="414"/>
      <c r="P11" s="415"/>
      <c r="Q11" s="416"/>
      <c r="R11" s="416"/>
      <c r="S11" s="416"/>
      <c r="T11" s="416"/>
      <c r="U11" s="416"/>
      <c r="V11" s="416"/>
      <c r="W11" s="416"/>
      <c r="X11" s="416"/>
      <c r="Y11" s="416"/>
      <c r="Z11" s="416"/>
      <c r="AA11" s="416"/>
      <c r="AB11" s="416"/>
      <c r="AC11" s="416"/>
      <c r="AD11" s="416"/>
      <c r="AE11" s="416"/>
      <c r="AF11" s="416"/>
      <c r="AG11" s="416"/>
      <c r="AH11" s="416"/>
      <c r="AI11" s="416"/>
      <c r="AJ11" s="416"/>
      <c r="AK11" s="416"/>
      <c r="AL11" s="416"/>
      <c r="AM11" s="416"/>
      <c r="AN11" s="416"/>
      <c r="AO11" s="416"/>
      <c r="AP11" s="416"/>
      <c r="AQ11" s="416"/>
      <c r="AR11" s="416"/>
      <c r="AS11" s="416"/>
      <c r="AT11" s="416"/>
      <c r="AU11" s="416"/>
      <c r="AV11" s="416"/>
      <c r="AW11" s="416"/>
      <c r="AX11" s="416"/>
      <c r="AY11" s="416"/>
      <c r="AZ11" s="416"/>
      <c r="BA11" s="416"/>
      <c r="BB11" s="416"/>
      <c r="BC11" s="416"/>
      <c r="BD11" s="416"/>
      <c r="BE11" s="416"/>
      <c r="BF11" s="416"/>
      <c r="BG11" s="416"/>
      <c r="BH11" s="319"/>
      <c r="BI11" s="319"/>
      <c r="BJ11" s="319"/>
      <c r="BK11" s="319"/>
      <c r="BL11" s="319"/>
      <c r="BM11" s="319"/>
      <c r="BN11" s="319"/>
      <c r="BO11" s="319"/>
      <c r="BP11" s="319"/>
      <c r="BQ11" s="319"/>
      <c r="BR11" s="319"/>
      <c r="BS11" s="319"/>
      <c r="BT11" s="319"/>
      <c r="BU11" s="319"/>
      <c r="BV11" s="319"/>
      <c r="BW11" s="319"/>
      <c r="BX11" s="319"/>
      <c r="BY11" s="319"/>
      <c r="BZ11" s="319"/>
      <c r="CA11" s="319"/>
      <c r="CB11" s="319"/>
      <c r="CC11" s="319"/>
    </row>
    <row r="12" spans="1:81" s="104" customFormat="1" ht="18" customHeight="1" thickBot="1" x14ac:dyDescent="0.35">
      <c r="A12" s="406"/>
      <c r="B12" s="563"/>
      <c r="C12" s="563"/>
      <c r="D12" s="564"/>
      <c r="E12" s="323">
        <v>2022</v>
      </c>
      <c r="F12" s="108" t="s">
        <v>306</v>
      </c>
      <c r="G12" s="325"/>
      <c r="H12" s="324"/>
      <c r="I12" s="335"/>
      <c r="J12" s="336"/>
      <c r="K12" s="420"/>
      <c r="L12" s="414"/>
      <c r="M12" s="414"/>
      <c r="N12" s="414"/>
      <c r="O12" s="414"/>
      <c r="P12" s="415"/>
      <c r="Q12" s="416"/>
      <c r="R12" s="416"/>
      <c r="S12" s="416"/>
      <c r="T12" s="416"/>
      <c r="U12" s="416"/>
      <c r="V12" s="416"/>
      <c r="W12" s="416"/>
      <c r="X12" s="416"/>
      <c r="Y12" s="416"/>
      <c r="Z12" s="416"/>
      <c r="AA12" s="416"/>
      <c r="AB12" s="416"/>
      <c r="AC12" s="416"/>
      <c r="AD12" s="416"/>
      <c r="AE12" s="416"/>
      <c r="AF12" s="416"/>
      <c r="AG12" s="416"/>
      <c r="AH12" s="416"/>
      <c r="AI12" s="416"/>
      <c r="AJ12" s="416"/>
      <c r="AK12" s="416"/>
      <c r="AL12" s="416"/>
      <c r="AM12" s="416"/>
      <c r="AN12" s="416"/>
      <c r="AO12" s="416"/>
      <c r="AP12" s="416"/>
      <c r="AQ12" s="416"/>
      <c r="AR12" s="416"/>
      <c r="AS12" s="416"/>
      <c r="AT12" s="416"/>
      <c r="AU12" s="416"/>
      <c r="AV12" s="416"/>
      <c r="AW12" s="416"/>
      <c r="AX12" s="416"/>
      <c r="AY12" s="416"/>
      <c r="AZ12" s="416"/>
      <c r="BA12" s="416"/>
      <c r="BB12" s="416"/>
      <c r="BC12" s="416"/>
      <c r="BD12" s="416"/>
      <c r="BE12" s="416"/>
      <c r="BF12" s="416"/>
      <c r="BG12" s="416"/>
      <c r="BH12" s="319"/>
      <c r="BI12" s="319"/>
      <c r="BJ12" s="319"/>
      <c r="BK12" s="319"/>
      <c r="BL12" s="319"/>
      <c r="BM12" s="319"/>
      <c r="BN12" s="319"/>
      <c r="BO12" s="319"/>
      <c r="BP12" s="319"/>
      <c r="BQ12" s="319"/>
      <c r="BR12" s="319"/>
      <c r="BS12" s="319"/>
      <c r="BT12" s="319"/>
      <c r="BU12" s="319"/>
      <c r="BV12" s="319"/>
      <c r="BW12" s="319"/>
      <c r="BX12" s="319"/>
      <c r="BY12" s="319"/>
      <c r="BZ12" s="319"/>
      <c r="CA12" s="319"/>
      <c r="CB12" s="319"/>
      <c r="CC12" s="319"/>
    </row>
    <row r="13" spans="1:81" s="104" customFormat="1" ht="99.75" customHeight="1" thickBot="1" x14ac:dyDescent="0.35">
      <c r="A13" s="397" t="s">
        <v>661</v>
      </c>
      <c r="B13" s="561" t="s">
        <v>657</v>
      </c>
      <c r="C13" s="562"/>
      <c r="D13" s="562"/>
      <c r="E13" s="409" t="str">
        <f>IF(Import!L47&gt;0,"Yes","No")</f>
        <v>No</v>
      </c>
      <c r="F13" s="407"/>
      <c r="G13" s="399" t="str">
        <f>E13</f>
        <v>No</v>
      </c>
      <c r="H13" s="328" t="s">
        <v>309</v>
      </c>
      <c r="I13" s="400" t="s">
        <v>712</v>
      </c>
      <c r="J13" s="405"/>
      <c r="K13" s="420"/>
      <c r="L13" s="414"/>
      <c r="M13" s="424"/>
      <c r="N13" s="414"/>
      <c r="O13" s="414"/>
      <c r="P13" s="415"/>
      <c r="Q13" s="416"/>
      <c r="R13" s="416"/>
      <c r="S13" s="416"/>
      <c r="T13" s="416"/>
      <c r="U13" s="416"/>
      <c r="V13" s="416"/>
      <c r="W13" s="416"/>
      <c r="X13" s="416"/>
      <c r="Y13" s="416"/>
      <c r="Z13" s="416"/>
      <c r="AA13" s="416"/>
      <c r="AB13" s="416"/>
      <c r="AC13" s="416"/>
      <c r="AD13" s="416"/>
      <c r="AE13" s="416"/>
      <c r="AF13" s="416"/>
      <c r="AG13" s="416"/>
      <c r="AH13" s="416"/>
      <c r="AI13" s="416"/>
      <c r="AJ13" s="416"/>
      <c r="AK13" s="416"/>
      <c r="AL13" s="416"/>
      <c r="AM13" s="416"/>
      <c r="AN13" s="416"/>
      <c r="AO13" s="416"/>
      <c r="AP13" s="416"/>
      <c r="AQ13" s="416"/>
      <c r="AR13" s="416"/>
      <c r="AS13" s="416"/>
      <c r="AT13" s="416"/>
      <c r="AU13" s="416"/>
      <c r="AV13" s="416"/>
      <c r="AW13" s="416"/>
      <c r="AX13" s="416"/>
      <c r="AY13" s="416"/>
      <c r="AZ13" s="416"/>
      <c r="BA13" s="416"/>
      <c r="BB13" s="416"/>
      <c r="BC13" s="416"/>
      <c r="BD13" s="416"/>
      <c r="BE13" s="416"/>
      <c r="BF13" s="416"/>
      <c r="BG13" s="416"/>
      <c r="BH13" s="319"/>
      <c r="BI13" s="319"/>
      <c r="BJ13" s="319"/>
      <c r="BK13" s="319"/>
      <c r="BL13" s="319"/>
      <c r="BM13" s="319"/>
      <c r="BN13" s="319"/>
      <c r="BO13" s="319"/>
      <c r="BP13" s="319"/>
      <c r="BQ13" s="319"/>
      <c r="BR13" s="319"/>
      <c r="BS13" s="319"/>
      <c r="BT13" s="319"/>
      <c r="BU13" s="319"/>
      <c r="BV13" s="319"/>
      <c r="BW13" s="319"/>
      <c r="BX13" s="319"/>
      <c r="BY13" s="319"/>
      <c r="BZ13" s="319"/>
      <c r="CA13" s="319"/>
      <c r="CB13" s="319"/>
      <c r="CC13" s="319"/>
    </row>
    <row r="14" spans="1:81" s="320" customFormat="1" x14ac:dyDescent="0.3">
      <c r="A14" s="410"/>
      <c r="B14" s="326"/>
      <c r="C14" s="326"/>
      <c r="D14" s="326"/>
      <c r="E14" s="326"/>
      <c r="F14" s="326"/>
      <c r="G14" s="326"/>
      <c r="H14" s="326"/>
      <c r="I14" s="327"/>
      <c r="J14" s="327"/>
      <c r="K14" s="425"/>
      <c r="L14" s="414"/>
      <c r="M14" s="414"/>
      <c r="N14" s="414"/>
      <c r="O14" s="414"/>
      <c r="P14" s="415"/>
      <c r="Q14" s="416"/>
      <c r="R14" s="416"/>
      <c r="S14" s="416"/>
      <c r="T14" s="416"/>
      <c r="U14" s="416"/>
      <c r="V14" s="416"/>
      <c r="W14" s="416"/>
      <c r="X14" s="416"/>
      <c r="Y14" s="416"/>
      <c r="Z14" s="416"/>
      <c r="AA14" s="416"/>
      <c r="AB14" s="416"/>
      <c r="AC14" s="416"/>
      <c r="AD14" s="416"/>
      <c r="AE14" s="416"/>
      <c r="AF14" s="416"/>
      <c r="AG14" s="416"/>
      <c r="AH14" s="416"/>
      <c r="AI14" s="416"/>
      <c r="AJ14" s="416"/>
      <c r="AK14" s="416"/>
      <c r="AL14" s="416"/>
      <c r="AM14" s="416"/>
      <c r="AN14" s="416"/>
      <c r="AO14" s="416"/>
      <c r="AP14" s="416"/>
      <c r="AQ14" s="416"/>
      <c r="AR14" s="416"/>
      <c r="AS14" s="416"/>
      <c r="AT14" s="416"/>
      <c r="AU14" s="416"/>
      <c r="AV14" s="416"/>
      <c r="AW14" s="416"/>
      <c r="AX14" s="416"/>
      <c r="AY14" s="416"/>
      <c r="AZ14" s="416"/>
      <c r="BA14" s="416"/>
      <c r="BB14" s="416"/>
      <c r="BC14" s="416"/>
      <c r="BD14" s="416"/>
      <c r="BE14" s="416"/>
      <c r="BF14" s="416"/>
      <c r="BG14" s="416"/>
      <c r="BH14" s="319"/>
      <c r="BI14" s="319"/>
      <c r="BJ14" s="319"/>
      <c r="BK14" s="319"/>
      <c r="BL14" s="319"/>
      <c r="BM14" s="319"/>
      <c r="BN14" s="319"/>
      <c r="BO14" s="319"/>
      <c r="BP14" s="319"/>
      <c r="BQ14" s="319"/>
      <c r="BR14" s="319"/>
      <c r="BS14" s="319"/>
      <c r="BT14" s="319"/>
      <c r="BU14" s="319"/>
      <c r="BV14" s="319"/>
      <c r="BW14" s="319"/>
      <c r="BX14" s="319"/>
      <c r="BY14" s="319"/>
      <c r="BZ14" s="319"/>
      <c r="CA14" s="319"/>
      <c r="CB14" s="319"/>
      <c r="CC14" s="319"/>
    </row>
  </sheetData>
  <mergeCells count="16">
    <mergeCell ref="I1:J1"/>
    <mergeCell ref="B1:H1"/>
    <mergeCell ref="B2:H2"/>
    <mergeCell ref="C4:E4"/>
    <mergeCell ref="F4:G5"/>
    <mergeCell ref="H4:H5"/>
    <mergeCell ref="C5:E5"/>
    <mergeCell ref="I2:I5"/>
    <mergeCell ref="J2:J5"/>
    <mergeCell ref="B7:D7"/>
    <mergeCell ref="B10:D10"/>
    <mergeCell ref="B11:D11"/>
    <mergeCell ref="B9:D9"/>
    <mergeCell ref="B13:D13"/>
    <mergeCell ref="B12:D12"/>
    <mergeCell ref="B8:D8"/>
  </mergeCells>
  <conditionalFormatting sqref="G8">
    <cfRule type="cellIs" dxfId="8" priority="25" operator="equal">
      <formula>"Late"</formula>
    </cfRule>
  </conditionalFormatting>
  <conditionalFormatting sqref="G10">
    <cfRule type="cellIs" dxfId="7" priority="22" operator="equal">
      <formula>"Yes"</formula>
    </cfRule>
  </conditionalFormatting>
  <conditionalFormatting sqref="G11">
    <cfRule type="cellIs" dxfId="6" priority="21" operator="equal">
      <formula>"Yes"</formula>
    </cfRule>
  </conditionalFormatting>
  <conditionalFormatting sqref="G12">
    <cfRule type="cellIs" dxfId="5" priority="19" operator="equal">
      <formula>"Yes"</formula>
    </cfRule>
  </conditionalFormatting>
  <conditionalFormatting sqref="G6">
    <cfRule type="cellIs" dxfId="4" priority="14" operator="lessThan">
      <formula>1</formula>
    </cfRule>
  </conditionalFormatting>
  <conditionalFormatting sqref="E8 G8">
    <cfRule type="containsText" dxfId="3" priority="6" operator="containsText" text="This question must be answered">
      <formula>NOT(ISERROR(SEARCH("This question must be answered",E8)))</formula>
    </cfRule>
  </conditionalFormatting>
  <conditionalFormatting sqref="E11 G11">
    <cfRule type="containsText" dxfId="2" priority="4" operator="containsText" text="This question must be answered">
      <formula>NOT(ISERROR(SEARCH("This question must be answered",E11)))</formula>
    </cfRule>
  </conditionalFormatting>
  <conditionalFormatting sqref="G13">
    <cfRule type="cellIs" dxfId="1" priority="2" operator="equal">
      <formula>"Yes"</formula>
    </cfRule>
  </conditionalFormatting>
  <conditionalFormatting sqref="G13 E13">
    <cfRule type="containsText" dxfId="0" priority="1" operator="containsText" text="This question must be answered">
      <formula>NOT(ISERROR(SEARCH("This question must be answered",E13)))</formula>
    </cfRule>
  </conditionalFormatting>
  <pageMargins left="0.25" right="0.25" top="0.05" bottom="0.25" header="0.3" footer="0.25"/>
  <pageSetup scale="61" fitToHeight="0" orientation="landscape" r:id="rId1"/>
  <headerFooter>
    <oddFooter>&amp;C&amp;12&amp;P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361AA-1F33-41CA-842B-46C9999153DA}">
  <dimension ref="A1:S366"/>
  <sheetViews>
    <sheetView workbookViewId="0">
      <pane xSplit="3" topLeftCell="D1" activePane="topRight" state="frozen"/>
      <selection pane="topRight" activeCell="D361" sqref="D361"/>
    </sheetView>
  </sheetViews>
  <sheetFormatPr defaultRowHeight="14.4" x14ac:dyDescent="0.3"/>
  <cols>
    <col min="1" max="1" width="29.33203125" style="83" customWidth="1"/>
    <col min="2" max="2" width="72.6640625" style="318" customWidth="1"/>
    <col min="3" max="3" width="54.33203125" customWidth="1"/>
    <col min="4" max="97" width="20.6640625" customWidth="1"/>
  </cols>
  <sheetData>
    <row r="1" spans="1:19" ht="28.8" x14ac:dyDescent="0.3">
      <c r="A1" s="363" t="s">
        <v>560</v>
      </c>
      <c r="B1" s="318" t="s">
        <v>193</v>
      </c>
      <c r="C1" s="104" t="s">
        <v>193</v>
      </c>
      <c r="D1" s="318" t="s">
        <v>582</v>
      </c>
      <c r="E1" s="318" t="s">
        <v>583</v>
      </c>
      <c r="F1" s="318" t="s">
        <v>584</v>
      </c>
      <c r="G1" s="318" t="s">
        <v>585</v>
      </c>
      <c r="H1" s="318" t="s">
        <v>586</v>
      </c>
      <c r="I1" s="318" t="s">
        <v>587</v>
      </c>
      <c r="J1" s="318" t="s">
        <v>588</v>
      </c>
      <c r="K1" s="318"/>
      <c r="L1" s="318"/>
      <c r="M1" s="318"/>
      <c r="N1" s="318"/>
      <c r="O1" s="318"/>
      <c r="P1" s="318"/>
      <c r="Q1" s="318"/>
      <c r="R1" s="318"/>
      <c r="S1" s="318"/>
    </row>
    <row r="2" spans="1:19" x14ac:dyDescent="0.3">
      <c r="A2" s="83" t="s">
        <v>333</v>
      </c>
      <c r="B2" s="318" t="s">
        <v>9</v>
      </c>
      <c r="C2" s="104" t="s">
        <v>2</v>
      </c>
      <c r="D2" s="488">
        <v>584016</v>
      </c>
      <c r="E2" s="488">
        <v>584021</v>
      </c>
      <c r="F2" s="488">
        <v>581427</v>
      </c>
      <c r="G2" s="488">
        <v>584015</v>
      </c>
      <c r="H2" s="488">
        <v>581418</v>
      </c>
      <c r="I2" s="488">
        <v>584134</v>
      </c>
      <c r="J2" s="488">
        <v>581419</v>
      </c>
      <c r="K2" s="104"/>
      <c r="L2" s="104"/>
      <c r="M2" s="104"/>
      <c r="N2" s="104"/>
      <c r="O2" s="104"/>
      <c r="P2" s="104"/>
      <c r="Q2" s="104"/>
      <c r="R2" s="104"/>
      <c r="S2" s="104"/>
    </row>
    <row r="3" spans="1:19" x14ac:dyDescent="0.3">
      <c r="A3" s="83">
        <v>4</v>
      </c>
      <c r="B3" s="318" t="s">
        <v>39</v>
      </c>
      <c r="C3" s="104"/>
      <c r="D3" s="104">
        <v>0</v>
      </c>
      <c r="E3" s="104">
        <v>0</v>
      </c>
      <c r="F3" s="104">
        <v>0</v>
      </c>
      <c r="G3" s="104">
        <v>0</v>
      </c>
      <c r="H3" s="104">
        <v>0</v>
      </c>
      <c r="I3" s="104">
        <v>0</v>
      </c>
      <c r="J3" s="104">
        <v>0</v>
      </c>
      <c r="K3" s="104"/>
      <c r="L3" s="104"/>
      <c r="M3" s="104"/>
      <c r="N3" s="104"/>
      <c r="O3" s="104"/>
      <c r="P3" s="104"/>
      <c r="Q3" s="104"/>
      <c r="R3" s="104"/>
      <c r="S3" s="104"/>
    </row>
    <row r="4" spans="1:19" x14ac:dyDescent="0.3">
      <c r="A4" s="83">
        <v>5</v>
      </c>
      <c r="B4" s="318" t="s">
        <v>40</v>
      </c>
      <c r="C4" s="104"/>
      <c r="D4" s="104">
        <v>0</v>
      </c>
      <c r="E4" s="104">
        <v>0</v>
      </c>
      <c r="F4" s="104">
        <v>0</v>
      </c>
      <c r="G4" s="104">
        <v>0</v>
      </c>
      <c r="H4" s="104">
        <v>0</v>
      </c>
      <c r="I4" s="104">
        <v>0</v>
      </c>
      <c r="J4" s="104">
        <v>0</v>
      </c>
      <c r="K4" s="104"/>
      <c r="L4" s="104"/>
      <c r="M4" s="104"/>
      <c r="N4" s="104"/>
      <c r="O4" s="104"/>
      <c r="P4" s="104"/>
      <c r="Q4" s="104"/>
      <c r="R4" s="104"/>
      <c r="S4" s="104"/>
    </row>
    <row r="5" spans="1:19" x14ac:dyDescent="0.3">
      <c r="A5" s="83">
        <v>6</v>
      </c>
      <c r="B5" s="318" t="s">
        <v>122</v>
      </c>
      <c r="C5" s="104"/>
      <c r="D5" s="104">
        <v>0</v>
      </c>
      <c r="E5" s="104">
        <v>0</v>
      </c>
      <c r="F5" s="104">
        <v>0</v>
      </c>
      <c r="G5" s="104">
        <v>0</v>
      </c>
      <c r="H5" s="104">
        <v>0</v>
      </c>
      <c r="I5" s="104">
        <v>0</v>
      </c>
      <c r="J5" s="104">
        <v>0</v>
      </c>
      <c r="K5" s="104"/>
      <c r="L5" s="104"/>
      <c r="M5" s="104"/>
      <c r="N5" s="104"/>
      <c r="O5" s="104"/>
      <c r="P5" s="104"/>
      <c r="Q5" s="104"/>
      <c r="R5" s="104"/>
      <c r="S5" s="104"/>
    </row>
    <row r="6" spans="1:19" x14ac:dyDescent="0.3">
      <c r="A6" s="83">
        <v>7</v>
      </c>
      <c r="B6" s="318" t="s">
        <v>68</v>
      </c>
      <c r="C6" s="104"/>
      <c r="D6" s="104">
        <v>0</v>
      </c>
      <c r="E6" s="104">
        <v>0</v>
      </c>
      <c r="F6" s="104">
        <v>0</v>
      </c>
      <c r="G6" s="104">
        <v>0</v>
      </c>
      <c r="H6" s="104">
        <v>0</v>
      </c>
      <c r="I6" s="104">
        <v>0</v>
      </c>
      <c r="J6" s="104">
        <v>0</v>
      </c>
      <c r="K6" s="104"/>
      <c r="L6" s="104"/>
      <c r="M6" s="104"/>
      <c r="N6" s="104"/>
      <c r="O6" s="104"/>
      <c r="P6" s="104"/>
      <c r="Q6" s="104"/>
      <c r="R6" s="104"/>
      <c r="S6" s="104"/>
    </row>
    <row r="7" spans="1:19" x14ac:dyDescent="0.3">
      <c r="A7" s="83">
        <v>9</v>
      </c>
      <c r="B7" s="318" t="s">
        <v>70</v>
      </c>
      <c r="C7" s="104"/>
      <c r="D7" s="104">
        <v>0</v>
      </c>
      <c r="E7" s="104">
        <v>0</v>
      </c>
      <c r="F7" s="104">
        <v>0</v>
      </c>
      <c r="G7" s="104">
        <v>0</v>
      </c>
      <c r="H7" s="104">
        <v>0</v>
      </c>
      <c r="I7" s="104">
        <v>0</v>
      </c>
      <c r="J7" s="104">
        <v>0</v>
      </c>
      <c r="K7" s="104"/>
      <c r="L7" s="104"/>
      <c r="M7" s="104"/>
      <c r="N7" s="104"/>
      <c r="O7" s="104"/>
      <c r="P7" s="104"/>
      <c r="Q7" s="104"/>
      <c r="R7" s="104"/>
      <c r="S7" s="104"/>
    </row>
    <row r="8" spans="1:19" x14ac:dyDescent="0.3">
      <c r="A8" s="83">
        <v>11</v>
      </c>
      <c r="B8" s="318" t="s">
        <v>69</v>
      </c>
      <c r="C8" s="104"/>
      <c r="D8" s="104">
        <v>0</v>
      </c>
      <c r="E8" s="104">
        <v>0</v>
      </c>
      <c r="F8" s="104">
        <v>0</v>
      </c>
      <c r="G8" s="104">
        <v>0</v>
      </c>
      <c r="H8" s="104">
        <v>0</v>
      </c>
      <c r="I8" s="104">
        <v>0</v>
      </c>
      <c r="J8" s="104">
        <v>0</v>
      </c>
      <c r="K8" s="104"/>
      <c r="L8" s="104"/>
      <c r="M8" s="104"/>
      <c r="N8" s="104"/>
      <c r="O8" s="104"/>
      <c r="P8" s="104"/>
      <c r="Q8" s="104"/>
      <c r="R8" s="104"/>
      <c r="S8" s="104"/>
    </row>
    <row r="9" spans="1:19" x14ac:dyDescent="0.3">
      <c r="A9" s="83">
        <v>13</v>
      </c>
      <c r="B9" s="318" t="s">
        <v>334</v>
      </c>
      <c r="C9" s="104"/>
      <c r="D9" s="104">
        <v>127719213</v>
      </c>
      <c r="E9" s="104">
        <v>150340610</v>
      </c>
      <c r="F9" s="104">
        <v>89694122</v>
      </c>
      <c r="G9" s="104">
        <v>66354794</v>
      </c>
      <c r="H9" s="104">
        <v>83426831</v>
      </c>
      <c r="I9" s="104">
        <v>155444488</v>
      </c>
      <c r="J9" s="104">
        <v>96785624</v>
      </c>
      <c r="K9" s="104"/>
      <c r="L9" s="104"/>
      <c r="M9" s="104"/>
      <c r="N9" s="104"/>
      <c r="O9" s="104"/>
      <c r="P9" s="104"/>
      <c r="Q9" s="104"/>
      <c r="R9" s="104"/>
      <c r="S9" s="104"/>
    </row>
    <row r="10" spans="1:19" x14ac:dyDescent="0.3">
      <c r="A10" s="83">
        <v>14</v>
      </c>
      <c r="B10" s="318" t="s">
        <v>335</v>
      </c>
      <c r="C10" s="104"/>
      <c r="D10" s="104">
        <v>56621249</v>
      </c>
      <c r="E10" s="104">
        <v>124930707</v>
      </c>
      <c r="F10" s="104">
        <v>20410489</v>
      </c>
      <c r="G10" s="104">
        <v>26657818</v>
      </c>
      <c r="H10" s="104">
        <v>16460382</v>
      </c>
      <c r="I10" s="104">
        <v>32884698</v>
      </c>
      <c r="J10" s="104">
        <v>45123628</v>
      </c>
      <c r="K10" s="104"/>
      <c r="L10" s="104"/>
      <c r="M10" s="104"/>
      <c r="N10" s="104"/>
      <c r="O10" s="104"/>
      <c r="P10" s="104"/>
      <c r="Q10" s="104"/>
      <c r="R10" s="104"/>
      <c r="S10" s="104"/>
    </row>
    <row r="11" spans="1:19" x14ac:dyDescent="0.3">
      <c r="A11" s="83">
        <v>16</v>
      </c>
      <c r="B11" s="318" t="s">
        <v>72</v>
      </c>
      <c r="C11" s="104"/>
      <c r="D11" s="104">
        <v>0</v>
      </c>
      <c r="E11" s="104">
        <v>0</v>
      </c>
      <c r="F11" s="104">
        <v>0</v>
      </c>
      <c r="G11" s="104">
        <v>0</v>
      </c>
      <c r="H11" s="104">
        <v>0</v>
      </c>
      <c r="I11" s="104">
        <v>0</v>
      </c>
      <c r="J11" s="104">
        <v>0</v>
      </c>
      <c r="K11" s="104"/>
      <c r="L11" s="104"/>
      <c r="M11" s="104"/>
      <c r="N11" s="104"/>
      <c r="O11" s="104"/>
      <c r="P11" s="104"/>
      <c r="Q11" s="104"/>
      <c r="R11" s="104"/>
      <c r="S11" s="104"/>
    </row>
    <row r="12" spans="1:19" x14ac:dyDescent="0.3">
      <c r="A12" s="83">
        <v>17</v>
      </c>
      <c r="B12" s="318" t="s">
        <v>74</v>
      </c>
      <c r="C12" s="104"/>
      <c r="D12" s="104">
        <v>0</v>
      </c>
      <c r="E12" s="104">
        <v>0</v>
      </c>
      <c r="F12" s="104">
        <v>0</v>
      </c>
      <c r="G12" s="104">
        <v>0</v>
      </c>
      <c r="H12" s="104">
        <v>0</v>
      </c>
      <c r="I12" s="104">
        <v>0</v>
      </c>
      <c r="J12" s="104">
        <v>0</v>
      </c>
      <c r="K12" s="104"/>
      <c r="L12" s="104"/>
      <c r="M12" s="104"/>
      <c r="N12" s="104"/>
      <c r="O12" s="104"/>
      <c r="P12" s="104"/>
      <c r="Q12" s="104"/>
      <c r="R12" s="104"/>
      <c r="S12" s="104"/>
    </row>
    <row r="13" spans="1:19" x14ac:dyDescent="0.3">
      <c r="A13" s="83">
        <v>20</v>
      </c>
      <c r="B13" s="318" t="s">
        <v>75</v>
      </c>
      <c r="C13" s="104"/>
      <c r="D13" s="104">
        <v>0</v>
      </c>
      <c r="E13" s="104">
        <v>0</v>
      </c>
      <c r="F13" s="104">
        <v>0</v>
      </c>
      <c r="G13" s="104">
        <v>0</v>
      </c>
      <c r="H13" s="104">
        <v>0</v>
      </c>
      <c r="I13" s="104">
        <v>0</v>
      </c>
      <c r="J13" s="104">
        <v>0</v>
      </c>
      <c r="K13" s="104"/>
      <c r="L13" s="104"/>
      <c r="M13" s="104"/>
      <c r="N13" s="104"/>
      <c r="O13" s="104"/>
      <c r="P13" s="104"/>
      <c r="Q13" s="104"/>
      <c r="R13" s="104"/>
      <c r="S13" s="104"/>
    </row>
    <row r="14" spans="1:19" x14ac:dyDescent="0.3">
      <c r="A14" s="83">
        <v>22</v>
      </c>
      <c r="B14" s="318" t="s">
        <v>76</v>
      </c>
      <c r="C14" s="104"/>
      <c r="D14" s="104">
        <v>0</v>
      </c>
      <c r="E14" s="104">
        <v>0</v>
      </c>
      <c r="F14" s="104">
        <v>0</v>
      </c>
      <c r="G14" s="104">
        <v>0</v>
      </c>
      <c r="H14" s="104">
        <v>0</v>
      </c>
      <c r="I14" s="104">
        <v>0</v>
      </c>
      <c r="J14" s="104">
        <v>0</v>
      </c>
      <c r="K14" s="104"/>
      <c r="L14" s="104"/>
      <c r="M14" s="104"/>
      <c r="N14" s="104"/>
      <c r="O14" s="104"/>
      <c r="P14" s="104"/>
      <c r="Q14" s="104"/>
      <c r="R14" s="104"/>
      <c r="S14" s="104"/>
    </row>
    <row r="15" spans="1:19" x14ac:dyDescent="0.3">
      <c r="A15" s="83">
        <v>23</v>
      </c>
      <c r="B15" s="318" t="s">
        <v>79</v>
      </c>
      <c r="C15" s="104"/>
      <c r="D15" s="104">
        <v>0</v>
      </c>
      <c r="E15" s="104">
        <v>0</v>
      </c>
      <c r="F15" s="104">
        <v>0</v>
      </c>
      <c r="G15" s="104">
        <v>0</v>
      </c>
      <c r="H15" s="104">
        <v>0</v>
      </c>
      <c r="I15" s="104">
        <v>0</v>
      </c>
      <c r="J15" s="104">
        <v>0</v>
      </c>
      <c r="K15" s="104"/>
      <c r="L15" s="104"/>
      <c r="M15" s="104"/>
      <c r="N15" s="104"/>
      <c r="O15" s="104"/>
      <c r="P15" s="104"/>
      <c r="Q15" s="104"/>
      <c r="R15" s="104"/>
      <c r="S15" s="104"/>
    </row>
    <row r="16" spans="1:19" x14ac:dyDescent="0.3">
      <c r="A16" s="83">
        <v>31</v>
      </c>
      <c r="B16" s="318" t="s">
        <v>336</v>
      </c>
      <c r="C16" s="104"/>
      <c r="D16" s="104">
        <v>0</v>
      </c>
      <c r="E16" s="104">
        <v>0</v>
      </c>
      <c r="F16" s="104">
        <v>0</v>
      </c>
      <c r="G16" s="104">
        <v>0</v>
      </c>
      <c r="H16" s="104">
        <v>0</v>
      </c>
      <c r="I16" s="104">
        <v>0</v>
      </c>
      <c r="J16" s="104">
        <v>0</v>
      </c>
      <c r="K16" s="104"/>
      <c r="L16" s="104"/>
      <c r="M16" s="104"/>
      <c r="N16" s="104"/>
      <c r="O16" s="104"/>
      <c r="P16" s="104"/>
      <c r="Q16" s="104"/>
      <c r="R16" s="104"/>
      <c r="S16" s="104"/>
    </row>
    <row r="17" spans="1:19" x14ac:dyDescent="0.3">
      <c r="A17" s="83">
        <v>32</v>
      </c>
      <c r="B17" s="318" t="s">
        <v>337</v>
      </c>
      <c r="C17" s="104"/>
      <c r="D17" s="104">
        <v>0</v>
      </c>
      <c r="E17" s="104">
        <v>0</v>
      </c>
      <c r="F17" s="104">
        <v>0</v>
      </c>
      <c r="G17" s="104">
        <v>0</v>
      </c>
      <c r="H17" s="104">
        <v>0</v>
      </c>
      <c r="I17" s="104">
        <v>0</v>
      </c>
      <c r="J17" s="104">
        <v>0</v>
      </c>
      <c r="K17" s="104"/>
      <c r="L17" s="104"/>
      <c r="M17" s="104"/>
      <c r="N17" s="104"/>
      <c r="O17" s="104"/>
      <c r="P17" s="104"/>
      <c r="Q17" s="104"/>
      <c r="R17" s="104"/>
      <c r="S17" s="104"/>
    </row>
    <row r="18" spans="1:19" x14ac:dyDescent="0.3">
      <c r="A18" s="83">
        <v>33</v>
      </c>
      <c r="B18" s="318" t="s">
        <v>152</v>
      </c>
      <c r="C18" s="104"/>
      <c r="D18" s="104">
        <v>50919216</v>
      </c>
      <c r="E18" s="104">
        <v>69462063</v>
      </c>
      <c r="F18" s="104">
        <v>31226221</v>
      </c>
      <c r="G18" s="104">
        <v>31794257</v>
      </c>
      <c r="H18" s="104">
        <v>22954836</v>
      </c>
      <c r="I18" s="104">
        <v>-6144865</v>
      </c>
      <c r="J18" s="104">
        <v>42505084</v>
      </c>
      <c r="K18" s="104"/>
      <c r="L18" s="104"/>
      <c r="M18" s="104"/>
      <c r="N18" s="104"/>
      <c r="O18" s="104"/>
      <c r="P18" s="104"/>
      <c r="Q18" s="104"/>
      <c r="R18" s="104"/>
      <c r="S18" s="104"/>
    </row>
    <row r="19" spans="1:19" x14ac:dyDescent="0.3">
      <c r="A19" s="83">
        <v>34</v>
      </c>
      <c r="B19" s="318" t="s">
        <v>338</v>
      </c>
      <c r="C19" s="104"/>
      <c r="D19" s="104">
        <v>0</v>
      </c>
      <c r="E19" s="104">
        <v>0</v>
      </c>
      <c r="F19" s="104">
        <v>0</v>
      </c>
      <c r="G19" s="104">
        <v>0</v>
      </c>
      <c r="H19" s="104">
        <v>0</v>
      </c>
      <c r="I19" s="104">
        <v>0</v>
      </c>
      <c r="J19" s="104">
        <v>0</v>
      </c>
      <c r="K19" s="104"/>
      <c r="L19" s="104"/>
      <c r="M19" s="104"/>
      <c r="N19" s="104"/>
      <c r="O19" s="104"/>
      <c r="P19" s="104"/>
      <c r="Q19" s="104"/>
      <c r="R19" s="104"/>
      <c r="S19" s="104"/>
    </row>
    <row r="20" spans="1:19" x14ac:dyDescent="0.3">
      <c r="A20" s="83">
        <v>35</v>
      </c>
      <c r="B20" s="318" t="s">
        <v>339</v>
      </c>
      <c r="C20" s="104"/>
      <c r="D20" s="104">
        <v>11819976</v>
      </c>
      <c r="E20" s="104">
        <v>3334228</v>
      </c>
      <c r="F20" s="104">
        <v>3307137</v>
      </c>
      <c r="G20" s="104">
        <v>3927848</v>
      </c>
      <c r="H20" s="104">
        <v>0</v>
      </c>
      <c r="I20" s="104">
        <v>13956318</v>
      </c>
      <c r="J20" s="104">
        <v>6075159</v>
      </c>
      <c r="K20" s="104"/>
      <c r="L20" s="104"/>
      <c r="M20" s="104"/>
      <c r="N20" s="104"/>
      <c r="O20" s="104"/>
      <c r="P20" s="104"/>
      <c r="Q20" s="104"/>
      <c r="R20" s="104"/>
      <c r="S20" s="104"/>
    </row>
    <row r="21" spans="1:19" x14ac:dyDescent="0.3">
      <c r="A21" s="83">
        <v>36</v>
      </c>
      <c r="B21" s="318" t="s">
        <v>340</v>
      </c>
      <c r="C21" s="104"/>
      <c r="D21" s="104">
        <v>0</v>
      </c>
      <c r="E21" s="104">
        <v>0</v>
      </c>
      <c r="F21" s="104">
        <v>0</v>
      </c>
      <c r="G21" s="104">
        <v>0</v>
      </c>
      <c r="H21" s="104">
        <v>0</v>
      </c>
      <c r="I21" s="104">
        <v>0</v>
      </c>
      <c r="J21" s="104">
        <v>0</v>
      </c>
      <c r="K21" s="104"/>
      <c r="L21" s="104"/>
      <c r="M21" s="104"/>
      <c r="N21" s="104"/>
      <c r="O21" s="104"/>
      <c r="P21" s="104"/>
      <c r="Q21" s="104"/>
      <c r="R21" s="104"/>
      <c r="S21" s="104"/>
    </row>
    <row r="22" spans="1:19" x14ac:dyDescent="0.3">
      <c r="A22" s="83">
        <v>37</v>
      </c>
      <c r="B22" s="318" t="s">
        <v>341</v>
      </c>
      <c r="C22" s="104"/>
      <c r="D22" s="104">
        <v>0</v>
      </c>
      <c r="E22" s="104">
        <v>0</v>
      </c>
      <c r="F22" s="104">
        <v>0</v>
      </c>
      <c r="G22" s="104">
        <v>0</v>
      </c>
      <c r="H22" s="104">
        <v>0</v>
      </c>
      <c r="I22" s="104">
        <v>0</v>
      </c>
      <c r="J22" s="104">
        <v>0</v>
      </c>
      <c r="K22" s="104"/>
      <c r="L22" s="104"/>
      <c r="M22" s="104"/>
      <c r="N22" s="104"/>
      <c r="O22" s="104"/>
      <c r="P22" s="104"/>
      <c r="Q22" s="104"/>
      <c r="R22" s="104"/>
      <c r="S22" s="104"/>
    </row>
    <row r="23" spans="1:19" x14ac:dyDescent="0.3">
      <c r="A23" s="83">
        <v>38</v>
      </c>
      <c r="B23" s="318" t="s">
        <v>342</v>
      </c>
      <c r="C23" s="104"/>
      <c r="D23" s="104">
        <v>0</v>
      </c>
      <c r="E23" s="104">
        <v>0</v>
      </c>
      <c r="F23" s="104">
        <v>0</v>
      </c>
      <c r="G23" s="104">
        <v>0</v>
      </c>
      <c r="H23" s="104">
        <v>0</v>
      </c>
      <c r="I23" s="104">
        <v>0</v>
      </c>
      <c r="J23" s="104">
        <v>0</v>
      </c>
      <c r="K23" s="104"/>
      <c r="L23" s="104"/>
      <c r="M23" s="104"/>
      <c r="N23" s="104"/>
      <c r="O23" s="104"/>
      <c r="P23" s="104"/>
      <c r="Q23" s="104"/>
      <c r="R23" s="104"/>
      <c r="S23" s="104"/>
    </row>
    <row r="24" spans="1:19" x14ac:dyDescent="0.3">
      <c r="A24" s="83">
        <v>39</v>
      </c>
      <c r="B24" s="318" t="s">
        <v>343</v>
      </c>
      <c r="C24" s="104"/>
      <c r="D24" s="104">
        <v>0</v>
      </c>
      <c r="E24" s="104">
        <v>0</v>
      </c>
      <c r="F24" s="104">
        <v>0</v>
      </c>
      <c r="G24" s="104">
        <v>0</v>
      </c>
      <c r="H24" s="104">
        <v>0</v>
      </c>
      <c r="I24" s="104">
        <v>0</v>
      </c>
      <c r="J24" s="104">
        <v>0</v>
      </c>
      <c r="K24" s="104"/>
      <c r="L24" s="104"/>
      <c r="M24" s="104"/>
      <c r="N24" s="104"/>
      <c r="O24" s="104"/>
      <c r="P24" s="104"/>
      <c r="Q24" s="104"/>
      <c r="R24" s="104"/>
      <c r="S24" s="104"/>
    </row>
    <row r="25" spans="1:19" x14ac:dyDescent="0.3">
      <c r="A25" s="83">
        <v>40</v>
      </c>
      <c r="B25" s="318" t="s">
        <v>344</v>
      </c>
      <c r="C25" s="104"/>
      <c r="D25" s="104">
        <v>0</v>
      </c>
      <c r="E25" s="104">
        <v>0</v>
      </c>
      <c r="F25" s="104">
        <v>0</v>
      </c>
      <c r="G25" s="104">
        <v>0</v>
      </c>
      <c r="H25" s="104">
        <v>0</v>
      </c>
      <c r="I25" s="104">
        <v>503141785</v>
      </c>
      <c r="J25" s="104">
        <v>0</v>
      </c>
      <c r="K25" s="104"/>
      <c r="L25" s="104"/>
      <c r="M25" s="104"/>
      <c r="N25" s="104"/>
      <c r="O25" s="104"/>
      <c r="P25" s="104"/>
      <c r="Q25" s="104"/>
      <c r="R25" s="104"/>
      <c r="S25" s="104"/>
    </row>
    <row r="26" spans="1:19" x14ac:dyDescent="0.3">
      <c r="A26" s="83">
        <v>41</v>
      </c>
      <c r="B26" s="318" t="s">
        <v>345</v>
      </c>
      <c r="C26" s="104"/>
      <c r="D26" s="104">
        <v>0</v>
      </c>
      <c r="E26" s="104">
        <v>0</v>
      </c>
      <c r="F26" s="104">
        <v>0</v>
      </c>
      <c r="G26" s="104">
        <v>0</v>
      </c>
      <c r="H26" s="104">
        <v>0</v>
      </c>
      <c r="I26" s="104">
        <v>0</v>
      </c>
      <c r="J26" s="104">
        <v>0</v>
      </c>
      <c r="K26" s="104"/>
      <c r="L26" s="104"/>
      <c r="M26" s="104"/>
      <c r="N26" s="104"/>
      <c r="O26" s="104"/>
      <c r="P26" s="104"/>
      <c r="Q26" s="104"/>
      <c r="R26" s="104"/>
      <c r="S26" s="104"/>
    </row>
    <row r="27" spans="1:19" x14ac:dyDescent="0.3">
      <c r="A27" s="368">
        <v>44</v>
      </c>
      <c r="B27" s="478" t="s">
        <v>346</v>
      </c>
      <c r="C27" s="369"/>
      <c r="D27" s="369">
        <v>0</v>
      </c>
      <c r="E27" s="369">
        <v>0</v>
      </c>
      <c r="F27" s="369">
        <v>0</v>
      </c>
      <c r="G27" s="369">
        <v>0</v>
      </c>
      <c r="H27" s="369">
        <v>0</v>
      </c>
      <c r="I27" s="369">
        <v>0</v>
      </c>
      <c r="J27" s="369">
        <v>0</v>
      </c>
      <c r="K27" s="369"/>
      <c r="L27" s="369"/>
      <c r="M27" s="369"/>
      <c r="N27" s="369"/>
      <c r="O27" s="369"/>
      <c r="P27" s="369"/>
      <c r="Q27" s="369"/>
      <c r="R27" s="369"/>
      <c r="S27" s="369"/>
    </row>
    <row r="28" spans="1:19" x14ac:dyDescent="0.3">
      <c r="A28" s="368">
        <v>45</v>
      </c>
      <c r="B28" s="478" t="s">
        <v>347</v>
      </c>
      <c r="C28" s="369"/>
      <c r="D28" s="369">
        <v>0</v>
      </c>
      <c r="E28" s="369">
        <v>0</v>
      </c>
      <c r="F28" s="369">
        <v>0</v>
      </c>
      <c r="G28" s="369">
        <v>0</v>
      </c>
      <c r="H28" s="369">
        <v>0</v>
      </c>
      <c r="I28" s="369">
        <v>0</v>
      </c>
      <c r="J28" s="369">
        <v>0</v>
      </c>
      <c r="K28" s="369"/>
      <c r="L28" s="369"/>
      <c r="M28" s="369"/>
      <c r="N28" s="369"/>
      <c r="O28" s="369"/>
      <c r="P28" s="369"/>
      <c r="Q28" s="369"/>
      <c r="R28" s="369"/>
      <c r="S28" s="369"/>
    </row>
    <row r="29" spans="1:19" x14ac:dyDescent="0.3">
      <c r="A29" s="368">
        <v>47</v>
      </c>
      <c r="B29" s="478" t="s">
        <v>348</v>
      </c>
      <c r="C29" s="369"/>
      <c r="D29" s="369">
        <v>0</v>
      </c>
      <c r="E29" s="369">
        <v>0</v>
      </c>
      <c r="F29" s="369">
        <v>0</v>
      </c>
      <c r="G29" s="369">
        <v>0</v>
      </c>
      <c r="H29" s="369">
        <v>0</v>
      </c>
      <c r="I29" s="369">
        <v>0</v>
      </c>
      <c r="J29" s="369">
        <v>0</v>
      </c>
      <c r="K29" s="369"/>
      <c r="L29" s="369"/>
      <c r="M29" s="369"/>
      <c r="N29" s="369"/>
      <c r="O29" s="369"/>
      <c r="P29" s="369"/>
      <c r="Q29" s="369"/>
      <c r="R29" s="369"/>
      <c r="S29" s="369"/>
    </row>
    <row r="30" spans="1:19" ht="13.95" customHeight="1" x14ac:dyDescent="0.3">
      <c r="A30" s="368">
        <v>48</v>
      </c>
      <c r="B30" s="478" t="s">
        <v>43</v>
      </c>
      <c r="C30" s="369"/>
      <c r="D30" s="369">
        <v>0</v>
      </c>
      <c r="E30" s="369">
        <v>0</v>
      </c>
      <c r="F30" s="369">
        <v>0</v>
      </c>
      <c r="G30" s="369">
        <v>0</v>
      </c>
      <c r="H30" s="369">
        <v>0</v>
      </c>
      <c r="I30" s="369">
        <v>0</v>
      </c>
      <c r="J30" s="369">
        <v>0</v>
      </c>
      <c r="K30" s="369"/>
      <c r="L30" s="369"/>
      <c r="M30" s="369"/>
      <c r="N30" s="369"/>
      <c r="O30" s="369"/>
      <c r="P30" s="369"/>
      <c r="Q30" s="369"/>
      <c r="R30" s="369"/>
      <c r="S30" s="369"/>
    </row>
    <row r="31" spans="1:19" x14ac:dyDescent="0.3">
      <c r="A31" s="83">
        <v>49</v>
      </c>
      <c r="B31" s="318" t="s">
        <v>91</v>
      </c>
      <c r="C31" s="104"/>
      <c r="D31" s="104">
        <v>0</v>
      </c>
      <c r="E31" s="104">
        <v>0</v>
      </c>
      <c r="F31" s="104">
        <v>0</v>
      </c>
      <c r="G31" s="104">
        <v>0</v>
      </c>
      <c r="H31" s="104">
        <v>0</v>
      </c>
      <c r="I31" s="104">
        <v>0</v>
      </c>
      <c r="J31" s="104">
        <v>0</v>
      </c>
      <c r="K31" s="104"/>
      <c r="L31" s="104"/>
      <c r="M31" s="104"/>
      <c r="N31" s="104"/>
      <c r="O31" s="104"/>
      <c r="P31" s="104"/>
      <c r="Q31" s="104"/>
      <c r="R31" s="104"/>
      <c r="S31" s="104"/>
    </row>
    <row r="32" spans="1:19" x14ac:dyDescent="0.3">
      <c r="A32" s="83">
        <v>50</v>
      </c>
      <c r="B32" s="318" t="s">
        <v>21</v>
      </c>
      <c r="C32" s="104"/>
      <c r="D32" s="104">
        <v>0</v>
      </c>
      <c r="E32" s="104">
        <v>0</v>
      </c>
      <c r="F32" s="104">
        <v>0</v>
      </c>
      <c r="G32" s="104">
        <v>0</v>
      </c>
      <c r="H32" s="104">
        <v>0</v>
      </c>
      <c r="I32" s="104">
        <v>0</v>
      </c>
      <c r="J32" s="104">
        <v>0</v>
      </c>
      <c r="K32" s="104"/>
      <c r="L32" s="104"/>
      <c r="M32" s="104"/>
      <c r="N32" s="104"/>
      <c r="O32" s="104"/>
      <c r="P32" s="104"/>
      <c r="Q32" s="104"/>
      <c r="R32" s="104"/>
      <c r="S32" s="104"/>
    </row>
    <row r="33" spans="1:19" x14ac:dyDescent="0.3">
      <c r="A33" s="83">
        <v>51</v>
      </c>
      <c r="B33" s="318" t="s">
        <v>108</v>
      </c>
      <c r="C33" s="104"/>
      <c r="D33" s="104">
        <v>0</v>
      </c>
      <c r="E33" s="104">
        <v>0</v>
      </c>
      <c r="F33" s="104">
        <v>0</v>
      </c>
      <c r="G33" s="104">
        <v>0</v>
      </c>
      <c r="H33" s="104">
        <v>0</v>
      </c>
      <c r="I33" s="104">
        <v>0</v>
      </c>
      <c r="J33" s="104">
        <v>0</v>
      </c>
      <c r="K33" s="104"/>
      <c r="L33" s="104"/>
      <c r="M33" s="104"/>
      <c r="N33" s="104"/>
      <c r="O33" s="104"/>
      <c r="P33" s="104"/>
      <c r="Q33" s="104"/>
      <c r="R33" s="104"/>
      <c r="S33" s="104"/>
    </row>
    <row r="34" spans="1:19" x14ac:dyDescent="0.3">
      <c r="A34" s="83">
        <v>52</v>
      </c>
      <c r="B34" s="318" t="s">
        <v>101</v>
      </c>
      <c r="C34" s="104"/>
      <c r="D34" s="104">
        <v>0</v>
      </c>
      <c r="E34" s="104">
        <v>0</v>
      </c>
      <c r="F34" s="104">
        <v>0</v>
      </c>
      <c r="G34" s="104">
        <v>0</v>
      </c>
      <c r="H34" s="104">
        <v>0</v>
      </c>
      <c r="I34" s="104">
        <v>0</v>
      </c>
      <c r="J34" s="104">
        <v>0</v>
      </c>
      <c r="K34" s="104"/>
      <c r="L34" s="104"/>
      <c r="M34" s="104"/>
      <c r="N34" s="104"/>
      <c r="O34" s="104"/>
      <c r="P34" s="104"/>
      <c r="Q34" s="104"/>
      <c r="R34" s="104"/>
      <c r="S34" s="104"/>
    </row>
    <row r="35" spans="1:19" x14ac:dyDescent="0.3">
      <c r="A35" s="83">
        <v>53</v>
      </c>
      <c r="B35" s="318" t="s">
        <v>22</v>
      </c>
      <c r="C35" s="104"/>
      <c r="D35" s="104">
        <v>0</v>
      </c>
      <c r="E35" s="104">
        <v>0</v>
      </c>
      <c r="F35" s="104">
        <v>0</v>
      </c>
      <c r="G35" s="104">
        <v>0</v>
      </c>
      <c r="H35" s="104">
        <v>0</v>
      </c>
      <c r="I35" s="104">
        <v>0</v>
      </c>
      <c r="J35" s="104">
        <v>0</v>
      </c>
      <c r="K35" s="104"/>
      <c r="L35" s="104"/>
      <c r="M35" s="104"/>
      <c r="N35" s="104"/>
      <c r="O35" s="104"/>
      <c r="P35" s="104"/>
      <c r="Q35" s="104"/>
      <c r="R35" s="104"/>
      <c r="S35" s="104"/>
    </row>
    <row r="36" spans="1:19" x14ac:dyDescent="0.3">
      <c r="A36" s="83">
        <v>55</v>
      </c>
      <c r="B36" s="318" t="s">
        <v>111</v>
      </c>
      <c r="C36" s="104"/>
      <c r="D36" s="104">
        <v>0</v>
      </c>
      <c r="E36" s="104">
        <v>0</v>
      </c>
      <c r="F36" s="104">
        <v>0</v>
      </c>
      <c r="G36" s="104">
        <v>0</v>
      </c>
      <c r="H36" s="104">
        <v>0</v>
      </c>
      <c r="I36" s="104">
        <v>0</v>
      </c>
      <c r="J36" s="104">
        <v>0</v>
      </c>
      <c r="K36" s="104"/>
      <c r="L36" s="104"/>
      <c r="M36" s="104"/>
      <c r="N36" s="104"/>
      <c r="O36" s="104"/>
      <c r="P36" s="104"/>
      <c r="Q36" s="104"/>
      <c r="R36" s="104"/>
      <c r="S36" s="104"/>
    </row>
    <row r="37" spans="1:19" x14ac:dyDescent="0.3">
      <c r="A37" s="83">
        <v>61</v>
      </c>
      <c r="B37" s="318" t="s">
        <v>124</v>
      </c>
      <c r="C37" s="104"/>
      <c r="D37" s="104">
        <v>0</v>
      </c>
      <c r="E37" s="104">
        <v>0</v>
      </c>
      <c r="F37" s="104">
        <v>0</v>
      </c>
      <c r="G37" s="104">
        <v>0</v>
      </c>
      <c r="H37" s="104">
        <v>0</v>
      </c>
      <c r="I37" s="104">
        <v>0</v>
      </c>
      <c r="J37" s="104">
        <v>0</v>
      </c>
      <c r="K37" s="104"/>
      <c r="L37" s="104"/>
      <c r="M37" s="104"/>
      <c r="N37" s="104"/>
      <c r="O37" s="104"/>
      <c r="P37" s="104"/>
      <c r="Q37" s="104"/>
      <c r="R37" s="104"/>
      <c r="S37" s="104"/>
    </row>
    <row r="38" spans="1:19" x14ac:dyDescent="0.3">
      <c r="A38" s="83">
        <v>80</v>
      </c>
      <c r="B38" s="318" t="s">
        <v>81</v>
      </c>
      <c r="C38" s="104"/>
      <c r="D38" s="104">
        <v>0</v>
      </c>
      <c r="E38" s="104">
        <v>0</v>
      </c>
      <c r="F38" s="104">
        <v>0</v>
      </c>
      <c r="G38" s="104">
        <v>0</v>
      </c>
      <c r="H38" s="104">
        <v>0</v>
      </c>
      <c r="I38" s="104">
        <v>0</v>
      </c>
      <c r="J38" s="104">
        <v>0</v>
      </c>
      <c r="K38" s="104"/>
      <c r="L38" s="104"/>
      <c r="M38" s="104"/>
      <c r="N38" s="104"/>
      <c r="O38" s="104"/>
      <c r="P38" s="104"/>
      <c r="Q38" s="104"/>
      <c r="R38" s="104"/>
      <c r="S38" s="104"/>
    </row>
    <row r="39" spans="1:19" x14ac:dyDescent="0.3">
      <c r="A39" s="83">
        <v>81</v>
      </c>
      <c r="B39" s="318" t="s">
        <v>82</v>
      </c>
      <c r="C39" s="104"/>
      <c r="D39" s="104">
        <v>0</v>
      </c>
      <c r="E39" s="104">
        <v>0</v>
      </c>
      <c r="F39" s="104">
        <v>0</v>
      </c>
      <c r="G39" s="104">
        <v>0</v>
      </c>
      <c r="H39" s="104">
        <v>0</v>
      </c>
      <c r="I39" s="104">
        <v>0</v>
      </c>
      <c r="J39" s="104">
        <v>0</v>
      </c>
      <c r="K39" s="104"/>
      <c r="L39" s="104"/>
      <c r="M39" s="104"/>
      <c r="N39" s="104"/>
      <c r="O39" s="104"/>
      <c r="P39" s="104"/>
      <c r="Q39" s="104"/>
      <c r="R39" s="104"/>
      <c r="S39" s="104"/>
    </row>
    <row r="40" spans="1:19" x14ac:dyDescent="0.3">
      <c r="A40" s="83">
        <v>82</v>
      </c>
      <c r="B40" s="318" t="s">
        <v>167</v>
      </c>
      <c r="C40" s="104"/>
      <c r="D40" s="104">
        <v>0</v>
      </c>
      <c r="E40" s="104">
        <v>0</v>
      </c>
      <c r="F40" s="104">
        <v>0</v>
      </c>
      <c r="G40" s="104">
        <v>0</v>
      </c>
      <c r="H40" s="104">
        <v>0</v>
      </c>
      <c r="I40" s="104">
        <v>0</v>
      </c>
      <c r="J40" s="104">
        <v>0</v>
      </c>
      <c r="K40" s="104"/>
      <c r="L40" s="104"/>
      <c r="M40" s="104"/>
      <c r="N40" s="104"/>
      <c r="O40" s="104"/>
      <c r="P40" s="104"/>
      <c r="Q40" s="104"/>
      <c r="R40" s="104"/>
      <c r="S40" s="104"/>
    </row>
    <row r="41" spans="1:19" x14ac:dyDescent="0.3">
      <c r="A41" s="83">
        <v>83</v>
      </c>
      <c r="B41" s="318" t="s">
        <v>23</v>
      </c>
      <c r="C41" s="104"/>
      <c r="D41" s="104">
        <v>0</v>
      </c>
      <c r="E41" s="104">
        <v>0</v>
      </c>
      <c r="F41" s="104">
        <v>0</v>
      </c>
      <c r="G41" s="104">
        <v>0</v>
      </c>
      <c r="H41" s="104">
        <v>0</v>
      </c>
      <c r="I41" s="104">
        <v>0</v>
      </c>
      <c r="J41" s="104">
        <v>0</v>
      </c>
      <c r="K41" s="104"/>
      <c r="L41" s="104"/>
      <c r="M41" s="104"/>
      <c r="N41" s="104"/>
      <c r="O41" s="104"/>
      <c r="P41" s="104"/>
      <c r="Q41" s="104"/>
      <c r="R41" s="104"/>
      <c r="S41" s="104"/>
    </row>
    <row r="42" spans="1:19" x14ac:dyDescent="0.3">
      <c r="A42" s="83">
        <v>84</v>
      </c>
      <c r="B42" s="318" t="s">
        <v>90</v>
      </c>
      <c r="C42" s="104"/>
      <c r="D42" s="104">
        <v>0</v>
      </c>
      <c r="E42" s="104">
        <v>0</v>
      </c>
      <c r="F42" s="104">
        <v>0</v>
      </c>
      <c r="G42" s="104">
        <v>0</v>
      </c>
      <c r="H42" s="104">
        <v>0</v>
      </c>
      <c r="I42" s="104">
        <v>0</v>
      </c>
      <c r="J42" s="104">
        <v>0</v>
      </c>
      <c r="K42" s="104"/>
      <c r="L42" s="104"/>
      <c r="M42" s="104"/>
      <c r="N42" s="104"/>
      <c r="O42" s="104"/>
      <c r="P42" s="104"/>
      <c r="Q42" s="104"/>
      <c r="R42" s="104"/>
      <c r="S42" s="104"/>
    </row>
    <row r="43" spans="1:19" x14ac:dyDescent="0.3">
      <c r="A43" s="83">
        <v>85</v>
      </c>
      <c r="B43" s="318" t="s">
        <v>92</v>
      </c>
      <c r="C43" s="104"/>
      <c r="D43" s="104">
        <v>0</v>
      </c>
      <c r="E43" s="104">
        <v>0</v>
      </c>
      <c r="F43" s="104">
        <v>0</v>
      </c>
      <c r="G43" s="104">
        <v>0</v>
      </c>
      <c r="H43" s="104">
        <v>0</v>
      </c>
      <c r="I43" s="104">
        <v>0</v>
      </c>
      <c r="J43" s="104">
        <v>0</v>
      </c>
      <c r="K43" s="104"/>
      <c r="L43" s="104"/>
      <c r="M43" s="104"/>
      <c r="N43" s="104"/>
      <c r="O43" s="104"/>
      <c r="P43" s="104"/>
      <c r="Q43" s="104"/>
      <c r="R43" s="104"/>
      <c r="S43" s="104"/>
    </row>
    <row r="44" spans="1:19" x14ac:dyDescent="0.3">
      <c r="A44" s="83">
        <v>88</v>
      </c>
      <c r="B44" s="318" t="s">
        <v>89</v>
      </c>
      <c r="C44" s="104"/>
      <c r="D44" s="104">
        <v>0</v>
      </c>
      <c r="E44" s="104">
        <v>0</v>
      </c>
      <c r="F44" s="104">
        <v>0</v>
      </c>
      <c r="G44" s="104">
        <v>0</v>
      </c>
      <c r="H44" s="104">
        <v>0</v>
      </c>
      <c r="I44" s="104">
        <v>0</v>
      </c>
      <c r="J44" s="104">
        <v>0</v>
      </c>
      <c r="K44" s="104"/>
      <c r="L44" s="104"/>
      <c r="M44" s="104"/>
      <c r="N44" s="104"/>
      <c r="O44" s="104"/>
      <c r="P44" s="104"/>
      <c r="Q44" s="104"/>
      <c r="R44" s="104"/>
      <c r="S44" s="104"/>
    </row>
    <row r="45" spans="1:19" x14ac:dyDescent="0.3">
      <c r="A45" s="83">
        <v>89</v>
      </c>
      <c r="B45" s="318" t="s">
        <v>93</v>
      </c>
      <c r="C45" s="104"/>
      <c r="D45" s="104">
        <v>0</v>
      </c>
      <c r="E45" s="104">
        <v>0</v>
      </c>
      <c r="F45" s="104">
        <v>0</v>
      </c>
      <c r="G45" s="104">
        <v>0</v>
      </c>
      <c r="H45" s="104">
        <v>0</v>
      </c>
      <c r="I45" s="104">
        <v>0</v>
      </c>
      <c r="J45" s="104">
        <v>0</v>
      </c>
      <c r="K45" s="104"/>
      <c r="L45" s="104"/>
      <c r="M45" s="104"/>
      <c r="N45" s="104"/>
      <c r="O45" s="104"/>
      <c r="P45" s="104"/>
      <c r="Q45" s="104"/>
      <c r="R45" s="104"/>
      <c r="S45" s="104"/>
    </row>
    <row r="46" spans="1:19" x14ac:dyDescent="0.3">
      <c r="A46" s="83">
        <v>90</v>
      </c>
      <c r="B46" s="318" t="s">
        <v>86</v>
      </c>
      <c r="C46" s="104"/>
      <c r="D46" s="104">
        <v>0</v>
      </c>
      <c r="E46" s="104">
        <v>0</v>
      </c>
      <c r="F46" s="104">
        <v>0</v>
      </c>
      <c r="G46" s="104">
        <v>0</v>
      </c>
      <c r="H46" s="104">
        <v>0</v>
      </c>
      <c r="I46" s="104">
        <v>0</v>
      </c>
      <c r="J46" s="104">
        <v>0</v>
      </c>
      <c r="K46" s="104"/>
      <c r="L46" s="104"/>
      <c r="M46" s="104"/>
      <c r="N46" s="104"/>
      <c r="O46" s="104"/>
      <c r="P46" s="104"/>
      <c r="Q46" s="104"/>
      <c r="R46" s="104"/>
      <c r="S46" s="104"/>
    </row>
    <row r="47" spans="1:19" x14ac:dyDescent="0.3">
      <c r="A47" s="83">
        <v>91</v>
      </c>
      <c r="B47" s="318" t="s">
        <v>87</v>
      </c>
      <c r="C47" s="104"/>
      <c r="D47" s="104">
        <v>0</v>
      </c>
      <c r="E47" s="104">
        <v>0</v>
      </c>
      <c r="F47" s="104">
        <v>0</v>
      </c>
      <c r="G47" s="104">
        <v>0</v>
      </c>
      <c r="H47" s="104">
        <v>0</v>
      </c>
      <c r="I47" s="104">
        <v>0</v>
      </c>
      <c r="J47" s="104">
        <v>0</v>
      </c>
      <c r="K47" s="104"/>
      <c r="L47" s="104"/>
      <c r="M47" s="104"/>
      <c r="N47" s="104"/>
      <c r="O47" s="104"/>
      <c r="P47" s="104"/>
      <c r="Q47" s="104"/>
      <c r="R47" s="104"/>
      <c r="S47" s="104"/>
    </row>
    <row r="48" spans="1:19" x14ac:dyDescent="0.3">
      <c r="A48" s="83">
        <v>93</v>
      </c>
      <c r="B48" s="318" t="s">
        <v>99</v>
      </c>
      <c r="C48" s="104"/>
      <c r="D48" s="104">
        <v>0</v>
      </c>
      <c r="E48" s="104">
        <v>0</v>
      </c>
      <c r="F48" s="104">
        <v>0</v>
      </c>
      <c r="G48" s="104">
        <v>0</v>
      </c>
      <c r="H48" s="104">
        <v>0</v>
      </c>
      <c r="I48" s="104">
        <v>0</v>
      </c>
      <c r="J48" s="104">
        <v>0</v>
      </c>
      <c r="K48" s="104"/>
      <c r="L48" s="104"/>
      <c r="M48" s="104"/>
      <c r="N48" s="104"/>
      <c r="O48" s="104"/>
      <c r="P48" s="104"/>
      <c r="Q48" s="104"/>
      <c r="R48" s="104"/>
      <c r="S48" s="104"/>
    </row>
    <row r="49" spans="1:19" x14ac:dyDescent="0.3">
      <c r="A49" s="83">
        <v>94</v>
      </c>
      <c r="B49" s="318" t="s">
        <v>102</v>
      </c>
      <c r="C49" s="104"/>
      <c r="D49" s="104">
        <v>0</v>
      </c>
      <c r="E49" s="104">
        <v>0</v>
      </c>
      <c r="F49" s="104">
        <v>0</v>
      </c>
      <c r="G49" s="104">
        <v>0</v>
      </c>
      <c r="H49" s="104">
        <v>0</v>
      </c>
      <c r="I49" s="104">
        <v>0</v>
      </c>
      <c r="J49" s="104">
        <v>0</v>
      </c>
      <c r="K49" s="104"/>
      <c r="L49" s="104"/>
      <c r="M49" s="104"/>
      <c r="N49" s="104"/>
      <c r="O49" s="104"/>
      <c r="P49" s="104"/>
      <c r="Q49" s="104"/>
      <c r="R49" s="104"/>
      <c r="S49" s="104"/>
    </row>
    <row r="50" spans="1:19" x14ac:dyDescent="0.3">
      <c r="A50" s="83">
        <v>97</v>
      </c>
      <c r="B50" s="318" t="s">
        <v>98</v>
      </c>
      <c r="C50" s="104"/>
      <c r="D50" s="104">
        <v>0</v>
      </c>
      <c r="E50" s="104">
        <v>0</v>
      </c>
      <c r="F50" s="104">
        <v>0</v>
      </c>
      <c r="G50" s="104">
        <v>0</v>
      </c>
      <c r="H50" s="104">
        <v>0</v>
      </c>
      <c r="I50" s="104">
        <v>0</v>
      </c>
      <c r="J50" s="104">
        <v>0</v>
      </c>
      <c r="K50" s="104"/>
      <c r="L50" s="104"/>
      <c r="M50" s="104"/>
      <c r="N50" s="104"/>
      <c r="O50" s="104"/>
      <c r="P50" s="104"/>
      <c r="Q50" s="104"/>
      <c r="R50" s="104"/>
      <c r="S50" s="104"/>
    </row>
    <row r="51" spans="1:19" x14ac:dyDescent="0.3">
      <c r="A51" s="83">
        <v>98</v>
      </c>
      <c r="B51" s="318" t="s">
        <v>103</v>
      </c>
      <c r="C51" s="104"/>
      <c r="D51" s="104">
        <v>0</v>
      </c>
      <c r="E51" s="104">
        <v>0</v>
      </c>
      <c r="F51" s="104">
        <v>0</v>
      </c>
      <c r="G51" s="104">
        <v>0</v>
      </c>
      <c r="H51" s="104">
        <v>0</v>
      </c>
      <c r="I51" s="104">
        <v>0</v>
      </c>
      <c r="J51" s="104">
        <v>0</v>
      </c>
      <c r="K51" s="104"/>
      <c r="L51" s="104"/>
      <c r="M51" s="104"/>
      <c r="N51" s="104"/>
      <c r="O51" s="104"/>
      <c r="P51" s="104"/>
      <c r="Q51" s="104"/>
      <c r="R51" s="104"/>
      <c r="S51" s="104"/>
    </row>
    <row r="52" spans="1:19" x14ac:dyDescent="0.3">
      <c r="A52" s="83">
        <v>99</v>
      </c>
      <c r="B52" s="318" t="s">
        <v>100</v>
      </c>
      <c r="C52" s="104"/>
      <c r="D52" s="104">
        <v>0</v>
      </c>
      <c r="E52" s="104">
        <v>0</v>
      </c>
      <c r="F52" s="104">
        <v>0</v>
      </c>
      <c r="G52" s="104">
        <v>0</v>
      </c>
      <c r="H52" s="104">
        <v>0</v>
      </c>
      <c r="I52" s="104">
        <v>0</v>
      </c>
      <c r="J52" s="104">
        <v>0</v>
      </c>
      <c r="K52" s="104"/>
      <c r="L52" s="104"/>
      <c r="M52" s="104"/>
      <c r="N52" s="104"/>
      <c r="O52" s="104"/>
      <c r="P52" s="104"/>
      <c r="Q52" s="104"/>
      <c r="R52" s="104"/>
      <c r="S52" s="104"/>
    </row>
    <row r="53" spans="1:19" x14ac:dyDescent="0.3">
      <c r="A53" s="83">
        <v>100</v>
      </c>
      <c r="B53" s="318" t="s">
        <v>113</v>
      </c>
      <c r="C53" s="104"/>
      <c r="D53" s="104">
        <v>0</v>
      </c>
      <c r="E53" s="104">
        <v>0</v>
      </c>
      <c r="F53" s="104">
        <v>0</v>
      </c>
      <c r="G53" s="104">
        <v>0</v>
      </c>
      <c r="H53" s="104">
        <v>0</v>
      </c>
      <c r="I53" s="104">
        <v>0</v>
      </c>
      <c r="J53" s="104">
        <v>0</v>
      </c>
      <c r="K53" s="104"/>
      <c r="L53" s="104"/>
      <c r="M53" s="104"/>
      <c r="N53" s="104"/>
      <c r="O53" s="104"/>
      <c r="P53" s="104"/>
      <c r="Q53" s="104"/>
      <c r="R53" s="104"/>
      <c r="S53" s="104"/>
    </row>
    <row r="54" spans="1:19" x14ac:dyDescent="0.3">
      <c r="A54" s="83">
        <v>101</v>
      </c>
      <c r="B54" s="318" t="s">
        <v>112</v>
      </c>
      <c r="C54" s="104"/>
      <c r="D54" s="104">
        <v>0</v>
      </c>
      <c r="E54" s="104">
        <v>0</v>
      </c>
      <c r="F54" s="104">
        <v>0</v>
      </c>
      <c r="G54" s="104">
        <v>0</v>
      </c>
      <c r="H54" s="104">
        <v>0</v>
      </c>
      <c r="I54" s="104">
        <v>0</v>
      </c>
      <c r="J54" s="104">
        <v>0</v>
      </c>
      <c r="K54" s="104"/>
      <c r="L54" s="104"/>
      <c r="M54" s="104"/>
      <c r="N54" s="104"/>
      <c r="O54" s="104"/>
      <c r="P54" s="104"/>
      <c r="Q54" s="104"/>
      <c r="R54" s="104"/>
      <c r="S54" s="104"/>
    </row>
    <row r="55" spans="1:19" x14ac:dyDescent="0.3">
      <c r="A55" s="83">
        <v>102</v>
      </c>
      <c r="B55" s="318" t="s">
        <v>125</v>
      </c>
      <c r="C55" s="104"/>
      <c r="D55" s="104">
        <v>0</v>
      </c>
      <c r="E55" s="104">
        <v>0</v>
      </c>
      <c r="F55" s="104">
        <v>0</v>
      </c>
      <c r="G55" s="104">
        <v>0</v>
      </c>
      <c r="H55" s="104">
        <v>0</v>
      </c>
      <c r="I55" s="104">
        <v>0</v>
      </c>
      <c r="J55" s="104">
        <v>0</v>
      </c>
      <c r="K55" s="104"/>
      <c r="L55" s="104"/>
      <c r="M55" s="104"/>
      <c r="N55" s="104"/>
      <c r="O55" s="104"/>
      <c r="P55" s="104"/>
      <c r="Q55" s="104"/>
      <c r="R55" s="104"/>
      <c r="S55" s="104"/>
    </row>
    <row r="56" spans="1:19" x14ac:dyDescent="0.3">
      <c r="A56" s="83">
        <v>103</v>
      </c>
      <c r="B56" s="318" t="s">
        <v>126</v>
      </c>
      <c r="C56" s="104"/>
      <c r="D56" s="104">
        <v>0</v>
      </c>
      <c r="E56" s="104">
        <v>0</v>
      </c>
      <c r="F56" s="104">
        <v>0</v>
      </c>
      <c r="G56" s="104">
        <v>0</v>
      </c>
      <c r="H56" s="104">
        <v>0</v>
      </c>
      <c r="I56" s="104">
        <v>0</v>
      </c>
      <c r="J56" s="104">
        <v>0</v>
      </c>
      <c r="K56" s="104"/>
      <c r="L56" s="104"/>
      <c r="M56" s="104"/>
      <c r="N56" s="104"/>
      <c r="O56" s="104"/>
      <c r="P56" s="104"/>
      <c r="Q56" s="104"/>
      <c r="R56" s="104"/>
      <c r="S56" s="104"/>
    </row>
    <row r="57" spans="1:19" x14ac:dyDescent="0.3">
      <c r="A57" s="83">
        <v>104</v>
      </c>
      <c r="B57" s="318" t="s">
        <v>349</v>
      </c>
      <c r="C57" s="104"/>
      <c r="D57" s="104">
        <v>0</v>
      </c>
      <c r="E57" s="104">
        <v>0</v>
      </c>
      <c r="F57" s="104">
        <v>0</v>
      </c>
      <c r="G57" s="104">
        <v>0</v>
      </c>
      <c r="H57" s="104">
        <v>0</v>
      </c>
      <c r="I57" s="104">
        <v>0</v>
      </c>
      <c r="J57" s="104">
        <v>0</v>
      </c>
      <c r="K57" s="104"/>
      <c r="L57" s="104"/>
      <c r="M57" s="104"/>
      <c r="N57" s="104"/>
      <c r="O57" s="104"/>
      <c r="P57" s="104"/>
      <c r="Q57" s="104"/>
      <c r="R57" s="104"/>
      <c r="S57" s="104"/>
    </row>
    <row r="58" spans="1:19" x14ac:dyDescent="0.3">
      <c r="A58" s="83">
        <v>107</v>
      </c>
      <c r="B58" s="318" t="s">
        <v>350</v>
      </c>
      <c r="C58" s="104"/>
      <c r="D58" s="104">
        <v>637069183</v>
      </c>
      <c r="E58" s="104">
        <v>1081251656</v>
      </c>
      <c r="F58" s="104">
        <v>368667532</v>
      </c>
      <c r="G58" s="104">
        <v>462427126</v>
      </c>
      <c r="H58" s="104">
        <v>417702126</v>
      </c>
      <c r="I58" s="104">
        <v>616593562</v>
      </c>
      <c r="J58" s="104">
        <v>494254878</v>
      </c>
      <c r="K58" s="104"/>
      <c r="L58" s="104"/>
      <c r="M58" s="104"/>
      <c r="N58" s="104"/>
      <c r="O58" s="104"/>
      <c r="P58" s="104"/>
      <c r="Q58" s="104"/>
      <c r="R58" s="104"/>
      <c r="S58" s="104"/>
    </row>
    <row r="59" spans="1:19" x14ac:dyDescent="0.3">
      <c r="A59" s="83">
        <v>108</v>
      </c>
      <c r="B59" s="318" t="s">
        <v>351</v>
      </c>
      <c r="C59" s="104"/>
      <c r="D59" s="104">
        <v>608076136</v>
      </c>
      <c r="E59" s="104">
        <v>1067871579</v>
      </c>
      <c r="F59" s="104">
        <v>344369144</v>
      </c>
      <c r="G59" s="104">
        <v>442712890</v>
      </c>
      <c r="H59" s="104">
        <v>394831339</v>
      </c>
      <c r="I59" s="104">
        <v>619617576</v>
      </c>
      <c r="J59" s="104">
        <v>476360290</v>
      </c>
      <c r="K59" s="104"/>
      <c r="L59" s="104"/>
      <c r="M59" s="104"/>
      <c r="N59" s="104"/>
      <c r="O59" s="104"/>
      <c r="P59" s="104"/>
      <c r="Q59" s="104"/>
      <c r="R59" s="104"/>
      <c r="S59" s="104"/>
    </row>
    <row r="60" spans="1:19" x14ac:dyDescent="0.3">
      <c r="A60" s="83">
        <v>147</v>
      </c>
      <c r="B60" s="318" t="s">
        <v>352</v>
      </c>
      <c r="C60" s="104"/>
      <c r="D60" s="104">
        <v>0</v>
      </c>
      <c r="E60" s="104">
        <v>0</v>
      </c>
      <c r="F60" s="104">
        <v>0</v>
      </c>
      <c r="G60" s="104">
        <v>0</v>
      </c>
      <c r="H60" s="104">
        <v>0</v>
      </c>
      <c r="I60" s="104">
        <v>0</v>
      </c>
      <c r="J60" s="104">
        <v>0</v>
      </c>
      <c r="K60" s="104"/>
      <c r="L60" s="104"/>
      <c r="M60" s="104"/>
      <c r="N60" s="104"/>
      <c r="O60" s="104"/>
      <c r="P60" s="104"/>
      <c r="Q60" s="104"/>
      <c r="R60" s="104"/>
      <c r="S60" s="104"/>
    </row>
    <row r="61" spans="1:19" x14ac:dyDescent="0.3">
      <c r="A61" s="83">
        <v>148</v>
      </c>
      <c r="B61" s="318" t="s">
        <v>353</v>
      </c>
      <c r="C61" s="104"/>
      <c r="D61" s="104">
        <v>0</v>
      </c>
      <c r="E61" s="104">
        <v>0</v>
      </c>
      <c r="F61" s="104">
        <v>0</v>
      </c>
      <c r="G61" s="104">
        <v>0</v>
      </c>
      <c r="H61" s="104">
        <v>0</v>
      </c>
      <c r="I61" s="104">
        <v>0</v>
      </c>
      <c r="J61" s="104">
        <v>0</v>
      </c>
      <c r="K61" s="104"/>
      <c r="L61" s="104"/>
      <c r="M61" s="104"/>
      <c r="N61" s="104"/>
      <c r="O61" s="104"/>
      <c r="P61" s="104"/>
      <c r="Q61" s="104"/>
      <c r="R61" s="104"/>
      <c r="S61" s="104"/>
    </row>
    <row r="62" spans="1:19" x14ac:dyDescent="0.3">
      <c r="A62" s="83">
        <v>149</v>
      </c>
      <c r="B62" s="318" t="s">
        <v>354</v>
      </c>
      <c r="C62" s="104"/>
      <c r="D62" s="104">
        <v>0</v>
      </c>
      <c r="E62" s="104">
        <v>0</v>
      </c>
      <c r="F62" s="104">
        <v>0</v>
      </c>
      <c r="G62" s="104">
        <v>0</v>
      </c>
      <c r="H62" s="104">
        <v>0</v>
      </c>
      <c r="I62" s="104">
        <v>0</v>
      </c>
      <c r="J62" s="104">
        <v>0</v>
      </c>
      <c r="K62" s="104"/>
      <c r="L62" s="104"/>
      <c r="M62" s="104"/>
      <c r="N62" s="104"/>
      <c r="O62" s="104"/>
      <c r="P62" s="104"/>
      <c r="Q62" s="104"/>
      <c r="R62" s="104"/>
      <c r="S62" s="104"/>
    </row>
    <row r="63" spans="1:19" x14ac:dyDescent="0.3">
      <c r="A63" s="83">
        <v>150</v>
      </c>
      <c r="B63" s="318" t="s">
        <v>355</v>
      </c>
      <c r="C63" s="104"/>
      <c r="D63" s="104">
        <v>0</v>
      </c>
      <c r="E63" s="104">
        <v>0</v>
      </c>
      <c r="F63" s="104">
        <v>0</v>
      </c>
      <c r="G63" s="104">
        <v>0</v>
      </c>
      <c r="H63" s="104">
        <v>0</v>
      </c>
      <c r="I63" s="104">
        <v>0</v>
      </c>
      <c r="J63" s="104">
        <v>0</v>
      </c>
      <c r="K63" s="104"/>
      <c r="L63" s="104"/>
      <c r="M63" s="104"/>
      <c r="N63" s="104"/>
      <c r="O63" s="104"/>
      <c r="P63" s="104"/>
      <c r="Q63" s="104"/>
      <c r="R63" s="104"/>
      <c r="S63" s="104"/>
    </row>
    <row r="64" spans="1:19" x14ac:dyDescent="0.3">
      <c r="A64" s="83">
        <v>171</v>
      </c>
      <c r="B64" s="318" t="s">
        <v>80</v>
      </c>
      <c r="C64" s="104"/>
      <c r="D64" s="104">
        <v>0</v>
      </c>
      <c r="E64" s="104">
        <v>0</v>
      </c>
      <c r="F64" s="104">
        <v>0</v>
      </c>
      <c r="G64" s="104">
        <v>0</v>
      </c>
      <c r="H64" s="104">
        <v>0</v>
      </c>
      <c r="I64" s="104">
        <v>0</v>
      </c>
      <c r="J64" s="104">
        <v>0</v>
      </c>
      <c r="K64" s="104"/>
      <c r="L64" s="104"/>
      <c r="M64" s="104"/>
      <c r="N64" s="104"/>
      <c r="O64" s="104"/>
      <c r="P64" s="104"/>
      <c r="Q64" s="104"/>
      <c r="R64" s="104"/>
      <c r="S64" s="104"/>
    </row>
    <row r="65" spans="1:19" x14ac:dyDescent="0.3">
      <c r="A65" s="83">
        <v>191</v>
      </c>
      <c r="B65" s="318" t="s">
        <v>95</v>
      </c>
      <c r="C65" s="104"/>
      <c r="D65" s="104">
        <v>0</v>
      </c>
      <c r="E65" s="104">
        <v>0</v>
      </c>
      <c r="F65" s="104">
        <v>0</v>
      </c>
      <c r="G65" s="104">
        <v>0</v>
      </c>
      <c r="H65" s="104">
        <v>0</v>
      </c>
      <c r="I65" s="104">
        <v>0</v>
      </c>
      <c r="J65" s="104">
        <v>0</v>
      </c>
      <c r="K65" s="104"/>
      <c r="L65" s="104"/>
      <c r="M65" s="104"/>
      <c r="N65" s="104"/>
      <c r="O65" s="104"/>
      <c r="P65" s="104"/>
      <c r="Q65" s="104"/>
      <c r="R65" s="104"/>
      <c r="S65" s="104"/>
    </row>
    <row r="66" spans="1:19" x14ac:dyDescent="0.3">
      <c r="A66" s="83">
        <v>192</v>
      </c>
      <c r="B66" s="318" t="s">
        <v>106</v>
      </c>
      <c r="C66" s="104"/>
      <c r="D66" s="104">
        <v>0</v>
      </c>
      <c r="E66" s="104">
        <v>0</v>
      </c>
      <c r="F66" s="104">
        <v>0</v>
      </c>
      <c r="G66" s="104">
        <v>0</v>
      </c>
      <c r="H66" s="104">
        <v>0</v>
      </c>
      <c r="I66" s="104">
        <v>0</v>
      </c>
      <c r="J66" s="104">
        <v>0</v>
      </c>
      <c r="K66" s="104"/>
      <c r="L66" s="104"/>
      <c r="M66" s="104"/>
      <c r="N66" s="104"/>
      <c r="O66" s="104"/>
      <c r="P66" s="104"/>
      <c r="Q66" s="104"/>
      <c r="R66" s="104"/>
      <c r="S66" s="104"/>
    </row>
    <row r="67" spans="1:19" x14ac:dyDescent="0.3">
      <c r="A67" s="83">
        <v>193</v>
      </c>
      <c r="B67" s="318" t="s">
        <v>153</v>
      </c>
      <c r="C67" s="104"/>
      <c r="D67" s="104">
        <v>0</v>
      </c>
      <c r="E67" s="104">
        <v>0</v>
      </c>
      <c r="F67" s="104">
        <v>0</v>
      </c>
      <c r="G67" s="104">
        <v>0</v>
      </c>
      <c r="H67" s="104">
        <v>0</v>
      </c>
      <c r="I67" s="104">
        <v>0</v>
      </c>
      <c r="J67" s="104">
        <v>0</v>
      </c>
      <c r="K67" s="104"/>
      <c r="L67" s="104"/>
      <c r="M67" s="104"/>
      <c r="N67" s="104"/>
      <c r="O67" s="104"/>
      <c r="P67" s="104"/>
      <c r="Q67" s="104"/>
      <c r="R67" s="104"/>
      <c r="S67" s="104"/>
    </row>
    <row r="68" spans="1:19" x14ac:dyDescent="0.3">
      <c r="A68" s="83">
        <v>194</v>
      </c>
      <c r="B68" s="318" t="s">
        <v>356</v>
      </c>
      <c r="C68" s="104"/>
      <c r="D68" s="104">
        <v>0</v>
      </c>
      <c r="E68" s="104">
        <v>0</v>
      </c>
      <c r="F68" s="104">
        <v>0</v>
      </c>
      <c r="G68" s="104">
        <v>0</v>
      </c>
      <c r="H68" s="104">
        <v>0</v>
      </c>
      <c r="I68" s="104">
        <v>0</v>
      </c>
      <c r="J68" s="104">
        <v>0</v>
      </c>
      <c r="K68" s="104"/>
      <c r="L68" s="104"/>
      <c r="M68" s="104"/>
      <c r="N68" s="104"/>
      <c r="O68" s="104"/>
      <c r="P68" s="104"/>
      <c r="Q68" s="104"/>
      <c r="R68" s="104"/>
      <c r="S68" s="104"/>
    </row>
    <row r="69" spans="1:19" x14ac:dyDescent="0.3">
      <c r="A69" s="83">
        <v>252</v>
      </c>
      <c r="B69" s="318" t="s">
        <v>24</v>
      </c>
      <c r="C69" s="104"/>
      <c r="D69" s="104">
        <v>0</v>
      </c>
      <c r="E69" s="104">
        <v>0</v>
      </c>
      <c r="F69" s="104">
        <v>0</v>
      </c>
      <c r="G69" s="104">
        <v>0</v>
      </c>
      <c r="H69" s="104">
        <v>0</v>
      </c>
      <c r="I69" s="104">
        <v>0</v>
      </c>
      <c r="J69" s="104">
        <v>0</v>
      </c>
      <c r="K69" s="104"/>
      <c r="L69" s="104"/>
      <c r="M69" s="104"/>
      <c r="N69" s="104"/>
      <c r="O69" s="104"/>
      <c r="P69" s="104"/>
      <c r="Q69" s="104"/>
      <c r="R69" s="104"/>
      <c r="S69" s="104"/>
    </row>
    <row r="70" spans="1:19" x14ac:dyDescent="0.3">
      <c r="A70" s="83">
        <v>253</v>
      </c>
      <c r="B70" s="318" t="s">
        <v>25</v>
      </c>
      <c r="C70" s="104"/>
      <c r="D70" s="104">
        <v>0</v>
      </c>
      <c r="E70" s="104">
        <v>0</v>
      </c>
      <c r="F70" s="104">
        <v>0</v>
      </c>
      <c r="G70" s="104">
        <v>0</v>
      </c>
      <c r="H70" s="104">
        <v>0</v>
      </c>
      <c r="I70" s="104">
        <v>0</v>
      </c>
      <c r="J70" s="104">
        <v>0</v>
      </c>
      <c r="K70" s="104"/>
      <c r="L70" s="104"/>
      <c r="M70" s="104"/>
      <c r="N70" s="104"/>
      <c r="O70" s="104"/>
      <c r="P70" s="104"/>
      <c r="Q70" s="104"/>
      <c r="R70" s="104"/>
      <c r="S70" s="104"/>
    </row>
    <row r="71" spans="1:19" x14ac:dyDescent="0.3">
      <c r="A71" s="83">
        <v>254</v>
      </c>
      <c r="B71" s="318" t="s">
        <v>26</v>
      </c>
      <c r="C71" s="104"/>
      <c r="D71" s="104">
        <v>0</v>
      </c>
      <c r="E71" s="104">
        <v>0</v>
      </c>
      <c r="F71" s="104">
        <v>0</v>
      </c>
      <c r="G71" s="104">
        <v>0</v>
      </c>
      <c r="H71" s="104">
        <v>0</v>
      </c>
      <c r="I71" s="104">
        <v>0</v>
      </c>
      <c r="J71" s="104">
        <v>0</v>
      </c>
      <c r="K71" s="104"/>
      <c r="L71" s="104"/>
      <c r="M71" s="104"/>
      <c r="N71" s="104"/>
      <c r="O71" s="104"/>
      <c r="P71" s="104"/>
      <c r="Q71" s="104"/>
      <c r="R71" s="104"/>
      <c r="S71" s="104"/>
    </row>
    <row r="72" spans="1:19" x14ac:dyDescent="0.3">
      <c r="A72" s="83">
        <v>255</v>
      </c>
      <c r="B72" s="318" t="s">
        <v>63</v>
      </c>
      <c r="C72" s="104"/>
      <c r="D72" s="104">
        <v>0</v>
      </c>
      <c r="E72" s="104">
        <v>0</v>
      </c>
      <c r="F72" s="104">
        <v>0</v>
      </c>
      <c r="G72" s="104">
        <v>0</v>
      </c>
      <c r="H72" s="104">
        <v>0</v>
      </c>
      <c r="I72" s="104">
        <v>0</v>
      </c>
      <c r="J72" s="104">
        <v>0</v>
      </c>
      <c r="K72" s="104"/>
      <c r="L72" s="104"/>
      <c r="M72" s="104"/>
      <c r="N72" s="104"/>
      <c r="O72" s="104"/>
      <c r="P72" s="104"/>
      <c r="Q72" s="104"/>
      <c r="R72" s="104"/>
      <c r="S72" s="104"/>
    </row>
    <row r="73" spans="1:19" x14ac:dyDescent="0.3">
      <c r="A73" s="83">
        <v>294</v>
      </c>
      <c r="B73" s="318" t="s">
        <v>357</v>
      </c>
      <c r="C73" s="104"/>
      <c r="D73" s="104">
        <v>0</v>
      </c>
      <c r="E73" s="104">
        <v>0</v>
      </c>
      <c r="F73" s="104">
        <v>0</v>
      </c>
      <c r="G73" s="104">
        <v>0</v>
      </c>
      <c r="H73" s="104">
        <v>0</v>
      </c>
      <c r="I73" s="104">
        <v>0</v>
      </c>
      <c r="J73" s="104">
        <v>0</v>
      </c>
      <c r="K73" s="104"/>
      <c r="L73" s="104"/>
      <c r="M73" s="104"/>
      <c r="N73" s="104"/>
      <c r="O73" s="104"/>
      <c r="P73" s="104"/>
      <c r="Q73" s="104"/>
      <c r="R73" s="104"/>
      <c r="S73" s="104"/>
    </row>
    <row r="74" spans="1:19" x14ac:dyDescent="0.3">
      <c r="A74" s="83">
        <v>327</v>
      </c>
      <c r="B74" s="318" t="s">
        <v>358</v>
      </c>
      <c r="C74" s="104"/>
      <c r="D74" s="104">
        <v>0</v>
      </c>
      <c r="E74" s="104">
        <v>0</v>
      </c>
      <c r="F74" s="104">
        <v>0</v>
      </c>
      <c r="G74" s="104">
        <v>0</v>
      </c>
      <c r="H74" s="104">
        <v>0</v>
      </c>
      <c r="I74" s="104">
        <v>0</v>
      </c>
      <c r="J74" s="104">
        <v>0</v>
      </c>
      <c r="K74" s="104"/>
      <c r="L74" s="104"/>
      <c r="M74" s="104"/>
      <c r="N74" s="104"/>
      <c r="O74" s="104"/>
      <c r="P74" s="104"/>
      <c r="Q74" s="104"/>
      <c r="R74" s="104"/>
      <c r="S74" s="104"/>
    </row>
    <row r="75" spans="1:19" x14ac:dyDescent="0.3">
      <c r="A75" s="83">
        <v>328</v>
      </c>
      <c r="B75" s="318" t="s">
        <v>164</v>
      </c>
      <c r="C75" s="104"/>
      <c r="D75" s="104">
        <v>0</v>
      </c>
      <c r="E75" s="104">
        <v>0</v>
      </c>
      <c r="F75" s="104">
        <v>0</v>
      </c>
      <c r="G75" s="104">
        <v>0</v>
      </c>
      <c r="H75" s="104">
        <v>0</v>
      </c>
      <c r="I75" s="104">
        <v>0</v>
      </c>
      <c r="J75" s="104">
        <v>0</v>
      </c>
      <c r="K75" s="104"/>
      <c r="L75" s="104"/>
      <c r="M75" s="104"/>
      <c r="N75" s="104"/>
      <c r="O75" s="104"/>
      <c r="P75" s="104"/>
      <c r="Q75" s="104"/>
      <c r="R75" s="104"/>
      <c r="S75" s="104"/>
    </row>
    <row r="76" spans="1:19" x14ac:dyDescent="0.3">
      <c r="A76" s="83">
        <v>331</v>
      </c>
      <c r="B76" s="318" t="s">
        <v>109</v>
      </c>
      <c r="C76" s="104"/>
      <c r="D76" s="104">
        <v>0</v>
      </c>
      <c r="E76" s="104">
        <v>0</v>
      </c>
      <c r="F76" s="104">
        <v>0</v>
      </c>
      <c r="G76" s="104">
        <v>0</v>
      </c>
      <c r="H76" s="104">
        <v>0</v>
      </c>
      <c r="I76" s="104">
        <v>0</v>
      </c>
      <c r="J76" s="104">
        <v>0</v>
      </c>
      <c r="K76" s="104"/>
      <c r="L76" s="104"/>
      <c r="M76" s="104"/>
      <c r="N76" s="104"/>
      <c r="O76" s="104"/>
      <c r="P76" s="104"/>
      <c r="Q76" s="104"/>
      <c r="R76" s="104"/>
      <c r="S76" s="104"/>
    </row>
    <row r="77" spans="1:19" x14ac:dyDescent="0.3">
      <c r="A77" s="83">
        <v>332</v>
      </c>
      <c r="B77" s="318" t="s">
        <v>110</v>
      </c>
      <c r="C77" s="104"/>
      <c r="D77" s="104">
        <v>0</v>
      </c>
      <c r="E77" s="104">
        <v>0</v>
      </c>
      <c r="F77" s="104">
        <v>0</v>
      </c>
      <c r="G77" s="104">
        <v>0</v>
      </c>
      <c r="H77" s="104">
        <v>0</v>
      </c>
      <c r="I77" s="104">
        <v>0</v>
      </c>
      <c r="J77" s="104">
        <v>0</v>
      </c>
      <c r="K77" s="104"/>
      <c r="L77" s="104"/>
      <c r="M77" s="104"/>
      <c r="N77" s="104"/>
      <c r="O77" s="104"/>
      <c r="P77" s="104"/>
      <c r="Q77" s="104"/>
      <c r="R77" s="104"/>
      <c r="S77" s="104"/>
    </row>
    <row r="78" spans="1:19" x14ac:dyDescent="0.3">
      <c r="A78" s="83">
        <v>333</v>
      </c>
      <c r="B78" s="318" t="s">
        <v>52</v>
      </c>
      <c r="C78" s="104"/>
      <c r="D78" s="104">
        <v>0</v>
      </c>
      <c r="E78" s="104">
        <v>0</v>
      </c>
      <c r="F78" s="104">
        <v>0</v>
      </c>
      <c r="G78" s="104">
        <v>0</v>
      </c>
      <c r="H78" s="104">
        <v>0</v>
      </c>
      <c r="I78" s="104">
        <v>0</v>
      </c>
      <c r="J78" s="104">
        <v>0</v>
      </c>
      <c r="K78" s="104"/>
      <c r="L78" s="104"/>
      <c r="M78" s="104"/>
      <c r="N78" s="104"/>
      <c r="O78" s="104"/>
      <c r="P78" s="104"/>
      <c r="Q78" s="104"/>
      <c r="R78" s="104"/>
      <c r="S78" s="104"/>
    </row>
    <row r="79" spans="1:19" x14ac:dyDescent="0.3">
      <c r="A79" s="83">
        <v>334</v>
      </c>
      <c r="B79" s="318" t="s">
        <v>131</v>
      </c>
      <c r="C79" s="104"/>
      <c r="D79" s="104">
        <v>0</v>
      </c>
      <c r="E79" s="104">
        <v>0</v>
      </c>
      <c r="F79" s="104">
        <v>0</v>
      </c>
      <c r="G79" s="104">
        <v>0</v>
      </c>
      <c r="H79" s="104">
        <v>0</v>
      </c>
      <c r="I79" s="104">
        <v>0</v>
      </c>
      <c r="J79" s="104">
        <v>0</v>
      </c>
      <c r="K79" s="104"/>
      <c r="L79" s="104"/>
      <c r="M79" s="104"/>
      <c r="N79" s="104"/>
      <c r="O79" s="104"/>
      <c r="P79" s="104"/>
      <c r="Q79" s="104"/>
      <c r="R79" s="104"/>
      <c r="S79" s="104"/>
    </row>
    <row r="80" spans="1:19" x14ac:dyDescent="0.3">
      <c r="A80" s="83">
        <v>335</v>
      </c>
      <c r="B80" s="318" t="s">
        <v>37</v>
      </c>
      <c r="C80" s="104"/>
      <c r="D80" s="104">
        <v>0</v>
      </c>
      <c r="E80" s="104">
        <v>0</v>
      </c>
      <c r="F80" s="104">
        <v>0</v>
      </c>
      <c r="G80" s="104">
        <v>0</v>
      </c>
      <c r="H80" s="104">
        <v>0</v>
      </c>
      <c r="I80" s="104">
        <v>0</v>
      </c>
      <c r="J80" s="104">
        <v>0</v>
      </c>
      <c r="K80" s="104"/>
      <c r="L80" s="104"/>
      <c r="M80" s="104"/>
      <c r="N80" s="104"/>
      <c r="O80" s="104"/>
      <c r="P80" s="104"/>
      <c r="Q80" s="104"/>
      <c r="R80" s="104"/>
      <c r="S80" s="104"/>
    </row>
    <row r="81" spans="1:19" x14ac:dyDescent="0.3">
      <c r="A81" s="368">
        <v>336</v>
      </c>
      <c r="B81" s="478" t="s">
        <v>359</v>
      </c>
      <c r="C81" s="369"/>
      <c r="D81" s="369">
        <v>0</v>
      </c>
      <c r="E81" s="369">
        <v>0</v>
      </c>
      <c r="F81" s="369">
        <v>0</v>
      </c>
      <c r="G81" s="369">
        <v>0</v>
      </c>
      <c r="H81" s="369">
        <v>0</v>
      </c>
      <c r="I81" s="369">
        <v>0</v>
      </c>
      <c r="J81" s="369">
        <v>0</v>
      </c>
      <c r="K81" s="369"/>
      <c r="L81" s="369"/>
      <c r="M81" s="369"/>
      <c r="N81" s="369"/>
      <c r="O81" s="369"/>
      <c r="P81" s="369"/>
      <c r="Q81" s="369"/>
      <c r="R81" s="369"/>
      <c r="S81" s="369"/>
    </row>
    <row r="82" spans="1:19" x14ac:dyDescent="0.3">
      <c r="A82" s="83">
        <v>337</v>
      </c>
      <c r="B82" s="318" t="s">
        <v>116</v>
      </c>
      <c r="C82" s="104"/>
      <c r="D82" s="104">
        <v>0</v>
      </c>
      <c r="E82" s="104">
        <v>0</v>
      </c>
      <c r="F82" s="104">
        <v>0</v>
      </c>
      <c r="G82" s="104">
        <v>0</v>
      </c>
      <c r="H82" s="104">
        <v>0</v>
      </c>
      <c r="I82" s="104">
        <v>0</v>
      </c>
      <c r="J82" s="104">
        <v>0</v>
      </c>
      <c r="K82" s="104"/>
      <c r="L82" s="104"/>
      <c r="M82" s="104"/>
      <c r="N82" s="104"/>
      <c r="O82" s="104"/>
      <c r="P82" s="104"/>
      <c r="Q82" s="104"/>
      <c r="R82" s="104"/>
      <c r="S82" s="104"/>
    </row>
    <row r="83" spans="1:19" x14ac:dyDescent="0.3">
      <c r="A83" s="372">
        <v>338</v>
      </c>
      <c r="B83" s="479" t="s">
        <v>36</v>
      </c>
      <c r="C83" s="373"/>
      <c r="D83" s="373">
        <v>0</v>
      </c>
      <c r="E83" s="373">
        <v>0</v>
      </c>
      <c r="F83" s="373">
        <v>0</v>
      </c>
      <c r="G83" s="373">
        <v>0</v>
      </c>
      <c r="H83" s="373">
        <v>0</v>
      </c>
      <c r="I83" s="373">
        <v>0</v>
      </c>
      <c r="J83" s="373">
        <v>0</v>
      </c>
      <c r="K83" s="373"/>
      <c r="L83" s="373"/>
      <c r="M83" s="373"/>
      <c r="N83" s="373"/>
      <c r="O83" s="373"/>
      <c r="P83" s="373"/>
      <c r="Q83" s="373"/>
      <c r="R83" s="373"/>
      <c r="S83" s="373"/>
    </row>
    <row r="84" spans="1:19" x14ac:dyDescent="0.3">
      <c r="A84" s="83">
        <v>339</v>
      </c>
      <c r="B84" s="318" t="s">
        <v>57</v>
      </c>
      <c r="C84" s="104"/>
      <c r="D84" s="104">
        <v>0</v>
      </c>
      <c r="E84" s="104">
        <v>0</v>
      </c>
      <c r="F84" s="104">
        <v>0</v>
      </c>
      <c r="G84" s="104">
        <v>0</v>
      </c>
      <c r="H84" s="104">
        <v>0</v>
      </c>
      <c r="I84" s="104">
        <v>0</v>
      </c>
      <c r="J84" s="104">
        <v>0</v>
      </c>
      <c r="K84" s="104"/>
      <c r="L84" s="104"/>
      <c r="M84" s="104"/>
      <c r="N84" s="104"/>
      <c r="O84" s="104"/>
      <c r="P84" s="104"/>
      <c r="Q84" s="104"/>
      <c r="R84" s="104"/>
      <c r="S84" s="104"/>
    </row>
    <row r="85" spans="1:19" x14ac:dyDescent="0.3">
      <c r="A85" s="83">
        <v>341</v>
      </c>
      <c r="B85" s="318" t="s">
        <v>360</v>
      </c>
      <c r="C85" s="104"/>
      <c r="D85" s="104">
        <v>0</v>
      </c>
      <c r="E85" s="104">
        <v>0</v>
      </c>
      <c r="F85" s="104">
        <v>0</v>
      </c>
      <c r="G85" s="104">
        <v>0</v>
      </c>
      <c r="H85" s="104">
        <v>0</v>
      </c>
      <c r="I85" s="104">
        <v>0</v>
      </c>
      <c r="J85" s="104">
        <v>0</v>
      </c>
      <c r="K85" s="104"/>
      <c r="L85" s="104"/>
      <c r="M85" s="104"/>
      <c r="N85" s="104"/>
      <c r="O85" s="104"/>
      <c r="P85" s="104"/>
      <c r="Q85" s="104"/>
      <c r="R85" s="104"/>
      <c r="S85" s="104"/>
    </row>
    <row r="86" spans="1:19" x14ac:dyDescent="0.3">
      <c r="A86" s="83">
        <v>343</v>
      </c>
      <c r="B86" s="318" t="s">
        <v>117</v>
      </c>
      <c r="C86" s="104"/>
      <c r="D86" s="104">
        <v>0</v>
      </c>
      <c r="E86" s="104">
        <v>0</v>
      </c>
      <c r="F86" s="104">
        <v>0</v>
      </c>
      <c r="G86" s="104">
        <v>0</v>
      </c>
      <c r="H86" s="104">
        <v>0</v>
      </c>
      <c r="I86" s="104">
        <v>0</v>
      </c>
      <c r="J86" s="104">
        <v>0</v>
      </c>
      <c r="K86" s="104"/>
      <c r="L86" s="104"/>
      <c r="M86" s="104"/>
      <c r="N86" s="104"/>
      <c r="O86" s="104"/>
      <c r="P86" s="104"/>
      <c r="Q86" s="104"/>
      <c r="R86" s="104"/>
      <c r="S86" s="104"/>
    </row>
    <row r="87" spans="1:19" x14ac:dyDescent="0.3">
      <c r="A87" s="83">
        <v>344</v>
      </c>
      <c r="B87" s="318" t="s">
        <v>55</v>
      </c>
      <c r="C87" s="104"/>
      <c r="D87" s="104">
        <v>0</v>
      </c>
      <c r="E87" s="104">
        <v>0</v>
      </c>
      <c r="F87" s="104">
        <v>0</v>
      </c>
      <c r="G87" s="104">
        <v>0</v>
      </c>
      <c r="H87" s="104">
        <v>0</v>
      </c>
      <c r="I87" s="104">
        <v>0</v>
      </c>
      <c r="J87" s="104">
        <v>0</v>
      </c>
      <c r="K87" s="104"/>
      <c r="L87" s="104"/>
      <c r="M87" s="104"/>
      <c r="N87" s="104"/>
      <c r="O87" s="104"/>
      <c r="P87" s="104"/>
      <c r="Q87" s="104"/>
      <c r="R87" s="104"/>
      <c r="S87" s="104"/>
    </row>
    <row r="88" spans="1:19" x14ac:dyDescent="0.3">
      <c r="A88" s="83">
        <v>349</v>
      </c>
      <c r="B88" s="318" t="s">
        <v>42</v>
      </c>
      <c r="C88" s="104"/>
      <c r="D88" s="104">
        <v>0</v>
      </c>
      <c r="E88" s="104">
        <v>0</v>
      </c>
      <c r="F88" s="104">
        <v>0</v>
      </c>
      <c r="G88" s="104">
        <v>0</v>
      </c>
      <c r="H88" s="104">
        <v>0</v>
      </c>
      <c r="I88" s="104">
        <v>0</v>
      </c>
      <c r="J88" s="104">
        <v>0</v>
      </c>
      <c r="K88" s="104"/>
      <c r="L88" s="104"/>
      <c r="M88" s="104"/>
      <c r="N88" s="104"/>
      <c r="O88" s="104"/>
      <c r="P88" s="104"/>
      <c r="Q88" s="104"/>
      <c r="R88" s="104"/>
      <c r="S88" s="104"/>
    </row>
    <row r="89" spans="1:19" x14ac:dyDescent="0.3">
      <c r="A89" s="83">
        <v>350</v>
      </c>
      <c r="B89" s="318" t="s">
        <v>361</v>
      </c>
      <c r="C89" s="104"/>
      <c r="D89" s="104">
        <v>0</v>
      </c>
      <c r="E89" s="104">
        <v>0</v>
      </c>
      <c r="F89" s="104">
        <v>0</v>
      </c>
      <c r="G89" s="104">
        <v>0</v>
      </c>
      <c r="H89" s="104">
        <v>0</v>
      </c>
      <c r="I89" s="104">
        <v>0</v>
      </c>
      <c r="J89" s="104">
        <v>0</v>
      </c>
      <c r="K89" s="104"/>
      <c r="L89" s="104"/>
      <c r="M89" s="104"/>
      <c r="N89" s="104"/>
      <c r="O89" s="104"/>
      <c r="P89" s="104"/>
      <c r="Q89" s="104"/>
      <c r="R89" s="104"/>
      <c r="S89" s="104"/>
    </row>
    <row r="90" spans="1:19" x14ac:dyDescent="0.3">
      <c r="A90" s="83">
        <v>351</v>
      </c>
      <c r="B90" s="318" t="s">
        <v>94</v>
      </c>
      <c r="C90" s="104"/>
      <c r="D90" s="104">
        <v>0</v>
      </c>
      <c r="E90" s="104">
        <v>0</v>
      </c>
      <c r="F90" s="104">
        <v>0</v>
      </c>
      <c r="G90" s="104">
        <v>0</v>
      </c>
      <c r="H90" s="104">
        <v>0</v>
      </c>
      <c r="I90" s="104">
        <v>0</v>
      </c>
      <c r="J90" s="104">
        <v>0</v>
      </c>
      <c r="K90" s="104"/>
      <c r="L90" s="104"/>
      <c r="M90" s="104"/>
      <c r="N90" s="104"/>
      <c r="O90" s="104"/>
      <c r="P90" s="104"/>
      <c r="Q90" s="104"/>
      <c r="R90" s="104"/>
      <c r="S90" s="104"/>
    </row>
    <row r="91" spans="1:19" x14ac:dyDescent="0.3">
      <c r="A91" s="83">
        <v>352</v>
      </c>
      <c r="B91" s="318" t="s">
        <v>96</v>
      </c>
      <c r="C91" s="104"/>
      <c r="D91" s="104">
        <v>0</v>
      </c>
      <c r="E91" s="104">
        <v>0</v>
      </c>
      <c r="F91" s="104">
        <v>0</v>
      </c>
      <c r="G91" s="104">
        <v>0</v>
      </c>
      <c r="H91" s="104">
        <v>0</v>
      </c>
      <c r="I91" s="104">
        <v>0</v>
      </c>
      <c r="J91" s="104">
        <v>0</v>
      </c>
      <c r="K91" s="104"/>
      <c r="L91" s="104"/>
      <c r="M91" s="104"/>
      <c r="N91" s="104"/>
      <c r="O91" s="104"/>
      <c r="P91" s="104"/>
      <c r="Q91" s="104"/>
      <c r="R91" s="104"/>
      <c r="S91" s="104"/>
    </row>
    <row r="92" spans="1:19" x14ac:dyDescent="0.3">
      <c r="A92" s="83">
        <v>353</v>
      </c>
      <c r="B92" s="318" t="s">
        <v>97</v>
      </c>
      <c r="C92" s="104"/>
      <c r="D92" s="104">
        <v>0</v>
      </c>
      <c r="E92" s="104">
        <v>0</v>
      </c>
      <c r="F92" s="104">
        <v>0</v>
      </c>
      <c r="G92" s="104">
        <v>0</v>
      </c>
      <c r="H92" s="104">
        <v>0</v>
      </c>
      <c r="I92" s="104">
        <v>0</v>
      </c>
      <c r="J92" s="104">
        <v>0</v>
      </c>
      <c r="K92" s="104"/>
      <c r="L92" s="104"/>
      <c r="M92" s="104"/>
      <c r="N92" s="104"/>
      <c r="O92" s="104"/>
      <c r="P92" s="104"/>
      <c r="Q92" s="104"/>
      <c r="R92" s="104"/>
      <c r="S92" s="104"/>
    </row>
    <row r="93" spans="1:19" x14ac:dyDescent="0.3">
      <c r="A93" s="83">
        <v>356</v>
      </c>
      <c r="B93" s="318" t="s">
        <v>165</v>
      </c>
      <c r="C93" s="104"/>
      <c r="D93" s="104">
        <v>0</v>
      </c>
      <c r="E93" s="104">
        <v>0</v>
      </c>
      <c r="F93" s="104">
        <v>0</v>
      </c>
      <c r="G93" s="104">
        <v>0</v>
      </c>
      <c r="H93" s="104">
        <v>0</v>
      </c>
      <c r="I93" s="104">
        <v>0</v>
      </c>
      <c r="J93" s="104">
        <v>0</v>
      </c>
      <c r="K93" s="104"/>
      <c r="L93" s="104"/>
      <c r="M93" s="104"/>
      <c r="N93" s="104"/>
      <c r="O93" s="104"/>
      <c r="P93" s="104"/>
      <c r="Q93" s="104"/>
      <c r="R93" s="104"/>
      <c r="S93" s="104"/>
    </row>
    <row r="94" spans="1:19" x14ac:dyDescent="0.3">
      <c r="A94" s="83">
        <v>357</v>
      </c>
      <c r="B94" s="318" t="s">
        <v>166</v>
      </c>
      <c r="C94" s="104"/>
      <c r="D94" s="104">
        <v>0</v>
      </c>
      <c r="E94" s="104">
        <v>0</v>
      </c>
      <c r="F94" s="104">
        <v>0</v>
      </c>
      <c r="G94" s="104">
        <v>0</v>
      </c>
      <c r="H94" s="104">
        <v>0</v>
      </c>
      <c r="I94" s="104">
        <v>0</v>
      </c>
      <c r="J94" s="104">
        <v>0</v>
      </c>
      <c r="K94" s="104"/>
      <c r="L94" s="104"/>
      <c r="M94" s="104"/>
      <c r="N94" s="104"/>
      <c r="O94" s="104"/>
      <c r="P94" s="104"/>
      <c r="Q94" s="104"/>
      <c r="R94" s="104"/>
      <c r="S94" s="104"/>
    </row>
    <row r="95" spans="1:19" x14ac:dyDescent="0.3">
      <c r="A95" s="83">
        <v>359</v>
      </c>
      <c r="B95" s="318" t="s">
        <v>118</v>
      </c>
      <c r="C95" s="104"/>
      <c r="D95" s="104">
        <v>0</v>
      </c>
      <c r="E95" s="104">
        <v>0</v>
      </c>
      <c r="F95" s="104">
        <v>0</v>
      </c>
      <c r="G95" s="104">
        <v>0</v>
      </c>
      <c r="H95" s="104">
        <v>0</v>
      </c>
      <c r="I95" s="104">
        <v>0</v>
      </c>
      <c r="J95" s="104">
        <v>0</v>
      </c>
      <c r="K95" s="104"/>
      <c r="L95" s="104"/>
      <c r="M95" s="104"/>
      <c r="N95" s="104"/>
      <c r="O95" s="104"/>
      <c r="P95" s="104"/>
      <c r="Q95" s="104"/>
      <c r="R95" s="104"/>
      <c r="S95" s="104"/>
    </row>
    <row r="96" spans="1:19" x14ac:dyDescent="0.3">
      <c r="A96" s="83">
        <v>360</v>
      </c>
      <c r="B96" s="318" t="s">
        <v>45</v>
      </c>
      <c r="C96" s="104"/>
      <c r="D96" s="104">
        <v>0</v>
      </c>
      <c r="E96" s="104">
        <v>0</v>
      </c>
      <c r="F96" s="104">
        <v>0</v>
      </c>
      <c r="G96" s="104">
        <v>0</v>
      </c>
      <c r="H96" s="104">
        <v>0</v>
      </c>
      <c r="I96" s="104">
        <v>0</v>
      </c>
      <c r="J96" s="104">
        <v>0</v>
      </c>
      <c r="K96" s="104"/>
      <c r="L96" s="104"/>
      <c r="M96" s="104"/>
      <c r="N96" s="104"/>
      <c r="O96" s="104"/>
      <c r="P96" s="104"/>
      <c r="Q96" s="104"/>
      <c r="R96" s="104"/>
      <c r="S96" s="104"/>
    </row>
    <row r="97" spans="1:19" x14ac:dyDescent="0.3">
      <c r="A97" s="83">
        <v>361</v>
      </c>
      <c r="B97" s="318" t="s">
        <v>27</v>
      </c>
      <c r="C97" s="104"/>
      <c r="D97" s="104">
        <v>0</v>
      </c>
      <c r="E97" s="104">
        <v>0</v>
      </c>
      <c r="F97" s="104">
        <v>0</v>
      </c>
      <c r="G97" s="104">
        <v>0</v>
      </c>
      <c r="H97" s="104">
        <v>0</v>
      </c>
      <c r="I97" s="104">
        <v>0</v>
      </c>
      <c r="J97" s="104">
        <v>0</v>
      </c>
      <c r="K97" s="104"/>
      <c r="L97" s="104"/>
      <c r="M97" s="104"/>
      <c r="N97" s="104"/>
      <c r="O97" s="104"/>
      <c r="P97" s="104"/>
      <c r="Q97" s="104"/>
      <c r="R97" s="104"/>
      <c r="S97" s="104"/>
    </row>
    <row r="98" spans="1:19" x14ac:dyDescent="0.3">
      <c r="A98" s="83">
        <v>362</v>
      </c>
      <c r="B98" s="318" t="s">
        <v>28</v>
      </c>
      <c r="C98" s="104"/>
      <c r="D98" s="104">
        <v>0</v>
      </c>
      <c r="E98" s="104">
        <v>0</v>
      </c>
      <c r="F98" s="104">
        <v>0</v>
      </c>
      <c r="G98" s="104">
        <v>0</v>
      </c>
      <c r="H98" s="104">
        <v>0</v>
      </c>
      <c r="I98" s="104">
        <v>0</v>
      </c>
      <c r="J98" s="104">
        <v>0</v>
      </c>
      <c r="K98" s="104"/>
      <c r="L98" s="104"/>
      <c r="M98" s="104"/>
      <c r="N98" s="104"/>
      <c r="O98" s="104"/>
      <c r="P98" s="104"/>
      <c r="Q98" s="104"/>
      <c r="R98" s="104"/>
      <c r="S98" s="104"/>
    </row>
    <row r="99" spans="1:19" x14ac:dyDescent="0.3">
      <c r="A99" s="83">
        <v>363</v>
      </c>
      <c r="B99" s="318" t="s">
        <v>104</v>
      </c>
      <c r="C99" s="104"/>
      <c r="D99" s="104">
        <v>0</v>
      </c>
      <c r="E99" s="104">
        <v>0</v>
      </c>
      <c r="F99" s="104">
        <v>0</v>
      </c>
      <c r="G99" s="104">
        <v>0</v>
      </c>
      <c r="H99" s="104">
        <v>0</v>
      </c>
      <c r="I99" s="104">
        <v>0</v>
      </c>
      <c r="J99" s="104">
        <v>0</v>
      </c>
      <c r="K99" s="104"/>
      <c r="L99" s="104"/>
      <c r="M99" s="104"/>
      <c r="N99" s="104"/>
      <c r="O99" s="104"/>
      <c r="P99" s="104"/>
      <c r="Q99" s="104"/>
      <c r="R99" s="104"/>
      <c r="S99" s="104"/>
    </row>
    <row r="100" spans="1:19" x14ac:dyDescent="0.3">
      <c r="A100" s="83">
        <v>364</v>
      </c>
      <c r="B100" s="318" t="s">
        <v>105</v>
      </c>
      <c r="C100" s="104"/>
      <c r="D100" s="104">
        <v>0</v>
      </c>
      <c r="E100" s="104">
        <v>0</v>
      </c>
      <c r="F100" s="104">
        <v>0</v>
      </c>
      <c r="G100" s="104">
        <v>0</v>
      </c>
      <c r="H100" s="104">
        <v>0</v>
      </c>
      <c r="I100" s="104">
        <v>0</v>
      </c>
      <c r="J100" s="104">
        <v>0</v>
      </c>
      <c r="K100" s="104"/>
      <c r="L100" s="104"/>
      <c r="M100" s="104"/>
      <c r="N100" s="104"/>
      <c r="O100" s="104"/>
      <c r="P100" s="104"/>
      <c r="Q100" s="104"/>
      <c r="R100" s="104"/>
      <c r="S100" s="104"/>
    </row>
    <row r="101" spans="1:19" x14ac:dyDescent="0.3">
      <c r="A101" s="83">
        <v>365</v>
      </c>
      <c r="B101" s="318" t="s">
        <v>107</v>
      </c>
      <c r="C101" s="104"/>
      <c r="D101" s="104">
        <v>0</v>
      </c>
      <c r="E101" s="104">
        <v>0</v>
      </c>
      <c r="F101" s="104">
        <v>0</v>
      </c>
      <c r="G101" s="104">
        <v>0</v>
      </c>
      <c r="H101" s="104">
        <v>0</v>
      </c>
      <c r="I101" s="104">
        <v>0</v>
      </c>
      <c r="J101" s="104">
        <v>0</v>
      </c>
      <c r="K101" s="104"/>
      <c r="L101" s="104"/>
      <c r="M101" s="104"/>
      <c r="N101" s="104"/>
      <c r="O101" s="104"/>
      <c r="P101" s="104"/>
      <c r="Q101" s="104"/>
      <c r="R101" s="104"/>
      <c r="S101" s="104"/>
    </row>
    <row r="102" spans="1:19" x14ac:dyDescent="0.3">
      <c r="A102" s="83">
        <v>366</v>
      </c>
      <c r="B102" s="318" t="s">
        <v>362</v>
      </c>
      <c r="C102" s="104"/>
      <c r="D102" s="104">
        <v>0</v>
      </c>
      <c r="E102" s="104">
        <v>0</v>
      </c>
      <c r="F102" s="104">
        <v>0</v>
      </c>
      <c r="G102" s="104">
        <v>0</v>
      </c>
      <c r="H102" s="104">
        <v>0</v>
      </c>
      <c r="I102" s="104">
        <v>0</v>
      </c>
      <c r="J102" s="104">
        <v>0</v>
      </c>
      <c r="K102" s="104"/>
      <c r="L102" s="104"/>
      <c r="M102" s="104"/>
      <c r="N102" s="104"/>
      <c r="O102" s="104"/>
      <c r="P102" s="104"/>
      <c r="Q102" s="104"/>
      <c r="R102" s="104"/>
      <c r="S102" s="104"/>
    </row>
    <row r="103" spans="1:19" x14ac:dyDescent="0.3">
      <c r="A103" s="83">
        <v>368</v>
      </c>
      <c r="B103" s="318" t="s">
        <v>66</v>
      </c>
      <c r="C103" s="104"/>
      <c r="D103" s="104">
        <v>0</v>
      </c>
      <c r="E103" s="104">
        <v>0</v>
      </c>
      <c r="F103" s="104">
        <v>0</v>
      </c>
      <c r="G103" s="104">
        <v>0</v>
      </c>
      <c r="H103" s="104">
        <v>0</v>
      </c>
      <c r="I103" s="104">
        <v>0</v>
      </c>
      <c r="J103" s="104">
        <v>0</v>
      </c>
      <c r="K103" s="104"/>
      <c r="L103" s="104"/>
      <c r="M103" s="104"/>
      <c r="N103" s="104"/>
      <c r="O103" s="104"/>
      <c r="P103" s="104"/>
      <c r="Q103" s="104"/>
      <c r="R103" s="104"/>
      <c r="S103" s="104"/>
    </row>
    <row r="104" spans="1:19" x14ac:dyDescent="0.3">
      <c r="A104" s="83">
        <v>369</v>
      </c>
      <c r="B104" s="318" t="s">
        <v>71</v>
      </c>
      <c r="C104" s="104"/>
      <c r="D104" s="104">
        <v>0</v>
      </c>
      <c r="E104" s="104">
        <v>0</v>
      </c>
      <c r="F104" s="104">
        <v>0</v>
      </c>
      <c r="G104" s="104">
        <v>0</v>
      </c>
      <c r="H104" s="104">
        <v>0</v>
      </c>
      <c r="I104" s="104">
        <v>0</v>
      </c>
      <c r="J104" s="104">
        <v>0</v>
      </c>
      <c r="K104" s="104"/>
      <c r="L104" s="104"/>
      <c r="M104" s="104"/>
      <c r="N104" s="104"/>
      <c r="O104" s="104"/>
      <c r="P104" s="104"/>
      <c r="Q104" s="104"/>
      <c r="R104" s="104"/>
      <c r="S104" s="104"/>
    </row>
    <row r="105" spans="1:19" x14ac:dyDescent="0.3">
      <c r="A105" s="83">
        <v>370</v>
      </c>
      <c r="B105" s="318" t="s">
        <v>73</v>
      </c>
      <c r="C105" s="104"/>
      <c r="D105" s="104">
        <v>0</v>
      </c>
      <c r="E105" s="104">
        <v>0</v>
      </c>
      <c r="F105" s="104">
        <v>0</v>
      </c>
      <c r="G105" s="104">
        <v>0</v>
      </c>
      <c r="H105" s="104">
        <v>0</v>
      </c>
      <c r="I105" s="104">
        <v>0</v>
      </c>
      <c r="J105" s="104">
        <v>0</v>
      </c>
      <c r="K105" s="104"/>
      <c r="L105" s="104"/>
      <c r="M105" s="104"/>
      <c r="N105" s="104"/>
      <c r="O105" s="104"/>
      <c r="P105" s="104"/>
      <c r="Q105" s="104"/>
      <c r="R105" s="104"/>
      <c r="S105" s="104"/>
    </row>
    <row r="106" spans="1:19" x14ac:dyDescent="0.3">
      <c r="A106" s="83">
        <v>371</v>
      </c>
      <c r="B106" s="318" t="s">
        <v>119</v>
      </c>
      <c r="C106" s="104"/>
      <c r="D106" s="104">
        <v>0</v>
      </c>
      <c r="E106" s="104">
        <v>0</v>
      </c>
      <c r="F106" s="104">
        <v>0</v>
      </c>
      <c r="G106" s="104">
        <v>0</v>
      </c>
      <c r="H106" s="104">
        <v>0</v>
      </c>
      <c r="I106" s="104">
        <v>0</v>
      </c>
      <c r="J106" s="104">
        <v>0</v>
      </c>
      <c r="K106" s="104"/>
      <c r="L106" s="104"/>
      <c r="M106" s="104"/>
      <c r="N106" s="104"/>
      <c r="O106" s="104"/>
      <c r="P106" s="104"/>
      <c r="Q106" s="104"/>
      <c r="R106" s="104"/>
      <c r="S106" s="104"/>
    </row>
    <row r="107" spans="1:19" x14ac:dyDescent="0.3">
      <c r="A107" s="83">
        <v>373</v>
      </c>
      <c r="B107" s="318" t="s">
        <v>163</v>
      </c>
      <c r="C107" s="104"/>
      <c r="D107" s="104">
        <v>0</v>
      </c>
      <c r="E107" s="104">
        <v>0</v>
      </c>
      <c r="F107" s="104">
        <v>0</v>
      </c>
      <c r="G107" s="104">
        <v>0</v>
      </c>
      <c r="H107" s="104">
        <v>0</v>
      </c>
      <c r="I107" s="104">
        <v>0</v>
      </c>
      <c r="J107" s="104">
        <v>0</v>
      </c>
      <c r="K107" s="104"/>
      <c r="L107" s="104"/>
      <c r="M107" s="104"/>
      <c r="N107" s="104"/>
      <c r="O107" s="104"/>
      <c r="P107" s="104"/>
      <c r="Q107" s="104"/>
      <c r="R107" s="104"/>
      <c r="S107" s="104"/>
    </row>
    <row r="108" spans="1:19" x14ac:dyDescent="0.3">
      <c r="A108" s="83">
        <v>375</v>
      </c>
      <c r="B108" s="318" t="s">
        <v>85</v>
      </c>
      <c r="C108" s="104"/>
      <c r="D108" s="104">
        <v>0</v>
      </c>
      <c r="E108" s="104">
        <v>0</v>
      </c>
      <c r="F108" s="104">
        <v>0</v>
      </c>
      <c r="G108" s="104">
        <v>0</v>
      </c>
      <c r="H108" s="104">
        <v>0</v>
      </c>
      <c r="I108" s="104">
        <v>0</v>
      </c>
      <c r="J108" s="104">
        <v>0</v>
      </c>
      <c r="K108" s="104"/>
      <c r="L108" s="104"/>
      <c r="M108" s="104"/>
      <c r="N108" s="104"/>
      <c r="O108" s="104"/>
      <c r="P108" s="104"/>
      <c r="Q108" s="104"/>
      <c r="R108" s="104"/>
      <c r="S108" s="104"/>
    </row>
    <row r="109" spans="1:19" x14ac:dyDescent="0.3">
      <c r="A109" s="83">
        <v>376</v>
      </c>
      <c r="B109" s="318" t="s">
        <v>29</v>
      </c>
      <c r="C109" s="104"/>
      <c r="D109" s="104">
        <v>0</v>
      </c>
      <c r="E109" s="104">
        <v>0</v>
      </c>
      <c r="F109" s="104">
        <v>0</v>
      </c>
      <c r="G109" s="104">
        <v>0</v>
      </c>
      <c r="H109" s="104">
        <v>0</v>
      </c>
      <c r="I109" s="104">
        <v>0</v>
      </c>
      <c r="J109" s="104">
        <v>0</v>
      </c>
      <c r="K109" s="104"/>
      <c r="L109" s="104"/>
      <c r="M109" s="104"/>
      <c r="N109" s="104"/>
      <c r="O109" s="104"/>
      <c r="P109" s="104"/>
      <c r="Q109" s="104"/>
      <c r="R109" s="104"/>
      <c r="S109" s="104"/>
    </row>
    <row r="110" spans="1:19" x14ac:dyDescent="0.3">
      <c r="A110" s="83">
        <v>377</v>
      </c>
      <c r="B110" s="318" t="s">
        <v>30</v>
      </c>
      <c r="C110" s="104"/>
      <c r="D110" s="104">
        <v>0</v>
      </c>
      <c r="E110" s="104">
        <v>0</v>
      </c>
      <c r="F110" s="104">
        <v>0</v>
      </c>
      <c r="G110" s="104">
        <v>0</v>
      </c>
      <c r="H110" s="104">
        <v>0</v>
      </c>
      <c r="I110" s="104">
        <v>0</v>
      </c>
      <c r="J110" s="104">
        <v>0</v>
      </c>
      <c r="K110" s="104"/>
      <c r="L110" s="104"/>
      <c r="M110" s="104"/>
      <c r="N110" s="104"/>
      <c r="O110" s="104"/>
      <c r="P110" s="104"/>
      <c r="Q110" s="104"/>
      <c r="R110" s="104"/>
      <c r="S110" s="104"/>
    </row>
    <row r="111" spans="1:19" x14ac:dyDescent="0.3">
      <c r="A111" s="83">
        <v>378</v>
      </c>
      <c r="B111" s="318" t="s">
        <v>31</v>
      </c>
      <c r="C111" s="104"/>
      <c r="D111" s="104">
        <v>0</v>
      </c>
      <c r="E111" s="104">
        <v>0</v>
      </c>
      <c r="F111" s="104">
        <v>0</v>
      </c>
      <c r="G111" s="104">
        <v>0</v>
      </c>
      <c r="H111" s="104">
        <v>0</v>
      </c>
      <c r="I111" s="104">
        <v>0</v>
      </c>
      <c r="J111" s="104">
        <v>0</v>
      </c>
      <c r="K111" s="104"/>
      <c r="L111" s="104"/>
      <c r="M111" s="104"/>
      <c r="N111" s="104"/>
      <c r="O111" s="104"/>
      <c r="P111" s="104"/>
      <c r="Q111" s="104"/>
      <c r="R111" s="104"/>
      <c r="S111" s="104"/>
    </row>
    <row r="112" spans="1:19" x14ac:dyDescent="0.3">
      <c r="A112" s="83">
        <v>379</v>
      </c>
      <c r="B112" s="318" t="s">
        <v>38</v>
      </c>
      <c r="C112" s="104"/>
      <c r="D112" s="104">
        <v>0</v>
      </c>
      <c r="E112" s="104">
        <v>0</v>
      </c>
      <c r="F112" s="104">
        <v>0</v>
      </c>
      <c r="G112" s="104">
        <v>0</v>
      </c>
      <c r="H112" s="104">
        <v>0</v>
      </c>
      <c r="I112" s="104">
        <v>0</v>
      </c>
      <c r="J112" s="104">
        <v>0</v>
      </c>
      <c r="K112" s="104"/>
      <c r="L112" s="104"/>
      <c r="M112" s="104"/>
      <c r="N112" s="104"/>
      <c r="O112" s="104"/>
      <c r="P112" s="104"/>
      <c r="Q112" s="104"/>
      <c r="R112" s="104"/>
      <c r="S112" s="104"/>
    </row>
    <row r="113" spans="1:19" x14ac:dyDescent="0.3">
      <c r="A113" s="83">
        <v>380</v>
      </c>
      <c r="B113" s="318" t="s">
        <v>41</v>
      </c>
      <c r="C113" s="104"/>
      <c r="D113" s="104">
        <v>0</v>
      </c>
      <c r="E113" s="104">
        <v>0</v>
      </c>
      <c r="F113" s="104">
        <v>0</v>
      </c>
      <c r="G113" s="104">
        <v>0</v>
      </c>
      <c r="H113" s="104">
        <v>0</v>
      </c>
      <c r="I113" s="104">
        <v>0</v>
      </c>
      <c r="J113" s="104">
        <v>0</v>
      </c>
      <c r="K113" s="104"/>
      <c r="L113" s="104"/>
      <c r="M113" s="104"/>
      <c r="N113" s="104"/>
      <c r="O113" s="104"/>
      <c r="P113" s="104"/>
      <c r="Q113" s="104"/>
      <c r="R113" s="104"/>
      <c r="S113" s="104"/>
    </row>
    <row r="114" spans="1:19" x14ac:dyDescent="0.3">
      <c r="A114" s="83">
        <v>381</v>
      </c>
      <c r="B114" s="318" t="s">
        <v>33</v>
      </c>
      <c r="C114" s="104"/>
      <c r="D114" s="104">
        <v>0</v>
      </c>
      <c r="E114" s="104">
        <v>0</v>
      </c>
      <c r="F114" s="104">
        <v>0</v>
      </c>
      <c r="G114" s="104">
        <v>0</v>
      </c>
      <c r="H114" s="104">
        <v>0</v>
      </c>
      <c r="I114" s="104">
        <v>0</v>
      </c>
      <c r="J114" s="104">
        <v>0</v>
      </c>
      <c r="K114" s="104"/>
      <c r="L114" s="104"/>
      <c r="M114" s="104"/>
      <c r="N114" s="104"/>
      <c r="O114" s="104"/>
      <c r="P114" s="104"/>
      <c r="Q114" s="104"/>
      <c r="R114" s="104"/>
      <c r="S114" s="104"/>
    </row>
    <row r="115" spans="1:19" x14ac:dyDescent="0.3">
      <c r="A115" s="83">
        <v>382</v>
      </c>
      <c r="B115" s="318" t="s">
        <v>34</v>
      </c>
      <c r="C115" s="104"/>
      <c r="D115" s="104">
        <v>0</v>
      </c>
      <c r="E115" s="104">
        <v>0</v>
      </c>
      <c r="F115" s="104">
        <v>0</v>
      </c>
      <c r="G115" s="104">
        <v>0</v>
      </c>
      <c r="H115" s="104">
        <v>0</v>
      </c>
      <c r="I115" s="104">
        <v>0</v>
      </c>
      <c r="J115" s="104">
        <v>0</v>
      </c>
      <c r="K115" s="104"/>
      <c r="L115" s="104"/>
      <c r="M115" s="104"/>
      <c r="N115" s="104"/>
      <c r="O115" s="104"/>
      <c r="P115" s="104"/>
      <c r="Q115" s="104"/>
      <c r="R115" s="104"/>
      <c r="S115" s="104"/>
    </row>
    <row r="116" spans="1:19" x14ac:dyDescent="0.3">
      <c r="A116" s="83">
        <v>383</v>
      </c>
      <c r="B116" s="318" t="s">
        <v>84</v>
      </c>
      <c r="C116" s="104"/>
      <c r="D116" s="104">
        <v>0</v>
      </c>
      <c r="E116" s="104">
        <v>0</v>
      </c>
      <c r="F116" s="104">
        <v>0</v>
      </c>
      <c r="G116" s="104">
        <v>0</v>
      </c>
      <c r="H116" s="104">
        <v>0</v>
      </c>
      <c r="I116" s="104">
        <v>0</v>
      </c>
      <c r="J116" s="104">
        <v>0</v>
      </c>
      <c r="K116" s="104"/>
      <c r="L116" s="104"/>
      <c r="M116" s="104"/>
      <c r="N116" s="104"/>
      <c r="O116" s="104"/>
      <c r="P116" s="104"/>
      <c r="Q116" s="104"/>
      <c r="R116" s="104"/>
      <c r="S116" s="104"/>
    </row>
    <row r="117" spans="1:19" x14ac:dyDescent="0.3">
      <c r="A117" s="83">
        <v>384</v>
      </c>
      <c r="B117" s="318" t="s">
        <v>44</v>
      </c>
      <c r="C117" s="104"/>
      <c r="D117" s="104">
        <v>0</v>
      </c>
      <c r="E117" s="104">
        <v>0</v>
      </c>
      <c r="F117" s="104">
        <v>0</v>
      </c>
      <c r="G117" s="104">
        <v>0</v>
      </c>
      <c r="H117" s="104">
        <v>0</v>
      </c>
      <c r="I117" s="104">
        <v>0</v>
      </c>
      <c r="J117" s="104">
        <v>0</v>
      </c>
      <c r="K117" s="104"/>
      <c r="L117" s="104"/>
      <c r="M117" s="104"/>
      <c r="N117" s="104"/>
      <c r="O117" s="104"/>
      <c r="P117" s="104"/>
      <c r="Q117" s="104"/>
      <c r="R117" s="104"/>
      <c r="S117" s="104"/>
    </row>
    <row r="118" spans="1:19" x14ac:dyDescent="0.3">
      <c r="A118" s="372">
        <v>385</v>
      </c>
      <c r="B118" s="479" t="s">
        <v>35</v>
      </c>
      <c r="C118" s="373"/>
      <c r="D118" s="373">
        <v>0</v>
      </c>
      <c r="E118" s="373">
        <v>0</v>
      </c>
      <c r="F118" s="373">
        <v>0</v>
      </c>
      <c r="G118" s="373">
        <v>0</v>
      </c>
      <c r="H118" s="373">
        <v>0</v>
      </c>
      <c r="I118" s="373">
        <v>0</v>
      </c>
      <c r="J118" s="373">
        <v>0</v>
      </c>
      <c r="K118" s="373"/>
      <c r="L118" s="373"/>
      <c r="M118" s="373"/>
      <c r="N118" s="373"/>
      <c r="O118" s="373"/>
      <c r="P118" s="373"/>
      <c r="Q118" s="373"/>
      <c r="R118" s="373"/>
      <c r="S118" s="373"/>
    </row>
    <row r="119" spans="1:19" x14ac:dyDescent="0.3">
      <c r="A119" s="83">
        <v>386</v>
      </c>
      <c r="B119" s="318" t="s">
        <v>60</v>
      </c>
      <c r="C119" s="104"/>
      <c r="D119" s="104">
        <v>0</v>
      </c>
      <c r="E119" s="104">
        <v>0</v>
      </c>
      <c r="F119" s="104">
        <v>0</v>
      </c>
      <c r="G119" s="104">
        <v>0</v>
      </c>
      <c r="H119" s="104">
        <v>0</v>
      </c>
      <c r="I119" s="104">
        <v>0</v>
      </c>
      <c r="J119" s="104">
        <v>0</v>
      </c>
      <c r="K119" s="104"/>
      <c r="L119" s="104"/>
      <c r="M119" s="104"/>
      <c r="N119" s="104"/>
      <c r="O119" s="104"/>
      <c r="P119" s="104"/>
      <c r="Q119" s="104"/>
      <c r="R119" s="104"/>
      <c r="S119" s="104"/>
    </row>
    <row r="120" spans="1:19" x14ac:dyDescent="0.3">
      <c r="A120" s="83">
        <v>387</v>
      </c>
      <c r="B120" s="318" t="s">
        <v>61</v>
      </c>
      <c r="C120" s="104"/>
      <c r="D120" s="104">
        <v>0</v>
      </c>
      <c r="E120" s="104">
        <v>0</v>
      </c>
      <c r="F120" s="104">
        <v>0</v>
      </c>
      <c r="G120" s="104">
        <v>0</v>
      </c>
      <c r="H120" s="104">
        <v>0</v>
      </c>
      <c r="I120" s="104">
        <v>0</v>
      </c>
      <c r="J120" s="104">
        <v>0</v>
      </c>
      <c r="K120" s="104"/>
      <c r="L120" s="104"/>
      <c r="M120" s="104"/>
      <c r="N120" s="104"/>
      <c r="O120" s="104"/>
      <c r="P120" s="104"/>
      <c r="Q120" s="104"/>
      <c r="R120" s="104"/>
      <c r="S120" s="104"/>
    </row>
    <row r="121" spans="1:19" x14ac:dyDescent="0.3">
      <c r="A121" s="83">
        <v>388</v>
      </c>
      <c r="B121" s="318" t="s">
        <v>56</v>
      </c>
      <c r="C121" s="104"/>
      <c r="D121" s="104">
        <v>0</v>
      </c>
      <c r="E121" s="104">
        <v>0</v>
      </c>
      <c r="F121" s="104">
        <v>0</v>
      </c>
      <c r="G121" s="104">
        <v>0</v>
      </c>
      <c r="H121" s="104">
        <v>0</v>
      </c>
      <c r="I121" s="104">
        <v>0</v>
      </c>
      <c r="J121" s="104">
        <v>0</v>
      </c>
      <c r="K121" s="104"/>
      <c r="L121" s="104"/>
      <c r="M121" s="104"/>
      <c r="N121" s="104"/>
      <c r="O121" s="104"/>
      <c r="P121" s="104"/>
      <c r="Q121" s="104"/>
      <c r="R121" s="104"/>
      <c r="S121" s="104"/>
    </row>
    <row r="122" spans="1:19" x14ac:dyDescent="0.3">
      <c r="A122" s="83">
        <v>389</v>
      </c>
      <c r="B122" s="318" t="s">
        <v>62</v>
      </c>
      <c r="C122" s="104"/>
      <c r="D122" s="104">
        <v>0</v>
      </c>
      <c r="E122" s="104">
        <v>0</v>
      </c>
      <c r="F122" s="104">
        <v>0</v>
      </c>
      <c r="G122" s="104">
        <v>0</v>
      </c>
      <c r="H122" s="104">
        <v>0</v>
      </c>
      <c r="I122" s="104">
        <v>0</v>
      </c>
      <c r="J122" s="104">
        <v>0</v>
      </c>
      <c r="K122" s="104"/>
      <c r="L122" s="104"/>
      <c r="M122" s="104"/>
      <c r="N122" s="104"/>
      <c r="O122" s="104"/>
      <c r="P122" s="104"/>
      <c r="Q122" s="104"/>
      <c r="R122" s="104"/>
      <c r="S122" s="104"/>
    </row>
    <row r="123" spans="1:19" x14ac:dyDescent="0.3">
      <c r="A123" s="83">
        <v>391</v>
      </c>
      <c r="B123" s="318" t="s">
        <v>67</v>
      </c>
      <c r="C123" s="104"/>
      <c r="D123" s="104">
        <v>0</v>
      </c>
      <c r="E123" s="104">
        <v>0</v>
      </c>
      <c r="F123" s="104">
        <v>0</v>
      </c>
      <c r="G123" s="104">
        <v>0</v>
      </c>
      <c r="H123" s="104">
        <v>0</v>
      </c>
      <c r="I123" s="104">
        <v>0</v>
      </c>
      <c r="J123" s="104">
        <v>0</v>
      </c>
      <c r="K123" s="104"/>
      <c r="L123" s="104"/>
      <c r="M123" s="104"/>
      <c r="N123" s="104"/>
      <c r="O123" s="104"/>
      <c r="P123" s="104"/>
      <c r="Q123" s="104"/>
      <c r="R123" s="104"/>
      <c r="S123" s="104"/>
    </row>
    <row r="124" spans="1:19" x14ac:dyDescent="0.3">
      <c r="A124" s="83">
        <v>500</v>
      </c>
      <c r="B124" s="318" t="s">
        <v>51</v>
      </c>
      <c r="C124" s="104"/>
      <c r="D124" s="104">
        <v>0</v>
      </c>
      <c r="E124" s="104">
        <v>0</v>
      </c>
      <c r="F124" s="104">
        <v>0</v>
      </c>
      <c r="G124" s="104">
        <v>0</v>
      </c>
      <c r="H124" s="104">
        <v>0</v>
      </c>
      <c r="I124" s="104">
        <v>0</v>
      </c>
      <c r="J124" s="104">
        <v>0</v>
      </c>
      <c r="K124" s="104"/>
      <c r="L124" s="104"/>
      <c r="M124" s="104"/>
      <c r="N124" s="104"/>
      <c r="O124" s="104"/>
      <c r="P124" s="104"/>
      <c r="Q124" s="104"/>
      <c r="R124" s="104"/>
      <c r="S124" s="104"/>
    </row>
    <row r="125" spans="1:19" x14ac:dyDescent="0.3">
      <c r="A125" s="83">
        <v>502</v>
      </c>
      <c r="B125" s="318" t="s">
        <v>53</v>
      </c>
      <c r="C125" s="104"/>
      <c r="D125" s="104">
        <v>0</v>
      </c>
      <c r="E125" s="104">
        <v>0</v>
      </c>
      <c r="F125" s="104">
        <v>0</v>
      </c>
      <c r="G125" s="104">
        <v>0</v>
      </c>
      <c r="H125" s="104">
        <v>0</v>
      </c>
      <c r="I125" s="104">
        <v>0</v>
      </c>
      <c r="J125" s="104">
        <v>0</v>
      </c>
      <c r="K125" s="104"/>
      <c r="L125" s="104"/>
      <c r="M125" s="104"/>
      <c r="N125" s="104"/>
      <c r="O125" s="104"/>
      <c r="P125" s="104"/>
      <c r="Q125" s="104"/>
      <c r="R125" s="104"/>
      <c r="S125" s="104"/>
    </row>
    <row r="126" spans="1:19" x14ac:dyDescent="0.3">
      <c r="A126" s="83">
        <v>503</v>
      </c>
      <c r="B126" s="318" t="s">
        <v>54</v>
      </c>
      <c r="C126" s="104"/>
      <c r="D126" s="104">
        <v>0</v>
      </c>
      <c r="E126" s="104">
        <v>0</v>
      </c>
      <c r="F126" s="104">
        <v>0</v>
      </c>
      <c r="G126" s="104">
        <v>0</v>
      </c>
      <c r="H126" s="104">
        <v>0</v>
      </c>
      <c r="I126" s="104">
        <v>0</v>
      </c>
      <c r="J126" s="104">
        <v>0</v>
      </c>
      <c r="K126" s="104"/>
      <c r="L126" s="104"/>
      <c r="M126" s="104"/>
      <c r="N126" s="104"/>
      <c r="O126" s="104"/>
      <c r="P126" s="104"/>
      <c r="Q126" s="104"/>
      <c r="R126" s="104"/>
      <c r="S126" s="104"/>
    </row>
    <row r="127" spans="1:19" x14ac:dyDescent="0.3">
      <c r="A127" s="83">
        <v>504</v>
      </c>
      <c r="B127" s="318" t="s">
        <v>58</v>
      </c>
      <c r="C127" s="104"/>
      <c r="D127" s="104">
        <v>0</v>
      </c>
      <c r="E127" s="104">
        <v>0</v>
      </c>
      <c r="F127" s="104">
        <v>0</v>
      </c>
      <c r="G127" s="104">
        <v>0</v>
      </c>
      <c r="H127" s="104">
        <v>0</v>
      </c>
      <c r="I127" s="104">
        <v>0</v>
      </c>
      <c r="J127" s="104">
        <v>0</v>
      </c>
      <c r="K127" s="104"/>
      <c r="L127" s="104"/>
      <c r="M127" s="104"/>
      <c r="N127" s="104"/>
      <c r="O127" s="104"/>
      <c r="P127" s="104"/>
      <c r="Q127" s="104"/>
      <c r="R127" s="104"/>
      <c r="S127" s="104"/>
    </row>
    <row r="128" spans="1:19" x14ac:dyDescent="0.3">
      <c r="A128" s="83">
        <v>505</v>
      </c>
      <c r="B128" s="318" t="s">
        <v>59</v>
      </c>
      <c r="C128" s="104"/>
      <c r="D128" s="104">
        <v>0</v>
      </c>
      <c r="E128" s="104">
        <v>0</v>
      </c>
      <c r="F128" s="104">
        <v>0</v>
      </c>
      <c r="G128" s="104">
        <v>0</v>
      </c>
      <c r="H128" s="104">
        <v>0</v>
      </c>
      <c r="I128" s="104">
        <v>0</v>
      </c>
      <c r="J128" s="104">
        <v>0</v>
      </c>
      <c r="K128" s="104"/>
      <c r="L128" s="104"/>
      <c r="M128" s="104"/>
      <c r="N128" s="104"/>
      <c r="O128" s="104"/>
      <c r="P128" s="104"/>
      <c r="Q128" s="104"/>
      <c r="R128" s="104"/>
      <c r="S128" s="104"/>
    </row>
    <row r="129" spans="1:19" x14ac:dyDescent="0.3">
      <c r="A129" s="83">
        <v>506</v>
      </c>
      <c r="B129" s="318" t="s">
        <v>64</v>
      </c>
      <c r="C129" s="104"/>
      <c r="D129" s="104">
        <v>0</v>
      </c>
      <c r="E129" s="104">
        <v>0</v>
      </c>
      <c r="F129" s="104">
        <v>0</v>
      </c>
      <c r="G129" s="104">
        <v>0</v>
      </c>
      <c r="H129" s="104">
        <v>0</v>
      </c>
      <c r="I129" s="104">
        <v>0</v>
      </c>
      <c r="J129" s="104">
        <v>0</v>
      </c>
      <c r="K129" s="104"/>
      <c r="L129" s="104"/>
      <c r="M129" s="104"/>
      <c r="N129" s="104"/>
      <c r="O129" s="104"/>
      <c r="P129" s="104"/>
      <c r="Q129" s="104"/>
      <c r="R129" s="104"/>
      <c r="S129" s="104"/>
    </row>
    <row r="130" spans="1:19" x14ac:dyDescent="0.3">
      <c r="A130" s="83">
        <v>507</v>
      </c>
      <c r="B130" s="318" t="s">
        <v>363</v>
      </c>
      <c r="C130" s="104"/>
      <c r="D130" s="104">
        <v>0</v>
      </c>
      <c r="E130" s="104">
        <v>0</v>
      </c>
      <c r="F130" s="104">
        <v>0</v>
      </c>
      <c r="G130" s="104">
        <v>0</v>
      </c>
      <c r="H130" s="104">
        <v>0</v>
      </c>
      <c r="I130" s="104">
        <v>0</v>
      </c>
      <c r="J130" s="104">
        <v>0</v>
      </c>
      <c r="K130" s="104"/>
      <c r="L130" s="104"/>
      <c r="M130" s="104"/>
      <c r="N130" s="104"/>
      <c r="O130" s="104"/>
      <c r="P130" s="104"/>
      <c r="Q130" s="104"/>
      <c r="R130" s="104"/>
      <c r="S130" s="104"/>
    </row>
    <row r="131" spans="1:19" x14ac:dyDescent="0.3">
      <c r="A131" s="83">
        <v>508</v>
      </c>
      <c r="B131" s="318" t="s">
        <v>77</v>
      </c>
      <c r="C131" s="104"/>
      <c r="D131" s="104">
        <v>0</v>
      </c>
      <c r="E131" s="104">
        <v>0</v>
      </c>
      <c r="F131" s="104">
        <v>0</v>
      </c>
      <c r="G131" s="104">
        <v>0</v>
      </c>
      <c r="H131" s="104">
        <v>0</v>
      </c>
      <c r="I131" s="104">
        <v>0</v>
      </c>
      <c r="J131" s="104">
        <v>0</v>
      </c>
      <c r="K131" s="104"/>
      <c r="L131" s="104"/>
      <c r="M131" s="104"/>
      <c r="N131" s="104"/>
      <c r="O131" s="104"/>
      <c r="P131" s="104"/>
      <c r="Q131" s="104"/>
      <c r="R131" s="104"/>
      <c r="S131" s="104"/>
    </row>
    <row r="132" spans="1:19" x14ac:dyDescent="0.3">
      <c r="A132" s="83">
        <v>509</v>
      </c>
      <c r="B132" s="318" t="s">
        <v>78</v>
      </c>
      <c r="C132" s="104"/>
      <c r="D132" s="104">
        <v>0</v>
      </c>
      <c r="E132" s="104">
        <v>0</v>
      </c>
      <c r="F132" s="104">
        <v>0</v>
      </c>
      <c r="G132" s="104">
        <v>0</v>
      </c>
      <c r="H132" s="104">
        <v>0</v>
      </c>
      <c r="I132" s="104">
        <v>0</v>
      </c>
      <c r="J132" s="104">
        <v>0</v>
      </c>
      <c r="K132" s="104"/>
      <c r="L132" s="104"/>
      <c r="M132" s="104"/>
      <c r="N132" s="104"/>
      <c r="O132" s="104"/>
      <c r="P132" s="104"/>
      <c r="Q132" s="104"/>
      <c r="R132" s="104"/>
      <c r="S132" s="104"/>
    </row>
    <row r="133" spans="1:19" x14ac:dyDescent="0.3">
      <c r="A133" s="83">
        <v>510</v>
      </c>
      <c r="B133" s="318" t="s">
        <v>83</v>
      </c>
      <c r="C133" s="104"/>
      <c r="D133" s="104">
        <v>0</v>
      </c>
      <c r="E133" s="104">
        <v>0</v>
      </c>
      <c r="F133" s="104">
        <v>0</v>
      </c>
      <c r="G133" s="104">
        <v>0</v>
      </c>
      <c r="H133" s="104">
        <v>0</v>
      </c>
      <c r="I133" s="104">
        <v>0</v>
      </c>
      <c r="J133" s="104">
        <v>0</v>
      </c>
      <c r="K133" s="104"/>
      <c r="L133" s="104"/>
      <c r="M133" s="104"/>
      <c r="N133" s="104"/>
      <c r="O133" s="104"/>
      <c r="P133" s="104"/>
      <c r="Q133" s="104"/>
      <c r="R133" s="104"/>
      <c r="S133" s="104"/>
    </row>
    <row r="134" spans="1:19" x14ac:dyDescent="0.3">
      <c r="A134" s="83">
        <v>511</v>
      </c>
      <c r="B134" s="318" t="s">
        <v>88</v>
      </c>
      <c r="C134" s="104"/>
      <c r="D134" s="104">
        <v>0</v>
      </c>
      <c r="E134" s="104">
        <v>0</v>
      </c>
      <c r="F134" s="104">
        <v>0</v>
      </c>
      <c r="G134" s="104">
        <v>0</v>
      </c>
      <c r="H134" s="104">
        <v>0</v>
      </c>
      <c r="I134" s="104">
        <v>0</v>
      </c>
      <c r="J134" s="104">
        <v>0</v>
      </c>
      <c r="K134" s="104"/>
      <c r="L134" s="104"/>
      <c r="M134" s="104"/>
      <c r="N134" s="104"/>
      <c r="O134" s="104"/>
      <c r="P134" s="104"/>
      <c r="Q134" s="104"/>
      <c r="R134" s="104"/>
      <c r="S134" s="104"/>
    </row>
    <row r="135" spans="1:19" x14ac:dyDescent="0.3">
      <c r="A135" s="83">
        <v>512</v>
      </c>
      <c r="B135" s="318" t="s">
        <v>114</v>
      </c>
      <c r="C135" s="104"/>
      <c r="D135" s="104">
        <v>0</v>
      </c>
      <c r="E135" s="104">
        <v>0</v>
      </c>
      <c r="F135" s="104">
        <v>0</v>
      </c>
      <c r="G135" s="104">
        <v>0</v>
      </c>
      <c r="H135" s="104">
        <v>0</v>
      </c>
      <c r="I135" s="104">
        <v>0</v>
      </c>
      <c r="J135" s="104">
        <v>0</v>
      </c>
      <c r="K135" s="104"/>
      <c r="L135" s="104"/>
      <c r="M135" s="104"/>
      <c r="N135" s="104"/>
      <c r="O135" s="104"/>
      <c r="P135" s="104"/>
      <c r="Q135" s="104"/>
      <c r="R135" s="104"/>
      <c r="S135" s="104"/>
    </row>
    <row r="136" spans="1:19" x14ac:dyDescent="0.3">
      <c r="A136" s="83">
        <v>513</v>
      </c>
      <c r="B136" s="318" t="s">
        <v>120</v>
      </c>
      <c r="C136" s="104"/>
      <c r="D136" s="104">
        <v>0</v>
      </c>
      <c r="E136" s="104">
        <v>0</v>
      </c>
      <c r="F136" s="104">
        <v>0</v>
      </c>
      <c r="G136" s="104">
        <v>0</v>
      </c>
      <c r="H136" s="104">
        <v>0</v>
      </c>
      <c r="I136" s="104">
        <v>0</v>
      </c>
      <c r="J136" s="104">
        <v>0</v>
      </c>
      <c r="K136" s="104"/>
      <c r="L136" s="104"/>
      <c r="M136" s="104"/>
      <c r="N136" s="104"/>
      <c r="O136" s="104"/>
      <c r="P136" s="104"/>
      <c r="Q136" s="104"/>
      <c r="R136" s="104"/>
      <c r="S136" s="104"/>
    </row>
    <row r="137" spans="1:19" x14ac:dyDescent="0.3">
      <c r="A137" s="83">
        <v>514</v>
      </c>
      <c r="B137" s="318" t="s">
        <v>121</v>
      </c>
      <c r="C137" s="104"/>
      <c r="D137" s="104">
        <v>0</v>
      </c>
      <c r="E137" s="104">
        <v>0</v>
      </c>
      <c r="F137" s="104">
        <v>0</v>
      </c>
      <c r="G137" s="104">
        <v>0</v>
      </c>
      <c r="H137" s="104">
        <v>0</v>
      </c>
      <c r="I137" s="104">
        <v>0</v>
      </c>
      <c r="J137" s="104">
        <v>0</v>
      </c>
      <c r="K137" s="104"/>
      <c r="L137" s="104"/>
      <c r="M137" s="104"/>
      <c r="N137" s="104"/>
      <c r="O137" s="104"/>
      <c r="P137" s="104"/>
      <c r="Q137" s="104"/>
      <c r="R137" s="104"/>
      <c r="S137" s="104"/>
    </row>
    <row r="138" spans="1:19" x14ac:dyDescent="0.3">
      <c r="A138" s="83">
        <v>515</v>
      </c>
      <c r="B138" s="318" t="s">
        <v>132</v>
      </c>
      <c r="C138" s="104"/>
      <c r="D138" s="104">
        <v>0</v>
      </c>
      <c r="E138" s="104">
        <v>0</v>
      </c>
      <c r="F138" s="104">
        <v>0</v>
      </c>
      <c r="G138" s="104">
        <v>0</v>
      </c>
      <c r="H138" s="104">
        <v>0</v>
      </c>
      <c r="I138" s="104">
        <v>0</v>
      </c>
      <c r="J138" s="104">
        <v>0</v>
      </c>
      <c r="K138" s="104"/>
      <c r="L138" s="104"/>
      <c r="M138" s="104"/>
      <c r="N138" s="104"/>
      <c r="O138" s="104"/>
      <c r="P138" s="104"/>
      <c r="Q138" s="104"/>
      <c r="R138" s="104"/>
      <c r="S138" s="104"/>
    </row>
    <row r="139" spans="1:19" x14ac:dyDescent="0.3">
      <c r="A139" s="83">
        <v>516</v>
      </c>
      <c r="B139" s="318" t="s">
        <v>133</v>
      </c>
      <c r="C139" s="104"/>
      <c r="D139" s="104">
        <v>0</v>
      </c>
      <c r="E139" s="104">
        <v>0</v>
      </c>
      <c r="F139" s="104">
        <v>0</v>
      </c>
      <c r="G139" s="104">
        <v>0</v>
      </c>
      <c r="H139" s="104">
        <v>0</v>
      </c>
      <c r="I139" s="104">
        <v>0</v>
      </c>
      <c r="J139" s="104">
        <v>0</v>
      </c>
      <c r="K139" s="104"/>
      <c r="L139" s="104"/>
      <c r="M139" s="104"/>
      <c r="N139" s="104"/>
      <c r="O139" s="104"/>
      <c r="P139" s="104"/>
      <c r="Q139" s="104"/>
      <c r="R139" s="104"/>
      <c r="S139" s="104"/>
    </row>
    <row r="140" spans="1:19" x14ac:dyDescent="0.3">
      <c r="A140" s="83">
        <v>517</v>
      </c>
      <c r="B140" s="318" t="s">
        <v>134</v>
      </c>
      <c r="C140" s="104"/>
      <c r="D140" s="104">
        <v>0</v>
      </c>
      <c r="E140" s="104">
        <v>0</v>
      </c>
      <c r="F140" s="104">
        <v>0</v>
      </c>
      <c r="G140" s="104">
        <v>0</v>
      </c>
      <c r="H140" s="104">
        <v>0</v>
      </c>
      <c r="I140" s="104">
        <v>0</v>
      </c>
      <c r="J140" s="104">
        <v>0</v>
      </c>
      <c r="K140" s="104"/>
      <c r="L140" s="104"/>
      <c r="M140" s="104"/>
      <c r="N140" s="104"/>
      <c r="O140" s="104"/>
      <c r="P140" s="104"/>
      <c r="Q140" s="104"/>
      <c r="R140" s="104"/>
      <c r="S140" s="104"/>
    </row>
    <row r="141" spans="1:19" x14ac:dyDescent="0.3">
      <c r="A141" s="83">
        <v>518</v>
      </c>
      <c r="B141" s="318" t="s">
        <v>135</v>
      </c>
      <c r="C141" s="104"/>
      <c r="D141" s="104">
        <v>0</v>
      </c>
      <c r="E141" s="104">
        <v>0</v>
      </c>
      <c r="F141" s="104">
        <v>0</v>
      </c>
      <c r="G141" s="104">
        <v>0</v>
      </c>
      <c r="H141" s="104">
        <v>0</v>
      </c>
      <c r="I141" s="104">
        <v>0</v>
      </c>
      <c r="J141" s="104">
        <v>0</v>
      </c>
      <c r="K141" s="104"/>
      <c r="L141" s="104"/>
      <c r="M141" s="104"/>
      <c r="N141" s="104"/>
      <c r="O141" s="104"/>
      <c r="P141" s="104"/>
      <c r="Q141" s="104"/>
      <c r="R141" s="104"/>
      <c r="S141" s="104"/>
    </row>
    <row r="142" spans="1:19" x14ac:dyDescent="0.3">
      <c r="A142" s="83">
        <v>519</v>
      </c>
      <c r="B142" s="318" t="s">
        <v>136</v>
      </c>
      <c r="C142" s="104"/>
      <c r="D142" s="104">
        <v>0</v>
      </c>
      <c r="E142" s="104">
        <v>0</v>
      </c>
      <c r="F142" s="104">
        <v>0</v>
      </c>
      <c r="G142" s="104">
        <v>0</v>
      </c>
      <c r="H142" s="104">
        <v>0</v>
      </c>
      <c r="I142" s="104">
        <v>0</v>
      </c>
      <c r="J142" s="104">
        <v>0</v>
      </c>
      <c r="K142" s="104"/>
      <c r="L142" s="104"/>
      <c r="M142" s="104"/>
      <c r="N142" s="104"/>
      <c r="O142" s="104"/>
      <c r="P142" s="104"/>
      <c r="Q142" s="104"/>
      <c r="R142" s="104"/>
      <c r="S142" s="104"/>
    </row>
    <row r="143" spans="1:19" x14ac:dyDescent="0.3">
      <c r="A143" s="83">
        <v>520</v>
      </c>
      <c r="B143" s="318" t="s">
        <v>137</v>
      </c>
      <c r="C143" s="104"/>
      <c r="D143" s="104">
        <v>0</v>
      </c>
      <c r="E143" s="104">
        <v>0</v>
      </c>
      <c r="F143" s="104">
        <v>0</v>
      </c>
      <c r="G143" s="104">
        <v>0</v>
      </c>
      <c r="H143" s="104">
        <v>0</v>
      </c>
      <c r="I143" s="104">
        <v>0</v>
      </c>
      <c r="J143" s="104">
        <v>0</v>
      </c>
      <c r="K143" s="104"/>
      <c r="L143" s="104"/>
      <c r="M143" s="104"/>
      <c r="N143" s="104"/>
      <c r="O143" s="104"/>
      <c r="P143" s="104"/>
      <c r="Q143" s="104"/>
      <c r="R143" s="104"/>
      <c r="S143" s="104"/>
    </row>
    <row r="144" spans="1:19" x14ac:dyDescent="0.3">
      <c r="A144" s="83">
        <v>521</v>
      </c>
      <c r="B144" s="318" t="s">
        <v>138</v>
      </c>
      <c r="C144" s="104"/>
      <c r="D144" s="104">
        <v>0</v>
      </c>
      <c r="E144" s="104">
        <v>0</v>
      </c>
      <c r="F144" s="104">
        <v>0</v>
      </c>
      <c r="G144" s="104">
        <v>0</v>
      </c>
      <c r="H144" s="104">
        <v>0</v>
      </c>
      <c r="I144" s="104">
        <v>0</v>
      </c>
      <c r="J144" s="104">
        <v>0</v>
      </c>
      <c r="K144" s="104"/>
      <c r="L144" s="104"/>
      <c r="M144" s="104"/>
      <c r="N144" s="104"/>
      <c r="O144" s="104"/>
      <c r="P144" s="104"/>
      <c r="Q144" s="104"/>
      <c r="R144" s="104"/>
      <c r="S144" s="104"/>
    </row>
    <row r="145" spans="1:19" x14ac:dyDescent="0.3">
      <c r="A145" s="83">
        <v>522</v>
      </c>
      <c r="B145" s="318" t="s">
        <v>139</v>
      </c>
      <c r="C145" s="104"/>
      <c r="D145" s="104">
        <v>0</v>
      </c>
      <c r="E145" s="104">
        <v>0</v>
      </c>
      <c r="F145" s="104">
        <v>0</v>
      </c>
      <c r="G145" s="104">
        <v>0</v>
      </c>
      <c r="H145" s="104">
        <v>0</v>
      </c>
      <c r="I145" s="104">
        <v>0</v>
      </c>
      <c r="J145" s="104">
        <v>0</v>
      </c>
      <c r="K145" s="104"/>
      <c r="L145" s="104"/>
      <c r="M145" s="104"/>
      <c r="N145" s="104"/>
      <c r="O145" s="104"/>
      <c r="P145" s="104"/>
      <c r="Q145" s="104"/>
      <c r="R145" s="104"/>
      <c r="S145" s="104"/>
    </row>
    <row r="146" spans="1:19" x14ac:dyDescent="0.3">
      <c r="A146" s="83">
        <v>523</v>
      </c>
      <c r="B146" s="318" t="s">
        <v>140</v>
      </c>
      <c r="C146" s="104"/>
      <c r="D146" s="104">
        <v>0</v>
      </c>
      <c r="E146" s="104">
        <v>0</v>
      </c>
      <c r="F146" s="104">
        <v>0</v>
      </c>
      <c r="G146" s="104">
        <v>0</v>
      </c>
      <c r="H146" s="104">
        <v>0</v>
      </c>
      <c r="I146" s="104">
        <v>0</v>
      </c>
      <c r="J146" s="104">
        <v>0</v>
      </c>
      <c r="K146" s="104"/>
      <c r="L146" s="104"/>
      <c r="M146" s="104"/>
      <c r="N146" s="104"/>
      <c r="O146" s="104"/>
      <c r="P146" s="104"/>
      <c r="Q146" s="104"/>
      <c r="R146" s="104"/>
      <c r="S146" s="104"/>
    </row>
    <row r="147" spans="1:19" x14ac:dyDescent="0.3">
      <c r="A147" s="83">
        <v>524</v>
      </c>
      <c r="B147" s="318" t="s">
        <v>141</v>
      </c>
      <c r="C147" s="104"/>
      <c r="D147" s="104">
        <v>0</v>
      </c>
      <c r="E147" s="104">
        <v>0</v>
      </c>
      <c r="F147" s="104">
        <v>0</v>
      </c>
      <c r="G147" s="104">
        <v>0</v>
      </c>
      <c r="H147" s="104">
        <v>0</v>
      </c>
      <c r="I147" s="104">
        <v>0</v>
      </c>
      <c r="J147" s="104">
        <v>0</v>
      </c>
      <c r="K147" s="104"/>
      <c r="L147" s="104"/>
      <c r="M147" s="104"/>
      <c r="N147" s="104"/>
      <c r="O147" s="104"/>
      <c r="P147" s="104"/>
      <c r="Q147" s="104"/>
      <c r="R147" s="104"/>
      <c r="S147" s="104"/>
    </row>
    <row r="148" spans="1:19" x14ac:dyDescent="0.3">
      <c r="A148" s="83">
        <v>525</v>
      </c>
      <c r="B148" s="318" t="s">
        <v>142</v>
      </c>
      <c r="C148" s="104"/>
      <c r="D148" s="104">
        <v>0</v>
      </c>
      <c r="E148" s="104">
        <v>0</v>
      </c>
      <c r="F148" s="104">
        <v>0</v>
      </c>
      <c r="G148" s="104">
        <v>0</v>
      </c>
      <c r="H148" s="104">
        <v>0</v>
      </c>
      <c r="I148" s="104">
        <v>0</v>
      </c>
      <c r="J148" s="104">
        <v>0</v>
      </c>
      <c r="K148" s="104"/>
      <c r="L148" s="104"/>
      <c r="M148" s="104"/>
      <c r="N148" s="104"/>
      <c r="O148" s="104"/>
      <c r="P148" s="104"/>
      <c r="Q148" s="104"/>
      <c r="R148" s="104"/>
      <c r="S148" s="104"/>
    </row>
    <row r="149" spans="1:19" x14ac:dyDescent="0.3">
      <c r="A149" s="83">
        <v>526</v>
      </c>
      <c r="B149" s="318" t="s">
        <v>143</v>
      </c>
      <c r="C149" s="104"/>
      <c r="D149" s="104">
        <v>0</v>
      </c>
      <c r="E149" s="104">
        <v>0</v>
      </c>
      <c r="F149" s="104">
        <v>0</v>
      </c>
      <c r="G149" s="104">
        <v>0</v>
      </c>
      <c r="H149" s="104">
        <v>0</v>
      </c>
      <c r="I149" s="104">
        <v>0</v>
      </c>
      <c r="J149" s="104">
        <v>0</v>
      </c>
      <c r="K149" s="104"/>
      <c r="L149" s="104"/>
      <c r="M149" s="104"/>
      <c r="N149" s="104"/>
      <c r="O149" s="104"/>
      <c r="P149" s="104"/>
      <c r="Q149" s="104"/>
      <c r="R149" s="104"/>
      <c r="S149" s="104"/>
    </row>
    <row r="150" spans="1:19" x14ac:dyDescent="0.3">
      <c r="A150" s="83">
        <v>527</v>
      </c>
      <c r="B150" s="318" t="s">
        <v>144</v>
      </c>
      <c r="C150" s="104"/>
      <c r="D150" s="104">
        <v>0</v>
      </c>
      <c r="E150" s="104">
        <v>0</v>
      </c>
      <c r="F150" s="104">
        <v>0</v>
      </c>
      <c r="G150" s="104">
        <v>0</v>
      </c>
      <c r="H150" s="104">
        <v>0</v>
      </c>
      <c r="I150" s="104">
        <v>0</v>
      </c>
      <c r="J150" s="104">
        <v>0</v>
      </c>
      <c r="K150" s="104"/>
      <c r="L150" s="104"/>
      <c r="M150" s="104"/>
      <c r="N150" s="104"/>
      <c r="O150" s="104"/>
      <c r="P150" s="104"/>
      <c r="Q150" s="104"/>
      <c r="R150" s="104"/>
      <c r="S150" s="104"/>
    </row>
    <row r="151" spans="1:19" x14ac:dyDescent="0.3">
      <c r="A151" s="83">
        <v>528</v>
      </c>
      <c r="B151" s="318" t="s">
        <v>127</v>
      </c>
      <c r="C151" s="104"/>
      <c r="D151" s="104">
        <v>0</v>
      </c>
      <c r="E151" s="104">
        <v>0</v>
      </c>
      <c r="F151" s="104">
        <v>0</v>
      </c>
      <c r="G151" s="104">
        <v>0</v>
      </c>
      <c r="H151" s="104">
        <v>0</v>
      </c>
      <c r="I151" s="104">
        <v>0</v>
      </c>
      <c r="J151" s="104">
        <v>0</v>
      </c>
      <c r="K151" s="104"/>
      <c r="L151" s="104"/>
      <c r="M151" s="104"/>
      <c r="N151" s="104"/>
      <c r="O151" s="104"/>
      <c r="P151" s="104"/>
      <c r="Q151" s="104"/>
      <c r="R151" s="104"/>
      <c r="S151" s="104"/>
    </row>
    <row r="152" spans="1:19" x14ac:dyDescent="0.3">
      <c r="A152" s="83">
        <v>529</v>
      </c>
      <c r="B152" s="318" t="s">
        <v>128</v>
      </c>
      <c r="C152" s="104"/>
      <c r="D152" s="104">
        <v>0</v>
      </c>
      <c r="E152" s="104">
        <v>0</v>
      </c>
      <c r="F152" s="104">
        <v>0</v>
      </c>
      <c r="G152" s="104">
        <v>0</v>
      </c>
      <c r="H152" s="104">
        <v>0</v>
      </c>
      <c r="I152" s="104">
        <v>0</v>
      </c>
      <c r="J152" s="104">
        <v>0</v>
      </c>
      <c r="K152" s="104"/>
      <c r="L152" s="104"/>
      <c r="M152" s="104"/>
      <c r="N152" s="104"/>
      <c r="O152" s="104"/>
      <c r="P152" s="104"/>
      <c r="Q152" s="104"/>
      <c r="R152" s="104"/>
      <c r="S152" s="104"/>
    </row>
    <row r="153" spans="1:19" x14ac:dyDescent="0.3">
      <c r="A153" s="83">
        <v>530</v>
      </c>
      <c r="B153" s="318" t="s">
        <v>129</v>
      </c>
      <c r="C153" s="104"/>
      <c r="D153" s="104">
        <v>0</v>
      </c>
      <c r="E153" s="104">
        <v>0</v>
      </c>
      <c r="F153" s="104">
        <v>0</v>
      </c>
      <c r="G153" s="104">
        <v>0</v>
      </c>
      <c r="H153" s="104">
        <v>0</v>
      </c>
      <c r="I153" s="104">
        <v>0</v>
      </c>
      <c r="J153" s="104">
        <v>0</v>
      </c>
      <c r="K153" s="104"/>
      <c r="L153" s="104"/>
      <c r="M153" s="104"/>
      <c r="N153" s="104"/>
      <c r="O153" s="104"/>
      <c r="P153" s="104"/>
      <c r="Q153" s="104"/>
      <c r="R153" s="104"/>
      <c r="S153" s="104"/>
    </row>
    <row r="154" spans="1:19" x14ac:dyDescent="0.3">
      <c r="A154" s="83">
        <v>531</v>
      </c>
      <c r="B154" s="318" t="s">
        <v>130</v>
      </c>
      <c r="C154" s="104"/>
      <c r="D154" s="104">
        <v>0</v>
      </c>
      <c r="E154" s="104">
        <v>0</v>
      </c>
      <c r="F154" s="104">
        <v>0</v>
      </c>
      <c r="G154" s="104">
        <v>0</v>
      </c>
      <c r="H154" s="104">
        <v>0</v>
      </c>
      <c r="I154" s="104">
        <v>0</v>
      </c>
      <c r="J154" s="104">
        <v>0</v>
      </c>
      <c r="K154" s="104"/>
      <c r="L154" s="104"/>
      <c r="M154" s="104"/>
      <c r="N154" s="104"/>
      <c r="O154" s="104"/>
      <c r="P154" s="104"/>
      <c r="Q154" s="104"/>
      <c r="R154" s="104"/>
      <c r="S154" s="104"/>
    </row>
    <row r="155" spans="1:19" x14ac:dyDescent="0.3">
      <c r="A155" s="83">
        <v>532</v>
      </c>
      <c r="B155" s="318" t="s">
        <v>364</v>
      </c>
      <c r="C155" s="104"/>
      <c r="D155" s="104">
        <v>0</v>
      </c>
      <c r="E155" s="104">
        <v>0</v>
      </c>
      <c r="F155" s="104">
        <v>0</v>
      </c>
      <c r="G155" s="104">
        <v>0</v>
      </c>
      <c r="H155" s="104">
        <v>0</v>
      </c>
      <c r="I155" s="104">
        <v>0</v>
      </c>
      <c r="J155" s="104">
        <v>0</v>
      </c>
      <c r="K155" s="104"/>
      <c r="L155" s="104"/>
      <c r="M155" s="104"/>
      <c r="N155" s="104"/>
      <c r="O155" s="104"/>
      <c r="P155" s="104"/>
      <c r="Q155" s="104"/>
      <c r="R155" s="104"/>
      <c r="S155" s="104"/>
    </row>
    <row r="156" spans="1:19" x14ac:dyDescent="0.3">
      <c r="A156" s="83">
        <v>533</v>
      </c>
      <c r="B156" s="318" t="s">
        <v>365</v>
      </c>
      <c r="C156" s="104"/>
      <c r="D156" s="104">
        <v>0</v>
      </c>
      <c r="E156" s="104">
        <v>0</v>
      </c>
      <c r="F156" s="104">
        <v>0</v>
      </c>
      <c r="G156" s="104">
        <v>0</v>
      </c>
      <c r="H156" s="104">
        <v>0</v>
      </c>
      <c r="I156" s="104">
        <v>0</v>
      </c>
      <c r="J156" s="104">
        <v>0</v>
      </c>
      <c r="K156" s="104"/>
      <c r="L156" s="104"/>
      <c r="M156" s="104"/>
      <c r="N156" s="104"/>
      <c r="O156" s="104"/>
      <c r="P156" s="104"/>
      <c r="Q156" s="104"/>
      <c r="R156" s="104"/>
      <c r="S156" s="104"/>
    </row>
    <row r="157" spans="1:19" x14ac:dyDescent="0.3">
      <c r="A157" s="83">
        <v>534</v>
      </c>
      <c r="B157" s="318" t="s">
        <v>366</v>
      </c>
      <c r="C157" s="104"/>
      <c r="D157" s="104">
        <v>842977</v>
      </c>
      <c r="E157" s="104">
        <v>10573947</v>
      </c>
      <c r="F157" s="104">
        <v>3180745</v>
      </c>
      <c r="G157" s="104">
        <v>1343316</v>
      </c>
      <c r="H157" s="104">
        <v>2180953</v>
      </c>
      <c r="I157" s="104">
        <v>5799420</v>
      </c>
      <c r="J157" s="104">
        <v>1485601</v>
      </c>
      <c r="K157" s="104"/>
      <c r="L157" s="104"/>
      <c r="M157" s="104"/>
      <c r="N157" s="104"/>
      <c r="O157" s="104"/>
      <c r="P157" s="104"/>
      <c r="Q157" s="104"/>
      <c r="R157" s="104"/>
      <c r="S157" s="104"/>
    </row>
    <row r="158" spans="1:19" x14ac:dyDescent="0.3">
      <c r="A158" s="83">
        <v>535</v>
      </c>
      <c r="B158" s="318" t="s">
        <v>115</v>
      </c>
      <c r="C158" s="104"/>
      <c r="D158" s="104">
        <v>0</v>
      </c>
      <c r="E158" s="104">
        <v>0</v>
      </c>
      <c r="F158" s="104">
        <v>0</v>
      </c>
      <c r="G158" s="104">
        <v>0</v>
      </c>
      <c r="H158" s="104">
        <v>0</v>
      </c>
      <c r="I158" s="104">
        <v>0</v>
      </c>
      <c r="J158" s="104">
        <v>0</v>
      </c>
      <c r="K158" s="104"/>
      <c r="L158" s="104"/>
      <c r="M158" s="104"/>
      <c r="N158" s="104"/>
      <c r="O158" s="104"/>
      <c r="P158" s="104"/>
      <c r="Q158" s="104"/>
      <c r="R158" s="104"/>
      <c r="S158" s="104"/>
    </row>
    <row r="159" spans="1:19" x14ac:dyDescent="0.3">
      <c r="A159" s="83">
        <v>536</v>
      </c>
      <c r="B159" s="318" t="s">
        <v>65</v>
      </c>
      <c r="C159" s="104"/>
      <c r="D159" s="104">
        <v>0</v>
      </c>
      <c r="E159" s="104">
        <v>0</v>
      </c>
      <c r="F159" s="104">
        <v>0</v>
      </c>
      <c r="G159" s="104">
        <v>0</v>
      </c>
      <c r="H159" s="104">
        <v>0</v>
      </c>
      <c r="I159" s="104">
        <v>0</v>
      </c>
      <c r="J159" s="104">
        <v>0</v>
      </c>
      <c r="K159" s="104"/>
      <c r="L159" s="104"/>
      <c r="M159" s="104"/>
      <c r="N159" s="104"/>
      <c r="O159" s="104"/>
      <c r="P159" s="104"/>
      <c r="Q159" s="104"/>
      <c r="R159" s="104"/>
      <c r="S159" s="104"/>
    </row>
    <row r="160" spans="1:19" x14ac:dyDescent="0.3">
      <c r="A160" s="83">
        <v>537</v>
      </c>
      <c r="B160" s="318" t="s">
        <v>150</v>
      </c>
      <c r="C160" s="104"/>
      <c r="D160" s="104">
        <v>0</v>
      </c>
      <c r="E160" s="104">
        <v>0</v>
      </c>
      <c r="F160" s="104">
        <v>0</v>
      </c>
      <c r="G160" s="104">
        <v>0</v>
      </c>
      <c r="H160" s="104">
        <v>0</v>
      </c>
      <c r="I160" s="104">
        <v>0</v>
      </c>
      <c r="J160" s="104">
        <v>0</v>
      </c>
      <c r="K160" s="104"/>
      <c r="L160" s="104"/>
      <c r="M160" s="104"/>
      <c r="N160" s="104"/>
      <c r="O160" s="104"/>
      <c r="P160" s="104"/>
      <c r="Q160" s="104"/>
      <c r="R160" s="104"/>
      <c r="S160" s="104"/>
    </row>
    <row r="161" spans="1:19" x14ac:dyDescent="0.3">
      <c r="A161" s="83">
        <v>538</v>
      </c>
      <c r="B161" s="318" t="s">
        <v>149</v>
      </c>
      <c r="C161" s="104"/>
      <c r="D161" s="104">
        <v>0</v>
      </c>
      <c r="E161" s="104">
        <v>0</v>
      </c>
      <c r="F161" s="104">
        <v>0</v>
      </c>
      <c r="G161" s="104">
        <v>0</v>
      </c>
      <c r="H161" s="104">
        <v>0</v>
      </c>
      <c r="I161" s="104">
        <v>0</v>
      </c>
      <c r="J161" s="104">
        <v>0</v>
      </c>
      <c r="K161" s="104"/>
      <c r="L161" s="104"/>
      <c r="M161" s="104"/>
      <c r="N161" s="104"/>
      <c r="O161" s="104"/>
      <c r="P161" s="104"/>
      <c r="Q161" s="104"/>
      <c r="R161" s="104"/>
      <c r="S161" s="104"/>
    </row>
    <row r="162" spans="1:19" x14ac:dyDescent="0.3">
      <c r="A162" s="83">
        <v>540</v>
      </c>
      <c r="B162" s="318" t="s">
        <v>123</v>
      </c>
      <c r="C162" s="104"/>
      <c r="D162" s="104">
        <v>0</v>
      </c>
      <c r="E162" s="104">
        <v>0</v>
      </c>
      <c r="F162" s="104">
        <v>0</v>
      </c>
      <c r="G162" s="104">
        <v>0</v>
      </c>
      <c r="H162" s="104">
        <v>0</v>
      </c>
      <c r="I162" s="104">
        <v>0</v>
      </c>
      <c r="J162" s="104">
        <v>0</v>
      </c>
      <c r="K162" s="104"/>
      <c r="L162" s="104"/>
      <c r="M162" s="104"/>
      <c r="N162" s="104"/>
      <c r="O162" s="104"/>
      <c r="P162" s="104"/>
      <c r="Q162" s="104"/>
      <c r="R162" s="104"/>
      <c r="S162" s="104"/>
    </row>
    <row r="163" spans="1:19" ht="28.8" x14ac:dyDescent="0.3">
      <c r="A163" s="83">
        <v>541</v>
      </c>
      <c r="B163" s="318" t="s">
        <v>168</v>
      </c>
      <c r="C163" s="104"/>
      <c r="D163" s="104">
        <v>0</v>
      </c>
      <c r="E163" s="104">
        <v>0</v>
      </c>
      <c r="F163" s="104">
        <v>0</v>
      </c>
      <c r="G163" s="104">
        <v>0</v>
      </c>
      <c r="H163" s="104">
        <v>0</v>
      </c>
      <c r="I163" s="104">
        <v>0</v>
      </c>
      <c r="J163" s="104">
        <v>0</v>
      </c>
      <c r="K163" s="104"/>
      <c r="L163" s="104"/>
      <c r="M163" s="104"/>
      <c r="N163" s="104"/>
      <c r="O163" s="104"/>
      <c r="P163" s="104"/>
      <c r="Q163" s="104"/>
      <c r="R163" s="104"/>
      <c r="S163" s="104"/>
    </row>
    <row r="164" spans="1:19" x14ac:dyDescent="0.3">
      <c r="A164" s="83">
        <v>542</v>
      </c>
      <c r="B164" s="318" t="s">
        <v>367</v>
      </c>
      <c r="C164" s="104"/>
      <c r="D164" s="104">
        <v>0</v>
      </c>
      <c r="E164" s="104">
        <v>0</v>
      </c>
      <c r="F164" s="104">
        <v>0</v>
      </c>
      <c r="G164" s="104">
        <v>0</v>
      </c>
      <c r="H164" s="104">
        <v>0</v>
      </c>
      <c r="I164" s="104">
        <v>0</v>
      </c>
      <c r="J164" s="104">
        <v>0</v>
      </c>
      <c r="K164" s="104"/>
      <c r="L164" s="104"/>
      <c r="M164" s="104"/>
      <c r="N164" s="104"/>
      <c r="O164" s="104"/>
      <c r="P164" s="104"/>
      <c r="Q164" s="104"/>
      <c r="R164" s="104"/>
      <c r="S164" s="104"/>
    </row>
    <row r="165" spans="1:19" x14ac:dyDescent="0.3">
      <c r="A165" s="83">
        <v>544</v>
      </c>
      <c r="B165" s="318" t="s">
        <v>18</v>
      </c>
      <c r="C165" s="104"/>
      <c r="D165" s="104">
        <v>0</v>
      </c>
      <c r="E165" s="104">
        <v>0</v>
      </c>
      <c r="F165" s="104">
        <v>0</v>
      </c>
      <c r="G165" s="104">
        <v>0</v>
      </c>
      <c r="H165" s="104">
        <v>0</v>
      </c>
      <c r="I165" s="104">
        <v>0</v>
      </c>
      <c r="J165" s="104">
        <v>0</v>
      </c>
      <c r="K165" s="104"/>
      <c r="L165" s="104"/>
      <c r="M165" s="104"/>
      <c r="N165" s="104"/>
      <c r="O165" s="104"/>
      <c r="P165" s="104"/>
      <c r="Q165" s="104"/>
      <c r="R165" s="104"/>
      <c r="S165" s="104"/>
    </row>
    <row r="166" spans="1:19" x14ac:dyDescent="0.3">
      <c r="A166" s="374">
        <v>545</v>
      </c>
      <c r="B166" s="480" t="s">
        <v>19</v>
      </c>
      <c r="C166" s="375"/>
      <c r="D166" s="375">
        <v>0</v>
      </c>
      <c r="E166" s="375">
        <v>0</v>
      </c>
      <c r="F166" s="375">
        <v>0</v>
      </c>
      <c r="G166" s="375">
        <v>0</v>
      </c>
      <c r="H166" s="375">
        <v>0</v>
      </c>
      <c r="I166" s="375">
        <v>0</v>
      </c>
      <c r="J166" s="375">
        <v>0</v>
      </c>
      <c r="K166" s="375"/>
      <c r="L166" s="375"/>
      <c r="M166" s="375"/>
      <c r="N166" s="375"/>
      <c r="O166" s="375"/>
      <c r="P166" s="375"/>
      <c r="Q166" s="375"/>
      <c r="R166" s="375"/>
      <c r="S166" s="375"/>
    </row>
    <row r="167" spans="1:19" x14ac:dyDescent="0.3">
      <c r="A167" s="83">
        <v>546</v>
      </c>
      <c r="B167" s="318" t="s">
        <v>368</v>
      </c>
      <c r="C167" s="104"/>
      <c r="D167" s="104">
        <v>0</v>
      </c>
      <c r="E167" s="104">
        <v>0</v>
      </c>
      <c r="F167" s="104">
        <v>0</v>
      </c>
      <c r="G167" s="104">
        <v>0</v>
      </c>
      <c r="H167" s="104">
        <v>0</v>
      </c>
      <c r="I167" s="104">
        <v>0</v>
      </c>
      <c r="J167" s="104">
        <v>0</v>
      </c>
      <c r="K167" s="104"/>
      <c r="L167" s="104"/>
      <c r="M167" s="104"/>
      <c r="N167" s="104"/>
      <c r="O167" s="104"/>
      <c r="P167" s="104"/>
      <c r="Q167" s="104"/>
      <c r="R167" s="104"/>
      <c r="S167" s="104"/>
    </row>
    <row r="168" spans="1:19" ht="72" x14ac:dyDescent="0.3">
      <c r="A168" s="83">
        <v>547</v>
      </c>
      <c r="B168" s="318" t="s">
        <v>369</v>
      </c>
      <c r="C168" s="104"/>
      <c r="D168" s="104">
        <v>2</v>
      </c>
      <c r="E168" s="104">
        <v>2</v>
      </c>
      <c r="F168" s="104">
        <v>3</v>
      </c>
      <c r="G168" s="104">
        <v>3</v>
      </c>
      <c r="H168" s="104">
        <v>1</v>
      </c>
      <c r="I168" s="104">
        <v>1</v>
      </c>
      <c r="J168" s="104">
        <v>3</v>
      </c>
      <c r="K168" s="104"/>
      <c r="L168" s="104"/>
      <c r="M168" s="104"/>
      <c r="N168" s="104"/>
      <c r="O168" s="104"/>
      <c r="P168" s="104"/>
      <c r="Q168" s="104"/>
      <c r="R168" s="104"/>
      <c r="S168" s="104"/>
    </row>
    <row r="169" spans="1:19" ht="28.8" x14ac:dyDescent="0.3">
      <c r="A169" s="367">
        <v>554</v>
      </c>
      <c r="B169" s="481" t="s">
        <v>171</v>
      </c>
      <c r="C169" s="364"/>
      <c r="D169" s="364">
        <v>25709171</v>
      </c>
      <c r="E169" s="364">
        <v>32648308</v>
      </c>
      <c r="F169" s="364">
        <v>13562503</v>
      </c>
      <c r="G169" s="364">
        <v>25038836</v>
      </c>
      <c r="H169" s="364">
        <v>15858773</v>
      </c>
      <c r="I169" s="364">
        <v>31757539</v>
      </c>
      <c r="J169" s="364">
        <v>30547376</v>
      </c>
      <c r="K169" s="364"/>
      <c r="L169" s="364"/>
      <c r="M169" s="364"/>
      <c r="N169" s="364"/>
      <c r="O169" s="364"/>
      <c r="P169" s="364"/>
      <c r="Q169" s="364"/>
      <c r="R169" s="364"/>
      <c r="S169" s="364"/>
    </row>
    <row r="170" spans="1:19" ht="28.8" x14ac:dyDescent="0.3">
      <c r="A170" s="367">
        <v>555</v>
      </c>
      <c r="B170" s="481" t="s">
        <v>172</v>
      </c>
      <c r="C170" s="364"/>
      <c r="D170" s="364">
        <v>18661623</v>
      </c>
      <c r="E170" s="364">
        <v>22701673</v>
      </c>
      <c r="F170" s="364">
        <v>9862217</v>
      </c>
      <c r="G170" s="364">
        <v>21910404</v>
      </c>
      <c r="H170" s="364">
        <v>10163598</v>
      </c>
      <c r="I170" s="364">
        <v>26594484</v>
      </c>
      <c r="J170" s="364">
        <v>23205055</v>
      </c>
      <c r="K170" s="364"/>
      <c r="L170" s="364"/>
      <c r="M170" s="364"/>
      <c r="N170" s="364"/>
      <c r="O170" s="364"/>
      <c r="P170" s="364"/>
      <c r="Q170" s="364"/>
      <c r="R170" s="364"/>
      <c r="S170" s="364"/>
    </row>
    <row r="171" spans="1:19" ht="28.8" x14ac:dyDescent="0.3">
      <c r="A171" s="367">
        <v>556</v>
      </c>
      <c r="B171" s="481" t="s">
        <v>173</v>
      </c>
      <c r="C171" s="364"/>
      <c r="D171" s="364">
        <v>52746899</v>
      </c>
      <c r="E171" s="364">
        <v>100907546</v>
      </c>
      <c r="F171" s="364">
        <v>34605676</v>
      </c>
      <c r="G171" s="364">
        <v>39599004</v>
      </c>
      <c r="H171" s="364">
        <v>31968838</v>
      </c>
      <c r="I171" s="364">
        <v>65609851</v>
      </c>
      <c r="J171" s="364">
        <v>61783910</v>
      </c>
      <c r="K171" s="364"/>
      <c r="L171" s="364"/>
      <c r="M171" s="364"/>
      <c r="N171" s="364"/>
      <c r="O171" s="364"/>
      <c r="P171" s="364"/>
      <c r="Q171" s="364"/>
      <c r="R171" s="364"/>
      <c r="S171" s="364"/>
    </row>
    <row r="172" spans="1:19" ht="28.8" x14ac:dyDescent="0.3">
      <c r="A172" s="367">
        <v>557</v>
      </c>
      <c r="B172" s="481" t="s">
        <v>174</v>
      </c>
      <c r="C172" s="364"/>
      <c r="D172" s="364">
        <v>42985048</v>
      </c>
      <c r="E172" s="364">
        <v>100907546</v>
      </c>
      <c r="F172" s="364">
        <v>32317114</v>
      </c>
      <c r="G172" s="364">
        <v>38055293</v>
      </c>
      <c r="H172" s="364">
        <v>31376918</v>
      </c>
      <c r="I172" s="364">
        <v>47715995</v>
      </c>
      <c r="J172" s="364">
        <v>59072703</v>
      </c>
      <c r="K172" s="364"/>
      <c r="L172" s="364"/>
      <c r="M172" s="364"/>
      <c r="N172" s="364"/>
      <c r="O172" s="364"/>
      <c r="P172" s="364"/>
      <c r="Q172" s="364"/>
      <c r="R172" s="364"/>
      <c r="S172" s="364"/>
    </row>
    <row r="173" spans="1:19" x14ac:dyDescent="0.3">
      <c r="A173" s="83">
        <v>558</v>
      </c>
      <c r="B173" s="318" t="s">
        <v>370</v>
      </c>
      <c r="C173" s="104"/>
      <c r="D173" s="104">
        <v>114511600</v>
      </c>
      <c r="E173" s="104">
        <v>208195238</v>
      </c>
      <c r="F173" s="104">
        <v>83206060</v>
      </c>
      <c r="G173" s="104">
        <v>79405122</v>
      </c>
      <c r="H173" s="104">
        <v>78155115</v>
      </c>
      <c r="I173" s="104">
        <v>67396558</v>
      </c>
      <c r="J173" s="104">
        <v>89011099</v>
      </c>
      <c r="K173" s="104"/>
      <c r="L173" s="104"/>
      <c r="M173" s="104"/>
      <c r="N173" s="104"/>
      <c r="O173" s="104"/>
      <c r="P173" s="104"/>
      <c r="Q173" s="104"/>
      <c r="R173" s="104"/>
      <c r="S173" s="104"/>
    </row>
    <row r="174" spans="1:19" x14ac:dyDescent="0.3">
      <c r="A174" s="83">
        <v>559</v>
      </c>
      <c r="B174" s="318" t="s">
        <v>371</v>
      </c>
      <c r="C174" s="104"/>
      <c r="D174" s="104">
        <v>75933884</v>
      </c>
      <c r="E174" s="104">
        <v>124021562</v>
      </c>
      <c r="F174" s="104">
        <v>47536336</v>
      </c>
      <c r="G174" s="104">
        <v>50917487</v>
      </c>
      <c r="H174" s="104">
        <v>48737288</v>
      </c>
      <c r="I174" s="104">
        <v>68292192</v>
      </c>
      <c r="J174" s="104">
        <v>55551671</v>
      </c>
      <c r="K174" s="104"/>
      <c r="L174" s="104"/>
      <c r="M174" s="104"/>
      <c r="N174" s="104"/>
      <c r="O174" s="104"/>
      <c r="P174" s="104"/>
      <c r="Q174" s="104"/>
      <c r="R174" s="104"/>
      <c r="S174" s="104"/>
    </row>
    <row r="175" spans="1:19" x14ac:dyDescent="0.3">
      <c r="A175" s="83">
        <v>560</v>
      </c>
      <c r="B175" s="318" t="s">
        <v>372</v>
      </c>
      <c r="C175" s="104"/>
      <c r="D175" s="104">
        <v>39312150</v>
      </c>
      <c r="E175" s="104">
        <v>124930707</v>
      </c>
      <c r="F175" s="104">
        <v>20410489</v>
      </c>
      <c r="G175" s="104">
        <v>26356216</v>
      </c>
      <c r="H175" s="104">
        <v>14595927</v>
      </c>
      <c r="I175" s="104">
        <v>32884698</v>
      </c>
      <c r="J175" s="104">
        <v>44824984</v>
      </c>
      <c r="K175" s="104"/>
      <c r="L175" s="104"/>
      <c r="M175" s="104"/>
      <c r="N175" s="104"/>
      <c r="O175" s="104"/>
      <c r="P175" s="104"/>
      <c r="Q175" s="104"/>
      <c r="R175" s="104"/>
      <c r="S175" s="104"/>
    </row>
    <row r="176" spans="1:19" x14ac:dyDescent="0.3">
      <c r="A176" s="83">
        <v>561</v>
      </c>
      <c r="B176" s="318" t="s">
        <v>373</v>
      </c>
      <c r="C176" s="104"/>
      <c r="D176" s="104">
        <v>0</v>
      </c>
      <c r="E176" s="104">
        <v>0</v>
      </c>
      <c r="F176" s="104">
        <v>0</v>
      </c>
      <c r="G176" s="104">
        <v>0</v>
      </c>
      <c r="H176" s="104">
        <v>460960</v>
      </c>
      <c r="I176" s="104">
        <v>410813</v>
      </c>
      <c r="J176" s="104">
        <v>0</v>
      </c>
      <c r="K176" s="104"/>
      <c r="L176" s="104"/>
      <c r="M176" s="104"/>
      <c r="N176" s="104"/>
      <c r="O176" s="104"/>
      <c r="P176" s="104"/>
      <c r="Q176" s="104"/>
      <c r="R176" s="104"/>
      <c r="S176" s="104"/>
    </row>
    <row r="177" spans="1:19" x14ac:dyDescent="0.3">
      <c r="A177" s="83">
        <v>562</v>
      </c>
      <c r="B177" s="318" t="s">
        <v>374</v>
      </c>
      <c r="C177" s="104"/>
      <c r="D177" s="104">
        <v>0</v>
      </c>
      <c r="E177" s="104">
        <v>0</v>
      </c>
      <c r="F177" s="104">
        <v>0</v>
      </c>
      <c r="G177" s="104">
        <v>0</v>
      </c>
      <c r="H177" s="104">
        <v>0</v>
      </c>
      <c r="I177" s="104">
        <v>0</v>
      </c>
      <c r="J177" s="104">
        <v>0</v>
      </c>
      <c r="K177" s="104"/>
      <c r="L177" s="104"/>
      <c r="M177" s="104"/>
      <c r="N177" s="104"/>
      <c r="O177" s="104"/>
      <c r="P177" s="104"/>
      <c r="Q177" s="104"/>
      <c r="R177" s="104"/>
      <c r="S177" s="104"/>
    </row>
    <row r="178" spans="1:19" x14ac:dyDescent="0.3">
      <c r="A178" s="83">
        <v>563</v>
      </c>
      <c r="B178" s="318" t="s">
        <v>375</v>
      </c>
      <c r="C178" s="104"/>
      <c r="D178" s="104">
        <v>0</v>
      </c>
      <c r="E178" s="104">
        <v>0</v>
      </c>
      <c r="F178" s="104">
        <v>0</v>
      </c>
      <c r="G178" s="104">
        <v>0</v>
      </c>
      <c r="H178" s="104">
        <v>0</v>
      </c>
      <c r="I178" s="104">
        <v>0</v>
      </c>
      <c r="J178" s="104">
        <v>0</v>
      </c>
      <c r="K178" s="104"/>
      <c r="L178" s="104"/>
      <c r="M178" s="104"/>
      <c r="N178" s="104"/>
      <c r="O178" s="104"/>
      <c r="P178" s="104"/>
      <c r="Q178" s="104"/>
      <c r="R178" s="104"/>
      <c r="S178" s="104"/>
    </row>
    <row r="179" spans="1:19" x14ac:dyDescent="0.3">
      <c r="A179" s="83">
        <v>564</v>
      </c>
      <c r="B179" s="318" t="s">
        <v>376</v>
      </c>
      <c r="C179" s="104"/>
      <c r="D179" s="104">
        <v>606828453</v>
      </c>
      <c r="E179" s="104">
        <v>1064713329</v>
      </c>
      <c r="F179" s="104">
        <v>342013509</v>
      </c>
      <c r="G179" s="104">
        <v>441758184</v>
      </c>
      <c r="H179" s="104">
        <v>390226102</v>
      </c>
      <c r="I179" s="104">
        <v>617231313</v>
      </c>
      <c r="J179" s="104">
        <v>473997841</v>
      </c>
      <c r="K179" s="104"/>
      <c r="L179" s="104"/>
      <c r="M179" s="104"/>
      <c r="N179" s="104"/>
      <c r="O179" s="104"/>
      <c r="P179" s="104"/>
      <c r="Q179" s="104"/>
      <c r="R179" s="104"/>
      <c r="S179" s="104"/>
    </row>
    <row r="180" spans="1:19" x14ac:dyDescent="0.3">
      <c r="A180" s="83">
        <v>565</v>
      </c>
      <c r="B180" s="318" t="s">
        <v>377</v>
      </c>
      <c r="C180" s="104"/>
      <c r="D180" s="104">
        <v>0</v>
      </c>
      <c r="E180" s="104">
        <v>0</v>
      </c>
      <c r="F180" s="104">
        <v>0</v>
      </c>
      <c r="G180" s="104">
        <v>0</v>
      </c>
      <c r="H180" s="104">
        <v>0</v>
      </c>
      <c r="I180" s="104">
        <v>0</v>
      </c>
      <c r="J180" s="104">
        <v>0</v>
      </c>
      <c r="K180" s="104"/>
      <c r="L180" s="104"/>
      <c r="M180" s="104"/>
      <c r="N180" s="104"/>
      <c r="O180" s="104"/>
      <c r="P180" s="104"/>
      <c r="Q180" s="104"/>
      <c r="R180" s="104"/>
      <c r="S180" s="104"/>
    </row>
    <row r="181" spans="1:19" x14ac:dyDescent="0.3">
      <c r="A181" s="83">
        <v>566</v>
      </c>
      <c r="B181" s="318" t="s">
        <v>378</v>
      </c>
      <c r="C181" s="104"/>
      <c r="D181" s="104">
        <v>0</v>
      </c>
      <c r="E181" s="104">
        <v>0</v>
      </c>
      <c r="F181" s="104">
        <v>0</v>
      </c>
      <c r="G181" s="104">
        <v>0</v>
      </c>
      <c r="H181" s="104">
        <v>0</v>
      </c>
      <c r="I181" s="104">
        <v>0</v>
      </c>
      <c r="J181" s="104">
        <v>0</v>
      </c>
      <c r="K181" s="104"/>
      <c r="L181" s="104"/>
      <c r="M181" s="104"/>
      <c r="N181" s="104"/>
      <c r="O181" s="104"/>
      <c r="P181" s="104"/>
      <c r="Q181" s="104"/>
      <c r="R181" s="104"/>
      <c r="S181" s="104"/>
    </row>
    <row r="182" spans="1:19" x14ac:dyDescent="0.3">
      <c r="A182" s="83">
        <v>567</v>
      </c>
      <c r="B182" s="318" t="s">
        <v>379</v>
      </c>
      <c r="C182" s="104"/>
      <c r="D182" s="104">
        <v>0</v>
      </c>
      <c r="E182" s="104">
        <v>0</v>
      </c>
      <c r="F182" s="104">
        <v>0</v>
      </c>
      <c r="G182" s="104">
        <v>0</v>
      </c>
      <c r="H182" s="104">
        <v>0</v>
      </c>
      <c r="I182" s="104">
        <v>0</v>
      </c>
      <c r="J182" s="104">
        <v>0</v>
      </c>
      <c r="K182" s="104"/>
      <c r="L182" s="104"/>
      <c r="M182" s="104"/>
      <c r="N182" s="104"/>
      <c r="O182" s="104"/>
      <c r="P182" s="104"/>
      <c r="Q182" s="104"/>
      <c r="R182" s="104"/>
      <c r="S182" s="104"/>
    </row>
    <row r="183" spans="1:19" x14ac:dyDescent="0.3">
      <c r="A183" s="83">
        <v>568</v>
      </c>
      <c r="B183" s="318" t="s">
        <v>380</v>
      </c>
      <c r="C183" s="104"/>
      <c r="D183" s="104">
        <v>0</v>
      </c>
      <c r="E183" s="104">
        <v>0</v>
      </c>
      <c r="F183" s="104">
        <v>0</v>
      </c>
      <c r="G183" s="104">
        <v>764734</v>
      </c>
      <c r="H183" s="104">
        <v>0</v>
      </c>
      <c r="I183" s="104">
        <v>0</v>
      </c>
      <c r="J183" s="104">
        <v>0</v>
      </c>
      <c r="K183" s="104"/>
      <c r="L183" s="104"/>
      <c r="M183" s="104"/>
      <c r="N183" s="104"/>
      <c r="O183" s="104"/>
      <c r="P183" s="104"/>
      <c r="Q183" s="104"/>
      <c r="R183" s="104"/>
      <c r="S183" s="104"/>
    </row>
    <row r="184" spans="1:19" x14ac:dyDescent="0.3">
      <c r="A184" s="83">
        <v>569</v>
      </c>
      <c r="B184" s="318" t="s">
        <v>381</v>
      </c>
      <c r="C184" s="104"/>
      <c r="D184" s="104">
        <v>0</v>
      </c>
      <c r="E184" s="104">
        <v>0</v>
      </c>
      <c r="F184" s="104">
        <v>0</v>
      </c>
      <c r="G184" s="104">
        <v>267885</v>
      </c>
      <c r="H184" s="104">
        <v>0</v>
      </c>
      <c r="I184" s="104">
        <v>0</v>
      </c>
      <c r="J184" s="104">
        <v>0</v>
      </c>
      <c r="K184" s="104"/>
      <c r="L184" s="104"/>
      <c r="M184" s="104"/>
      <c r="N184" s="104"/>
      <c r="O184" s="104"/>
      <c r="P184" s="104"/>
      <c r="Q184" s="104"/>
      <c r="R184" s="104"/>
      <c r="S184" s="104"/>
    </row>
    <row r="185" spans="1:19" x14ac:dyDescent="0.3">
      <c r="A185" s="83">
        <v>571</v>
      </c>
      <c r="B185" s="318" t="s">
        <v>287</v>
      </c>
      <c r="C185" s="104"/>
      <c r="D185" s="104">
        <v>5031939</v>
      </c>
      <c r="E185" s="104">
        <v>3583774</v>
      </c>
      <c r="F185" s="104">
        <v>2466448</v>
      </c>
      <c r="G185" s="104">
        <v>10833712</v>
      </c>
      <c r="H185" s="104">
        <v>34987865</v>
      </c>
      <c r="I185" s="104">
        <v>8137072</v>
      </c>
      <c r="J185" s="104">
        <v>4059719</v>
      </c>
      <c r="K185" s="104"/>
      <c r="L185" s="104"/>
      <c r="M185" s="104"/>
      <c r="N185" s="104"/>
      <c r="O185" s="104"/>
      <c r="P185" s="104"/>
      <c r="Q185" s="104"/>
      <c r="R185" s="104"/>
      <c r="S185" s="104"/>
    </row>
    <row r="186" spans="1:19" x14ac:dyDescent="0.3">
      <c r="A186" s="83">
        <v>572</v>
      </c>
      <c r="B186" s="318" t="s">
        <v>288</v>
      </c>
      <c r="C186" s="104"/>
      <c r="D186" s="104">
        <v>75620287</v>
      </c>
      <c r="E186" s="104">
        <v>108744955</v>
      </c>
      <c r="F186" s="104">
        <v>47536336</v>
      </c>
      <c r="G186" s="104">
        <v>50917487</v>
      </c>
      <c r="H186" s="104">
        <v>48737288</v>
      </c>
      <c r="I186" s="104">
        <v>68292192</v>
      </c>
      <c r="J186" s="104">
        <v>55551671</v>
      </c>
      <c r="K186" s="104"/>
      <c r="L186" s="104"/>
      <c r="M186" s="104"/>
      <c r="N186" s="104"/>
      <c r="O186" s="104"/>
      <c r="P186" s="104"/>
      <c r="Q186" s="104"/>
      <c r="R186" s="104"/>
      <c r="S186" s="104"/>
    </row>
    <row r="187" spans="1:19" x14ac:dyDescent="0.3">
      <c r="A187" s="83">
        <v>573</v>
      </c>
      <c r="B187" s="318" t="s">
        <v>296</v>
      </c>
      <c r="C187" s="104"/>
      <c r="D187" s="104">
        <v>59743257</v>
      </c>
      <c r="E187" s="104">
        <v>116748027</v>
      </c>
      <c r="F187" s="104">
        <v>60458546</v>
      </c>
      <c r="G187" s="104">
        <v>49104374</v>
      </c>
      <c r="H187" s="104">
        <v>61547110</v>
      </c>
      <c r="I187" s="104">
        <v>47718675</v>
      </c>
      <c r="J187" s="104">
        <v>38322812</v>
      </c>
      <c r="K187" s="104"/>
      <c r="L187" s="104"/>
      <c r="M187" s="104"/>
      <c r="N187" s="104"/>
      <c r="O187" s="104"/>
      <c r="P187" s="104"/>
      <c r="Q187" s="104"/>
      <c r="R187" s="104"/>
      <c r="S187" s="104"/>
    </row>
    <row r="188" spans="1:19" x14ac:dyDescent="0.3">
      <c r="A188" s="83">
        <v>575</v>
      </c>
      <c r="B188" s="318" t="s">
        <v>161</v>
      </c>
      <c r="C188" s="104"/>
      <c r="D188" s="104">
        <v>0</v>
      </c>
      <c r="E188" s="104">
        <v>0</v>
      </c>
      <c r="F188" s="104">
        <v>0</v>
      </c>
      <c r="G188" s="104">
        <v>0</v>
      </c>
      <c r="H188" s="104">
        <v>0</v>
      </c>
      <c r="I188" s="104">
        <v>0</v>
      </c>
      <c r="J188" s="104">
        <v>0</v>
      </c>
      <c r="K188" s="104"/>
      <c r="L188" s="104"/>
      <c r="M188" s="104"/>
      <c r="N188" s="104"/>
      <c r="O188" s="104"/>
      <c r="P188" s="104"/>
      <c r="Q188" s="104"/>
      <c r="R188" s="104"/>
      <c r="S188" s="104"/>
    </row>
    <row r="189" spans="1:19" x14ac:dyDescent="0.3">
      <c r="A189" s="370">
        <v>576</v>
      </c>
      <c r="B189" s="427" t="s">
        <v>162</v>
      </c>
      <c r="C189" s="371"/>
      <c r="D189" s="371">
        <v>0</v>
      </c>
      <c r="E189" s="371">
        <v>0</v>
      </c>
      <c r="F189" s="371">
        <v>0</v>
      </c>
      <c r="G189" s="371">
        <v>0</v>
      </c>
      <c r="H189" s="371">
        <v>0</v>
      </c>
      <c r="I189" s="371">
        <v>0</v>
      </c>
      <c r="J189" s="371">
        <v>0</v>
      </c>
      <c r="K189" s="371"/>
      <c r="L189" s="371"/>
      <c r="M189" s="371"/>
      <c r="N189" s="371"/>
      <c r="O189" s="371"/>
      <c r="P189" s="371"/>
      <c r="Q189" s="371"/>
      <c r="R189" s="371"/>
      <c r="S189" s="371"/>
    </row>
    <row r="190" spans="1:19" x14ac:dyDescent="0.3">
      <c r="A190" s="374">
        <v>577</v>
      </c>
      <c r="B190" s="480" t="s">
        <v>382</v>
      </c>
      <c r="C190" s="375"/>
      <c r="D190" s="375">
        <v>2</v>
      </c>
      <c r="E190" s="375">
        <v>2</v>
      </c>
      <c r="F190" s="375">
        <v>2</v>
      </c>
      <c r="G190" s="375">
        <v>2</v>
      </c>
      <c r="H190" s="375">
        <v>2</v>
      </c>
      <c r="I190" s="375">
        <v>2</v>
      </c>
      <c r="J190" s="375">
        <v>2</v>
      </c>
      <c r="K190" s="375"/>
      <c r="L190" s="375"/>
      <c r="M190" s="375"/>
      <c r="N190" s="375"/>
      <c r="O190" s="375"/>
      <c r="P190" s="375"/>
      <c r="Q190" s="375"/>
      <c r="R190" s="375"/>
      <c r="S190" s="375"/>
    </row>
    <row r="191" spans="1:19" x14ac:dyDescent="0.3">
      <c r="A191" s="83">
        <v>578</v>
      </c>
      <c r="B191" s="318" t="s">
        <v>383</v>
      </c>
      <c r="C191" s="104"/>
      <c r="D191" s="104">
        <v>0</v>
      </c>
      <c r="E191" s="104">
        <v>0</v>
      </c>
      <c r="F191" s="104">
        <v>0</v>
      </c>
      <c r="G191" s="104">
        <v>0</v>
      </c>
      <c r="H191" s="104">
        <v>0</v>
      </c>
      <c r="I191" s="104">
        <v>0</v>
      </c>
      <c r="J191" s="104">
        <v>0</v>
      </c>
      <c r="K191" s="104"/>
      <c r="L191" s="104"/>
      <c r="M191" s="104"/>
      <c r="N191" s="104"/>
      <c r="O191" s="104"/>
      <c r="P191" s="104"/>
      <c r="Q191" s="104"/>
      <c r="R191" s="104"/>
      <c r="S191" s="104"/>
    </row>
    <row r="192" spans="1:19" x14ac:dyDescent="0.3">
      <c r="A192" s="83">
        <v>579</v>
      </c>
      <c r="B192" s="318" t="s">
        <v>384</v>
      </c>
      <c r="C192" s="104"/>
      <c r="D192" s="104">
        <v>0</v>
      </c>
      <c r="E192" s="104">
        <v>0</v>
      </c>
      <c r="F192" s="104">
        <v>0</v>
      </c>
      <c r="G192" s="104">
        <v>0</v>
      </c>
      <c r="H192" s="104">
        <v>0</v>
      </c>
      <c r="I192" s="104">
        <v>0</v>
      </c>
      <c r="J192" s="104">
        <v>0</v>
      </c>
      <c r="K192" s="104"/>
      <c r="L192" s="104"/>
      <c r="M192" s="104"/>
      <c r="N192" s="104"/>
      <c r="O192" s="104"/>
      <c r="P192" s="104"/>
      <c r="Q192" s="104"/>
      <c r="R192" s="104"/>
      <c r="S192" s="104"/>
    </row>
    <row r="193" spans="1:19" x14ac:dyDescent="0.3">
      <c r="A193" s="83">
        <v>580</v>
      </c>
      <c r="B193" s="318" t="s">
        <v>385</v>
      </c>
      <c r="C193" s="104"/>
      <c r="D193" s="104">
        <v>0</v>
      </c>
      <c r="E193" s="104">
        <v>0</v>
      </c>
      <c r="F193" s="104">
        <v>0</v>
      </c>
      <c r="G193" s="104">
        <v>0</v>
      </c>
      <c r="H193" s="104">
        <v>0</v>
      </c>
      <c r="I193" s="104">
        <v>0</v>
      </c>
      <c r="J193" s="104">
        <v>0</v>
      </c>
      <c r="K193" s="104"/>
      <c r="L193" s="104"/>
      <c r="M193" s="104"/>
      <c r="N193" s="104"/>
      <c r="O193" s="104"/>
      <c r="P193" s="104"/>
      <c r="Q193" s="104"/>
      <c r="R193" s="104"/>
      <c r="S193" s="104"/>
    </row>
    <row r="194" spans="1:19" x14ac:dyDescent="0.3">
      <c r="A194" s="83">
        <v>581</v>
      </c>
      <c r="B194" s="318" t="s">
        <v>386</v>
      </c>
      <c r="C194" s="104"/>
      <c r="D194" s="104">
        <v>0</v>
      </c>
      <c r="E194" s="104">
        <v>0</v>
      </c>
      <c r="F194" s="104">
        <v>0</v>
      </c>
      <c r="G194" s="104">
        <v>0</v>
      </c>
      <c r="H194" s="104">
        <v>0</v>
      </c>
      <c r="I194" s="104">
        <v>0</v>
      </c>
      <c r="J194" s="104">
        <v>0</v>
      </c>
      <c r="K194" s="104"/>
      <c r="L194" s="104"/>
      <c r="M194" s="104"/>
      <c r="N194" s="104"/>
      <c r="O194" s="104"/>
      <c r="P194" s="104"/>
      <c r="Q194" s="104"/>
      <c r="R194" s="104"/>
      <c r="S194" s="104"/>
    </row>
    <row r="195" spans="1:19" x14ac:dyDescent="0.3">
      <c r="A195" s="83">
        <v>585</v>
      </c>
      <c r="B195" s="318" t="s">
        <v>387</v>
      </c>
      <c r="C195" s="104"/>
      <c r="D195" s="104">
        <v>0</v>
      </c>
      <c r="E195" s="104">
        <v>0</v>
      </c>
      <c r="F195" s="104">
        <v>0</v>
      </c>
      <c r="G195" s="104">
        <v>0</v>
      </c>
      <c r="H195" s="104">
        <v>0</v>
      </c>
      <c r="I195" s="104">
        <v>0</v>
      </c>
      <c r="J195" s="104">
        <v>0</v>
      </c>
      <c r="K195" s="104"/>
      <c r="L195" s="104"/>
      <c r="M195" s="104"/>
      <c r="N195" s="104"/>
      <c r="O195" s="104"/>
      <c r="P195" s="104"/>
      <c r="Q195" s="104"/>
      <c r="R195" s="104"/>
      <c r="S195" s="104"/>
    </row>
    <row r="196" spans="1:19" x14ac:dyDescent="0.3">
      <c r="A196" s="83">
        <v>586</v>
      </c>
      <c r="B196" s="318" t="s">
        <v>388</v>
      </c>
      <c r="C196" s="104"/>
      <c r="D196" s="104">
        <v>0</v>
      </c>
      <c r="E196" s="104">
        <v>0</v>
      </c>
      <c r="F196" s="104">
        <v>0</v>
      </c>
      <c r="G196" s="104">
        <v>0</v>
      </c>
      <c r="H196" s="104">
        <v>0</v>
      </c>
      <c r="I196" s="104">
        <v>0</v>
      </c>
      <c r="J196" s="104">
        <v>0</v>
      </c>
      <c r="K196" s="104"/>
      <c r="L196" s="104"/>
      <c r="M196" s="104"/>
      <c r="N196" s="104"/>
      <c r="O196" s="104"/>
      <c r="P196" s="104"/>
      <c r="Q196" s="104"/>
      <c r="R196" s="104"/>
      <c r="S196" s="104"/>
    </row>
    <row r="197" spans="1:19" x14ac:dyDescent="0.3">
      <c r="A197" s="83">
        <v>587</v>
      </c>
      <c r="B197" s="318" t="s">
        <v>389</v>
      </c>
      <c r="C197" s="104"/>
      <c r="D197" s="104">
        <v>0</v>
      </c>
      <c r="E197" s="104">
        <v>0</v>
      </c>
      <c r="F197" s="104">
        <v>0</v>
      </c>
      <c r="G197" s="104">
        <v>0</v>
      </c>
      <c r="H197" s="104">
        <v>0</v>
      </c>
      <c r="I197" s="104">
        <v>0</v>
      </c>
      <c r="J197" s="104">
        <v>0</v>
      </c>
      <c r="K197" s="104"/>
      <c r="L197" s="104"/>
      <c r="M197" s="104"/>
      <c r="N197" s="104"/>
      <c r="O197" s="104"/>
      <c r="P197" s="104"/>
      <c r="Q197" s="104"/>
      <c r="R197" s="104"/>
      <c r="S197" s="104"/>
    </row>
    <row r="198" spans="1:19" x14ac:dyDescent="0.3">
      <c r="A198" s="83">
        <v>588</v>
      </c>
      <c r="B198" s="318" t="s">
        <v>390</v>
      </c>
      <c r="C198" s="104"/>
      <c r="D198" s="104">
        <v>0</v>
      </c>
      <c r="E198" s="104">
        <v>0</v>
      </c>
      <c r="F198" s="104">
        <v>0</v>
      </c>
      <c r="G198" s="104">
        <v>0</v>
      </c>
      <c r="H198" s="104">
        <v>0</v>
      </c>
      <c r="I198" s="104">
        <v>0</v>
      </c>
      <c r="J198" s="104">
        <v>0</v>
      </c>
      <c r="K198" s="104"/>
      <c r="L198" s="104"/>
      <c r="M198" s="104"/>
      <c r="N198" s="104"/>
      <c r="O198" s="104"/>
      <c r="P198" s="104"/>
      <c r="Q198" s="104"/>
      <c r="R198" s="104"/>
      <c r="S198" s="104"/>
    </row>
    <row r="199" spans="1:19" x14ac:dyDescent="0.3">
      <c r="A199" s="83">
        <v>589</v>
      </c>
      <c r="B199" s="318" t="s">
        <v>391</v>
      </c>
      <c r="C199" s="104"/>
      <c r="D199" s="104">
        <v>0</v>
      </c>
      <c r="E199" s="104">
        <v>0</v>
      </c>
      <c r="F199" s="104">
        <v>0</v>
      </c>
      <c r="G199" s="104">
        <v>0</v>
      </c>
      <c r="H199" s="104">
        <v>0</v>
      </c>
      <c r="I199" s="104">
        <v>0</v>
      </c>
      <c r="J199" s="104">
        <v>0</v>
      </c>
      <c r="K199" s="104"/>
      <c r="L199" s="104"/>
      <c r="M199" s="104"/>
      <c r="N199" s="104"/>
      <c r="O199" s="104"/>
      <c r="P199" s="104"/>
      <c r="Q199" s="104"/>
      <c r="R199" s="104"/>
      <c r="S199" s="104"/>
    </row>
    <row r="200" spans="1:19" x14ac:dyDescent="0.3">
      <c r="A200" s="376">
        <v>591</v>
      </c>
      <c r="B200" s="482" t="s">
        <v>181</v>
      </c>
      <c r="C200" s="377"/>
      <c r="D200" s="377">
        <v>608076136</v>
      </c>
      <c r="E200" s="377">
        <v>1067871579</v>
      </c>
      <c r="F200" s="377">
        <v>344369144</v>
      </c>
      <c r="G200" s="377">
        <v>442712890</v>
      </c>
      <c r="H200" s="377">
        <v>394831339</v>
      </c>
      <c r="I200" s="377">
        <v>619917576</v>
      </c>
      <c r="J200" s="377">
        <v>476360290</v>
      </c>
      <c r="K200" s="377"/>
      <c r="L200" s="377"/>
      <c r="M200" s="377"/>
      <c r="N200" s="377"/>
      <c r="O200" s="377"/>
      <c r="P200" s="377"/>
      <c r="Q200" s="377"/>
      <c r="R200" s="377"/>
      <c r="S200" s="377"/>
    </row>
    <row r="201" spans="1:19" x14ac:dyDescent="0.3">
      <c r="A201" s="376">
        <v>592</v>
      </c>
      <c r="B201" s="482" t="s">
        <v>182</v>
      </c>
      <c r="C201" s="377"/>
      <c r="D201" s="377">
        <v>29046557</v>
      </c>
      <c r="E201" s="377">
        <v>12590442</v>
      </c>
      <c r="F201" s="377">
        <v>24298985</v>
      </c>
      <c r="G201" s="377">
        <v>19651420</v>
      </c>
      <c r="H201" s="377">
        <v>22870787</v>
      </c>
      <c r="I201" s="377">
        <v>2644012</v>
      </c>
      <c r="J201" s="377">
        <v>17705184</v>
      </c>
      <c r="K201" s="377"/>
      <c r="L201" s="377"/>
      <c r="M201" s="377"/>
      <c r="N201" s="377"/>
      <c r="O201" s="377"/>
      <c r="P201" s="377"/>
      <c r="Q201" s="377"/>
      <c r="R201" s="377"/>
      <c r="S201" s="377"/>
    </row>
    <row r="202" spans="1:19" x14ac:dyDescent="0.3">
      <c r="A202" s="83">
        <v>593</v>
      </c>
      <c r="B202" s="318" t="s">
        <v>392</v>
      </c>
      <c r="C202" s="104"/>
      <c r="D202" s="104">
        <v>0</v>
      </c>
      <c r="E202" s="104">
        <v>0</v>
      </c>
      <c r="F202" s="104">
        <v>0</v>
      </c>
      <c r="G202" s="104">
        <v>0</v>
      </c>
      <c r="H202" s="104">
        <v>0</v>
      </c>
      <c r="I202" s="104">
        <v>0</v>
      </c>
      <c r="J202" s="104">
        <v>0</v>
      </c>
      <c r="K202" s="104"/>
      <c r="L202" s="104"/>
      <c r="M202" s="104"/>
      <c r="N202" s="104"/>
      <c r="O202" s="104"/>
      <c r="P202" s="104"/>
      <c r="Q202" s="104"/>
      <c r="R202" s="104"/>
      <c r="S202" s="104"/>
    </row>
    <row r="203" spans="1:19" x14ac:dyDescent="0.3">
      <c r="A203" s="83">
        <v>594</v>
      </c>
      <c r="B203" s="318" t="s">
        <v>393</v>
      </c>
      <c r="C203" s="104"/>
      <c r="D203" s="104">
        <v>0</v>
      </c>
      <c r="E203" s="104">
        <v>0</v>
      </c>
      <c r="F203" s="104">
        <v>0</v>
      </c>
      <c r="G203" s="104">
        <v>0</v>
      </c>
      <c r="H203" s="104">
        <v>0</v>
      </c>
      <c r="I203" s="104">
        <v>0</v>
      </c>
      <c r="J203" s="104">
        <v>0</v>
      </c>
      <c r="K203" s="104"/>
      <c r="L203" s="104"/>
      <c r="M203" s="104"/>
      <c r="N203" s="104"/>
      <c r="O203" s="104"/>
      <c r="P203" s="104"/>
      <c r="Q203" s="104"/>
      <c r="R203" s="104"/>
      <c r="S203" s="104"/>
    </row>
    <row r="204" spans="1:19" x14ac:dyDescent="0.3">
      <c r="A204" s="83">
        <v>596</v>
      </c>
      <c r="B204" s="318" t="s">
        <v>184</v>
      </c>
      <c r="C204" s="104"/>
      <c r="D204" s="104">
        <v>0</v>
      </c>
      <c r="E204" s="104">
        <v>0</v>
      </c>
      <c r="F204" s="104">
        <v>0</v>
      </c>
      <c r="G204" s="104">
        <v>0</v>
      </c>
      <c r="H204" s="104">
        <v>0</v>
      </c>
      <c r="I204" s="104">
        <v>0</v>
      </c>
      <c r="J204" s="104">
        <v>0</v>
      </c>
      <c r="K204" s="104"/>
      <c r="L204" s="104"/>
      <c r="M204" s="104"/>
      <c r="N204" s="104"/>
      <c r="O204" s="104"/>
      <c r="P204" s="104"/>
      <c r="Q204" s="104"/>
      <c r="R204" s="104"/>
      <c r="S204" s="104"/>
    </row>
    <row r="205" spans="1:19" x14ac:dyDescent="0.3">
      <c r="A205" s="83">
        <v>597</v>
      </c>
      <c r="B205" s="318" t="s">
        <v>186</v>
      </c>
      <c r="C205" s="104"/>
      <c r="D205" s="104">
        <v>0</v>
      </c>
      <c r="E205" s="104">
        <v>0</v>
      </c>
      <c r="F205" s="104">
        <v>0</v>
      </c>
      <c r="G205" s="104">
        <v>0</v>
      </c>
      <c r="H205" s="104">
        <v>0</v>
      </c>
      <c r="I205" s="104">
        <v>0</v>
      </c>
      <c r="J205" s="104">
        <v>0</v>
      </c>
      <c r="K205" s="104"/>
      <c r="L205" s="104"/>
      <c r="M205" s="104"/>
      <c r="N205" s="104"/>
      <c r="O205" s="104"/>
      <c r="P205" s="104"/>
      <c r="Q205" s="104"/>
      <c r="R205" s="104"/>
      <c r="S205" s="104"/>
    </row>
    <row r="206" spans="1:19" x14ac:dyDescent="0.3">
      <c r="A206" s="83">
        <v>598</v>
      </c>
      <c r="B206" s="318" t="s">
        <v>188</v>
      </c>
      <c r="C206" s="104"/>
      <c r="D206" s="104">
        <v>0</v>
      </c>
      <c r="E206" s="104">
        <v>0</v>
      </c>
      <c r="F206" s="104">
        <v>0</v>
      </c>
      <c r="G206" s="104">
        <v>0</v>
      </c>
      <c r="H206" s="104">
        <v>0</v>
      </c>
      <c r="I206" s="104">
        <v>0</v>
      </c>
      <c r="J206" s="104">
        <v>0</v>
      </c>
      <c r="K206" s="104"/>
      <c r="L206" s="104"/>
      <c r="M206" s="104"/>
      <c r="N206" s="104"/>
      <c r="O206" s="104"/>
      <c r="P206" s="104"/>
      <c r="Q206" s="104"/>
      <c r="R206" s="104"/>
      <c r="S206" s="104"/>
    </row>
    <row r="207" spans="1:19" x14ac:dyDescent="0.3">
      <c r="A207" s="83">
        <v>599</v>
      </c>
      <c r="B207" s="318" t="s">
        <v>187</v>
      </c>
      <c r="C207" s="104"/>
      <c r="D207" s="104">
        <v>0</v>
      </c>
      <c r="E207" s="104">
        <v>0</v>
      </c>
      <c r="F207" s="104">
        <v>0</v>
      </c>
      <c r="G207" s="104">
        <v>0</v>
      </c>
      <c r="H207" s="104">
        <v>0</v>
      </c>
      <c r="I207" s="104">
        <v>0</v>
      </c>
      <c r="J207" s="104">
        <v>0</v>
      </c>
      <c r="K207" s="104"/>
      <c r="L207" s="104"/>
      <c r="M207" s="104"/>
      <c r="N207" s="104"/>
      <c r="O207" s="104"/>
      <c r="P207" s="104"/>
      <c r="Q207" s="104"/>
      <c r="R207" s="104"/>
      <c r="S207" s="104"/>
    </row>
    <row r="208" spans="1:19" x14ac:dyDescent="0.3">
      <c r="A208" s="83">
        <v>602</v>
      </c>
      <c r="B208" s="318" t="s">
        <v>189</v>
      </c>
      <c r="C208" s="104"/>
      <c r="D208" s="104">
        <v>0</v>
      </c>
      <c r="E208" s="104">
        <v>0</v>
      </c>
      <c r="F208" s="104">
        <v>0</v>
      </c>
      <c r="G208" s="104">
        <v>0</v>
      </c>
      <c r="H208" s="104">
        <v>0</v>
      </c>
      <c r="I208" s="104">
        <v>0</v>
      </c>
      <c r="J208" s="104">
        <v>0</v>
      </c>
      <c r="K208" s="104"/>
      <c r="L208" s="104"/>
      <c r="M208" s="104"/>
      <c r="N208" s="104"/>
      <c r="O208" s="104"/>
      <c r="P208" s="104"/>
      <c r="Q208" s="104"/>
      <c r="R208" s="104"/>
      <c r="S208" s="104"/>
    </row>
    <row r="209" spans="1:19" x14ac:dyDescent="0.3">
      <c r="A209" s="367">
        <v>606</v>
      </c>
      <c r="B209" s="481" t="s">
        <v>394</v>
      </c>
      <c r="C209" s="364"/>
      <c r="D209" s="364">
        <v>1</v>
      </c>
      <c r="E209" s="364">
        <v>1</v>
      </c>
      <c r="F209" s="364">
        <v>1</v>
      </c>
      <c r="G209" s="364">
        <v>1</v>
      </c>
      <c r="H209" s="364">
        <v>1</v>
      </c>
      <c r="I209" s="364">
        <v>1</v>
      </c>
      <c r="J209" s="364">
        <v>1</v>
      </c>
      <c r="K209" s="364"/>
      <c r="L209" s="364"/>
      <c r="M209" s="364"/>
      <c r="N209" s="364"/>
      <c r="O209" s="364"/>
      <c r="P209" s="364"/>
      <c r="Q209" s="364"/>
      <c r="R209" s="364"/>
      <c r="S209" s="364"/>
    </row>
    <row r="210" spans="1:19" x14ac:dyDescent="0.3">
      <c r="A210" s="83">
        <v>619</v>
      </c>
      <c r="B210" s="318" t="s">
        <v>395</v>
      </c>
      <c r="C210" s="104"/>
      <c r="D210" s="104">
        <v>0</v>
      </c>
      <c r="E210" s="104">
        <v>0</v>
      </c>
      <c r="F210" s="104">
        <v>0</v>
      </c>
      <c r="G210" s="104">
        <v>0</v>
      </c>
      <c r="H210" s="104">
        <v>0</v>
      </c>
      <c r="I210" s="104">
        <v>0</v>
      </c>
      <c r="J210" s="104">
        <v>0</v>
      </c>
      <c r="K210" s="104"/>
      <c r="L210" s="104"/>
      <c r="M210" s="104"/>
      <c r="N210" s="104"/>
      <c r="O210" s="104"/>
      <c r="P210" s="104"/>
      <c r="Q210" s="104"/>
      <c r="R210" s="104"/>
      <c r="S210" s="104"/>
    </row>
    <row r="211" spans="1:19" ht="28.8" x14ac:dyDescent="0.3">
      <c r="A211" s="374">
        <v>620</v>
      </c>
      <c r="B211" s="480" t="s">
        <v>396</v>
      </c>
      <c r="C211" s="375"/>
      <c r="D211" s="375">
        <v>0</v>
      </c>
      <c r="E211" s="375">
        <v>0</v>
      </c>
      <c r="F211" s="375">
        <v>0</v>
      </c>
      <c r="G211" s="375">
        <v>0</v>
      </c>
      <c r="H211" s="375">
        <v>0</v>
      </c>
      <c r="I211" s="375">
        <v>0</v>
      </c>
      <c r="J211" s="375">
        <v>0</v>
      </c>
      <c r="K211" s="375"/>
      <c r="L211" s="375"/>
      <c r="M211" s="375"/>
      <c r="N211" s="375"/>
      <c r="O211" s="375"/>
      <c r="P211" s="375"/>
      <c r="Q211" s="375"/>
      <c r="R211" s="375"/>
      <c r="S211" s="375"/>
    </row>
    <row r="212" spans="1:19" ht="43.2" x14ac:dyDescent="0.3">
      <c r="A212" s="83">
        <v>621</v>
      </c>
      <c r="B212" s="318" t="s">
        <v>397</v>
      </c>
      <c r="C212" s="104"/>
      <c r="D212" s="104">
        <v>0</v>
      </c>
      <c r="E212" s="104">
        <v>0</v>
      </c>
      <c r="F212" s="104">
        <v>0</v>
      </c>
      <c r="G212" s="104">
        <v>0</v>
      </c>
      <c r="H212" s="104">
        <v>0</v>
      </c>
      <c r="I212" s="104">
        <v>0</v>
      </c>
      <c r="J212" s="104">
        <v>0</v>
      </c>
      <c r="K212" s="104"/>
      <c r="L212" s="104"/>
      <c r="M212" s="104"/>
      <c r="N212" s="104"/>
      <c r="O212" s="104"/>
      <c r="P212" s="104"/>
      <c r="Q212" s="104"/>
      <c r="R212" s="104"/>
      <c r="S212" s="104"/>
    </row>
    <row r="213" spans="1:19" ht="57.6" x14ac:dyDescent="0.3">
      <c r="A213" s="83">
        <v>622</v>
      </c>
      <c r="B213" s="318" t="s">
        <v>398</v>
      </c>
      <c r="C213" s="104"/>
      <c r="D213" s="104">
        <v>18928080</v>
      </c>
      <c r="E213" s="104">
        <v>0</v>
      </c>
      <c r="F213" s="104">
        <v>7847601</v>
      </c>
      <c r="G213" s="104">
        <v>13115552</v>
      </c>
      <c r="H213" s="104">
        <v>8401837</v>
      </c>
      <c r="I213" s="104">
        <v>13936361</v>
      </c>
      <c r="J213" s="104">
        <v>13612971</v>
      </c>
      <c r="K213" s="104"/>
      <c r="L213" s="104"/>
      <c r="M213" s="104"/>
      <c r="N213" s="104"/>
      <c r="O213" s="104"/>
      <c r="P213" s="104"/>
      <c r="Q213" s="104"/>
      <c r="R213" s="104"/>
      <c r="S213" s="104"/>
    </row>
    <row r="214" spans="1:19" ht="28.8" x14ac:dyDescent="0.3">
      <c r="A214" s="374">
        <v>624</v>
      </c>
      <c r="B214" s="480" t="s">
        <v>196</v>
      </c>
      <c r="C214" s="375"/>
      <c r="D214" s="375">
        <v>0</v>
      </c>
      <c r="E214" s="375">
        <v>0</v>
      </c>
      <c r="F214" s="375">
        <v>0</v>
      </c>
      <c r="G214" s="375">
        <v>0</v>
      </c>
      <c r="H214" s="375">
        <v>0</v>
      </c>
      <c r="I214" s="375">
        <v>0</v>
      </c>
      <c r="J214" s="375">
        <v>0</v>
      </c>
      <c r="K214" s="375"/>
      <c r="L214" s="375"/>
      <c r="M214" s="375"/>
      <c r="N214" s="375"/>
      <c r="O214" s="375"/>
      <c r="P214" s="375"/>
      <c r="Q214" s="375"/>
      <c r="R214" s="375"/>
      <c r="S214" s="375"/>
    </row>
    <row r="215" spans="1:19" x14ac:dyDescent="0.3">
      <c r="A215" s="372">
        <v>626</v>
      </c>
      <c r="B215" s="479" t="s">
        <v>399</v>
      </c>
      <c r="C215" s="373"/>
      <c r="D215" s="373">
        <v>0</v>
      </c>
      <c r="E215" s="373">
        <v>0</v>
      </c>
      <c r="F215" s="373">
        <v>0</v>
      </c>
      <c r="G215" s="373">
        <v>0</v>
      </c>
      <c r="H215" s="373">
        <v>0</v>
      </c>
      <c r="I215" s="373">
        <v>0</v>
      </c>
      <c r="J215" s="373">
        <v>0</v>
      </c>
      <c r="K215" s="373"/>
      <c r="L215" s="373"/>
      <c r="M215" s="373"/>
      <c r="N215" s="373"/>
      <c r="O215" s="373"/>
      <c r="P215" s="373"/>
      <c r="Q215" s="373"/>
      <c r="R215" s="373"/>
      <c r="S215" s="373"/>
    </row>
    <row r="216" spans="1:19" x14ac:dyDescent="0.3">
      <c r="A216" s="83">
        <v>627</v>
      </c>
      <c r="B216" s="318" t="s">
        <v>400</v>
      </c>
      <c r="C216" s="104"/>
      <c r="D216" s="104">
        <v>0</v>
      </c>
      <c r="E216" s="104">
        <v>0</v>
      </c>
      <c r="F216" s="104">
        <v>0</v>
      </c>
      <c r="G216" s="104">
        <v>0</v>
      </c>
      <c r="H216" s="104">
        <v>0</v>
      </c>
      <c r="I216" s="104">
        <v>0</v>
      </c>
      <c r="J216" s="104">
        <v>0</v>
      </c>
      <c r="K216" s="104"/>
      <c r="L216" s="104"/>
      <c r="M216" s="104"/>
      <c r="N216" s="104"/>
      <c r="O216" s="104"/>
      <c r="P216" s="104"/>
      <c r="Q216" s="104"/>
      <c r="R216" s="104"/>
      <c r="S216" s="104"/>
    </row>
    <row r="217" spans="1:19" x14ac:dyDescent="0.3">
      <c r="A217" s="83">
        <v>628</v>
      </c>
      <c r="B217" s="318" t="s">
        <v>401</v>
      </c>
      <c r="C217" s="104"/>
      <c r="D217" s="104">
        <v>0</v>
      </c>
      <c r="E217" s="104">
        <v>0</v>
      </c>
      <c r="F217" s="104">
        <v>0</v>
      </c>
      <c r="G217" s="104">
        <v>0</v>
      </c>
      <c r="H217" s="104">
        <v>0</v>
      </c>
      <c r="I217" s="104">
        <v>0</v>
      </c>
      <c r="J217" s="104">
        <v>0</v>
      </c>
      <c r="K217" s="104"/>
      <c r="L217" s="104"/>
      <c r="M217" s="104"/>
      <c r="N217" s="104"/>
      <c r="O217" s="104"/>
      <c r="P217" s="104"/>
      <c r="Q217" s="104"/>
      <c r="R217" s="104"/>
      <c r="S217" s="104"/>
    </row>
    <row r="218" spans="1:19" x14ac:dyDescent="0.3">
      <c r="A218" s="83">
        <v>629</v>
      </c>
      <c r="B218" s="318" t="s">
        <v>402</v>
      </c>
      <c r="C218" s="104"/>
      <c r="D218" s="104">
        <v>0</v>
      </c>
      <c r="E218" s="104">
        <v>0</v>
      </c>
      <c r="F218" s="104">
        <v>0</v>
      </c>
      <c r="G218" s="104">
        <v>0</v>
      </c>
      <c r="H218" s="104">
        <v>0</v>
      </c>
      <c r="I218" s="104">
        <v>0</v>
      </c>
      <c r="J218" s="104">
        <v>0</v>
      </c>
      <c r="K218" s="104"/>
      <c r="L218" s="104"/>
      <c r="M218" s="104"/>
      <c r="N218" s="104"/>
      <c r="O218" s="104"/>
      <c r="P218" s="104"/>
      <c r="Q218" s="104"/>
      <c r="R218" s="104"/>
      <c r="S218" s="104"/>
    </row>
    <row r="219" spans="1:19" x14ac:dyDescent="0.3">
      <c r="A219" s="83">
        <v>630</v>
      </c>
      <c r="B219" s="318" t="s">
        <v>403</v>
      </c>
      <c r="C219" s="104"/>
      <c r="D219" s="104">
        <v>0</v>
      </c>
      <c r="E219" s="104">
        <v>0</v>
      </c>
      <c r="F219" s="104">
        <v>0</v>
      </c>
      <c r="G219" s="104">
        <v>0</v>
      </c>
      <c r="H219" s="104">
        <v>0</v>
      </c>
      <c r="I219" s="104">
        <v>0</v>
      </c>
      <c r="J219" s="104">
        <v>0</v>
      </c>
      <c r="K219" s="104"/>
      <c r="L219" s="104"/>
      <c r="M219" s="104"/>
      <c r="N219" s="104"/>
      <c r="O219" s="104"/>
      <c r="P219" s="104"/>
      <c r="Q219" s="104"/>
      <c r="R219" s="104"/>
      <c r="S219" s="104"/>
    </row>
    <row r="220" spans="1:19" x14ac:dyDescent="0.3">
      <c r="A220" s="83">
        <v>631</v>
      </c>
      <c r="B220" s="318" t="s">
        <v>404</v>
      </c>
      <c r="C220" s="104"/>
      <c r="D220" s="104">
        <v>0</v>
      </c>
      <c r="E220" s="104">
        <v>0</v>
      </c>
      <c r="F220" s="104">
        <v>0</v>
      </c>
      <c r="G220" s="104">
        <v>0</v>
      </c>
      <c r="H220" s="104">
        <v>0</v>
      </c>
      <c r="I220" s="104">
        <v>0</v>
      </c>
      <c r="J220" s="104">
        <v>0</v>
      </c>
      <c r="K220" s="104"/>
      <c r="L220" s="104"/>
      <c r="M220" s="104"/>
      <c r="N220" s="104"/>
      <c r="O220" s="104"/>
      <c r="P220" s="104"/>
      <c r="Q220" s="104"/>
      <c r="R220" s="104"/>
      <c r="S220" s="104"/>
    </row>
    <row r="221" spans="1:19" x14ac:dyDescent="0.3">
      <c r="A221" s="83">
        <v>632</v>
      </c>
      <c r="B221" s="318" t="s">
        <v>405</v>
      </c>
      <c r="C221" s="104"/>
      <c r="D221" s="104">
        <v>0</v>
      </c>
      <c r="E221" s="104">
        <v>0</v>
      </c>
      <c r="F221" s="104">
        <v>0</v>
      </c>
      <c r="G221" s="104">
        <v>0</v>
      </c>
      <c r="H221" s="104">
        <v>0</v>
      </c>
      <c r="I221" s="104">
        <v>0</v>
      </c>
      <c r="J221" s="104">
        <v>0</v>
      </c>
      <c r="K221" s="104"/>
      <c r="L221" s="104"/>
      <c r="M221" s="104"/>
      <c r="N221" s="104"/>
      <c r="O221" s="104"/>
      <c r="P221" s="104"/>
      <c r="Q221" s="104"/>
      <c r="R221" s="104"/>
      <c r="S221" s="104"/>
    </row>
    <row r="222" spans="1:19" x14ac:dyDescent="0.3">
      <c r="A222" s="83">
        <v>633</v>
      </c>
      <c r="B222" s="318" t="s">
        <v>201</v>
      </c>
      <c r="C222" s="104"/>
      <c r="D222" s="104">
        <v>0</v>
      </c>
      <c r="E222" s="104">
        <v>0</v>
      </c>
      <c r="F222" s="104">
        <v>0</v>
      </c>
      <c r="G222" s="104">
        <v>0</v>
      </c>
      <c r="H222" s="104">
        <v>0</v>
      </c>
      <c r="I222" s="104">
        <v>0</v>
      </c>
      <c r="J222" s="104">
        <v>0</v>
      </c>
      <c r="K222" s="104"/>
      <c r="L222" s="104"/>
      <c r="M222" s="104"/>
      <c r="N222" s="104"/>
      <c r="O222" s="104"/>
      <c r="P222" s="104"/>
      <c r="Q222" s="104"/>
      <c r="R222" s="104"/>
      <c r="S222" s="104"/>
    </row>
    <row r="223" spans="1:19" x14ac:dyDescent="0.3">
      <c r="A223" s="83">
        <v>634</v>
      </c>
      <c r="B223" s="318" t="s">
        <v>202</v>
      </c>
      <c r="C223" s="104"/>
      <c r="D223" s="104">
        <v>0</v>
      </c>
      <c r="E223" s="104">
        <v>0</v>
      </c>
      <c r="F223" s="104">
        <v>0</v>
      </c>
      <c r="G223" s="104">
        <v>0</v>
      </c>
      <c r="H223" s="104">
        <v>0</v>
      </c>
      <c r="I223" s="104">
        <v>0</v>
      </c>
      <c r="J223" s="104">
        <v>0</v>
      </c>
      <c r="K223" s="104"/>
      <c r="L223" s="104"/>
      <c r="M223" s="104"/>
      <c r="N223" s="104"/>
      <c r="O223" s="104"/>
      <c r="P223" s="104"/>
      <c r="Q223" s="104"/>
      <c r="R223" s="104"/>
      <c r="S223" s="104"/>
    </row>
    <row r="224" spans="1:19" x14ac:dyDescent="0.3">
      <c r="A224" s="83">
        <v>635</v>
      </c>
      <c r="B224" s="318" t="s">
        <v>203</v>
      </c>
      <c r="C224" s="104"/>
      <c r="D224" s="104">
        <v>0</v>
      </c>
      <c r="E224" s="104">
        <v>0</v>
      </c>
      <c r="F224" s="104">
        <v>0</v>
      </c>
      <c r="G224" s="104">
        <v>0</v>
      </c>
      <c r="H224" s="104">
        <v>0</v>
      </c>
      <c r="I224" s="104">
        <v>0</v>
      </c>
      <c r="J224" s="104">
        <v>0</v>
      </c>
      <c r="K224" s="104"/>
      <c r="L224" s="104"/>
      <c r="M224" s="104"/>
      <c r="N224" s="104"/>
      <c r="O224" s="104"/>
      <c r="P224" s="104"/>
      <c r="Q224" s="104"/>
      <c r="R224" s="104"/>
      <c r="S224" s="104"/>
    </row>
    <row r="225" spans="1:19" ht="43.2" x14ac:dyDescent="0.3">
      <c r="A225" s="83">
        <v>636</v>
      </c>
      <c r="B225" s="318" t="s">
        <v>406</v>
      </c>
      <c r="C225" s="104"/>
      <c r="D225" s="104">
        <v>0</v>
      </c>
      <c r="E225" s="104">
        <v>0</v>
      </c>
      <c r="F225" s="104">
        <v>0</v>
      </c>
      <c r="G225" s="104">
        <v>0</v>
      </c>
      <c r="H225" s="104">
        <v>0</v>
      </c>
      <c r="I225" s="104">
        <v>0</v>
      </c>
      <c r="J225" s="104">
        <v>0</v>
      </c>
      <c r="K225" s="104"/>
      <c r="L225" s="104"/>
      <c r="M225" s="104"/>
      <c r="N225" s="104"/>
      <c r="O225" s="104"/>
      <c r="P225" s="104"/>
      <c r="Q225" s="104"/>
      <c r="R225" s="104"/>
      <c r="S225" s="104"/>
    </row>
    <row r="226" spans="1:19" ht="43.2" x14ac:dyDescent="0.3">
      <c r="A226" s="83">
        <v>637</v>
      </c>
      <c r="B226" s="318" t="s">
        <v>407</v>
      </c>
      <c r="C226" s="104"/>
      <c r="D226" s="104">
        <v>0</v>
      </c>
      <c r="E226" s="104">
        <v>0</v>
      </c>
      <c r="F226" s="104">
        <v>0</v>
      </c>
      <c r="G226" s="104">
        <v>0</v>
      </c>
      <c r="H226" s="104">
        <v>0</v>
      </c>
      <c r="I226" s="104">
        <v>0</v>
      </c>
      <c r="J226" s="104">
        <v>0</v>
      </c>
      <c r="K226" s="104"/>
      <c r="L226" s="104"/>
      <c r="M226" s="104"/>
      <c r="N226" s="104"/>
      <c r="O226" s="104"/>
      <c r="P226" s="104"/>
      <c r="Q226" s="104"/>
      <c r="R226" s="104"/>
      <c r="S226" s="104"/>
    </row>
    <row r="227" spans="1:19" ht="43.2" x14ac:dyDescent="0.3">
      <c r="A227" s="83">
        <v>638</v>
      </c>
      <c r="B227" s="318" t="s">
        <v>408</v>
      </c>
      <c r="C227" s="104"/>
      <c r="D227" s="104">
        <v>0</v>
      </c>
      <c r="E227" s="104">
        <v>0</v>
      </c>
      <c r="F227" s="104">
        <v>0</v>
      </c>
      <c r="G227" s="104">
        <v>0</v>
      </c>
      <c r="H227" s="104">
        <v>0</v>
      </c>
      <c r="I227" s="104">
        <v>0</v>
      </c>
      <c r="J227" s="104">
        <v>0</v>
      </c>
      <c r="K227" s="104"/>
      <c r="L227" s="104"/>
      <c r="M227" s="104"/>
      <c r="N227" s="104"/>
      <c r="O227" s="104"/>
      <c r="P227" s="104"/>
      <c r="Q227" s="104"/>
      <c r="R227" s="104"/>
      <c r="S227" s="104"/>
    </row>
    <row r="228" spans="1:19" ht="72" x14ac:dyDescent="0.3">
      <c r="A228" s="83">
        <v>639</v>
      </c>
      <c r="B228" s="318" t="s">
        <v>409</v>
      </c>
      <c r="C228" s="104"/>
      <c r="D228" s="104">
        <v>0</v>
      </c>
      <c r="E228" s="104">
        <v>0</v>
      </c>
      <c r="F228" s="104">
        <v>0</v>
      </c>
      <c r="G228" s="104">
        <v>0</v>
      </c>
      <c r="H228" s="104">
        <v>0</v>
      </c>
      <c r="I228" s="104">
        <v>0</v>
      </c>
      <c r="J228" s="104">
        <v>0</v>
      </c>
      <c r="K228" s="104"/>
      <c r="L228" s="104"/>
      <c r="M228" s="104"/>
      <c r="N228" s="104"/>
      <c r="O228" s="104"/>
      <c r="P228" s="104"/>
      <c r="Q228" s="104"/>
      <c r="R228" s="104"/>
      <c r="S228" s="104"/>
    </row>
    <row r="229" spans="1:19" ht="43.2" x14ac:dyDescent="0.3">
      <c r="A229" s="83">
        <v>640</v>
      </c>
      <c r="B229" s="318" t="s">
        <v>410</v>
      </c>
      <c r="C229" s="104"/>
      <c r="D229" s="104">
        <v>0</v>
      </c>
      <c r="E229" s="104">
        <v>0</v>
      </c>
      <c r="F229" s="104">
        <v>0</v>
      </c>
      <c r="G229" s="104">
        <v>0</v>
      </c>
      <c r="H229" s="104">
        <v>0</v>
      </c>
      <c r="I229" s="104">
        <v>0</v>
      </c>
      <c r="J229" s="104">
        <v>0</v>
      </c>
      <c r="K229" s="104"/>
      <c r="L229" s="104"/>
      <c r="M229" s="104"/>
      <c r="N229" s="104"/>
      <c r="O229" s="104"/>
      <c r="P229" s="104"/>
      <c r="Q229" s="104"/>
      <c r="R229" s="104"/>
      <c r="S229" s="104"/>
    </row>
    <row r="230" spans="1:19" ht="43.2" x14ac:dyDescent="0.3">
      <c r="A230" s="83">
        <v>641</v>
      </c>
      <c r="B230" s="318" t="s">
        <v>411</v>
      </c>
      <c r="C230" s="104"/>
      <c r="D230" s="104">
        <v>0</v>
      </c>
      <c r="E230" s="104">
        <v>0</v>
      </c>
      <c r="F230" s="104">
        <v>0</v>
      </c>
      <c r="G230" s="104">
        <v>0</v>
      </c>
      <c r="H230" s="104">
        <v>0</v>
      </c>
      <c r="I230" s="104">
        <v>0</v>
      </c>
      <c r="J230" s="104">
        <v>0</v>
      </c>
      <c r="K230" s="104"/>
      <c r="L230" s="104"/>
      <c r="M230" s="104"/>
      <c r="N230" s="104"/>
      <c r="O230" s="104"/>
      <c r="P230" s="104"/>
      <c r="Q230" s="104"/>
      <c r="R230" s="104"/>
      <c r="S230" s="104"/>
    </row>
    <row r="231" spans="1:19" ht="43.2" x14ac:dyDescent="0.3">
      <c r="A231" s="83">
        <v>642</v>
      </c>
      <c r="B231" s="318" t="s">
        <v>412</v>
      </c>
      <c r="C231" s="104"/>
      <c r="D231" s="104">
        <v>0</v>
      </c>
      <c r="E231" s="104">
        <v>0</v>
      </c>
      <c r="F231" s="104">
        <v>0</v>
      </c>
      <c r="G231" s="104">
        <v>0</v>
      </c>
      <c r="H231" s="104">
        <v>0</v>
      </c>
      <c r="I231" s="104">
        <v>0</v>
      </c>
      <c r="J231" s="104">
        <v>0</v>
      </c>
      <c r="K231" s="104"/>
      <c r="L231" s="104"/>
      <c r="M231" s="104"/>
      <c r="N231" s="104"/>
      <c r="O231" s="104"/>
      <c r="P231" s="104"/>
      <c r="Q231" s="104"/>
      <c r="R231" s="104"/>
      <c r="S231" s="104"/>
    </row>
    <row r="232" spans="1:19" ht="28.8" x14ac:dyDescent="0.3">
      <c r="A232" s="83">
        <v>643</v>
      </c>
      <c r="B232" s="318" t="s">
        <v>413</v>
      </c>
      <c r="C232" s="104"/>
      <c r="D232" s="104">
        <v>0</v>
      </c>
      <c r="E232" s="104">
        <v>0</v>
      </c>
      <c r="F232" s="104">
        <v>0</v>
      </c>
      <c r="G232" s="104">
        <v>0</v>
      </c>
      <c r="H232" s="104">
        <v>0</v>
      </c>
      <c r="I232" s="104">
        <v>0</v>
      </c>
      <c r="J232" s="104">
        <v>0</v>
      </c>
      <c r="K232" s="104"/>
      <c r="L232" s="104"/>
      <c r="M232" s="104"/>
      <c r="N232" s="104"/>
      <c r="O232" s="104"/>
      <c r="P232" s="104"/>
      <c r="Q232" s="104"/>
      <c r="R232" s="104"/>
      <c r="S232" s="104"/>
    </row>
    <row r="233" spans="1:19" ht="43.2" x14ac:dyDescent="0.3">
      <c r="A233" s="83">
        <v>644</v>
      </c>
      <c r="B233" s="318" t="s">
        <v>414</v>
      </c>
      <c r="C233" s="104"/>
      <c r="D233" s="104">
        <v>0</v>
      </c>
      <c r="E233" s="104">
        <v>0</v>
      </c>
      <c r="F233" s="104">
        <v>0</v>
      </c>
      <c r="G233" s="104">
        <v>0</v>
      </c>
      <c r="H233" s="104">
        <v>0</v>
      </c>
      <c r="I233" s="104">
        <v>0</v>
      </c>
      <c r="J233" s="104">
        <v>0</v>
      </c>
      <c r="K233" s="104"/>
      <c r="L233" s="104"/>
      <c r="M233" s="104"/>
      <c r="N233" s="104"/>
      <c r="O233" s="104"/>
      <c r="P233" s="104"/>
      <c r="Q233" s="104"/>
      <c r="R233" s="104"/>
      <c r="S233" s="104"/>
    </row>
    <row r="234" spans="1:19" x14ac:dyDescent="0.3">
      <c r="A234" s="83">
        <v>645</v>
      </c>
      <c r="B234" s="318" t="s">
        <v>205</v>
      </c>
      <c r="C234" s="104"/>
      <c r="D234" s="104">
        <v>0</v>
      </c>
      <c r="E234" s="104">
        <v>0</v>
      </c>
      <c r="F234" s="104">
        <v>0</v>
      </c>
      <c r="G234" s="104">
        <v>0</v>
      </c>
      <c r="H234" s="104">
        <v>0</v>
      </c>
      <c r="I234" s="104">
        <v>0</v>
      </c>
      <c r="J234" s="104">
        <v>0</v>
      </c>
      <c r="K234" s="104"/>
      <c r="L234" s="104"/>
      <c r="M234" s="104"/>
      <c r="N234" s="104"/>
      <c r="O234" s="104"/>
      <c r="P234" s="104"/>
      <c r="Q234" s="104"/>
      <c r="R234" s="104"/>
      <c r="S234" s="104"/>
    </row>
    <row r="235" spans="1:19" x14ac:dyDescent="0.3">
      <c r="A235" s="83">
        <v>646</v>
      </c>
      <c r="B235" s="318" t="s">
        <v>199</v>
      </c>
      <c r="C235" s="104"/>
      <c r="D235" s="104">
        <v>0</v>
      </c>
      <c r="E235" s="104">
        <v>0</v>
      </c>
      <c r="F235" s="104">
        <v>0</v>
      </c>
      <c r="G235" s="104">
        <v>0</v>
      </c>
      <c r="H235" s="104">
        <v>0</v>
      </c>
      <c r="I235" s="104">
        <v>0</v>
      </c>
      <c r="J235" s="104">
        <v>0</v>
      </c>
      <c r="K235" s="104"/>
      <c r="L235" s="104"/>
      <c r="M235" s="104"/>
      <c r="N235" s="104"/>
      <c r="O235" s="104"/>
      <c r="P235" s="104"/>
      <c r="Q235" s="104"/>
      <c r="R235" s="104"/>
      <c r="S235" s="104"/>
    </row>
    <row r="236" spans="1:19" x14ac:dyDescent="0.3">
      <c r="A236" s="83">
        <v>647</v>
      </c>
      <c r="B236" s="318" t="s">
        <v>415</v>
      </c>
      <c r="C236" s="104"/>
      <c r="D236" s="104">
        <v>0</v>
      </c>
      <c r="E236" s="104">
        <v>0</v>
      </c>
      <c r="F236" s="104">
        <v>0</v>
      </c>
      <c r="G236" s="104">
        <v>0</v>
      </c>
      <c r="H236" s="104">
        <v>0</v>
      </c>
      <c r="I236" s="104">
        <v>0</v>
      </c>
      <c r="J236" s="104">
        <v>0</v>
      </c>
      <c r="K236" s="104"/>
      <c r="L236" s="104"/>
      <c r="M236" s="104"/>
      <c r="N236" s="104"/>
      <c r="O236" s="104"/>
      <c r="P236" s="104"/>
      <c r="Q236" s="104"/>
      <c r="R236" s="104"/>
      <c r="S236" s="104"/>
    </row>
    <row r="237" spans="1:19" x14ac:dyDescent="0.3">
      <c r="A237" s="83">
        <v>648</v>
      </c>
      <c r="B237" s="318" t="s">
        <v>271</v>
      </c>
      <c r="C237" s="104"/>
      <c r="D237" s="104">
        <v>0</v>
      </c>
      <c r="E237" s="104">
        <v>0</v>
      </c>
      <c r="F237" s="104">
        <v>0</v>
      </c>
      <c r="G237" s="104">
        <v>0</v>
      </c>
      <c r="H237" s="104">
        <v>0</v>
      </c>
      <c r="I237" s="104">
        <v>0</v>
      </c>
      <c r="J237" s="104">
        <v>0</v>
      </c>
      <c r="K237" s="104"/>
      <c r="L237" s="104"/>
      <c r="M237" s="104"/>
      <c r="N237" s="104"/>
      <c r="O237" s="104"/>
      <c r="P237" s="104"/>
      <c r="Q237" s="104"/>
      <c r="R237" s="104"/>
      <c r="S237" s="104"/>
    </row>
    <row r="238" spans="1:19" x14ac:dyDescent="0.3">
      <c r="A238" s="83">
        <v>654</v>
      </c>
      <c r="B238" s="318" t="s">
        <v>220</v>
      </c>
      <c r="C238" s="104"/>
      <c r="D238" s="104">
        <v>0</v>
      </c>
      <c r="E238" s="104">
        <v>0</v>
      </c>
      <c r="F238" s="104">
        <v>0</v>
      </c>
      <c r="G238" s="104">
        <v>0</v>
      </c>
      <c r="H238" s="104">
        <v>0</v>
      </c>
      <c r="I238" s="104">
        <v>0</v>
      </c>
      <c r="J238" s="104">
        <v>0</v>
      </c>
      <c r="K238" s="104"/>
      <c r="L238" s="104"/>
      <c r="M238" s="104"/>
      <c r="N238" s="104"/>
      <c r="O238" s="104"/>
      <c r="P238" s="104"/>
      <c r="Q238" s="104"/>
      <c r="R238" s="104"/>
      <c r="S238" s="104"/>
    </row>
    <row r="239" spans="1:19" x14ac:dyDescent="0.3">
      <c r="A239" s="83">
        <v>655</v>
      </c>
      <c r="B239" s="318" t="s">
        <v>416</v>
      </c>
      <c r="C239" s="104"/>
      <c r="D239" s="104">
        <v>0</v>
      </c>
      <c r="E239" s="104">
        <v>0</v>
      </c>
      <c r="F239" s="104">
        <v>0</v>
      </c>
      <c r="G239" s="104">
        <v>0</v>
      </c>
      <c r="H239" s="104">
        <v>0</v>
      </c>
      <c r="I239" s="104">
        <v>0</v>
      </c>
      <c r="J239" s="104">
        <v>0</v>
      </c>
      <c r="K239" s="104"/>
      <c r="L239" s="104"/>
      <c r="M239" s="104"/>
      <c r="N239" s="104"/>
      <c r="O239" s="104"/>
      <c r="P239" s="104"/>
      <c r="Q239" s="104"/>
      <c r="R239" s="104"/>
      <c r="S239" s="104"/>
    </row>
    <row r="240" spans="1:19" ht="28.8" x14ac:dyDescent="0.3">
      <c r="A240" s="83">
        <v>656</v>
      </c>
      <c r="B240" s="318" t="s">
        <v>224</v>
      </c>
      <c r="C240" s="104"/>
      <c r="D240" s="104">
        <v>0</v>
      </c>
      <c r="E240" s="104">
        <v>0</v>
      </c>
      <c r="F240" s="104">
        <v>0</v>
      </c>
      <c r="G240" s="104">
        <v>0</v>
      </c>
      <c r="H240" s="104">
        <v>0</v>
      </c>
      <c r="I240" s="104">
        <v>0</v>
      </c>
      <c r="J240" s="104">
        <v>0</v>
      </c>
      <c r="K240" s="104"/>
      <c r="L240" s="104"/>
      <c r="M240" s="104"/>
      <c r="N240" s="104"/>
      <c r="O240" s="104"/>
      <c r="P240" s="104"/>
      <c r="Q240" s="104"/>
      <c r="R240" s="104"/>
      <c r="S240" s="104"/>
    </row>
    <row r="241" spans="1:19" x14ac:dyDescent="0.3">
      <c r="A241" s="83">
        <v>657</v>
      </c>
      <c r="B241" s="318" t="s">
        <v>417</v>
      </c>
      <c r="C241" s="104"/>
      <c r="D241" s="104">
        <v>0</v>
      </c>
      <c r="E241" s="104">
        <v>0</v>
      </c>
      <c r="F241" s="104">
        <v>0</v>
      </c>
      <c r="G241" s="104">
        <v>0</v>
      </c>
      <c r="H241" s="104">
        <v>0</v>
      </c>
      <c r="I241" s="104">
        <v>0</v>
      </c>
      <c r="J241" s="104">
        <v>0</v>
      </c>
      <c r="K241" s="104"/>
      <c r="L241" s="104"/>
      <c r="M241" s="104"/>
      <c r="N241" s="104"/>
      <c r="O241" s="104"/>
      <c r="P241" s="104"/>
      <c r="Q241" s="104"/>
      <c r="R241" s="104"/>
      <c r="S241" s="104"/>
    </row>
    <row r="242" spans="1:19" x14ac:dyDescent="0.3">
      <c r="A242" s="83">
        <v>658</v>
      </c>
      <c r="B242" s="318" t="s">
        <v>418</v>
      </c>
      <c r="C242" s="104"/>
      <c r="D242" s="104">
        <v>0</v>
      </c>
      <c r="E242" s="104">
        <v>0</v>
      </c>
      <c r="F242" s="104">
        <v>0</v>
      </c>
      <c r="G242" s="104">
        <v>0</v>
      </c>
      <c r="H242" s="104">
        <v>0</v>
      </c>
      <c r="I242" s="104">
        <v>0</v>
      </c>
      <c r="J242" s="104">
        <v>0</v>
      </c>
      <c r="K242" s="104"/>
      <c r="L242" s="104"/>
      <c r="M242" s="104"/>
      <c r="N242" s="104"/>
      <c r="O242" s="104"/>
      <c r="P242" s="104"/>
      <c r="Q242" s="104"/>
      <c r="R242" s="104"/>
      <c r="S242" s="104"/>
    </row>
    <row r="243" spans="1:19" x14ac:dyDescent="0.3">
      <c r="A243" s="83">
        <v>659</v>
      </c>
      <c r="B243" s="318" t="s">
        <v>419</v>
      </c>
      <c r="C243" s="104"/>
      <c r="D243" s="104">
        <v>0</v>
      </c>
      <c r="E243" s="104">
        <v>0</v>
      </c>
      <c r="F243" s="104">
        <v>33236000</v>
      </c>
      <c r="G243" s="104">
        <v>5183341</v>
      </c>
      <c r="H243" s="104">
        <v>2315120</v>
      </c>
      <c r="I243" s="104">
        <v>-3675870</v>
      </c>
      <c r="J243" s="104">
        <v>2645000</v>
      </c>
      <c r="K243" s="104"/>
      <c r="L243" s="104"/>
      <c r="M243" s="104"/>
      <c r="N243" s="104"/>
      <c r="O243" s="104"/>
      <c r="P243" s="104"/>
      <c r="Q243" s="104"/>
      <c r="R243" s="104"/>
      <c r="S243" s="104"/>
    </row>
    <row r="244" spans="1:19" x14ac:dyDescent="0.3">
      <c r="A244" s="83">
        <v>660</v>
      </c>
      <c r="B244" s="318" t="s">
        <v>420</v>
      </c>
      <c r="C244" s="104"/>
      <c r="D244" s="104">
        <v>0</v>
      </c>
      <c r="E244" s="104">
        <v>0</v>
      </c>
      <c r="F244" s="104">
        <v>27606023</v>
      </c>
      <c r="G244" s="104">
        <v>3907175</v>
      </c>
      <c r="H244" s="104">
        <v>0</v>
      </c>
      <c r="I244" s="104">
        <v>16394125</v>
      </c>
      <c r="J244" s="104">
        <v>0</v>
      </c>
      <c r="K244" s="104"/>
      <c r="L244" s="104"/>
      <c r="M244" s="104"/>
      <c r="N244" s="104"/>
      <c r="O244" s="104"/>
      <c r="P244" s="104"/>
      <c r="Q244" s="104"/>
      <c r="R244" s="104"/>
      <c r="S244" s="104"/>
    </row>
    <row r="245" spans="1:19" x14ac:dyDescent="0.3">
      <c r="A245" s="83">
        <v>661</v>
      </c>
      <c r="B245" s="318" t="s">
        <v>223</v>
      </c>
      <c r="C245" s="104"/>
      <c r="D245" s="104">
        <v>0</v>
      </c>
      <c r="E245" s="104">
        <v>0</v>
      </c>
      <c r="F245" s="104">
        <v>0.8</v>
      </c>
      <c r="G245" s="104">
        <v>0.8</v>
      </c>
      <c r="H245" s="104">
        <v>0</v>
      </c>
      <c r="I245" s="104">
        <v>4.5</v>
      </c>
      <c r="J245" s="104">
        <v>0</v>
      </c>
      <c r="K245" s="104"/>
      <c r="L245" s="104"/>
      <c r="M245" s="104"/>
      <c r="N245" s="104"/>
      <c r="O245" s="104"/>
      <c r="P245" s="104"/>
      <c r="Q245" s="104"/>
      <c r="R245" s="104"/>
      <c r="S245" s="104"/>
    </row>
    <row r="246" spans="1:19" x14ac:dyDescent="0.3">
      <c r="A246" s="367">
        <v>662</v>
      </c>
      <c r="B246" s="481" t="s">
        <v>238</v>
      </c>
      <c r="C246" s="364"/>
      <c r="D246" s="364">
        <v>13145393</v>
      </c>
      <c r="E246" s="364">
        <v>17498247</v>
      </c>
      <c r="F246" s="364">
        <v>6274230</v>
      </c>
      <c r="G246" s="364">
        <v>17747212</v>
      </c>
      <c r="H246" s="364">
        <v>8960901</v>
      </c>
      <c r="I246" s="364">
        <v>13145393</v>
      </c>
      <c r="J246" s="364">
        <v>14502048</v>
      </c>
      <c r="K246" s="364"/>
      <c r="L246" s="364"/>
      <c r="M246" s="364"/>
      <c r="N246" s="364"/>
      <c r="O246" s="364"/>
      <c r="P246" s="364"/>
      <c r="Q246" s="364"/>
      <c r="R246" s="364"/>
      <c r="S246" s="364"/>
    </row>
    <row r="247" spans="1:19" x14ac:dyDescent="0.3">
      <c r="A247" s="367">
        <v>663</v>
      </c>
      <c r="B247" s="481" t="s">
        <v>421</v>
      </c>
      <c r="C247" s="364"/>
      <c r="D247" s="364">
        <v>108917</v>
      </c>
      <c r="E247" s="364">
        <v>0</v>
      </c>
      <c r="F247" s="364">
        <v>0</v>
      </c>
      <c r="G247" s="364">
        <v>0</v>
      </c>
      <c r="H247" s="364">
        <v>0</v>
      </c>
      <c r="I247" s="364">
        <v>0</v>
      </c>
      <c r="J247" s="364">
        <v>0</v>
      </c>
      <c r="K247" s="364"/>
      <c r="L247" s="364"/>
      <c r="M247" s="364"/>
      <c r="N247" s="364"/>
      <c r="O247" s="364"/>
      <c r="P247" s="364"/>
      <c r="Q247" s="364"/>
      <c r="R247" s="364"/>
      <c r="S247" s="364"/>
    </row>
    <row r="248" spans="1:19" x14ac:dyDescent="0.3">
      <c r="A248" s="365">
        <v>906</v>
      </c>
      <c r="B248" s="383" t="s">
        <v>422</v>
      </c>
      <c r="C248" s="366"/>
      <c r="D248" s="366">
        <v>1</v>
      </c>
      <c r="E248" s="366">
        <v>1</v>
      </c>
      <c r="F248" s="366">
        <v>1</v>
      </c>
      <c r="G248" s="366">
        <v>1</v>
      </c>
      <c r="H248" s="366">
        <v>1</v>
      </c>
      <c r="I248" s="366">
        <v>1</v>
      </c>
      <c r="J248" s="366">
        <v>1</v>
      </c>
      <c r="K248" s="366"/>
      <c r="L248" s="366"/>
      <c r="M248" s="366"/>
      <c r="N248" s="366"/>
      <c r="O248" s="366"/>
      <c r="P248" s="366"/>
      <c r="Q248" s="366"/>
      <c r="R248" s="366"/>
      <c r="S248" s="366"/>
    </row>
    <row r="249" spans="1:19" x14ac:dyDescent="0.3">
      <c r="A249" s="365">
        <v>907</v>
      </c>
      <c r="B249" s="383" t="s">
        <v>423</v>
      </c>
      <c r="C249" s="366"/>
      <c r="D249" s="366">
        <v>2</v>
      </c>
      <c r="E249" s="366">
        <v>2</v>
      </c>
      <c r="F249" s="366">
        <v>2</v>
      </c>
      <c r="G249" s="366">
        <v>2</v>
      </c>
      <c r="H249" s="366">
        <v>2</v>
      </c>
      <c r="I249" s="366">
        <v>2</v>
      </c>
      <c r="J249" s="366">
        <v>2</v>
      </c>
      <c r="K249" s="366"/>
      <c r="L249" s="366"/>
      <c r="M249" s="366"/>
      <c r="N249" s="366"/>
      <c r="O249" s="366"/>
      <c r="P249" s="366"/>
      <c r="Q249" s="366"/>
      <c r="R249" s="366"/>
      <c r="S249" s="366"/>
    </row>
    <row r="250" spans="1:19" ht="28.8" x14ac:dyDescent="0.3">
      <c r="A250" s="370">
        <v>947</v>
      </c>
      <c r="B250" s="427" t="s">
        <v>424</v>
      </c>
      <c r="C250" s="371"/>
      <c r="D250" s="371" t="s">
        <v>589</v>
      </c>
      <c r="E250" s="371" t="s">
        <v>590</v>
      </c>
      <c r="F250" s="371" t="s">
        <v>591</v>
      </c>
      <c r="G250" s="371" t="s">
        <v>592</v>
      </c>
      <c r="H250" s="371" t="s">
        <v>593</v>
      </c>
      <c r="I250" s="371" t="s">
        <v>594</v>
      </c>
      <c r="J250" s="371" t="s">
        <v>595</v>
      </c>
      <c r="K250" s="371"/>
      <c r="L250" s="371"/>
      <c r="M250" s="371"/>
      <c r="N250" s="371"/>
      <c r="O250" s="371"/>
      <c r="P250" s="371"/>
      <c r="Q250" s="371"/>
      <c r="R250" s="371"/>
      <c r="S250" s="371"/>
    </row>
    <row r="251" spans="1:19" ht="28.8" x14ac:dyDescent="0.3">
      <c r="A251" s="370">
        <v>948</v>
      </c>
      <c r="B251" s="427" t="s">
        <v>425</v>
      </c>
      <c r="C251" s="371"/>
      <c r="D251" s="371" t="s">
        <v>596</v>
      </c>
      <c r="E251" s="371" t="s">
        <v>262</v>
      </c>
      <c r="F251" s="371" t="s">
        <v>597</v>
      </c>
      <c r="G251" s="371" t="s">
        <v>598</v>
      </c>
      <c r="H251" s="371" t="s">
        <v>599</v>
      </c>
      <c r="I251" s="371" t="s">
        <v>600</v>
      </c>
      <c r="J251" s="371" t="s">
        <v>571</v>
      </c>
      <c r="K251" s="371"/>
      <c r="L251" s="371"/>
      <c r="M251" s="371"/>
      <c r="N251" s="371"/>
      <c r="O251" s="371"/>
      <c r="P251" s="371"/>
      <c r="Q251" s="371"/>
      <c r="R251" s="371"/>
      <c r="S251" s="371"/>
    </row>
    <row r="252" spans="1:19" ht="28.8" x14ac:dyDescent="0.3">
      <c r="A252" s="370">
        <v>949</v>
      </c>
      <c r="B252" s="427" t="s">
        <v>426</v>
      </c>
      <c r="C252" s="371"/>
      <c r="D252" s="371" t="s">
        <v>217</v>
      </c>
      <c r="E252" s="371" t="s">
        <v>217</v>
      </c>
      <c r="F252" s="371" t="s">
        <v>217</v>
      </c>
      <c r="G252" s="371" t="s">
        <v>217</v>
      </c>
      <c r="H252" s="371" t="s">
        <v>217</v>
      </c>
      <c r="I252" s="371" t="s">
        <v>217</v>
      </c>
      <c r="J252" s="371" t="s">
        <v>217</v>
      </c>
      <c r="K252" s="371"/>
      <c r="L252" s="371"/>
      <c r="M252" s="371"/>
      <c r="N252" s="371"/>
      <c r="O252" s="371"/>
      <c r="P252" s="371"/>
      <c r="Q252" s="371"/>
      <c r="R252" s="371"/>
      <c r="S252" s="371"/>
    </row>
    <row r="253" spans="1:19" ht="28.8" x14ac:dyDescent="0.3">
      <c r="A253" s="370">
        <v>950</v>
      </c>
      <c r="B253" s="427" t="s">
        <v>427</v>
      </c>
      <c r="C253" s="371"/>
      <c r="D253" s="371" t="s">
        <v>16</v>
      </c>
      <c r="E253" s="371" t="s">
        <v>16</v>
      </c>
      <c r="F253" s="371" t="s">
        <v>16</v>
      </c>
      <c r="G253" s="371" t="s">
        <v>16</v>
      </c>
      <c r="H253" s="371" t="s">
        <v>16</v>
      </c>
      <c r="I253" s="371" t="s">
        <v>16</v>
      </c>
      <c r="J253" s="371" t="s">
        <v>16</v>
      </c>
      <c r="K253" s="371"/>
      <c r="L253" s="371"/>
      <c r="M253" s="371"/>
      <c r="N253" s="371"/>
      <c r="O253" s="371"/>
      <c r="P253" s="371"/>
      <c r="Q253" s="371"/>
      <c r="R253" s="371"/>
      <c r="S253" s="371"/>
    </row>
    <row r="254" spans="1:19" ht="28.8" x14ac:dyDescent="0.3">
      <c r="A254" s="365">
        <v>951</v>
      </c>
      <c r="B254" s="383" t="s">
        <v>428</v>
      </c>
      <c r="C254" s="366"/>
      <c r="D254" s="366">
        <v>2</v>
      </c>
      <c r="E254" s="366">
        <v>2</v>
      </c>
      <c r="F254" s="366">
        <v>2</v>
      </c>
      <c r="G254" s="366">
        <v>2</v>
      </c>
      <c r="H254" s="366">
        <v>2</v>
      </c>
      <c r="I254" s="366">
        <v>2</v>
      </c>
      <c r="J254" s="366">
        <v>2</v>
      </c>
      <c r="K254" s="366"/>
      <c r="L254" s="366"/>
      <c r="M254" s="366"/>
      <c r="N254" s="366"/>
      <c r="O254" s="366"/>
      <c r="P254" s="366"/>
      <c r="Q254" s="366"/>
      <c r="R254" s="366"/>
      <c r="S254" s="366"/>
    </row>
    <row r="255" spans="1:19" ht="43.2" x14ac:dyDescent="0.3">
      <c r="A255" s="370">
        <v>952</v>
      </c>
      <c r="B255" s="427" t="s">
        <v>429</v>
      </c>
      <c r="C255" s="371"/>
      <c r="D255" s="371" t="s">
        <v>601</v>
      </c>
      <c r="E255" s="371"/>
      <c r="F255" s="371" t="s">
        <v>602</v>
      </c>
      <c r="G255" s="371" t="s">
        <v>603</v>
      </c>
      <c r="H255" s="371" t="s">
        <v>479</v>
      </c>
      <c r="I255" s="371" t="s">
        <v>479</v>
      </c>
      <c r="J255" s="371" t="s">
        <v>430</v>
      </c>
      <c r="K255" s="371"/>
      <c r="L255" s="371"/>
      <c r="M255" s="371"/>
      <c r="N255" s="371"/>
      <c r="O255" s="371"/>
      <c r="P255" s="371"/>
      <c r="Q255" s="371"/>
      <c r="R255" s="371"/>
      <c r="S255" s="371"/>
    </row>
    <row r="256" spans="1:19" x14ac:dyDescent="0.3">
      <c r="A256" s="365">
        <v>953</v>
      </c>
      <c r="B256" s="383" t="s">
        <v>431</v>
      </c>
      <c r="C256" s="366"/>
      <c r="D256" s="366">
        <v>2</v>
      </c>
      <c r="E256" s="366">
        <v>2</v>
      </c>
      <c r="F256" s="366">
        <v>2</v>
      </c>
      <c r="G256" s="366">
        <v>2</v>
      </c>
      <c r="H256" s="366">
        <v>2</v>
      </c>
      <c r="I256" s="366">
        <v>2</v>
      </c>
      <c r="J256" s="366">
        <v>2</v>
      </c>
      <c r="K256" s="366"/>
      <c r="L256" s="366"/>
      <c r="M256" s="366"/>
      <c r="N256" s="366"/>
      <c r="O256" s="366"/>
      <c r="P256" s="366"/>
      <c r="Q256" s="366"/>
      <c r="R256" s="366"/>
      <c r="S256" s="366"/>
    </row>
    <row r="257" spans="1:19" ht="43.2" x14ac:dyDescent="0.3">
      <c r="A257" s="370">
        <v>954</v>
      </c>
      <c r="B257" s="427" t="s">
        <v>215</v>
      </c>
      <c r="C257" s="371"/>
      <c r="D257" s="371" t="s">
        <v>16</v>
      </c>
      <c r="E257" s="371" t="s">
        <v>16</v>
      </c>
      <c r="F257" s="371" t="s">
        <v>16</v>
      </c>
      <c r="G257" s="371" t="s">
        <v>16</v>
      </c>
      <c r="H257" s="371" t="s">
        <v>16</v>
      </c>
      <c r="I257" s="371" t="s">
        <v>16</v>
      </c>
      <c r="J257" s="371" t="s">
        <v>16</v>
      </c>
      <c r="K257" s="371"/>
      <c r="L257" s="371"/>
      <c r="M257" s="371"/>
      <c r="N257" s="371"/>
      <c r="O257" s="371"/>
      <c r="P257" s="371"/>
      <c r="Q257" s="371"/>
      <c r="R257" s="371"/>
      <c r="S257" s="371"/>
    </row>
    <row r="258" spans="1:19" x14ac:dyDescent="0.3">
      <c r="A258" s="365">
        <v>955</v>
      </c>
      <c r="B258" s="383" t="s">
        <v>432</v>
      </c>
      <c r="C258" s="366"/>
      <c r="D258" s="366">
        <v>0</v>
      </c>
      <c r="E258" s="366">
        <v>0</v>
      </c>
      <c r="F258" s="366">
        <v>0</v>
      </c>
      <c r="G258" s="366">
        <v>0</v>
      </c>
      <c r="H258" s="366">
        <v>0</v>
      </c>
      <c r="I258" s="366">
        <v>0</v>
      </c>
      <c r="J258" s="366">
        <v>0</v>
      </c>
      <c r="K258" s="366"/>
      <c r="L258" s="366"/>
      <c r="M258" s="366"/>
      <c r="N258" s="366"/>
      <c r="O258" s="366"/>
      <c r="P258" s="366"/>
      <c r="Q258" s="366"/>
      <c r="R258" s="366"/>
      <c r="S258" s="366"/>
    </row>
    <row r="259" spans="1:19" ht="43.2" x14ac:dyDescent="0.3">
      <c r="A259" s="370">
        <v>956</v>
      </c>
      <c r="B259" s="427" t="s">
        <v>216</v>
      </c>
      <c r="C259" s="371"/>
      <c r="D259" s="371" t="s">
        <v>16</v>
      </c>
      <c r="E259" s="371" t="s">
        <v>16</v>
      </c>
      <c r="F259" s="371" t="s">
        <v>16</v>
      </c>
      <c r="G259" s="371" t="s">
        <v>16</v>
      </c>
      <c r="H259" s="371" t="s">
        <v>16</v>
      </c>
      <c r="I259" s="371" t="s">
        <v>16</v>
      </c>
      <c r="J259" s="371" t="s">
        <v>16</v>
      </c>
      <c r="K259" s="371"/>
      <c r="L259" s="371"/>
      <c r="M259" s="371"/>
      <c r="N259" s="371"/>
      <c r="O259" s="371"/>
      <c r="P259" s="371"/>
      <c r="Q259" s="371"/>
      <c r="R259" s="371"/>
      <c r="S259" s="371"/>
    </row>
    <row r="260" spans="1:19" x14ac:dyDescent="0.3">
      <c r="A260" s="365">
        <v>957</v>
      </c>
      <c r="B260" s="383" t="s">
        <v>433</v>
      </c>
      <c r="C260" s="366"/>
      <c r="D260" s="366">
        <v>0</v>
      </c>
      <c r="E260" s="366">
        <v>0</v>
      </c>
      <c r="F260" s="366">
        <v>0</v>
      </c>
      <c r="G260" s="366">
        <v>0</v>
      </c>
      <c r="H260" s="366">
        <v>0</v>
      </c>
      <c r="I260" s="366">
        <v>0</v>
      </c>
      <c r="J260" s="366">
        <v>0</v>
      </c>
      <c r="K260" s="366"/>
      <c r="L260" s="366"/>
      <c r="M260" s="366"/>
      <c r="N260" s="366"/>
      <c r="O260" s="366"/>
      <c r="P260" s="366"/>
      <c r="Q260" s="366"/>
      <c r="R260" s="366"/>
      <c r="S260" s="366"/>
    </row>
    <row r="261" spans="1:19" ht="57.6" x14ac:dyDescent="0.3">
      <c r="A261" s="370">
        <v>958</v>
      </c>
      <c r="B261" s="427" t="s">
        <v>434</v>
      </c>
      <c r="C261" s="371"/>
      <c r="D261" s="371" t="s">
        <v>16</v>
      </c>
      <c r="E261" s="371" t="s">
        <v>16</v>
      </c>
      <c r="F261" s="371" t="s">
        <v>16</v>
      </c>
      <c r="G261" s="371" t="s">
        <v>16</v>
      </c>
      <c r="H261" s="371" t="s">
        <v>16</v>
      </c>
      <c r="I261" s="371" t="s">
        <v>16</v>
      </c>
      <c r="J261" s="371" t="s">
        <v>16</v>
      </c>
      <c r="K261" s="371"/>
      <c r="L261" s="371"/>
      <c r="M261" s="371"/>
      <c r="N261" s="371"/>
      <c r="O261" s="371"/>
      <c r="P261" s="371"/>
      <c r="Q261" s="371"/>
      <c r="R261" s="371"/>
      <c r="S261" s="371"/>
    </row>
    <row r="262" spans="1:19" ht="28.8" x14ac:dyDescent="0.3">
      <c r="A262" s="365">
        <v>959</v>
      </c>
      <c r="B262" s="383" t="s">
        <v>435</v>
      </c>
      <c r="C262" s="366"/>
      <c r="D262" s="366">
        <v>3</v>
      </c>
      <c r="E262" s="366">
        <v>2</v>
      </c>
      <c r="F262" s="366">
        <v>3</v>
      </c>
      <c r="G262" s="366">
        <v>3</v>
      </c>
      <c r="H262" s="366">
        <v>2</v>
      </c>
      <c r="I262" s="366">
        <v>2</v>
      </c>
      <c r="J262" s="366">
        <v>3</v>
      </c>
      <c r="K262" s="366"/>
      <c r="L262" s="366"/>
      <c r="M262" s="366"/>
      <c r="N262" s="366"/>
      <c r="O262" s="366"/>
      <c r="P262" s="366"/>
      <c r="Q262" s="366"/>
      <c r="R262" s="366"/>
      <c r="S262" s="366"/>
    </row>
    <row r="263" spans="1:19" x14ac:dyDescent="0.3">
      <c r="A263" s="370">
        <v>960</v>
      </c>
      <c r="B263" s="427" t="s">
        <v>436</v>
      </c>
      <c r="C263" s="371"/>
      <c r="D263" s="371" t="s">
        <v>604</v>
      </c>
      <c r="E263" s="371" t="s">
        <v>605</v>
      </c>
      <c r="F263" s="371" t="s">
        <v>606</v>
      </c>
      <c r="G263" s="371" t="s">
        <v>607</v>
      </c>
      <c r="H263" s="371" t="s">
        <v>608</v>
      </c>
      <c r="I263" s="371" t="s">
        <v>609</v>
      </c>
      <c r="J263" s="371" t="s">
        <v>610</v>
      </c>
      <c r="K263" s="371"/>
      <c r="L263" s="371"/>
      <c r="M263" s="371"/>
      <c r="N263" s="371"/>
      <c r="O263" s="371"/>
      <c r="P263" s="371"/>
      <c r="Q263" s="371"/>
      <c r="R263" s="371"/>
      <c r="S263" s="371"/>
    </row>
    <row r="264" spans="1:19" x14ac:dyDescent="0.3">
      <c r="A264" s="370">
        <v>962</v>
      </c>
      <c r="B264" s="427" t="s">
        <v>437</v>
      </c>
      <c r="C264" s="371"/>
      <c r="D264" s="371" t="s">
        <v>611</v>
      </c>
      <c r="E264" s="371" t="s">
        <v>612</v>
      </c>
      <c r="F264" s="371" t="s">
        <v>613</v>
      </c>
      <c r="G264" s="371" t="s">
        <v>614</v>
      </c>
      <c r="H264" s="371" t="s">
        <v>438</v>
      </c>
      <c r="I264" s="371" t="s">
        <v>438</v>
      </c>
      <c r="J264" s="371" t="s">
        <v>614</v>
      </c>
      <c r="K264" s="371"/>
      <c r="L264" s="371"/>
      <c r="M264" s="371"/>
      <c r="N264" s="371"/>
      <c r="O264" s="371"/>
      <c r="P264" s="371"/>
      <c r="Q264" s="371"/>
      <c r="R264" s="371"/>
      <c r="S264" s="371"/>
    </row>
    <row r="265" spans="1:19" x14ac:dyDescent="0.3">
      <c r="A265" s="83">
        <v>964</v>
      </c>
      <c r="B265" s="318" t="s">
        <v>439</v>
      </c>
      <c r="C265" s="104"/>
      <c r="D265" s="104" t="s">
        <v>573</v>
      </c>
      <c r="E265" s="104" t="s">
        <v>575</v>
      </c>
      <c r="F265" s="104" t="s">
        <v>574</v>
      </c>
      <c r="G265" s="104" t="s">
        <v>574</v>
      </c>
      <c r="H265" s="104" t="s">
        <v>572</v>
      </c>
      <c r="I265" s="104" t="s">
        <v>480</v>
      </c>
      <c r="J265" s="104" t="s">
        <v>574</v>
      </c>
      <c r="K265" s="371"/>
      <c r="L265" s="371"/>
      <c r="M265" s="371"/>
      <c r="N265" s="371"/>
      <c r="O265" s="371"/>
      <c r="P265" s="371"/>
      <c r="Q265" s="371"/>
      <c r="R265" s="371"/>
      <c r="S265" s="371"/>
    </row>
    <row r="266" spans="1:19" x14ac:dyDescent="0.3">
      <c r="A266" s="83">
        <v>965</v>
      </c>
      <c r="B266" s="318" t="s">
        <v>440</v>
      </c>
      <c r="C266" s="104"/>
      <c r="D266" s="104">
        <v>0</v>
      </c>
      <c r="E266" s="104">
        <v>0</v>
      </c>
      <c r="F266" s="104">
        <v>0</v>
      </c>
      <c r="G266" s="104">
        <v>0</v>
      </c>
      <c r="H266" s="104">
        <v>0</v>
      </c>
      <c r="I266" s="104">
        <v>0</v>
      </c>
      <c r="J266" s="104">
        <v>0</v>
      </c>
      <c r="K266" s="366"/>
      <c r="L266" s="366"/>
      <c r="M266" s="366"/>
      <c r="N266" s="366"/>
      <c r="O266" s="366"/>
      <c r="P266" s="366"/>
      <c r="Q266" s="366"/>
      <c r="R266" s="366"/>
      <c r="S266" s="366"/>
    </row>
    <row r="267" spans="1:19" x14ac:dyDescent="0.3">
      <c r="A267" s="83">
        <v>966</v>
      </c>
      <c r="B267" s="318" t="s">
        <v>441</v>
      </c>
      <c r="C267" s="104"/>
      <c r="D267" s="104" t="s">
        <v>615</v>
      </c>
      <c r="E267" s="104" t="s">
        <v>616</v>
      </c>
      <c r="F267" s="104" t="s">
        <v>617</v>
      </c>
      <c r="G267" s="104" t="s">
        <v>618</v>
      </c>
      <c r="H267" s="104" t="s">
        <v>619</v>
      </c>
      <c r="I267" s="104" t="s">
        <v>620</v>
      </c>
      <c r="J267" s="104" t="s">
        <v>621</v>
      </c>
      <c r="K267" s="371"/>
      <c r="L267" s="371"/>
      <c r="M267" s="371"/>
      <c r="N267" s="371"/>
      <c r="O267" s="371"/>
      <c r="P267" s="371"/>
      <c r="Q267" s="371"/>
      <c r="R267" s="371"/>
      <c r="S267" s="371"/>
    </row>
    <row r="268" spans="1:19" x14ac:dyDescent="0.3">
      <c r="A268" s="83">
        <v>968</v>
      </c>
      <c r="B268" s="318" t="s">
        <v>442</v>
      </c>
      <c r="C268" s="104"/>
      <c r="D268" s="104" t="s">
        <v>622</v>
      </c>
      <c r="E268" s="104" t="s">
        <v>605</v>
      </c>
      <c r="F268" s="104" t="s">
        <v>623</v>
      </c>
      <c r="G268" s="104" t="s">
        <v>624</v>
      </c>
      <c r="H268" s="104" t="s">
        <v>625</v>
      </c>
      <c r="I268" s="104" t="s">
        <v>626</v>
      </c>
      <c r="J268" s="104" t="s">
        <v>627</v>
      </c>
      <c r="K268" s="371"/>
      <c r="L268" s="371"/>
      <c r="M268" s="371"/>
      <c r="N268" s="371"/>
      <c r="O268" s="371"/>
      <c r="P268" s="371"/>
      <c r="Q268" s="371"/>
      <c r="R268" s="371"/>
      <c r="S268" s="371"/>
    </row>
    <row r="269" spans="1:19" x14ac:dyDescent="0.3">
      <c r="A269" s="365"/>
      <c r="B269" s="383"/>
      <c r="C269" s="366"/>
      <c r="D269" s="366"/>
      <c r="E269" s="366"/>
      <c r="F269" s="366"/>
      <c r="G269" s="366"/>
      <c r="H269" s="366"/>
      <c r="I269" s="366"/>
      <c r="J269" s="366"/>
      <c r="K269" s="366"/>
      <c r="L269" s="366"/>
      <c r="M269" s="366"/>
      <c r="N269" s="366"/>
      <c r="O269" s="366"/>
      <c r="P269" s="366"/>
      <c r="Q269" s="366"/>
      <c r="R269" s="366"/>
      <c r="S269" s="366"/>
    </row>
    <row r="270" spans="1:19" x14ac:dyDescent="0.3">
      <c r="A270" s="365"/>
      <c r="B270" s="383"/>
      <c r="C270" s="366"/>
      <c r="D270" s="366"/>
      <c r="E270" s="366"/>
      <c r="F270" s="366"/>
      <c r="G270" s="366"/>
      <c r="H270" s="366"/>
      <c r="I270" s="366"/>
      <c r="J270" s="366"/>
      <c r="K270" s="366"/>
      <c r="L270" s="366"/>
      <c r="M270" s="366"/>
      <c r="N270" s="366"/>
      <c r="O270" s="366"/>
      <c r="P270" s="366"/>
      <c r="Q270" s="366"/>
      <c r="R270" s="366"/>
      <c r="S270" s="366"/>
    </row>
    <row r="271" spans="1:19" x14ac:dyDescent="0.3">
      <c r="A271" s="365"/>
      <c r="B271" s="383"/>
      <c r="C271" s="366"/>
      <c r="D271" s="366"/>
      <c r="E271" s="366"/>
      <c r="F271" s="366"/>
      <c r="G271" s="366"/>
      <c r="H271" s="366"/>
      <c r="I271" s="366"/>
      <c r="J271" s="366"/>
      <c r="K271" s="366"/>
      <c r="L271" s="366"/>
      <c r="M271" s="366"/>
      <c r="N271" s="366"/>
      <c r="O271" s="366"/>
      <c r="P271" s="366"/>
      <c r="Q271" s="366"/>
      <c r="R271" s="366"/>
      <c r="S271" s="366"/>
    </row>
    <row r="272" spans="1:19" x14ac:dyDescent="0.3">
      <c r="A272" s="365"/>
      <c r="B272" s="383"/>
      <c r="C272" s="366"/>
      <c r="D272" s="366"/>
      <c r="E272" s="366"/>
      <c r="F272" s="366"/>
      <c r="G272" s="366"/>
      <c r="H272" s="366"/>
      <c r="I272" s="366"/>
      <c r="J272" s="366"/>
      <c r="K272" s="366"/>
      <c r="L272" s="366"/>
      <c r="M272" s="366"/>
      <c r="N272" s="366"/>
      <c r="O272" s="366"/>
      <c r="P272" s="366"/>
      <c r="Q272" s="366"/>
      <c r="R272" s="366"/>
      <c r="S272" s="366"/>
    </row>
    <row r="273" spans="1:19" x14ac:dyDescent="0.3">
      <c r="A273" s="365"/>
      <c r="B273" s="383"/>
      <c r="C273" s="366"/>
      <c r="D273" s="366"/>
      <c r="E273" s="366"/>
      <c r="F273" s="366"/>
      <c r="G273" s="366"/>
      <c r="H273" s="366"/>
      <c r="I273" s="366"/>
      <c r="J273" s="366"/>
      <c r="K273" s="366"/>
      <c r="L273" s="366"/>
      <c r="M273" s="366"/>
      <c r="N273" s="366"/>
      <c r="O273" s="366"/>
      <c r="P273" s="366"/>
      <c r="Q273" s="366"/>
      <c r="R273" s="366"/>
      <c r="S273" s="366"/>
    </row>
    <row r="274" spans="1:19" x14ac:dyDescent="0.3">
      <c r="A274" s="365"/>
      <c r="B274" s="383"/>
      <c r="C274" s="366"/>
      <c r="D274" s="366"/>
      <c r="E274" s="366"/>
      <c r="F274" s="366"/>
      <c r="G274" s="366"/>
      <c r="H274" s="366"/>
      <c r="I274" s="366"/>
      <c r="J274" s="366"/>
      <c r="K274" s="366"/>
      <c r="L274" s="366"/>
      <c r="M274" s="366"/>
      <c r="N274" s="366"/>
      <c r="O274" s="366"/>
      <c r="P274" s="366"/>
      <c r="Q274" s="366"/>
      <c r="R274" s="366"/>
      <c r="S274" s="366"/>
    </row>
    <row r="275" spans="1:19" x14ac:dyDescent="0.3">
      <c r="A275" s="365"/>
      <c r="B275" s="383"/>
      <c r="C275" s="366"/>
      <c r="D275" s="366"/>
      <c r="E275" s="366"/>
      <c r="F275" s="366"/>
      <c r="G275" s="366"/>
      <c r="H275" s="366"/>
      <c r="I275" s="366"/>
      <c r="J275" s="366"/>
      <c r="K275" s="366"/>
      <c r="L275" s="366"/>
      <c r="M275" s="366"/>
      <c r="N275" s="366"/>
      <c r="O275" s="366"/>
      <c r="P275" s="366"/>
      <c r="Q275" s="366"/>
      <c r="R275" s="366"/>
      <c r="S275" s="366"/>
    </row>
    <row r="276" spans="1:19" x14ac:dyDescent="0.3">
      <c r="A276" s="370"/>
      <c r="B276" s="427"/>
      <c r="C276" s="371"/>
      <c r="D276" s="371"/>
      <c r="E276" s="371"/>
      <c r="F276" s="371"/>
      <c r="G276" s="371"/>
      <c r="H276" s="371"/>
      <c r="I276" s="371"/>
      <c r="J276" s="371"/>
      <c r="K276" s="371"/>
      <c r="L276" s="371"/>
      <c r="M276" s="371"/>
      <c r="N276" s="371"/>
      <c r="O276" s="371"/>
      <c r="P276" s="371"/>
      <c r="Q276" s="371"/>
      <c r="R276" s="371"/>
      <c r="S276" s="371"/>
    </row>
    <row r="277" spans="1:19" x14ac:dyDescent="0.3">
      <c r="C277" s="104"/>
      <c r="D277" s="104"/>
      <c r="E277" s="104"/>
      <c r="F277" s="104"/>
      <c r="G277" s="104"/>
      <c r="H277" s="104"/>
      <c r="I277" s="104"/>
      <c r="J277" s="104"/>
      <c r="K277" s="104"/>
      <c r="L277" s="104"/>
      <c r="M277" s="104"/>
      <c r="N277" s="104"/>
      <c r="O277" s="104"/>
      <c r="P277" s="104"/>
      <c r="Q277" s="104"/>
      <c r="R277" s="104"/>
      <c r="S277" s="104"/>
    </row>
    <row r="278" spans="1:19" x14ac:dyDescent="0.3">
      <c r="C278" s="104"/>
      <c r="D278" s="104"/>
      <c r="E278" s="104"/>
      <c r="F278" s="104"/>
      <c r="G278" s="104"/>
      <c r="H278" s="104"/>
      <c r="I278" s="104"/>
      <c r="J278" s="104"/>
      <c r="K278" s="104"/>
      <c r="L278" s="104"/>
      <c r="M278" s="104"/>
      <c r="N278" s="104"/>
      <c r="O278" s="104"/>
      <c r="P278" s="104"/>
      <c r="Q278" s="104"/>
      <c r="R278" s="104"/>
      <c r="S278" s="104"/>
    </row>
    <row r="279" spans="1:19" x14ac:dyDescent="0.3">
      <c r="C279" s="104"/>
      <c r="D279" s="104"/>
      <c r="E279" s="104"/>
      <c r="F279" s="104"/>
      <c r="G279" s="104"/>
      <c r="H279" s="104"/>
      <c r="I279" s="104"/>
      <c r="J279" s="104"/>
      <c r="K279" s="104"/>
      <c r="L279" s="104"/>
      <c r="M279" s="104"/>
      <c r="N279" s="104"/>
      <c r="O279" s="104"/>
      <c r="P279" s="104"/>
      <c r="Q279" s="104"/>
      <c r="R279" s="104"/>
      <c r="S279" s="104"/>
    </row>
    <row r="280" spans="1:19" x14ac:dyDescent="0.3">
      <c r="C280" s="104"/>
      <c r="D280" s="104"/>
      <c r="E280" s="104"/>
      <c r="F280" s="104"/>
      <c r="G280" s="104"/>
      <c r="H280" s="104"/>
      <c r="I280" s="104"/>
      <c r="J280" s="104"/>
      <c r="K280" s="104"/>
      <c r="L280" s="104"/>
      <c r="M280" s="104"/>
      <c r="N280" s="104"/>
      <c r="O280" s="104"/>
      <c r="P280" s="104"/>
      <c r="Q280" s="104"/>
      <c r="R280" s="104"/>
      <c r="S280" s="104"/>
    </row>
    <row r="281" spans="1:19" x14ac:dyDescent="0.3">
      <c r="C281" s="104"/>
      <c r="D281" s="104"/>
      <c r="E281" s="104"/>
      <c r="F281" s="104"/>
      <c r="G281" s="104"/>
      <c r="H281" s="104"/>
      <c r="I281" s="104"/>
      <c r="J281" s="104"/>
      <c r="K281" s="104"/>
      <c r="L281" s="104"/>
      <c r="M281" s="104"/>
      <c r="N281" s="104"/>
      <c r="O281" s="104"/>
      <c r="P281" s="104"/>
      <c r="Q281" s="104"/>
      <c r="R281" s="104"/>
      <c r="S281" s="104"/>
    </row>
    <row r="282" spans="1:19" x14ac:dyDescent="0.3">
      <c r="C282" s="104"/>
      <c r="D282" s="104"/>
      <c r="E282" s="104"/>
      <c r="F282" s="104"/>
      <c r="G282" s="104"/>
      <c r="H282" s="104"/>
      <c r="I282" s="104"/>
      <c r="J282" s="104"/>
      <c r="K282" s="104"/>
      <c r="L282" s="104"/>
      <c r="M282" s="104"/>
      <c r="N282" s="104"/>
      <c r="O282" s="104"/>
      <c r="P282" s="104"/>
      <c r="Q282" s="104"/>
      <c r="R282" s="104"/>
      <c r="S282" s="104"/>
    </row>
    <row r="283" spans="1:19" x14ac:dyDescent="0.3">
      <c r="C283" s="104"/>
      <c r="D283" s="104"/>
      <c r="E283" s="104"/>
      <c r="F283" s="104"/>
      <c r="G283" s="104"/>
      <c r="H283" s="104"/>
      <c r="I283" s="104"/>
      <c r="J283" s="104"/>
      <c r="K283" s="104"/>
      <c r="L283" s="104"/>
      <c r="M283" s="104"/>
      <c r="N283" s="104"/>
      <c r="O283" s="104"/>
      <c r="P283" s="104"/>
      <c r="Q283" s="104"/>
      <c r="R283" s="104"/>
      <c r="S283" s="104"/>
    </row>
    <row r="284" spans="1:19" x14ac:dyDescent="0.3">
      <c r="K284" s="104"/>
      <c r="L284" s="104"/>
      <c r="M284" s="104"/>
      <c r="N284" s="104"/>
      <c r="O284" s="104"/>
      <c r="P284" s="104"/>
      <c r="Q284" s="104"/>
      <c r="R284" s="104"/>
      <c r="S284" s="104"/>
    </row>
    <row r="285" spans="1:19" x14ac:dyDescent="0.3">
      <c r="A285" s="83">
        <v>995</v>
      </c>
      <c r="B285" s="318" t="s">
        <v>145</v>
      </c>
      <c r="C285" s="104"/>
      <c r="D285" s="104">
        <v>0</v>
      </c>
      <c r="E285" s="104">
        <v>0</v>
      </c>
      <c r="F285" s="104">
        <v>0</v>
      </c>
      <c r="G285" s="104">
        <v>0</v>
      </c>
      <c r="H285" s="104">
        <v>0</v>
      </c>
      <c r="I285" s="104">
        <v>0</v>
      </c>
      <c r="J285" s="104">
        <v>0</v>
      </c>
      <c r="K285" s="373"/>
      <c r="L285" s="373"/>
      <c r="M285" s="373"/>
      <c r="N285" s="373"/>
      <c r="O285" s="373"/>
      <c r="P285" s="373"/>
      <c r="Q285" s="373"/>
      <c r="R285" s="373"/>
      <c r="S285" s="373"/>
    </row>
    <row r="286" spans="1:19" x14ac:dyDescent="0.3">
      <c r="A286" s="83">
        <v>996</v>
      </c>
      <c r="B286" s="479" t="s">
        <v>146</v>
      </c>
      <c r="C286" s="373"/>
      <c r="D286" s="373">
        <v>0</v>
      </c>
      <c r="E286" s="373">
        <v>0</v>
      </c>
      <c r="F286" s="373">
        <v>0</v>
      </c>
      <c r="G286" s="373">
        <v>0</v>
      </c>
      <c r="H286" s="373">
        <v>0</v>
      </c>
      <c r="I286" s="373">
        <v>0</v>
      </c>
      <c r="J286" s="373">
        <v>0</v>
      </c>
      <c r="K286" s="373"/>
      <c r="L286" s="373"/>
      <c r="M286" s="373"/>
      <c r="N286" s="373"/>
      <c r="O286" s="373"/>
      <c r="P286" s="373"/>
      <c r="Q286" s="373"/>
      <c r="R286" s="373"/>
      <c r="S286" s="373"/>
    </row>
    <row r="287" spans="1:19" x14ac:dyDescent="0.3">
      <c r="A287" s="83">
        <v>998</v>
      </c>
      <c r="B287" s="479" t="s">
        <v>147</v>
      </c>
      <c r="C287" s="373"/>
      <c r="D287" s="373">
        <v>58</v>
      </c>
      <c r="E287" s="373">
        <v>58</v>
      </c>
      <c r="F287" s="373">
        <v>58</v>
      </c>
      <c r="G287" s="373">
        <v>58</v>
      </c>
      <c r="H287" s="373">
        <v>58</v>
      </c>
      <c r="I287" s="373">
        <v>58</v>
      </c>
      <c r="J287" s="373">
        <v>58</v>
      </c>
      <c r="K287" s="373"/>
      <c r="L287" s="373"/>
      <c r="M287" s="373"/>
      <c r="N287" s="373"/>
      <c r="O287" s="373"/>
      <c r="P287" s="373"/>
      <c r="Q287" s="373"/>
      <c r="R287" s="373"/>
      <c r="S287" s="373"/>
    </row>
    <row r="288" spans="1:19" x14ac:dyDescent="0.3">
      <c r="A288" s="83">
        <v>999</v>
      </c>
      <c r="B288" s="479" t="s">
        <v>148</v>
      </c>
      <c r="C288" s="373"/>
      <c r="D288" s="373">
        <v>584016</v>
      </c>
      <c r="E288" s="373">
        <v>584021</v>
      </c>
      <c r="F288" s="373">
        <v>581427</v>
      </c>
      <c r="G288" s="373">
        <v>584015</v>
      </c>
      <c r="H288" s="373">
        <v>581418</v>
      </c>
      <c r="I288" s="373">
        <v>584134</v>
      </c>
      <c r="J288" s="373">
        <v>581419</v>
      </c>
      <c r="K288" s="104"/>
      <c r="L288" s="104"/>
      <c r="M288" s="104"/>
      <c r="N288" s="104"/>
      <c r="O288" s="104"/>
      <c r="P288" s="104"/>
      <c r="Q288" s="104"/>
      <c r="R288" s="104"/>
      <c r="S288" s="104"/>
    </row>
    <row r="289" spans="1:19" x14ac:dyDescent="0.3">
      <c r="A289" s="83">
        <v>9000</v>
      </c>
      <c r="B289" s="318" t="s">
        <v>443</v>
      </c>
      <c r="C289" s="104" t="s">
        <v>193</v>
      </c>
      <c r="D289" s="104">
        <v>3280041433</v>
      </c>
      <c r="E289" s="104">
        <v>5614411816</v>
      </c>
      <c r="F289" s="104">
        <v>1999044108.8</v>
      </c>
      <c r="G289" s="104">
        <v>2373048466.8000002</v>
      </c>
      <c r="H289" s="104">
        <v>2142333722</v>
      </c>
      <c r="I289" s="104">
        <v>3686280170.5</v>
      </c>
      <c r="J289" s="104">
        <v>2623926091</v>
      </c>
      <c r="K289" s="104"/>
      <c r="L289" s="104"/>
      <c r="M289" s="104"/>
      <c r="N289" s="104"/>
      <c r="O289" s="104"/>
      <c r="P289" s="104"/>
      <c r="Q289" s="104"/>
      <c r="R289" s="104"/>
      <c r="S289" s="104"/>
    </row>
    <row r="290" spans="1:19" x14ac:dyDescent="0.3">
      <c r="A290" s="83">
        <v>9001</v>
      </c>
      <c r="B290" s="483" t="s">
        <v>444</v>
      </c>
      <c r="C290" s="378" t="s">
        <v>445</v>
      </c>
      <c r="D290" s="104">
        <v>0</v>
      </c>
      <c r="E290" s="104">
        <v>0</v>
      </c>
      <c r="F290" s="104">
        <v>0</v>
      </c>
      <c r="G290" s="104">
        <v>0</v>
      </c>
      <c r="H290" s="104">
        <v>0</v>
      </c>
      <c r="I290" s="104">
        <v>0</v>
      </c>
      <c r="J290" s="104">
        <v>0</v>
      </c>
      <c r="K290" s="104"/>
      <c r="L290" s="104"/>
      <c r="M290" s="104"/>
      <c r="N290" s="104"/>
      <c r="O290" s="104"/>
      <c r="P290" s="104"/>
      <c r="Q290" s="104"/>
      <c r="R290" s="104"/>
      <c r="S290" s="104"/>
    </row>
    <row r="291" spans="1:19" x14ac:dyDescent="0.3">
      <c r="A291" s="83">
        <v>9002</v>
      </c>
      <c r="B291" s="483" t="s">
        <v>446</v>
      </c>
      <c r="C291" s="378" t="s">
        <v>447</v>
      </c>
      <c r="D291" s="104">
        <v>0</v>
      </c>
      <c r="E291" s="104">
        <v>0</v>
      </c>
      <c r="F291" s="104">
        <v>0</v>
      </c>
      <c r="G291" s="104">
        <v>0</v>
      </c>
      <c r="H291" s="104">
        <v>0</v>
      </c>
      <c r="I291" s="104">
        <v>0</v>
      </c>
      <c r="J291" s="104">
        <v>0</v>
      </c>
      <c r="K291" s="104"/>
      <c r="L291" s="104"/>
      <c r="M291" s="104"/>
      <c r="N291" s="104"/>
      <c r="O291" s="104"/>
      <c r="P291" s="104"/>
      <c r="Q291" s="104"/>
      <c r="R291" s="104"/>
      <c r="S291" s="104"/>
    </row>
    <row r="292" spans="1:19" x14ac:dyDescent="0.3">
      <c r="A292" s="83">
        <v>9003</v>
      </c>
      <c r="B292" s="483" t="s">
        <v>448</v>
      </c>
      <c r="C292" s="378" t="s">
        <v>449</v>
      </c>
      <c r="D292" s="104">
        <v>0</v>
      </c>
      <c r="E292" s="104">
        <v>0</v>
      </c>
      <c r="F292" s="104">
        <v>0</v>
      </c>
      <c r="G292" s="104">
        <v>0</v>
      </c>
      <c r="H292" s="104">
        <v>0</v>
      </c>
      <c r="I292" s="104">
        <v>0</v>
      </c>
      <c r="J292" s="104">
        <v>0</v>
      </c>
      <c r="K292" s="104"/>
      <c r="L292" s="104"/>
      <c r="M292" s="104"/>
      <c r="N292" s="104"/>
      <c r="O292" s="104"/>
      <c r="P292" s="104"/>
      <c r="Q292" s="104"/>
      <c r="R292" s="104"/>
      <c r="S292" s="104"/>
    </row>
    <row r="293" spans="1:19" ht="43.2" x14ac:dyDescent="0.3">
      <c r="A293" s="83">
        <v>9004</v>
      </c>
      <c r="B293" s="483" t="s">
        <v>450</v>
      </c>
      <c r="C293" s="104" t="s">
        <v>451</v>
      </c>
      <c r="D293" s="104" t="s">
        <v>193</v>
      </c>
      <c r="E293" s="104" t="s">
        <v>193</v>
      </c>
      <c r="F293" s="104" t="s">
        <v>193</v>
      </c>
      <c r="G293" s="104" t="s">
        <v>193</v>
      </c>
      <c r="H293" s="104" t="s">
        <v>193</v>
      </c>
      <c r="I293" s="104" t="s">
        <v>193</v>
      </c>
      <c r="J293" s="104" t="s">
        <v>193</v>
      </c>
      <c r="K293" s="104"/>
      <c r="L293" s="104"/>
      <c r="M293" s="104"/>
      <c r="N293" s="104"/>
      <c r="O293" s="104"/>
      <c r="P293" s="104"/>
      <c r="Q293" s="104"/>
      <c r="R293" s="104"/>
      <c r="S293" s="104"/>
    </row>
    <row r="294" spans="1:19" x14ac:dyDescent="0.3">
      <c r="A294" s="83">
        <v>9005</v>
      </c>
      <c r="B294" s="483" t="s">
        <v>452</v>
      </c>
      <c r="C294" s="378" t="s">
        <v>453</v>
      </c>
      <c r="D294" s="104">
        <v>0</v>
      </c>
      <c r="E294" s="104">
        <v>0</v>
      </c>
      <c r="F294" s="104">
        <v>0</v>
      </c>
      <c r="G294" s="104">
        <v>0</v>
      </c>
      <c r="H294" s="104">
        <v>0</v>
      </c>
      <c r="I294" s="104">
        <v>0</v>
      </c>
      <c r="J294" s="104">
        <v>0</v>
      </c>
      <c r="K294" s="104"/>
      <c r="L294" s="104"/>
      <c r="M294" s="104"/>
      <c r="N294" s="104"/>
      <c r="O294" s="104"/>
      <c r="P294" s="104"/>
      <c r="Q294" s="104"/>
      <c r="R294" s="104"/>
      <c r="S294" s="104"/>
    </row>
    <row r="295" spans="1:19" x14ac:dyDescent="0.3">
      <c r="A295" s="83">
        <v>9006</v>
      </c>
      <c r="B295" s="483" t="s">
        <v>454</v>
      </c>
      <c r="C295" s="378" t="s">
        <v>455</v>
      </c>
      <c r="D295" s="104">
        <v>0</v>
      </c>
      <c r="E295" s="104">
        <v>0</v>
      </c>
      <c r="F295" s="104">
        <v>0</v>
      </c>
      <c r="G295" s="104">
        <v>0</v>
      </c>
      <c r="H295" s="104">
        <v>0</v>
      </c>
      <c r="I295" s="104">
        <v>0</v>
      </c>
      <c r="J295" s="104">
        <v>0</v>
      </c>
      <c r="K295" s="104"/>
      <c r="L295" s="104"/>
      <c r="M295" s="104"/>
      <c r="N295" s="104"/>
      <c r="O295" s="104"/>
      <c r="P295" s="104"/>
      <c r="Q295" s="104"/>
      <c r="R295" s="104"/>
      <c r="S295" s="104"/>
    </row>
    <row r="296" spans="1:19" ht="28.8" x14ac:dyDescent="0.3">
      <c r="A296" s="83">
        <v>9007</v>
      </c>
      <c r="B296" s="483" t="s">
        <v>561</v>
      </c>
      <c r="C296" s="378" t="s">
        <v>456</v>
      </c>
      <c r="D296" s="104">
        <v>0</v>
      </c>
      <c r="E296" s="104">
        <v>0</v>
      </c>
      <c r="F296" s="104">
        <v>0</v>
      </c>
      <c r="G296" s="104">
        <v>0</v>
      </c>
      <c r="H296" s="104">
        <v>0</v>
      </c>
      <c r="I296" s="104">
        <v>0</v>
      </c>
      <c r="J296" s="104">
        <v>0</v>
      </c>
      <c r="K296" s="104"/>
      <c r="L296" s="104"/>
      <c r="M296" s="104"/>
      <c r="N296" s="104"/>
      <c r="O296" s="104"/>
      <c r="P296" s="104"/>
      <c r="Q296" s="104"/>
      <c r="R296" s="104"/>
      <c r="S296" s="104"/>
    </row>
    <row r="297" spans="1:19" x14ac:dyDescent="0.3">
      <c r="A297" s="83">
        <v>9008</v>
      </c>
      <c r="B297" s="383" t="s">
        <v>457</v>
      </c>
      <c r="C297" s="366" t="s">
        <v>193</v>
      </c>
      <c r="D297" s="104">
        <v>2.2400000000000002</v>
      </c>
      <c r="E297" s="104">
        <v>1.1200000000000001</v>
      </c>
      <c r="F297" s="104">
        <v>4.24</v>
      </c>
      <c r="G297" s="104">
        <v>2.44</v>
      </c>
      <c r="H297" s="104">
        <v>4.9400000000000004</v>
      </c>
      <c r="I297" s="104">
        <v>4.55</v>
      </c>
      <c r="J297" s="104">
        <v>2.11</v>
      </c>
      <c r="K297" s="104"/>
      <c r="L297" s="104"/>
      <c r="M297" s="104"/>
      <c r="N297" s="104"/>
      <c r="O297" s="104"/>
      <c r="P297" s="104"/>
      <c r="Q297" s="104"/>
      <c r="R297" s="104"/>
      <c r="S297" s="104"/>
    </row>
    <row r="298" spans="1:19" x14ac:dyDescent="0.3">
      <c r="A298" s="83">
        <v>9010</v>
      </c>
      <c r="B298" s="483" t="s">
        <v>458</v>
      </c>
      <c r="C298" s="378" t="s">
        <v>459</v>
      </c>
      <c r="D298" s="104">
        <v>0</v>
      </c>
      <c r="E298" s="104">
        <v>0</v>
      </c>
      <c r="F298" s="104">
        <v>0</v>
      </c>
      <c r="G298" s="104">
        <v>0</v>
      </c>
      <c r="H298" s="104">
        <v>0</v>
      </c>
      <c r="I298" s="104">
        <v>0</v>
      </c>
      <c r="J298" s="104">
        <v>0</v>
      </c>
      <c r="K298" s="104"/>
      <c r="L298" s="104"/>
      <c r="M298" s="104"/>
      <c r="N298" s="104"/>
      <c r="O298" s="104"/>
      <c r="P298" s="104"/>
      <c r="Q298" s="104"/>
      <c r="R298" s="104"/>
      <c r="S298" s="104"/>
    </row>
    <row r="299" spans="1:19" ht="43.2" x14ac:dyDescent="0.3">
      <c r="A299" s="83">
        <v>9011</v>
      </c>
      <c r="B299" s="483" t="s">
        <v>460</v>
      </c>
      <c r="C299" s="378" t="s">
        <v>461</v>
      </c>
      <c r="D299" s="104">
        <v>0</v>
      </c>
      <c r="E299" s="104">
        <v>0</v>
      </c>
      <c r="F299" s="104">
        <v>0</v>
      </c>
      <c r="G299" s="104">
        <v>0</v>
      </c>
      <c r="H299" s="104">
        <v>0</v>
      </c>
      <c r="I299" s="104">
        <v>0</v>
      </c>
      <c r="J299" s="104">
        <v>0</v>
      </c>
      <c r="K299" s="104"/>
      <c r="L299" s="104"/>
      <c r="M299" s="104"/>
      <c r="N299" s="104"/>
      <c r="O299" s="104"/>
      <c r="P299" s="104"/>
      <c r="Q299" s="104"/>
      <c r="R299" s="104"/>
      <c r="S299" s="104"/>
    </row>
    <row r="300" spans="1:19" ht="43.2" x14ac:dyDescent="0.3">
      <c r="A300" s="83">
        <v>9012</v>
      </c>
      <c r="B300" s="483" t="s">
        <v>462</v>
      </c>
      <c r="C300" s="378" t="s">
        <v>461</v>
      </c>
      <c r="D300" s="104">
        <v>0</v>
      </c>
      <c r="E300" s="104">
        <v>0</v>
      </c>
      <c r="F300" s="104">
        <v>0</v>
      </c>
      <c r="G300" s="104">
        <v>0</v>
      </c>
      <c r="H300" s="104">
        <v>0</v>
      </c>
      <c r="I300" s="104">
        <v>0</v>
      </c>
      <c r="J300" s="104">
        <v>0</v>
      </c>
      <c r="K300" s="104"/>
      <c r="L300" s="104"/>
      <c r="M300" s="104"/>
      <c r="N300" s="104"/>
      <c r="O300" s="104"/>
      <c r="P300" s="104"/>
      <c r="Q300" s="104"/>
      <c r="R300" s="104"/>
      <c r="S300" s="104"/>
    </row>
    <row r="301" spans="1:19" x14ac:dyDescent="0.3">
      <c r="A301" s="83">
        <v>9013</v>
      </c>
      <c r="B301" s="383" t="s">
        <v>463</v>
      </c>
      <c r="C301" s="366" t="s">
        <v>464</v>
      </c>
      <c r="D301" s="104">
        <v>0</v>
      </c>
      <c r="E301" s="104">
        <v>0</v>
      </c>
      <c r="F301" s="104">
        <v>0</v>
      </c>
      <c r="G301" s="104">
        <v>0</v>
      </c>
      <c r="H301" s="104">
        <v>0</v>
      </c>
      <c r="I301" s="104">
        <v>0</v>
      </c>
      <c r="J301" s="104">
        <v>0</v>
      </c>
      <c r="K301" s="104"/>
      <c r="L301" s="104"/>
      <c r="M301" s="104"/>
      <c r="N301" s="104"/>
      <c r="O301" s="104"/>
      <c r="P301" s="104"/>
      <c r="Q301" s="104"/>
      <c r="R301" s="104"/>
      <c r="S301" s="104"/>
    </row>
    <row r="302" spans="1:19" ht="28.8" x14ac:dyDescent="0.3">
      <c r="A302" s="83">
        <v>9014</v>
      </c>
      <c r="B302" s="318" t="s">
        <v>465</v>
      </c>
      <c r="C302" s="318" t="s">
        <v>466</v>
      </c>
      <c r="D302" s="104">
        <v>0</v>
      </c>
      <c r="E302" s="104">
        <v>0</v>
      </c>
      <c r="F302" s="104">
        <v>0</v>
      </c>
      <c r="G302" s="104">
        <v>0</v>
      </c>
      <c r="H302" s="104">
        <v>0</v>
      </c>
      <c r="I302" s="104">
        <v>0</v>
      </c>
      <c r="J302" s="104">
        <v>0</v>
      </c>
      <c r="K302" s="104"/>
      <c r="L302" s="104"/>
      <c r="M302" s="104"/>
      <c r="N302" s="104"/>
      <c r="O302" s="104"/>
      <c r="P302" s="104"/>
      <c r="Q302" s="104"/>
      <c r="R302" s="104"/>
      <c r="S302" s="104"/>
    </row>
    <row r="303" spans="1:19" ht="43.2" x14ac:dyDescent="0.3">
      <c r="A303" s="83">
        <v>9015</v>
      </c>
      <c r="B303" s="383" t="s">
        <v>467</v>
      </c>
      <c r="C303" s="383" t="s">
        <v>193</v>
      </c>
      <c r="D303" s="104">
        <v>0</v>
      </c>
      <c r="E303" s="104">
        <v>0</v>
      </c>
      <c r="F303" s="104">
        <v>0</v>
      </c>
      <c r="G303" s="104">
        <v>0</v>
      </c>
      <c r="H303" s="104">
        <v>0</v>
      </c>
      <c r="I303" s="104">
        <v>0</v>
      </c>
      <c r="J303" s="104">
        <v>0</v>
      </c>
      <c r="K303" s="104"/>
      <c r="L303" s="104"/>
      <c r="M303" s="104"/>
      <c r="N303" s="104"/>
      <c r="O303" s="104"/>
      <c r="P303" s="104"/>
      <c r="Q303" s="104"/>
      <c r="R303" s="104"/>
      <c r="S303" s="104"/>
    </row>
    <row r="304" spans="1:19" ht="43.2" x14ac:dyDescent="0.3">
      <c r="A304" s="83">
        <v>9016</v>
      </c>
      <c r="B304" s="318" t="s">
        <v>468</v>
      </c>
      <c r="C304" s="104" t="s">
        <v>193</v>
      </c>
      <c r="D304" s="104">
        <v>0</v>
      </c>
      <c r="E304" s="104">
        <v>0</v>
      </c>
      <c r="F304" s="104">
        <v>0</v>
      </c>
      <c r="G304" s="104">
        <v>0</v>
      </c>
      <c r="H304" s="104">
        <v>0</v>
      </c>
      <c r="I304" s="104">
        <v>0</v>
      </c>
      <c r="J304" s="104">
        <v>0</v>
      </c>
      <c r="K304" s="104"/>
      <c r="L304" s="104"/>
      <c r="M304" s="104"/>
      <c r="N304" s="104"/>
      <c r="O304" s="104"/>
      <c r="P304" s="104"/>
      <c r="Q304" s="104"/>
      <c r="R304" s="104"/>
      <c r="S304" s="104"/>
    </row>
    <row r="305" spans="1:19" x14ac:dyDescent="0.3">
      <c r="A305" s="83">
        <v>9017</v>
      </c>
      <c r="B305" s="318" t="s">
        <v>469</v>
      </c>
      <c r="C305" s="104" t="s">
        <v>470</v>
      </c>
      <c r="D305" s="104">
        <v>0</v>
      </c>
      <c r="E305" s="104">
        <v>0</v>
      </c>
      <c r="F305" s="104">
        <v>0</v>
      </c>
      <c r="G305" s="104">
        <v>0</v>
      </c>
      <c r="H305" s="104">
        <v>0</v>
      </c>
      <c r="I305" s="104">
        <v>0</v>
      </c>
      <c r="J305" s="104">
        <v>0</v>
      </c>
      <c r="K305" s="104"/>
      <c r="L305" s="104"/>
      <c r="M305" s="104"/>
      <c r="N305" s="104"/>
      <c r="O305" s="104"/>
      <c r="P305" s="104"/>
      <c r="Q305" s="104"/>
      <c r="R305" s="104"/>
      <c r="S305" s="104"/>
    </row>
    <row r="306" spans="1:19" ht="28.8" x14ac:dyDescent="0.3">
      <c r="A306" s="83">
        <v>9018</v>
      </c>
      <c r="B306" s="318" t="s">
        <v>471</v>
      </c>
      <c r="C306" s="104" t="s">
        <v>472</v>
      </c>
      <c r="D306" s="104">
        <v>0</v>
      </c>
      <c r="E306" s="104">
        <v>0</v>
      </c>
      <c r="F306" s="104">
        <v>0</v>
      </c>
      <c r="G306" s="104">
        <v>0</v>
      </c>
      <c r="H306" s="104">
        <v>0</v>
      </c>
      <c r="I306" s="104">
        <v>0</v>
      </c>
      <c r="J306" s="104">
        <v>0</v>
      </c>
      <c r="K306" s="104"/>
      <c r="L306" s="104"/>
      <c r="M306" s="104"/>
      <c r="N306" s="104"/>
      <c r="O306" s="104"/>
      <c r="P306" s="104"/>
      <c r="Q306" s="104"/>
      <c r="R306" s="104"/>
      <c r="S306" s="104"/>
    </row>
    <row r="307" spans="1:19" x14ac:dyDescent="0.3">
      <c r="A307" s="83">
        <v>9019</v>
      </c>
      <c r="B307" s="318" t="s">
        <v>473</v>
      </c>
      <c r="C307" s="104" t="s">
        <v>474</v>
      </c>
      <c r="D307" s="104">
        <v>0</v>
      </c>
      <c r="E307" s="104">
        <v>0</v>
      </c>
      <c r="F307" s="104">
        <v>0</v>
      </c>
      <c r="G307" s="104">
        <v>0</v>
      </c>
      <c r="H307" s="104">
        <v>0</v>
      </c>
      <c r="I307" s="104">
        <v>0</v>
      </c>
      <c r="J307" s="104">
        <v>0</v>
      </c>
      <c r="K307" s="104"/>
      <c r="L307" s="104"/>
      <c r="M307" s="104"/>
      <c r="N307" s="104"/>
      <c r="O307" s="104"/>
      <c r="P307" s="104"/>
      <c r="Q307" s="104"/>
      <c r="R307" s="104"/>
      <c r="S307" s="104"/>
    </row>
    <row r="308" spans="1:19" s="104" customFormat="1" x14ac:dyDescent="0.3">
      <c r="A308" s="83"/>
      <c r="B308" s="318"/>
    </row>
    <row r="309" spans="1:19" s="104" customFormat="1" x14ac:dyDescent="0.3">
      <c r="A309" s="83"/>
      <c r="B309" s="318"/>
    </row>
    <row r="310" spans="1:19" s="104" customFormat="1" x14ac:dyDescent="0.3">
      <c r="A310" s="83"/>
      <c r="B310" s="318"/>
    </row>
    <row r="311" spans="1:19" s="104" customFormat="1" x14ac:dyDescent="0.3">
      <c r="A311" s="83">
        <v>0</v>
      </c>
      <c r="B311" s="318" t="s">
        <v>478</v>
      </c>
      <c r="D311" s="104">
        <f>D289</f>
        <v>3280041433</v>
      </c>
      <c r="E311" s="104">
        <f t="shared" ref="E311:J311" si="0">E289</f>
        <v>5614411816</v>
      </c>
      <c r="F311" s="104">
        <f t="shared" si="0"/>
        <v>1999044108.8</v>
      </c>
      <c r="G311" s="104">
        <f t="shared" si="0"/>
        <v>2373048466.8000002</v>
      </c>
      <c r="H311" s="104">
        <f t="shared" si="0"/>
        <v>2142333722</v>
      </c>
      <c r="I311" s="104">
        <f t="shared" si="0"/>
        <v>3686280170.5</v>
      </c>
      <c r="J311" s="104">
        <f t="shared" si="0"/>
        <v>2623926091</v>
      </c>
    </row>
    <row r="312" spans="1:19" s="104" customFormat="1" x14ac:dyDescent="0.3">
      <c r="A312" s="83"/>
      <c r="B312" s="318" t="s">
        <v>477</v>
      </c>
    </row>
    <row r="313" spans="1:19" x14ac:dyDescent="0.3">
      <c r="A313" s="365">
        <v>906</v>
      </c>
      <c r="C313" s="104"/>
      <c r="D313" s="104">
        <f t="shared" ref="D313:J314" si="1">D248</f>
        <v>1</v>
      </c>
      <c r="E313" s="104">
        <f t="shared" si="1"/>
        <v>1</v>
      </c>
      <c r="F313" s="104">
        <f t="shared" si="1"/>
        <v>1</v>
      </c>
      <c r="G313" s="104">
        <f t="shared" si="1"/>
        <v>1</v>
      </c>
      <c r="H313" s="104">
        <f t="shared" si="1"/>
        <v>1</v>
      </c>
      <c r="I313" s="104">
        <f t="shared" si="1"/>
        <v>1</v>
      </c>
      <c r="J313" s="104">
        <f t="shared" si="1"/>
        <v>1</v>
      </c>
      <c r="K313" s="104"/>
      <c r="L313" s="104"/>
      <c r="M313" s="104"/>
      <c r="N313" s="104"/>
      <c r="O313" s="104"/>
      <c r="P313" s="104"/>
      <c r="Q313" s="104"/>
      <c r="R313" s="104"/>
      <c r="S313" s="104"/>
    </row>
    <row r="314" spans="1:19" x14ac:dyDescent="0.3">
      <c r="A314" s="365">
        <v>907</v>
      </c>
      <c r="C314" s="104"/>
      <c r="D314" s="104">
        <f t="shared" si="1"/>
        <v>2</v>
      </c>
      <c r="E314" s="104">
        <f t="shared" si="1"/>
        <v>2</v>
      </c>
      <c r="F314" s="104">
        <f t="shared" si="1"/>
        <v>2</v>
      </c>
      <c r="G314" s="104">
        <f t="shared" si="1"/>
        <v>2</v>
      </c>
      <c r="H314" s="104">
        <f t="shared" si="1"/>
        <v>2</v>
      </c>
      <c r="I314" s="104">
        <f t="shared" si="1"/>
        <v>2</v>
      </c>
      <c r="J314" s="104">
        <f t="shared" si="1"/>
        <v>2</v>
      </c>
      <c r="K314" s="104"/>
      <c r="L314" s="104"/>
      <c r="M314" s="104"/>
      <c r="N314" s="104"/>
      <c r="O314" s="104"/>
      <c r="P314" s="104"/>
      <c r="Q314" s="104"/>
      <c r="R314" s="104"/>
      <c r="S314" s="104"/>
    </row>
    <row r="315" spans="1:19" x14ac:dyDescent="0.3">
      <c r="A315" s="365">
        <v>951</v>
      </c>
      <c r="C315" s="104"/>
      <c r="D315" s="104">
        <f t="shared" ref="D315:J315" si="2">D254</f>
        <v>2</v>
      </c>
      <c r="E315" s="104">
        <f t="shared" si="2"/>
        <v>2</v>
      </c>
      <c r="F315" s="104">
        <f t="shared" si="2"/>
        <v>2</v>
      </c>
      <c r="G315" s="104">
        <f t="shared" si="2"/>
        <v>2</v>
      </c>
      <c r="H315" s="104">
        <f t="shared" si="2"/>
        <v>2</v>
      </c>
      <c r="I315" s="104">
        <f t="shared" si="2"/>
        <v>2</v>
      </c>
      <c r="J315" s="104">
        <f t="shared" si="2"/>
        <v>2</v>
      </c>
      <c r="K315" s="104"/>
      <c r="L315" s="104"/>
      <c r="M315" s="104"/>
      <c r="N315" s="104"/>
      <c r="O315" s="104"/>
      <c r="P315" s="104"/>
      <c r="Q315" s="104"/>
      <c r="R315" s="104"/>
      <c r="S315" s="104"/>
    </row>
    <row r="316" spans="1:19" x14ac:dyDescent="0.3">
      <c r="A316" s="365">
        <v>953</v>
      </c>
      <c r="C316" s="104"/>
      <c r="D316" s="104">
        <f t="shared" ref="D316:J316" si="3">D256</f>
        <v>2</v>
      </c>
      <c r="E316" s="104">
        <f t="shared" si="3"/>
        <v>2</v>
      </c>
      <c r="F316" s="104">
        <f t="shared" si="3"/>
        <v>2</v>
      </c>
      <c r="G316" s="104">
        <f t="shared" si="3"/>
        <v>2</v>
      </c>
      <c r="H316" s="104">
        <f t="shared" si="3"/>
        <v>2</v>
      </c>
      <c r="I316" s="104">
        <f t="shared" si="3"/>
        <v>2</v>
      </c>
      <c r="J316" s="104">
        <f t="shared" si="3"/>
        <v>2</v>
      </c>
      <c r="K316" s="104"/>
      <c r="L316" s="104"/>
      <c r="M316" s="104"/>
      <c r="N316" s="104"/>
      <c r="O316" s="104"/>
      <c r="P316" s="104"/>
      <c r="Q316" s="104"/>
      <c r="R316" s="104"/>
      <c r="S316" s="104"/>
    </row>
    <row r="317" spans="1:19" x14ac:dyDescent="0.3">
      <c r="A317" s="365">
        <v>955</v>
      </c>
      <c r="C317" s="104"/>
      <c r="D317" s="104">
        <f t="shared" ref="D317:J317" si="4">D258</f>
        <v>0</v>
      </c>
      <c r="E317" s="104">
        <f t="shared" si="4"/>
        <v>0</v>
      </c>
      <c r="F317" s="104">
        <f t="shared" si="4"/>
        <v>0</v>
      </c>
      <c r="G317" s="104">
        <f t="shared" si="4"/>
        <v>0</v>
      </c>
      <c r="H317" s="104">
        <f t="shared" si="4"/>
        <v>0</v>
      </c>
      <c r="I317" s="104">
        <f t="shared" si="4"/>
        <v>0</v>
      </c>
      <c r="J317" s="104">
        <f t="shared" si="4"/>
        <v>0</v>
      </c>
      <c r="K317" s="104"/>
      <c r="L317" s="104"/>
      <c r="M317" s="104"/>
      <c r="N317" s="104"/>
      <c r="O317" s="104"/>
      <c r="P317" s="104"/>
      <c r="Q317" s="104"/>
      <c r="R317" s="104"/>
      <c r="S317" s="104"/>
    </row>
    <row r="318" spans="1:19" x14ac:dyDescent="0.3">
      <c r="A318" s="365">
        <v>957</v>
      </c>
      <c r="C318" s="104"/>
      <c r="D318" s="104">
        <f t="shared" ref="D318:J318" si="5">D260</f>
        <v>0</v>
      </c>
      <c r="E318" s="104">
        <f t="shared" si="5"/>
        <v>0</v>
      </c>
      <c r="F318" s="104">
        <f t="shared" si="5"/>
        <v>0</v>
      </c>
      <c r="G318" s="104">
        <f t="shared" si="5"/>
        <v>0</v>
      </c>
      <c r="H318" s="104">
        <f t="shared" si="5"/>
        <v>0</v>
      </c>
      <c r="I318" s="104">
        <f t="shared" si="5"/>
        <v>0</v>
      </c>
      <c r="J318" s="104">
        <f t="shared" si="5"/>
        <v>0</v>
      </c>
      <c r="K318" s="104"/>
      <c r="L318" s="104"/>
      <c r="M318" s="104"/>
      <c r="N318" s="104"/>
      <c r="O318" s="104"/>
      <c r="P318" s="104"/>
      <c r="Q318" s="104"/>
      <c r="R318" s="104"/>
      <c r="S318" s="104"/>
    </row>
    <row r="319" spans="1:19" x14ac:dyDescent="0.3">
      <c r="A319" s="365">
        <v>959</v>
      </c>
      <c r="C319" s="104"/>
      <c r="D319" s="104">
        <f t="shared" ref="D319:J319" si="6">D262</f>
        <v>3</v>
      </c>
      <c r="E319" s="104">
        <f t="shared" si="6"/>
        <v>2</v>
      </c>
      <c r="F319" s="104">
        <f t="shared" si="6"/>
        <v>3</v>
      </c>
      <c r="G319" s="104">
        <f t="shared" si="6"/>
        <v>3</v>
      </c>
      <c r="H319" s="104">
        <f t="shared" si="6"/>
        <v>2</v>
      </c>
      <c r="I319" s="104">
        <f t="shared" si="6"/>
        <v>2</v>
      </c>
      <c r="J319" s="104">
        <f t="shared" si="6"/>
        <v>3</v>
      </c>
      <c r="K319" s="104"/>
      <c r="L319" s="104"/>
      <c r="M319" s="104"/>
      <c r="N319" s="104"/>
      <c r="O319" s="104"/>
      <c r="P319" s="104"/>
      <c r="Q319" s="104"/>
      <c r="R319" s="104"/>
      <c r="S319" s="104"/>
    </row>
    <row r="320" spans="1:19" x14ac:dyDescent="0.3">
      <c r="A320" s="83">
        <v>965</v>
      </c>
      <c r="C320" s="104"/>
      <c r="D320" s="104">
        <f t="shared" ref="D320:J320" si="7">D266</f>
        <v>0</v>
      </c>
      <c r="E320" s="104">
        <f t="shared" si="7"/>
        <v>0</v>
      </c>
      <c r="F320" s="104">
        <f t="shared" si="7"/>
        <v>0</v>
      </c>
      <c r="G320" s="104">
        <f t="shared" si="7"/>
        <v>0</v>
      </c>
      <c r="H320" s="104">
        <f t="shared" si="7"/>
        <v>0</v>
      </c>
      <c r="I320" s="104">
        <f t="shared" si="7"/>
        <v>0</v>
      </c>
      <c r="J320" s="104">
        <f t="shared" si="7"/>
        <v>0</v>
      </c>
      <c r="K320" s="104"/>
      <c r="L320" s="104"/>
      <c r="M320" s="104"/>
      <c r="N320" s="104"/>
      <c r="O320" s="104"/>
      <c r="P320" s="104"/>
      <c r="Q320" s="104"/>
      <c r="R320" s="104"/>
      <c r="S320" s="104"/>
    </row>
    <row r="321" spans="1:19" x14ac:dyDescent="0.3">
      <c r="A321" s="365">
        <v>973</v>
      </c>
      <c r="C321" s="104"/>
      <c r="D321" s="104">
        <f>D269</f>
        <v>0</v>
      </c>
      <c r="E321" s="104">
        <f t="shared" ref="E321:J327" si="8">E269</f>
        <v>0</v>
      </c>
      <c r="F321" s="104">
        <f t="shared" si="8"/>
        <v>0</v>
      </c>
      <c r="G321" s="104">
        <f t="shared" si="8"/>
        <v>0</v>
      </c>
      <c r="H321" s="104">
        <f t="shared" si="8"/>
        <v>0</v>
      </c>
      <c r="I321" s="104">
        <f t="shared" si="8"/>
        <v>0</v>
      </c>
      <c r="J321" s="104">
        <f t="shared" si="8"/>
        <v>0</v>
      </c>
      <c r="K321" s="104"/>
      <c r="L321" s="104"/>
      <c r="M321" s="104"/>
      <c r="N321" s="104"/>
      <c r="O321" s="104"/>
      <c r="P321" s="104"/>
      <c r="Q321" s="104"/>
      <c r="R321" s="104"/>
      <c r="S321" s="104"/>
    </row>
    <row r="322" spans="1:19" x14ac:dyDescent="0.3">
      <c r="A322" s="365">
        <v>974</v>
      </c>
      <c r="C322" s="104"/>
      <c r="D322" s="104">
        <f t="shared" ref="D322:J327" si="9">D270</f>
        <v>0</v>
      </c>
      <c r="E322" s="104">
        <f t="shared" si="9"/>
        <v>0</v>
      </c>
      <c r="F322" s="104">
        <f t="shared" si="9"/>
        <v>0</v>
      </c>
      <c r="G322" s="104">
        <f t="shared" si="9"/>
        <v>0</v>
      </c>
      <c r="H322" s="104">
        <f t="shared" si="9"/>
        <v>0</v>
      </c>
      <c r="I322" s="104">
        <f t="shared" si="9"/>
        <v>0</v>
      </c>
      <c r="J322" s="104">
        <f t="shared" si="9"/>
        <v>0</v>
      </c>
      <c r="K322" s="104"/>
      <c r="L322" s="104"/>
      <c r="M322" s="104"/>
      <c r="N322" s="104"/>
      <c r="O322" s="104"/>
      <c r="P322" s="104"/>
      <c r="Q322" s="104"/>
      <c r="R322" s="104"/>
      <c r="S322" s="104"/>
    </row>
    <row r="323" spans="1:19" x14ac:dyDescent="0.3">
      <c r="A323" s="365">
        <v>975</v>
      </c>
      <c r="C323" s="104"/>
      <c r="D323" s="104">
        <f t="shared" si="9"/>
        <v>0</v>
      </c>
      <c r="E323" s="104">
        <f t="shared" si="9"/>
        <v>0</v>
      </c>
      <c r="F323" s="104">
        <f t="shared" si="9"/>
        <v>0</v>
      </c>
      <c r="G323" s="104">
        <f t="shared" si="9"/>
        <v>0</v>
      </c>
      <c r="H323" s="104">
        <f t="shared" si="9"/>
        <v>0</v>
      </c>
      <c r="I323" s="104">
        <f t="shared" si="9"/>
        <v>0</v>
      </c>
      <c r="J323" s="104">
        <f t="shared" si="9"/>
        <v>0</v>
      </c>
      <c r="K323" s="104"/>
      <c r="L323" s="104"/>
      <c r="M323" s="104"/>
      <c r="N323" s="104"/>
      <c r="O323" s="104"/>
      <c r="P323" s="104"/>
      <c r="Q323" s="104"/>
      <c r="R323" s="104"/>
      <c r="S323" s="104"/>
    </row>
    <row r="324" spans="1:19" x14ac:dyDescent="0.3">
      <c r="A324" s="365">
        <v>976</v>
      </c>
      <c r="C324" s="104"/>
      <c r="D324" s="104">
        <f t="shared" si="9"/>
        <v>0</v>
      </c>
      <c r="E324" s="104">
        <f t="shared" si="8"/>
        <v>0</v>
      </c>
      <c r="F324" s="104">
        <f t="shared" si="8"/>
        <v>0</v>
      </c>
      <c r="G324" s="104">
        <f t="shared" si="8"/>
        <v>0</v>
      </c>
      <c r="H324" s="104">
        <f t="shared" si="8"/>
        <v>0</v>
      </c>
      <c r="I324" s="104">
        <f t="shared" si="8"/>
        <v>0</v>
      </c>
      <c r="J324" s="104">
        <f t="shared" si="8"/>
        <v>0</v>
      </c>
      <c r="K324" s="104"/>
      <c r="L324" s="104"/>
      <c r="M324" s="104"/>
      <c r="N324" s="104"/>
      <c r="O324" s="104"/>
      <c r="P324" s="104"/>
      <c r="Q324" s="104"/>
      <c r="R324" s="104"/>
      <c r="S324" s="104"/>
    </row>
    <row r="325" spans="1:19" x14ac:dyDescent="0.3">
      <c r="A325" s="365">
        <v>977</v>
      </c>
      <c r="C325" s="104"/>
      <c r="D325" s="104">
        <f t="shared" si="9"/>
        <v>0</v>
      </c>
      <c r="E325" s="104">
        <f t="shared" si="8"/>
        <v>0</v>
      </c>
      <c r="F325" s="104">
        <f t="shared" si="8"/>
        <v>0</v>
      </c>
      <c r="G325" s="104">
        <f t="shared" si="8"/>
        <v>0</v>
      </c>
      <c r="H325" s="104">
        <f t="shared" si="8"/>
        <v>0</v>
      </c>
      <c r="I325" s="104">
        <f t="shared" si="8"/>
        <v>0</v>
      </c>
      <c r="J325" s="104">
        <f t="shared" si="8"/>
        <v>0</v>
      </c>
      <c r="K325" s="104"/>
      <c r="L325" s="104"/>
      <c r="M325" s="104"/>
      <c r="N325" s="104"/>
      <c r="O325" s="104"/>
      <c r="P325" s="104"/>
      <c r="Q325" s="104"/>
      <c r="R325" s="104"/>
      <c r="S325" s="104"/>
    </row>
    <row r="326" spans="1:19" x14ac:dyDescent="0.3">
      <c r="A326" s="365">
        <v>978</v>
      </c>
      <c r="C326" s="104"/>
      <c r="D326" s="104">
        <f t="shared" si="9"/>
        <v>0</v>
      </c>
      <c r="E326" s="104">
        <f t="shared" si="8"/>
        <v>0</v>
      </c>
      <c r="F326" s="104">
        <f t="shared" si="8"/>
        <v>0</v>
      </c>
      <c r="G326" s="104">
        <f t="shared" si="8"/>
        <v>0</v>
      </c>
      <c r="H326" s="104">
        <f t="shared" si="8"/>
        <v>0</v>
      </c>
      <c r="I326" s="104">
        <f t="shared" si="8"/>
        <v>0</v>
      </c>
      <c r="J326" s="104">
        <f t="shared" si="8"/>
        <v>0</v>
      </c>
      <c r="K326" s="104"/>
      <c r="L326" s="104"/>
      <c r="M326" s="104"/>
      <c r="N326" s="104"/>
      <c r="O326" s="104"/>
      <c r="P326" s="104"/>
      <c r="Q326" s="104"/>
      <c r="R326" s="104"/>
      <c r="S326" s="104"/>
    </row>
    <row r="327" spans="1:19" x14ac:dyDescent="0.3">
      <c r="A327" s="365">
        <v>979</v>
      </c>
      <c r="C327" s="104"/>
      <c r="D327" s="104">
        <f t="shared" si="9"/>
        <v>0</v>
      </c>
      <c r="E327" s="104">
        <f t="shared" si="8"/>
        <v>0</v>
      </c>
      <c r="F327" s="104">
        <f t="shared" si="8"/>
        <v>0</v>
      </c>
      <c r="G327" s="104">
        <f t="shared" si="8"/>
        <v>0</v>
      </c>
      <c r="H327" s="104">
        <f t="shared" si="8"/>
        <v>0</v>
      </c>
      <c r="I327" s="104">
        <f t="shared" si="8"/>
        <v>0</v>
      </c>
      <c r="J327" s="104">
        <f t="shared" si="8"/>
        <v>0</v>
      </c>
      <c r="K327" s="104"/>
      <c r="L327" s="104"/>
      <c r="M327" s="104"/>
      <c r="N327" s="104"/>
      <c r="O327" s="104"/>
      <c r="P327" s="104"/>
      <c r="Q327" s="104"/>
      <c r="R327" s="104"/>
      <c r="S327" s="104"/>
    </row>
    <row r="328" spans="1:19" x14ac:dyDescent="0.3">
      <c r="A328" s="83">
        <v>995</v>
      </c>
      <c r="C328" s="104"/>
      <c r="D328" s="104">
        <f>D285</f>
        <v>0</v>
      </c>
      <c r="E328" s="104">
        <f t="shared" ref="E328:J331" si="10">E285</f>
        <v>0</v>
      </c>
      <c r="F328" s="104">
        <f t="shared" si="10"/>
        <v>0</v>
      </c>
      <c r="G328" s="104">
        <f t="shared" si="10"/>
        <v>0</v>
      </c>
      <c r="H328" s="104">
        <f t="shared" si="10"/>
        <v>0</v>
      </c>
      <c r="I328" s="104">
        <f t="shared" si="10"/>
        <v>0</v>
      </c>
      <c r="J328" s="104">
        <f t="shared" si="10"/>
        <v>0</v>
      </c>
      <c r="K328" s="104"/>
      <c r="L328" s="104"/>
      <c r="M328" s="104"/>
      <c r="N328" s="104"/>
      <c r="O328" s="104"/>
      <c r="P328" s="104"/>
      <c r="Q328" s="104"/>
      <c r="R328" s="104"/>
      <c r="S328" s="104"/>
    </row>
    <row r="329" spans="1:19" x14ac:dyDescent="0.3">
      <c r="A329" s="83">
        <v>996</v>
      </c>
      <c r="C329" s="104"/>
      <c r="D329" s="104">
        <f t="shared" ref="D329:J331" si="11">D286</f>
        <v>0</v>
      </c>
      <c r="E329" s="104">
        <f t="shared" si="11"/>
        <v>0</v>
      </c>
      <c r="F329" s="104">
        <f t="shared" si="11"/>
        <v>0</v>
      </c>
      <c r="G329" s="104">
        <f t="shared" si="11"/>
        <v>0</v>
      </c>
      <c r="H329" s="104">
        <f t="shared" si="11"/>
        <v>0</v>
      </c>
      <c r="I329" s="104">
        <f t="shared" si="11"/>
        <v>0</v>
      </c>
      <c r="J329" s="104">
        <f t="shared" si="11"/>
        <v>0</v>
      </c>
      <c r="K329" s="104"/>
      <c r="L329" s="104"/>
      <c r="M329" s="104"/>
      <c r="N329" s="104"/>
      <c r="O329" s="104"/>
      <c r="P329" s="104"/>
      <c r="Q329" s="104"/>
      <c r="R329" s="104"/>
      <c r="S329" s="104"/>
    </row>
    <row r="330" spans="1:19" x14ac:dyDescent="0.3">
      <c r="A330" s="83">
        <v>998</v>
      </c>
      <c r="C330" s="104"/>
      <c r="D330" s="104">
        <f t="shared" si="11"/>
        <v>58</v>
      </c>
      <c r="E330" s="104">
        <f t="shared" si="11"/>
        <v>58</v>
      </c>
      <c r="F330" s="104">
        <f t="shared" si="11"/>
        <v>58</v>
      </c>
      <c r="G330" s="104">
        <f t="shared" si="11"/>
        <v>58</v>
      </c>
      <c r="H330" s="104">
        <f t="shared" si="11"/>
        <v>58</v>
      </c>
      <c r="I330" s="104">
        <f t="shared" si="11"/>
        <v>58</v>
      </c>
      <c r="J330" s="104">
        <f t="shared" si="11"/>
        <v>58</v>
      </c>
      <c r="K330" s="104"/>
      <c r="L330" s="104"/>
      <c r="M330" s="104"/>
      <c r="N330" s="104"/>
      <c r="O330" s="104"/>
      <c r="P330" s="104"/>
      <c r="Q330" s="104"/>
      <c r="R330" s="104"/>
      <c r="S330" s="104"/>
    </row>
    <row r="331" spans="1:19" x14ac:dyDescent="0.3">
      <c r="A331" s="83">
        <v>999</v>
      </c>
      <c r="C331" s="104"/>
      <c r="D331" s="104">
        <f t="shared" si="11"/>
        <v>584016</v>
      </c>
      <c r="E331" s="104">
        <f t="shared" si="10"/>
        <v>584021</v>
      </c>
      <c r="F331" s="104">
        <f t="shared" si="10"/>
        <v>581427</v>
      </c>
      <c r="G331" s="104">
        <f t="shared" si="10"/>
        <v>584015</v>
      </c>
      <c r="H331" s="104">
        <f t="shared" si="10"/>
        <v>581418</v>
      </c>
      <c r="I331" s="104">
        <f t="shared" si="10"/>
        <v>584134</v>
      </c>
      <c r="J331" s="104">
        <f t="shared" si="10"/>
        <v>581419</v>
      </c>
      <c r="K331" s="104"/>
      <c r="L331" s="104"/>
      <c r="M331" s="104"/>
      <c r="N331" s="104"/>
      <c r="O331" s="104"/>
      <c r="P331" s="104"/>
      <c r="Q331" s="104"/>
      <c r="R331" s="104"/>
      <c r="S331" s="104"/>
    </row>
    <row r="332" spans="1:19" x14ac:dyDescent="0.3">
      <c r="A332" s="367">
        <v>554</v>
      </c>
      <c r="C332" s="104"/>
      <c r="D332" s="364">
        <f t="shared" ref="D332:J335" si="12">D169</f>
        <v>25709171</v>
      </c>
      <c r="E332" s="364">
        <f t="shared" si="12"/>
        <v>32648308</v>
      </c>
      <c r="F332" s="364">
        <f t="shared" si="12"/>
        <v>13562503</v>
      </c>
      <c r="G332" s="364">
        <f t="shared" si="12"/>
        <v>25038836</v>
      </c>
      <c r="H332" s="364">
        <f t="shared" si="12"/>
        <v>15858773</v>
      </c>
      <c r="I332" s="364">
        <f t="shared" si="12"/>
        <v>31757539</v>
      </c>
      <c r="J332" s="364">
        <f t="shared" si="12"/>
        <v>30547376</v>
      </c>
      <c r="K332" s="364"/>
      <c r="L332" s="364"/>
      <c r="M332" s="364"/>
      <c r="N332" s="364"/>
      <c r="O332" s="364"/>
      <c r="P332" s="364"/>
      <c r="Q332" s="364"/>
      <c r="R332" s="364"/>
      <c r="S332" s="364"/>
    </row>
    <row r="333" spans="1:19" x14ac:dyDescent="0.3">
      <c r="A333" s="367">
        <v>555</v>
      </c>
      <c r="C333" s="104"/>
      <c r="D333" s="364">
        <f t="shared" si="12"/>
        <v>18661623</v>
      </c>
      <c r="E333" s="364">
        <f t="shared" si="12"/>
        <v>22701673</v>
      </c>
      <c r="F333" s="364">
        <f t="shared" si="12"/>
        <v>9862217</v>
      </c>
      <c r="G333" s="364">
        <f t="shared" si="12"/>
        <v>21910404</v>
      </c>
      <c r="H333" s="364">
        <f t="shared" si="12"/>
        <v>10163598</v>
      </c>
      <c r="I333" s="364">
        <f t="shared" si="12"/>
        <v>26594484</v>
      </c>
      <c r="J333" s="364">
        <f t="shared" si="12"/>
        <v>23205055</v>
      </c>
      <c r="K333" s="364"/>
      <c r="L333" s="364"/>
      <c r="M333" s="364"/>
      <c r="N333" s="364"/>
      <c r="O333" s="364"/>
      <c r="P333" s="364"/>
      <c r="Q333" s="364"/>
      <c r="R333" s="364"/>
      <c r="S333" s="364"/>
    </row>
    <row r="334" spans="1:19" x14ac:dyDescent="0.3">
      <c r="A334" s="367">
        <v>556</v>
      </c>
      <c r="C334" s="104"/>
      <c r="D334" s="364">
        <f t="shared" si="12"/>
        <v>52746899</v>
      </c>
      <c r="E334" s="364">
        <f t="shared" si="12"/>
        <v>100907546</v>
      </c>
      <c r="F334" s="364">
        <f t="shared" si="12"/>
        <v>34605676</v>
      </c>
      <c r="G334" s="364">
        <f t="shared" si="12"/>
        <v>39599004</v>
      </c>
      <c r="H334" s="364">
        <f t="shared" si="12"/>
        <v>31968838</v>
      </c>
      <c r="I334" s="364">
        <f t="shared" si="12"/>
        <v>65609851</v>
      </c>
      <c r="J334" s="364">
        <f t="shared" si="12"/>
        <v>61783910</v>
      </c>
      <c r="K334" s="364"/>
      <c r="L334" s="364"/>
      <c r="M334" s="364"/>
      <c r="N334" s="364"/>
      <c r="O334" s="364"/>
      <c r="P334" s="364"/>
      <c r="Q334" s="364"/>
      <c r="R334" s="364"/>
      <c r="S334" s="364"/>
    </row>
    <row r="335" spans="1:19" x14ac:dyDescent="0.3">
      <c r="A335" s="367">
        <v>557</v>
      </c>
      <c r="C335" s="104"/>
      <c r="D335" s="364">
        <f t="shared" si="12"/>
        <v>42985048</v>
      </c>
      <c r="E335" s="364">
        <f t="shared" si="12"/>
        <v>100907546</v>
      </c>
      <c r="F335" s="364">
        <f t="shared" si="12"/>
        <v>32317114</v>
      </c>
      <c r="G335" s="364">
        <f t="shared" si="12"/>
        <v>38055293</v>
      </c>
      <c r="H335" s="364">
        <f t="shared" si="12"/>
        <v>31376918</v>
      </c>
      <c r="I335" s="364">
        <f t="shared" si="12"/>
        <v>47715995</v>
      </c>
      <c r="J335" s="364">
        <f t="shared" si="12"/>
        <v>59072703</v>
      </c>
      <c r="K335" s="364"/>
      <c r="L335" s="364"/>
      <c r="M335" s="364"/>
      <c r="N335" s="364"/>
      <c r="O335" s="364"/>
      <c r="P335" s="364"/>
      <c r="Q335" s="364"/>
      <c r="R335" s="364"/>
      <c r="S335" s="364"/>
    </row>
    <row r="336" spans="1:19" x14ac:dyDescent="0.3">
      <c r="A336" s="367">
        <v>606</v>
      </c>
      <c r="C336" s="104"/>
      <c r="D336" s="364">
        <f t="shared" ref="D336:J336" si="13">D209</f>
        <v>1</v>
      </c>
      <c r="E336" s="364">
        <f t="shared" si="13"/>
        <v>1</v>
      </c>
      <c r="F336" s="364">
        <f t="shared" si="13"/>
        <v>1</v>
      </c>
      <c r="G336" s="364">
        <f t="shared" si="13"/>
        <v>1</v>
      </c>
      <c r="H336" s="364">
        <f t="shared" si="13"/>
        <v>1</v>
      </c>
      <c r="I336" s="364">
        <f t="shared" si="13"/>
        <v>1</v>
      </c>
      <c r="J336" s="364">
        <f t="shared" si="13"/>
        <v>1</v>
      </c>
      <c r="K336" s="364"/>
      <c r="L336" s="364"/>
      <c r="M336" s="364"/>
      <c r="N336" s="364"/>
      <c r="O336" s="364"/>
      <c r="P336" s="364"/>
      <c r="Q336" s="364"/>
      <c r="R336" s="364"/>
      <c r="S336" s="364"/>
    </row>
    <row r="337" spans="1:19" x14ac:dyDescent="0.3">
      <c r="A337" s="367">
        <v>662</v>
      </c>
      <c r="B337" s="318" t="s">
        <v>238</v>
      </c>
      <c r="C337" s="104"/>
      <c r="D337" s="364">
        <f t="shared" ref="D337:J338" si="14">D246</f>
        <v>13145393</v>
      </c>
      <c r="E337" s="364">
        <f t="shared" si="14"/>
        <v>17498247</v>
      </c>
      <c r="F337" s="364">
        <f t="shared" si="14"/>
        <v>6274230</v>
      </c>
      <c r="G337" s="364">
        <f t="shared" si="14"/>
        <v>17747212</v>
      </c>
      <c r="H337" s="364">
        <f t="shared" si="14"/>
        <v>8960901</v>
      </c>
      <c r="I337" s="364">
        <f t="shared" si="14"/>
        <v>13145393</v>
      </c>
      <c r="J337" s="364">
        <f t="shared" si="14"/>
        <v>14502048</v>
      </c>
      <c r="K337" s="364"/>
      <c r="L337" s="364"/>
      <c r="M337" s="364"/>
      <c r="N337" s="364"/>
      <c r="O337" s="364"/>
      <c r="P337" s="364"/>
      <c r="Q337" s="364"/>
      <c r="R337" s="364"/>
      <c r="S337" s="364"/>
    </row>
    <row r="338" spans="1:19" x14ac:dyDescent="0.3">
      <c r="A338" s="367">
        <v>663</v>
      </c>
      <c r="B338" s="318" t="s">
        <v>421</v>
      </c>
      <c r="C338" s="104"/>
      <c r="D338" s="364">
        <f t="shared" si="14"/>
        <v>108917</v>
      </c>
      <c r="E338" s="364">
        <f t="shared" si="14"/>
        <v>0</v>
      </c>
      <c r="F338" s="364">
        <f t="shared" si="14"/>
        <v>0</v>
      </c>
      <c r="G338" s="364">
        <f t="shared" si="14"/>
        <v>0</v>
      </c>
      <c r="H338" s="364">
        <f t="shared" si="14"/>
        <v>0</v>
      </c>
      <c r="I338" s="364">
        <f t="shared" si="14"/>
        <v>0</v>
      </c>
      <c r="J338" s="364">
        <f t="shared" si="14"/>
        <v>0</v>
      </c>
      <c r="K338" s="364"/>
      <c r="L338" s="364"/>
      <c r="M338" s="364"/>
      <c r="N338" s="364"/>
      <c r="O338" s="364"/>
      <c r="P338" s="364"/>
      <c r="Q338" s="364"/>
      <c r="R338" s="364"/>
      <c r="S338" s="364"/>
    </row>
    <row r="339" spans="1:19" x14ac:dyDescent="0.3">
      <c r="A339" s="368">
        <v>336</v>
      </c>
      <c r="C339" s="104"/>
      <c r="D339" s="369">
        <f t="shared" ref="D339:J339" si="15">D81</f>
        <v>0</v>
      </c>
      <c r="E339" s="369">
        <f t="shared" si="15"/>
        <v>0</v>
      </c>
      <c r="F339" s="369">
        <f t="shared" si="15"/>
        <v>0</v>
      </c>
      <c r="G339" s="369">
        <f t="shared" si="15"/>
        <v>0</v>
      </c>
      <c r="H339" s="369">
        <f t="shared" si="15"/>
        <v>0</v>
      </c>
      <c r="I339" s="369">
        <f t="shared" si="15"/>
        <v>0</v>
      </c>
      <c r="J339" s="369">
        <f t="shared" si="15"/>
        <v>0</v>
      </c>
      <c r="K339" s="369"/>
      <c r="L339" s="369"/>
      <c r="M339" s="369"/>
      <c r="N339" s="369"/>
      <c r="O339" s="369"/>
      <c r="P339" s="369"/>
      <c r="Q339" s="369"/>
      <c r="R339" s="369"/>
      <c r="S339" s="369"/>
    </row>
    <row r="340" spans="1:19" x14ac:dyDescent="0.3">
      <c r="A340" s="368">
        <v>44</v>
      </c>
      <c r="C340" s="104"/>
      <c r="D340" s="369">
        <f t="shared" ref="D340:J343" si="16">D27</f>
        <v>0</v>
      </c>
      <c r="E340" s="369">
        <f t="shared" si="16"/>
        <v>0</v>
      </c>
      <c r="F340" s="369">
        <f t="shared" si="16"/>
        <v>0</v>
      </c>
      <c r="G340" s="369">
        <f t="shared" si="16"/>
        <v>0</v>
      </c>
      <c r="H340" s="369">
        <f t="shared" si="16"/>
        <v>0</v>
      </c>
      <c r="I340" s="369">
        <f t="shared" si="16"/>
        <v>0</v>
      </c>
      <c r="J340" s="369">
        <f t="shared" si="16"/>
        <v>0</v>
      </c>
      <c r="K340" s="369"/>
      <c r="L340" s="369"/>
      <c r="M340" s="369"/>
      <c r="N340" s="369"/>
      <c r="O340" s="369"/>
      <c r="P340" s="369"/>
      <c r="Q340" s="369"/>
      <c r="R340" s="369"/>
      <c r="S340" s="369"/>
    </row>
    <row r="341" spans="1:19" x14ac:dyDescent="0.3">
      <c r="A341" s="368">
        <v>45</v>
      </c>
      <c r="C341" s="104"/>
      <c r="D341" s="369">
        <f t="shared" si="16"/>
        <v>0</v>
      </c>
      <c r="E341" s="369">
        <f t="shared" si="16"/>
        <v>0</v>
      </c>
      <c r="F341" s="369">
        <f t="shared" si="16"/>
        <v>0</v>
      </c>
      <c r="G341" s="369">
        <f t="shared" si="16"/>
        <v>0</v>
      </c>
      <c r="H341" s="369">
        <f t="shared" si="16"/>
        <v>0</v>
      </c>
      <c r="I341" s="369">
        <f t="shared" si="16"/>
        <v>0</v>
      </c>
      <c r="J341" s="369">
        <f t="shared" si="16"/>
        <v>0</v>
      </c>
      <c r="K341" s="369"/>
      <c r="L341" s="369"/>
      <c r="M341" s="369"/>
      <c r="N341" s="369"/>
      <c r="O341" s="369"/>
      <c r="P341" s="369"/>
      <c r="Q341" s="369"/>
      <c r="R341" s="369"/>
      <c r="S341" s="369"/>
    </row>
    <row r="342" spans="1:19" x14ac:dyDescent="0.3">
      <c r="A342" s="368">
        <v>47</v>
      </c>
      <c r="C342" s="104"/>
      <c r="D342" s="369">
        <f t="shared" si="16"/>
        <v>0</v>
      </c>
      <c r="E342" s="369">
        <f t="shared" si="16"/>
        <v>0</v>
      </c>
      <c r="F342" s="369">
        <f t="shared" si="16"/>
        <v>0</v>
      </c>
      <c r="G342" s="369">
        <f t="shared" si="16"/>
        <v>0</v>
      </c>
      <c r="H342" s="369">
        <f t="shared" si="16"/>
        <v>0</v>
      </c>
      <c r="I342" s="369">
        <f t="shared" si="16"/>
        <v>0</v>
      </c>
      <c r="J342" s="369">
        <f t="shared" si="16"/>
        <v>0</v>
      </c>
      <c r="K342" s="369"/>
      <c r="L342" s="369"/>
      <c r="M342" s="369"/>
      <c r="N342" s="369"/>
      <c r="O342" s="369"/>
      <c r="P342" s="369"/>
      <c r="Q342" s="369"/>
      <c r="R342" s="369"/>
      <c r="S342" s="369"/>
    </row>
    <row r="343" spans="1:19" x14ac:dyDescent="0.3">
      <c r="A343" s="368">
        <v>48</v>
      </c>
      <c r="C343" s="104"/>
      <c r="D343" s="369">
        <f t="shared" si="16"/>
        <v>0</v>
      </c>
      <c r="E343" s="369">
        <f t="shared" si="16"/>
        <v>0</v>
      </c>
      <c r="F343" s="369">
        <f t="shared" si="16"/>
        <v>0</v>
      </c>
      <c r="G343" s="369">
        <f t="shared" si="16"/>
        <v>0</v>
      </c>
      <c r="H343" s="369">
        <f t="shared" si="16"/>
        <v>0</v>
      </c>
      <c r="I343" s="369">
        <f t="shared" si="16"/>
        <v>0</v>
      </c>
      <c r="J343" s="369">
        <f t="shared" si="16"/>
        <v>0</v>
      </c>
      <c r="K343" s="369"/>
      <c r="L343" s="369"/>
      <c r="M343" s="369"/>
      <c r="N343" s="369"/>
      <c r="O343" s="369"/>
      <c r="P343" s="369"/>
      <c r="Q343" s="369"/>
      <c r="R343" s="369"/>
      <c r="S343" s="369"/>
    </row>
    <row r="344" spans="1:19" x14ac:dyDescent="0.3">
      <c r="A344" s="372">
        <v>385</v>
      </c>
      <c r="C344" s="104"/>
      <c r="D344" s="373">
        <f t="shared" ref="D344:J344" si="17">D118</f>
        <v>0</v>
      </c>
      <c r="E344" s="373">
        <f t="shared" si="17"/>
        <v>0</v>
      </c>
      <c r="F344" s="373">
        <f t="shared" si="17"/>
        <v>0</v>
      </c>
      <c r="G344" s="373">
        <f t="shared" si="17"/>
        <v>0</v>
      </c>
      <c r="H344" s="373">
        <f t="shared" si="17"/>
        <v>0</v>
      </c>
      <c r="I344" s="373">
        <f t="shared" si="17"/>
        <v>0</v>
      </c>
      <c r="J344" s="373">
        <f t="shared" si="17"/>
        <v>0</v>
      </c>
      <c r="K344" s="373"/>
      <c r="L344" s="373"/>
      <c r="M344" s="373"/>
      <c r="N344" s="373"/>
      <c r="O344" s="373"/>
      <c r="P344" s="373"/>
      <c r="Q344" s="373"/>
      <c r="R344" s="373"/>
      <c r="S344" s="373"/>
    </row>
    <row r="345" spans="1:19" x14ac:dyDescent="0.3">
      <c r="A345" s="372">
        <v>626</v>
      </c>
      <c r="C345" s="104"/>
      <c r="D345" s="373">
        <f t="shared" ref="D345:J345" si="18">D215</f>
        <v>0</v>
      </c>
      <c r="E345" s="373">
        <f t="shared" si="18"/>
        <v>0</v>
      </c>
      <c r="F345" s="373">
        <f t="shared" si="18"/>
        <v>0</v>
      </c>
      <c r="G345" s="373">
        <f t="shared" si="18"/>
        <v>0</v>
      </c>
      <c r="H345" s="373">
        <f t="shared" si="18"/>
        <v>0</v>
      </c>
      <c r="I345" s="373">
        <f t="shared" si="18"/>
        <v>0</v>
      </c>
      <c r="J345" s="373">
        <f t="shared" si="18"/>
        <v>0</v>
      </c>
      <c r="K345" s="373"/>
      <c r="L345" s="373"/>
      <c r="M345" s="373"/>
      <c r="N345" s="373"/>
      <c r="O345" s="373"/>
      <c r="P345" s="373"/>
      <c r="Q345" s="373"/>
      <c r="R345" s="373"/>
      <c r="S345" s="373"/>
    </row>
    <row r="346" spans="1:19" x14ac:dyDescent="0.3">
      <c r="A346" s="372">
        <v>338</v>
      </c>
      <c r="C346" s="104"/>
      <c r="D346" s="373">
        <f t="shared" ref="D346:J346" si="19">D83</f>
        <v>0</v>
      </c>
      <c r="E346" s="373">
        <f t="shared" si="19"/>
        <v>0</v>
      </c>
      <c r="F346" s="373">
        <f t="shared" si="19"/>
        <v>0</v>
      </c>
      <c r="G346" s="373">
        <f t="shared" si="19"/>
        <v>0</v>
      </c>
      <c r="H346" s="373">
        <f t="shared" si="19"/>
        <v>0</v>
      </c>
      <c r="I346" s="373">
        <f t="shared" si="19"/>
        <v>0</v>
      </c>
      <c r="J346" s="373">
        <f t="shared" si="19"/>
        <v>0</v>
      </c>
      <c r="K346" s="373"/>
      <c r="L346" s="373"/>
      <c r="M346" s="373"/>
      <c r="N346" s="373"/>
      <c r="O346" s="373"/>
      <c r="P346" s="373"/>
      <c r="Q346" s="373"/>
      <c r="R346" s="373"/>
      <c r="S346" s="373"/>
    </row>
    <row r="347" spans="1:19" x14ac:dyDescent="0.3">
      <c r="A347" s="374">
        <v>620</v>
      </c>
      <c r="C347" s="104"/>
      <c r="D347" s="375">
        <f t="shared" ref="D347:J347" si="20">D211</f>
        <v>0</v>
      </c>
      <c r="E347" s="375">
        <f t="shared" si="20"/>
        <v>0</v>
      </c>
      <c r="F347" s="375">
        <f t="shared" si="20"/>
        <v>0</v>
      </c>
      <c r="G347" s="375">
        <f t="shared" si="20"/>
        <v>0</v>
      </c>
      <c r="H347" s="375">
        <f t="shared" si="20"/>
        <v>0</v>
      </c>
      <c r="I347" s="375">
        <f t="shared" si="20"/>
        <v>0</v>
      </c>
      <c r="J347" s="375">
        <f t="shared" si="20"/>
        <v>0</v>
      </c>
      <c r="K347" s="375"/>
      <c r="L347" s="375"/>
      <c r="M347" s="375"/>
      <c r="N347" s="375"/>
      <c r="O347" s="375"/>
      <c r="P347" s="375"/>
      <c r="Q347" s="375"/>
      <c r="R347" s="375"/>
      <c r="S347" s="375"/>
    </row>
    <row r="348" spans="1:19" x14ac:dyDescent="0.3">
      <c r="A348" s="83">
        <v>545</v>
      </c>
      <c r="C348" s="104"/>
      <c r="D348" s="375">
        <f t="shared" ref="D348:J348" si="21">D166</f>
        <v>0</v>
      </c>
      <c r="E348" s="375">
        <f t="shared" si="21"/>
        <v>0</v>
      </c>
      <c r="F348" s="375">
        <f t="shared" si="21"/>
        <v>0</v>
      </c>
      <c r="G348" s="375">
        <f t="shared" si="21"/>
        <v>0</v>
      </c>
      <c r="H348" s="375">
        <f t="shared" si="21"/>
        <v>0</v>
      </c>
      <c r="I348" s="375">
        <f t="shared" si="21"/>
        <v>0</v>
      </c>
      <c r="J348" s="375">
        <f t="shared" si="21"/>
        <v>0</v>
      </c>
      <c r="K348" s="375"/>
      <c r="L348" s="375"/>
      <c r="M348" s="375"/>
      <c r="N348" s="375"/>
      <c r="O348" s="375"/>
      <c r="P348" s="375"/>
      <c r="Q348" s="375"/>
      <c r="R348" s="375"/>
      <c r="S348" s="375"/>
    </row>
    <row r="349" spans="1:19" x14ac:dyDescent="0.3">
      <c r="A349" s="374">
        <v>624</v>
      </c>
      <c r="C349" s="104"/>
      <c r="D349" s="375">
        <f t="shared" ref="D349:J349" si="22">D214</f>
        <v>0</v>
      </c>
      <c r="E349" s="375">
        <f t="shared" si="22"/>
        <v>0</v>
      </c>
      <c r="F349" s="375">
        <f t="shared" si="22"/>
        <v>0</v>
      </c>
      <c r="G349" s="375">
        <f t="shared" si="22"/>
        <v>0</v>
      </c>
      <c r="H349" s="375">
        <f t="shared" si="22"/>
        <v>0</v>
      </c>
      <c r="I349" s="375">
        <f t="shared" si="22"/>
        <v>0</v>
      </c>
      <c r="J349" s="375">
        <f t="shared" si="22"/>
        <v>0</v>
      </c>
      <c r="K349" s="375"/>
      <c r="L349" s="375"/>
      <c r="M349" s="375"/>
      <c r="N349" s="375"/>
      <c r="O349" s="375"/>
      <c r="P349" s="375"/>
      <c r="Q349" s="375"/>
      <c r="R349" s="375"/>
      <c r="S349" s="375"/>
    </row>
    <row r="350" spans="1:19" x14ac:dyDescent="0.3">
      <c r="A350" s="374">
        <v>577</v>
      </c>
      <c r="C350" s="104"/>
      <c r="D350" s="375">
        <f t="shared" ref="D350:J350" si="23">D190</f>
        <v>2</v>
      </c>
      <c r="E350" s="375">
        <f t="shared" si="23"/>
        <v>2</v>
      </c>
      <c r="F350" s="375">
        <f t="shared" si="23"/>
        <v>2</v>
      </c>
      <c r="G350" s="375">
        <f t="shared" si="23"/>
        <v>2</v>
      </c>
      <c r="H350" s="375">
        <f t="shared" si="23"/>
        <v>2</v>
      </c>
      <c r="I350" s="375">
        <f t="shared" si="23"/>
        <v>2</v>
      </c>
      <c r="J350" s="375">
        <f t="shared" si="23"/>
        <v>2</v>
      </c>
      <c r="K350" s="375"/>
      <c r="L350" s="375"/>
      <c r="M350" s="375"/>
      <c r="N350" s="375"/>
      <c r="O350" s="375"/>
      <c r="P350" s="375"/>
      <c r="Q350" s="375"/>
      <c r="R350" s="375"/>
      <c r="S350" s="375"/>
    </row>
    <row r="351" spans="1:19" x14ac:dyDescent="0.3">
      <c r="A351" s="83" t="s">
        <v>475</v>
      </c>
      <c r="C351" s="104"/>
      <c r="D351" s="104">
        <f>SUM(D313:D350)</f>
        <v>153941138</v>
      </c>
      <c r="E351" s="104">
        <f t="shared" ref="E351:J351" si="24">SUM(E313:E350)</f>
        <v>275247411</v>
      </c>
      <c r="F351" s="104">
        <f t="shared" si="24"/>
        <v>97203238</v>
      </c>
      <c r="G351" s="104">
        <f t="shared" si="24"/>
        <v>142934835</v>
      </c>
      <c r="H351" s="104">
        <f t="shared" si="24"/>
        <v>98910516</v>
      </c>
      <c r="I351" s="104">
        <f t="shared" si="24"/>
        <v>185407466</v>
      </c>
      <c r="J351" s="104">
        <f t="shared" si="24"/>
        <v>189692582</v>
      </c>
      <c r="K351" s="104"/>
      <c r="L351" s="104"/>
      <c r="M351" s="104"/>
      <c r="N351" s="104"/>
      <c r="O351" s="104"/>
      <c r="P351" s="104"/>
      <c r="Q351" s="104"/>
      <c r="R351" s="104"/>
      <c r="S351" s="104"/>
    </row>
    <row r="352" spans="1:19" x14ac:dyDescent="0.3">
      <c r="C352" s="104"/>
      <c r="D352" s="104"/>
      <c r="E352" s="104"/>
      <c r="F352" s="104"/>
      <c r="G352" s="104"/>
      <c r="H352" s="104"/>
      <c r="I352" s="104"/>
      <c r="J352" s="104"/>
      <c r="K352" s="104"/>
      <c r="L352" s="104"/>
      <c r="M352" s="104"/>
      <c r="N352" s="104"/>
      <c r="O352" s="104"/>
      <c r="P352" s="104"/>
      <c r="Q352" s="104"/>
      <c r="R352" s="104"/>
      <c r="S352" s="104"/>
    </row>
    <row r="353" spans="1:19" x14ac:dyDescent="0.3">
      <c r="A353" s="83" t="s">
        <v>476</v>
      </c>
      <c r="C353" s="104"/>
      <c r="D353" s="104">
        <f>D311-D351</f>
        <v>3126100295</v>
      </c>
      <c r="E353" s="104">
        <f t="shared" ref="E353:J353" si="25">E311-E351</f>
        <v>5339164405</v>
      </c>
      <c r="F353" s="104">
        <f t="shared" si="25"/>
        <v>1901840870.8</v>
      </c>
      <c r="G353" s="104">
        <f t="shared" si="25"/>
        <v>2230113631.8000002</v>
      </c>
      <c r="H353" s="104">
        <f t="shared" si="25"/>
        <v>2043423206</v>
      </c>
      <c r="I353" s="104">
        <f t="shared" si="25"/>
        <v>3500872704.5</v>
      </c>
      <c r="J353" s="104">
        <f t="shared" si="25"/>
        <v>2434233509</v>
      </c>
      <c r="K353" s="104"/>
      <c r="L353" s="104"/>
      <c r="M353" s="104"/>
      <c r="N353" s="104"/>
      <c r="O353" s="104"/>
      <c r="P353" s="104"/>
      <c r="Q353" s="104"/>
      <c r="R353" s="104"/>
      <c r="S353" s="104"/>
    </row>
    <row r="354" spans="1:19" x14ac:dyDescent="0.3">
      <c r="C354" s="104"/>
      <c r="D354" s="104"/>
      <c r="E354" s="104"/>
      <c r="F354" s="104"/>
      <c r="G354" s="104"/>
      <c r="H354" s="104"/>
      <c r="I354" s="104"/>
      <c r="J354" s="104"/>
      <c r="K354" s="104"/>
      <c r="L354" s="104"/>
      <c r="M354" s="104"/>
      <c r="N354" s="104"/>
      <c r="O354" s="104"/>
      <c r="P354" s="104"/>
      <c r="Q354" s="104"/>
      <c r="R354" s="104"/>
      <c r="S354" s="104"/>
    </row>
    <row r="355" spans="1:19" x14ac:dyDescent="0.3">
      <c r="A355" s="372">
        <v>1</v>
      </c>
      <c r="C355" s="104"/>
      <c r="D355" s="373">
        <f>D290</f>
        <v>0</v>
      </c>
      <c r="E355" s="373">
        <f t="shared" ref="E355:J357" si="26">E290</f>
        <v>0</v>
      </c>
      <c r="F355" s="373">
        <f t="shared" si="26"/>
        <v>0</v>
      </c>
      <c r="G355" s="373">
        <f t="shared" si="26"/>
        <v>0</v>
      </c>
      <c r="H355" s="373">
        <f t="shared" si="26"/>
        <v>0</v>
      </c>
      <c r="I355" s="373">
        <f t="shared" si="26"/>
        <v>0</v>
      </c>
      <c r="J355" s="373">
        <f t="shared" si="26"/>
        <v>0</v>
      </c>
      <c r="K355" s="373"/>
      <c r="L355" s="373"/>
      <c r="M355" s="373"/>
      <c r="N355" s="373"/>
      <c r="O355" s="373"/>
      <c r="P355" s="373"/>
      <c r="Q355" s="373"/>
      <c r="R355" s="373"/>
      <c r="S355" s="373"/>
    </row>
    <row r="356" spans="1:19" x14ac:dyDescent="0.3">
      <c r="A356" s="372">
        <v>2</v>
      </c>
      <c r="C356" s="104"/>
      <c r="D356" s="373">
        <f>D291</f>
        <v>0</v>
      </c>
      <c r="E356" s="373">
        <f t="shared" si="26"/>
        <v>0</v>
      </c>
      <c r="F356" s="373">
        <f t="shared" si="26"/>
        <v>0</v>
      </c>
      <c r="G356" s="373">
        <f t="shared" si="26"/>
        <v>0</v>
      </c>
      <c r="H356" s="373">
        <f t="shared" si="26"/>
        <v>0</v>
      </c>
      <c r="I356" s="373">
        <f t="shared" si="26"/>
        <v>0</v>
      </c>
      <c r="J356" s="373">
        <f t="shared" si="26"/>
        <v>0</v>
      </c>
      <c r="K356" s="373"/>
      <c r="L356" s="373"/>
      <c r="M356" s="373"/>
      <c r="N356" s="373"/>
      <c r="O356" s="373"/>
      <c r="P356" s="373"/>
      <c r="Q356" s="373"/>
      <c r="R356" s="373"/>
      <c r="S356" s="373"/>
    </row>
    <row r="357" spans="1:19" x14ac:dyDescent="0.3">
      <c r="A357" s="372">
        <v>3</v>
      </c>
      <c r="C357" s="104"/>
      <c r="D357" s="373">
        <f>D292</f>
        <v>0</v>
      </c>
      <c r="E357" s="373">
        <f t="shared" si="26"/>
        <v>0</v>
      </c>
      <c r="F357" s="373">
        <f t="shared" si="26"/>
        <v>0</v>
      </c>
      <c r="G357" s="373">
        <f t="shared" si="26"/>
        <v>0</v>
      </c>
      <c r="H357" s="373">
        <f t="shared" si="26"/>
        <v>0</v>
      </c>
      <c r="I357" s="373">
        <f t="shared" si="26"/>
        <v>0</v>
      </c>
      <c r="J357" s="373">
        <f t="shared" si="26"/>
        <v>0</v>
      </c>
      <c r="K357" s="373"/>
      <c r="L357" s="373"/>
      <c r="M357" s="373"/>
      <c r="N357" s="373"/>
      <c r="O357" s="373"/>
      <c r="P357" s="373"/>
      <c r="Q357" s="373"/>
      <c r="R357" s="373"/>
      <c r="S357" s="373"/>
    </row>
    <row r="358" spans="1:19" x14ac:dyDescent="0.3">
      <c r="C358" s="104"/>
      <c r="D358" s="104"/>
      <c r="E358" s="104"/>
      <c r="F358" s="104"/>
      <c r="G358" s="104"/>
      <c r="H358" s="104"/>
      <c r="I358" s="104"/>
      <c r="J358" s="104"/>
      <c r="K358" s="104"/>
      <c r="L358" s="104"/>
      <c r="M358" s="104"/>
      <c r="N358" s="104"/>
      <c r="O358" s="104"/>
      <c r="P358" s="104"/>
      <c r="Q358" s="104"/>
      <c r="R358" s="104"/>
      <c r="S358" s="104"/>
    </row>
    <row r="359" spans="1:19" x14ac:dyDescent="0.3">
      <c r="C359" s="104"/>
      <c r="D359" s="380">
        <f>D353+D355+D356+D357</f>
        <v>3126100295</v>
      </c>
      <c r="E359" s="380">
        <f t="shared" ref="E359:J359" si="27">E353+E355+E356+E357</f>
        <v>5339164405</v>
      </c>
      <c r="F359" s="380">
        <f t="shared" si="27"/>
        <v>1901840870.8</v>
      </c>
      <c r="G359" s="380">
        <f t="shared" si="27"/>
        <v>2230113631.8000002</v>
      </c>
      <c r="H359" s="380">
        <f t="shared" si="27"/>
        <v>2043423206</v>
      </c>
      <c r="I359" s="380">
        <f t="shared" si="27"/>
        <v>3500872704.5</v>
      </c>
      <c r="J359" s="380">
        <f t="shared" si="27"/>
        <v>2434233509</v>
      </c>
      <c r="K359" s="380"/>
      <c r="L359" s="380"/>
      <c r="M359" s="380"/>
      <c r="N359" s="380"/>
      <c r="O359" s="380"/>
      <c r="P359" s="380"/>
      <c r="Q359" s="380"/>
      <c r="R359" s="380"/>
      <c r="S359" s="380"/>
    </row>
    <row r="360" spans="1:19" x14ac:dyDescent="0.3">
      <c r="C360" s="104"/>
      <c r="D360" s="380"/>
      <c r="E360" s="380"/>
      <c r="F360" s="380"/>
      <c r="G360" s="380"/>
      <c r="H360" s="380"/>
      <c r="I360" s="380"/>
      <c r="J360" s="380"/>
      <c r="K360" s="380"/>
      <c r="L360" s="380"/>
      <c r="M360" s="380"/>
      <c r="N360" s="380"/>
      <c r="O360" s="380"/>
      <c r="P360" s="380"/>
      <c r="Q360" s="380"/>
      <c r="R360" s="380"/>
      <c r="S360" s="380"/>
    </row>
    <row r="361" spans="1:19" x14ac:dyDescent="0.3">
      <c r="C361" s="104"/>
      <c r="D361" s="380" t="str">
        <f>IF(D364=FALSE,"N/A",'Unit Data from Audit Worksheet'!$E$72)</f>
        <v>N/A</v>
      </c>
      <c r="E361" s="380" t="str">
        <f>IF(E364=FALSE,"N/A",'Unit Data from Audit Worksheet'!$E$72)</f>
        <v>N/A</v>
      </c>
      <c r="F361" s="380" t="str">
        <f>IF(F364=FALSE,"N/A",'Unit Data from Audit Worksheet'!$E$72)</f>
        <v>N/A</v>
      </c>
      <c r="G361" s="380" t="str">
        <f>IF(G364=FALSE,"N/A",'Unit Data from Audit Worksheet'!$E$72)</f>
        <v>N/A</v>
      </c>
      <c r="H361" s="380" t="str">
        <f>IF(H364=FALSE,"N/A",'Unit Data from Audit Worksheet'!$E$72)</f>
        <v>N/A</v>
      </c>
      <c r="I361" s="380" t="str">
        <f>IF(I364=FALSE,"N/A",'Unit Data from Audit Worksheet'!$E$72)</f>
        <v>N/A</v>
      </c>
      <c r="J361" s="380" t="str">
        <f>IF(J364=FALSE,"N/A",'Unit Data from Audit Worksheet'!$E$72)</f>
        <v>N/A</v>
      </c>
      <c r="K361" s="380"/>
      <c r="L361" s="380"/>
      <c r="M361" s="380"/>
      <c r="N361" s="380"/>
      <c r="O361" s="380"/>
      <c r="P361" s="380"/>
      <c r="Q361" s="380"/>
      <c r="R361" s="380"/>
      <c r="S361" s="380"/>
    </row>
    <row r="362" spans="1:19" x14ac:dyDescent="0.3">
      <c r="C362" s="104"/>
      <c r="D362" s="380"/>
      <c r="E362" s="380"/>
      <c r="F362" s="380"/>
      <c r="G362" s="380"/>
      <c r="H362" s="380"/>
      <c r="I362" s="380"/>
      <c r="J362" s="380"/>
      <c r="K362" s="380"/>
      <c r="L362" s="380"/>
      <c r="M362" s="380"/>
      <c r="N362" s="380"/>
      <c r="O362" s="380"/>
      <c r="P362" s="380"/>
      <c r="Q362" s="380"/>
      <c r="R362" s="380"/>
      <c r="S362" s="380"/>
    </row>
    <row r="363" spans="1:19" x14ac:dyDescent="0.3">
      <c r="C363" s="104"/>
      <c r="D363" s="380" t="str">
        <f>IF(D364=FALSE,"N/A",D359-D361)</f>
        <v>N/A</v>
      </c>
      <c r="E363" s="380" t="str">
        <f t="shared" ref="E363:J363" si="28">IF(E364=FALSE,"N/A",E359-E361)</f>
        <v>N/A</v>
      </c>
      <c r="F363" s="380" t="str">
        <f t="shared" si="28"/>
        <v>N/A</v>
      </c>
      <c r="G363" s="380" t="str">
        <f t="shared" si="28"/>
        <v>N/A</v>
      </c>
      <c r="H363" s="380" t="str">
        <f t="shared" si="28"/>
        <v>N/A</v>
      </c>
      <c r="I363" s="380" t="str">
        <f t="shared" si="28"/>
        <v>N/A</v>
      </c>
      <c r="J363" s="380" t="str">
        <f t="shared" si="28"/>
        <v>N/A</v>
      </c>
      <c r="K363" s="380"/>
      <c r="L363" s="475"/>
      <c r="M363" s="475"/>
      <c r="N363" s="475"/>
      <c r="O363" s="475"/>
      <c r="P363" s="475"/>
      <c r="Q363" s="475"/>
      <c r="R363" s="475"/>
      <c r="S363" s="475"/>
    </row>
    <row r="364" spans="1:19" x14ac:dyDescent="0.3">
      <c r="C364" s="104"/>
      <c r="D364" s="104" t="b">
        <f>'Unit Data from Audit Worksheet'!$D$2='PY1 Data(H)'!D365</f>
        <v>0</v>
      </c>
      <c r="E364" s="104" t="b">
        <f>'Unit Data from Audit Worksheet'!$D$2='PY1 Data(H)'!E365</f>
        <v>0</v>
      </c>
      <c r="F364" s="104" t="b">
        <f>'Unit Data from Audit Worksheet'!$D$2='PY1 Data(H)'!F365</f>
        <v>0</v>
      </c>
      <c r="G364" s="104" t="b">
        <f>'Unit Data from Audit Worksheet'!$D$2='PY1 Data(H)'!G365</f>
        <v>0</v>
      </c>
      <c r="H364" s="104" t="b">
        <f>'Unit Data from Audit Worksheet'!$D$2='PY1 Data(H)'!H365</f>
        <v>0</v>
      </c>
      <c r="I364" s="104" t="b">
        <f>'Unit Data from Audit Worksheet'!$D$2='PY1 Data(H)'!I365</f>
        <v>0</v>
      </c>
      <c r="J364" s="104" t="b">
        <f>'Unit Data from Audit Worksheet'!$D$2='PY1 Data(H)'!J365</f>
        <v>0</v>
      </c>
      <c r="K364" s="104"/>
      <c r="L364" s="104"/>
      <c r="M364" s="104"/>
      <c r="N364" s="104"/>
      <c r="O364" s="104"/>
      <c r="P364" s="104"/>
      <c r="Q364" s="104"/>
      <c r="R364" s="104"/>
      <c r="S364" s="104"/>
    </row>
    <row r="365" spans="1:19" s="318" customFormat="1" ht="52.95" customHeight="1" x14ac:dyDescent="0.3">
      <c r="A365" s="83"/>
      <c r="C365" s="104"/>
      <c r="D365" s="318" t="str">
        <f>D1</f>
        <v>Alliance Health</v>
      </c>
      <c r="E365" s="318" t="str">
        <f t="shared" ref="E365:J365" si="29">E1</f>
        <v>Cardinal Innovations Healthcare Solutions</v>
      </c>
      <c r="F365" s="318" t="str">
        <f t="shared" si="29"/>
        <v>Eastpointe Human Service</v>
      </c>
      <c r="G365" s="318" t="str">
        <f t="shared" si="29"/>
        <v>Partners Behavioral Health Management</v>
      </c>
      <c r="H365" s="318" t="str">
        <f t="shared" si="29"/>
        <v>Sandhills Mental Health Center</v>
      </c>
      <c r="I365" s="318" t="str">
        <f t="shared" si="29"/>
        <v>Trillium Health Resources</v>
      </c>
      <c r="J365" s="318" t="str">
        <f t="shared" si="29"/>
        <v>Vaya Health</v>
      </c>
    </row>
    <row r="366" spans="1:19" x14ac:dyDescent="0.3">
      <c r="C366" s="104"/>
      <c r="D366" s="104"/>
      <c r="E366" s="104"/>
      <c r="F366" s="104"/>
      <c r="G366" s="104"/>
      <c r="H366" s="104"/>
      <c r="I366" s="104"/>
      <c r="J366" s="104"/>
      <c r="K366" s="104"/>
    </row>
  </sheetData>
  <sheetProtection algorithmName="SHA-512" hashValue="wqJC/naIuumkHEmFM1UiLXxoAa59+UwwdneO1KJky/M2HiEaaSP64qawIA7iOrDj1cl8a8wlZBr5vLwsqwuBpQ==" saltValue="jXvlPq8XQO0kpJ5q4Hgdjw==" spinCount="100000" sheet="1" objects="1" scenarios="1"/>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59844-4C38-412B-AF14-FFB9C36E5348}">
  <dimension ref="A1:J41"/>
  <sheetViews>
    <sheetView workbookViewId="0">
      <selection activeCell="C1" sqref="C1"/>
    </sheetView>
  </sheetViews>
  <sheetFormatPr defaultRowHeight="14.4" x14ac:dyDescent="0.3"/>
  <cols>
    <col min="4" max="10" width="20.77734375" customWidth="1"/>
  </cols>
  <sheetData>
    <row r="1" spans="1:10" ht="86.4" x14ac:dyDescent="0.3">
      <c r="D1" s="318" t="s">
        <v>582</v>
      </c>
      <c r="E1" s="318" t="s">
        <v>583</v>
      </c>
      <c r="F1" s="318" t="s">
        <v>584</v>
      </c>
      <c r="G1" s="318" t="s">
        <v>585</v>
      </c>
      <c r="H1" s="318" t="s">
        <v>586</v>
      </c>
      <c r="I1" s="318" t="s">
        <v>587</v>
      </c>
      <c r="J1" s="318" t="s">
        <v>588</v>
      </c>
    </row>
    <row r="2" spans="1:10" x14ac:dyDescent="0.3">
      <c r="D2" s="488">
        <v>584016</v>
      </c>
      <c r="E2" s="488">
        <v>584021</v>
      </c>
      <c r="F2" s="488">
        <v>581427</v>
      </c>
      <c r="G2" s="488">
        <v>584015</v>
      </c>
      <c r="H2" s="488">
        <v>581418</v>
      </c>
      <c r="I2" s="488">
        <v>584134</v>
      </c>
      <c r="J2" s="488">
        <v>581419</v>
      </c>
    </row>
    <row r="3" spans="1:10" x14ac:dyDescent="0.3">
      <c r="A3">
        <v>592</v>
      </c>
      <c r="D3" cm="1">
        <f t="array" ref="D3">_xlfn.XLOOKUP(D$1,'PY1 Data(H)'!$A$1:$BR$1,_xlfn.XLOOKUP($A3,'PY1 Data(H)'!$A$1:$A$288,'PY1 Data(H)'!$A$1:$BR$288))</f>
        <v>29046557</v>
      </c>
      <c r="E3" s="104" cm="1">
        <f t="array" ref="E3">_xlfn.XLOOKUP(E$1,'PY1 Data(H)'!$A$1:$BR$1,_xlfn.XLOOKUP($A3,'PY1 Data(H)'!$A$1:$A$288,'PY1 Data(H)'!$A$1:$BR$288))</f>
        <v>12590442</v>
      </c>
      <c r="F3" s="104" cm="1">
        <f t="array" ref="F3">_xlfn.XLOOKUP(F$1,'PY1 Data(H)'!$A$1:$BR$1,_xlfn.XLOOKUP($A3,'PY1 Data(H)'!$A$1:$A$288,'PY1 Data(H)'!$A$1:$BR$288))</f>
        <v>24298985</v>
      </c>
      <c r="G3" s="104" cm="1">
        <f t="array" ref="G3">_xlfn.XLOOKUP(G$1,'PY1 Data(H)'!$A$1:$BR$1,_xlfn.XLOOKUP($A3,'PY1 Data(H)'!$A$1:$A$288,'PY1 Data(H)'!$A$1:$BR$288))</f>
        <v>19651420</v>
      </c>
      <c r="H3" s="104" cm="1">
        <f t="array" ref="H3">_xlfn.XLOOKUP(H$1,'PY1 Data(H)'!$A$1:$BR$1,_xlfn.XLOOKUP($A3,'PY1 Data(H)'!$A$1:$A$288,'PY1 Data(H)'!$A$1:$BR$288))</f>
        <v>22870787</v>
      </c>
      <c r="I3" s="104" cm="1">
        <f t="array" ref="I3">_xlfn.XLOOKUP(I$1,'PY1 Data(H)'!$A$1:$BR$1,_xlfn.XLOOKUP($A3,'PY1 Data(H)'!$A$1:$A$288,'PY1 Data(H)'!$A$1:$BR$288))</f>
        <v>2644012</v>
      </c>
      <c r="J3" s="104" cm="1">
        <f t="array" ref="J3">_xlfn.XLOOKUP(J$1,'PY1 Data(H)'!$A$1:$BR$1,_xlfn.XLOOKUP($A3,'PY1 Data(H)'!$A$1:$A$288,'PY1 Data(H)'!$A$1:$BR$288))</f>
        <v>17705184</v>
      </c>
    </row>
    <row r="4" spans="1:10" x14ac:dyDescent="0.3">
      <c r="A4">
        <v>591</v>
      </c>
      <c r="D4" s="104" cm="1">
        <f t="array" ref="D4">_xlfn.XLOOKUP(D$1,'PY1 Data(H)'!$A$1:$BR$1,_xlfn.XLOOKUP($A4,'PY1 Data(H)'!$A$1:$A$288,'PY1 Data(H)'!$A$1:$BR$288))</f>
        <v>608076136</v>
      </c>
      <c r="E4" s="104" cm="1">
        <f t="array" ref="E4">_xlfn.XLOOKUP(E$1,'PY1 Data(H)'!$A$1:$BR$1,_xlfn.XLOOKUP($A4,'PY1 Data(H)'!$A$1:$A$288,'PY1 Data(H)'!$A$1:$BR$288))</f>
        <v>1067871579</v>
      </c>
      <c r="F4" s="104" cm="1">
        <f t="array" ref="F4">_xlfn.XLOOKUP(F$1,'PY1 Data(H)'!$A$1:$BR$1,_xlfn.XLOOKUP($A4,'PY1 Data(H)'!$A$1:$A$288,'PY1 Data(H)'!$A$1:$BR$288))</f>
        <v>344369144</v>
      </c>
      <c r="G4" s="104" cm="1">
        <f t="array" ref="G4">_xlfn.XLOOKUP(G$1,'PY1 Data(H)'!$A$1:$BR$1,_xlfn.XLOOKUP($A4,'PY1 Data(H)'!$A$1:$A$288,'PY1 Data(H)'!$A$1:$BR$288))</f>
        <v>442712890</v>
      </c>
      <c r="H4" s="104" cm="1">
        <f t="array" ref="H4">_xlfn.XLOOKUP(H$1,'PY1 Data(H)'!$A$1:$BR$1,_xlfn.XLOOKUP($A4,'PY1 Data(H)'!$A$1:$A$288,'PY1 Data(H)'!$A$1:$BR$288))</f>
        <v>394831339</v>
      </c>
      <c r="I4" s="104" cm="1">
        <f t="array" ref="I4">_xlfn.XLOOKUP(I$1,'PY1 Data(H)'!$A$1:$BR$1,_xlfn.XLOOKUP($A4,'PY1 Data(H)'!$A$1:$A$288,'PY1 Data(H)'!$A$1:$BR$288))</f>
        <v>619917576</v>
      </c>
      <c r="J4" s="104" cm="1">
        <f t="array" ref="J4">_xlfn.XLOOKUP(J$1,'PY1 Data(H)'!$A$1:$BR$1,_xlfn.XLOOKUP($A4,'PY1 Data(H)'!$A$1:$A$288,'PY1 Data(H)'!$A$1:$BR$288))</f>
        <v>476360290</v>
      </c>
    </row>
    <row r="5" spans="1:10" x14ac:dyDescent="0.3">
      <c r="A5">
        <v>593</v>
      </c>
      <c r="D5" s="104" cm="1">
        <f t="array" ref="D5">_xlfn.XLOOKUP(D$1,'PY1 Data(H)'!$A$1:$BR$1,_xlfn.XLOOKUP($A5,'PY1 Data(H)'!$A$1:$A$288,'PY1 Data(H)'!$A$1:$BR$288))</f>
        <v>0</v>
      </c>
      <c r="E5" s="104" cm="1">
        <f t="array" ref="E5">_xlfn.XLOOKUP(E$1,'PY1 Data(H)'!$A$1:$BR$1,_xlfn.XLOOKUP($A5,'PY1 Data(H)'!$A$1:$A$288,'PY1 Data(H)'!$A$1:$BR$288))</f>
        <v>0</v>
      </c>
      <c r="F5" s="104" cm="1">
        <f t="array" ref="F5">_xlfn.XLOOKUP(F$1,'PY1 Data(H)'!$A$1:$BR$1,_xlfn.XLOOKUP($A5,'PY1 Data(H)'!$A$1:$A$288,'PY1 Data(H)'!$A$1:$BR$288))</f>
        <v>0</v>
      </c>
      <c r="G5" s="104" cm="1">
        <f t="array" ref="G5">_xlfn.XLOOKUP(G$1,'PY1 Data(H)'!$A$1:$BR$1,_xlfn.XLOOKUP($A5,'PY1 Data(H)'!$A$1:$A$288,'PY1 Data(H)'!$A$1:$BR$288))</f>
        <v>0</v>
      </c>
      <c r="H5" s="104" cm="1">
        <f t="array" ref="H5">_xlfn.XLOOKUP(H$1,'PY1 Data(H)'!$A$1:$BR$1,_xlfn.XLOOKUP($A5,'PY1 Data(H)'!$A$1:$A$288,'PY1 Data(H)'!$A$1:$BR$288))</f>
        <v>0</v>
      </c>
      <c r="I5" s="104" cm="1">
        <f t="array" ref="I5">_xlfn.XLOOKUP(I$1,'PY1 Data(H)'!$A$1:$BR$1,_xlfn.XLOOKUP($A5,'PY1 Data(H)'!$A$1:$A$288,'PY1 Data(H)'!$A$1:$BR$288))</f>
        <v>0</v>
      </c>
      <c r="J5" s="104" cm="1">
        <f t="array" ref="J5">_xlfn.XLOOKUP(J$1,'PY1 Data(H)'!$A$1:$BR$1,_xlfn.XLOOKUP($A5,'PY1 Data(H)'!$A$1:$A$288,'PY1 Data(H)'!$A$1:$BR$288))</f>
        <v>0</v>
      </c>
    </row>
    <row r="6" spans="1:10" x14ac:dyDescent="0.3">
      <c r="A6">
        <v>594</v>
      </c>
      <c r="D6" s="104" cm="1">
        <f t="array" ref="D6">_xlfn.XLOOKUP(D$1,'PY1 Data(H)'!$A$1:$BR$1,_xlfn.XLOOKUP($A6,'PY1 Data(H)'!$A$1:$A$288,'PY1 Data(H)'!$A$1:$BR$288))</f>
        <v>0</v>
      </c>
      <c r="E6" s="104" cm="1">
        <f t="array" ref="E6">_xlfn.XLOOKUP(E$1,'PY1 Data(H)'!$A$1:$BR$1,_xlfn.XLOOKUP($A6,'PY1 Data(H)'!$A$1:$A$288,'PY1 Data(H)'!$A$1:$BR$288))</f>
        <v>0</v>
      </c>
      <c r="F6" s="104" cm="1">
        <f t="array" ref="F6">_xlfn.XLOOKUP(F$1,'PY1 Data(H)'!$A$1:$BR$1,_xlfn.XLOOKUP($A6,'PY1 Data(H)'!$A$1:$A$288,'PY1 Data(H)'!$A$1:$BR$288))</f>
        <v>0</v>
      </c>
      <c r="G6" s="104" cm="1">
        <f t="array" ref="G6">_xlfn.XLOOKUP(G$1,'PY1 Data(H)'!$A$1:$BR$1,_xlfn.XLOOKUP($A6,'PY1 Data(H)'!$A$1:$A$288,'PY1 Data(H)'!$A$1:$BR$288))</f>
        <v>0</v>
      </c>
      <c r="H6" s="104" cm="1">
        <f t="array" ref="H6">_xlfn.XLOOKUP(H$1,'PY1 Data(H)'!$A$1:$BR$1,_xlfn.XLOOKUP($A6,'PY1 Data(H)'!$A$1:$A$288,'PY1 Data(H)'!$A$1:$BR$288))</f>
        <v>0</v>
      </c>
      <c r="I6" s="104" cm="1">
        <f t="array" ref="I6">_xlfn.XLOOKUP(I$1,'PY1 Data(H)'!$A$1:$BR$1,_xlfn.XLOOKUP($A6,'PY1 Data(H)'!$A$1:$A$288,'PY1 Data(H)'!$A$1:$BR$288))</f>
        <v>0</v>
      </c>
      <c r="J6" s="104" cm="1">
        <f t="array" ref="J6">_xlfn.XLOOKUP(J$1,'PY1 Data(H)'!$A$1:$BR$1,_xlfn.XLOOKUP($A6,'PY1 Data(H)'!$A$1:$A$288,'PY1 Data(H)'!$A$1:$BR$288))</f>
        <v>0</v>
      </c>
    </row>
    <row r="7" spans="1:10" x14ac:dyDescent="0.3">
      <c r="D7" s="104" cm="1">
        <f t="array" ref="D7">_xlfn.XLOOKUP(D$1,'PY1 Data(H)'!$A$1:$BR$1,_xlfn.XLOOKUP($A7,'PY1 Data(H)'!$A$1:$A$288,'PY1 Data(H)'!$A$1:$BR$288))</f>
        <v>0</v>
      </c>
      <c r="E7" s="104" cm="1">
        <f t="array" ref="E7">_xlfn.XLOOKUP(E$1,'PY1 Data(H)'!$A$1:$BR$1,_xlfn.XLOOKUP($A7,'PY1 Data(H)'!$A$1:$A$288,'PY1 Data(H)'!$A$1:$BR$288))</f>
        <v>0</v>
      </c>
      <c r="F7" s="104" cm="1">
        <f t="array" ref="F7">_xlfn.XLOOKUP(F$1,'PY1 Data(H)'!$A$1:$BR$1,_xlfn.XLOOKUP($A7,'PY1 Data(H)'!$A$1:$A$288,'PY1 Data(H)'!$A$1:$BR$288))</f>
        <v>0</v>
      </c>
      <c r="G7" s="104" cm="1">
        <f t="array" ref="G7">_xlfn.XLOOKUP(G$1,'PY1 Data(H)'!$A$1:$BR$1,_xlfn.XLOOKUP($A7,'PY1 Data(H)'!$A$1:$A$288,'PY1 Data(H)'!$A$1:$BR$288))</f>
        <v>0</v>
      </c>
      <c r="H7" s="104" cm="1">
        <f t="array" ref="H7">_xlfn.XLOOKUP(H$1,'PY1 Data(H)'!$A$1:$BR$1,_xlfn.XLOOKUP($A7,'PY1 Data(H)'!$A$1:$A$288,'PY1 Data(H)'!$A$1:$BR$288))</f>
        <v>0</v>
      </c>
      <c r="I7" s="104" cm="1">
        <f t="array" ref="I7">_xlfn.XLOOKUP(I$1,'PY1 Data(H)'!$A$1:$BR$1,_xlfn.XLOOKUP($A7,'PY1 Data(H)'!$A$1:$A$288,'PY1 Data(H)'!$A$1:$BR$288))</f>
        <v>0</v>
      </c>
      <c r="J7" s="104" cm="1">
        <f t="array" ref="J7">_xlfn.XLOOKUP(J$1,'PY1 Data(H)'!$A$1:$BR$1,_xlfn.XLOOKUP($A7,'PY1 Data(H)'!$A$1:$A$288,'PY1 Data(H)'!$A$1:$BR$288))</f>
        <v>0</v>
      </c>
    </row>
    <row r="8" spans="1:10" x14ac:dyDescent="0.3">
      <c r="A8">
        <v>558</v>
      </c>
      <c r="D8" s="104" cm="1">
        <f t="array" ref="D8">_xlfn.XLOOKUP(D$1,'PY1 Data(H)'!$A$1:$BR$1,_xlfn.XLOOKUP($A8,'PY1 Data(H)'!$A$1:$A$288,'PY1 Data(H)'!$A$1:$BR$288))</f>
        <v>114511600</v>
      </c>
      <c r="E8" s="104" cm="1">
        <f t="array" ref="E8">_xlfn.XLOOKUP(E$1,'PY1 Data(H)'!$A$1:$BR$1,_xlfn.XLOOKUP($A8,'PY1 Data(H)'!$A$1:$A$288,'PY1 Data(H)'!$A$1:$BR$288))</f>
        <v>208195238</v>
      </c>
      <c r="F8" s="104" cm="1">
        <f t="array" ref="F8">_xlfn.XLOOKUP(F$1,'PY1 Data(H)'!$A$1:$BR$1,_xlfn.XLOOKUP($A8,'PY1 Data(H)'!$A$1:$A$288,'PY1 Data(H)'!$A$1:$BR$288))</f>
        <v>83206060</v>
      </c>
      <c r="G8" s="104" cm="1">
        <f t="array" ref="G8">_xlfn.XLOOKUP(G$1,'PY1 Data(H)'!$A$1:$BR$1,_xlfn.XLOOKUP($A8,'PY1 Data(H)'!$A$1:$A$288,'PY1 Data(H)'!$A$1:$BR$288))</f>
        <v>79405122</v>
      </c>
      <c r="H8" s="104" cm="1">
        <f t="array" ref="H8">_xlfn.XLOOKUP(H$1,'PY1 Data(H)'!$A$1:$BR$1,_xlfn.XLOOKUP($A8,'PY1 Data(H)'!$A$1:$A$288,'PY1 Data(H)'!$A$1:$BR$288))</f>
        <v>78155115</v>
      </c>
      <c r="I8" s="104" cm="1">
        <f t="array" ref="I8">_xlfn.XLOOKUP(I$1,'PY1 Data(H)'!$A$1:$BR$1,_xlfn.XLOOKUP($A8,'PY1 Data(H)'!$A$1:$A$288,'PY1 Data(H)'!$A$1:$BR$288))</f>
        <v>67396558</v>
      </c>
      <c r="J8" s="104" cm="1">
        <f t="array" ref="J8">_xlfn.XLOOKUP(J$1,'PY1 Data(H)'!$A$1:$BR$1,_xlfn.XLOOKUP($A8,'PY1 Data(H)'!$A$1:$A$288,'PY1 Data(H)'!$A$1:$BR$288))</f>
        <v>89011099</v>
      </c>
    </row>
    <row r="9" spans="1:10" x14ac:dyDescent="0.3">
      <c r="A9">
        <v>559</v>
      </c>
      <c r="D9" s="104" cm="1">
        <f t="array" ref="D9">_xlfn.XLOOKUP(D$1,'PY1 Data(H)'!$A$1:$BR$1,_xlfn.XLOOKUP($A9,'PY1 Data(H)'!$A$1:$A$288,'PY1 Data(H)'!$A$1:$BR$288))</f>
        <v>75933884</v>
      </c>
      <c r="E9" s="104" cm="1">
        <f t="array" ref="E9">_xlfn.XLOOKUP(E$1,'PY1 Data(H)'!$A$1:$BR$1,_xlfn.XLOOKUP($A9,'PY1 Data(H)'!$A$1:$A$288,'PY1 Data(H)'!$A$1:$BR$288))</f>
        <v>124021562</v>
      </c>
      <c r="F9" s="104" cm="1">
        <f t="array" ref="F9">_xlfn.XLOOKUP(F$1,'PY1 Data(H)'!$A$1:$BR$1,_xlfn.XLOOKUP($A9,'PY1 Data(H)'!$A$1:$A$288,'PY1 Data(H)'!$A$1:$BR$288))</f>
        <v>47536336</v>
      </c>
      <c r="G9" s="104" cm="1">
        <f t="array" ref="G9">_xlfn.XLOOKUP(G$1,'PY1 Data(H)'!$A$1:$BR$1,_xlfn.XLOOKUP($A9,'PY1 Data(H)'!$A$1:$A$288,'PY1 Data(H)'!$A$1:$BR$288))</f>
        <v>50917487</v>
      </c>
      <c r="H9" s="104" cm="1">
        <f t="array" ref="H9">_xlfn.XLOOKUP(H$1,'PY1 Data(H)'!$A$1:$BR$1,_xlfn.XLOOKUP($A9,'PY1 Data(H)'!$A$1:$A$288,'PY1 Data(H)'!$A$1:$BR$288))</f>
        <v>48737288</v>
      </c>
      <c r="I9" s="104" cm="1">
        <f t="array" ref="I9">_xlfn.XLOOKUP(I$1,'PY1 Data(H)'!$A$1:$BR$1,_xlfn.XLOOKUP($A9,'PY1 Data(H)'!$A$1:$A$288,'PY1 Data(H)'!$A$1:$BR$288))</f>
        <v>68292192</v>
      </c>
      <c r="J9" s="104" cm="1">
        <f t="array" ref="J9">_xlfn.XLOOKUP(J$1,'PY1 Data(H)'!$A$1:$BR$1,_xlfn.XLOOKUP($A9,'PY1 Data(H)'!$A$1:$A$288,'PY1 Data(H)'!$A$1:$BR$288))</f>
        <v>55551671</v>
      </c>
    </row>
    <row r="10" spans="1:10" x14ac:dyDescent="0.3">
      <c r="A10">
        <v>560</v>
      </c>
      <c r="D10" s="104" cm="1">
        <f t="array" ref="D10">_xlfn.XLOOKUP(D$1,'PY1 Data(H)'!$A$1:$BR$1,_xlfn.XLOOKUP($A10,'PY1 Data(H)'!$A$1:$A$288,'PY1 Data(H)'!$A$1:$BR$288))</f>
        <v>39312150</v>
      </c>
      <c r="E10" s="104" cm="1">
        <f t="array" ref="E10">_xlfn.XLOOKUP(E$1,'PY1 Data(H)'!$A$1:$BR$1,_xlfn.XLOOKUP($A10,'PY1 Data(H)'!$A$1:$A$288,'PY1 Data(H)'!$A$1:$BR$288))</f>
        <v>124930707</v>
      </c>
      <c r="F10" s="104" cm="1">
        <f t="array" ref="F10">_xlfn.XLOOKUP(F$1,'PY1 Data(H)'!$A$1:$BR$1,_xlfn.XLOOKUP($A10,'PY1 Data(H)'!$A$1:$A$288,'PY1 Data(H)'!$A$1:$BR$288))</f>
        <v>20410489</v>
      </c>
      <c r="G10" s="104" cm="1">
        <f t="array" ref="G10">_xlfn.XLOOKUP(G$1,'PY1 Data(H)'!$A$1:$BR$1,_xlfn.XLOOKUP($A10,'PY1 Data(H)'!$A$1:$A$288,'PY1 Data(H)'!$A$1:$BR$288))</f>
        <v>26356216</v>
      </c>
      <c r="H10" s="104" cm="1">
        <f t="array" ref="H10">_xlfn.XLOOKUP(H$1,'PY1 Data(H)'!$A$1:$BR$1,_xlfn.XLOOKUP($A10,'PY1 Data(H)'!$A$1:$A$288,'PY1 Data(H)'!$A$1:$BR$288))</f>
        <v>14595927</v>
      </c>
      <c r="I10" s="104" cm="1">
        <f t="array" ref="I10">_xlfn.XLOOKUP(I$1,'PY1 Data(H)'!$A$1:$BR$1,_xlfn.XLOOKUP($A10,'PY1 Data(H)'!$A$1:$A$288,'PY1 Data(H)'!$A$1:$BR$288))</f>
        <v>32884698</v>
      </c>
      <c r="J10" s="104" cm="1">
        <f t="array" ref="J10">_xlfn.XLOOKUP(J$1,'PY1 Data(H)'!$A$1:$BR$1,_xlfn.XLOOKUP($A10,'PY1 Data(H)'!$A$1:$A$288,'PY1 Data(H)'!$A$1:$BR$288))</f>
        <v>44824984</v>
      </c>
    </row>
    <row r="11" spans="1:10" x14ac:dyDescent="0.3">
      <c r="A11">
        <v>561</v>
      </c>
      <c r="D11" s="104" cm="1">
        <f t="array" ref="D11">_xlfn.XLOOKUP(D$1,'PY1 Data(H)'!$A$1:$BR$1,_xlfn.XLOOKUP($A11,'PY1 Data(H)'!$A$1:$A$288,'PY1 Data(H)'!$A$1:$BR$288))</f>
        <v>0</v>
      </c>
      <c r="E11" s="104" cm="1">
        <f t="array" ref="E11">_xlfn.XLOOKUP(E$1,'PY1 Data(H)'!$A$1:$BR$1,_xlfn.XLOOKUP($A11,'PY1 Data(H)'!$A$1:$A$288,'PY1 Data(H)'!$A$1:$BR$288))</f>
        <v>0</v>
      </c>
      <c r="F11" s="104" cm="1">
        <f t="array" ref="F11">_xlfn.XLOOKUP(F$1,'PY1 Data(H)'!$A$1:$BR$1,_xlfn.XLOOKUP($A11,'PY1 Data(H)'!$A$1:$A$288,'PY1 Data(H)'!$A$1:$BR$288))</f>
        <v>0</v>
      </c>
      <c r="G11" s="104" cm="1">
        <f t="array" ref="G11">_xlfn.XLOOKUP(G$1,'PY1 Data(H)'!$A$1:$BR$1,_xlfn.XLOOKUP($A11,'PY1 Data(H)'!$A$1:$A$288,'PY1 Data(H)'!$A$1:$BR$288))</f>
        <v>0</v>
      </c>
      <c r="H11" s="104" cm="1">
        <f t="array" ref="H11">_xlfn.XLOOKUP(H$1,'PY1 Data(H)'!$A$1:$BR$1,_xlfn.XLOOKUP($A11,'PY1 Data(H)'!$A$1:$A$288,'PY1 Data(H)'!$A$1:$BR$288))</f>
        <v>460960</v>
      </c>
      <c r="I11" s="104" cm="1">
        <f t="array" ref="I11">_xlfn.XLOOKUP(I$1,'PY1 Data(H)'!$A$1:$BR$1,_xlfn.XLOOKUP($A11,'PY1 Data(H)'!$A$1:$A$288,'PY1 Data(H)'!$A$1:$BR$288))</f>
        <v>410813</v>
      </c>
      <c r="J11" s="104" cm="1">
        <f t="array" ref="J11">_xlfn.XLOOKUP(J$1,'PY1 Data(H)'!$A$1:$BR$1,_xlfn.XLOOKUP($A11,'PY1 Data(H)'!$A$1:$A$288,'PY1 Data(H)'!$A$1:$BR$288))</f>
        <v>0</v>
      </c>
    </row>
    <row r="12" spans="1:10" x14ac:dyDescent="0.3">
      <c r="A12">
        <v>563</v>
      </c>
      <c r="D12" s="104" cm="1">
        <f t="array" ref="D12">_xlfn.XLOOKUP(D$1,'PY1 Data(H)'!$A$1:$BR$1,_xlfn.XLOOKUP($A12,'PY1 Data(H)'!$A$1:$A$288,'PY1 Data(H)'!$A$1:$BR$288))</f>
        <v>0</v>
      </c>
      <c r="E12" s="104" cm="1">
        <f t="array" ref="E12">_xlfn.XLOOKUP(E$1,'PY1 Data(H)'!$A$1:$BR$1,_xlfn.XLOOKUP($A12,'PY1 Data(H)'!$A$1:$A$288,'PY1 Data(H)'!$A$1:$BR$288))</f>
        <v>0</v>
      </c>
      <c r="F12" s="104" cm="1">
        <f t="array" ref="F12">_xlfn.XLOOKUP(F$1,'PY1 Data(H)'!$A$1:$BR$1,_xlfn.XLOOKUP($A12,'PY1 Data(H)'!$A$1:$A$288,'PY1 Data(H)'!$A$1:$BR$288))</f>
        <v>0</v>
      </c>
      <c r="G12" s="104" cm="1">
        <f t="array" ref="G12">_xlfn.XLOOKUP(G$1,'PY1 Data(H)'!$A$1:$BR$1,_xlfn.XLOOKUP($A12,'PY1 Data(H)'!$A$1:$A$288,'PY1 Data(H)'!$A$1:$BR$288))</f>
        <v>0</v>
      </c>
      <c r="H12" s="104" cm="1">
        <f t="array" ref="H12">_xlfn.XLOOKUP(H$1,'PY1 Data(H)'!$A$1:$BR$1,_xlfn.XLOOKUP($A12,'PY1 Data(H)'!$A$1:$A$288,'PY1 Data(H)'!$A$1:$BR$288))</f>
        <v>0</v>
      </c>
      <c r="I12" s="104" cm="1">
        <f t="array" ref="I12">_xlfn.XLOOKUP(I$1,'PY1 Data(H)'!$A$1:$BR$1,_xlfn.XLOOKUP($A12,'PY1 Data(H)'!$A$1:$A$288,'PY1 Data(H)'!$A$1:$BR$288))</f>
        <v>0</v>
      </c>
      <c r="J12" s="104" cm="1">
        <f t="array" ref="J12">_xlfn.XLOOKUP(J$1,'PY1 Data(H)'!$A$1:$BR$1,_xlfn.XLOOKUP($A12,'PY1 Data(H)'!$A$1:$A$288,'PY1 Data(H)'!$A$1:$BR$288))</f>
        <v>0</v>
      </c>
    </row>
    <row r="13" spans="1:10" x14ac:dyDescent="0.3">
      <c r="A13">
        <v>564</v>
      </c>
      <c r="D13" s="104" cm="1">
        <f t="array" ref="D13">_xlfn.XLOOKUP(D$1,'PY1 Data(H)'!$A$1:$BR$1,_xlfn.XLOOKUP($A13,'PY1 Data(H)'!$A$1:$A$288,'PY1 Data(H)'!$A$1:$BR$288))</f>
        <v>606828453</v>
      </c>
      <c r="E13" s="104" cm="1">
        <f t="array" ref="E13">_xlfn.XLOOKUP(E$1,'PY1 Data(H)'!$A$1:$BR$1,_xlfn.XLOOKUP($A13,'PY1 Data(H)'!$A$1:$A$288,'PY1 Data(H)'!$A$1:$BR$288))</f>
        <v>1064713329</v>
      </c>
      <c r="F13" s="104" cm="1">
        <f t="array" ref="F13">_xlfn.XLOOKUP(F$1,'PY1 Data(H)'!$A$1:$BR$1,_xlfn.XLOOKUP($A13,'PY1 Data(H)'!$A$1:$A$288,'PY1 Data(H)'!$A$1:$BR$288))</f>
        <v>342013509</v>
      </c>
      <c r="G13" s="104" cm="1">
        <f t="array" ref="G13">_xlfn.XLOOKUP(G$1,'PY1 Data(H)'!$A$1:$BR$1,_xlfn.XLOOKUP($A13,'PY1 Data(H)'!$A$1:$A$288,'PY1 Data(H)'!$A$1:$BR$288))</f>
        <v>441758184</v>
      </c>
      <c r="H13" s="104" cm="1">
        <f t="array" ref="H13">_xlfn.XLOOKUP(H$1,'PY1 Data(H)'!$A$1:$BR$1,_xlfn.XLOOKUP($A13,'PY1 Data(H)'!$A$1:$A$288,'PY1 Data(H)'!$A$1:$BR$288))</f>
        <v>390226102</v>
      </c>
      <c r="I13" s="104" cm="1">
        <f t="array" ref="I13">_xlfn.XLOOKUP(I$1,'PY1 Data(H)'!$A$1:$BR$1,_xlfn.XLOOKUP($A13,'PY1 Data(H)'!$A$1:$A$288,'PY1 Data(H)'!$A$1:$BR$288))</f>
        <v>617231313</v>
      </c>
      <c r="J13" s="104" cm="1">
        <f t="array" ref="J13">_xlfn.XLOOKUP(J$1,'PY1 Data(H)'!$A$1:$BR$1,_xlfn.XLOOKUP($A13,'PY1 Data(H)'!$A$1:$A$288,'PY1 Data(H)'!$A$1:$BR$288))</f>
        <v>473997841</v>
      </c>
    </row>
    <row r="14" spans="1:10" x14ac:dyDescent="0.3">
      <c r="A14">
        <v>568</v>
      </c>
      <c r="D14" s="104" cm="1">
        <f t="array" ref="D14">_xlfn.XLOOKUP(D$1,'PY1 Data(H)'!$A$1:$BR$1,_xlfn.XLOOKUP($A14,'PY1 Data(H)'!$A$1:$A$288,'PY1 Data(H)'!$A$1:$BR$288))</f>
        <v>0</v>
      </c>
      <c r="E14" s="104" cm="1">
        <f t="array" ref="E14">_xlfn.XLOOKUP(E$1,'PY1 Data(H)'!$A$1:$BR$1,_xlfn.XLOOKUP($A14,'PY1 Data(H)'!$A$1:$A$288,'PY1 Data(H)'!$A$1:$BR$288))</f>
        <v>0</v>
      </c>
      <c r="F14" s="104" cm="1">
        <f t="array" ref="F14">_xlfn.XLOOKUP(F$1,'PY1 Data(H)'!$A$1:$BR$1,_xlfn.XLOOKUP($A14,'PY1 Data(H)'!$A$1:$A$288,'PY1 Data(H)'!$A$1:$BR$288))</f>
        <v>0</v>
      </c>
      <c r="G14" s="104" cm="1">
        <f t="array" ref="G14">_xlfn.XLOOKUP(G$1,'PY1 Data(H)'!$A$1:$BR$1,_xlfn.XLOOKUP($A14,'PY1 Data(H)'!$A$1:$A$288,'PY1 Data(H)'!$A$1:$BR$288))</f>
        <v>764734</v>
      </c>
      <c r="H14" s="104" cm="1">
        <f t="array" ref="H14">_xlfn.XLOOKUP(H$1,'PY1 Data(H)'!$A$1:$BR$1,_xlfn.XLOOKUP($A14,'PY1 Data(H)'!$A$1:$A$288,'PY1 Data(H)'!$A$1:$BR$288))</f>
        <v>0</v>
      </c>
      <c r="I14" s="104" cm="1">
        <f t="array" ref="I14">_xlfn.XLOOKUP(I$1,'PY1 Data(H)'!$A$1:$BR$1,_xlfn.XLOOKUP($A14,'PY1 Data(H)'!$A$1:$A$288,'PY1 Data(H)'!$A$1:$BR$288))</f>
        <v>0</v>
      </c>
      <c r="J14" s="104" cm="1">
        <f t="array" ref="J14">_xlfn.XLOOKUP(J$1,'PY1 Data(H)'!$A$1:$BR$1,_xlfn.XLOOKUP($A14,'PY1 Data(H)'!$A$1:$A$288,'PY1 Data(H)'!$A$1:$BR$288))</f>
        <v>0</v>
      </c>
    </row>
    <row r="15" spans="1:10" x14ac:dyDescent="0.3">
      <c r="A15">
        <v>565</v>
      </c>
      <c r="D15" s="104" cm="1">
        <f t="array" ref="D15">_xlfn.XLOOKUP(D$1,'PY1 Data(H)'!$A$1:$BR$1,_xlfn.XLOOKUP($A15,'PY1 Data(H)'!$A$1:$A$288,'PY1 Data(H)'!$A$1:$BR$288))</f>
        <v>0</v>
      </c>
      <c r="E15" s="104" cm="1">
        <f t="array" ref="E15">_xlfn.XLOOKUP(E$1,'PY1 Data(H)'!$A$1:$BR$1,_xlfn.XLOOKUP($A15,'PY1 Data(H)'!$A$1:$A$288,'PY1 Data(H)'!$A$1:$BR$288))</f>
        <v>0</v>
      </c>
      <c r="F15" s="104" cm="1">
        <f t="array" ref="F15">_xlfn.XLOOKUP(F$1,'PY1 Data(H)'!$A$1:$BR$1,_xlfn.XLOOKUP($A15,'PY1 Data(H)'!$A$1:$A$288,'PY1 Data(H)'!$A$1:$BR$288))</f>
        <v>0</v>
      </c>
      <c r="G15" s="104" cm="1">
        <f t="array" ref="G15">_xlfn.XLOOKUP(G$1,'PY1 Data(H)'!$A$1:$BR$1,_xlfn.XLOOKUP($A15,'PY1 Data(H)'!$A$1:$A$288,'PY1 Data(H)'!$A$1:$BR$288))</f>
        <v>0</v>
      </c>
      <c r="H15" s="104" cm="1">
        <f t="array" ref="H15">_xlfn.XLOOKUP(H$1,'PY1 Data(H)'!$A$1:$BR$1,_xlfn.XLOOKUP($A15,'PY1 Data(H)'!$A$1:$A$288,'PY1 Data(H)'!$A$1:$BR$288))</f>
        <v>0</v>
      </c>
      <c r="I15" s="104" cm="1">
        <f t="array" ref="I15">_xlfn.XLOOKUP(I$1,'PY1 Data(H)'!$A$1:$BR$1,_xlfn.XLOOKUP($A15,'PY1 Data(H)'!$A$1:$A$288,'PY1 Data(H)'!$A$1:$BR$288))</f>
        <v>0</v>
      </c>
      <c r="J15" s="104" cm="1">
        <f t="array" ref="J15">_xlfn.XLOOKUP(J$1,'PY1 Data(H)'!$A$1:$BR$1,_xlfn.XLOOKUP($A15,'PY1 Data(H)'!$A$1:$A$288,'PY1 Data(H)'!$A$1:$BR$288))</f>
        <v>0</v>
      </c>
    </row>
    <row r="16" spans="1:10" x14ac:dyDescent="0.3">
      <c r="A16">
        <v>566</v>
      </c>
      <c r="D16" s="104" cm="1">
        <f t="array" ref="D16">_xlfn.XLOOKUP(D$1,'PY1 Data(H)'!$A$1:$BR$1,_xlfn.XLOOKUP($A16,'PY1 Data(H)'!$A$1:$A$288,'PY1 Data(H)'!$A$1:$BR$288))</f>
        <v>0</v>
      </c>
      <c r="E16" s="104" cm="1">
        <f t="array" ref="E16">_xlfn.XLOOKUP(E$1,'PY1 Data(H)'!$A$1:$BR$1,_xlfn.XLOOKUP($A16,'PY1 Data(H)'!$A$1:$A$288,'PY1 Data(H)'!$A$1:$BR$288))</f>
        <v>0</v>
      </c>
      <c r="F16" s="104" cm="1">
        <f t="array" ref="F16">_xlfn.XLOOKUP(F$1,'PY1 Data(H)'!$A$1:$BR$1,_xlfn.XLOOKUP($A16,'PY1 Data(H)'!$A$1:$A$288,'PY1 Data(H)'!$A$1:$BR$288))</f>
        <v>0</v>
      </c>
      <c r="G16" s="104" cm="1">
        <f t="array" ref="G16">_xlfn.XLOOKUP(G$1,'PY1 Data(H)'!$A$1:$BR$1,_xlfn.XLOOKUP($A16,'PY1 Data(H)'!$A$1:$A$288,'PY1 Data(H)'!$A$1:$BR$288))</f>
        <v>0</v>
      </c>
      <c r="H16" s="104" cm="1">
        <f t="array" ref="H16">_xlfn.XLOOKUP(H$1,'PY1 Data(H)'!$A$1:$BR$1,_xlfn.XLOOKUP($A16,'PY1 Data(H)'!$A$1:$A$288,'PY1 Data(H)'!$A$1:$BR$288))</f>
        <v>0</v>
      </c>
      <c r="I16" s="104" cm="1">
        <f t="array" ref="I16">_xlfn.XLOOKUP(I$1,'PY1 Data(H)'!$A$1:$BR$1,_xlfn.XLOOKUP($A16,'PY1 Data(H)'!$A$1:$A$288,'PY1 Data(H)'!$A$1:$BR$288))</f>
        <v>0</v>
      </c>
      <c r="J16" s="104" cm="1">
        <f t="array" ref="J16">_xlfn.XLOOKUP(J$1,'PY1 Data(H)'!$A$1:$BR$1,_xlfn.XLOOKUP($A16,'PY1 Data(H)'!$A$1:$A$288,'PY1 Data(H)'!$A$1:$BR$288))</f>
        <v>0</v>
      </c>
    </row>
    <row r="17" spans="1:10" x14ac:dyDescent="0.3">
      <c r="A17">
        <v>567</v>
      </c>
      <c r="D17" s="104" cm="1">
        <f t="array" ref="D17">_xlfn.XLOOKUP(D$1,'PY1 Data(H)'!$A$1:$BR$1,_xlfn.XLOOKUP($A17,'PY1 Data(H)'!$A$1:$A$288,'PY1 Data(H)'!$A$1:$BR$288))</f>
        <v>0</v>
      </c>
      <c r="E17" s="104" cm="1">
        <f t="array" ref="E17">_xlfn.XLOOKUP(E$1,'PY1 Data(H)'!$A$1:$BR$1,_xlfn.XLOOKUP($A17,'PY1 Data(H)'!$A$1:$A$288,'PY1 Data(H)'!$A$1:$BR$288))</f>
        <v>0</v>
      </c>
      <c r="F17" s="104" cm="1">
        <f t="array" ref="F17">_xlfn.XLOOKUP(F$1,'PY1 Data(H)'!$A$1:$BR$1,_xlfn.XLOOKUP($A17,'PY1 Data(H)'!$A$1:$A$288,'PY1 Data(H)'!$A$1:$BR$288))</f>
        <v>0</v>
      </c>
      <c r="G17" s="104" cm="1">
        <f t="array" ref="G17">_xlfn.XLOOKUP(G$1,'PY1 Data(H)'!$A$1:$BR$1,_xlfn.XLOOKUP($A17,'PY1 Data(H)'!$A$1:$A$288,'PY1 Data(H)'!$A$1:$BR$288))</f>
        <v>0</v>
      </c>
      <c r="H17" s="104" cm="1">
        <f t="array" ref="H17">_xlfn.XLOOKUP(H$1,'PY1 Data(H)'!$A$1:$BR$1,_xlfn.XLOOKUP($A17,'PY1 Data(H)'!$A$1:$A$288,'PY1 Data(H)'!$A$1:$BR$288))</f>
        <v>0</v>
      </c>
      <c r="I17" s="104" cm="1">
        <f t="array" ref="I17">_xlfn.XLOOKUP(I$1,'PY1 Data(H)'!$A$1:$BR$1,_xlfn.XLOOKUP($A17,'PY1 Data(H)'!$A$1:$A$288,'PY1 Data(H)'!$A$1:$BR$288))</f>
        <v>0</v>
      </c>
      <c r="J17" s="104" cm="1">
        <f t="array" ref="J17">_xlfn.XLOOKUP(J$1,'PY1 Data(H)'!$A$1:$BR$1,_xlfn.XLOOKUP($A17,'PY1 Data(H)'!$A$1:$A$288,'PY1 Data(H)'!$A$1:$BR$288))</f>
        <v>0</v>
      </c>
    </row>
    <row r="18" spans="1:10" x14ac:dyDescent="0.3">
      <c r="A18">
        <v>562</v>
      </c>
      <c r="D18" s="104" cm="1">
        <f t="array" ref="D18">_xlfn.XLOOKUP(D$1,'PY1 Data(H)'!$A$1:$BR$1,_xlfn.XLOOKUP($A18,'PY1 Data(H)'!$A$1:$A$288,'PY1 Data(H)'!$A$1:$BR$288))</f>
        <v>0</v>
      </c>
      <c r="E18" s="104" cm="1">
        <f t="array" ref="E18">_xlfn.XLOOKUP(E$1,'PY1 Data(H)'!$A$1:$BR$1,_xlfn.XLOOKUP($A18,'PY1 Data(H)'!$A$1:$A$288,'PY1 Data(H)'!$A$1:$BR$288))</f>
        <v>0</v>
      </c>
      <c r="F18" s="104" cm="1">
        <f t="array" ref="F18">_xlfn.XLOOKUP(F$1,'PY1 Data(H)'!$A$1:$BR$1,_xlfn.XLOOKUP($A18,'PY1 Data(H)'!$A$1:$A$288,'PY1 Data(H)'!$A$1:$BR$288))</f>
        <v>0</v>
      </c>
      <c r="G18" s="104" cm="1">
        <f t="array" ref="G18">_xlfn.XLOOKUP(G$1,'PY1 Data(H)'!$A$1:$BR$1,_xlfn.XLOOKUP($A18,'PY1 Data(H)'!$A$1:$A$288,'PY1 Data(H)'!$A$1:$BR$288))</f>
        <v>0</v>
      </c>
      <c r="H18" s="104" cm="1">
        <f t="array" ref="H18">_xlfn.XLOOKUP(H$1,'PY1 Data(H)'!$A$1:$BR$1,_xlfn.XLOOKUP($A18,'PY1 Data(H)'!$A$1:$A$288,'PY1 Data(H)'!$A$1:$BR$288))</f>
        <v>0</v>
      </c>
      <c r="I18" s="104" cm="1">
        <f t="array" ref="I18">_xlfn.XLOOKUP(I$1,'PY1 Data(H)'!$A$1:$BR$1,_xlfn.XLOOKUP($A18,'PY1 Data(H)'!$A$1:$A$288,'PY1 Data(H)'!$A$1:$BR$288))</f>
        <v>0</v>
      </c>
      <c r="J18" s="104" cm="1">
        <f t="array" ref="J18">_xlfn.XLOOKUP(J$1,'PY1 Data(H)'!$A$1:$BR$1,_xlfn.XLOOKUP($A18,'PY1 Data(H)'!$A$1:$A$288,'PY1 Data(H)'!$A$1:$BR$288))</f>
        <v>0</v>
      </c>
    </row>
    <row r="19" spans="1:10" x14ac:dyDescent="0.3">
      <c r="A19">
        <v>569</v>
      </c>
      <c r="D19" s="104" cm="1">
        <f t="array" ref="D19">_xlfn.XLOOKUP(D$1,'PY1 Data(H)'!$A$1:$BR$1,_xlfn.XLOOKUP($A19,'PY1 Data(H)'!$A$1:$A$288,'PY1 Data(H)'!$A$1:$BR$288))</f>
        <v>0</v>
      </c>
      <c r="E19" s="104" cm="1">
        <f t="array" ref="E19">_xlfn.XLOOKUP(E$1,'PY1 Data(H)'!$A$1:$BR$1,_xlfn.XLOOKUP($A19,'PY1 Data(H)'!$A$1:$A$288,'PY1 Data(H)'!$A$1:$BR$288))</f>
        <v>0</v>
      </c>
      <c r="F19" s="104" cm="1">
        <f t="array" ref="F19">_xlfn.XLOOKUP(F$1,'PY1 Data(H)'!$A$1:$BR$1,_xlfn.XLOOKUP($A19,'PY1 Data(H)'!$A$1:$A$288,'PY1 Data(H)'!$A$1:$BR$288))</f>
        <v>0</v>
      </c>
      <c r="G19" s="104" cm="1">
        <f t="array" ref="G19">_xlfn.XLOOKUP(G$1,'PY1 Data(H)'!$A$1:$BR$1,_xlfn.XLOOKUP($A19,'PY1 Data(H)'!$A$1:$A$288,'PY1 Data(H)'!$A$1:$BR$288))</f>
        <v>267885</v>
      </c>
      <c r="H19" s="104" cm="1">
        <f t="array" ref="H19">_xlfn.XLOOKUP(H$1,'PY1 Data(H)'!$A$1:$BR$1,_xlfn.XLOOKUP($A19,'PY1 Data(H)'!$A$1:$A$288,'PY1 Data(H)'!$A$1:$BR$288))</f>
        <v>0</v>
      </c>
      <c r="I19" s="104" cm="1">
        <f t="array" ref="I19">_xlfn.XLOOKUP(I$1,'PY1 Data(H)'!$A$1:$BR$1,_xlfn.XLOOKUP($A19,'PY1 Data(H)'!$A$1:$A$288,'PY1 Data(H)'!$A$1:$BR$288))</f>
        <v>0</v>
      </c>
      <c r="J19" s="104" cm="1">
        <f t="array" ref="J19">_xlfn.XLOOKUP(J$1,'PY1 Data(H)'!$A$1:$BR$1,_xlfn.XLOOKUP($A19,'PY1 Data(H)'!$A$1:$A$288,'PY1 Data(H)'!$A$1:$BR$288))</f>
        <v>0</v>
      </c>
    </row>
    <row r="20" spans="1:10" x14ac:dyDescent="0.3">
      <c r="D20" s="104" cm="1">
        <f t="array" ref="D20">_xlfn.XLOOKUP(D$1,'PY1 Data(H)'!$A$1:$BR$1,_xlfn.XLOOKUP($A20,'PY1 Data(H)'!$A$1:$A$288,'PY1 Data(H)'!$A$1:$BR$288))</f>
        <v>0</v>
      </c>
      <c r="E20" s="104" cm="1">
        <f t="array" ref="E20">_xlfn.XLOOKUP(E$1,'PY1 Data(H)'!$A$1:$BR$1,_xlfn.XLOOKUP($A20,'PY1 Data(H)'!$A$1:$A$288,'PY1 Data(H)'!$A$1:$BR$288))</f>
        <v>0</v>
      </c>
      <c r="F20" s="104" cm="1">
        <f t="array" ref="F20">_xlfn.XLOOKUP(F$1,'PY1 Data(H)'!$A$1:$BR$1,_xlfn.XLOOKUP($A20,'PY1 Data(H)'!$A$1:$A$288,'PY1 Data(H)'!$A$1:$BR$288))</f>
        <v>0</v>
      </c>
      <c r="G20" s="104" cm="1">
        <f t="array" ref="G20">_xlfn.XLOOKUP(G$1,'PY1 Data(H)'!$A$1:$BR$1,_xlfn.XLOOKUP($A20,'PY1 Data(H)'!$A$1:$A$288,'PY1 Data(H)'!$A$1:$BR$288))</f>
        <v>0</v>
      </c>
      <c r="H20" s="104" cm="1">
        <f t="array" ref="H20">_xlfn.XLOOKUP(H$1,'PY1 Data(H)'!$A$1:$BR$1,_xlfn.XLOOKUP($A20,'PY1 Data(H)'!$A$1:$A$288,'PY1 Data(H)'!$A$1:$BR$288))</f>
        <v>0</v>
      </c>
      <c r="I20" s="104" cm="1">
        <f t="array" ref="I20">_xlfn.XLOOKUP(I$1,'PY1 Data(H)'!$A$1:$BR$1,_xlfn.XLOOKUP($A20,'PY1 Data(H)'!$A$1:$A$288,'PY1 Data(H)'!$A$1:$BR$288))</f>
        <v>0</v>
      </c>
      <c r="J20" s="104" cm="1">
        <f t="array" ref="J20">_xlfn.XLOOKUP(J$1,'PY1 Data(H)'!$A$1:$BR$1,_xlfn.XLOOKUP($A20,'PY1 Data(H)'!$A$1:$A$288,'PY1 Data(H)'!$A$1:$BR$288))</f>
        <v>0</v>
      </c>
    </row>
    <row r="21" spans="1:10" x14ac:dyDescent="0.3">
      <c r="A21">
        <v>534</v>
      </c>
      <c r="D21" s="104" cm="1">
        <f t="array" ref="D21">_xlfn.XLOOKUP(D$1,'PY1 Data(H)'!$A$1:$BR$1,_xlfn.XLOOKUP($A21,'PY1 Data(H)'!$A$1:$A$288,'PY1 Data(H)'!$A$1:$BR$288))</f>
        <v>842977</v>
      </c>
      <c r="E21" s="104" cm="1">
        <f t="array" ref="E21">_xlfn.XLOOKUP(E$1,'PY1 Data(H)'!$A$1:$BR$1,_xlfn.XLOOKUP($A21,'PY1 Data(H)'!$A$1:$A$288,'PY1 Data(H)'!$A$1:$BR$288))</f>
        <v>10573947</v>
      </c>
      <c r="F21" s="104" cm="1">
        <f t="array" ref="F21">_xlfn.XLOOKUP(F$1,'PY1 Data(H)'!$A$1:$BR$1,_xlfn.XLOOKUP($A21,'PY1 Data(H)'!$A$1:$A$288,'PY1 Data(H)'!$A$1:$BR$288))</f>
        <v>3180745</v>
      </c>
      <c r="G21" s="104" cm="1">
        <f t="array" ref="G21">_xlfn.XLOOKUP(G$1,'PY1 Data(H)'!$A$1:$BR$1,_xlfn.XLOOKUP($A21,'PY1 Data(H)'!$A$1:$A$288,'PY1 Data(H)'!$A$1:$BR$288))</f>
        <v>1343316</v>
      </c>
      <c r="H21" s="104" cm="1">
        <f t="array" ref="H21">_xlfn.XLOOKUP(H$1,'PY1 Data(H)'!$A$1:$BR$1,_xlfn.XLOOKUP($A21,'PY1 Data(H)'!$A$1:$A$288,'PY1 Data(H)'!$A$1:$BR$288))</f>
        <v>2180953</v>
      </c>
      <c r="I21" s="104" cm="1">
        <f t="array" ref="I21">_xlfn.XLOOKUP(I$1,'PY1 Data(H)'!$A$1:$BR$1,_xlfn.XLOOKUP($A21,'PY1 Data(H)'!$A$1:$A$288,'PY1 Data(H)'!$A$1:$BR$288))</f>
        <v>5799420</v>
      </c>
      <c r="J21" s="104" cm="1">
        <f t="array" ref="J21">_xlfn.XLOOKUP(J$1,'PY1 Data(H)'!$A$1:$BR$1,_xlfn.XLOOKUP($A21,'PY1 Data(H)'!$A$1:$A$288,'PY1 Data(H)'!$A$1:$BR$288))</f>
        <v>1485601</v>
      </c>
    </row>
    <row r="22" spans="1:10" x14ac:dyDescent="0.3">
      <c r="A22">
        <v>13</v>
      </c>
      <c r="D22" s="104" cm="1">
        <f t="array" ref="D22">_xlfn.XLOOKUP(D$1,'PY1 Data(H)'!$A$1:$BR$1,_xlfn.XLOOKUP($A22,'PY1 Data(H)'!$A$1:$A$288,'PY1 Data(H)'!$A$1:$BR$288))</f>
        <v>127719213</v>
      </c>
      <c r="E22" s="104" cm="1">
        <f t="array" ref="E22">_xlfn.XLOOKUP(E$1,'PY1 Data(H)'!$A$1:$BR$1,_xlfn.XLOOKUP($A22,'PY1 Data(H)'!$A$1:$A$288,'PY1 Data(H)'!$A$1:$BR$288))</f>
        <v>150340610</v>
      </c>
      <c r="F22" s="104" cm="1">
        <f t="array" ref="F22">_xlfn.XLOOKUP(F$1,'PY1 Data(H)'!$A$1:$BR$1,_xlfn.XLOOKUP($A22,'PY1 Data(H)'!$A$1:$A$288,'PY1 Data(H)'!$A$1:$BR$288))</f>
        <v>89694122</v>
      </c>
      <c r="G22" s="104" cm="1">
        <f t="array" ref="G22">_xlfn.XLOOKUP(G$1,'PY1 Data(H)'!$A$1:$BR$1,_xlfn.XLOOKUP($A22,'PY1 Data(H)'!$A$1:$A$288,'PY1 Data(H)'!$A$1:$BR$288))</f>
        <v>66354794</v>
      </c>
      <c r="H22" s="104" cm="1">
        <f t="array" ref="H22">_xlfn.XLOOKUP(H$1,'PY1 Data(H)'!$A$1:$BR$1,_xlfn.XLOOKUP($A22,'PY1 Data(H)'!$A$1:$A$288,'PY1 Data(H)'!$A$1:$BR$288))</f>
        <v>83426831</v>
      </c>
      <c r="I22" s="104" cm="1">
        <f t="array" ref="I22">_xlfn.XLOOKUP(I$1,'PY1 Data(H)'!$A$1:$BR$1,_xlfn.XLOOKUP($A22,'PY1 Data(H)'!$A$1:$A$288,'PY1 Data(H)'!$A$1:$BR$288))</f>
        <v>155444488</v>
      </c>
      <c r="J22" s="104" cm="1">
        <f t="array" ref="J22">_xlfn.XLOOKUP(J$1,'PY1 Data(H)'!$A$1:$BR$1,_xlfn.XLOOKUP($A22,'PY1 Data(H)'!$A$1:$A$288,'PY1 Data(H)'!$A$1:$BR$288))</f>
        <v>96785624</v>
      </c>
    </row>
    <row r="23" spans="1:10" x14ac:dyDescent="0.3">
      <c r="A23">
        <v>14</v>
      </c>
      <c r="D23" s="104" cm="1">
        <f t="array" ref="D23">_xlfn.XLOOKUP(D$1,'PY1 Data(H)'!$A$1:$BR$1,_xlfn.XLOOKUP($A23,'PY1 Data(H)'!$A$1:$A$288,'PY1 Data(H)'!$A$1:$BR$288))</f>
        <v>56621249</v>
      </c>
      <c r="E23" s="104" cm="1">
        <f t="array" ref="E23">_xlfn.XLOOKUP(E$1,'PY1 Data(H)'!$A$1:$BR$1,_xlfn.XLOOKUP($A23,'PY1 Data(H)'!$A$1:$A$288,'PY1 Data(H)'!$A$1:$BR$288))</f>
        <v>124930707</v>
      </c>
      <c r="F23" s="104" cm="1">
        <f t="array" ref="F23">_xlfn.XLOOKUP(F$1,'PY1 Data(H)'!$A$1:$BR$1,_xlfn.XLOOKUP($A23,'PY1 Data(H)'!$A$1:$A$288,'PY1 Data(H)'!$A$1:$BR$288))</f>
        <v>20410489</v>
      </c>
      <c r="G23" s="104" cm="1">
        <f t="array" ref="G23">_xlfn.XLOOKUP(G$1,'PY1 Data(H)'!$A$1:$BR$1,_xlfn.XLOOKUP($A23,'PY1 Data(H)'!$A$1:$A$288,'PY1 Data(H)'!$A$1:$BR$288))</f>
        <v>26657818</v>
      </c>
      <c r="H23" s="104" cm="1">
        <f t="array" ref="H23">_xlfn.XLOOKUP(H$1,'PY1 Data(H)'!$A$1:$BR$1,_xlfn.XLOOKUP($A23,'PY1 Data(H)'!$A$1:$A$288,'PY1 Data(H)'!$A$1:$BR$288))</f>
        <v>16460382</v>
      </c>
      <c r="I23" s="104" cm="1">
        <f t="array" ref="I23">_xlfn.XLOOKUP(I$1,'PY1 Data(H)'!$A$1:$BR$1,_xlfn.XLOOKUP($A23,'PY1 Data(H)'!$A$1:$A$288,'PY1 Data(H)'!$A$1:$BR$288))</f>
        <v>32884698</v>
      </c>
      <c r="J23" s="104" cm="1">
        <f t="array" ref="J23">_xlfn.XLOOKUP(J$1,'PY1 Data(H)'!$A$1:$BR$1,_xlfn.XLOOKUP($A23,'PY1 Data(H)'!$A$1:$A$288,'PY1 Data(H)'!$A$1:$BR$288))</f>
        <v>45123628</v>
      </c>
    </row>
    <row r="24" spans="1:10" x14ac:dyDescent="0.3">
      <c r="A24">
        <v>571</v>
      </c>
      <c r="D24" s="104" cm="1">
        <f t="array" ref="D24">_xlfn.XLOOKUP(D$1,'PY1 Data(H)'!$A$1:$BR$1,_xlfn.XLOOKUP($A24,'PY1 Data(H)'!$A$1:$A$288,'PY1 Data(H)'!$A$1:$BR$288))</f>
        <v>5031939</v>
      </c>
      <c r="E24" s="104" cm="1">
        <f t="array" ref="E24">_xlfn.XLOOKUP(E$1,'PY1 Data(H)'!$A$1:$BR$1,_xlfn.XLOOKUP($A24,'PY1 Data(H)'!$A$1:$A$288,'PY1 Data(H)'!$A$1:$BR$288))</f>
        <v>3583774</v>
      </c>
      <c r="F24" s="104" cm="1">
        <f t="array" ref="F24">_xlfn.XLOOKUP(F$1,'PY1 Data(H)'!$A$1:$BR$1,_xlfn.XLOOKUP($A24,'PY1 Data(H)'!$A$1:$A$288,'PY1 Data(H)'!$A$1:$BR$288))</f>
        <v>2466448</v>
      </c>
      <c r="G24" s="104" cm="1">
        <f t="array" ref="G24">_xlfn.XLOOKUP(G$1,'PY1 Data(H)'!$A$1:$BR$1,_xlfn.XLOOKUP($A24,'PY1 Data(H)'!$A$1:$A$288,'PY1 Data(H)'!$A$1:$BR$288))</f>
        <v>10833712</v>
      </c>
      <c r="H24" s="104" cm="1">
        <f t="array" ref="H24">_xlfn.XLOOKUP(H$1,'PY1 Data(H)'!$A$1:$BR$1,_xlfn.XLOOKUP($A24,'PY1 Data(H)'!$A$1:$A$288,'PY1 Data(H)'!$A$1:$BR$288))</f>
        <v>34987865</v>
      </c>
      <c r="I24" s="104" cm="1">
        <f t="array" ref="I24">_xlfn.XLOOKUP(I$1,'PY1 Data(H)'!$A$1:$BR$1,_xlfn.XLOOKUP($A24,'PY1 Data(H)'!$A$1:$A$288,'PY1 Data(H)'!$A$1:$BR$288))</f>
        <v>8137072</v>
      </c>
      <c r="J24" s="104" cm="1">
        <f t="array" ref="J24">_xlfn.XLOOKUP(J$1,'PY1 Data(H)'!$A$1:$BR$1,_xlfn.XLOOKUP($A24,'PY1 Data(H)'!$A$1:$A$288,'PY1 Data(H)'!$A$1:$BR$288))</f>
        <v>4059719</v>
      </c>
    </row>
    <row r="25" spans="1:10" x14ac:dyDescent="0.3">
      <c r="A25">
        <v>572</v>
      </c>
      <c r="D25" s="104" cm="1">
        <f t="array" ref="D25">_xlfn.XLOOKUP(D$1,'PY1 Data(H)'!$A$1:$BR$1,_xlfn.XLOOKUP($A25,'PY1 Data(H)'!$A$1:$A$288,'PY1 Data(H)'!$A$1:$BR$288))</f>
        <v>75620287</v>
      </c>
      <c r="E25" s="104" cm="1">
        <f t="array" ref="E25">_xlfn.XLOOKUP(E$1,'PY1 Data(H)'!$A$1:$BR$1,_xlfn.XLOOKUP($A25,'PY1 Data(H)'!$A$1:$A$288,'PY1 Data(H)'!$A$1:$BR$288))</f>
        <v>108744955</v>
      </c>
      <c r="F25" s="104" cm="1">
        <f t="array" ref="F25">_xlfn.XLOOKUP(F$1,'PY1 Data(H)'!$A$1:$BR$1,_xlfn.XLOOKUP($A25,'PY1 Data(H)'!$A$1:$A$288,'PY1 Data(H)'!$A$1:$BR$288))</f>
        <v>47536336</v>
      </c>
      <c r="G25" s="104" cm="1">
        <f t="array" ref="G25">_xlfn.XLOOKUP(G$1,'PY1 Data(H)'!$A$1:$BR$1,_xlfn.XLOOKUP($A25,'PY1 Data(H)'!$A$1:$A$288,'PY1 Data(H)'!$A$1:$BR$288))</f>
        <v>50917487</v>
      </c>
      <c r="H25" s="104" cm="1">
        <f t="array" ref="H25">_xlfn.XLOOKUP(H$1,'PY1 Data(H)'!$A$1:$BR$1,_xlfn.XLOOKUP($A25,'PY1 Data(H)'!$A$1:$A$288,'PY1 Data(H)'!$A$1:$BR$288))</f>
        <v>48737288</v>
      </c>
      <c r="I25" s="104" cm="1">
        <f t="array" ref="I25">_xlfn.XLOOKUP(I$1,'PY1 Data(H)'!$A$1:$BR$1,_xlfn.XLOOKUP($A25,'PY1 Data(H)'!$A$1:$A$288,'PY1 Data(H)'!$A$1:$BR$288))</f>
        <v>68292192</v>
      </c>
      <c r="J25" s="104" cm="1">
        <f t="array" ref="J25">_xlfn.XLOOKUP(J$1,'PY1 Data(H)'!$A$1:$BR$1,_xlfn.XLOOKUP($A25,'PY1 Data(H)'!$A$1:$A$288,'PY1 Data(H)'!$A$1:$BR$288))</f>
        <v>55551671</v>
      </c>
    </row>
    <row r="26" spans="1:10" x14ac:dyDescent="0.3">
      <c r="A26">
        <v>573</v>
      </c>
      <c r="D26" s="104" cm="1">
        <f t="array" ref="D26">_xlfn.XLOOKUP(D$1,'PY1 Data(H)'!$A$1:$BR$1,_xlfn.XLOOKUP($A26,'PY1 Data(H)'!$A$1:$A$288,'PY1 Data(H)'!$A$1:$BR$288))</f>
        <v>59743257</v>
      </c>
      <c r="E26" s="104" cm="1">
        <f t="array" ref="E26">_xlfn.XLOOKUP(E$1,'PY1 Data(H)'!$A$1:$BR$1,_xlfn.XLOOKUP($A26,'PY1 Data(H)'!$A$1:$A$288,'PY1 Data(H)'!$A$1:$BR$288))</f>
        <v>116748027</v>
      </c>
      <c r="F26" s="104" cm="1">
        <f t="array" ref="F26">_xlfn.XLOOKUP(F$1,'PY1 Data(H)'!$A$1:$BR$1,_xlfn.XLOOKUP($A26,'PY1 Data(H)'!$A$1:$A$288,'PY1 Data(H)'!$A$1:$BR$288))</f>
        <v>60458546</v>
      </c>
      <c r="G26" s="104" cm="1">
        <f t="array" ref="G26">_xlfn.XLOOKUP(G$1,'PY1 Data(H)'!$A$1:$BR$1,_xlfn.XLOOKUP($A26,'PY1 Data(H)'!$A$1:$A$288,'PY1 Data(H)'!$A$1:$BR$288))</f>
        <v>49104374</v>
      </c>
      <c r="H26" s="104" cm="1">
        <f t="array" ref="H26">_xlfn.XLOOKUP(H$1,'PY1 Data(H)'!$A$1:$BR$1,_xlfn.XLOOKUP($A26,'PY1 Data(H)'!$A$1:$A$288,'PY1 Data(H)'!$A$1:$BR$288))</f>
        <v>61547110</v>
      </c>
      <c r="I26" s="104" cm="1">
        <f t="array" ref="I26">_xlfn.XLOOKUP(I$1,'PY1 Data(H)'!$A$1:$BR$1,_xlfn.XLOOKUP($A26,'PY1 Data(H)'!$A$1:$A$288,'PY1 Data(H)'!$A$1:$BR$288))</f>
        <v>47718675</v>
      </c>
      <c r="J26" s="104" cm="1">
        <f t="array" ref="J26">_xlfn.XLOOKUP(J$1,'PY1 Data(H)'!$A$1:$BR$1,_xlfn.XLOOKUP($A26,'PY1 Data(H)'!$A$1:$A$288,'PY1 Data(H)'!$A$1:$BR$288))</f>
        <v>38322812</v>
      </c>
    </row>
    <row r="27" spans="1:10" x14ac:dyDescent="0.3">
      <c r="A27">
        <v>35</v>
      </c>
      <c r="D27" s="104" cm="1">
        <f t="array" ref="D27">_xlfn.XLOOKUP(D$1,'PY1 Data(H)'!$A$1:$BR$1,_xlfn.XLOOKUP($A27,'PY1 Data(H)'!$A$1:$A$288,'PY1 Data(H)'!$A$1:$BR$288))</f>
        <v>11819976</v>
      </c>
      <c r="E27" s="104" cm="1">
        <f t="array" ref="E27">_xlfn.XLOOKUP(E$1,'PY1 Data(H)'!$A$1:$BR$1,_xlfn.XLOOKUP($A27,'PY1 Data(H)'!$A$1:$A$288,'PY1 Data(H)'!$A$1:$BR$288))</f>
        <v>3334228</v>
      </c>
      <c r="F27" s="104" cm="1">
        <f t="array" ref="F27">_xlfn.XLOOKUP(F$1,'PY1 Data(H)'!$A$1:$BR$1,_xlfn.XLOOKUP($A27,'PY1 Data(H)'!$A$1:$A$288,'PY1 Data(H)'!$A$1:$BR$288))</f>
        <v>3307137</v>
      </c>
      <c r="G27" s="104" cm="1">
        <f t="array" ref="G27">_xlfn.XLOOKUP(G$1,'PY1 Data(H)'!$A$1:$BR$1,_xlfn.XLOOKUP($A27,'PY1 Data(H)'!$A$1:$A$288,'PY1 Data(H)'!$A$1:$BR$288))</f>
        <v>3927848</v>
      </c>
      <c r="H27" s="104" cm="1">
        <f t="array" ref="H27">_xlfn.XLOOKUP(H$1,'PY1 Data(H)'!$A$1:$BR$1,_xlfn.XLOOKUP($A27,'PY1 Data(H)'!$A$1:$A$288,'PY1 Data(H)'!$A$1:$BR$288))</f>
        <v>0</v>
      </c>
      <c r="I27" s="104" cm="1">
        <f t="array" ref="I27">_xlfn.XLOOKUP(I$1,'PY1 Data(H)'!$A$1:$BR$1,_xlfn.XLOOKUP($A27,'PY1 Data(H)'!$A$1:$A$288,'PY1 Data(H)'!$A$1:$BR$288))</f>
        <v>13956318</v>
      </c>
      <c r="J27" s="104" cm="1">
        <f t="array" ref="J27">_xlfn.XLOOKUP(J$1,'PY1 Data(H)'!$A$1:$BR$1,_xlfn.XLOOKUP($A27,'PY1 Data(H)'!$A$1:$A$288,'PY1 Data(H)'!$A$1:$BR$288))</f>
        <v>6075159</v>
      </c>
    </row>
    <row r="28" spans="1:10" x14ac:dyDescent="0.3">
      <c r="A28">
        <v>40</v>
      </c>
      <c r="D28" s="104" cm="1">
        <f t="array" ref="D28">_xlfn.XLOOKUP(D$1,'PY1 Data(H)'!$A$1:$BR$1,_xlfn.XLOOKUP($A28,'PY1 Data(H)'!$A$1:$A$288,'PY1 Data(H)'!$A$1:$BR$288))</f>
        <v>0</v>
      </c>
      <c r="E28" s="104" cm="1">
        <f t="array" ref="E28">_xlfn.XLOOKUP(E$1,'PY1 Data(H)'!$A$1:$BR$1,_xlfn.XLOOKUP($A28,'PY1 Data(H)'!$A$1:$A$288,'PY1 Data(H)'!$A$1:$BR$288))</f>
        <v>0</v>
      </c>
      <c r="F28" s="104" cm="1">
        <f t="array" ref="F28">_xlfn.XLOOKUP(F$1,'PY1 Data(H)'!$A$1:$BR$1,_xlfn.XLOOKUP($A28,'PY1 Data(H)'!$A$1:$A$288,'PY1 Data(H)'!$A$1:$BR$288))</f>
        <v>0</v>
      </c>
      <c r="G28" s="104" cm="1">
        <f t="array" ref="G28">_xlfn.XLOOKUP(G$1,'PY1 Data(H)'!$A$1:$BR$1,_xlfn.XLOOKUP($A28,'PY1 Data(H)'!$A$1:$A$288,'PY1 Data(H)'!$A$1:$BR$288))</f>
        <v>0</v>
      </c>
      <c r="H28" s="104" cm="1">
        <f t="array" ref="H28">_xlfn.XLOOKUP(H$1,'PY1 Data(H)'!$A$1:$BR$1,_xlfn.XLOOKUP($A28,'PY1 Data(H)'!$A$1:$A$288,'PY1 Data(H)'!$A$1:$BR$288))</f>
        <v>0</v>
      </c>
      <c r="I28" s="104" cm="1">
        <f t="array" ref="I28">_xlfn.XLOOKUP(I$1,'PY1 Data(H)'!$A$1:$BR$1,_xlfn.XLOOKUP($A28,'PY1 Data(H)'!$A$1:$A$288,'PY1 Data(H)'!$A$1:$BR$288))</f>
        <v>503141785</v>
      </c>
      <c r="J28" s="104" cm="1">
        <f t="array" ref="J28">_xlfn.XLOOKUP(J$1,'PY1 Data(H)'!$A$1:$BR$1,_xlfn.XLOOKUP($A28,'PY1 Data(H)'!$A$1:$A$288,'PY1 Data(H)'!$A$1:$BR$288))</f>
        <v>0</v>
      </c>
    </row>
    <row r="29" spans="1:10" x14ac:dyDescent="0.3">
      <c r="A29">
        <v>107</v>
      </c>
      <c r="D29" s="104" cm="1">
        <f t="array" ref="D29">_xlfn.XLOOKUP(D$1,'PY1 Data(H)'!$A$1:$BR$1,_xlfn.XLOOKUP($A29,'PY1 Data(H)'!$A$1:$A$288,'PY1 Data(H)'!$A$1:$BR$288))</f>
        <v>637069183</v>
      </c>
      <c r="E29" s="104" cm="1">
        <f t="array" ref="E29">_xlfn.XLOOKUP(E$1,'PY1 Data(H)'!$A$1:$BR$1,_xlfn.XLOOKUP($A29,'PY1 Data(H)'!$A$1:$A$288,'PY1 Data(H)'!$A$1:$BR$288))</f>
        <v>1081251656</v>
      </c>
      <c r="F29" s="104" cm="1">
        <f t="array" ref="F29">_xlfn.XLOOKUP(F$1,'PY1 Data(H)'!$A$1:$BR$1,_xlfn.XLOOKUP($A29,'PY1 Data(H)'!$A$1:$A$288,'PY1 Data(H)'!$A$1:$BR$288))</f>
        <v>368667532</v>
      </c>
      <c r="G29" s="104" cm="1">
        <f t="array" ref="G29">_xlfn.XLOOKUP(G$1,'PY1 Data(H)'!$A$1:$BR$1,_xlfn.XLOOKUP($A29,'PY1 Data(H)'!$A$1:$A$288,'PY1 Data(H)'!$A$1:$BR$288))</f>
        <v>462427126</v>
      </c>
      <c r="H29" s="104" cm="1">
        <f t="array" ref="H29">_xlfn.XLOOKUP(H$1,'PY1 Data(H)'!$A$1:$BR$1,_xlfn.XLOOKUP($A29,'PY1 Data(H)'!$A$1:$A$288,'PY1 Data(H)'!$A$1:$BR$288))</f>
        <v>417702126</v>
      </c>
      <c r="I29" s="104" cm="1">
        <f t="array" ref="I29">_xlfn.XLOOKUP(I$1,'PY1 Data(H)'!$A$1:$BR$1,_xlfn.XLOOKUP($A29,'PY1 Data(H)'!$A$1:$A$288,'PY1 Data(H)'!$A$1:$BR$288))</f>
        <v>616593562</v>
      </c>
      <c r="J29" s="104" cm="1">
        <f t="array" ref="J29">_xlfn.XLOOKUP(J$1,'PY1 Data(H)'!$A$1:$BR$1,_xlfn.XLOOKUP($A29,'PY1 Data(H)'!$A$1:$A$288,'PY1 Data(H)'!$A$1:$BR$288))</f>
        <v>494254878</v>
      </c>
    </row>
    <row r="30" spans="1:10" x14ac:dyDescent="0.3">
      <c r="A30">
        <v>108</v>
      </c>
      <c r="D30" s="104" cm="1">
        <f t="array" ref="D30">_xlfn.XLOOKUP(D$1,'PY1 Data(H)'!$A$1:$BR$1,_xlfn.XLOOKUP($A30,'PY1 Data(H)'!$A$1:$A$288,'PY1 Data(H)'!$A$1:$BR$288))</f>
        <v>608076136</v>
      </c>
      <c r="E30" s="104" cm="1">
        <f t="array" ref="E30">_xlfn.XLOOKUP(E$1,'PY1 Data(H)'!$A$1:$BR$1,_xlfn.XLOOKUP($A30,'PY1 Data(H)'!$A$1:$A$288,'PY1 Data(H)'!$A$1:$BR$288))</f>
        <v>1067871579</v>
      </c>
      <c r="F30" s="104" cm="1">
        <f t="array" ref="F30">_xlfn.XLOOKUP(F$1,'PY1 Data(H)'!$A$1:$BR$1,_xlfn.XLOOKUP($A30,'PY1 Data(H)'!$A$1:$A$288,'PY1 Data(H)'!$A$1:$BR$288))</f>
        <v>344369144</v>
      </c>
      <c r="G30" s="104" cm="1">
        <f t="array" ref="G30">_xlfn.XLOOKUP(G$1,'PY1 Data(H)'!$A$1:$BR$1,_xlfn.XLOOKUP($A30,'PY1 Data(H)'!$A$1:$A$288,'PY1 Data(H)'!$A$1:$BR$288))</f>
        <v>442712890</v>
      </c>
      <c r="H30" s="104" cm="1">
        <f t="array" ref="H30">_xlfn.XLOOKUP(H$1,'PY1 Data(H)'!$A$1:$BR$1,_xlfn.XLOOKUP($A30,'PY1 Data(H)'!$A$1:$A$288,'PY1 Data(H)'!$A$1:$BR$288))</f>
        <v>394831339</v>
      </c>
      <c r="I30" s="104" cm="1">
        <f t="array" ref="I30">_xlfn.XLOOKUP(I$1,'PY1 Data(H)'!$A$1:$BR$1,_xlfn.XLOOKUP($A30,'PY1 Data(H)'!$A$1:$A$288,'PY1 Data(H)'!$A$1:$BR$288))</f>
        <v>619617576</v>
      </c>
      <c r="J30" s="104" cm="1">
        <f t="array" ref="J30">_xlfn.XLOOKUP(J$1,'PY1 Data(H)'!$A$1:$BR$1,_xlfn.XLOOKUP($A30,'PY1 Data(H)'!$A$1:$A$288,'PY1 Data(H)'!$A$1:$BR$288))</f>
        <v>476360290</v>
      </c>
    </row>
    <row r="31" spans="1:10" x14ac:dyDescent="0.3">
      <c r="A31">
        <v>33</v>
      </c>
      <c r="D31" s="104" cm="1">
        <f t="array" ref="D31">_xlfn.XLOOKUP(D$1,'PY1 Data(H)'!$A$1:$BR$1,_xlfn.XLOOKUP($A31,'PY1 Data(H)'!$A$1:$A$288,'PY1 Data(H)'!$A$1:$BR$288))</f>
        <v>50919216</v>
      </c>
      <c r="E31" s="104" cm="1">
        <f t="array" ref="E31">_xlfn.XLOOKUP(E$1,'PY1 Data(H)'!$A$1:$BR$1,_xlfn.XLOOKUP($A31,'PY1 Data(H)'!$A$1:$A$288,'PY1 Data(H)'!$A$1:$BR$288))</f>
        <v>69462063</v>
      </c>
      <c r="F31" s="104" cm="1">
        <f t="array" ref="F31">_xlfn.XLOOKUP(F$1,'PY1 Data(H)'!$A$1:$BR$1,_xlfn.XLOOKUP($A31,'PY1 Data(H)'!$A$1:$A$288,'PY1 Data(H)'!$A$1:$BR$288))</f>
        <v>31226221</v>
      </c>
      <c r="G31" s="104" cm="1">
        <f t="array" ref="G31">_xlfn.XLOOKUP(G$1,'PY1 Data(H)'!$A$1:$BR$1,_xlfn.XLOOKUP($A31,'PY1 Data(H)'!$A$1:$A$288,'PY1 Data(H)'!$A$1:$BR$288))</f>
        <v>31794257</v>
      </c>
      <c r="H31" s="104" cm="1">
        <f t="array" ref="H31">_xlfn.XLOOKUP(H$1,'PY1 Data(H)'!$A$1:$BR$1,_xlfn.XLOOKUP($A31,'PY1 Data(H)'!$A$1:$A$288,'PY1 Data(H)'!$A$1:$BR$288))</f>
        <v>22954836</v>
      </c>
      <c r="I31" s="104" cm="1">
        <f t="array" ref="I31">_xlfn.XLOOKUP(I$1,'PY1 Data(H)'!$A$1:$BR$1,_xlfn.XLOOKUP($A31,'PY1 Data(H)'!$A$1:$A$288,'PY1 Data(H)'!$A$1:$BR$288))</f>
        <v>-6144865</v>
      </c>
      <c r="J31" s="104" cm="1">
        <f t="array" ref="J31">_xlfn.XLOOKUP(J$1,'PY1 Data(H)'!$A$1:$BR$1,_xlfn.XLOOKUP($A31,'PY1 Data(H)'!$A$1:$A$288,'PY1 Data(H)'!$A$1:$BR$288))</f>
        <v>42505084</v>
      </c>
    </row>
    <row r="32" spans="1:10" x14ac:dyDescent="0.3">
      <c r="A32">
        <v>1052</v>
      </c>
      <c r="D32" s="104" t="e" cm="1">
        <f t="array" ref="D32">_xlfn.XLOOKUP(D$1,'PY1 Data(H)'!$A$1:$BR$1,_xlfn.XLOOKUP($A32,'PY1 Data(H)'!$A$1:$A$288,'PY1 Data(H)'!$A$1:$BR$288))</f>
        <v>#N/A</v>
      </c>
      <c r="E32" s="104" t="e" cm="1">
        <f t="array" ref="E32">_xlfn.XLOOKUP(E$1,'PY1 Data(H)'!$A$1:$BR$1,_xlfn.XLOOKUP($A32,'PY1 Data(H)'!$A$1:$A$288,'PY1 Data(H)'!$A$1:$BR$288))</f>
        <v>#N/A</v>
      </c>
      <c r="F32" s="104" t="e" cm="1">
        <f t="array" ref="F32">_xlfn.XLOOKUP(F$1,'PY1 Data(H)'!$A$1:$BR$1,_xlfn.XLOOKUP($A32,'PY1 Data(H)'!$A$1:$A$288,'PY1 Data(H)'!$A$1:$BR$288))</f>
        <v>#N/A</v>
      </c>
      <c r="G32" s="104" t="e" cm="1">
        <f t="array" ref="G32">_xlfn.XLOOKUP(G$1,'PY1 Data(H)'!$A$1:$BR$1,_xlfn.XLOOKUP($A32,'PY1 Data(H)'!$A$1:$A$288,'PY1 Data(H)'!$A$1:$BR$288))</f>
        <v>#N/A</v>
      </c>
      <c r="H32" s="104" t="e" cm="1">
        <f t="array" ref="H32">_xlfn.XLOOKUP(H$1,'PY1 Data(H)'!$A$1:$BR$1,_xlfn.XLOOKUP($A32,'PY1 Data(H)'!$A$1:$A$288,'PY1 Data(H)'!$A$1:$BR$288))</f>
        <v>#N/A</v>
      </c>
      <c r="I32" s="104" t="e" cm="1">
        <f t="array" ref="I32">_xlfn.XLOOKUP(I$1,'PY1 Data(H)'!$A$1:$BR$1,_xlfn.XLOOKUP($A32,'PY1 Data(H)'!$A$1:$A$288,'PY1 Data(H)'!$A$1:$BR$288))</f>
        <v>#N/A</v>
      </c>
      <c r="J32" s="104" t="e" cm="1">
        <f t="array" ref="J32">_xlfn.XLOOKUP(J$1,'PY1 Data(H)'!$A$1:$BR$1,_xlfn.XLOOKUP($A32,'PY1 Data(H)'!$A$1:$A$288,'PY1 Data(H)'!$A$1:$BR$288))</f>
        <v>#N/A</v>
      </c>
    </row>
    <row r="33" spans="1:10" x14ac:dyDescent="0.3">
      <c r="D33" s="104" cm="1">
        <f t="array" ref="D33">_xlfn.XLOOKUP(D$1,'PY1 Data(H)'!$A$1:$BR$1,_xlfn.XLOOKUP($A33,'PY1 Data(H)'!$A$1:$A$288,'PY1 Data(H)'!$A$1:$BR$288))</f>
        <v>0</v>
      </c>
      <c r="E33" s="104" cm="1">
        <f t="array" ref="E33">_xlfn.XLOOKUP(E$1,'PY1 Data(H)'!$A$1:$BR$1,_xlfn.XLOOKUP($A33,'PY1 Data(H)'!$A$1:$A$288,'PY1 Data(H)'!$A$1:$BR$288))</f>
        <v>0</v>
      </c>
      <c r="F33" s="104" cm="1">
        <f t="array" ref="F33">_xlfn.XLOOKUP(F$1,'PY1 Data(H)'!$A$1:$BR$1,_xlfn.XLOOKUP($A33,'PY1 Data(H)'!$A$1:$A$288,'PY1 Data(H)'!$A$1:$BR$288))</f>
        <v>0</v>
      </c>
      <c r="G33" s="104" cm="1">
        <f t="array" ref="G33">_xlfn.XLOOKUP(G$1,'PY1 Data(H)'!$A$1:$BR$1,_xlfn.XLOOKUP($A33,'PY1 Data(H)'!$A$1:$A$288,'PY1 Data(H)'!$A$1:$BR$288))</f>
        <v>0</v>
      </c>
      <c r="H33" s="104" cm="1">
        <f t="array" ref="H33">_xlfn.XLOOKUP(H$1,'PY1 Data(H)'!$A$1:$BR$1,_xlfn.XLOOKUP($A33,'PY1 Data(H)'!$A$1:$A$288,'PY1 Data(H)'!$A$1:$BR$288))</f>
        <v>0</v>
      </c>
      <c r="I33" s="104" cm="1">
        <f t="array" ref="I33">_xlfn.XLOOKUP(I$1,'PY1 Data(H)'!$A$1:$BR$1,_xlfn.XLOOKUP($A33,'PY1 Data(H)'!$A$1:$A$288,'PY1 Data(H)'!$A$1:$BR$288))</f>
        <v>0</v>
      </c>
      <c r="J33" s="104" cm="1">
        <f t="array" ref="J33">_xlfn.XLOOKUP(J$1,'PY1 Data(H)'!$A$1:$BR$1,_xlfn.XLOOKUP($A33,'PY1 Data(H)'!$A$1:$A$288,'PY1 Data(H)'!$A$1:$BR$288))</f>
        <v>0</v>
      </c>
    </row>
    <row r="34" spans="1:10" x14ac:dyDescent="0.3">
      <c r="A34">
        <v>622</v>
      </c>
      <c r="D34" s="104" cm="1">
        <f t="array" ref="D34">_xlfn.XLOOKUP(D$1,'PY1 Data(H)'!$A$1:$BR$1,_xlfn.XLOOKUP($A34,'PY1 Data(H)'!$A$1:$A$288,'PY1 Data(H)'!$A$1:$BR$288))</f>
        <v>18928080</v>
      </c>
      <c r="E34" s="104" cm="1">
        <f t="array" ref="E34">_xlfn.XLOOKUP(E$1,'PY1 Data(H)'!$A$1:$BR$1,_xlfn.XLOOKUP($A34,'PY1 Data(H)'!$A$1:$A$288,'PY1 Data(H)'!$A$1:$BR$288))</f>
        <v>0</v>
      </c>
      <c r="F34" s="104" cm="1">
        <f t="array" ref="F34">_xlfn.XLOOKUP(F$1,'PY1 Data(H)'!$A$1:$BR$1,_xlfn.XLOOKUP($A34,'PY1 Data(H)'!$A$1:$A$288,'PY1 Data(H)'!$A$1:$BR$288))</f>
        <v>7847601</v>
      </c>
      <c r="G34" s="104" cm="1">
        <f t="array" ref="G34">_xlfn.XLOOKUP(G$1,'PY1 Data(H)'!$A$1:$BR$1,_xlfn.XLOOKUP($A34,'PY1 Data(H)'!$A$1:$A$288,'PY1 Data(H)'!$A$1:$BR$288))</f>
        <v>13115552</v>
      </c>
      <c r="H34" s="104" cm="1">
        <f t="array" ref="H34">_xlfn.XLOOKUP(H$1,'PY1 Data(H)'!$A$1:$BR$1,_xlfn.XLOOKUP($A34,'PY1 Data(H)'!$A$1:$A$288,'PY1 Data(H)'!$A$1:$BR$288))</f>
        <v>8401837</v>
      </c>
      <c r="I34" s="104" cm="1">
        <f t="array" ref="I34">_xlfn.XLOOKUP(I$1,'PY1 Data(H)'!$A$1:$BR$1,_xlfn.XLOOKUP($A34,'PY1 Data(H)'!$A$1:$A$288,'PY1 Data(H)'!$A$1:$BR$288))</f>
        <v>13936361</v>
      </c>
      <c r="J34" s="104" cm="1">
        <f t="array" ref="J34">_xlfn.XLOOKUP(J$1,'PY1 Data(H)'!$A$1:$BR$1,_xlfn.XLOOKUP($A34,'PY1 Data(H)'!$A$1:$A$288,'PY1 Data(H)'!$A$1:$BR$288))</f>
        <v>13612971</v>
      </c>
    </row>
    <row r="35" spans="1:10" x14ac:dyDescent="0.3">
      <c r="A35">
        <v>577</v>
      </c>
      <c r="D35" s="104" cm="1">
        <f t="array" ref="D35">_xlfn.XLOOKUP(D$1,'PY1 Data(H)'!$A$1:$BR$1,_xlfn.XLOOKUP($A35,'PY1 Data(H)'!$A$1:$A$288,'PY1 Data(H)'!$A$1:$BR$288))</f>
        <v>2</v>
      </c>
      <c r="E35" s="104" cm="1">
        <f t="array" ref="E35">_xlfn.XLOOKUP(E$1,'PY1 Data(H)'!$A$1:$BR$1,_xlfn.XLOOKUP($A35,'PY1 Data(H)'!$A$1:$A$288,'PY1 Data(H)'!$A$1:$BR$288))</f>
        <v>2</v>
      </c>
      <c r="F35" s="104" cm="1">
        <f t="array" ref="F35">_xlfn.XLOOKUP(F$1,'PY1 Data(H)'!$A$1:$BR$1,_xlfn.XLOOKUP($A35,'PY1 Data(H)'!$A$1:$A$288,'PY1 Data(H)'!$A$1:$BR$288))</f>
        <v>2</v>
      </c>
      <c r="G35" s="104" cm="1">
        <f t="array" ref="G35">_xlfn.XLOOKUP(G$1,'PY1 Data(H)'!$A$1:$BR$1,_xlfn.XLOOKUP($A35,'PY1 Data(H)'!$A$1:$A$288,'PY1 Data(H)'!$A$1:$BR$288))</f>
        <v>2</v>
      </c>
      <c r="H35" s="104" cm="1">
        <f t="array" ref="H35">_xlfn.XLOOKUP(H$1,'PY1 Data(H)'!$A$1:$BR$1,_xlfn.XLOOKUP($A35,'PY1 Data(H)'!$A$1:$A$288,'PY1 Data(H)'!$A$1:$BR$288))</f>
        <v>2</v>
      </c>
      <c r="I35" s="104" cm="1">
        <f t="array" ref="I35">_xlfn.XLOOKUP(I$1,'PY1 Data(H)'!$A$1:$BR$1,_xlfn.XLOOKUP($A35,'PY1 Data(H)'!$A$1:$A$288,'PY1 Data(H)'!$A$1:$BR$288))</f>
        <v>2</v>
      </c>
      <c r="J35" s="104" cm="1">
        <f t="array" ref="J35">_xlfn.XLOOKUP(J$1,'PY1 Data(H)'!$A$1:$BR$1,_xlfn.XLOOKUP($A35,'PY1 Data(H)'!$A$1:$A$288,'PY1 Data(H)'!$A$1:$BR$288))</f>
        <v>2</v>
      </c>
    </row>
    <row r="36" spans="1:10" x14ac:dyDescent="0.3">
      <c r="D36" s="104" cm="1">
        <f t="array" ref="D36">_xlfn.XLOOKUP(D$1,'PY1 Data(H)'!$A$1:$BR$1,_xlfn.XLOOKUP($A36,'PY1 Data(H)'!$A$1:$A$288,'PY1 Data(H)'!$A$1:$BR$288))</f>
        <v>0</v>
      </c>
      <c r="E36" s="104" cm="1">
        <f t="array" ref="E36">_xlfn.XLOOKUP(E$1,'PY1 Data(H)'!$A$1:$BR$1,_xlfn.XLOOKUP($A36,'PY1 Data(H)'!$A$1:$A$288,'PY1 Data(H)'!$A$1:$BR$288))</f>
        <v>0</v>
      </c>
      <c r="F36" s="104" cm="1">
        <f t="array" ref="F36">_xlfn.XLOOKUP(F$1,'PY1 Data(H)'!$A$1:$BR$1,_xlfn.XLOOKUP($A36,'PY1 Data(H)'!$A$1:$A$288,'PY1 Data(H)'!$A$1:$BR$288))</f>
        <v>0</v>
      </c>
      <c r="G36" s="104" cm="1">
        <f t="array" ref="G36">_xlfn.XLOOKUP(G$1,'PY1 Data(H)'!$A$1:$BR$1,_xlfn.XLOOKUP($A36,'PY1 Data(H)'!$A$1:$A$288,'PY1 Data(H)'!$A$1:$BR$288))</f>
        <v>0</v>
      </c>
      <c r="H36" s="104" cm="1">
        <f t="array" ref="H36">_xlfn.XLOOKUP(H$1,'PY1 Data(H)'!$A$1:$BR$1,_xlfn.XLOOKUP($A36,'PY1 Data(H)'!$A$1:$A$288,'PY1 Data(H)'!$A$1:$BR$288))</f>
        <v>0</v>
      </c>
      <c r="I36" s="104" cm="1">
        <f t="array" ref="I36">_xlfn.XLOOKUP(I$1,'PY1 Data(H)'!$A$1:$BR$1,_xlfn.XLOOKUP($A36,'PY1 Data(H)'!$A$1:$A$288,'PY1 Data(H)'!$A$1:$BR$288))</f>
        <v>0</v>
      </c>
      <c r="J36" s="104" cm="1">
        <f t="array" ref="J36">_xlfn.XLOOKUP(J$1,'PY1 Data(H)'!$A$1:$BR$1,_xlfn.XLOOKUP($A36,'PY1 Data(H)'!$A$1:$A$288,'PY1 Data(H)'!$A$1:$BR$288))</f>
        <v>0</v>
      </c>
    </row>
    <row r="37" spans="1:10" x14ac:dyDescent="0.3">
      <c r="A37">
        <v>547</v>
      </c>
      <c r="D37" s="104" cm="1">
        <f t="array" ref="D37">_xlfn.XLOOKUP(D$1,'PY1 Data(H)'!$A$1:$BR$1,_xlfn.XLOOKUP($A37,'PY1 Data(H)'!$A$1:$A$288,'PY1 Data(H)'!$A$1:$BR$288))</f>
        <v>2</v>
      </c>
      <c r="E37" s="104" cm="1">
        <f t="array" ref="E37">_xlfn.XLOOKUP(E$1,'PY1 Data(H)'!$A$1:$BR$1,_xlfn.XLOOKUP($A37,'PY1 Data(H)'!$A$1:$A$288,'PY1 Data(H)'!$A$1:$BR$288))</f>
        <v>2</v>
      </c>
      <c r="F37" s="104" cm="1">
        <f t="array" ref="F37">_xlfn.XLOOKUP(F$1,'PY1 Data(H)'!$A$1:$BR$1,_xlfn.XLOOKUP($A37,'PY1 Data(H)'!$A$1:$A$288,'PY1 Data(H)'!$A$1:$BR$288))</f>
        <v>3</v>
      </c>
      <c r="G37" s="104" cm="1">
        <f t="array" ref="G37">_xlfn.XLOOKUP(G$1,'PY1 Data(H)'!$A$1:$BR$1,_xlfn.XLOOKUP($A37,'PY1 Data(H)'!$A$1:$A$288,'PY1 Data(H)'!$A$1:$BR$288))</f>
        <v>3</v>
      </c>
      <c r="H37" s="104" cm="1">
        <f t="array" ref="H37">_xlfn.XLOOKUP(H$1,'PY1 Data(H)'!$A$1:$BR$1,_xlfn.XLOOKUP($A37,'PY1 Data(H)'!$A$1:$A$288,'PY1 Data(H)'!$A$1:$BR$288))</f>
        <v>1</v>
      </c>
      <c r="I37" s="104" cm="1">
        <f t="array" ref="I37">_xlfn.XLOOKUP(I$1,'PY1 Data(H)'!$A$1:$BR$1,_xlfn.XLOOKUP($A37,'PY1 Data(H)'!$A$1:$A$288,'PY1 Data(H)'!$A$1:$BR$288))</f>
        <v>1</v>
      </c>
      <c r="J37" s="104" cm="1">
        <f t="array" ref="J37">_xlfn.XLOOKUP(J$1,'PY1 Data(H)'!$A$1:$BR$1,_xlfn.XLOOKUP($A37,'PY1 Data(H)'!$A$1:$A$288,'PY1 Data(H)'!$A$1:$BR$288))</f>
        <v>3</v>
      </c>
    </row>
    <row r="38" spans="1:10" x14ac:dyDescent="0.3">
      <c r="A38">
        <v>659</v>
      </c>
      <c r="D38" s="104" cm="1">
        <f t="array" ref="D38">_xlfn.XLOOKUP(D$1,'PY1 Data(H)'!$A$1:$BR$1,_xlfn.XLOOKUP($A38,'PY1 Data(H)'!$A$1:$A$288,'PY1 Data(H)'!$A$1:$BR$288))</f>
        <v>0</v>
      </c>
      <c r="E38" s="104" cm="1">
        <f t="array" ref="E38">_xlfn.XLOOKUP(E$1,'PY1 Data(H)'!$A$1:$BR$1,_xlfn.XLOOKUP($A38,'PY1 Data(H)'!$A$1:$A$288,'PY1 Data(H)'!$A$1:$BR$288))</f>
        <v>0</v>
      </c>
      <c r="F38" s="104" cm="1">
        <f t="array" ref="F38">_xlfn.XLOOKUP(F$1,'PY1 Data(H)'!$A$1:$BR$1,_xlfn.XLOOKUP($A38,'PY1 Data(H)'!$A$1:$A$288,'PY1 Data(H)'!$A$1:$BR$288))</f>
        <v>33236000</v>
      </c>
      <c r="G38" s="104" cm="1">
        <f t="array" ref="G38">_xlfn.XLOOKUP(G$1,'PY1 Data(H)'!$A$1:$BR$1,_xlfn.XLOOKUP($A38,'PY1 Data(H)'!$A$1:$A$288,'PY1 Data(H)'!$A$1:$BR$288))</f>
        <v>5183341</v>
      </c>
      <c r="H38" s="104" cm="1">
        <f t="array" ref="H38">_xlfn.XLOOKUP(H$1,'PY1 Data(H)'!$A$1:$BR$1,_xlfn.XLOOKUP($A38,'PY1 Data(H)'!$A$1:$A$288,'PY1 Data(H)'!$A$1:$BR$288))</f>
        <v>2315120</v>
      </c>
      <c r="I38" s="104" cm="1">
        <f t="array" ref="I38">_xlfn.XLOOKUP(I$1,'PY1 Data(H)'!$A$1:$BR$1,_xlfn.XLOOKUP($A38,'PY1 Data(H)'!$A$1:$A$288,'PY1 Data(H)'!$A$1:$BR$288))</f>
        <v>-3675870</v>
      </c>
      <c r="J38" s="104" cm="1">
        <f t="array" ref="J38">_xlfn.XLOOKUP(J$1,'PY1 Data(H)'!$A$1:$BR$1,_xlfn.XLOOKUP($A38,'PY1 Data(H)'!$A$1:$A$288,'PY1 Data(H)'!$A$1:$BR$288))</f>
        <v>2645000</v>
      </c>
    </row>
    <row r="39" spans="1:10" x14ac:dyDescent="0.3">
      <c r="A39">
        <v>660</v>
      </c>
      <c r="D39" s="104" cm="1">
        <f t="array" ref="D39">_xlfn.XLOOKUP(D$1,'PY1 Data(H)'!$A$1:$BR$1,_xlfn.XLOOKUP($A39,'PY1 Data(H)'!$A$1:$A$288,'PY1 Data(H)'!$A$1:$BR$288))</f>
        <v>0</v>
      </c>
      <c r="E39" s="104" cm="1">
        <f t="array" ref="E39">_xlfn.XLOOKUP(E$1,'PY1 Data(H)'!$A$1:$BR$1,_xlfn.XLOOKUP($A39,'PY1 Data(H)'!$A$1:$A$288,'PY1 Data(H)'!$A$1:$BR$288))</f>
        <v>0</v>
      </c>
      <c r="F39" s="104" cm="1">
        <f t="array" ref="F39">_xlfn.XLOOKUP(F$1,'PY1 Data(H)'!$A$1:$BR$1,_xlfn.XLOOKUP($A39,'PY1 Data(H)'!$A$1:$A$288,'PY1 Data(H)'!$A$1:$BR$288))</f>
        <v>27606023</v>
      </c>
      <c r="G39" s="104" cm="1">
        <f t="array" ref="G39">_xlfn.XLOOKUP(G$1,'PY1 Data(H)'!$A$1:$BR$1,_xlfn.XLOOKUP($A39,'PY1 Data(H)'!$A$1:$A$288,'PY1 Data(H)'!$A$1:$BR$288))</f>
        <v>3907175</v>
      </c>
      <c r="H39" s="104" cm="1">
        <f t="array" ref="H39">_xlfn.XLOOKUP(H$1,'PY1 Data(H)'!$A$1:$BR$1,_xlfn.XLOOKUP($A39,'PY1 Data(H)'!$A$1:$A$288,'PY1 Data(H)'!$A$1:$BR$288))</f>
        <v>0</v>
      </c>
      <c r="I39" s="104" cm="1">
        <f t="array" ref="I39">_xlfn.XLOOKUP(I$1,'PY1 Data(H)'!$A$1:$BR$1,_xlfn.XLOOKUP($A39,'PY1 Data(H)'!$A$1:$A$288,'PY1 Data(H)'!$A$1:$BR$288))</f>
        <v>16394125</v>
      </c>
      <c r="J39" s="104" cm="1">
        <f t="array" ref="J39">_xlfn.XLOOKUP(J$1,'PY1 Data(H)'!$A$1:$BR$1,_xlfn.XLOOKUP($A39,'PY1 Data(H)'!$A$1:$A$288,'PY1 Data(H)'!$A$1:$BR$288))</f>
        <v>0</v>
      </c>
    </row>
    <row r="40" spans="1:10" x14ac:dyDescent="0.3">
      <c r="A40">
        <v>661</v>
      </c>
      <c r="D40" s="104" cm="1">
        <f t="array" ref="D40">_xlfn.XLOOKUP(D$1,'PY1 Data(H)'!$A$1:$BR$1,_xlfn.XLOOKUP($A40,'PY1 Data(H)'!$A$1:$A$288,'PY1 Data(H)'!$A$1:$BR$288))</f>
        <v>0</v>
      </c>
      <c r="E40" s="104" cm="1">
        <f t="array" ref="E40">_xlfn.XLOOKUP(E$1,'PY1 Data(H)'!$A$1:$BR$1,_xlfn.XLOOKUP($A40,'PY1 Data(H)'!$A$1:$A$288,'PY1 Data(H)'!$A$1:$BR$288))</f>
        <v>0</v>
      </c>
      <c r="F40" s="104" cm="1">
        <f t="array" ref="F40">_xlfn.XLOOKUP(F$1,'PY1 Data(H)'!$A$1:$BR$1,_xlfn.XLOOKUP($A40,'PY1 Data(H)'!$A$1:$A$288,'PY1 Data(H)'!$A$1:$BR$288))</f>
        <v>0.8</v>
      </c>
      <c r="G40" s="104" cm="1">
        <f t="array" ref="G40">_xlfn.XLOOKUP(G$1,'PY1 Data(H)'!$A$1:$BR$1,_xlfn.XLOOKUP($A40,'PY1 Data(H)'!$A$1:$A$288,'PY1 Data(H)'!$A$1:$BR$288))</f>
        <v>0.8</v>
      </c>
      <c r="H40" s="104" cm="1">
        <f t="array" ref="H40">_xlfn.XLOOKUP(H$1,'PY1 Data(H)'!$A$1:$BR$1,_xlfn.XLOOKUP($A40,'PY1 Data(H)'!$A$1:$A$288,'PY1 Data(H)'!$A$1:$BR$288))</f>
        <v>0</v>
      </c>
      <c r="I40" s="104" cm="1">
        <f t="array" ref="I40">_xlfn.XLOOKUP(I$1,'PY1 Data(H)'!$A$1:$BR$1,_xlfn.XLOOKUP($A40,'PY1 Data(H)'!$A$1:$A$288,'PY1 Data(H)'!$A$1:$BR$288))</f>
        <v>4.5</v>
      </c>
      <c r="J40" s="104" cm="1">
        <f t="array" ref="J40">_xlfn.XLOOKUP(J$1,'PY1 Data(H)'!$A$1:$BR$1,_xlfn.XLOOKUP($A40,'PY1 Data(H)'!$A$1:$A$288,'PY1 Data(H)'!$A$1:$BR$288))</f>
        <v>0</v>
      </c>
    </row>
    <row r="41" spans="1:10" x14ac:dyDescent="0.3">
      <c r="D41" s="104"/>
    </row>
  </sheetData>
  <sheetProtection algorithmName="SHA-512" hashValue="GgiBM12d+CONVGQb5KivbDUdbL279o8voRUiELdIHi9j6r9+GhyKf3HJLDhAULu5juVUt6RYSRh1b2JCp5JvuQ==" saltValue="3joJ6O8atZuQFSC9QqgA+w=="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D5CBC-F35D-424B-8A84-E3E1D4EDECAE}">
  <dimension ref="A1:J40"/>
  <sheetViews>
    <sheetView workbookViewId="0">
      <selection activeCell="C1" sqref="C1"/>
    </sheetView>
  </sheetViews>
  <sheetFormatPr defaultRowHeight="14.4" x14ac:dyDescent="0.3"/>
  <cols>
    <col min="4" max="10" width="20.77734375" customWidth="1"/>
  </cols>
  <sheetData>
    <row r="1" spans="1:10" x14ac:dyDescent="0.3">
      <c r="D1" t="s">
        <v>582</v>
      </c>
      <c r="E1" t="s">
        <v>583</v>
      </c>
      <c r="F1" t="s">
        <v>584</v>
      </c>
      <c r="G1" t="s">
        <v>585</v>
      </c>
      <c r="H1" t="s">
        <v>586</v>
      </c>
      <c r="I1" t="s">
        <v>587</v>
      </c>
      <c r="J1" t="s">
        <v>588</v>
      </c>
    </row>
    <row r="2" spans="1:10" x14ac:dyDescent="0.3">
      <c r="D2">
        <v>584016</v>
      </c>
      <c r="E2">
        <v>584021</v>
      </c>
      <c r="F2">
        <v>581427</v>
      </c>
      <c r="G2">
        <v>584015</v>
      </c>
      <c r="H2">
        <v>581418</v>
      </c>
      <c r="I2">
        <v>584134</v>
      </c>
      <c r="J2">
        <v>581419</v>
      </c>
    </row>
    <row r="3" spans="1:10" x14ac:dyDescent="0.3">
      <c r="A3">
        <v>592</v>
      </c>
      <c r="D3">
        <v>29046557</v>
      </c>
      <c r="E3">
        <v>12590442</v>
      </c>
      <c r="F3">
        <v>24298985</v>
      </c>
      <c r="G3">
        <v>19651420</v>
      </c>
      <c r="H3">
        <v>22870787</v>
      </c>
      <c r="I3">
        <v>2644012</v>
      </c>
      <c r="J3">
        <v>17705184</v>
      </c>
    </row>
    <row r="4" spans="1:10" x14ac:dyDescent="0.3">
      <c r="A4">
        <v>591</v>
      </c>
      <c r="D4">
        <v>608076136</v>
      </c>
      <c r="E4">
        <v>1067871579</v>
      </c>
      <c r="F4">
        <v>344369144</v>
      </c>
      <c r="G4">
        <v>442712890</v>
      </c>
      <c r="H4">
        <v>394831339</v>
      </c>
      <c r="I4">
        <v>619917576</v>
      </c>
      <c r="J4">
        <v>476360290</v>
      </c>
    </row>
    <row r="5" spans="1:10" x14ac:dyDescent="0.3">
      <c r="A5">
        <v>593</v>
      </c>
      <c r="D5">
        <v>0</v>
      </c>
      <c r="E5">
        <v>0</v>
      </c>
      <c r="F5">
        <v>0</v>
      </c>
      <c r="G5">
        <v>0</v>
      </c>
      <c r="H5">
        <v>0</v>
      </c>
      <c r="I5">
        <v>0</v>
      </c>
      <c r="J5">
        <v>0</v>
      </c>
    </row>
    <row r="6" spans="1:10" x14ac:dyDescent="0.3">
      <c r="A6">
        <v>594</v>
      </c>
      <c r="D6">
        <v>0</v>
      </c>
      <c r="E6">
        <v>0</v>
      </c>
      <c r="F6">
        <v>0</v>
      </c>
      <c r="G6">
        <v>0</v>
      </c>
      <c r="H6">
        <v>0</v>
      </c>
      <c r="I6">
        <v>0</v>
      </c>
      <c r="J6">
        <v>0</v>
      </c>
    </row>
    <row r="7" spans="1:10" x14ac:dyDescent="0.3">
      <c r="D7">
        <v>0</v>
      </c>
      <c r="E7">
        <v>0</v>
      </c>
      <c r="F7">
        <v>0</v>
      </c>
      <c r="G7">
        <v>0</v>
      </c>
      <c r="H7">
        <v>0</v>
      </c>
      <c r="I7">
        <v>0</v>
      </c>
      <c r="J7">
        <v>0</v>
      </c>
    </row>
    <row r="8" spans="1:10" x14ac:dyDescent="0.3">
      <c r="A8">
        <v>558</v>
      </c>
      <c r="D8">
        <v>114511600</v>
      </c>
      <c r="E8">
        <v>208195238</v>
      </c>
      <c r="F8">
        <v>83206060</v>
      </c>
      <c r="G8">
        <v>79405122</v>
      </c>
      <c r="H8">
        <v>78155115</v>
      </c>
      <c r="I8">
        <v>67396558</v>
      </c>
      <c r="J8">
        <v>89011099</v>
      </c>
    </row>
    <row r="9" spans="1:10" x14ac:dyDescent="0.3">
      <c r="A9">
        <v>559</v>
      </c>
      <c r="D9">
        <v>75933884</v>
      </c>
      <c r="E9">
        <v>124021562</v>
      </c>
      <c r="F9">
        <v>47536336</v>
      </c>
      <c r="G9">
        <v>50917487</v>
      </c>
      <c r="H9">
        <v>48737288</v>
      </c>
      <c r="I9">
        <v>68292192</v>
      </c>
      <c r="J9">
        <v>55551671</v>
      </c>
    </row>
    <row r="10" spans="1:10" x14ac:dyDescent="0.3">
      <c r="A10">
        <v>560</v>
      </c>
      <c r="D10">
        <v>39312150</v>
      </c>
      <c r="E10">
        <v>124930707</v>
      </c>
      <c r="F10">
        <v>20410489</v>
      </c>
      <c r="G10">
        <v>26356216</v>
      </c>
      <c r="H10">
        <v>14595927</v>
      </c>
      <c r="I10">
        <v>32884698</v>
      </c>
      <c r="J10">
        <v>44824984</v>
      </c>
    </row>
    <row r="11" spans="1:10" x14ac:dyDescent="0.3">
      <c r="A11">
        <v>561</v>
      </c>
      <c r="D11">
        <v>0</v>
      </c>
      <c r="E11">
        <v>0</v>
      </c>
      <c r="F11">
        <v>0</v>
      </c>
      <c r="G11">
        <v>0</v>
      </c>
      <c r="H11">
        <v>460960</v>
      </c>
      <c r="I11">
        <v>410813</v>
      </c>
      <c r="J11">
        <v>0</v>
      </c>
    </row>
    <row r="12" spans="1:10" x14ac:dyDescent="0.3">
      <c r="A12">
        <v>563</v>
      </c>
      <c r="D12">
        <v>0</v>
      </c>
      <c r="E12">
        <v>0</v>
      </c>
      <c r="F12">
        <v>0</v>
      </c>
      <c r="G12">
        <v>0</v>
      </c>
      <c r="H12">
        <v>0</v>
      </c>
      <c r="I12">
        <v>0</v>
      </c>
      <c r="J12">
        <v>0</v>
      </c>
    </row>
    <row r="13" spans="1:10" x14ac:dyDescent="0.3">
      <c r="A13">
        <v>564</v>
      </c>
      <c r="D13">
        <v>606828453</v>
      </c>
      <c r="E13">
        <v>1064713329</v>
      </c>
      <c r="F13">
        <v>342013509</v>
      </c>
      <c r="G13">
        <v>441758184</v>
      </c>
      <c r="H13">
        <v>390226102</v>
      </c>
      <c r="I13">
        <v>617231313</v>
      </c>
      <c r="J13">
        <v>473997841</v>
      </c>
    </row>
    <row r="14" spans="1:10" x14ac:dyDescent="0.3">
      <c r="A14">
        <v>568</v>
      </c>
      <c r="D14">
        <v>0</v>
      </c>
      <c r="E14">
        <v>0</v>
      </c>
      <c r="F14">
        <v>0</v>
      </c>
      <c r="G14">
        <v>764734</v>
      </c>
      <c r="H14">
        <v>0</v>
      </c>
      <c r="I14">
        <v>0</v>
      </c>
      <c r="J14">
        <v>0</v>
      </c>
    </row>
    <row r="15" spans="1:10" x14ac:dyDescent="0.3">
      <c r="A15">
        <v>565</v>
      </c>
      <c r="D15">
        <v>0</v>
      </c>
      <c r="E15">
        <v>0</v>
      </c>
      <c r="F15">
        <v>0</v>
      </c>
      <c r="G15">
        <v>0</v>
      </c>
      <c r="H15">
        <v>0</v>
      </c>
      <c r="I15">
        <v>0</v>
      </c>
      <c r="J15">
        <v>0</v>
      </c>
    </row>
    <row r="16" spans="1:10" x14ac:dyDescent="0.3">
      <c r="A16">
        <v>566</v>
      </c>
      <c r="D16">
        <v>0</v>
      </c>
      <c r="E16">
        <v>0</v>
      </c>
      <c r="F16">
        <v>0</v>
      </c>
      <c r="G16">
        <v>0</v>
      </c>
      <c r="H16">
        <v>0</v>
      </c>
      <c r="I16">
        <v>0</v>
      </c>
      <c r="J16">
        <v>0</v>
      </c>
    </row>
    <row r="17" spans="1:10" x14ac:dyDescent="0.3">
      <c r="A17">
        <v>567</v>
      </c>
      <c r="D17">
        <v>0</v>
      </c>
      <c r="E17">
        <v>0</v>
      </c>
      <c r="F17">
        <v>0</v>
      </c>
      <c r="G17">
        <v>0</v>
      </c>
      <c r="H17">
        <v>0</v>
      </c>
      <c r="I17">
        <v>0</v>
      </c>
      <c r="J17">
        <v>0</v>
      </c>
    </row>
    <row r="18" spans="1:10" x14ac:dyDescent="0.3">
      <c r="A18">
        <v>562</v>
      </c>
      <c r="D18">
        <v>0</v>
      </c>
      <c r="E18">
        <v>0</v>
      </c>
      <c r="F18">
        <v>0</v>
      </c>
      <c r="G18">
        <v>0</v>
      </c>
      <c r="H18">
        <v>0</v>
      </c>
      <c r="I18">
        <v>0</v>
      </c>
      <c r="J18">
        <v>0</v>
      </c>
    </row>
    <row r="19" spans="1:10" x14ac:dyDescent="0.3">
      <c r="A19">
        <v>569</v>
      </c>
      <c r="D19">
        <v>0</v>
      </c>
      <c r="E19">
        <v>0</v>
      </c>
      <c r="F19">
        <v>0</v>
      </c>
      <c r="G19">
        <v>267885</v>
      </c>
      <c r="H19">
        <v>0</v>
      </c>
      <c r="I19">
        <v>0</v>
      </c>
      <c r="J19">
        <v>0</v>
      </c>
    </row>
    <row r="20" spans="1:10" x14ac:dyDescent="0.3">
      <c r="D20">
        <v>0</v>
      </c>
      <c r="E20">
        <v>0</v>
      </c>
      <c r="F20">
        <v>0</v>
      </c>
      <c r="G20">
        <v>0</v>
      </c>
      <c r="H20">
        <v>0</v>
      </c>
      <c r="I20">
        <v>0</v>
      </c>
      <c r="J20">
        <v>0</v>
      </c>
    </row>
    <row r="21" spans="1:10" x14ac:dyDescent="0.3">
      <c r="A21">
        <v>534</v>
      </c>
      <c r="D21">
        <v>842977</v>
      </c>
      <c r="E21">
        <v>10573947</v>
      </c>
      <c r="F21">
        <v>3180745</v>
      </c>
      <c r="G21">
        <v>1343316</v>
      </c>
      <c r="H21">
        <v>2180953</v>
      </c>
      <c r="I21">
        <v>5799420</v>
      </c>
      <c r="J21">
        <v>1485601</v>
      </c>
    </row>
    <row r="22" spans="1:10" x14ac:dyDescent="0.3">
      <c r="A22">
        <v>13</v>
      </c>
      <c r="D22">
        <v>127719213</v>
      </c>
      <c r="E22">
        <v>150340610</v>
      </c>
      <c r="F22">
        <v>89694122</v>
      </c>
      <c r="G22">
        <v>66354794</v>
      </c>
      <c r="H22">
        <v>83426831</v>
      </c>
      <c r="I22">
        <v>155444488</v>
      </c>
      <c r="J22">
        <v>96785624</v>
      </c>
    </row>
    <row r="23" spans="1:10" x14ac:dyDescent="0.3">
      <c r="A23">
        <v>14</v>
      </c>
      <c r="D23">
        <v>56621249</v>
      </c>
      <c r="E23">
        <v>124930707</v>
      </c>
      <c r="F23">
        <v>20410489</v>
      </c>
      <c r="G23">
        <v>26657818</v>
      </c>
      <c r="H23">
        <v>16460382</v>
      </c>
      <c r="I23">
        <v>32884698</v>
      </c>
      <c r="J23">
        <v>45123628</v>
      </c>
    </row>
    <row r="24" spans="1:10" x14ac:dyDescent="0.3">
      <c r="A24">
        <v>571</v>
      </c>
      <c r="D24">
        <v>5031939</v>
      </c>
      <c r="E24">
        <v>3583774</v>
      </c>
      <c r="F24">
        <v>2466448</v>
      </c>
      <c r="G24">
        <v>10833712</v>
      </c>
      <c r="H24">
        <v>34987865</v>
      </c>
      <c r="I24">
        <v>8137072</v>
      </c>
      <c r="J24">
        <v>4059719</v>
      </c>
    </row>
    <row r="25" spans="1:10" x14ac:dyDescent="0.3">
      <c r="A25">
        <v>572</v>
      </c>
      <c r="D25">
        <v>75620287</v>
      </c>
      <c r="E25">
        <v>108744955</v>
      </c>
      <c r="F25">
        <v>47536336</v>
      </c>
      <c r="G25">
        <v>50917487</v>
      </c>
      <c r="H25">
        <v>48737288</v>
      </c>
      <c r="I25">
        <v>68292192</v>
      </c>
      <c r="J25">
        <v>55551671</v>
      </c>
    </row>
    <row r="26" spans="1:10" x14ac:dyDescent="0.3">
      <c r="A26">
        <v>573</v>
      </c>
      <c r="D26">
        <v>59743257</v>
      </c>
      <c r="E26">
        <v>116748027</v>
      </c>
      <c r="F26">
        <v>60458546</v>
      </c>
      <c r="G26">
        <v>49104374</v>
      </c>
      <c r="H26">
        <v>61547110</v>
      </c>
      <c r="I26">
        <v>47718675</v>
      </c>
      <c r="J26">
        <v>38322812</v>
      </c>
    </row>
    <row r="27" spans="1:10" x14ac:dyDescent="0.3">
      <c r="A27">
        <v>35</v>
      </c>
      <c r="D27">
        <v>11819976</v>
      </c>
      <c r="E27">
        <v>3334228</v>
      </c>
      <c r="F27">
        <v>3307137</v>
      </c>
      <c r="G27">
        <v>3927848</v>
      </c>
      <c r="H27">
        <v>0</v>
      </c>
      <c r="I27">
        <v>13956318</v>
      </c>
      <c r="J27">
        <v>6075159</v>
      </c>
    </row>
    <row r="28" spans="1:10" x14ac:dyDescent="0.3">
      <c r="A28">
        <v>40</v>
      </c>
      <c r="D28">
        <v>0</v>
      </c>
      <c r="E28">
        <v>0</v>
      </c>
      <c r="F28">
        <v>0</v>
      </c>
      <c r="G28">
        <v>0</v>
      </c>
      <c r="H28">
        <v>0</v>
      </c>
      <c r="I28">
        <v>503141785</v>
      </c>
      <c r="J28">
        <v>0</v>
      </c>
    </row>
    <row r="29" spans="1:10" x14ac:dyDescent="0.3">
      <c r="A29">
        <v>107</v>
      </c>
      <c r="D29">
        <v>637069183</v>
      </c>
      <c r="E29">
        <v>1081251656</v>
      </c>
      <c r="F29">
        <v>368667532</v>
      </c>
      <c r="G29">
        <v>462427126</v>
      </c>
      <c r="H29">
        <v>417702126</v>
      </c>
      <c r="I29">
        <v>616593562</v>
      </c>
      <c r="J29">
        <v>494254878</v>
      </c>
    </row>
    <row r="30" spans="1:10" x14ac:dyDescent="0.3">
      <c r="A30">
        <v>108</v>
      </c>
      <c r="D30">
        <v>608076136</v>
      </c>
      <c r="E30">
        <v>1067871579</v>
      </c>
      <c r="F30">
        <v>344369144</v>
      </c>
      <c r="G30">
        <v>442712890</v>
      </c>
      <c r="H30">
        <v>394831339</v>
      </c>
      <c r="I30">
        <v>619617576</v>
      </c>
      <c r="J30">
        <v>476360290</v>
      </c>
    </row>
    <row r="31" spans="1:10" x14ac:dyDescent="0.3">
      <c r="A31">
        <v>33</v>
      </c>
      <c r="D31">
        <v>50919216</v>
      </c>
      <c r="E31">
        <v>69462063</v>
      </c>
      <c r="F31">
        <v>31226221</v>
      </c>
      <c r="G31">
        <v>31794257</v>
      </c>
      <c r="H31">
        <v>22954836</v>
      </c>
      <c r="I31">
        <v>-6144865</v>
      </c>
      <c r="J31">
        <v>42505084</v>
      </c>
    </row>
    <row r="32" spans="1:10" x14ac:dyDescent="0.3">
      <c r="A32">
        <v>1052</v>
      </c>
      <c r="D32" t="e">
        <v>#N/A</v>
      </c>
      <c r="E32" t="e">
        <v>#N/A</v>
      </c>
      <c r="F32" t="e">
        <v>#N/A</v>
      </c>
      <c r="G32" t="e">
        <v>#N/A</v>
      </c>
      <c r="H32" t="e">
        <v>#N/A</v>
      </c>
      <c r="I32" t="e">
        <v>#N/A</v>
      </c>
      <c r="J32" t="e">
        <v>#N/A</v>
      </c>
    </row>
    <row r="33" spans="1:10" x14ac:dyDescent="0.3">
      <c r="D33">
        <v>0</v>
      </c>
      <c r="E33">
        <v>0</v>
      </c>
      <c r="F33">
        <v>0</v>
      </c>
      <c r="G33">
        <v>0</v>
      </c>
      <c r="H33">
        <v>0</v>
      </c>
      <c r="I33">
        <v>0</v>
      </c>
      <c r="J33">
        <v>0</v>
      </c>
    </row>
    <row r="34" spans="1:10" x14ac:dyDescent="0.3">
      <c r="A34">
        <v>622</v>
      </c>
      <c r="D34">
        <v>18928080</v>
      </c>
      <c r="E34">
        <v>0</v>
      </c>
      <c r="F34">
        <v>7847601</v>
      </c>
      <c r="G34">
        <v>13115552</v>
      </c>
      <c r="H34">
        <v>8401837</v>
      </c>
      <c r="I34">
        <v>13936361</v>
      </c>
      <c r="J34">
        <v>13612971</v>
      </c>
    </row>
    <row r="35" spans="1:10" x14ac:dyDescent="0.3">
      <c r="A35">
        <v>577</v>
      </c>
      <c r="D35">
        <v>2</v>
      </c>
      <c r="E35">
        <v>2</v>
      </c>
      <c r="F35">
        <v>2</v>
      </c>
      <c r="G35">
        <v>2</v>
      </c>
      <c r="H35">
        <v>2</v>
      </c>
      <c r="I35">
        <v>2</v>
      </c>
      <c r="J35">
        <v>2</v>
      </c>
    </row>
    <row r="36" spans="1:10" x14ac:dyDescent="0.3">
      <c r="D36">
        <v>0</v>
      </c>
      <c r="E36">
        <v>0</v>
      </c>
      <c r="F36">
        <v>0</v>
      </c>
      <c r="G36">
        <v>0</v>
      </c>
      <c r="H36">
        <v>0</v>
      </c>
      <c r="I36">
        <v>0</v>
      </c>
      <c r="J36">
        <v>0</v>
      </c>
    </row>
    <row r="37" spans="1:10" x14ac:dyDescent="0.3">
      <c r="A37">
        <v>547</v>
      </c>
      <c r="D37">
        <v>2</v>
      </c>
      <c r="E37">
        <v>2</v>
      </c>
      <c r="F37">
        <v>3</v>
      </c>
      <c r="G37">
        <v>3</v>
      </c>
      <c r="H37">
        <v>1</v>
      </c>
      <c r="I37">
        <v>1</v>
      </c>
      <c r="J37">
        <v>3</v>
      </c>
    </row>
    <row r="38" spans="1:10" x14ac:dyDescent="0.3">
      <c r="A38">
        <v>659</v>
      </c>
      <c r="D38">
        <v>0</v>
      </c>
      <c r="E38">
        <v>0</v>
      </c>
      <c r="F38">
        <v>33236000</v>
      </c>
      <c r="G38">
        <v>5183341</v>
      </c>
      <c r="H38">
        <v>2315120</v>
      </c>
      <c r="I38">
        <v>-3675870</v>
      </c>
      <c r="J38">
        <v>2645000</v>
      </c>
    </row>
    <row r="39" spans="1:10" x14ac:dyDescent="0.3">
      <c r="A39">
        <v>660</v>
      </c>
      <c r="D39">
        <v>0</v>
      </c>
      <c r="E39">
        <v>0</v>
      </c>
      <c r="F39">
        <v>27606023</v>
      </c>
      <c r="G39">
        <v>3907175</v>
      </c>
      <c r="H39">
        <v>0</v>
      </c>
      <c r="I39">
        <v>16394125</v>
      </c>
      <c r="J39">
        <v>0</v>
      </c>
    </row>
    <row r="40" spans="1:10" x14ac:dyDescent="0.3">
      <c r="A40">
        <v>661</v>
      </c>
      <c r="D40">
        <v>0</v>
      </c>
      <c r="E40">
        <v>0</v>
      </c>
      <c r="F40">
        <v>0.8</v>
      </c>
      <c r="G40">
        <v>0.8</v>
      </c>
      <c r="H40">
        <v>0</v>
      </c>
      <c r="I40">
        <v>4.5</v>
      </c>
      <c r="J40">
        <v>0</v>
      </c>
    </row>
  </sheetData>
  <sheetProtection algorithmName="SHA-512" hashValue="VV9S1WbuWWvOtelRqcKcRjJLUDDBRsrwDaKcx+3sdMZFa9G2j4phmfhCM22Wc/ht/DnI+Zg29XAOEp5pPO1dfg==" saltValue="w7kwrFxrJYZsvcxqdAtHNw=="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6CD5-EC5E-464A-94B3-C0CA93EDE12D}">
  <dimension ref="A1:J274"/>
  <sheetViews>
    <sheetView workbookViewId="0">
      <selection activeCell="B1" sqref="B1"/>
    </sheetView>
  </sheetViews>
  <sheetFormatPr defaultRowHeight="14.4" x14ac:dyDescent="0.3"/>
  <cols>
    <col min="1" max="1" width="29.33203125" style="83" customWidth="1"/>
    <col min="2" max="2" width="72.6640625" style="318" customWidth="1"/>
    <col min="3" max="3" width="50.5546875" customWidth="1"/>
    <col min="4" max="97" width="20.6640625" customWidth="1"/>
  </cols>
  <sheetData>
    <row r="1" spans="1:10" s="318" customFormat="1" ht="28.8" x14ac:dyDescent="0.3">
      <c r="A1" s="107" t="s">
        <v>562</v>
      </c>
      <c r="B1" s="318" t="s">
        <v>193</v>
      </c>
      <c r="C1" s="318" t="s">
        <v>193</v>
      </c>
      <c r="D1" s="318" t="s">
        <v>582</v>
      </c>
      <c r="E1" s="318" t="s">
        <v>583</v>
      </c>
      <c r="F1" s="318" t="s">
        <v>584</v>
      </c>
      <c r="G1" s="318" t="s">
        <v>585</v>
      </c>
      <c r="H1" s="318" t="s">
        <v>586</v>
      </c>
      <c r="I1" s="318" t="s">
        <v>587</v>
      </c>
      <c r="J1" s="318" t="s">
        <v>588</v>
      </c>
    </row>
    <row r="2" spans="1:10" x14ac:dyDescent="0.3">
      <c r="A2" s="83" t="s">
        <v>333</v>
      </c>
      <c r="B2" s="318" t="s">
        <v>9</v>
      </c>
      <c r="C2" t="s">
        <v>2</v>
      </c>
      <c r="D2" s="488">
        <v>584016</v>
      </c>
      <c r="E2" s="488">
        <v>584021</v>
      </c>
      <c r="F2" s="488">
        <v>581427</v>
      </c>
      <c r="G2" s="488">
        <v>584015</v>
      </c>
      <c r="H2" s="488">
        <v>581418</v>
      </c>
      <c r="I2" s="488">
        <v>584134</v>
      </c>
      <c r="J2" s="488">
        <v>581419</v>
      </c>
    </row>
    <row r="3" spans="1:10" x14ac:dyDescent="0.3">
      <c r="A3" s="83">
        <v>13</v>
      </c>
      <c r="B3" s="318" t="s">
        <v>334</v>
      </c>
      <c r="D3">
        <v>87649356</v>
      </c>
      <c r="E3">
        <v>125588250</v>
      </c>
      <c r="F3">
        <v>64628729</v>
      </c>
      <c r="G3">
        <v>59165906</v>
      </c>
      <c r="H3">
        <v>73795616</v>
      </c>
      <c r="I3">
        <v>96219477</v>
      </c>
      <c r="J3">
        <v>62093347</v>
      </c>
    </row>
    <row r="4" spans="1:10" x14ac:dyDescent="0.3">
      <c r="A4" s="83">
        <v>14</v>
      </c>
      <c r="B4" s="318" t="s">
        <v>335</v>
      </c>
      <c r="D4">
        <v>36476637</v>
      </c>
      <c r="E4">
        <v>73088826</v>
      </c>
      <c r="F4">
        <v>15882563</v>
      </c>
      <c r="G4">
        <v>18660093</v>
      </c>
      <c r="H4">
        <v>17368508</v>
      </c>
      <c r="I4">
        <v>32919606</v>
      </c>
      <c r="J4">
        <v>24947221</v>
      </c>
    </row>
    <row r="5" spans="1:10" x14ac:dyDescent="0.3">
      <c r="A5" s="83">
        <v>32</v>
      </c>
      <c r="B5" s="318" t="s">
        <v>337</v>
      </c>
      <c r="D5">
        <v>588442</v>
      </c>
      <c r="E5">
        <v>2048491</v>
      </c>
      <c r="F5">
        <v>452248</v>
      </c>
      <c r="G5">
        <v>843671</v>
      </c>
      <c r="H5">
        <v>686111</v>
      </c>
      <c r="I5">
        <v>1418044</v>
      </c>
      <c r="J5">
        <v>411318</v>
      </c>
    </row>
    <row r="6" spans="1:10" x14ac:dyDescent="0.3">
      <c r="A6" s="83">
        <v>33</v>
      </c>
      <c r="B6" s="318" t="s">
        <v>152</v>
      </c>
      <c r="D6">
        <v>21408594</v>
      </c>
      <c r="E6">
        <v>55105212</v>
      </c>
      <c r="F6">
        <v>-1183411</v>
      </c>
      <c r="G6">
        <v>11285758</v>
      </c>
      <c r="H6">
        <v>1837599</v>
      </c>
      <c r="I6">
        <v>-10105741</v>
      </c>
      <c r="J6">
        <v>7854024</v>
      </c>
    </row>
    <row r="7" spans="1:10" x14ac:dyDescent="0.3">
      <c r="A7" s="83">
        <v>35</v>
      </c>
      <c r="B7" s="318" t="s">
        <v>339</v>
      </c>
      <c r="E7">
        <v>8447149</v>
      </c>
      <c r="F7">
        <v>2659306</v>
      </c>
      <c r="G7">
        <v>3572185</v>
      </c>
      <c r="I7">
        <v>6162811</v>
      </c>
      <c r="J7">
        <v>7468424</v>
      </c>
    </row>
    <row r="8" spans="1:10" x14ac:dyDescent="0.3">
      <c r="A8" s="83">
        <v>40</v>
      </c>
      <c r="B8" s="318" t="s">
        <v>344</v>
      </c>
      <c r="D8">
        <v>407553172</v>
      </c>
      <c r="I8">
        <v>441160571</v>
      </c>
    </row>
    <row r="9" spans="1:10" x14ac:dyDescent="0.3">
      <c r="A9" s="83">
        <v>107</v>
      </c>
      <c r="B9" s="318" t="s">
        <v>350</v>
      </c>
      <c r="D9">
        <v>575760306</v>
      </c>
      <c r="E9">
        <v>936432286</v>
      </c>
      <c r="F9">
        <v>310266914</v>
      </c>
      <c r="G9">
        <v>393874457</v>
      </c>
      <c r="H9">
        <v>352651053</v>
      </c>
      <c r="I9">
        <v>528152164</v>
      </c>
      <c r="J9">
        <v>425201410</v>
      </c>
    </row>
    <row r="10" spans="1:10" x14ac:dyDescent="0.3">
      <c r="A10" s="83">
        <v>108</v>
      </c>
      <c r="B10" s="318" t="s">
        <v>351</v>
      </c>
      <c r="D10">
        <v>552913703</v>
      </c>
      <c r="E10">
        <v>914671041</v>
      </c>
      <c r="F10">
        <v>312306849</v>
      </c>
      <c r="G10">
        <v>384360018</v>
      </c>
      <c r="H10">
        <v>357388988</v>
      </c>
      <c r="I10">
        <v>534643042</v>
      </c>
      <c r="J10">
        <v>419060877</v>
      </c>
    </row>
    <row r="11" spans="1:10" x14ac:dyDescent="0.3">
      <c r="A11" s="83">
        <v>534</v>
      </c>
      <c r="B11" s="318" t="s">
        <v>366</v>
      </c>
      <c r="D11">
        <v>873406</v>
      </c>
      <c r="E11">
        <v>6085143</v>
      </c>
      <c r="F11">
        <v>3126319</v>
      </c>
      <c r="G11">
        <v>1302475</v>
      </c>
      <c r="H11">
        <v>220885</v>
      </c>
      <c r="I11">
        <v>6374091</v>
      </c>
      <c r="J11">
        <v>1803960</v>
      </c>
    </row>
    <row r="12" spans="1:10" ht="72" x14ac:dyDescent="0.3">
      <c r="A12" s="83">
        <v>547</v>
      </c>
      <c r="B12" s="318" t="s">
        <v>369</v>
      </c>
      <c r="D12">
        <v>2</v>
      </c>
      <c r="E12">
        <v>2</v>
      </c>
      <c r="F12">
        <v>3</v>
      </c>
      <c r="G12">
        <v>3</v>
      </c>
      <c r="H12">
        <v>1</v>
      </c>
      <c r="I12">
        <v>1</v>
      </c>
      <c r="J12">
        <v>3</v>
      </c>
    </row>
    <row r="13" spans="1:10" ht="28.8" x14ac:dyDescent="0.3">
      <c r="A13" s="83">
        <v>554</v>
      </c>
      <c r="B13" s="318" t="s">
        <v>171</v>
      </c>
      <c r="D13">
        <v>15731257</v>
      </c>
      <c r="E13">
        <v>16965288</v>
      </c>
      <c r="F13">
        <v>8902523</v>
      </c>
      <c r="G13">
        <v>10053052</v>
      </c>
      <c r="H13">
        <v>6960363</v>
      </c>
      <c r="I13">
        <v>17433980</v>
      </c>
      <c r="J13">
        <v>16737010</v>
      </c>
    </row>
    <row r="14" spans="1:10" ht="28.8" x14ac:dyDescent="0.3">
      <c r="A14" s="83">
        <v>555</v>
      </c>
      <c r="B14" s="318" t="s">
        <v>172</v>
      </c>
      <c r="D14">
        <v>5833297</v>
      </c>
      <c r="E14">
        <v>4437150</v>
      </c>
      <c r="F14">
        <v>6541905</v>
      </c>
      <c r="G14">
        <v>10053052</v>
      </c>
      <c r="H14">
        <v>6236571</v>
      </c>
      <c r="I14">
        <v>5741839</v>
      </c>
      <c r="J14">
        <v>15828299</v>
      </c>
    </row>
    <row r="15" spans="1:10" ht="28.8" x14ac:dyDescent="0.3">
      <c r="A15" s="83">
        <v>556</v>
      </c>
      <c r="B15" s="318" t="s">
        <v>173</v>
      </c>
      <c r="D15">
        <v>63386049</v>
      </c>
      <c r="E15">
        <v>112947998</v>
      </c>
      <c r="F15">
        <v>31395841</v>
      </c>
      <c r="G15">
        <v>48415391</v>
      </c>
      <c r="H15">
        <v>38021808</v>
      </c>
      <c r="I15">
        <v>56931567</v>
      </c>
      <c r="J15">
        <v>66355158</v>
      </c>
    </row>
    <row r="16" spans="1:10" ht="28.8" x14ac:dyDescent="0.3">
      <c r="A16" s="83">
        <v>557</v>
      </c>
      <c r="B16" s="318" t="s">
        <v>174</v>
      </c>
      <c r="D16">
        <v>42847830</v>
      </c>
      <c r="E16">
        <v>87261968</v>
      </c>
      <c r="F16">
        <v>31005379</v>
      </c>
      <c r="G16">
        <v>48415391</v>
      </c>
      <c r="H16">
        <v>31677420</v>
      </c>
      <c r="I16">
        <v>45644157</v>
      </c>
      <c r="J16">
        <v>66355158</v>
      </c>
    </row>
    <row r="17" spans="1:10" x14ac:dyDescent="0.3">
      <c r="A17" s="83">
        <v>558</v>
      </c>
      <c r="B17" s="318" t="s">
        <v>370</v>
      </c>
      <c r="D17">
        <v>76594663</v>
      </c>
      <c r="E17">
        <v>157346866</v>
      </c>
      <c r="F17">
        <v>58843104</v>
      </c>
      <c r="G17">
        <v>63778627</v>
      </c>
      <c r="H17">
        <v>70547741</v>
      </c>
      <c r="I17">
        <v>83682575</v>
      </c>
      <c r="J17">
        <v>52820963</v>
      </c>
    </row>
    <row r="18" spans="1:10" x14ac:dyDescent="0.3">
      <c r="A18" s="83">
        <v>559</v>
      </c>
      <c r="B18" s="318" t="s">
        <v>371</v>
      </c>
      <c r="D18">
        <v>63889910</v>
      </c>
      <c r="E18">
        <v>105064898</v>
      </c>
      <c r="F18">
        <v>41040930</v>
      </c>
      <c r="G18">
        <v>36634132</v>
      </c>
      <c r="H18">
        <v>41628448</v>
      </c>
      <c r="I18">
        <v>58000533</v>
      </c>
      <c r="J18">
        <v>49540249</v>
      </c>
    </row>
    <row r="19" spans="1:10" x14ac:dyDescent="0.3">
      <c r="A19" s="83">
        <v>560</v>
      </c>
      <c r="B19" s="318" t="s">
        <v>372</v>
      </c>
      <c r="D19">
        <v>37973806</v>
      </c>
      <c r="E19">
        <v>73088826</v>
      </c>
      <c r="F19">
        <v>15503713</v>
      </c>
      <c r="G19">
        <v>17470175</v>
      </c>
      <c r="H19">
        <v>17368508</v>
      </c>
      <c r="I19">
        <v>32919606</v>
      </c>
      <c r="J19">
        <v>24680016</v>
      </c>
    </row>
    <row r="20" spans="1:10" x14ac:dyDescent="0.3">
      <c r="A20" s="83">
        <v>561</v>
      </c>
      <c r="B20" s="318" t="s">
        <v>373</v>
      </c>
      <c r="H20">
        <v>1079451</v>
      </c>
      <c r="I20">
        <v>1196969</v>
      </c>
    </row>
    <row r="21" spans="1:10" x14ac:dyDescent="0.3">
      <c r="A21" s="83">
        <v>562</v>
      </c>
      <c r="B21" s="318" t="s">
        <v>374</v>
      </c>
    </row>
    <row r="22" spans="1:10" x14ac:dyDescent="0.3">
      <c r="A22" s="83">
        <v>563</v>
      </c>
      <c r="B22" s="318" t="s">
        <v>375</v>
      </c>
    </row>
    <row r="23" spans="1:10" x14ac:dyDescent="0.3">
      <c r="A23" s="83">
        <v>564</v>
      </c>
      <c r="B23" s="318" t="s">
        <v>376</v>
      </c>
      <c r="D23">
        <v>552913703</v>
      </c>
      <c r="E23">
        <v>914057312</v>
      </c>
      <c r="F23">
        <v>311244152</v>
      </c>
      <c r="G23">
        <v>382009219</v>
      </c>
      <c r="H23">
        <v>357388988</v>
      </c>
      <c r="I23">
        <v>531510052</v>
      </c>
      <c r="J23">
        <v>415377105</v>
      </c>
    </row>
    <row r="24" spans="1:10" x14ac:dyDescent="0.3">
      <c r="A24" s="83">
        <v>565</v>
      </c>
      <c r="B24" s="318" t="s">
        <v>377</v>
      </c>
    </row>
    <row r="25" spans="1:10" x14ac:dyDescent="0.3">
      <c r="A25" s="83">
        <v>566</v>
      </c>
      <c r="B25" s="318" t="s">
        <v>378</v>
      </c>
    </row>
    <row r="26" spans="1:10" x14ac:dyDescent="0.3">
      <c r="A26" s="83">
        <v>567</v>
      </c>
      <c r="B26" s="318" t="s">
        <v>379</v>
      </c>
    </row>
    <row r="27" spans="1:10" x14ac:dyDescent="0.3">
      <c r="A27" s="83">
        <v>568</v>
      </c>
      <c r="B27" s="318" t="s">
        <v>380</v>
      </c>
    </row>
    <row r="28" spans="1:10" x14ac:dyDescent="0.3">
      <c r="A28" s="83">
        <v>569</v>
      </c>
      <c r="B28" s="318" t="s">
        <v>381</v>
      </c>
    </row>
    <row r="29" spans="1:10" x14ac:dyDescent="0.3">
      <c r="A29" s="83">
        <v>571</v>
      </c>
      <c r="B29" s="318" t="s">
        <v>287</v>
      </c>
      <c r="D29">
        <v>4846759</v>
      </c>
      <c r="E29">
        <v>6656314</v>
      </c>
      <c r="F29">
        <v>2846164</v>
      </c>
      <c r="G29">
        <v>10205726</v>
      </c>
      <c r="H29">
        <v>27760171</v>
      </c>
      <c r="I29">
        <v>9157955</v>
      </c>
      <c r="J29">
        <v>3272572</v>
      </c>
    </row>
    <row r="30" spans="1:10" x14ac:dyDescent="0.3">
      <c r="A30" s="83">
        <v>572</v>
      </c>
      <c r="B30" s="318" t="s">
        <v>288</v>
      </c>
      <c r="D30">
        <v>63889910</v>
      </c>
      <c r="E30">
        <v>105064898</v>
      </c>
      <c r="F30">
        <v>41040930</v>
      </c>
      <c r="G30">
        <v>36364132</v>
      </c>
      <c r="H30">
        <v>41628448</v>
      </c>
      <c r="I30">
        <v>58000533</v>
      </c>
      <c r="J30">
        <v>49540249</v>
      </c>
    </row>
    <row r="31" spans="1:10" x14ac:dyDescent="0.3">
      <c r="A31" s="83">
        <v>573</v>
      </c>
      <c r="B31" s="318" t="s">
        <v>296</v>
      </c>
      <c r="D31">
        <v>42612257</v>
      </c>
      <c r="E31">
        <v>104765102</v>
      </c>
      <c r="F31">
        <v>42275251</v>
      </c>
      <c r="G31">
        <v>44364295</v>
      </c>
      <c r="H31">
        <v>53012857</v>
      </c>
      <c r="I31">
        <v>59633463</v>
      </c>
      <c r="J31">
        <v>27416197</v>
      </c>
    </row>
    <row r="32" spans="1:10" x14ac:dyDescent="0.3">
      <c r="A32" s="83">
        <v>577</v>
      </c>
      <c r="B32" s="318" t="s">
        <v>382</v>
      </c>
      <c r="D32">
        <v>2</v>
      </c>
      <c r="F32">
        <v>2</v>
      </c>
      <c r="G32">
        <v>2</v>
      </c>
      <c r="H32">
        <v>2</v>
      </c>
      <c r="I32">
        <v>2</v>
      </c>
      <c r="J32">
        <v>2</v>
      </c>
    </row>
    <row r="33" spans="1:10" x14ac:dyDescent="0.3">
      <c r="A33" s="83">
        <v>591</v>
      </c>
      <c r="B33" s="318" t="s">
        <v>181</v>
      </c>
      <c r="D33">
        <v>552913703</v>
      </c>
      <c r="E33">
        <v>914671041</v>
      </c>
      <c r="F33">
        <v>312306849</v>
      </c>
      <c r="G33">
        <v>384360018</v>
      </c>
      <c r="H33">
        <v>357388988</v>
      </c>
      <c r="I33">
        <v>534643042</v>
      </c>
      <c r="J33">
        <v>419060877</v>
      </c>
    </row>
    <row r="34" spans="1:10" x14ac:dyDescent="0.3">
      <c r="A34" s="83">
        <v>592</v>
      </c>
      <c r="B34" s="318" t="s">
        <v>182</v>
      </c>
      <c r="D34">
        <v>23374864</v>
      </c>
      <c r="E34">
        <v>25551221</v>
      </c>
      <c r="F34">
        <v>-2041158</v>
      </c>
      <c r="G34">
        <v>10122018</v>
      </c>
      <c r="H34">
        <v>-4737935</v>
      </c>
      <c r="I34">
        <v>-4960642</v>
      </c>
      <c r="J34">
        <v>6024402</v>
      </c>
    </row>
    <row r="35" spans="1:10" x14ac:dyDescent="0.3">
      <c r="A35" s="83">
        <v>593</v>
      </c>
      <c r="B35" s="318" t="s">
        <v>392</v>
      </c>
    </row>
    <row r="36" spans="1:10" x14ac:dyDescent="0.3">
      <c r="A36" s="83">
        <v>594</v>
      </c>
      <c r="B36" s="318" t="s">
        <v>393</v>
      </c>
    </row>
    <row r="37" spans="1:10" ht="129.6" x14ac:dyDescent="0.3">
      <c r="A37" s="83">
        <v>603</v>
      </c>
      <c r="B37" s="318" t="s">
        <v>482</v>
      </c>
      <c r="D37">
        <v>0</v>
      </c>
      <c r="E37">
        <v>1</v>
      </c>
      <c r="F37">
        <v>0</v>
      </c>
      <c r="G37">
        <v>0</v>
      </c>
      <c r="H37">
        <v>0</v>
      </c>
      <c r="I37">
        <v>0</v>
      </c>
      <c r="J37">
        <v>0</v>
      </c>
    </row>
    <row r="38" spans="1:10" x14ac:dyDescent="0.3">
      <c r="A38" s="83">
        <v>606</v>
      </c>
      <c r="B38" s="318" t="s">
        <v>394</v>
      </c>
      <c r="D38">
        <v>1</v>
      </c>
      <c r="E38">
        <v>1</v>
      </c>
      <c r="F38">
        <v>1</v>
      </c>
      <c r="G38">
        <v>1</v>
      </c>
      <c r="H38">
        <v>1</v>
      </c>
      <c r="I38">
        <v>1</v>
      </c>
      <c r="J38">
        <v>1</v>
      </c>
    </row>
    <row r="39" spans="1:10" ht="57.6" x14ac:dyDescent="0.3">
      <c r="A39" s="83">
        <v>622</v>
      </c>
      <c r="B39" s="318" t="s">
        <v>398</v>
      </c>
      <c r="D39">
        <v>15276231</v>
      </c>
      <c r="F39">
        <v>6197554</v>
      </c>
      <c r="G39">
        <v>10355390</v>
      </c>
      <c r="H39">
        <v>6095143</v>
      </c>
      <c r="I39">
        <v>10783046</v>
      </c>
      <c r="J39">
        <v>11121139</v>
      </c>
    </row>
    <row r="40" spans="1:10" x14ac:dyDescent="0.3">
      <c r="A40" s="83">
        <v>659</v>
      </c>
      <c r="B40" s="318" t="s">
        <v>419</v>
      </c>
      <c r="F40">
        <v>31318000</v>
      </c>
      <c r="G40">
        <v>4278396</v>
      </c>
      <c r="H40">
        <v>1828300</v>
      </c>
      <c r="I40">
        <v>-2928988</v>
      </c>
      <c r="J40">
        <v>2150000</v>
      </c>
    </row>
    <row r="41" spans="1:10" x14ac:dyDescent="0.3">
      <c r="A41" s="83">
        <v>660</v>
      </c>
      <c r="B41" s="318" t="s">
        <v>420</v>
      </c>
      <c r="F41">
        <v>26250000</v>
      </c>
      <c r="G41">
        <v>3817385</v>
      </c>
      <c r="I41">
        <v>16046321</v>
      </c>
    </row>
    <row r="42" spans="1:10" x14ac:dyDescent="0.3">
      <c r="A42" s="83">
        <v>661</v>
      </c>
      <c r="B42" s="318" t="s">
        <v>223</v>
      </c>
      <c r="F42">
        <v>83.8</v>
      </c>
      <c r="G42">
        <v>89.2</v>
      </c>
      <c r="I42">
        <v>5.5</v>
      </c>
    </row>
    <row r="43" spans="1:10" x14ac:dyDescent="0.3">
      <c r="A43" s="83">
        <v>662</v>
      </c>
      <c r="B43" s="318" t="s">
        <v>238</v>
      </c>
      <c r="E43">
        <v>0</v>
      </c>
      <c r="F43">
        <v>0</v>
      </c>
      <c r="G43">
        <v>0</v>
      </c>
      <c r="H43">
        <v>0</v>
      </c>
      <c r="I43">
        <v>0</v>
      </c>
      <c r="J43">
        <v>0</v>
      </c>
    </row>
    <row r="44" spans="1:10" x14ac:dyDescent="0.3">
      <c r="A44" s="83">
        <v>663</v>
      </c>
      <c r="B44" s="318" t="s">
        <v>421</v>
      </c>
      <c r="E44">
        <v>0</v>
      </c>
      <c r="F44">
        <v>0</v>
      </c>
      <c r="G44">
        <v>0</v>
      </c>
      <c r="H44">
        <v>0</v>
      </c>
      <c r="I44">
        <v>0</v>
      </c>
      <c r="J44">
        <v>0</v>
      </c>
    </row>
    <row r="45" spans="1:10" ht="28.8" x14ac:dyDescent="0.3">
      <c r="A45" s="83">
        <v>900</v>
      </c>
      <c r="B45" s="318" t="s">
        <v>483</v>
      </c>
      <c r="D45" t="s">
        <v>16</v>
      </c>
      <c r="E45" t="s">
        <v>17</v>
      </c>
      <c r="F45" t="s">
        <v>16</v>
      </c>
      <c r="G45" t="s">
        <v>16</v>
      </c>
      <c r="H45" t="s">
        <v>16</v>
      </c>
      <c r="I45" t="s">
        <v>16</v>
      </c>
      <c r="J45" t="s">
        <v>16</v>
      </c>
    </row>
    <row r="46" spans="1:10" ht="28.8" x14ac:dyDescent="0.3">
      <c r="A46" s="83">
        <v>901</v>
      </c>
      <c r="B46" s="318" t="s">
        <v>484</v>
      </c>
      <c r="D46" t="s">
        <v>622</v>
      </c>
      <c r="E46" t="s">
        <v>662</v>
      </c>
      <c r="F46" t="s">
        <v>623</v>
      </c>
      <c r="G46" t="s">
        <v>624</v>
      </c>
      <c r="H46" t="s">
        <v>625</v>
      </c>
      <c r="I46" t="s">
        <v>663</v>
      </c>
      <c r="J46" t="s">
        <v>664</v>
      </c>
    </row>
    <row r="47" spans="1:10" x14ac:dyDescent="0.3">
      <c r="A47" s="83">
        <v>902</v>
      </c>
      <c r="B47" s="318" t="s">
        <v>485</v>
      </c>
      <c r="D47" t="s">
        <v>576</v>
      </c>
      <c r="E47" t="s">
        <v>665</v>
      </c>
      <c r="F47" t="s">
        <v>666</v>
      </c>
      <c r="G47" t="s">
        <v>666</v>
      </c>
      <c r="H47" t="s">
        <v>577</v>
      </c>
      <c r="I47" t="s">
        <v>577</v>
      </c>
      <c r="J47" t="s">
        <v>666</v>
      </c>
    </row>
    <row r="48" spans="1:10" x14ac:dyDescent="0.3">
      <c r="A48" s="83">
        <v>903</v>
      </c>
      <c r="B48" s="318" t="s">
        <v>486</v>
      </c>
      <c r="D48" t="s">
        <v>667</v>
      </c>
      <c r="E48" t="s">
        <v>668</v>
      </c>
      <c r="F48" t="s">
        <v>669</v>
      </c>
      <c r="G48" t="s">
        <v>669</v>
      </c>
      <c r="H48" t="s">
        <v>667</v>
      </c>
      <c r="I48" t="s">
        <v>667</v>
      </c>
      <c r="J48" t="s">
        <v>669</v>
      </c>
    </row>
    <row r="49" spans="1:10" x14ac:dyDescent="0.3">
      <c r="A49" s="83">
        <v>904</v>
      </c>
      <c r="B49" s="318" t="s">
        <v>487</v>
      </c>
      <c r="D49" t="s">
        <v>670</v>
      </c>
      <c r="E49" t="s">
        <v>671</v>
      </c>
      <c r="F49" t="s">
        <v>672</v>
      </c>
      <c r="G49" t="s">
        <v>672</v>
      </c>
      <c r="H49" t="s">
        <v>670</v>
      </c>
      <c r="I49" t="s">
        <v>670</v>
      </c>
      <c r="J49" t="s">
        <v>672</v>
      </c>
    </row>
    <row r="50" spans="1:10" x14ac:dyDescent="0.3">
      <c r="A50" s="83">
        <v>905</v>
      </c>
      <c r="B50" s="318" t="s">
        <v>488</v>
      </c>
      <c r="D50" t="s">
        <v>673</v>
      </c>
      <c r="E50" t="s">
        <v>671</v>
      </c>
      <c r="F50" t="s">
        <v>674</v>
      </c>
      <c r="G50" t="s">
        <v>674</v>
      </c>
      <c r="H50" t="s">
        <v>675</v>
      </c>
      <c r="I50" t="s">
        <v>578</v>
      </c>
      <c r="J50" t="s">
        <v>674</v>
      </c>
    </row>
    <row r="51" spans="1:10" x14ac:dyDescent="0.3">
      <c r="A51" s="83">
        <v>906</v>
      </c>
      <c r="B51" s="318" t="s">
        <v>422</v>
      </c>
      <c r="D51">
        <v>1</v>
      </c>
      <c r="E51">
        <v>1</v>
      </c>
      <c r="F51">
        <v>1</v>
      </c>
      <c r="G51">
        <v>1</v>
      </c>
      <c r="H51">
        <v>1</v>
      </c>
      <c r="I51">
        <v>1</v>
      </c>
      <c r="J51">
        <v>1</v>
      </c>
    </row>
    <row r="52" spans="1:10" x14ac:dyDescent="0.3">
      <c r="A52" s="83">
        <v>907</v>
      </c>
      <c r="B52" s="318" t="s">
        <v>423</v>
      </c>
      <c r="D52">
        <v>2</v>
      </c>
      <c r="E52">
        <v>2</v>
      </c>
      <c r="F52">
        <v>2</v>
      </c>
      <c r="G52">
        <v>2</v>
      </c>
      <c r="H52">
        <v>2</v>
      </c>
      <c r="I52">
        <v>2</v>
      </c>
      <c r="J52">
        <v>2</v>
      </c>
    </row>
    <row r="53" spans="1:10" x14ac:dyDescent="0.3">
      <c r="A53" s="83">
        <v>917</v>
      </c>
      <c r="B53" s="318" t="s">
        <v>489</v>
      </c>
      <c r="D53" t="s">
        <v>676</v>
      </c>
      <c r="E53" t="s">
        <v>677</v>
      </c>
      <c r="F53" t="s">
        <v>500</v>
      </c>
      <c r="G53" t="s">
        <v>500</v>
      </c>
      <c r="H53" t="s">
        <v>678</v>
      </c>
      <c r="I53" t="s">
        <v>581</v>
      </c>
      <c r="J53" t="s">
        <v>500</v>
      </c>
    </row>
    <row r="54" spans="1:10" x14ac:dyDescent="0.3">
      <c r="A54" s="83">
        <v>920</v>
      </c>
      <c r="B54" s="318" t="s">
        <v>494</v>
      </c>
      <c r="D54" t="s">
        <v>495</v>
      </c>
      <c r="E54" t="s">
        <v>495</v>
      </c>
      <c r="F54" t="s">
        <v>495</v>
      </c>
      <c r="G54" t="s">
        <v>495</v>
      </c>
      <c r="H54" t="s">
        <v>495</v>
      </c>
      <c r="I54" t="s">
        <v>495</v>
      </c>
      <c r="J54" t="s">
        <v>495</v>
      </c>
    </row>
    <row r="55" spans="1:10" x14ac:dyDescent="0.3">
      <c r="A55" s="83">
        <v>921</v>
      </c>
      <c r="B55" s="318" t="s">
        <v>496</v>
      </c>
      <c r="D55" t="s">
        <v>498</v>
      </c>
      <c r="E55" t="s">
        <v>677</v>
      </c>
      <c r="F55" t="s">
        <v>500</v>
      </c>
      <c r="G55" t="s">
        <v>500</v>
      </c>
      <c r="H55" t="s">
        <v>678</v>
      </c>
      <c r="I55" t="s">
        <v>535</v>
      </c>
      <c r="J55" t="s">
        <v>497</v>
      </c>
    </row>
    <row r="56" spans="1:10" x14ac:dyDescent="0.3">
      <c r="A56" s="83">
        <v>922</v>
      </c>
      <c r="B56" s="318" t="s">
        <v>499</v>
      </c>
      <c r="D56" t="s">
        <v>679</v>
      </c>
      <c r="E56" t="s">
        <v>680</v>
      </c>
      <c r="F56" t="s">
        <v>681</v>
      </c>
      <c r="G56" t="s">
        <v>681</v>
      </c>
      <c r="H56" t="s">
        <v>682</v>
      </c>
      <c r="I56" t="s">
        <v>683</v>
      </c>
      <c r="J56" t="s">
        <v>684</v>
      </c>
    </row>
    <row r="57" spans="1:10" x14ac:dyDescent="0.3">
      <c r="A57" s="83">
        <v>923</v>
      </c>
      <c r="B57" s="318" t="s">
        <v>501</v>
      </c>
      <c r="D57" t="s">
        <v>685</v>
      </c>
      <c r="E57" t="s">
        <v>502</v>
      </c>
      <c r="F57" t="s">
        <v>502</v>
      </c>
      <c r="G57" t="s">
        <v>686</v>
      </c>
      <c r="H57" t="s">
        <v>502</v>
      </c>
      <c r="I57" t="s">
        <v>502</v>
      </c>
      <c r="J57" t="s">
        <v>686</v>
      </c>
    </row>
    <row r="58" spans="1:10" x14ac:dyDescent="0.3">
      <c r="A58" s="83">
        <v>924</v>
      </c>
      <c r="B58" s="318" t="s">
        <v>504</v>
      </c>
      <c r="D58" t="s">
        <v>580</v>
      </c>
      <c r="E58" t="s">
        <v>687</v>
      </c>
      <c r="F58" t="s">
        <v>682</v>
      </c>
      <c r="G58" t="s">
        <v>688</v>
      </c>
      <c r="H58" t="s">
        <v>689</v>
      </c>
      <c r="I58" t="s">
        <v>492</v>
      </c>
      <c r="J58" t="s">
        <v>579</v>
      </c>
    </row>
    <row r="59" spans="1:10" x14ac:dyDescent="0.3">
      <c r="A59" s="83">
        <v>925</v>
      </c>
      <c r="B59" s="318" t="s">
        <v>505</v>
      </c>
      <c r="D59" t="s">
        <v>495</v>
      </c>
      <c r="E59" t="s">
        <v>495</v>
      </c>
      <c r="F59" t="s">
        <v>495</v>
      </c>
      <c r="G59" t="s">
        <v>495</v>
      </c>
      <c r="H59" t="s">
        <v>495</v>
      </c>
      <c r="I59" t="s">
        <v>495</v>
      </c>
      <c r="J59" t="s">
        <v>495</v>
      </c>
    </row>
    <row r="60" spans="1:10" x14ac:dyDescent="0.3">
      <c r="A60" s="83">
        <v>926</v>
      </c>
      <c r="B60" s="318" t="s">
        <v>506</v>
      </c>
      <c r="D60" t="s">
        <v>507</v>
      </c>
      <c r="E60" t="s">
        <v>507</v>
      </c>
      <c r="F60" t="s">
        <v>507</v>
      </c>
      <c r="G60" t="s">
        <v>507</v>
      </c>
      <c r="H60" t="s">
        <v>507</v>
      </c>
      <c r="I60" t="s">
        <v>507</v>
      </c>
      <c r="J60" t="s">
        <v>507</v>
      </c>
    </row>
    <row r="61" spans="1:10" x14ac:dyDescent="0.3">
      <c r="A61" s="83">
        <v>927</v>
      </c>
      <c r="B61" s="318" t="s">
        <v>508</v>
      </c>
      <c r="E61" t="s">
        <v>687</v>
      </c>
      <c r="F61" t="s">
        <v>682</v>
      </c>
      <c r="G61" t="s">
        <v>688</v>
      </c>
      <c r="H61" t="s">
        <v>689</v>
      </c>
      <c r="I61" t="s">
        <v>492</v>
      </c>
      <c r="J61" t="s">
        <v>690</v>
      </c>
    </row>
    <row r="62" spans="1:10" x14ac:dyDescent="0.3">
      <c r="A62" s="83">
        <v>928</v>
      </c>
      <c r="B62" s="318" t="s">
        <v>509</v>
      </c>
      <c r="D62">
        <v>0</v>
      </c>
      <c r="E62" t="s">
        <v>507</v>
      </c>
      <c r="F62">
        <v>0</v>
      </c>
      <c r="G62">
        <v>0</v>
      </c>
      <c r="H62">
        <v>0</v>
      </c>
      <c r="I62">
        <v>0</v>
      </c>
      <c r="J62">
        <v>0</v>
      </c>
    </row>
    <row r="63" spans="1:10" x14ac:dyDescent="0.3">
      <c r="A63" s="83">
        <v>929</v>
      </c>
      <c r="B63" s="318" t="s">
        <v>510</v>
      </c>
      <c r="D63">
        <v>0</v>
      </c>
      <c r="E63">
        <v>2</v>
      </c>
      <c r="F63">
        <v>0</v>
      </c>
      <c r="G63">
        <v>0</v>
      </c>
      <c r="H63">
        <v>0</v>
      </c>
      <c r="I63">
        <v>0</v>
      </c>
      <c r="J63">
        <v>0</v>
      </c>
    </row>
    <row r="64" spans="1:10" x14ac:dyDescent="0.3">
      <c r="A64" s="83">
        <v>930</v>
      </c>
      <c r="B64" s="318" t="s">
        <v>511</v>
      </c>
      <c r="D64">
        <v>0</v>
      </c>
      <c r="E64">
        <v>1</v>
      </c>
      <c r="F64">
        <v>0</v>
      </c>
      <c r="G64">
        <v>0</v>
      </c>
      <c r="H64">
        <v>0</v>
      </c>
      <c r="I64">
        <v>0</v>
      </c>
      <c r="J64">
        <v>0</v>
      </c>
    </row>
    <row r="65" spans="1:10" x14ac:dyDescent="0.3">
      <c r="A65" s="83">
        <v>931</v>
      </c>
      <c r="B65" s="318" t="s">
        <v>512</v>
      </c>
      <c r="D65">
        <v>0</v>
      </c>
      <c r="E65">
        <v>2</v>
      </c>
      <c r="F65">
        <v>0</v>
      </c>
      <c r="G65">
        <v>0</v>
      </c>
      <c r="H65">
        <v>0</v>
      </c>
      <c r="I65">
        <v>0</v>
      </c>
      <c r="J65">
        <v>0</v>
      </c>
    </row>
    <row r="66" spans="1:10" x14ac:dyDescent="0.3">
      <c r="A66" s="83">
        <v>932</v>
      </c>
      <c r="B66" s="318" t="s">
        <v>513</v>
      </c>
      <c r="D66">
        <v>0</v>
      </c>
      <c r="E66">
        <v>2</v>
      </c>
      <c r="F66">
        <v>0</v>
      </c>
      <c r="G66">
        <v>0</v>
      </c>
      <c r="H66">
        <v>0</v>
      </c>
      <c r="I66">
        <v>0</v>
      </c>
      <c r="J66">
        <v>0</v>
      </c>
    </row>
    <row r="67" spans="1:10" x14ac:dyDescent="0.3">
      <c r="A67" s="83">
        <v>933</v>
      </c>
      <c r="B67" s="318" t="s">
        <v>514</v>
      </c>
      <c r="D67">
        <v>0</v>
      </c>
      <c r="E67" t="s">
        <v>507</v>
      </c>
      <c r="F67">
        <v>0</v>
      </c>
      <c r="G67">
        <v>0</v>
      </c>
      <c r="H67">
        <v>0</v>
      </c>
      <c r="I67">
        <v>0</v>
      </c>
      <c r="J67">
        <v>0</v>
      </c>
    </row>
    <row r="68" spans="1:10" x14ac:dyDescent="0.3">
      <c r="A68" s="83">
        <v>934</v>
      </c>
      <c r="B68" s="318" t="s">
        <v>515</v>
      </c>
      <c r="D68">
        <v>0</v>
      </c>
      <c r="E68" t="s">
        <v>503</v>
      </c>
      <c r="F68">
        <v>0</v>
      </c>
      <c r="G68">
        <v>0</v>
      </c>
      <c r="H68">
        <v>0</v>
      </c>
      <c r="I68">
        <v>0</v>
      </c>
      <c r="J68">
        <v>0</v>
      </c>
    </row>
    <row r="69" spans="1:10" x14ac:dyDescent="0.3">
      <c r="A69" s="83">
        <v>936</v>
      </c>
      <c r="B69" s="318" t="s">
        <v>516</v>
      </c>
      <c r="E69" t="s">
        <v>691</v>
      </c>
    </row>
    <row r="70" spans="1:10" x14ac:dyDescent="0.3">
      <c r="A70" s="83">
        <v>937</v>
      </c>
      <c r="B70" s="318" t="s">
        <v>517</v>
      </c>
    </row>
    <row r="71" spans="1:10" x14ac:dyDescent="0.3">
      <c r="A71" s="83">
        <v>938</v>
      </c>
      <c r="B71" s="318" t="s">
        <v>518</v>
      </c>
    </row>
    <row r="72" spans="1:10" x14ac:dyDescent="0.3">
      <c r="A72" s="83">
        <v>939</v>
      </c>
      <c r="B72" s="318" t="s">
        <v>519</v>
      </c>
      <c r="D72" t="s">
        <v>503</v>
      </c>
      <c r="E72" t="s">
        <v>503</v>
      </c>
      <c r="F72" t="s">
        <v>503</v>
      </c>
      <c r="G72" t="s">
        <v>503</v>
      </c>
      <c r="H72" t="s">
        <v>503</v>
      </c>
      <c r="I72" t="s">
        <v>503</v>
      </c>
      <c r="J72" t="s">
        <v>520</v>
      </c>
    </row>
    <row r="73" spans="1:10" x14ac:dyDescent="0.3">
      <c r="A73" s="83">
        <v>940</v>
      </c>
      <c r="B73" s="318" t="s">
        <v>521</v>
      </c>
      <c r="D73" t="s">
        <v>500</v>
      </c>
      <c r="E73" t="s">
        <v>691</v>
      </c>
      <c r="F73" t="s">
        <v>684</v>
      </c>
      <c r="G73" t="s">
        <v>490</v>
      </c>
      <c r="H73" t="s">
        <v>493</v>
      </c>
      <c r="I73" t="s">
        <v>683</v>
      </c>
      <c r="J73" t="s">
        <v>490</v>
      </c>
    </row>
    <row r="74" spans="1:10" x14ac:dyDescent="0.3">
      <c r="A74" s="83">
        <v>941</v>
      </c>
      <c r="B74" s="318" t="s">
        <v>522</v>
      </c>
      <c r="D74" t="s">
        <v>500</v>
      </c>
      <c r="E74" t="s">
        <v>691</v>
      </c>
      <c r="F74" t="s">
        <v>684</v>
      </c>
      <c r="G74" t="s">
        <v>490</v>
      </c>
      <c r="H74" t="s">
        <v>493</v>
      </c>
      <c r="I74" t="s">
        <v>683</v>
      </c>
      <c r="J74" t="s">
        <v>692</v>
      </c>
    </row>
    <row r="75" spans="1:10" x14ac:dyDescent="0.3">
      <c r="A75" s="83">
        <v>942</v>
      </c>
      <c r="B75" s="318" t="s">
        <v>523</v>
      </c>
      <c r="D75">
        <v>4</v>
      </c>
      <c r="E75">
        <v>3</v>
      </c>
      <c r="F75">
        <v>7</v>
      </c>
      <c r="G75">
        <v>9</v>
      </c>
      <c r="H75">
        <v>6</v>
      </c>
      <c r="I75">
        <v>8</v>
      </c>
      <c r="J75">
        <v>11</v>
      </c>
    </row>
    <row r="76" spans="1:10" x14ac:dyDescent="0.3">
      <c r="A76" s="83">
        <v>943</v>
      </c>
      <c r="B76" s="318" t="s">
        <v>524</v>
      </c>
      <c r="D76" t="s">
        <v>526</v>
      </c>
      <c r="E76" t="s">
        <v>526</v>
      </c>
      <c r="F76" t="s">
        <v>526</v>
      </c>
      <c r="G76" t="s">
        <v>526</v>
      </c>
      <c r="H76" t="s">
        <v>526</v>
      </c>
      <c r="I76" t="s">
        <v>526</v>
      </c>
      <c r="J76" t="s">
        <v>526</v>
      </c>
    </row>
    <row r="77" spans="1:10" x14ac:dyDescent="0.3">
      <c r="A77" s="83">
        <v>944</v>
      </c>
      <c r="B77" s="318" t="s">
        <v>527</v>
      </c>
      <c r="D77">
        <v>0</v>
      </c>
      <c r="E77">
        <v>0</v>
      </c>
      <c r="F77">
        <v>0</v>
      </c>
      <c r="G77">
        <v>0</v>
      </c>
      <c r="H77">
        <v>0</v>
      </c>
      <c r="I77">
        <v>0</v>
      </c>
      <c r="J77">
        <v>0</v>
      </c>
    </row>
    <row r="78" spans="1:10" x14ac:dyDescent="0.3">
      <c r="A78" s="83">
        <v>945</v>
      </c>
      <c r="B78" s="318" t="s">
        <v>528</v>
      </c>
    </row>
    <row r="79" spans="1:10" x14ac:dyDescent="0.3">
      <c r="A79" s="83">
        <v>946</v>
      </c>
      <c r="B79" s="318" t="s">
        <v>529</v>
      </c>
      <c r="D79">
        <v>0</v>
      </c>
      <c r="E79">
        <v>0</v>
      </c>
      <c r="F79">
        <v>0</v>
      </c>
      <c r="G79">
        <v>0</v>
      </c>
      <c r="H79">
        <v>0</v>
      </c>
      <c r="I79">
        <v>0</v>
      </c>
      <c r="J79">
        <v>0</v>
      </c>
    </row>
    <row r="80" spans="1:10" ht="28.8" x14ac:dyDescent="0.3">
      <c r="A80" s="83">
        <v>947</v>
      </c>
      <c r="B80" s="318" t="s">
        <v>530</v>
      </c>
      <c r="D80" t="s">
        <v>589</v>
      </c>
      <c r="E80" t="s">
        <v>590</v>
      </c>
      <c r="F80" t="s">
        <v>591</v>
      </c>
      <c r="G80" t="s">
        <v>592</v>
      </c>
      <c r="H80" t="s">
        <v>593</v>
      </c>
      <c r="I80" t="s">
        <v>594</v>
      </c>
      <c r="J80" t="s">
        <v>595</v>
      </c>
    </row>
    <row r="81" spans="1:10" ht="28.8" x14ac:dyDescent="0.3">
      <c r="A81" s="83">
        <v>948</v>
      </c>
      <c r="B81" s="318" t="s">
        <v>531</v>
      </c>
      <c r="D81" t="s">
        <v>596</v>
      </c>
      <c r="E81" t="s">
        <v>262</v>
      </c>
      <c r="F81" t="s">
        <v>597</v>
      </c>
      <c r="G81" t="s">
        <v>598</v>
      </c>
      <c r="H81" t="s">
        <v>599</v>
      </c>
      <c r="I81" t="s">
        <v>600</v>
      </c>
      <c r="J81" t="s">
        <v>571</v>
      </c>
    </row>
    <row r="82" spans="1:10" ht="28.8" x14ac:dyDescent="0.3">
      <c r="A82" s="83">
        <v>949</v>
      </c>
      <c r="B82" s="318" t="s">
        <v>426</v>
      </c>
      <c r="D82" t="s">
        <v>217</v>
      </c>
      <c r="E82" t="s">
        <v>217</v>
      </c>
      <c r="F82" t="s">
        <v>693</v>
      </c>
      <c r="G82" t="s">
        <v>217</v>
      </c>
      <c r="H82" t="s">
        <v>217</v>
      </c>
      <c r="I82" t="s">
        <v>217</v>
      </c>
      <c r="J82" t="s">
        <v>217</v>
      </c>
    </row>
    <row r="83" spans="1:10" ht="28.8" x14ac:dyDescent="0.3">
      <c r="A83" s="83">
        <v>950</v>
      </c>
      <c r="B83" s="318" t="s">
        <v>427</v>
      </c>
      <c r="D83" t="s">
        <v>16</v>
      </c>
      <c r="E83" t="s">
        <v>16</v>
      </c>
      <c r="F83" t="s">
        <v>17</v>
      </c>
      <c r="G83" t="s">
        <v>16</v>
      </c>
      <c r="H83" t="s">
        <v>16</v>
      </c>
      <c r="I83" t="s">
        <v>16</v>
      </c>
      <c r="J83" t="s">
        <v>16</v>
      </c>
    </row>
    <row r="84" spans="1:10" ht="28.8" x14ac:dyDescent="0.3">
      <c r="A84" s="83">
        <v>951</v>
      </c>
      <c r="B84" s="318" t="s">
        <v>428</v>
      </c>
      <c r="D84">
        <v>2</v>
      </c>
      <c r="E84">
        <v>2</v>
      </c>
      <c r="F84">
        <v>2</v>
      </c>
      <c r="G84">
        <v>2</v>
      </c>
      <c r="H84">
        <v>2</v>
      </c>
      <c r="I84">
        <v>2</v>
      </c>
      <c r="J84">
        <v>2</v>
      </c>
    </row>
    <row r="85" spans="1:10" ht="43.2" x14ac:dyDescent="0.3">
      <c r="A85" s="83">
        <v>952</v>
      </c>
      <c r="B85" s="318" t="s">
        <v>429</v>
      </c>
      <c r="D85" t="s">
        <v>479</v>
      </c>
      <c r="E85" t="s">
        <v>694</v>
      </c>
      <c r="G85" t="s">
        <v>603</v>
      </c>
      <c r="H85" t="s">
        <v>479</v>
      </c>
      <c r="I85" t="s">
        <v>479</v>
      </c>
      <c r="J85" t="s">
        <v>695</v>
      </c>
    </row>
    <row r="86" spans="1:10" x14ac:dyDescent="0.3">
      <c r="A86" s="83">
        <v>953</v>
      </c>
      <c r="B86" s="318" t="s">
        <v>431</v>
      </c>
      <c r="D86">
        <v>2</v>
      </c>
      <c r="E86">
        <v>2</v>
      </c>
      <c r="F86">
        <v>2</v>
      </c>
      <c r="G86">
        <v>2</v>
      </c>
      <c r="H86">
        <v>2</v>
      </c>
      <c r="I86">
        <v>2</v>
      </c>
      <c r="J86">
        <v>2</v>
      </c>
    </row>
    <row r="87" spans="1:10" ht="43.2" x14ac:dyDescent="0.3">
      <c r="A87" s="83">
        <v>954</v>
      </c>
      <c r="B87" s="318" t="s">
        <v>215</v>
      </c>
      <c r="D87" t="s">
        <v>16</v>
      </c>
      <c r="E87" t="s">
        <v>16</v>
      </c>
      <c r="F87" t="s">
        <v>16</v>
      </c>
      <c r="G87" t="s">
        <v>16</v>
      </c>
      <c r="H87" t="s">
        <v>16</v>
      </c>
      <c r="I87" t="s">
        <v>16</v>
      </c>
      <c r="J87" t="s">
        <v>16</v>
      </c>
    </row>
    <row r="88" spans="1:10" x14ac:dyDescent="0.3">
      <c r="A88" s="83">
        <v>955</v>
      </c>
      <c r="B88" s="318" t="s">
        <v>432</v>
      </c>
      <c r="D88">
        <v>0</v>
      </c>
      <c r="E88">
        <v>0</v>
      </c>
      <c r="F88">
        <v>0</v>
      </c>
      <c r="G88">
        <v>0</v>
      </c>
      <c r="H88">
        <v>0</v>
      </c>
      <c r="I88">
        <v>0</v>
      </c>
      <c r="J88">
        <v>0</v>
      </c>
    </row>
    <row r="89" spans="1:10" ht="43.2" x14ac:dyDescent="0.3">
      <c r="A89" s="83">
        <v>956</v>
      </c>
      <c r="B89" s="318" t="s">
        <v>216</v>
      </c>
      <c r="D89" t="s">
        <v>16</v>
      </c>
      <c r="E89" t="s">
        <v>16</v>
      </c>
      <c r="F89" t="s">
        <v>16</v>
      </c>
      <c r="G89" t="s">
        <v>16</v>
      </c>
      <c r="H89" t="s">
        <v>16</v>
      </c>
      <c r="I89" t="s">
        <v>16</v>
      </c>
      <c r="J89" t="s">
        <v>16</v>
      </c>
    </row>
    <row r="90" spans="1:10" x14ac:dyDescent="0.3">
      <c r="A90" s="83">
        <v>957</v>
      </c>
      <c r="B90" s="318" t="s">
        <v>433</v>
      </c>
      <c r="D90">
        <v>0</v>
      </c>
      <c r="E90">
        <v>0</v>
      </c>
      <c r="F90">
        <v>0</v>
      </c>
      <c r="G90">
        <v>0</v>
      </c>
      <c r="H90">
        <v>0</v>
      </c>
      <c r="I90">
        <v>0</v>
      </c>
      <c r="J90">
        <v>0</v>
      </c>
    </row>
    <row r="91" spans="1:10" ht="57.6" x14ac:dyDescent="0.3">
      <c r="A91" s="83">
        <v>958</v>
      </c>
      <c r="B91" s="318" t="s">
        <v>532</v>
      </c>
      <c r="D91" t="s">
        <v>16</v>
      </c>
      <c r="E91" t="s">
        <v>16</v>
      </c>
      <c r="F91" t="s">
        <v>16</v>
      </c>
      <c r="G91" t="s">
        <v>16</v>
      </c>
      <c r="H91" t="s">
        <v>16</v>
      </c>
      <c r="I91" t="s">
        <v>16</v>
      </c>
      <c r="J91" t="s">
        <v>16</v>
      </c>
    </row>
    <row r="92" spans="1:10" ht="28.8" x14ac:dyDescent="0.3">
      <c r="A92" s="83">
        <v>959</v>
      </c>
      <c r="B92" s="318" t="s">
        <v>435</v>
      </c>
      <c r="D92">
        <v>2</v>
      </c>
      <c r="E92">
        <v>2</v>
      </c>
      <c r="F92">
        <v>2</v>
      </c>
      <c r="G92">
        <v>2</v>
      </c>
      <c r="H92">
        <v>3</v>
      </c>
      <c r="I92">
        <v>2</v>
      </c>
      <c r="J92">
        <v>2</v>
      </c>
    </row>
    <row r="93" spans="1:10" x14ac:dyDescent="0.3">
      <c r="A93" s="83">
        <v>960</v>
      </c>
      <c r="B93" s="318" t="s">
        <v>436</v>
      </c>
      <c r="D93" t="s">
        <v>696</v>
      </c>
      <c r="E93" t="s">
        <v>605</v>
      </c>
      <c r="F93" t="s">
        <v>606</v>
      </c>
      <c r="G93" t="s">
        <v>607</v>
      </c>
      <c r="H93" t="s">
        <v>608</v>
      </c>
      <c r="I93" t="s">
        <v>609</v>
      </c>
      <c r="J93" t="s">
        <v>697</v>
      </c>
    </row>
    <row r="94" spans="1:10" ht="28.8" x14ac:dyDescent="0.3">
      <c r="A94" s="83">
        <v>961</v>
      </c>
      <c r="B94" s="318" t="s">
        <v>533</v>
      </c>
      <c r="D94">
        <v>2</v>
      </c>
      <c r="E94">
        <v>2</v>
      </c>
      <c r="F94">
        <v>3</v>
      </c>
      <c r="G94">
        <v>3</v>
      </c>
      <c r="H94">
        <v>3</v>
      </c>
      <c r="I94">
        <v>2</v>
      </c>
      <c r="J94">
        <v>3</v>
      </c>
    </row>
    <row r="95" spans="1:10" x14ac:dyDescent="0.3">
      <c r="A95" s="83">
        <v>962</v>
      </c>
      <c r="B95" s="318" t="s">
        <v>437</v>
      </c>
      <c r="D95" t="s">
        <v>698</v>
      </c>
      <c r="E95" t="s">
        <v>612</v>
      </c>
      <c r="F95" t="s">
        <v>612</v>
      </c>
      <c r="G95" t="s">
        <v>614</v>
      </c>
      <c r="H95" t="s">
        <v>438</v>
      </c>
      <c r="I95" t="s">
        <v>438</v>
      </c>
      <c r="J95" t="s">
        <v>699</v>
      </c>
    </row>
    <row r="96" spans="1:10" x14ac:dyDescent="0.3">
      <c r="A96" s="83">
        <v>963</v>
      </c>
      <c r="B96" s="318" t="s">
        <v>534</v>
      </c>
      <c r="D96">
        <v>1</v>
      </c>
      <c r="E96">
        <v>1</v>
      </c>
      <c r="F96">
        <v>3</v>
      </c>
      <c r="G96">
        <v>3</v>
      </c>
      <c r="H96">
        <v>3</v>
      </c>
      <c r="I96">
        <v>3</v>
      </c>
      <c r="J96">
        <v>3</v>
      </c>
    </row>
    <row r="97" spans="1:10" x14ac:dyDescent="0.3">
      <c r="A97" s="83">
        <v>964</v>
      </c>
      <c r="B97" s="318" t="s">
        <v>439</v>
      </c>
      <c r="D97" t="s">
        <v>492</v>
      </c>
      <c r="E97" t="s">
        <v>677</v>
      </c>
      <c r="F97" t="s">
        <v>500</v>
      </c>
      <c r="G97" t="s">
        <v>500</v>
      </c>
      <c r="H97" t="s">
        <v>491</v>
      </c>
      <c r="I97" t="s">
        <v>535</v>
      </c>
      <c r="J97" t="s">
        <v>500</v>
      </c>
    </row>
    <row r="98" spans="1:10" x14ac:dyDescent="0.3">
      <c r="A98" s="83">
        <v>965</v>
      </c>
      <c r="B98" s="318" t="s">
        <v>440</v>
      </c>
      <c r="D98">
        <v>1</v>
      </c>
      <c r="E98">
        <v>1</v>
      </c>
      <c r="F98">
        <v>1</v>
      </c>
      <c r="G98">
        <v>1</v>
      </c>
      <c r="H98">
        <v>1</v>
      </c>
      <c r="I98">
        <v>1</v>
      </c>
      <c r="J98">
        <v>1</v>
      </c>
    </row>
    <row r="99" spans="1:10" x14ac:dyDescent="0.3">
      <c r="A99" s="83">
        <v>966</v>
      </c>
      <c r="B99" s="318" t="s">
        <v>441</v>
      </c>
      <c r="D99" t="s">
        <v>615</v>
      </c>
      <c r="E99" t="s">
        <v>616</v>
      </c>
      <c r="F99" t="s">
        <v>617</v>
      </c>
      <c r="G99" t="s">
        <v>700</v>
      </c>
      <c r="H99" t="s">
        <v>701</v>
      </c>
      <c r="I99" t="s">
        <v>620</v>
      </c>
      <c r="J99" t="s">
        <v>702</v>
      </c>
    </row>
    <row r="100" spans="1:10" x14ac:dyDescent="0.3">
      <c r="A100" s="83">
        <v>967</v>
      </c>
      <c r="B100" s="318" t="s">
        <v>536</v>
      </c>
      <c r="D100" t="s">
        <v>525</v>
      </c>
      <c r="E100" t="s">
        <v>525</v>
      </c>
      <c r="F100" t="s">
        <v>526</v>
      </c>
      <c r="G100" t="s">
        <v>526</v>
      </c>
      <c r="H100" t="s">
        <v>526</v>
      </c>
      <c r="I100" t="s">
        <v>525</v>
      </c>
      <c r="J100" t="s">
        <v>526</v>
      </c>
    </row>
    <row r="101" spans="1:10" x14ac:dyDescent="0.3">
      <c r="A101" s="83">
        <v>968</v>
      </c>
      <c r="B101" s="318" t="s">
        <v>442</v>
      </c>
      <c r="D101" t="s">
        <v>703</v>
      </c>
      <c r="E101" t="s">
        <v>704</v>
      </c>
      <c r="F101" t="s">
        <v>623</v>
      </c>
      <c r="G101" t="s">
        <v>624</v>
      </c>
      <c r="H101" t="s">
        <v>625</v>
      </c>
      <c r="I101" t="s">
        <v>626</v>
      </c>
      <c r="J101" t="s">
        <v>627</v>
      </c>
    </row>
    <row r="102" spans="1:10" x14ac:dyDescent="0.3">
      <c r="A102" s="83">
        <v>969</v>
      </c>
      <c r="B102" s="318" t="s">
        <v>537</v>
      </c>
      <c r="D102" t="s">
        <v>16</v>
      </c>
      <c r="E102" t="s">
        <v>17</v>
      </c>
      <c r="F102" t="s">
        <v>16</v>
      </c>
      <c r="G102" t="s">
        <v>16</v>
      </c>
      <c r="H102" t="s">
        <v>16</v>
      </c>
      <c r="I102" t="s">
        <v>16</v>
      </c>
      <c r="J102" t="s">
        <v>16</v>
      </c>
    </row>
    <row r="103" spans="1:10" ht="28.8" x14ac:dyDescent="0.3">
      <c r="A103" s="83">
        <v>970</v>
      </c>
      <c r="B103" s="318" t="s">
        <v>538</v>
      </c>
      <c r="D103" t="s">
        <v>604</v>
      </c>
      <c r="E103">
        <v>0</v>
      </c>
      <c r="F103" t="s">
        <v>606</v>
      </c>
      <c r="G103" t="s">
        <v>607</v>
      </c>
      <c r="H103" t="s">
        <v>608</v>
      </c>
      <c r="I103" t="s">
        <v>705</v>
      </c>
      <c r="J103" t="s">
        <v>610</v>
      </c>
    </row>
    <row r="104" spans="1:10" x14ac:dyDescent="0.3">
      <c r="A104" s="83">
        <v>971</v>
      </c>
      <c r="B104" s="318" t="s">
        <v>539</v>
      </c>
      <c r="D104" t="s">
        <v>706</v>
      </c>
      <c r="E104">
        <v>0</v>
      </c>
      <c r="F104" t="s">
        <v>707</v>
      </c>
      <c r="G104" t="s">
        <v>708</v>
      </c>
      <c r="H104" t="s">
        <v>438</v>
      </c>
      <c r="I104" t="s">
        <v>709</v>
      </c>
      <c r="J104" t="s">
        <v>614</v>
      </c>
    </row>
    <row r="105" spans="1:10" x14ac:dyDescent="0.3">
      <c r="A105" s="83">
        <v>972</v>
      </c>
      <c r="B105" s="318" t="s">
        <v>540</v>
      </c>
      <c r="D105" t="s">
        <v>582</v>
      </c>
      <c r="E105">
        <v>0</v>
      </c>
      <c r="F105" t="s">
        <v>710</v>
      </c>
      <c r="G105" t="s">
        <v>585</v>
      </c>
      <c r="H105" t="s">
        <v>711</v>
      </c>
      <c r="I105" t="s">
        <v>587</v>
      </c>
      <c r="J105" t="s">
        <v>588</v>
      </c>
    </row>
    <row r="106" spans="1:10" x14ac:dyDescent="0.3">
      <c r="A106" s="83">
        <v>998</v>
      </c>
      <c r="B106" s="318" t="s">
        <v>147</v>
      </c>
      <c r="D106">
        <v>58</v>
      </c>
      <c r="E106">
        <v>58</v>
      </c>
      <c r="F106">
        <v>58</v>
      </c>
      <c r="G106">
        <v>58</v>
      </c>
      <c r="H106">
        <v>58</v>
      </c>
      <c r="I106">
        <v>58</v>
      </c>
      <c r="J106">
        <v>58</v>
      </c>
    </row>
    <row r="107" spans="1:10" x14ac:dyDescent="0.3">
      <c r="A107" s="83">
        <v>999</v>
      </c>
      <c r="B107" s="318" t="s">
        <v>148</v>
      </c>
      <c r="D107">
        <v>584016</v>
      </c>
      <c r="E107">
        <v>584021</v>
      </c>
      <c r="F107">
        <v>581427</v>
      </c>
      <c r="G107">
        <v>584015</v>
      </c>
      <c r="H107">
        <v>581418</v>
      </c>
      <c r="I107">
        <v>584134</v>
      </c>
      <c r="J107">
        <v>581419</v>
      </c>
    </row>
    <row r="108" spans="1:10" x14ac:dyDescent="0.3">
      <c r="A108" s="83">
        <v>9000</v>
      </c>
      <c r="B108" s="318" t="s">
        <v>443</v>
      </c>
      <c r="C108" t="s">
        <v>193</v>
      </c>
      <c r="D108">
        <v>3245891951</v>
      </c>
      <c r="E108">
        <v>4749929386</v>
      </c>
      <c r="F108">
        <v>1673392251.8</v>
      </c>
      <c r="G108">
        <v>1994345155.2</v>
      </c>
      <c r="H108">
        <v>1858415533</v>
      </c>
      <c r="I108">
        <v>3150964297.5</v>
      </c>
      <c r="J108">
        <v>2175701485</v>
      </c>
    </row>
    <row r="109" spans="1:10" x14ac:dyDescent="0.3">
      <c r="A109" s="83">
        <v>9001</v>
      </c>
      <c r="B109" s="318" t="s">
        <v>444</v>
      </c>
      <c r="C109" t="s">
        <v>445</v>
      </c>
      <c r="D109">
        <v>0</v>
      </c>
      <c r="E109">
        <v>0</v>
      </c>
      <c r="F109">
        <v>0</v>
      </c>
      <c r="G109">
        <v>0</v>
      </c>
      <c r="H109">
        <v>0</v>
      </c>
      <c r="I109">
        <v>0</v>
      </c>
      <c r="J109">
        <v>0</v>
      </c>
    </row>
    <row r="110" spans="1:10" x14ac:dyDescent="0.3">
      <c r="A110" s="83">
        <v>9002</v>
      </c>
      <c r="B110" s="318" t="s">
        <v>446</v>
      </c>
      <c r="C110" t="s">
        <v>447</v>
      </c>
      <c r="D110">
        <v>0</v>
      </c>
      <c r="E110">
        <v>0</v>
      </c>
      <c r="F110">
        <v>0</v>
      </c>
      <c r="G110">
        <v>0</v>
      </c>
      <c r="H110">
        <v>0</v>
      </c>
      <c r="I110">
        <v>0</v>
      </c>
      <c r="J110">
        <v>0</v>
      </c>
    </row>
    <row r="111" spans="1:10" x14ac:dyDescent="0.3">
      <c r="A111" s="83">
        <v>9003</v>
      </c>
      <c r="B111" s="318" t="s">
        <v>448</v>
      </c>
      <c r="C111" t="s">
        <v>449</v>
      </c>
      <c r="D111">
        <v>0</v>
      </c>
      <c r="E111">
        <v>0</v>
      </c>
      <c r="F111">
        <v>0</v>
      </c>
      <c r="G111">
        <v>0</v>
      </c>
      <c r="H111">
        <v>0</v>
      </c>
      <c r="I111">
        <v>0</v>
      </c>
      <c r="J111">
        <v>0</v>
      </c>
    </row>
    <row r="112" spans="1:10" ht="43.2" x14ac:dyDescent="0.3">
      <c r="A112" s="83">
        <v>9004</v>
      </c>
      <c r="B112" s="318" t="s">
        <v>450</v>
      </c>
      <c r="C112" t="s">
        <v>451</v>
      </c>
      <c r="D112" t="s">
        <v>193</v>
      </c>
      <c r="E112" t="s">
        <v>193</v>
      </c>
      <c r="F112" t="s">
        <v>193</v>
      </c>
      <c r="G112" t="s">
        <v>193</v>
      </c>
      <c r="H112" t="s">
        <v>193</v>
      </c>
      <c r="I112" t="s">
        <v>193</v>
      </c>
      <c r="J112" t="s">
        <v>193</v>
      </c>
    </row>
    <row r="113" spans="1:10" x14ac:dyDescent="0.3">
      <c r="A113" s="83">
        <v>9005</v>
      </c>
      <c r="B113" s="318" t="s">
        <v>452</v>
      </c>
      <c r="C113" t="s">
        <v>453</v>
      </c>
      <c r="D113">
        <v>0</v>
      </c>
      <c r="E113">
        <v>0</v>
      </c>
      <c r="F113">
        <v>0</v>
      </c>
      <c r="G113">
        <v>0</v>
      </c>
      <c r="H113">
        <v>0</v>
      </c>
      <c r="I113">
        <v>0</v>
      </c>
      <c r="J113">
        <v>0</v>
      </c>
    </row>
    <row r="114" spans="1:10" x14ac:dyDescent="0.3">
      <c r="A114" s="83">
        <v>9006</v>
      </c>
      <c r="B114" s="318" t="s">
        <v>454</v>
      </c>
      <c r="C114" t="s">
        <v>455</v>
      </c>
      <c r="D114">
        <v>0</v>
      </c>
      <c r="E114">
        <v>0</v>
      </c>
      <c r="F114">
        <v>0</v>
      </c>
      <c r="G114">
        <v>0</v>
      </c>
      <c r="H114">
        <v>0</v>
      </c>
      <c r="I114">
        <v>0</v>
      </c>
      <c r="J114">
        <v>0</v>
      </c>
    </row>
    <row r="115" spans="1:10" ht="28.8" x14ac:dyDescent="0.3">
      <c r="A115" s="83">
        <v>9007</v>
      </c>
      <c r="B115" s="318" t="s">
        <v>561</v>
      </c>
      <c r="C115" t="s">
        <v>456</v>
      </c>
      <c r="D115">
        <v>0</v>
      </c>
      <c r="E115">
        <v>0</v>
      </c>
      <c r="F115">
        <v>0</v>
      </c>
      <c r="G115">
        <v>0</v>
      </c>
      <c r="H115">
        <v>0</v>
      </c>
      <c r="I115">
        <v>0</v>
      </c>
      <c r="J115">
        <v>0</v>
      </c>
    </row>
    <row r="116" spans="1:10" x14ac:dyDescent="0.3">
      <c r="A116" s="83">
        <v>9008</v>
      </c>
      <c r="B116" s="318" t="s">
        <v>457</v>
      </c>
      <c r="C116" t="s">
        <v>193</v>
      </c>
      <c r="D116">
        <v>2.38</v>
      </c>
      <c r="E116">
        <v>1.64</v>
      </c>
      <c r="F116">
        <v>3.87</v>
      </c>
      <c r="G116">
        <v>3.1</v>
      </c>
      <c r="H116">
        <v>4.24</v>
      </c>
      <c r="I116">
        <v>2.73</v>
      </c>
      <c r="J116">
        <v>2.42</v>
      </c>
    </row>
    <row r="117" spans="1:10" x14ac:dyDescent="0.3">
      <c r="A117" s="83">
        <v>9010</v>
      </c>
      <c r="B117" s="318" t="s">
        <v>458</v>
      </c>
      <c r="C117" t="s">
        <v>459</v>
      </c>
      <c r="D117">
        <v>0</v>
      </c>
      <c r="E117">
        <v>0</v>
      </c>
      <c r="F117">
        <v>0</v>
      </c>
      <c r="G117">
        <v>0</v>
      </c>
      <c r="H117">
        <v>0</v>
      </c>
      <c r="I117">
        <v>0</v>
      </c>
      <c r="J117">
        <v>0</v>
      </c>
    </row>
    <row r="118" spans="1:10" ht="43.2" x14ac:dyDescent="0.3">
      <c r="A118" s="83">
        <v>9011</v>
      </c>
      <c r="B118" s="318" t="s">
        <v>460</v>
      </c>
      <c r="C118" t="s">
        <v>461</v>
      </c>
      <c r="D118">
        <v>0</v>
      </c>
      <c r="E118">
        <v>0</v>
      </c>
      <c r="F118">
        <v>0</v>
      </c>
      <c r="G118">
        <v>0</v>
      </c>
      <c r="H118">
        <v>0</v>
      </c>
      <c r="I118">
        <v>0</v>
      </c>
      <c r="J118">
        <v>0</v>
      </c>
    </row>
    <row r="119" spans="1:10" ht="43.2" x14ac:dyDescent="0.3">
      <c r="A119" s="83">
        <v>9012</v>
      </c>
      <c r="B119" s="318" t="s">
        <v>462</v>
      </c>
      <c r="C119" t="s">
        <v>461</v>
      </c>
      <c r="D119">
        <v>0</v>
      </c>
      <c r="E119">
        <v>0</v>
      </c>
      <c r="F119">
        <v>0</v>
      </c>
      <c r="G119">
        <v>0</v>
      </c>
      <c r="H119">
        <v>0</v>
      </c>
      <c r="I119">
        <v>0</v>
      </c>
      <c r="J119">
        <v>0</v>
      </c>
    </row>
    <row r="120" spans="1:10" x14ac:dyDescent="0.3">
      <c r="A120" s="83">
        <v>9013</v>
      </c>
      <c r="B120" s="318" t="s">
        <v>463</v>
      </c>
      <c r="C120" t="s">
        <v>464</v>
      </c>
      <c r="D120">
        <v>0</v>
      </c>
      <c r="E120">
        <v>0</v>
      </c>
      <c r="F120">
        <v>0</v>
      </c>
      <c r="G120">
        <v>0</v>
      </c>
      <c r="H120">
        <v>0</v>
      </c>
      <c r="I120">
        <v>0</v>
      </c>
      <c r="J120">
        <v>0</v>
      </c>
    </row>
    <row r="121" spans="1:10" x14ac:dyDescent="0.3">
      <c r="A121" s="83">
        <v>9014</v>
      </c>
      <c r="B121" s="318" t="s">
        <v>465</v>
      </c>
      <c r="C121" t="s">
        <v>466</v>
      </c>
      <c r="D121">
        <v>0</v>
      </c>
      <c r="E121">
        <v>0</v>
      </c>
      <c r="F121">
        <v>0</v>
      </c>
      <c r="G121">
        <v>0</v>
      </c>
      <c r="H121">
        <v>0</v>
      </c>
      <c r="I121">
        <v>0</v>
      </c>
      <c r="J121">
        <v>0</v>
      </c>
    </row>
    <row r="122" spans="1:10" ht="43.2" x14ac:dyDescent="0.3">
      <c r="A122" s="83">
        <v>9015</v>
      </c>
      <c r="B122" s="318" t="s">
        <v>467</v>
      </c>
      <c r="C122" t="s">
        <v>193</v>
      </c>
      <c r="D122">
        <v>0</v>
      </c>
      <c r="E122">
        <v>0</v>
      </c>
      <c r="F122">
        <v>0</v>
      </c>
      <c r="G122">
        <v>0</v>
      </c>
      <c r="H122">
        <v>0</v>
      </c>
      <c r="I122">
        <v>0</v>
      </c>
      <c r="J122">
        <v>0</v>
      </c>
    </row>
    <row r="123" spans="1:10" ht="43.2" x14ac:dyDescent="0.3">
      <c r="A123" s="83">
        <v>9016</v>
      </c>
      <c r="B123" s="318" t="s">
        <v>468</v>
      </c>
      <c r="C123" t="s">
        <v>193</v>
      </c>
      <c r="D123">
        <v>0</v>
      </c>
      <c r="E123">
        <v>0</v>
      </c>
      <c r="F123">
        <v>0</v>
      </c>
      <c r="G123">
        <v>0</v>
      </c>
      <c r="H123">
        <v>0</v>
      </c>
      <c r="I123">
        <v>0</v>
      </c>
      <c r="J123">
        <v>0</v>
      </c>
    </row>
    <row r="124" spans="1:10" x14ac:dyDescent="0.3">
      <c r="A124" s="83">
        <v>9017</v>
      </c>
      <c r="B124" s="318" t="s">
        <v>469</v>
      </c>
      <c r="C124" t="s">
        <v>470</v>
      </c>
      <c r="D124">
        <v>0</v>
      </c>
      <c r="E124">
        <v>0</v>
      </c>
      <c r="F124">
        <v>0</v>
      </c>
      <c r="G124">
        <v>0</v>
      </c>
      <c r="H124">
        <v>0</v>
      </c>
      <c r="I124">
        <v>0</v>
      </c>
      <c r="J124">
        <v>0</v>
      </c>
    </row>
    <row r="125" spans="1:10" ht="28.8" x14ac:dyDescent="0.3">
      <c r="A125" s="83">
        <v>9018</v>
      </c>
      <c r="B125" s="318" t="s">
        <v>471</v>
      </c>
      <c r="C125" t="s">
        <v>472</v>
      </c>
      <c r="D125">
        <v>0</v>
      </c>
      <c r="E125">
        <v>0</v>
      </c>
      <c r="F125">
        <v>0</v>
      </c>
      <c r="G125">
        <v>0</v>
      </c>
      <c r="H125">
        <v>0</v>
      </c>
      <c r="I125">
        <v>0</v>
      </c>
      <c r="J125">
        <v>0</v>
      </c>
    </row>
    <row r="126" spans="1:10" x14ac:dyDescent="0.3">
      <c r="A126" s="83">
        <v>9019</v>
      </c>
      <c r="B126" s="318" t="s">
        <v>473</v>
      </c>
      <c r="C126" t="s">
        <v>474</v>
      </c>
      <c r="D126">
        <v>0</v>
      </c>
      <c r="E126">
        <v>0</v>
      </c>
      <c r="F126">
        <v>0</v>
      </c>
      <c r="G126">
        <v>0</v>
      </c>
      <c r="H126">
        <v>0</v>
      </c>
      <c r="I126">
        <v>0</v>
      </c>
      <c r="J126">
        <v>0</v>
      </c>
    </row>
    <row r="274" spans="6:6" x14ac:dyDescent="0.3">
      <c r="F274" s="411"/>
    </row>
  </sheetData>
  <sheetProtection algorithmName="SHA-512" hashValue="k0CyXguAHmkWjYp7c1DDfz2RSljZ53WZjeOA/rwOc1CPXlvCPr9x18rNfJEL0pkMPkyxdSFpE62HVYcQJ/Rflg==" saltValue="TDAQv+7g4QHRw02jAXI9OA=="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customXml/itemProps3.xml><?xml version="1.0" encoding="utf-8"?>
<ds:datastoreItem xmlns:ds="http://schemas.openxmlformats.org/officeDocument/2006/customXml" ds:itemID="{748ED7BE-98F7-46AD-806A-4A5AD2D2AF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Instructions</vt:lpstr>
      <vt:lpstr>Unit Data from Audit Worksheet</vt:lpstr>
      <vt:lpstr>TD Info Completed by Auditor</vt:lpstr>
      <vt:lpstr>Import</vt:lpstr>
      <vt:lpstr>Performance  Indicators Print</vt:lpstr>
      <vt:lpstr>PY1 Data(H)</vt:lpstr>
      <vt:lpstr>Formula for unit data</vt:lpstr>
      <vt:lpstr>Unit Data</vt:lpstr>
      <vt:lpstr>PY2 Data(H)</vt:lpstr>
      <vt:lpstr>Unit Names(H)</vt:lpstr>
      <vt:lpstr>Sheet1</vt:lpstr>
      <vt:lpstr>Instructions!Print_Area</vt:lpstr>
      <vt:lpstr>'Performance  Indicators Print'!Print_Area</vt:lpstr>
      <vt:lpstr>'TD Info Completed by Auditor'!Print_Area</vt:lpstr>
      <vt:lpstr>'Unit Data from Audit Worksheet'!Print_Area</vt:lpstr>
      <vt:lpstr>'Performance  Indicators Print'!Print_Titles</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2022-10-21T14:59:13Z</cp:lastPrinted>
  <dcterms:created xsi:type="dcterms:W3CDTF">2011-03-11T21:05:05Z</dcterms:created>
  <dcterms:modified xsi:type="dcterms:W3CDTF">2022-10-21T14:59:23Z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