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BCD2E2B8-069A-45AE-87D0-74FC026A4923}" xr6:coauthVersionLast="45" xr6:coauthVersionMax="45" xr10:uidLastSave="{00000000-0000-0000-0000-000000000000}"/>
  <bookViews>
    <workbookView xWindow="28680" yWindow="-120" windowWidth="29040" windowHeight="15840" activeTab="2" xr2:uid="{00000000-000D-0000-FFFF-FFFF00000000}"/>
  </bookViews>
  <sheets>
    <sheet name="Instructions" sheetId="38" r:id="rId1"/>
    <sheet name="Unit Data from Audit Worksheet" sheetId="1" r:id="rId2"/>
    <sheet name="IMPORT" sheetId="28" r:id="rId3"/>
    <sheet name="Unit Names" sheetId="29" state="hidden" r:id="rId4"/>
    <sheet name="2018 Data" sheetId="35" state="hidden" r:id="rId5"/>
    <sheet name="2019 Data" sheetId="36" state="hidden" r:id="rId6"/>
  </sheets>
  <externalReferences>
    <externalReference r:id="rId7"/>
  </externalReferences>
  <definedNames>
    <definedName name="Audit_Dtl">[1]Database!$AC$3:$AP$413</definedName>
    <definedName name="_xlnm.Print_Area" localSheetId="0">Instructions!$B$1:$B$34</definedName>
    <definedName name="_xlnm.Print_Area" localSheetId="1">'Unit Data from Audit Worksheet'!$A$6:$E$59</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5" i="28" l="1"/>
  <c r="L65" i="28" s="1"/>
  <c r="E66" i="28"/>
  <c r="L66" i="28" s="1"/>
  <c r="E67" i="28"/>
  <c r="L67" i="28" s="1"/>
  <c r="E68" i="28"/>
  <c r="L68" i="28" s="1"/>
  <c r="E69" i="28"/>
  <c r="L69" i="28" s="1"/>
  <c r="Q66" i="28" l="1"/>
  <c r="Q67" i="28"/>
  <c r="Q68" i="28"/>
  <c r="Q69" i="28"/>
  <c r="Q65" i="28"/>
  <c r="E58" i="28"/>
  <c r="L58" i="28" s="1"/>
  <c r="E59" i="28"/>
  <c r="L59" i="28" s="1"/>
  <c r="E60" i="28"/>
  <c r="L60" i="28" s="1"/>
  <c r="E61" i="28"/>
  <c r="L61" i="28" s="1"/>
  <c r="E62" i="28"/>
  <c r="L62" i="28" s="1"/>
  <c r="E63" i="28"/>
  <c r="L63" i="28" s="1"/>
  <c r="E64" i="28"/>
  <c r="L64" i="28" s="1"/>
  <c r="E57" i="28"/>
  <c r="L57" i="28" s="1"/>
  <c r="G68" i="1"/>
  <c r="G69" i="1"/>
  <c r="G70" i="1"/>
  <c r="G71" i="1"/>
  <c r="G72" i="1"/>
  <c r="G73" i="1"/>
  <c r="G74" i="1"/>
  <c r="G67" i="1"/>
  <c r="C66" i="28" l="1"/>
  <c r="C67" i="28"/>
  <c r="C68" i="28"/>
  <c r="C69" i="28"/>
  <c r="C65" i="28"/>
  <c r="A66" i="28"/>
  <c r="A67" i="28"/>
  <c r="A68" i="28"/>
  <c r="A69" i="28"/>
  <c r="A65" i="28"/>
  <c r="G24" i="1"/>
  <c r="G25" i="1"/>
  <c r="G26" i="1"/>
  <c r="G27" i="1"/>
  <c r="G30" i="1"/>
  <c r="G83" i="1"/>
  <c r="F66" i="28" s="1"/>
  <c r="G86" i="1"/>
  <c r="F69" i="28" s="1"/>
  <c r="G85" i="1"/>
  <c r="F68" i="28" s="1"/>
  <c r="G84" i="1"/>
  <c r="F67" i="28" s="1"/>
  <c r="G82" i="1"/>
  <c r="F65" i="28" s="1"/>
  <c r="F83" i="1"/>
  <c r="F84" i="1"/>
  <c r="F85" i="1"/>
  <c r="F86" i="1"/>
  <c r="F82" i="1"/>
  <c r="G23" i="1" l="1"/>
  <c r="G22" i="1" l="1"/>
  <c r="G19" i="1"/>
  <c r="G17" i="1"/>
  <c r="L55" i="28" l="1"/>
  <c r="L54" i="28"/>
  <c r="L53" i="28"/>
  <c r="U53" i="28" l="1"/>
  <c r="U54" i="28"/>
  <c r="U55" i="28"/>
  <c r="U56" i="28"/>
  <c r="R53" i="28" l="1"/>
  <c r="R54" i="28"/>
  <c r="R55" i="28"/>
  <c r="R56" i="28"/>
  <c r="A58" i="28" l="1"/>
  <c r="R58" i="28" s="1"/>
  <c r="C58" i="28"/>
  <c r="F58" i="28"/>
  <c r="A59" i="28"/>
  <c r="R59" i="28" s="1"/>
  <c r="C59" i="28"/>
  <c r="F59" i="28"/>
  <c r="A60" i="28"/>
  <c r="R60" i="28" s="1"/>
  <c r="C60" i="28"/>
  <c r="F60" i="28"/>
  <c r="A61" i="28"/>
  <c r="R61" i="28" s="1"/>
  <c r="C61" i="28"/>
  <c r="F61" i="28"/>
  <c r="A62" i="28"/>
  <c r="R62" i="28" s="1"/>
  <c r="C62" i="28"/>
  <c r="F62" i="28"/>
  <c r="A63" i="28"/>
  <c r="R63" i="28" s="1"/>
  <c r="C63" i="28"/>
  <c r="F63" i="28"/>
  <c r="A64" i="28"/>
  <c r="R64" i="28" s="1"/>
  <c r="C64" i="28"/>
  <c r="F64" i="28"/>
  <c r="F57" i="28"/>
  <c r="C57" i="28"/>
  <c r="A57" i="28"/>
  <c r="R57" i="28" s="1"/>
  <c r="U59" i="28" l="1"/>
  <c r="Q59" i="28"/>
  <c r="U63" i="28"/>
  <c r="Q63" i="28"/>
  <c r="U57" i="28"/>
  <c r="Q57" i="28"/>
  <c r="U61" i="28"/>
  <c r="Q61" i="28"/>
  <c r="U64" i="28"/>
  <c r="Q64" i="28"/>
  <c r="U62" i="28"/>
  <c r="Q62" i="28"/>
  <c r="U58" i="28"/>
  <c r="Q58" i="28"/>
  <c r="U60" i="28"/>
  <c r="Q60" i="28"/>
  <c r="A36" i="28"/>
  <c r="R36" i="28" s="1"/>
  <c r="A33" i="28"/>
  <c r="R33" i="28" s="1"/>
  <c r="A34" i="28"/>
  <c r="R34" i="28" s="1"/>
  <c r="A35" i="28"/>
  <c r="R35" i="28" s="1"/>
  <c r="A32" i="28"/>
  <c r="R32" i="28" s="1"/>
  <c r="A31" i="28"/>
  <c r="R31" i="28" s="1"/>
  <c r="A30" i="28"/>
  <c r="R30" i="28" s="1"/>
  <c r="A29" i="28"/>
  <c r="R29" i="28" s="1"/>
  <c r="A28" i="28"/>
  <c r="R28" i="28" s="1"/>
  <c r="A27" i="28"/>
  <c r="R27" i="28" s="1"/>
  <c r="F46" i="28"/>
  <c r="F44" i="28"/>
  <c r="F43" i="28"/>
  <c r="F40" i="28"/>
  <c r="F27" i="28"/>
  <c r="F25" i="28"/>
  <c r="F24" i="28"/>
  <c r="F23" i="28"/>
  <c r="F22" i="28"/>
  <c r="F21" i="28"/>
  <c r="F20" i="28"/>
  <c r="F19" i="28"/>
  <c r="H17" i="28"/>
  <c r="H18" i="28"/>
  <c r="H19" i="28"/>
  <c r="H20" i="28"/>
  <c r="H21" i="28"/>
  <c r="H22" i="28"/>
  <c r="H23" i="28"/>
  <c r="F18" i="28"/>
  <c r="F17" i="28"/>
  <c r="H13" i="28"/>
  <c r="H11" i="28"/>
  <c r="F11" i="28"/>
  <c r="F8" i="28"/>
  <c r="H8" i="28"/>
  <c r="F7" i="28"/>
  <c r="B13" i="28"/>
  <c r="C13" i="28"/>
  <c r="E13" i="28"/>
  <c r="L13" i="28" s="1"/>
  <c r="U13" i="28" s="1"/>
  <c r="A13" i="28"/>
  <c r="R13" i="28" s="1"/>
  <c r="G44" i="1"/>
  <c r="F38" i="28" s="1"/>
  <c r="G34" i="1"/>
  <c r="F28" i="28" s="1"/>
  <c r="F26" i="28"/>
  <c r="H30" i="1"/>
  <c r="F15" i="28"/>
  <c r="E57" i="1"/>
  <c r="E59" i="1"/>
  <c r="E55" i="1"/>
  <c r="E54" i="1"/>
  <c r="E53" i="1"/>
  <c r="E50" i="1"/>
  <c r="E49" i="1"/>
  <c r="E48" i="1"/>
  <c r="E45" i="1"/>
  <c r="E44" i="1"/>
  <c r="E43" i="1"/>
  <c r="E42" i="1"/>
  <c r="E41" i="1"/>
  <c r="E40" i="1"/>
  <c r="E39" i="1"/>
  <c r="E38" i="1"/>
  <c r="E37" i="1"/>
  <c r="E36" i="1"/>
  <c r="E35" i="1"/>
  <c r="E34" i="1"/>
  <c r="E33" i="1"/>
  <c r="E30" i="1"/>
  <c r="G45" i="1" s="1"/>
  <c r="F39" i="28" s="1"/>
  <c r="E29" i="1"/>
  <c r="E28" i="1"/>
  <c r="E21" i="1"/>
  <c r="E20" i="1"/>
  <c r="E19" i="1"/>
  <c r="E16" i="1"/>
  <c r="E15" i="1"/>
  <c r="E14" i="1"/>
  <c r="E13" i="1"/>
  <c r="E11" i="1"/>
  <c r="E10" i="1"/>
  <c r="E8" i="1"/>
  <c r="E7" i="1"/>
  <c r="T13" i="28" l="1"/>
  <c r="A18" i="28"/>
  <c r="R18" i="28" s="1"/>
  <c r="B18" i="28"/>
  <c r="A19" i="28"/>
  <c r="R19" i="28" s="1"/>
  <c r="B19" i="28"/>
  <c r="A20" i="28"/>
  <c r="R20" i="28" s="1"/>
  <c r="B20" i="28"/>
  <c r="A21" i="28"/>
  <c r="R21" i="28" s="1"/>
  <c r="B21" i="28"/>
  <c r="A22" i="28"/>
  <c r="R22" i="28" s="1"/>
  <c r="B22" i="28"/>
  <c r="A23" i="28"/>
  <c r="R23" i="28" s="1"/>
  <c r="B23" i="28"/>
  <c r="A17" i="28" l="1"/>
  <c r="R17" i="28" s="1"/>
  <c r="A16" i="28"/>
  <c r="R16" i="28" s="1"/>
  <c r="A15" i="28"/>
  <c r="R15" i="28" s="1"/>
  <c r="A14" i="28"/>
  <c r="R14" i="28" s="1"/>
  <c r="A12" i="28"/>
  <c r="R12" i="28" s="1"/>
  <c r="A11" i="28"/>
  <c r="R11" i="28" s="1"/>
  <c r="A10" i="28"/>
  <c r="R10" i="28" s="1"/>
  <c r="A9" i="28"/>
  <c r="R9" i="28" s="1"/>
  <c r="A24" i="28"/>
  <c r="R24" i="28" s="1"/>
  <c r="A25" i="28"/>
  <c r="R25" i="28" s="1"/>
  <c r="A26" i="28"/>
  <c r="R26" i="28" s="1"/>
  <c r="C18" i="28"/>
  <c r="E18" i="28"/>
  <c r="L18" i="28" s="1"/>
  <c r="U18" i="28" s="1"/>
  <c r="C19" i="28"/>
  <c r="E19" i="28"/>
  <c r="L19" i="28" s="1"/>
  <c r="U19" i="28" s="1"/>
  <c r="C20" i="28"/>
  <c r="E20" i="28"/>
  <c r="L20" i="28" s="1"/>
  <c r="U20" i="28" s="1"/>
  <c r="C21" i="28"/>
  <c r="E21" i="28"/>
  <c r="L21" i="28" s="1"/>
  <c r="U21" i="28" s="1"/>
  <c r="C22" i="28"/>
  <c r="E22" i="28"/>
  <c r="L22" i="28" s="1"/>
  <c r="U22" i="28" s="1"/>
  <c r="C23" i="28"/>
  <c r="E23" i="28"/>
  <c r="L23" i="28" s="1"/>
  <c r="U23" i="28" s="1"/>
  <c r="B24" i="28"/>
  <c r="C24" i="28"/>
  <c r="E24" i="28"/>
  <c r="H24" i="28"/>
  <c r="E46" i="28" l="1"/>
  <c r="L46" i="28" s="1"/>
  <c r="U46" i="28" s="1"/>
  <c r="H47" i="28"/>
  <c r="C46" i="28"/>
  <c r="B46" i="28"/>
  <c r="A46" i="28"/>
  <c r="R46" i="28" s="1"/>
  <c r="D3" i="1"/>
  <c r="F234" i="35"/>
  <c r="G234" i="35"/>
  <c r="E234" i="35"/>
  <c r="E231" i="35"/>
  <c r="E235" i="35" s="1"/>
  <c r="F231" i="35"/>
  <c r="G231" i="35"/>
  <c r="L70" i="28" l="1"/>
  <c r="L4" i="28"/>
  <c r="T46" i="28"/>
  <c r="G235" i="35"/>
  <c r="F235" i="35"/>
  <c r="T11" i="28"/>
  <c r="T17" i="28"/>
  <c r="H62" i="1"/>
  <c r="G62" i="1" s="1"/>
  <c r="F51" i="28" s="1"/>
  <c r="H61" i="1"/>
  <c r="H60" i="1"/>
  <c r="G61" i="1"/>
  <c r="F50" i="28" s="1"/>
  <c r="G60" i="1"/>
  <c r="F49" i="28" s="1"/>
  <c r="O26" i="28"/>
  <c r="E52" i="28"/>
  <c r="L52" i="28" s="1"/>
  <c r="H52" i="28"/>
  <c r="C52" i="28"/>
  <c r="A52" i="28"/>
  <c r="R52" i="28" s="1"/>
  <c r="H49" i="28"/>
  <c r="H50" i="28"/>
  <c r="E49" i="28"/>
  <c r="E50" i="28"/>
  <c r="E51" i="28"/>
  <c r="A49" i="28"/>
  <c r="R49" i="28" s="1"/>
  <c r="B49" i="28"/>
  <c r="C49" i="28"/>
  <c r="A50" i="28"/>
  <c r="R50" i="28" s="1"/>
  <c r="B50" i="28"/>
  <c r="C50" i="28"/>
  <c r="A51" i="28"/>
  <c r="R51" i="28" s="1"/>
  <c r="B51" i="28"/>
  <c r="C51" i="28"/>
  <c r="G65" i="1"/>
  <c r="F52" i="28" s="1"/>
  <c r="G39" i="1"/>
  <c r="F33" i="28" s="1"/>
  <c r="G55" i="1"/>
  <c r="F45" i="28" s="1"/>
  <c r="G58" i="1"/>
  <c r="F47" i="28" s="1"/>
  <c r="A8" i="28"/>
  <c r="R8" i="28" s="1"/>
  <c r="B8" i="28"/>
  <c r="C8" i="28"/>
  <c r="E8" i="28"/>
  <c r="H7" i="28"/>
  <c r="E7" i="28"/>
  <c r="C7" i="28"/>
  <c r="B7" i="28"/>
  <c r="A7" i="28"/>
  <c r="R7" i="28" s="1"/>
  <c r="E47" i="28"/>
  <c r="L47" i="28" s="1"/>
  <c r="U47" i="28" s="1"/>
  <c r="G42" i="1"/>
  <c r="F36" i="28" s="1"/>
  <c r="E17" i="28"/>
  <c r="B17" i="28"/>
  <c r="C17" i="28"/>
  <c r="E11" i="28"/>
  <c r="B11" i="28"/>
  <c r="C11" i="28"/>
  <c r="E14" i="28"/>
  <c r="C2" i="28"/>
  <c r="G14" i="1"/>
  <c r="F10" i="28" s="1"/>
  <c r="G13" i="1"/>
  <c r="F9" i="28" s="1"/>
  <c r="H48" i="28"/>
  <c r="H44" i="28"/>
  <c r="H45" i="28"/>
  <c r="H43" i="28"/>
  <c r="H41" i="28"/>
  <c r="H42" i="28"/>
  <c r="H40" i="28"/>
  <c r="H28" i="28"/>
  <c r="H29" i="28"/>
  <c r="H30" i="28"/>
  <c r="H31" i="28"/>
  <c r="H32" i="28"/>
  <c r="H33" i="28"/>
  <c r="H34" i="28"/>
  <c r="H35" i="28"/>
  <c r="H36" i="28"/>
  <c r="H37" i="28"/>
  <c r="H38" i="28"/>
  <c r="H39" i="28"/>
  <c r="H27" i="28"/>
  <c r="H10" i="28"/>
  <c r="H12" i="28"/>
  <c r="H14" i="28"/>
  <c r="H15" i="28"/>
  <c r="H16" i="28"/>
  <c r="H25" i="28"/>
  <c r="H26" i="28"/>
  <c r="H9" i="28"/>
  <c r="H6" i="28"/>
  <c r="H5" i="28"/>
  <c r="A47" i="28"/>
  <c r="R47" i="28" s="1"/>
  <c r="B47" i="28"/>
  <c r="C47" i="28"/>
  <c r="A44" i="28"/>
  <c r="R44" i="28" s="1"/>
  <c r="B44" i="28"/>
  <c r="C44" i="28"/>
  <c r="E44" i="28"/>
  <c r="A45" i="28"/>
  <c r="R45" i="28" s="1"/>
  <c r="B45" i="28"/>
  <c r="C45" i="28"/>
  <c r="E45" i="28"/>
  <c r="E43" i="28"/>
  <c r="C43" i="28"/>
  <c r="B43" i="28"/>
  <c r="A43" i="28"/>
  <c r="R43" i="28" s="1"/>
  <c r="E40" i="28"/>
  <c r="G43" i="1"/>
  <c r="F37" i="28" s="1"/>
  <c r="E36" i="28"/>
  <c r="E32" i="28"/>
  <c r="E27" i="28"/>
  <c r="B48" i="28"/>
  <c r="B42" i="28"/>
  <c r="B41" i="28"/>
  <c r="B40" i="28"/>
  <c r="B39" i="28"/>
  <c r="B38" i="28"/>
  <c r="B37" i="28"/>
  <c r="B36" i="28"/>
  <c r="B35" i="28"/>
  <c r="B34" i="28"/>
  <c r="B33" i="28"/>
  <c r="B32" i="28"/>
  <c r="B31" i="28"/>
  <c r="B30" i="28"/>
  <c r="B29" i="28"/>
  <c r="B28" i="28"/>
  <c r="B27" i="28"/>
  <c r="B26" i="28"/>
  <c r="B25" i="28"/>
  <c r="B16" i="28"/>
  <c r="B15" i="28"/>
  <c r="B14" i="28"/>
  <c r="B12" i="28"/>
  <c r="B10" i="28"/>
  <c r="B9" i="28"/>
  <c r="B6" i="28"/>
  <c r="B5" i="28"/>
  <c r="E48" i="28"/>
  <c r="A48" i="28"/>
  <c r="R48" i="28" s="1"/>
  <c r="C48" i="28"/>
  <c r="G59" i="1"/>
  <c r="F48" i="28" s="1"/>
  <c r="G8" i="1"/>
  <c r="F6" i="28" s="1"/>
  <c r="G7" i="1"/>
  <c r="F5" i="28" s="1"/>
  <c r="A42" i="28"/>
  <c r="R42" i="28" s="1"/>
  <c r="A41" i="28"/>
  <c r="R41" i="28" s="1"/>
  <c r="C41" i="28"/>
  <c r="C42" i="28"/>
  <c r="C40" i="28"/>
  <c r="A40" i="28"/>
  <c r="R40" i="28" s="1"/>
  <c r="A39" i="28"/>
  <c r="R39" i="28" s="1"/>
  <c r="A37" i="28"/>
  <c r="R37" i="28" s="1"/>
  <c r="A38" i="28"/>
  <c r="R38" i="28" s="1"/>
  <c r="A6" i="28"/>
  <c r="R6" i="28" s="1"/>
  <c r="A5" i="28"/>
  <c r="R5" i="28" s="1"/>
  <c r="C5" i="28"/>
  <c r="C6" i="28"/>
  <c r="C9" i="28"/>
  <c r="C10" i="28"/>
  <c r="C12" i="28"/>
  <c r="C14" i="28"/>
  <c r="C15" i="28"/>
  <c r="C16" i="28"/>
  <c r="C25" i="28"/>
  <c r="C26" i="28"/>
  <c r="C27" i="28"/>
  <c r="C28" i="28"/>
  <c r="C29" i="28"/>
  <c r="C30" i="28"/>
  <c r="C31" i="28"/>
  <c r="C32" i="28"/>
  <c r="C33" i="28"/>
  <c r="C34" i="28"/>
  <c r="C35" i="28"/>
  <c r="C36" i="28"/>
  <c r="C37" i="28"/>
  <c r="C38" i="28"/>
  <c r="C39" i="28"/>
  <c r="E42" i="28"/>
  <c r="E41" i="28"/>
  <c r="E39" i="28"/>
  <c r="E38" i="28"/>
  <c r="E37" i="28"/>
  <c r="E35" i="28"/>
  <c r="E34" i="28"/>
  <c r="E33" i="28"/>
  <c r="E31" i="28"/>
  <c r="E30" i="28"/>
  <c r="E29" i="28"/>
  <c r="E26" i="28"/>
  <c r="E25" i="28"/>
  <c r="E16" i="28"/>
  <c r="E10" i="28"/>
  <c r="E9" i="28"/>
  <c r="E6" i="28"/>
  <c r="E5" i="28"/>
  <c r="G41" i="1"/>
  <c r="F35" i="28" s="1"/>
  <c r="G50" i="1"/>
  <c r="F42" i="28" s="1"/>
  <c r="G49" i="1"/>
  <c r="F41" i="28" s="1"/>
  <c r="G40" i="1"/>
  <c r="F34" i="28" s="1"/>
  <c r="G38" i="1"/>
  <c r="F32" i="28" s="1"/>
  <c r="G37" i="1"/>
  <c r="F31" i="28" s="1"/>
  <c r="G36" i="1"/>
  <c r="F30" i="28" s="1"/>
  <c r="G35" i="1"/>
  <c r="F29" i="28" s="1"/>
  <c r="G20" i="1"/>
  <c r="F16" i="28" s="1"/>
  <c r="D2" i="28"/>
  <c r="E2" i="28" s="1"/>
  <c r="E15" i="28"/>
  <c r="H44" i="1"/>
  <c r="E28" i="28"/>
  <c r="G16" i="1"/>
  <c r="F12" i="28" s="1"/>
  <c r="E12" i="28"/>
  <c r="T28" i="28" l="1"/>
  <c r="L15" i="28"/>
  <c r="U15" i="28" s="1"/>
  <c r="L16" i="28"/>
  <c r="U16" i="28" s="1"/>
  <c r="L35" i="28"/>
  <c r="U35" i="28" s="1"/>
  <c r="T6" i="28"/>
  <c r="T14" i="28"/>
  <c r="T34" i="28"/>
  <c r="T40" i="28"/>
  <c r="L14" i="28"/>
  <c r="U14" i="28" s="1"/>
  <c r="L8" i="28"/>
  <c r="U8" i="28" s="1"/>
  <c r="T49" i="28"/>
  <c r="L25" i="28"/>
  <c r="U25" i="28" s="1"/>
  <c r="L37" i="28"/>
  <c r="U37" i="28" s="1"/>
  <c r="T9" i="28"/>
  <c r="T12" i="28"/>
  <c r="T33" i="28"/>
  <c r="L27" i="28"/>
  <c r="U27" i="28" s="1"/>
  <c r="L43" i="28"/>
  <c r="U43" i="28" s="1"/>
  <c r="T44" i="28"/>
  <c r="T36" i="28"/>
  <c r="L26" i="28"/>
  <c r="U26" i="28" s="1"/>
  <c r="L38" i="28"/>
  <c r="U38" i="28" s="1"/>
  <c r="T10" i="28"/>
  <c r="T7" i="28"/>
  <c r="T51" i="28"/>
  <c r="L51" i="28"/>
  <c r="U51" i="28" s="1"/>
  <c r="U52" i="28"/>
  <c r="L28" i="28"/>
  <c r="U28" i="28" s="1"/>
  <c r="L32" i="28"/>
  <c r="U32" i="28" s="1"/>
  <c r="L45" i="28"/>
  <c r="U45" i="28" s="1"/>
  <c r="L29" i="28"/>
  <c r="U29" i="28" s="1"/>
  <c r="L39" i="28"/>
  <c r="U39" i="28" s="1"/>
  <c r="T25" i="28"/>
  <c r="T27" i="28"/>
  <c r="T31" i="28"/>
  <c r="L48" i="28"/>
  <c r="U48" i="28" s="1"/>
  <c r="L36" i="28"/>
  <c r="U36" i="28" s="1"/>
  <c r="L11" i="28"/>
  <c r="U11" i="28" s="1"/>
  <c r="T8" i="28"/>
  <c r="L50" i="28"/>
  <c r="U50" i="28" s="1"/>
  <c r="L33" i="28"/>
  <c r="U33" i="28" s="1"/>
  <c r="T26" i="28"/>
  <c r="T48" i="28"/>
  <c r="L5" i="28"/>
  <c r="U5" i="28" s="1"/>
  <c r="L30" i="28"/>
  <c r="U30" i="28" s="1"/>
  <c r="L41" i="28"/>
  <c r="U41" i="28" s="1"/>
  <c r="T24" i="28"/>
  <c r="T38" i="28"/>
  <c r="T30" i="28"/>
  <c r="T41" i="28"/>
  <c r="L49" i="28"/>
  <c r="U49" i="28" s="1"/>
  <c r="T32" i="28"/>
  <c r="L12" i="28"/>
  <c r="U12" i="28" s="1"/>
  <c r="L6" i="28"/>
  <c r="U6" i="28" s="1"/>
  <c r="L31" i="28"/>
  <c r="U31" i="28" s="1"/>
  <c r="L42" i="28"/>
  <c r="U42" i="28" s="1"/>
  <c r="T37" i="28"/>
  <c r="T29" i="28"/>
  <c r="T42" i="28"/>
  <c r="L40" i="28"/>
  <c r="U40" i="28" s="1"/>
  <c r="T45" i="28"/>
  <c r="L7" i="28"/>
  <c r="U7" i="28" s="1"/>
  <c r="T50" i="28"/>
  <c r="L9" i="28"/>
  <c r="T16" i="28"/>
  <c r="T43" i="28"/>
  <c r="L44" i="28"/>
  <c r="U44" i="28" s="1"/>
  <c r="L17" i="28"/>
  <c r="U17" i="28" s="1"/>
  <c r="L10" i="28"/>
  <c r="U10" i="28" s="1"/>
  <c r="L34" i="28"/>
  <c r="U34" i="28" s="1"/>
  <c r="T5" i="28"/>
  <c r="T15" i="28"/>
  <c r="T35" i="28"/>
  <c r="T39" i="28"/>
  <c r="L24" i="28"/>
  <c r="U24" i="28" s="1"/>
  <c r="T52" i="28"/>
  <c r="H45" i="1"/>
  <c r="F13" i="28" l="1"/>
  <c r="U9" i="28"/>
  <c r="Q13" i="28"/>
  <c r="G13" i="28" s="1"/>
  <c r="G26" i="28"/>
  <c r="G39" i="28"/>
  <c r="G38" i="28"/>
  <c r="Q38" i="28" s="1"/>
  <c r="Q28" i="28"/>
  <c r="G28" i="28" s="1"/>
  <c r="H51" i="28"/>
  <c r="Q51" i="28" s="1"/>
  <c r="Q26" i="28"/>
  <c r="L72" i="28" l="1"/>
  <c r="Q39" i="28"/>
  <c r="J72" i="28" s="1"/>
</calcChain>
</file>

<file path=xl/sharedStrings.xml><?xml version="1.0" encoding="utf-8"?>
<sst xmlns="http://schemas.openxmlformats.org/spreadsheetml/2006/main" count="1198" uniqueCount="635">
  <si>
    <t xml:space="preserve">Unit Number:      </t>
  </si>
  <si>
    <t>Description of Requested Amount from Audited Financial Statements</t>
  </si>
  <si>
    <t xml:space="preserve">Electric Fund </t>
  </si>
  <si>
    <t>Capital Assets for Electric Fund</t>
  </si>
  <si>
    <t>Error Messages</t>
  </si>
  <si>
    <t>Notes</t>
  </si>
  <si>
    <t>Total Assets Gross value of assets being depreciated for Electric Fund</t>
  </si>
  <si>
    <t>Total accumulated depreciation for Electric Fund assets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</si>
  <si>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</si>
  <si>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</si>
  <si>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Upload Amounts</t>
  </si>
  <si>
    <t xml:space="preserve">Fiscal Year </t>
  </si>
  <si>
    <t>Water Sewer Dashboard</t>
  </si>
  <si>
    <t>NC County and Municipal Financial Information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</si>
  <si>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</si>
  <si>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</si>
  <si>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</si>
  <si>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</si>
  <si>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</si>
  <si>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</si>
  <si>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</si>
  <si>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</si>
  <si>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</si>
  <si>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Amount of the General Fund Balance appropriated in next year's budget</t>
  </si>
  <si>
    <t>Amount of the Water Sewer Fund Balance appropriated in next year's budget</t>
  </si>
  <si>
    <t>Yes</t>
  </si>
  <si>
    <t>No</t>
  </si>
  <si>
    <t>Amount of Water Sewer revenues and other financing sources over expenditures and other uses</t>
  </si>
  <si>
    <t>Amount of interest income and investment income recognized as revenue in your audit report for all governmental and proprietary funds.</t>
  </si>
  <si>
    <t>Amount employer expends for any retiree health care premiums or retiree health care cost.</t>
  </si>
  <si>
    <t>Property Tax Increase for Year Audited</t>
  </si>
  <si>
    <t>Property Tax Increase for budget year after fiscal year being reported</t>
  </si>
  <si>
    <t>Cash &amp; Tax Memo</t>
  </si>
  <si>
    <t>Dashboard</t>
  </si>
  <si>
    <t>Electric Memo</t>
  </si>
  <si>
    <t>Review Summary</t>
  </si>
  <si>
    <t>Error Detection</t>
  </si>
  <si>
    <t>Electric Memo,
Dashboard</t>
  </si>
  <si>
    <t>Electrical Memo</t>
  </si>
  <si>
    <t>Dashboard,
Electric Memo</t>
  </si>
  <si>
    <t>Dashboard,
Water Sewer Memo</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</si>
  <si>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</si>
  <si>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</si>
  <si>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</si>
  <si>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</si>
  <si>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</si>
  <si>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</si>
  <si>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</si>
  <si>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</si>
  <si>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</si>
  <si>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</si>
  <si>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</si>
  <si>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</si>
  <si>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</si>
  <si>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</si>
  <si>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</si>
  <si>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</si>
  <si>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</si>
  <si>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</si>
  <si>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</si>
  <si>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</si>
  <si>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</si>
  <si>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</si>
  <si>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</si>
  <si>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</si>
  <si>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</si>
  <si>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LGC USE</t>
  </si>
  <si>
    <t>Statement</t>
  </si>
  <si>
    <t>Total Assets and deferred outflows</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</si>
  <si>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</si>
  <si>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</si>
  <si>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</si>
  <si>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</si>
  <si>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 xml:space="preserve">Statement of Net Position - Electric Fund </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</si>
  <si>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any restricted cash and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</si>
  <si>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billed and unbilled amounts </t>
    </r>
  </si>
  <si>
    <t>Amount of inventories and prepaids</t>
  </si>
  <si>
    <t>Total liabilities and total deferred inflows</t>
  </si>
  <si>
    <r>
      <rPr>
        <u/>
        <sz val="11"/>
        <color indexed="8"/>
        <rFont val="Calibri"/>
        <family val="2"/>
      </rPr>
      <t>Total net position, unrestricted</t>
    </r>
    <r>
      <rPr>
        <sz val="11"/>
        <color theme="1"/>
        <rFont val="Calibri"/>
        <family val="2"/>
        <scheme val="minor"/>
      </rPr>
      <t xml:space="preserve"> - </t>
    </r>
    <r>
      <rPr>
        <sz val="11"/>
        <color indexed="60"/>
        <rFont val="Calibri"/>
        <family val="2"/>
      </rPr>
      <t>Amount of negative unrestricted net position should be entered as a negative amount and the amount of positive unrestricted net position should be entered as a positive amount.</t>
    </r>
  </si>
  <si>
    <t>Total net position</t>
  </si>
  <si>
    <r>
      <rPr>
        <b/>
        <sz val="9"/>
        <color indexed="8"/>
        <rFont val="Century Schoolbook"/>
        <family val="1"/>
      </rPr>
      <t>Electric Fund</t>
    </r>
    <r>
      <rPr>
        <sz val="9"/>
        <color indexed="8"/>
        <rFont val="Century Schoolbook"/>
        <family val="1"/>
      </rPr>
      <t xml:space="preserve"> Net Position Statement</t>
    </r>
  </si>
  <si>
    <t>Total Operating revenues</t>
  </si>
  <si>
    <t>Depreciation and amortization expense</t>
  </si>
  <si>
    <t>Total Operating expenses</t>
  </si>
  <si>
    <t>Interest expense</t>
  </si>
  <si>
    <r>
      <rPr>
        <b/>
        <sz val="9"/>
        <color indexed="8"/>
        <rFont val="Century Schoolbook"/>
        <family val="1"/>
      </rPr>
      <t>Electric Fund</t>
    </r>
    <r>
      <rPr>
        <sz val="9"/>
        <color indexed="8"/>
        <rFont val="Century Schoolbook"/>
        <family val="1"/>
      </rPr>
      <t xml:space="preserve"> Revenue, Expenses &amp; Changes in Fund Net Position</t>
    </r>
  </si>
  <si>
    <t>Charges for services</t>
  </si>
  <si>
    <t>Electrical power purchases</t>
  </si>
  <si>
    <r>
      <rPr>
        <u/>
        <sz val="11"/>
        <color indexed="8"/>
        <rFont val="Calibri"/>
        <family val="2"/>
      </rPr>
      <t>Capi</t>
    </r>
    <r>
      <rPr>
        <u/>
        <sz val="11"/>
        <rFont val="Calibri"/>
        <family val="2"/>
      </rPr>
      <t>tal Contributions</t>
    </r>
    <r>
      <rPr>
        <sz val="11"/>
        <rFont val="Calibri"/>
        <family val="2"/>
      </rPr>
      <t xml:space="preserve">.  
</t>
    </r>
    <r>
      <rPr>
        <b/>
        <sz val="11"/>
        <rFont val="Calibri"/>
        <family val="2"/>
      </rPr>
      <t xml:space="preserve">Include </t>
    </r>
    <r>
      <rPr>
        <sz val="11"/>
        <rFont val="Calibri"/>
        <family val="2"/>
      </rPr>
      <t>only positive capital Contributions.</t>
    </r>
    <r>
      <rPr>
        <b/>
        <sz val="11"/>
        <rFont val="Calibri"/>
        <family val="2"/>
      </rPr>
      <t xml:space="preserve">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</si>
  <si>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</si>
  <si>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Total Transfers In</t>
    </r>
    <r>
      <rPr>
        <sz val="11"/>
        <color theme="1"/>
        <rFont val="Calibri"/>
        <family val="2"/>
        <scheme val="minor"/>
      </rPr>
      <t xml:space="preserve"> (From all Funds)</t>
    </r>
  </si>
  <si>
    <r>
      <rPr>
        <u/>
        <sz val="11"/>
        <color indexed="8"/>
        <rFont val="Calibri"/>
        <family val="2"/>
      </rPr>
      <t>Total Transfers Out</t>
    </r>
    <r>
      <rPr>
        <sz val="11"/>
        <color theme="1"/>
        <rFont val="Calibri"/>
        <family val="2"/>
        <scheme val="minor"/>
      </rPr>
      <t xml:space="preserve"> (To all funds)</t>
    </r>
  </si>
  <si>
    <r>
      <rPr>
        <u/>
        <sz val="11"/>
        <color indexed="8"/>
        <rFont val="Calibri"/>
        <family val="2"/>
      </rPr>
      <t>Increases or (decreases) to beginning electric net position due to rounding, prior period adjustments and restatements</t>
    </r>
    <r>
      <rPr>
        <sz val="11"/>
        <color indexed="60"/>
        <rFont val="Calibri"/>
        <family val="2"/>
      </rPr>
      <t>.  Increase amounts to beginning net position should be entered as a positive amount and (decreases) should be entered as a negative amount.</t>
    </r>
  </si>
  <si>
    <r>
      <rPr>
        <u/>
        <sz val="11"/>
        <color indexed="8"/>
        <rFont val="Calibri"/>
        <family val="2"/>
      </rPr>
      <t>Principal paid on long-term debt</t>
    </r>
    <r>
      <rPr>
        <sz val="11"/>
        <color theme="1"/>
        <rFont val="Calibri"/>
        <family val="2"/>
        <scheme val="minor"/>
      </rPr>
      <t xml:space="preserve">.  </t>
    </r>
    <r>
      <rPr>
        <sz val="11"/>
        <color indexed="60"/>
        <rFont val="Calibri"/>
        <family val="2"/>
      </rPr>
      <t>Amount should be reduced by principal payments for debt refunding.</t>
    </r>
  </si>
  <si>
    <r>
      <t xml:space="preserve">Electric Fund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</si>
  <si>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</si>
  <si>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t>OPEB Note</t>
  </si>
  <si>
    <r>
      <t xml:space="preserve">Total Assets Gross value </t>
    </r>
    <r>
      <rPr>
        <b/>
        <u/>
        <sz val="11"/>
        <color indexed="8"/>
        <rFont val="Calibri"/>
        <family val="2"/>
      </rPr>
      <t>not being depreciated</t>
    </r>
    <r>
      <rPr>
        <u/>
        <sz val="11"/>
        <color indexed="8"/>
        <rFont val="Calibri"/>
        <family val="2"/>
      </rPr>
      <t xml:space="preserve"> for Electric Fund</t>
    </r>
  </si>
  <si>
    <t>Electric Assets</t>
  </si>
  <si>
    <t>Electric Accumulated Depreciation</t>
  </si>
  <si>
    <t>Statement of Revenues, Expenses, and Changes in Fund Net Position</t>
  </si>
  <si>
    <t>Gov - Internal Balance</t>
  </si>
  <si>
    <t>Bus - Unrestricted Cash &amp; Investments</t>
  </si>
  <si>
    <t>Bus - Restricted Cash &amp; Investments</t>
  </si>
  <si>
    <t>Gov - Operating grants and contributions</t>
  </si>
  <si>
    <t>Gov - Capital grants and contributions</t>
  </si>
  <si>
    <t>Gen Fund - Unrestricted Cash &amp; Investments</t>
  </si>
  <si>
    <t>Gen Fund - Total Expenditures (w/o Neg Refund)</t>
  </si>
  <si>
    <t>Gen Fund - Positive debt refund</t>
  </si>
  <si>
    <t>Gen fund - Negative debt refund</t>
  </si>
  <si>
    <t>Gen Fund - Any Adj. to Beginning Net Assets</t>
  </si>
  <si>
    <t>WS - Inventories &amp; Prepaids in Curr Assets</t>
  </si>
  <si>
    <t>Electric - Unrestricted Cash &amp; Investments</t>
  </si>
  <si>
    <t>Electric - Customer AR Net</t>
  </si>
  <si>
    <t>Electric - Inventories &amp; Prepaids in Curr Assets</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</si>
  <si>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</si>
  <si>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</si>
  <si>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</si>
  <si>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</si>
  <si>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</si>
  <si>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</si>
  <si>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</si>
  <si>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</si>
  <si>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</si>
  <si>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</si>
  <si>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Electric - Cash Flow from Operating Activities</t>
  </si>
  <si>
    <t>Electric - Capital Outlay - Cash Flow</t>
  </si>
  <si>
    <t>Electric - Principal Paid - Cash Flow</t>
  </si>
  <si>
    <t>Fiduciary - Cash and Investments</t>
  </si>
  <si>
    <t>OPEB- Actuarial Value of Assets</t>
  </si>
  <si>
    <t>Transfer from General Fund to Electric</t>
  </si>
  <si>
    <t>Transfer from Electric to General Fund</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</si>
  <si>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</si>
  <si>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</si>
  <si>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</si>
  <si>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</si>
  <si>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</si>
  <si>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</si>
  <si>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</si>
  <si>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</si>
  <si>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</si>
  <si>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</si>
  <si>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</si>
  <si>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</si>
  <si>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</si>
  <si>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</si>
  <si>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</si>
  <si>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</si>
  <si>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</si>
  <si>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</si>
  <si>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</si>
  <si>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</si>
  <si>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</si>
  <si>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</si>
  <si>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Prior Year Amts.</t>
  </si>
  <si>
    <t>Gen Fund - Current Liabilities</t>
  </si>
  <si>
    <t>GF- Encumbrances in fund balance</t>
  </si>
  <si>
    <t>GF- Inventory/prepaids in fund balance</t>
  </si>
  <si>
    <t>GF- Total Fund Balance per report</t>
  </si>
  <si>
    <t>GF- Powell Bill in FBA</t>
  </si>
  <si>
    <t>C-EF- Current Assets (unrestricted, excl. inventory and prepaids)</t>
  </si>
  <si>
    <t>C-EF Current Assets (unrestricted, incl. inventory and prepaids)</t>
  </si>
  <si>
    <t>C-EF- Current liabilities (Inc. Def Rev, Excl. BANs &amp; Comp Abs)</t>
  </si>
  <si>
    <t>GF- Total revenues</t>
  </si>
  <si>
    <t>GF- Transfers In (incl. CU)</t>
  </si>
  <si>
    <t>GF- Total expenditures</t>
  </si>
  <si>
    <t>GF- Transfers Out (incl. CU)</t>
  </si>
  <si>
    <t>GF- Proceeds from all LT debt issuance (COPs, IPs, Notes, CLs, etc.)</t>
  </si>
  <si>
    <t>GF- Other items.</t>
  </si>
  <si>
    <t>GF-net change in fund balance</t>
  </si>
  <si>
    <t>C-EF- Change in Net Assets</t>
  </si>
  <si>
    <t xml:space="preserve">Combined Totals of all Proprietary Funds - Depreciation &amp; Amortization Expense </t>
  </si>
  <si>
    <t>Combined Totals of all Proprietary Funds - Cash Flow from Operating</t>
  </si>
  <si>
    <t>Hospital-EF- Unrestricted Cash &amp; Invest</t>
  </si>
  <si>
    <t>Hospital-EF - Patient A/Rec, net</t>
  </si>
  <si>
    <t>Hospital-EF- Total Gross Capital Assets (BS), w/o acc. dep.</t>
  </si>
  <si>
    <t xml:space="preserve">Hospital-EF- Total LT Debt (non current portion only) (BS) </t>
  </si>
  <si>
    <t xml:space="preserve">Hospital-EF- Unrestricted Fund Equity/Net Assets </t>
  </si>
  <si>
    <t>Hospital-EF- Principal Paid on LTD (SCF)</t>
  </si>
  <si>
    <t>Hospital-EF- Net Patient Revenue (IS)</t>
  </si>
  <si>
    <t>Hospital-EF- Interest expenses (IS)</t>
  </si>
  <si>
    <t>WS-EF- Current Assets (unrestricted, excl. inventory and prepaids)</t>
  </si>
  <si>
    <t>WS - Total Current Assets</t>
  </si>
  <si>
    <t>WS - Select Current Liabilities</t>
  </si>
  <si>
    <t>E-EF- Current Assets (unrestricted, excl. inventory and prepaids)</t>
  </si>
  <si>
    <t>Electric - Total Current Assets</t>
  </si>
  <si>
    <t>WS-EF- Depreciation &amp; Amort. Expense</t>
  </si>
  <si>
    <t>WS-EF- Cash Flow from Operating Activities</t>
  </si>
  <si>
    <t>E-EF- Depreciation &amp; Amort. Expense</t>
  </si>
  <si>
    <t>E-EF- Net Transfers In(Out)- with GF only</t>
  </si>
  <si>
    <t>E-EF- Cash Flow from Operating Activities</t>
  </si>
  <si>
    <t>Tax Collection Rate- UNIT-WIDE</t>
  </si>
  <si>
    <t>WS-EF- Unrestricted Cash &amp; Investments</t>
  </si>
  <si>
    <t>WS-EF- Customer Accounts Receivable, net (billed &amp; unbilled)</t>
  </si>
  <si>
    <t>WS-EF- Total LT Debt (ST &amp;LT; External debt only; No Comp Abs, Pension, OPEB)</t>
  </si>
  <si>
    <t>WS-EF- Total Operating Revenues</t>
  </si>
  <si>
    <t>WS-EF- Total Operating Expenses</t>
  </si>
  <si>
    <t>WS-EF- Charges For Services</t>
  </si>
  <si>
    <t>WS-EF- Interest Expense</t>
  </si>
  <si>
    <t>E-EF- Unrestricted Cash and Investments</t>
  </si>
  <si>
    <t>E-EF- Customer Accounts Receivable (net)</t>
  </si>
  <si>
    <t>E-EF- Gross Capital Assets</t>
  </si>
  <si>
    <t>E-EF- Total Operating Revenues</t>
  </si>
  <si>
    <t>E-EF- Total Operating Expenses</t>
  </si>
  <si>
    <t>E-EF- Charges for Services</t>
  </si>
  <si>
    <t>E-EF- Interest expense</t>
  </si>
  <si>
    <t>E-EF- Electrical Power Purchases</t>
  </si>
  <si>
    <t>E-EF- Principal paid on LTD</t>
  </si>
  <si>
    <t>E-EF- Capital Outlay (SCF)</t>
  </si>
  <si>
    <t>Tax Collection Rate - Excluding Motor Vehicles</t>
  </si>
  <si>
    <t>Tax Collection Rate - Motor Vehicles</t>
  </si>
  <si>
    <t>Hospital-EF- Capital Outlays</t>
  </si>
  <si>
    <t>Hospital-EF - Total Operating Revenues</t>
  </si>
  <si>
    <t xml:space="preserve">Hospital-EF- Total Operating Expenses. May include Interest Exp. </t>
  </si>
  <si>
    <t xml:space="preserve">Counties Only- Local Current Expense to BOEs </t>
  </si>
  <si>
    <t xml:space="preserve">Counties Only- Capital Outlay Contribution to BOEs </t>
  </si>
  <si>
    <t xml:space="preserve">BOE Only-- Local Current Exp. Revenue from County. </t>
  </si>
  <si>
    <t xml:space="preserve">BOE- Only-- Capital outlay revenue from county (GF, SRF, CPF) </t>
  </si>
  <si>
    <t>City &amp; County- Debt Service for Governmental Funds (prin &amp; int)</t>
  </si>
  <si>
    <t>WS-EF- Capital contributions (only positive)</t>
  </si>
  <si>
    <t>E-EF- Capital contributions (only positive)</t>
  </si>
  <si>
    <t>Combined Totals of all Proprietary Funds - Capital Contributions</t>
  </si>
  <si>
    <t>Hospital-EF- Capital contributions (only positive)</t>
  </si>
  <si>
    <t>GF- Total cash &amp; investments (restricted &amp; unrestricted)</t>
  </si>
  <si>
    <t>All cash and investments (unit-wide, w/ fiduciary fds, &amp; restricted cash)</t>
  </si>
  <si>
    <t>GA-change in net assets</t>
  </si>
  <si>
    <t>BOE Only- Timber Receipts Revenue</t>
  </si>
  <si>
    <t>Hospital-EF- Change in Net Assets</t>
  </si>
  <si>
    <t>Public Housing Authority- HUD Capital grants amount (SCF, don't include operating grants)</t>
  </si>
  <si>
    <t>Public Housing Authority- Amount paid for capital asset acquisition (SCF)</t>
  </si>
  <si>
    <t>Public Housing Authority - Operating income (loss)</t>
  </si>
  <si>
    <t>OPEB- Net OPEB obligation, ending</t>
  </si>
  <si>
    <t>OPEB- Annual OPEB cost(expense)</t>
  </si>
  <si>
    <t>OPEB- Total UAAL (unfunded actuarial accrued liability)</t>
  </si>
  <si>
    <t>OPEB- ARC (annual required contribution)</t>
  </si>
  <si>
    <t>OPEB- UAAL as % of covered payroll</t>
  </si>
  <si>
    <t>WS-EF- Land and intangibles</t>
  </si>
  <si>
    <t>WS-EF- CIP (construction in progress)</t>
  </si>
  <si>
    <t>WS-EF- Accumulated Infrastructure Deprec Expense</t>
  </si>
  <si>
    <t>WS-EF- Principal paid on LTD</t>
  </si>
  <si>
    <t>WS-EF- Capital Outlay</t>
  </si>
  <si>
    <t>GA- Total Unrestricted Cash &amp; Investments (SNA)</t>
  </si>
  <si>
    <t>GA- Total Depreciable capital assets, gross (no non-depreciable CA)</t>
  </si>
  <si>
    <t>GA- Current liabilities (Inc. UR, LTD, ISF)(Ex. BANs, Comp Abs, Pension, OPEB, Payables from Rest. Assets)</t>
  </si>
  <si>
    <t>GA- Total LTD (ST &amp;LT, include BANs; No Comp Abs, Pension, OPEB)(Notes)</t>
  </si>
  <si>
    <t>GA- Total Charges for services (SOA)</t>
  </si>
  <si>
    <t>GA- Total Program revenues (SOA)</t>
  </si>
  <si>
    <t>GA- Total General revenues (No transfers, special, extraordinary items)(SOA)</t>
  </si>
  <si>
    <t>GA- Total Net transfers in(out) (SOA)</t>
  </si>
  <si>
    <t>GA- Principal paid on LT Debt (Notes)</t>
  </si>
  <si>
    <t>GA- Interest of LTD (SOA)</t>
  </si>
  <si>
    <t>WS-EF- Total depreciable capital assets, gross</t>
  </si>
  <si>
    <t>WS-EF- Total Accum Deprec on all capital assets.</t>
  </si>
  <si>
    <t>WS-EF- Total non-operating revenue only (exclude Capital Contributions)</t>
  </si>
  <si>
    <t>WS-EF- Total non-operating expense only</t>
  </si>
  <si>
    <t>WS-EF- Total transfers in</t>
  </si>
  <si>
    <t>WS-EF- Total transfers out (include PILOTS)</t>
  </si>
  <si>
    <t>E-EF- Total depreciable capital assets, gross</t>
  </si>
  <si>
    <t>E-EF- Total Accum Deprec on all capital assets.</t>
  </si>
  <si>
    <t>E-EF- Total LT Debt (ST &amp;LT; External debt only; No Comp Abs, Pension, OPEB)</t>
  </si>
  <si>
    <t>E-EF- Total non-operating revenue only (exclude Capital Contributions)</t>
  </si>
  <si>
    <t>E-EF- Total non-operating expense only</t>
  </si>
  <si>
    <t>E-EF- Total transfers in</t>
  </si>
  <si>
    <t>E-EF- Total transfers out (includes PILOTS)</t>
  </si>
  <si>
    <t>GF- Restricted cash &amp; investments</t>
  </si>
  <si>
    <t>GF- Liabilities payable from restricted assets</t>
  </si>
  <si>
    <t>GF- Total Intergovernmental revenue (Rest &amp; Unrest)</t>
  </si>
  <si>
    <t>GF- Principal &amp; interest paid on LT debt (Exh. 4)</t>
  </si>
  <si>
    <t>GF- Transfers out to Debt Service Fund</t>
  </si>
  <si>
    <t>GA- Total accum. deprec. on all capital assets</t>
  </si>
  <si>
    <t>WS-EF- Total net assets, unrestricted</t>
  </si>
  <si>
    <t>WS-EF- Unearned revenue.</t>
  </si>
  <si>
    <t>GA- Transfers In (SOA)</t>
  </si>
  <si>
    <t>GA- Transfers Out (SOA)</t>
  </si>
  <si>
    <t>GA- Total Expenses (SOA)</t>
  </si>
  <si>
    <t>GA- extraordinary &amp; special items (SOA)</t>
  </si>
  <si>
    <t>GF- Restricted for Stablization by State Statute</t>
  </si>
  <si>
    <t>Governmental Activities-All restricted cash and investmetns</t>
  </si>
  <si>
    <t>Gen Fund - Proceeds from LTD (w/o Pos Refund)</t>
  </si>
  <si>
    <t>Cash and investments-Bond Proceeds-all funds</t>
  </si>
  <si>
    <t>Gen-Fund Restricted Cash &amp; Investments</t>
  </si>
  <si>
    <t>Did unit raise Water Sewer rates during the audited fiscal period? - answer Yes or No</t>
  </si>
  <si>
    <t>Did unit raise Water Sewer rates during the budget year following the audited fiscal year? - answer Yes or No</t>
  </si>
  <si>
    <t>Supplemental School Tax</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</si>
  <si>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</si>
  <si>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Hospital - No Budget required</t>
  </si>
  <si>
    <t>Hospital - No Contract required</t>
  </si>
  <si>
    <t>Units with Electric Operations have. 07,. 08,. 09</t>
  </si>
  <si>
    <t>Units with Water Sewer Operations have. 01</t>
  </si>
  <si>
    <t>Select Your Unit's Name from the drop down box in cell D2</t>
  </si>
  <si>
    <r>
      <rPr>
        <u/>
        <sz val="11"/>
        <color indexed="8"/>
        <rFont val="Calibri"/>
        <family val="2"/>
      </rPr>
      <t xml:space="preserve">Total all the non-operating </t>
    </r>
    <r>
      <rPr>
        <u/>
        <sz val="11"/>
        <color indexed="8"/>
        <rFont val="Calibri"/>
        <family val="2"/>
      </rPr>
      <t>revenues</t>
    </r>
    <r>
      <rPr>
        <u/>
        <sz val="11"/>
        <color indexed="8"/>
        <rFont val="Calibri"/>
        <family val="2"/>
      </rPr>
      <t xml:space="preserve"> </t>
    </r>
    <r>
      <rPr>
        <u/>
        <sz val="11"/>
        <color indexed="8"/>
        <rFont val="Calibri"/>
        <family val="2"/>
      </rPr>
      <t xml:space="preserve"> </t>
    </r>
    <r>
      <rPr>
        <sz val="11"/>
        <color indexed="8"/>
        <rFont val="Calibri"/>
        <family val="2"/>
      </rPr>
      <t xml:space="preserve">
</t>
    </r>
    <r>
      <rPr>
        <b/>
        <sz val="11"/>
        <color indexed="8"/>
        <rFont val="Calibri"/>
        <family val="2"/>
      </rPr>
      <t>Exclude</t>
    </r>
    <r>
      <rPr>
        <sz val="11"/>
        <color indexed="8"/>
        <rFont val="Calibri"/>
        <family val="2"/>
      </rPr>
      <t xml:space="preserve"> Capital Contributions.</t>
    </r>
  </si>
  <si>
    <t>999</t>
  </si>
  <si>
    <t>Unearned revenue (arising from cash receipts) that were included in Current Liabilities above</t>
  </si>
  <si>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</si>
  <si>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 xml:space="preserve">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</si>
  <si>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</si>
  <si>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Electric - Total Transfers Out(to all funds)</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</si>
  <si>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</si>
  <si>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</si>
  <si>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</si>
  <si>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Formula Results</t>
  </si>
  <si>
    <t>Electric Cap Asset - Gross Value of Depreciable Capital Assets</t>
  </si>
  <si>
    <t>Electric Acc Dep - Capital Assets</t>
  </si>
  <si>
    <t>Error Amounts</t>
  </si>
  <si>
    <t>Error Count</t>
  </si>
  <si>
    <t>Review Summary; Electric Memo</t>
  </si>
  <si>
    <t>Errors :  The cell to the left indicates the number of error messages on the data input tab</t>
  </si>
  <si>
    <r>
      <rPr>
        <u/>
        <sz val="11"/>
        <rFont val="Calibri"/>
        <family val="2"/>
      </rPr>
      <t>Electric Fund - Advance From:</t>
    </r>
    <r>
      <rPr>
        <sz val="11"/>
        <rFont val="Calibri"/>
        <family val="2"/>
      </rPr>
      <t xml:space="preserve">
Interfund loans payable-portion of repayment plan longer than 12 months</t>
    </r>
  </si>
  <si>
    <t>EF - Advance To - Asset</t>
  </si>
  <si>
    <t>EF - Advance from - Liability</t>
  </si>
  <si>
    <t>Unit Data Input Worksheet - Power Agencies</t>
  </si>
  <si>
    <t>Murphy Power Board</t>
  </si>
  <si>
    <t>Government Wide Statements-Statement of Activities-Business Activities Column</t>
  </si>
  <si>
    <t>Total Expenses - Exclude Transfers</t>
  </si>
  <si>
    <t>Statement of Activities - Business Activities</t>
  </si>
  <si>
    <t>Reporting</t>
  </si>
  <si>
    <r>
      <t xml:space="preserve">Total Change in net position Business Type 
</t>
    </r>
    <r>
      <rPr>
        <sz val="11"/>
        <color indexed="60"/>
        <rFont val="Calibri"/>
        <family val="2"/>
      </rPr>
      <t>(Increase in net position is recorded as a positive and a decrease in net position is recorded as a negative)</t>
    </r>
  </si>
  <si>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</si>
  <si>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</si>
  <si>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</si>
  <si>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North Carolina Eastern Municipal Power Agency</t>
  </si>
  <si>
    <t>North Carolina Municipal Power Agency #1</t>
  </si>
  <si>
    <t>"Internal Control-
1) no IC issues 
2)Immaterial 
3) Unit letter for IC 
4) Unit visit for IC"</t>
  </si>
  <si>
    <t>Yes  or "1" indicates unit has defined benefit other than the ones adm. By the state</t>
  </si>
  <si>
    <t>EF-Advance From - Liability</t>
  </si>
  <si>
    <t>EF-Advance To - Asset</t>
  </si>
  <si>
    <t>https://www.nctreasurer.com/slg/lfm/financial-analysis/Pages/Analysis-by-Population.aspx</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</si>
  <si>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</si>
  <si>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r>
      <rPr>
        <u/>
        <sz val="11"/>
        <rFont val="Calibri"/>
        <family val="2"/>
      </rPr>
      <t>Electric Fund - Advance To:</t>
    </r>
    <r>
      <rPr>
        <sz val="11"/>
        <rFont val="Calibri"/>
        <family val="2"/>
      </rPr>
      <t xml:space="preserve">
Interfund loan receivable-portion of repayment plan longer than 12 months</t>
    </r>
  </si>
  <si>
    <t>Statement of Cash Flows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</si>
  <si>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</si>
  <si>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</si>
  <si>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import tab only</t>
  </si>
  <si>
    <t>OPEB
 Note or RSI</t>
  </si>
  <si>
    <t>Health benefits - total OPEB liability</t>
  </si>
  <si>
    <t>Health benefits- OPEB plan fiduciary net position</t>
  </si>
  <si>
    <t>OPEB
RSI</t>
  </si>
  <si>
    <t>Vision benefits - total OPEB liability</t>
  </si>
  <si>
    <t>Vision benefits - OPEB plan fiduciary net position</t>
  </si>
  <si>
    <t>Dental benefits - total OPEB liability</t>
  </si>
  <si>
    <t>Dental benefits - OPEB plan fiduciary net position</t>
  </si>
  <si>
    <t>Other benefits - total OPEB liability</t>
  </si>
  <si>
    <t>Other benefits - OPEB plan fiduciary net position</t>
  </si>
  <si>
    <t>Debt Issued within next 12 months</t>
  </si>
  <si>
    <t>Do you expect to issue debt requiring LGC approval within 12 months from the date that the audit is submitted - select "1" for yes and "2" for no</t>
  </si>
  <si>
    <t>Do you expect to issue debt requiring LGC approval within 12 months from the date that the audit is submitted - select "1" for year and "2" for no</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</si>
  <si>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</si>
  <si>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</si>
  <si>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Financial opinion - enter "1" for clean Opinion or "2" for other than clean opinion</t>
  </si>
  <si>
    <t>Unit Number</t>
  </si>
  <si>
    <t>CCH 4</t>
  </si>
  <si>
    <t>CCH 5</t>
  </si>
  <si>
    <t>CCH 6</t>
  </si>
  <si>
    <t>CCH 7</t>
  </si>
  <si>
    <t>CCH 9</t>
  </si>
  <si>
    <t>CCH 11</t>
  </si>
  <si>
    <t>CCH 12</t>
  </si>
  <si>
    <t>CCH 13</t>
  </si>
  <si>
    <t>CCH 14</t>
  </si>
  <si>
    <t>CCH 16</t>
  </si>
  <si>
    <t>CCH 17</t>
  </si>
  <si>
    <t>CCH 19</t>
  </si>
  <si>
    <t>CCH 20</t>
  </si>
  <si>
    <t>CCH 21</t>
  </si>
  <si>
    <t>CCH 22</t>
  </si>
  <si>
    <t>CCH 23</t>
  </si>
  <si>
    <t>CCH 31</t>
  </si>
  <si>
    <t>CCH 32</t>
  </si>
  <si>
    <t>CCH 33</t>
  </si>
  <si>
    <t>CCH 34</t>
  </si>
  <si>
    <t>CCH 35</t>
  </si>
  <si>
    <t>CCH 36</t>
  </si>
  <si>
    <t>CCH 37</t>
  </si>
  <si>
    <t>CCH 38</t>
  </si>
  <si>
    <t>CCH 39</t>
  </si>
  <si>
    <t>CCH 40</t>
  </si>
  <si>
    <t>CCH 41</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</si>
  <si>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</si>
  <si>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</si>
  <si>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</si>
  <si>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</si>
  <si>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</si>
  <si>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</si>
  <si>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</si>
  <si>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</si>
  <si>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</si>
  <si>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</si>
  <si>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</si>
  <si>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</si>
  <si>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</si>
  <si>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</si>
  <si>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</si>
  <si>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</si>
  <si>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</si>
  <si>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</si>
  <si>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</si>
  <si>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</si>
  <si>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</si>
  <si>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</si>
  <si>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</si>
  <si>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</si>
  <si>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</si>
  <si>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</si>
  <si>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</si>
  <si>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</si>
  <si>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</si>
  <si>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</si>
  <si>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</si>
  <si>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</si>
  <si>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</si>
  <si>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</si>
  <si>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CCH 104</t>
  </si>
  <si>
    <t>CCH 107</t>
  </si>
  <si>
    <t>CCH 108</t>
  </si>
  <si>
    <t>CCH 147</t>
  </si>
  <si>
    <t>CCH 148</t>
  </si>
  <si>
    <t>CCH 149</t>
  </si>
  <si>
    <t>CCH 150</t>
  </si>
  <si>
    <t>CCH 171</t>
  </si>
  <si>
    <t>CCH 191</t>
  </si>
  <si>
    <t>CCH 192</t>
  </si>
  <si>
    <t>CCH 193</t>
  </si>
  <si>
    <t>CCH 194</t>
  </si>
  <si>
    <t>CCH 231</t>
  </si>
  <si>
    <t>CCH 251</t>
  </si>
  <si>
    <t>CCH 252</t>
  </si>
  <si>
    <t>CCH 253</t>
  </si>
  <si>
    <t>CCH 254</t>
  </si>
  <si>
    <t>CCH 255</t>
  </si>
  <si>
    <t>CCH 274</t>
  </si>
  <si>
    <t>CCH 294</t>
  </si>
  <si>
    <t>CCH 314</t>
  </si>
  <si>
    <t>CCH 315</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</si>
  <si>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</si>
  <si>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</si>
  <si>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</si>
  <si>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</si>
  <si>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</si>
  <si>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</si>
  <si>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</si>
  <si>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</si>
  <si>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</si>
  <si>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</si>
  <si>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</si>
  <si>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</si>
  <si>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</si>
  <si>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</si>
  <si>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</si>
  <si>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</si>
  <si>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</si>
  <si>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</si>
  <si>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</si>
  <si>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</si>
  <si>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</si>
  <si>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</si>
  <si>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</si>
  <si>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</si>
  <si>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</si>
  <si>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</si>
  <si>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</si>
  <si>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</si>
  <si>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</si>
  <si>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</si>
  <si>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</si>
  <si>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</si>
  <si>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</si>
  <si>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</si>
  <si>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</si>
  <si>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</si>
  <si>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</si>
  <si>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</si>
  <si>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</si>
  <si>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</si>
  <si>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</si>
  <si>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</si>
  <si>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</si>
  <si>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</si>
  <si>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</si>
  <si>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</si>
  <si>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</si>
  <si>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</si>
  <si>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</si>
  <si>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</si>
  <si>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</si>
  <si>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</si>
  <si>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</si>
  <si>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</si>
  <si>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</si>
  <si>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</si>
  <si>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</si>
  <si>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</si>
  <si>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</si>
  <si>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</si>
  <si>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</si>
  <si>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</si>
  <si>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</si>
  <si>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</si>
  <si>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</si>
  <si>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</si>
  <si>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</si>
  <si>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</si>
  <si>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</si>
  <si>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</si>
  <si>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</si>
  <si>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</si>
  <si>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</si>
  <si>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</si>
  <si>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</si>
  <si>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</si>
  <si>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</si>
  <si>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</si>
  <si>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</si>
  <si>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</si>
  <si>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</si>
  <si>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</si>
  <si>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</si>
  <si>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</si>
  <si>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</si>
  <si>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</si>
  <si>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</si>
  <si>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</si>
  <si>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</si>
  <si>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</si>
  <si>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</si>
  <si>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</si>
  <si>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</si>
  <si>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</si>
  <si>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</si>
  <si>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</si>
  <si>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</si>
  <si>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</si>
  <si>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</si>
  <si>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</si>
  <si>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</si>
  <si>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</si>
  <si>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</si>
  <si>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</si>
  <si>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</si>
  <si>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</si>
  <si>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</si>
  <si>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</si>
  <si>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</si>
  <si>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</si>
  <si>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</si>
  <si>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</si>
  <si>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CCH 993</t>
  </si>
  <si>
    <t>CCH 994</t>
  </si>
  <si>
    <t>CCH 995</t>
  </si>
  <si>
    <t>CCH 996</t>
  </si>
  <si>
    <t>CCH 998</t>
  </si>
  <si>
    <t>CCH 999</t>
  </si>
  <si>
    <t>CCH 551</t>
  </si>
  <si>
    <t>CCH 577</t>
  </si>
  <si>
    <t>CCH 580</t>
  </si>
  <si>
    <t>CCH 581</t>
  </si>
  <si>
    <t>Dental benefits - plan’s fiduciary net position as a percentage of the total OPEB liability</t>
  </si>
  <si>
    <t>Other benefits  - plan’s fiduciary net position as a percentage of the total OPEB liability</t>
  </si>
  <si>
    <t>2018 Data Input</t>
  </si>
  <si>
    <t>Health benefits - plan’s fiduciary net position as a percentage of the total OPEB liability </t>
  </si>
  <si>
    <t>Vision benefits -  plan’s fiduciary net position as a percentage of the total OPEB liability </t>
  </si>
  <si>
    <t>FS., Pension note or RSI</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</si>
  <si>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</si>
  <si>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Net Pension Liability</t>
  </si>
  <si>
    <t xml:space="preserve">Current liabilities
Include:   Current liabilities including current portion of long-term debt.  Deferred inflows should not be included in Current Liabilities  
</t>
  </si>
  <si>
    <t>Please enter any bond anticipation notes that are classified as current liabilities and included row 12 above (amounts entered should agree to the current amount included in the changes to long-term debt note)</t>
  </si>
  <si>
    <t>Please enter any compensated absences that are classified as current liabilities and included row 12 above (amounts entered should agree to the current amount included in the changes to long-term debt note)</t>
  </si>
  <si>
    <t>Please enter any pension liabilities that are classified as current liabilities and included row 12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</si>
  <si>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</si>
  <si>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row 12 above (amounts entered should agree to the current amount included in the changes to long-term debt note)</t>
  </si>
  <si>
    <t>This information was not collected in 2019</t>
  </si>
  <si>
    <t>EF - Total Current Liabilities including current portion of long-term debt</t>
  </si>
  <si>
    <t>EF-Current Liabilities - bond anticipation notes</t>
  </si>
  <si>
    <t>EF -Current Liabilities - current compensated absences</t>
  </si>
  <si>
    <t>EF-Current Liabilities - current pension liabilities</t>
  </si>
  <si>
    <t>EF-Current Liabilities - current liabilities payable from restricted assets</t>
  </si>
  <si>
    <t>EF-Current Liabilities - OPEB</t>
  </si>
  <si>
    <t>2019 Data Input</t>
  </si>
  <si>
    <t>Unit was issued:
1) No UL
2) No UL but visit is needed
3) UL with response
4) SUL requiring written response
5) Communication to DPI</t>
  </si>
  <si>
    <r>
      <rPr>
        <u/>
        <sz val="11"/>
        <color indexed="8"/>
        <rFont val="Calibri"/>
        <family val="2"/>
      </rPr>
      <t>Total Current assets as listed on the Electric Net Position Statement</t>
    </r>
    <r>
      <rPr>
        <sz val="11"/>
        <color indexed="8"/>
        <rFont val="Calibri"/>
        <family val="2"/>
      </rPr>
      <t xml:space="preserve">.  </t>
    </r>
  </si>
  <si>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</si>
  <si>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</si>
  <si>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</si>
  <si>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</si>
  <si>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</si>
  <si>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</si>
  <si>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Is the finance officer serving in a permanent role or an interim role? (permanent/interim/vacant)</t>
  </si>
  <si>
    <t>Permanent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</si>
  <si>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</si>
  <si>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</si>
  <si>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</si>
  <si>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</si>
  <si>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REQUIRED</t>
  </si>
  <si>
    <t>MANDATORY</t>
  </si>
  <si>
    <t>All Fields Must Be Completed</t>
  </si>
  <si>
    <t>Title of Official</t>
  </si>
  <si>
    <t>Date                        (Enter as "MM/DD/YYYY")</t>
  </si>
  <si>
    <t>Telephone number</t>
  </si>
  <si>
    <t>E-mail address</t>
  </si>
  <si>
    <t>Interim</t>
  </si>
  <si>
    <t>Vacant</t>
  </si>
  <si>
    <t>OPEB- Total OPEB liability</t>
  </si>
  <si>
    <t>OPEB-OPEB plan fiduciary net position</t>
  </si>
  <si>
    <t>OPEB-Plan's fiduciary net position as a % of total OPEB liability</t>
  </si>
  <si>
    <t>Date on which the local government, public authority, or designated official appointed the finance officer? (If the date of appointment by the board is difficult to find you may enter January 1 and the year)</t>
  </si>
  <si>
    <t>https://efc.sog.unc.edu/reslib/item/north-carolina-water-and-wastewater-rates-dashboard#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</si>
  <si>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</si>
  <si>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The Official should be the Finance Officer or interim Finance Officer as designated by the Board.</t>
  </si>
  <si>
    <t>Name of Finance Officer</t>
  </si>
  <si>
    <t>This field must be completed in order to process your audit report</t>
  </si>
  <si>
    <t>Electric-Any current assets that are restricted (Cash, Accounts Rec., etc..) and included in account 657 above</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</si>
  <si>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rFont val="Calibri"/>
        <family val="2"/>
        <scheme val="minor"/>
      </rPr>
      <t>Date Format MM/DD/YYYY</t>
    </r>
  </si>
  <si>
    <t>If unit is an employer participant in one of the State Cost Sharing Plans rows 28 - 30 should be blank.  Unless they have an additional single employer plan.</t>
  </si>
  <si>
    <t>The below information must be completed 
in order to process your audit report.</t>
  </si>
  <si>
    <t xml:space="preserve">Date       </t>
  </si>
  <si>
    <t>unit code must be completed</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</si>
  <si>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</si>
  <si>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</si>
  <si>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</si>
  <si>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</si>
  <si>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</si>
  <si>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</si>
  <si>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</si>
  <si>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</si>
  <si>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</si>
  <si>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</si>
  <si>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If you have any questions, please call 919-814-4299.</t>
  </si>
  <si>
    <t>Introduction to the Unit Data from Audit Worksheet</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</si>
  <si>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</si>
  <si>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</si>
  <si>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</si>
  <si>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</si>
  <si>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</si>
  <si>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</si>
  <si>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</si>
  <si>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Version Date 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</si>
</sst>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0.0"/>
    <numFmt numFmtId="168" formatCode="0_);\(0\)"/>
    <numFmt numFmtId="169" formatCode="_(* #,##0.00%_);[Red]_(* \(#,##0.00%\);_(0.00%_);@"/>
    <numFmt numFmtId="170" formatCode="m/d/yy;@"/>
    <numFmt numFmtId="171" formatCode="mm/dd/yyyy"/>
    <numFmt numFmtId="172" formatCode="0.00_);[Red]\(0.00\)"/>
    <numFmt numFmtId="173" formatCode="_(* #,##0.000000_);_(* \(#,##0.000000\);_(* &quot;-&quot;??_);_(@_)"/>
    <numFmt numFmtId="174" formatCode="0.0_);\(0.0\)"/>
  </numFmts>
  <fonts count="171"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9"/>
      <color indexed="8"/>
      <name val="Century Schoolbook"/>
      <family val="1"/>
    </font>
    <font>
      <b/>
      <u/>
      <sz val="11"/>
      <color indexed="8"/>
      <name val="Calibri"/>
      <family val="2"/>
    </font>
    <font>
      <u/>
      <sz val="11"/>
      <name val="Calibri"/>
      <family val="2"/>
    </font>
    <font>
      <b/>
      <sz val="9"/>
      <color indexed="8"/>
      <name val="Century Schoolbook"/>
      <family val="1"/>
    </font>
    <font>
      <sz val="8"/>
      <name val="Arial"/>
      <family val="2"/>
    </font>
    <font>
      <sz val="10"/>
      <name val="Arial"/>
      <family val="2"/>
    </font>
    <font>
      <sz val="12"/>
      <name val="Garamond"/>
      <family val="1"/>
    </font>
    <font>
      <sz val="10"/>
      <name val="Arial"/>
      <family val="2"/>
    </font>
    <font>
      <sz val="11"/>
      <color indexed="8"/>
      <name val="Century Schoolbook"/>
      <family val="2"/>
    </font>
    <font>
      <b/>
      <sz val="22"/>
      <color indexed="8"/>
      <name val="Calibri"/>
      <family val="2"/>
    </font>
    <font>
      <sz val="8"/>
      <name val="Arial"/>
      <family val="2"/>
    </font>
    <font>
      <sz val="12"/>
      <name val="Garamond"/>
      <family val="1"/>
    </font>
    <font>
      <sz val="11"/>
      <color indexed="8"/>
      <name val="Calibri"/>
      <family val="2"/>
    </font>
    <font>
      <sz val="11"/>
      <color indexed="9"/>
      <name val="Calibri"/>
      <family val="2"/>
    </font>
    <font>
      <sz val="11"/>
      <color indexed="8"/>
      <name val="Century Schoolbook"/>
      <family val="2"/>
    </font>
    <font>
      <b/>
      <sz val="22"/>
      <color indexed="8"/>
      <name val="Calibri"/>
      <family val="2"/>
    </font>
    <font>
      <b/>
      <sz val="11"/>
      <color indexed="8"/>
      <name val="Calibri"/>
      <family val="2"/>
    </font>
    <font>
      <b/>
      <sz val="14"/>
      <color indexed="8"/>
      <name val="Calibri"/>
      <family val="2"/>
    </font>
    <font>
      <sz val="9"/>
      <color indexed="8"/>
      <name val="Calibri"/>
      <family val="2"/>
    </font>
    <font>
      <b/>
      <sz val="9"/>
      <color indexed="10"/>
      <name val="Calibri"/>
      <family val="2"/>
    </font>
    <font>
      <sz val="11"/>
      <color indexed="30"/>
      <name val="Calibri"/>
      <family val="2"/>
    </font>
    <font>
      <sz val="11"/>
      <color indexed="8"/>
      <name val="Century Schoolbook"/>
      <family val="1"/>
    </font>
    <font>
      <sz val="14"/>
      <color indexed="8"/>
      <name val="Calibri"/>
      <family val="2"/>
    </font>
    <font>
      <b/>
      <sz val="11"/>
      <color indexed="8"/>
      <name val="Century Schoolbook"/>
      <family val="1"/>
    </font>
    <font>
      <sz val="11"/>
      <name val="Calibri"/>
      <family val="2"/>
    </font>
    <font>
      <b/>
      <sz val="20"/>
      <color indexed="8"/>
      <name val="Calibri"/>
      <family val="2"/>
    </font>
    <font>
      <sz val="14"/>
      <name val="Calibri"/>
      <family val="2"/>
    </font>
    <font>
      <b/>
      <sz val="24"/>
      <color indexed="26"/>
      <name val="Century Schoolbook"/>
      <family val="1"/>
    </font>
    <font>
      <b/>
      <sz val="9"/>
      <color indexed="8"/>
      <name val="Calibri"/>
      <family val="2"/>
    </font>
    <font>
      <b/>
      <sz val="16"/>
      <color indexed="8"/>
      <name val="Calibri"/>
      <family val="2"/>
    </font>
    <font>
      <sz val="24"/>
      <color indexed="9"/>
      <name val="Century Schoolbook"/>
      <family val="1"/>
    </font>
    <font>
      <b/>
      <sz val="10"/>
      <color indexed="8"/>
      <name val="Calibri"/>
      <family val="2"/>
    </font>
    <font>
      <sz val="24"/>
      <color indexed="26"/>
      <name val="Century Schoolbook"/>
      <family val="1"/>
    </font>
    <font>
      <b/>
      <sz val="12"/>
      <color indexed="9"/>
      <name val="Calibri"/>
      <family val="2"/>
    </font>
    <font>
      <b/>
      <sz val="12"/>
      <color indexed="8"/>
      <name val="Calibri"/>
      <family val="2"/>
    </font>
    <font>
      <sz val="10"/>
      <color indexed="8"/>
      <name val="Century Schoolbook"/>
      <family val="1"/>
    </font>
    <font>
      <sz val="11"/>
      <color indexed="8"/>
      <name val="Calibri"/>
      <family val="2"/>
    </font>
    <font>
      <u/>
      <sz val="11"/>
      <color indexed="8"/>
      <name val="Calibri"/>
      <family val="2"/>
    </font>
    <font>
      <b/>
      <sz val="9"/>
      <color indexed="8"/>
      <name val="Century Schoolbook"/>
      <family val="1"/>
    </font>
    <font>
      <sz val="11"/>
      <color indexed="60"/>
      <name val="Calibri"/>
      <family val="2"/>
    </font>
    <font>
      <sz val="9"/>
      <color indexed="8"/>
      <name val="Century Schoolbook"/>
      <family val="1"/>
    </font>
    <font>
      <sz val="8"/>
      <color indexed="8"/>
      <name val="Calibri"/>
      <family val="2"/>
    </font>
    <font>
      <sz val="8"/>
      <color indexed="8"/>
      <name val="Century Schoolbook"/>
      <family val="1"/>
    </font>
    <font>
      <b/>
      <sz val="18"/>
      <color indexed="8"/>
      <name val="Calibri"/>
      <family val="2"/>
    </font>
    <font>
      <sz val="28"/>
      <color indexed="8"/>
      <name val="Calibri"/>
      <family val="2"/>
    </font>
    <font>
      <sz val="11"/>
      <color indexed="8"/>
      <name val="Calibri"/>
      <family val="2"/>
    </font>
    <font>
      <b/>
      <sz val="10"/>
      <color indexed="8"/>
      <name val="Calibri"/>
      <family val="2"/>
    </font>
    <font>
      <sz val="8"/>
      <name val="Calibri"/>
      <family val="2"/>
    </font>
    <font>
      <b/>
      <sz val="11"/>
      <color indexed="8"/>
      <name val="Calibri"/>
      <family val="2"/>
    </font>
    <font>
      <b/>
      <sz val="10"/>
      <color indexed="8"/>
      <name val="Century Schoolbook"/>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rgb="FFFF0000"/>
      <name val="Calibri"/>
      <family val="2"/>
      <scheme val="minor"/>
    </font>
    <font>
      <b/>
      <sz val="11"/>
      <color theme="1"/>
      <name val="Calibri"/>
      <family val="2"/>
      <scheme val="minor"/>
    </font>
    <font>
      <sz val="8"/>
      <color theme="1"/>
      <name val="Calibri"/>
      <family val="2"/>
      <scheme val="minor"/>
    </font>
    <font>
      <sz val="11"/>
      <color indexed="8"/>
      <name val="Calibri"/>
      <family val="2"/>
      <scheme val="minor"/>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sz val="9"/>
      <color theme="1"/>
      <name val="Calibri"/>
      <family val="2"/>
      <scheme val="minor"/>
    </font>
    <font>
      <sz val="11"/>
      <name val="Calibri"/>
      <family val="2"/>
      <scheme val="minor"/>
    </font>
    <font>
      <b/>
      <sz val="16"/>
      <color theme="1"/>
      <name val="Calibri"/>
      <family val="2"/>
      <scheme val="minor"/>
    </font>
    <font>
      <sz val="10"/>
      <color theme="1"/>
      <name val="Century Schoolbook"/>
      <family val="1"/>
    </font>
    <font>
      <sz val="9"/>
      <color theme="1"/>
      <name val="Century Schoolbook"/>
      <family val="1"/>
    </font>
    <font>
      <sz val="9"/>
      <color rgb="FFFF0000"/>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6"/>
      <color theme="1"/>
      <name val="Century Schoolbook"/>
      <family val="1"/>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14"/>
      <color theme="0"/>
      <name val="Calibri"/>
      <family val="2"/>
      <scheme val="minor"/>
    </font>
    <font>
      <b/>
      <sz val="11"/>
      <name val="Century Schoolbook"/>
      <family val="1"/>
    </font>
    <font>
      <sz val="11"/>
      <color theme="1"/>
      <name val="Century Schoolbook"/>
      <family val="1"/>
    </font>
    <font>
      <sz val="12"/>
      <color theme="1"/>
      <name val="Century Schoolbook"/>
      <family val="1"/>
    </font>
    <font>
      <sz val="12"/>
      <color rgb="FFFF0000"/>
      <name val="Century Schoolbook"/>
      <family val="1"/>
    </font>
    <font>
      <i/>
      <sz val="12"/>
      <name val="Cambria"/>
      <family val="1"/>
    </font>
    <font>
      <i/>
      <sz val="12"/>
      <color theme="1"/>
      <name val="Century Schoolbook"/>
      <family val="1"/>
    </font>
    <font>
      <b/>
      <sz val="10"/>
      <color theme="1"/>
      <name val="Century Schoolbook"/>
      <family val="2"/>
    </font>
    <font>
      <b/>
      <sz val="10"/>
      <color indexed="8"/>
      <name val="Calibri"/>
      <family val="2"/>
      <scheme val="minor"/>
    </font>
    <font>
      <b/>
      <sz val="10"/>
      <color theme="1"/>
      <name val="Calibri"/>
      <family val="2"/>
      <scheme val="minor"/>
    </font>
    <font>
      <b/>
      <sz val="11"/>
      <color indexed="8"/>
      <name val="Calibri"/>
      <family val="2"/>
      <scheme val="minor"/>
    </font>
    <font>
      <b/>
      <sz val="48"/>
      <color theme="0"/>
      <name val="Century Schoolbook"/>
      <family val="1"/>
    </font>
    <font>
      <sz val="24"/>
      <color theme="0"/>
      <name val="Century Schoolbook"/>
      <family val="1"/>
    </font>
    <font>
      <b/>
      <sz val="11"/>
      <name val="Calibri"/>
      <family val="2"/>
      <scheme val="minor"/>
    </font>
    <font>
      <b/>
      <sz val="8"/>
      <color indexed="8"/>
      <name val="Calibri"/>
      <family val="2"/>
    </font>
    <font>
      <b/>
      <sz val="14"/>
      <color theme="1"/>
      <name val="Calibri"/>
      <family val="2"/>
      <scheme val="minor"/>
    </font>
    <font>
      <sz val="9"/>
      <color rgb="FFFF0000"/>
      <name val="Calibri"/>
      <family val="2"/>
    </font>
    <font>
      <sz val="18"/>
      <color theme="0"/>
      <name val="Calibri"/>
      <family val="2"/>
      <scheme val="minor"/>
    </font>
    <font>
      <b/>
      <i/>
      <sz val="12"/>
      <name val="Cambria"/>
      <family val="1"/>
    </font>
    <font>
      <i/>
      <sz val="12"/>
      <color rgb="FFFF0000"/>
      <name val="Cambria"/>
      <family val="1"/>
    </font>
    <font>
      <i/>
      <u/>
      <sz val="12"/>
      <color rgb="FFFF0000"/>
      <name val="Cambria"/>
      <family val="1"/>
    </font>
    <font>
      <b/>
      <i/>
      <sz val="14"/>
      <color theme="0"/>
      <name val="Cambria"/>
      <family val="1"/>
    </font>
    <font>
      <i/>
      <sz val="14"/>
      <color theme="0"/>
      <name val="Century Schoolbook"/>
      <family val="1"/>
    </font>
    <font>
      <i/>
      <sz val="14"/>
      <color theme="0"/>
      <name val="Cambria"/>
      <family val="1"/>
    </font>
    <font>
      <sz val="12"/>
      <color theme="0"/>
      <name val="Century Schoolbook"/>
      <family val="1"/>
    </font>
  </fonts>
  <fills count="81">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46"/>
        <bgColor indexed="64"/>
      </patternFill>
    </fill>
    <fill>
      <patternFill patternType="solid">
        <fgColor indexed="43"/>
        <bgColor indexed="64"/>
      </patternFill>
    </fill>
    <fill>
      <patternFill patternType="solid">
        <fgColor indexed="8"/>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47"/>
        <bgColor indexed="64"/>
      </patternFill>
    </fill>
    <fill>
      <patternFill patternType="solid">
        <fgColor indexed="29"/>
        <bgColor indexed="64"/>
      </patternFill>
    </fill>
    <fill>
      <patternFill patternType="solid">
        <fgColor indexed="11"/>
        <bgColor indexed="64"/>
      </patternFill>
    </fill>
    <fill>
      <patternFill patternType="solid">
        <fgColor theme="7"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6" tint="-0.249977111117893"/>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style="thin">
        <color indexed="44"/>
      </left>
      <right style="thin">
        <color indexed="44"/>
      </right>
      <top style="thin">
        <color indexed="44"/>
      </top>
      <bottom style="thin">
        <color indexed="44"/>
      </bottom>
      <diagonal/>
    </border>
    <border>
      <left/>
      <right style="thin">
        <color indexed="44"/>
      </right>
      <top style="thin">
        <color indexed="44"/>
      </top>
      <bottom style="thin">
        <color indexed="44"/>
      </bottom>
      <diagonal/>
    </border>
    <border>
      <left/>
      <right style="thin">
        <color indexed="64"/>
      </right>
      <top style="thin">
        <color indexed="64"/>
      </top>
      <bottom style="thin">
        <color indexed="64"/>
      </bottom>
      <diagonal/>
    </border>
    <border>
      <left style="thin">
        <color indexed="44"/>
      </left>
      <right/>
      <top style="thin">
        <color indexed="44"/>
      </top>
      <bottom style="thin">
        <color indexed="44"/>
      </bottom>
      <diagonal/>
    </border>
    <border>
      <left style="thin">
        <color indexed="44"/>
      </left>
      <right/>
      <top/>
      <bottom style="thin">
        <color indexed="44"/>
      </bottom>
      <diagonal/>
    </border>
    <border>
      <left/>
      <right style="thin">
        <color indexed="44"/>
      </right>
      <top style="thin">
        <color indexed="44"/>
      </top>
      <bottom/>
      <diagonal/>
    </border>
    <border>
      <left style="thin">
        <color indexed="64"/>
      </left>
      <right/>
      <top/>
      <bottom/>
      <diagonal/>
    </border>
    <border>
      <left style="thin">
        <color indexed="64"/>
      </left>
      <right style="thin">
        <color indexed="44"/>
      </right>
      <top style="thin">
        <color indexed="44"/>
      </top>
      <bottom style="thin">
        <color indexed="44"/>
      </bottom>
      <diagonal/>
    </border>
    <border>
      <left style="thin">
        <color indexed="44"/>
      </left>
      <right style="thin">
        <color indexed="44"/>
      </right>
      <top/>
      <bottom style="thin">
        <color indexed="44"/>
      </bottom>
      <diagonal/>
    </border>
    <border>
      <left style="thin">
        <color indexed="44"/>
      </left>
      <right style="thin">
        <color indexed="44"/>
      </right>
      <top/>
      <bottom style="thin">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style="medium">
        <color indexed="64"/>
      </right>
      <top/>
      <bottom style="thin">
        <color indexed="64"/>
      </bottom>
      <diagonal/>
    </border>
    <border>
      <left style="thin">
        <color indexed="44"/>
      </left>
      <right style="thin">
        <color indexed="44"/>
      </right>
      <top/>
      <bottom/>
      <diagonal/>
    </border>
    <border>
      <left/>
      <right style="thin">
        <color theme="3" tint="0.59996337778862885"/>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44"/>
      </left>
      <right style="thin">
        <color indexed="44"/>
      </right>
      <top style="thin">
        <color indexed="44"/>
      </top>
      <bottom/>
      <diagonal/>
    </border>
  </borders>
  <cellStyleXfs count="2998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6"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4" fillId="15" borderId="1" applyNumberFormat="0" applyAlignment="0" applyProtection="0"/>
    <xf numFmtId="0" fontId="24" fillId="15" borderId="1" applyNumberFormat="0" applyAlignment="0" applyProtection="0"/>
    <xf numFmtId="0" fontId="15" fillId="7" borderId="2" applyNumberFormat="0" applyAlignment="0" applyProtection="0"/>
    <xf numFmtId="0" fontId="15" fillId="7" borderId="2" applyNumberFormat="0" applyAlignment="0" applyProtection="0"/>
    <xf numFmtId="43" fontId="44"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3"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3"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83"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8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4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4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83" fillId="0" borderId="0" applyFont="0" applyFill="0" applyBorder="0" applyAlignment="0" applyProtection="0"/>
    <xf numFmtId="44" fontId="40"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3" fillId="0" borderId="0" applyFont="0" applyFill="0" applyBorder="0" applyAlignment="0" applyProtection="0"/>
    <xf numFmtId="44" fontId="1"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8" fillId="12" borderId="1" applyNumberFormat="0" applyAlignment="0" applyProtection="0"/>
    <xf numFmtId="0" fontId="8" fillId="12" borderId="1" applyNumberFormat="0" applyAlignment="0" applyProtection="0"/>
    <xf numFmtId="0" fontId="25" fillId="0" borderId="6" applyNumberFormat="0" applyFill="0" applyAlignment="0" applyProtection="0"/>
    <xf numFmtId="0" fontId="25" fillId="0" borderId="6" applyNumberFormat="0" applyFill="0" applyAlignment="0" applyProtection="0"/>
    <xf numFmtId="0" fontId="9" fillId="19" borderId="0" applyNumberFormat="0" applyBorder="0" applyAlignment="0" applyProtection="0"/>
    <xf numFmtId="0" fontId="9" fillId="19" borderId="0" applyNumberFormat="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26" fillId="0" borderId="0"/>
    <xf numFmtId="0" fontId="27" fillId="0" borderId="0"/>
    <xf numFmtId="0" fontId="26" fillId="0" borderId="0"/>
    <xf numFmtId="0" fontId="26" fillId="0" borderId="0"/>
    <xf numFmtId="0" fontId="26" fillId="0" borderId="0"/>
    <xf numFmtId="0" fontId="42" fillId="0" borderId="0"/>
    <xf numFmtId="0" fontId="42" fillId="0" borderId="0"/>
    <xf numFmtId="0" fontId="26" fillId="0" borderId="0"/>
    <xf numFmtId="0" fontId="26" fillId="0" borderId="0"/>
    <xf numFmtId="0" fontId="36" fillId="0" borderId="0"/>
    <xf numFmtId="0" fontId="26" fillId="0" borderId="0"/>
    <xf numFmtId="0" fontId="26" fillId="0" borderId="0"/>
    <xf numFmtId="0" fontId="26" fillId="0" borderId="0"/>
    <xf numFmtId="0" fontId="26" fillId="0" borderId="0"/>
    <xf numFmtId="0" fontId="42" fillId="0" borderId="0"/>
    <xf numFmtId="0" fontId="26" fillId="0" borderId="0"/>
    <xf numFmtId="0" fontId="26" fillId="0" borderId="0"/>
    <xf numFmtId="0" fontId="42" fillId="0" borderId="0"/>
    <xf numFmtId="0" fontId="26" fillId="0" borderId="0"/>
    <xf numFmtId="0" fontId="26" fillId="0" borderId="0"/>
    <xf numFmtId="0" fontId="42" fillId="0" borderId="0"/>
    <xf numFmtId="0" fontId="26" fillId="0" borderId="0"/>
    <xf numFmtId="0" fontId="42" fillId="0" borderId="0"/>
    <xf numFmtId="0" fontId="26" fillId="0" borderId="0"/>
    <xf numFmtId="0" fontId="26" fillId="0" borderId="0"/>
    <xf numFmtId="0" fontId="42" fillId="0" borderId="0"/>
    <xf numFmtId="0" fontId="26" fillId="0" borderId="0"/>
    <xf numFmtId="0" fontId="42" fillId="0" borderId="0"/>
    <xf numFmtId="0" fontId="26" fillId="0" borderId="0"/>
    <xf numFmtId="0" fontId="26" fillId="0" borderId="0"/>
    <xf numFmtId="0" fontId="26" fillId="0" borderId="0"/>
    <xf numFmtId="0" fontId="42" fillId="0" borderId="0"/>
    <xf numFmtId="0" fontId="26" fillId="0" borderId="0"/>
    <xf numFmtId="0" fontId="26" fillId="0" borderId="0"/>
    <xf numFmtId="0" fontId="26" fillId="0" borderId="0"/>
    <xf numFmtId="0" fontId="26" fillId="0" borderId="0"/>
    <xf numFmtId="0" fontId="42" fillId="0" borderId="0"/>
    <xf numFmtId="0" fontId="26" fillId="0" borderId="0"/>
    <xf numFmtId="0" fontId="26" fillId="0" borderId="0"/>
    <xf numFmtId="0" fontId="42" fillId="0" borderId="0"/>
    <xf numFmtId="0" fontId="26" fillId="0" borderId="0"/>
    <xf numFmtId="0" fontId="26" fillId="0" borderId="0"/>
    <xf numFmtId="0" fontId="42" fillId="0" borderId="0"/>
    <xf numFmtId="0" fontId="26" fillId="0" borderId="0"/>
    <xf numFmtId="0" fontId="42" fillId="0" borderId="0"/>
    <xf numFmtId="0" fontId="26" fillId="0" borderId="0"/>
    <xf numFmtId="0" fontId="26" fillId="0" borderId="0"/>
    <xf numFmtId="0" fontId="42" fillId="0" borderId="0"/>
    <xf numFmtId="0" fontId="26" fillId="0" borderId="0"/>
    <xf numFmtId="0" fontId="26" fillId="0" borderId="0"/>
    <xf numFmtId="0" fontId="42" fillId="0" borderId="0"/>
    <xf numFmtId="0" fontId="26" fillId="0" borderId="0"/>
    <xf numFmtId="0" fontId="26" fillId="0" borderId="0"/>
    <xf numFmtId="0" fontId="42" fillId="0" borderId="0"/>
    <xf numFmtId="0" fontId="42" fillId="0" borderId="0"/>
    <xf numFmtId="0" fontId="10" fillId="0" borderId="0"/>
    <xf numFmtId="0" fontId="18" fillId="0" borderId="0"/>
    <xf numFmtId="0" fontId="10" fillId="0" borderId="0"/>
    <xf numFmtId="0" fontId="4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7" fillId="0" borderId="0"/>
    <xf numFmtId="0" fontId="2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6" fillId="0" borderId="0"/>
    <xf numFmtId="0" fontId="27" fillId="0" borderId="0"/>
    <xf numFmtId="0" fontId="31" fillId="0" borderId="0"/>
    <xf numFmtId="0" fontId="18" fillId="0" borderId="0"/>
    <xf numFmtId="0" fontId="37"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39" fillId="0" borderId="0"/>
    <xf numFmtId="0" fontId="18" fillId="0" borderId="0"/>
    <xf numFmtId="0" fontId="18" fillId="0" borderId="0"/>
    <xf numFmtId="0" fontId="39" fillId="0" borderId="0"/>
    <xf numFmtId="0" fontId="18" fillId="0" borderId="0"/>
    <xf numFmtId="0" fontId="39"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27" fillId="0" borderId="0"/>
    <xf numFmtId="0" fontId="26" fillId="0" borderId="0"/>
    <xf numFmtId="0" fontId="26" fillId="0" borderId="0"/>
    <xf numFmtId="0" fontId="18" fillId="0" borderId="0"/>
    <xf numFmtId="0" fontId="37"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39" fillId="0" borderId="0"/>
    <xf numFmtId="0" fontId="18" fillId="0" borderId="0"/>
    <xf numFmtId="0" fontId="18" fillId="0" borderId="0"/>
    <xf numFmtId="0" fontId="39" fillId="0" borderId="0"/>
    <xf numFmtId="0" fontId="18" fillId="0" borderId="0"/>
    <xf numFmtId="0" fontId="39"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26" fillId="0" borderId="0"/>
    <xf numFmtId="0" fontId="39" fillId="0" borderId="0"/>
    <xf numFmtId="0" fontId="18" fillId="0" borderId="0"/>
    <xf numFmtId="0" fontId="18" fillId="0" borderId="0"/>
    <xf numFmtId="0" fontId="26"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39" fillId="0" borderId="0"/>
    <xf numFmtId="0" fontId="26" fillId="0" borderId="0"/>
    <xf numFmtId="0" fontId="39" fillId="0" borderId="0"/>
    <xf numFmtId="0" fontId="42" fillId="0" borderId="0"/>
    <xf numFmtId="0" fontId="26" fillId="0" borderId="0"/>
    <xf numFmtId="0" fontId="26" fillId="0" borderId="0"/>
    <xf numFmtId="0" fontId="36" fillId="0" borderId="0"/>
    <xf numFmtId="0" fontId="26" fillId="0" borderId="0"/>
    <xf numFmtId="0" fontId="26" fillId="0" borderId="0"/>
    <xf numFmtId="0" fontId="26" fillId="0" borderId="0"/>
    <xf numFmtId="0" fontId="26" fillId="0" borderId="0"/>
    <xf numFmtId="0" fontId="42" fillId="0" borderId="0"/>
    <xf numFmtId="0" fontId="26" fillId="0" borderId="0"/>
    <xf numFmtId="0" fontId="26" fillId="0" borderId="0"/>
    <xf numFmtId="0" fontId="42" fillId="0" borderId="0"/>
    <xf numFmtId="0" fontId="26" fillId="0" borderId="0"/>
    <xf numFmtId="0" fontId="26" fillId="0" borderId="0"/>
    <xf numFmtId="0" fontId="42" fillId="0" borderId="0"/>
    <xf numFmtId="0" fontId="26" fillId="0" borderId="0"/>
    <xf numFmtId="0" fontId="26" fillId="0" borderId="0"/>
    <xf numFmtId="0" fontId="26" fillId="0" borderId="0"/>
    <xf numFmtId="0" fontId="26" fillId="0" borderId="0"/>
    <xf numFmtId="0" fontId="42" fillId="0" borderId="0"/>
    <xf numFmtId="0" fontId="26" fillId="0" borderId="0"/>
    <xf numFmtId="0" fontId="26" fillId="0" borderId="0"/>
    <xf numFmtId="0" fontId="42" fillId="0" borderId="0"/>
    <xf numFmtId="0" fontId="26" fillId="0" borderId="0"/>
    <xf numFmtId="0" fontId="42" fillId="0" borderId="0"/>
    <xf numFmtId="0" fontId="26" fillId="0" borderId="0"/>
    <xf numFmtId="0" fontId="26" fillId="0" borderId="0"/>
    <xf numFmtId="0" fontId="26" fillId="0" borderId="0"/>
    <xf numFmtId="0" fontId="42" fillId="0" borderId="0"/>
    <xf numFmtId="0" fontId="26" fillId="0" borderId="0"/>
    <xf numFmtId="0" fontId="26" fillId="0" borderId="0"/>
    <xf numFmtId="0" fontId="26" fillId="0" borderId="0"/>
    <xf numFmtId="0" fontId="26" fillId="0" borderId="0"/>
    <xf numFmtId="0" fontId="26" fillId="0" borderId="0"/>
    <xf numFmtId="0" fontId="42" fillId="0" borderId="0"/>
    <xf numFmtId="0" fontId="26" fillId="0" borderId="0"/>
    <xf numFmtId="0" fontId="26" fillId="0" borderId="0"/>
    <xf numFmtId="0" fontId="42" fillId="0" borderId="0"/>
    <xf numFmtId="0" fontId="26" fillId="0" borderId="0"/>
    <xf numFmtId="0" fontId="26" fillId="0" borderId="0"/>
    <xf numFmtId="0" fontId="42" fillId="0" borderId="0"/>
    <xf numFmtId="0" fontId="42" fillId="0" borderId="0"/>
    <xf numFmtId="0" fontId="26" fillId="0" borderId="0"/>
    <xf numFmtId="0" fontId="42" fillId="0" borderId="0"/>
    <xf numFmtId="0" fontId="26" fillId="0" borderId="0"/>
    <xf numFmtId="0" fontId="26" fillId="0" borderId="0"/>
    <xf numFmtId="0" fontId="26" fillId="0" borderId="0"/>
    <xf numFmtId="0" fontId="26" fillId="0" borderId="0"/>
    <xf numFmtId="0" fontId="26" fillId="0" borderId="0"/>
    <xf numFmtId="0" fontId="42" fillId="0" borderId="0"/>
    <xf numFmtId="0" fontId="26" fillId="0" borderId="0"/>
    <xf numFmtId="0" fontId="26" fillId="0" borderId="0"/>
    <xf numFmtId="0" fontId="42" fillId="0" borderId="0"/>
    <xf numFmtId="0" fontId="26" fillId="0" borderId="0"/>
    <xf numFmtId="0" fontId="26" fillId="0" borderId="0"/>
    <xf numFmtId="0" fontId="82" fillId="0" borderId="0"/>
    <xf numFmtId="0" fontId="42" fillId="0" borderId="0"/>
    <xf numFmtId="0" fontId="26" fillId="0" borderId="0"/>
    <xf numFmtId="0" fontId="26" fillId="0" borderId="0"/>
    <xf numFmtId="0" fontId="82" fillId="0" borderId="0"/>
    <xf numFmtId="0" fontId="39" fillId="0" borderId="0"/>
    <xf numFmtId="0" fontId="18" fillId="0" borderId="0"/>
    <xf numFmtId="0" fontId="18" fillId="0" borderId="0"/>
    <xf numFmtId="0" fontId="82" fillId="0" borderId="0"/>
    <xf numFmtId="0" fontId="42" fillId="0" borderId="0"/>
    <xf numFmtId="0" fontId="26" fillId="0" borderId="0"/>
    <xf numFmtId="0" fontId="26" fillId="0" borderId="0"/>
    <xf numFmtId="0" fontId="82" fillId="0" borderId="0"/>
    <xf numFmtId="0" fontId="26" fillId="0" borderId="0"/>
    <xf numFmtId="0" fontId="82" fillId="0" borderId="0"/>
    <xf numFmtId="0" fontId="82" fillId="0" borderId="0"/>
    <xf numFmtId="0" fontId="82" fillId="0" borderId="0"/>
    <xf numFmtId="0" fontId="26" fillId="0" borderId="0"/>
    <xf numFmtId="0" fontId="82" fillId="0" borderId="0"/>
    <xf numFmtId="0" fontId="26" fillId="0" borderId="0"/>
    <xf numFmtId="0" fontId="82" fillId="0" borderId="0"/>
    <xf numFmtId="0" fontId="82" fillId="0" borderId="0"/>
    <xf numFmtId="0" fontId="26" fillId="0" borderId="0"/>
    <xf numFmtId="0" fontId="82" fillId="0" borderId="0"/>
    <xf numFmtId="0" fontId="26" fillId="0" borderId="0"/>
    <xf numFmtId="0" fontId="82" fillId="0" borderId="0"/>
    <xf numFmtId="0" fontId="42" fillId="0" borderId="0"/>
    <xf numFmtId="0" fontId="26" fillId="0" borderId="0"/>
    <xf numFmtId="0" fontId="42" fillId="0" borderId="0"/>
    <xf numFmtId="0" fontId="26" fillId="0" borderId="0"/>
    <xf numFmtId="0" fontId="2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6" fillId="0" borderId="0"/>
    <xf numFmtId="0" fontId="26" fillId="0" borderId="0"/>
    <xf numFmtId="0" fontId="18" fillId="0" borderId="0"/>
    <xf numFmtId="0" fontId="42" fillId="0" borderId="0"/>
    <xf numFmtId="0" fontId="18" fillId="0" borderId="0"/>
    <xf numFmtId="0" fontId="29" fillId="0" borderId="0"/>
    <xf numFmtId="0" fontId="28" fillId="0" borderId="0"/>
    <xf numFmtId="0" fontId="28" fillId="0" borderId="0"/>
    <xf numFmtId="0" fontId="39" fillId="0" borderId="0"/>
    <xf numFmtId="0" fontId="18" fillId="0" borderId="0"/>
    <xf numFmtId="0" fontId="18" fillId="0" borderId="0"/>
    <xf numFmtId="0" fontId="18" fillId="0" borderId="0"/>
    <xf numFmtId="0" fontId="18" fillId="0" borderId="0"/>
    <xf numFmtId="0" fontId="31" fillId="0" borderId="0"/>
    <xf numFmtId="0" fontId="18" fillId="0" borderId="0"/>
    <xf numFmtId="0" fontId="37"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39" fillId="0" borderId="0"/>
    <xf numFmtId="0" fontId="18" fillId="0" borderId="0"/>
    <xf numFmtId="0" fontId="18" fillId="0" borderId="0"/>
    <xf numFmtId="0" fontId="39" fillId="0" borderId="0"/>
    <xf numFmtId="0" fontId="18" fillId="0" borderId="0"/>
    <xf numFmtId="0" fontId="39"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39" fillId="0" borderId="0"/>
    <xf numFmtId="0" fontId="18" fillId="0" borderId="0"/>
    <xf numFmtId="0" fontId="37"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39" fillId="0" borderId="0"/>
    <xf numFmtId="0" fontId="18" fillId="0" borderId="0"/>
    <xf numFmtId="0" fontId="18" fillId="0" borderId="0"/>
    <xf numFmtId="0" fontId="39" fillId="0" borderId="0"/>
    <xf numFmtId="0" fontId="18" fillId="0" borderId="0"/>
    <xf numFmtId="0" fontId="39"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39"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18" fillId="0" borderId="0"/>
    <xf numFmtId="0" fontId="18" fillId="0" borderId="0"/>
    <xf numFmtId="0" fontId="26" fillId="0" borderId="0"/>
    <xf numFmtId="0" fontId="39" fillId="0" borderId="0"/>
    <xf numFmtId="0" fontId="18" fillId="0" borderId="0"/>
    <xf numFmtId="0" fontId="18" fillId="0" borderId="0"/>
    <xf numFmtId="0" fontId="39" fillId="0" borderId="0"/>
    <xf numFmtId="0" fontId="18" fillId="0" borderId="0"/>
    <xf numFmtId="0" fontId="18" fillId="0" borderId="0"/>
    <xf numFmtId="0" fontId="39" fillId="0" borderId="0"/>
    <xf numFmtId="0" fontId="2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3" fillId="0" borderId="0"/>
    <xf numFmtId="0" fontId="82" fillId="0" borderId="0"/>
    <xf numFmtId="0" fontId="82" fillId="0" borderId="0"/>
    <xf numFmtId="0" fontId="29" fillId="0" borderId="0"/>
    <xf numFmtId="0" fontId="28" fillId="0" borderId="0"/>
    <xf numFmtId="0" fontId="38" fillId="0" borderId="0"/>
    <xf numFmtId="0" fontId="28" fillId="0" borderId="0"/>
    <xf numFmtId="0" fontId="28" fillId="0" borderId="0"/>
    <xf numFmtId="0" fontId="28" fillId="0" borderId="0"/>
    <xf numFmtId="0" fontId="28" fillId="0" borderId="0"/>
    <xf numFmtId="0" fontId="43" fillId="0" borderId="0"/>
    <xf numFmtId="0" fontId="28" fillId="0" borderId="0"/>
    <xf numFmtId="0" fontId="28" fillId="0" borderId="0"/>
    <xf numFmtId="0" fontId="43" fillId="0" borderId="0"/>
    <xf numFmtId="0" fontId="28" fillId="0" borderId="0"/>
    <xf numFmtId="0" fontId="28" fillId="0" borderId="0"/>
    <xf numFmtId="0" fontId="43" fillId="0" borderId="0"/>
    <xf numFmtId="0" fontId="28" fillId="0" borderId="0"/>
    <xf numFmtId="0" fontId="43" fillId="0" borderId="0"/>
    <xf numFmtId="0" fontId="28" fillId="0" borderId="0"/>
    <xf numFmtId="0" fontId="28" fillId="0" borderId="0"/>
    <xf numFmtId="0" fontId="43" fillId="0" borderId="0"/>
    <xf numFmtId="0" fontId="28" fillId="0" borderId="0"/>
    <xf numFmtId="0" fontId="43" fillId="0" borderId="0"/>
    <xf numFmtId="0" fontId="28" fillId="0" borderId="0"/>
    <xf numFmtId="0" fontId="28" fillId="0" borderId="0"/>
    <xf numFmtId="0" fontId="28" fillId="0" borderId="0"/>
    <xf numFmtId="0" fontId="43" fillId="0" borderId="0"/>
    <xf numFmtId="0" fontId="28" fillId="0" borderId="0"/>
    <xf numFmtId="0" fontId="28" fillId="0" borderId="0"/>
    <xf numFmtId="0" fontId="28" fillId="0" borderId="0"/>
    <xf numFmtId="0" fontId="28" fillId="0" borderId="0"/>
    <xf numFmtId="0" fontId="43" fillId="0" borderId="0"/>
    <xf numFmtId="0" fontId="28" fillId="0" borderId="0"/>
    <xf numFmtId="0" fontId="28" fillId="0" borderId="0"/>
    <xf numFmtId="0" fontId="43" fillId="0" borderId="0"/>
    <xf numFmtId="0" fontId="28" fillId="0" borderId="0"/>
    <xf numFmtId="0" fontId="28" fillId="0" borderId="0"/>
    <xf numFmtId="0" fontId="43" fillId="0" borderId="0"/>
    <xf numFmtId="0" fontId="28" fillId="0" borderId="0"/>
    <xf numFmtId="0" fontId="4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8" fillId="0" borderId="0"/>
    <xf numFmtId="0" fontId="28" fillId="0" borderId="0"/>
    <xf numFmtId="0" fontId="43" fillId="0" borderId="0"/>
    <xf numFmtId="0" fontId="28" fillId="0" borderId="0"/>
    <xf numFmtId="0" fontId="28" fillId="0" borderId="0"/>
    <xf numFmtId="0" fontId="43" fillId="0" borderId="0"/>
    <xf numFmtId="0" fontId="28" fillId="0" borderId="0"/>
    <xf numFmtId="0" fontId="28" fillId="0" borderId="0"/>
    <xf numFmtId="0" fontId="82" fillId="0" borderId="0"/>
    <xf numFmtId="0" fontId="43" fillId="0" borderId="0"/>
    <xf numFmtId="0" fontId="28" fillId="0" borderId="0"/>
    <xf numFmtId="0" fontId="82" fillId="0" borderId="0"/>
    <xf numFmtId="0" fontId="28" fillId="0" borderId="0"/>
    <xf numFmtId="0" fontId="82" fillId="0" borderId="0"/>
    <xf numFmtId="0" fontId="43" fillId="0" borderId="0"/>
    <xf numFmtId="0" fontId="28" fillId="0" borderId="0"/>
    <xf numFmtId="0" fontId="28" fillId="0" borderId="0"/>
    <xf numFmtId="0" fontId="28" fillId="0" borderId="0"/>
    <xf numFmtId="0" fontId="28" fillId="0" borderId="0"/>
    <xf numFmtId="0" fontId="28" fillId="0" borderId="0"/>
    <xf numFmtId="0" fontId="82" fillId="0" borderId="0"/>
    <xf numFmtId="0" fontId="82" fillId="0" borderId="0"/>
    <xf numFmtId="0" fontId="82" fillId="0" borderId="0"/>
    <xf numFmtId="0" fontId="28" fillId="0" borderId="0"/>
    <xf numFmtId="0" fontId="82" fillId="0" borderId="0"/>
    <xf numFmtId="0" fontId="82" fillId="0" borderId="0"/>
    <xf numFmtId="0" fontId="28" fillId="0" borderId="0"/>
    <xf numFmtId="0" fontId="82" fillId="0" borderId="0"/>
    <xf numFmtId="0" fontId="82" fillId="0" borderId="0"/>
    <xf numFmtId="0" fontId="82" fillId="0" borderId="0"/>
    <xf numFmtId="0" fontId="43" fillId="0" borderId="0"/>
    <xf numFmtId="0" fontId="28" fillId="0" borderId="0"/>
    <xf numFmtId="0" fontId="43" fillId="0" borderId="0"/>
    <xf numFmtId="0" fontId="28" fillId="0" borderId="0"/>
    <xf numFmtId="0" fontId="2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39" fillId="0" borderId="0"/>
    <xf numFmtId="0" fontId="83" fillId="0" borderId="0"/>
    <xf numFmtId="0" fontId="39" fillId="0" borderId="0"/>
    <xf numFmtId="0" fontId="83" fillId="0" borderId="0"/>
    <xf numFmtId="0" fontId="82" fillId="0" borderId="0"/>
    <xf numFmtId="0" fontId="83" fillId="0" borderId="0"/>
    <xf numFmtId="0" fontId="82" fillId="0" borderId="0"/>
    <xf numFmtId="0" fontId="82" fillId="0" borderId="0"/>
    <xf numFmtId="0" fontId="82" fillId="0" borderId="0"/>
    <xf numFmtId="0" fontId="83" fillId="0" borderId="0"/>
    <xf numFmtId="0" fontId="18" fillId="5" borderId="7" applyNumberFormat="0" applyFont="0" applyAlignment="0" applyProtection="0"/>
    <xf numFmtId="0" fontId="18" fillId="5" borderId="7" applyNumberFormat="0" applyFont="0" applyAlignment="0" applyProtection="0"/>
    <xf numFmtId="0" fontId="39" fillId="5" borderId="7" applyNumberFormat="0" applyFont="0" applyAlignment="0" applyProtection="0"/>
    <xf numFmtId="0" fontId="18" fillId="5" borderId="7" applyNumberFormat="0" applyFont="0" applyAlignment="0" applyProtection="0"/>
    <xf numFmtId="0" fontId="18" fillId="5" borderId="7" applyNumberFormat="0" applyFont="0" applyAlignment="0" applyProtection="0"/>
    <xf numFmtId="0" fontId="17" fillId="15" borderId="8" applyNumberFormat="0" applyAlignment="0" applyProtection="0"/>
    <xf numFmtId="0" fontId="17" fillId="15" borderId="8" applyNumberFormat="0" applyAlignment="0" applyProtection="0"/>
    <xf numFmtId="9" fontId="29"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83" fillId="0" borderId="0" applyFont="0" applyFill="0" applyBorder="0" applyAlignment="0" applyProtection="0"/>
    <xf numFmtId="9" fontId="44" fillId="0" borderId="0" applyFont="0" applyFill="0" applyBorder="0" applyAlignment="0" applyProtection="0"/>
    <xf numFmtId="9" fontId="82" fillId="0" borderId="0" applyFont="0" applyFill="0" applyBorder="0" applyAlignment="0" applyProtection="0"/>
    <xf numFmtId="0" fontId="19" fillId="0" borderId="0" applyNumberFormat="0" applyFill="0" applyBorder="0" applyAlignment="0" applyProtection="0"/>
    <xf numFmtId="0" fontId="47" fillId="29" borderId="0" applyFont="0" applyBorder="0" applyAlignment="0">
      <alignment horizontal="center" wrapText="1"/>
    </xf>
    <xf numFmtId="0" fontId="47" fillId="29" borderId="0" applyFont="0" applyBorder="0" applyAlignment="0">
      <alignment horizontal="center" wrapText="1"/>
    </xf>
    <xf numFmtId="0" fontId="87" fillId="29" borderId="0" applyFont="0" applyBorder="0" applyAlignment="0">
      <alignment horizontal="center" wrapText="1"/>
    </xf>
    <xf numFmtId="0" fontId="41" fillId="29" borderId="0" applyFont="0" applyBorder="0" applyAlignment="0">
      <alignment horizontal="center" wrapText="1"/>
    </xf>
    <xf numFmtId="0" fontId="87" fillId="29"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83"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6" fillId="0" borderId="0"/>
    <xf numFmtId="0" fontId="4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39" fillId="0" borderId="0"/>
    <xf numFmtId="0" fontId="18" fillId="0" borderId="0"/>
    <xf numFmtId="0" fontId="39" fillId="0" borderId="0"/>
    <xf numFmtId="0" fontId="39" fillId="0" borderId="0"/>
    <xf numFmtId="0" fontId="26" fillId="0" borderId="0"/>
    <xf numFmtId="0" fontId="42" fillId="0" borderId="0"/>
    <xf numFmtId="0" fontId="82" fillId="0" borderId="0"/>
    <xf numFmtId="0" fontId="42" fillId="0" borderId="0"/>
    <xf numFmtId="0" fontId="2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6" fillId="0" borderId="0"/>
    <xf numFmtId="0" fontId="82" fillId="0" borderId="0"/>
    <xf numFmtId="0" fontId="2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39" fillId="0" borderId="0"/>
    <xf numFmtId="0" fontId="18" fillId="0" borderId="0"/>
    <xf numFmtId="0" fontId="39" fillId="0" borderId="0"/>
    <xf numFmtId="0" fontId="39"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3" fillId="0" borderId="0"/>
    <xf numFmtId="0" fontId="28" fillId="0" borderId="0"/>
    <xf numFmtId="0" fontId="4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3" fillId="0" borderId="0"/>
    <xf numFmtId="0" fontId="2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39" fillId="0" borderId="0"/>
    <xf numFmtId="0" fontId="82" fillId="0" borderId="0"/>
    <xf numFmtId="0" fontId="83" fillId="0" borderId="0"/>
    <xf numFmtId="0" fontId="82" fillId="0" borderId="0"/>
    <xf numFmtId="0" fontId="82" fillId="0" borderId="0"/>
    <xf numFmtId="9" fontId="40" fillId="0" borderId="0" applyFont="0" applyFill="0" applyBorder="0" applyAlignment="0" applyProtection="0"/>
    <xf numFmtId="9" fontId="1" fillId="0" borderId="0" applyFont="0" applyFill="0" applyBorder="0" applyAlignment="0" applyProtection="0"/>
    <xf numFmtId="0" fontId="41" fillId="29" borderId="0" applyFont="0" applyBorder="0" applyAlignment="0">
      <alignment horizontal="center" wrapText="1"/>
    </xf>
    <xf numFmtId="43" fontId="83" fillId="0" borderId="0" applyFont="0" applyFill="0" applyBorder="0" applyAlignment="0" applyProtection="0"/>
    <xf numFmtId="43" fontId="82" fillId="0" borderId="0" applyFont="0" applyFill="0" applyBorder="0" applyAlignment="0" applyProtection="0"/>
    <xf numFmtId="0" fontId="26" fillId="0" borderId="0"/>
    <xf numFmtId="0" fontId="82" fillId="0" borderId="0"/>
    <xf numFmtId="0" fontId="82" fillId="0" borderId="0"/>
    <xf numFmtId="0" fontId="28"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2" fillId="0" borderId="0"/>
    <xf numFmtId="0" fontId="42" fillId="0" borderId="0"/>
    <xf numFmtId="0" fontId="42" fillId="0" borderId="0"/>
    <xf numFmtId="0" fontId="4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2" fillId="0" borderId="0"/>
    <xf numFmtId="0" fontId="42" fillId="0" borderId="0"/>
    <xf numFmtId="0" fontId="42" fillId="0" borderId="0"/>
    <xf numFmtId="0" fontId="8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3" fillId="0" borderId="0"/>
    <xf numFmtId="0" fontId="43" fillId="0" borderId="0"/>
    <xf numFmtId="0" fontId="43" fillId="0" borderId="0"/>
    <xf numFmtId="0" fontId="82" fillId="0" borderId="0"/>
    <xf numFmtId="0" fontId="82" fillId="0" borderId="0"/>
    <xf numFmtId="0" fontId="82" fillId="0" borderId="0"/>
    <xf numFmtId="0" fontId="82" fillId="0" borderId="0"/>
    <xf numFmtId="0" fontId="82" fillId="0" borderId="0"/>
    <xf numFmtId="0" fontId="43"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39" fillId="5" borderId="7" applyNumberFormat="0" applyFont="0" applyAlignment="0" applyProtection="0"/>
    <xf numFmtId="0" fontId="18" fillId="5" borderId="7" applyNumberFormat="0" applyFont="0" applyAlignment="0" applyProtection="0"/>
    <xf numFmtId="0" fontId="26" fillId="0" borderId="0"/>
    <xf numFmtId="0" fontId="18" fillId="0" borderId="0"/>
    <xf numFmtId="0" fontId="18" fillId="0" borderId="0"/>
    <xf numFmtId="0" fontId="18" fillId="0" borderId="0"/>
    <xf numFmtId="0" fontId="18" fillId="0" borderId="0"/>
    <xf numFmtId="0" fontId="2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6" fillId="0" borderId="0"/>
    <xf numFmtId="0" fontId="26" fillId="0" borderId="0"/>
    <xf numFmtId="0" fontId="28" fillId="0" borderId="0"/>
    <xf numFmtId="9" fontId="40"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1" fillId="29" borderId="0" applyFont="0" applyBorder="0" applyAlignment="0">
      <alignment horizontal="center" wrapText="1"/>
    </xf>
    <xf numFmtId="0" fontId="41" fillId="29" borderId="0" applyFont="0" applyBorder="0" applyAlignment="0">
      <alignment horizontal="center" wrapText="1"/>
    </xf>
    <xf numFmtId="0" fontId="41" fillId="29"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6" fillId="0" borderId="0"/>
    <xf numFmtId="43" fontId="1" fillId="0" borderId="0" applyFont="0" applyFill="0" applyBorder="0" applyAlignment="0" applyProtection="0"/>
    <xf numFmtId="0" fontId="28"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9" fillId="0" borderId="0"/>
    <xf numFmtId="0" fontId="3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43" fontId="83"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3"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82" fillId="0" borderId="0"/>
    <xf numFmtId="0" fontId="8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8" fillId="0" borderId="0"/>
    <xf numFmtId="0" fontId="28" fillId="0" borderId="0"/>
    <xf numFmtId="0" fontId="28" fillId="0" borderId="0"/>
    <xf numFmtId="0" fontId="28" fillId="0" borderId="0"/>
    <xf numFmtId="0" fontId="28"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18"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6" fillId="0" borderId="0"/>
    <xf numFmtId="44" fontId="1" fillId="0" borderId="0" applyFont="0" applyFill="0" applyBorder="0" applyAlignment="0" applyProtection="0"/>
    <xf numFmtId="44"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8"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8" fillId="0" borderId="0"/>
    <xf numFmtId="43" fontId="1" fillId="0" borderId="0" applyFont="0" applyFill="0" applyBorder="0" applyAlignment="0" applyProtection="0"/>
    <xf numFmtId="43" fontId="1" fillId="0" borderId="0" applyFont="0" applyFill="0" applyBorder="0" applyAlignment="0" applyProtection="0"/>
    <xf numFmtId="0" fontId="8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6"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9" fillId="0" borderId="0"/>
    <xf numFmtId="0" fontId="42" fillId="0" borderId="0"/>
    <xf numFmtId="0" fontId="4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9" fillId="5" borderId="7" applyNumberFormat="0" applyFont="0" applyAlignment="0" applyProtection="0"/>
    <xf numFmtId="0" fontId="26" fillId="0" borderId="0"/>
    <xf numFmtId="0" fontId="28" fillId="0" borderId="0"/>
    <xf numFmtId="0" fontId="18" fillId="0" borderId="0"/>
    <xf numFmtId="0" fontId="18" fillId="0" borderId="0"/>
    <xf numFmtId="0" fontId="28" fillId="0" borderId="0"/>
    <xf numFmtId="0" fontId="18" fillId="0" borderId="0"/>
    <xf numFmtId="0" fontId="18" fillId="0" borderId="0"/>
    <xf numFmtId="0" fontId="18" fillId="0" borderId="0"/>
    <xf numFmtId="0" fontId="18" fillId="0" borderId="0"/>
    <xf numFmtId="0" fontId="26" fillId="0" borderId="0"/>
    <xf numFmtId="0" fontId="26" fillId="0" borderId="0"/>
    <xf numFmtId="0" fontId="18" fillId="0" borderId="0"/>
    <xf numFmtId="0" fontId="26" fillId="0" borderId="0"/>
    <xf numFmtId="0" fontId="18" fillId="0" borderId="0"/>
    <xf numFmtId="0" fontId="26" fillId="0" borderId="0"/>
    <xf numFmtId="0" fontId="18" fillId="0" borderId="0"/>
    <xf numFmtId="0" fontId="18" fillId="0" borderId="0"/>
    <xf numFmtId="0" fontId="28" fillId="0" borderId="0"/>
    <xf numFmtId="0" fontId="18" fillId="0" borderId="0"/>
    <xf numFmtId="0" fontId="18" fillId="0" borderId="0"/>
    <xf numFmtId="0" fontId="18" fillId="0" borderId="0"/>
    <xf numFmtId="0" fontId="18" fillId="0" borderId="0"/>
    <xf numFmtId="0" fontId="26"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26" fillId="0" borderId="0"/>
    <xf numFmtId="0" fontId="18" fillId="0" borderId="0"/>
    <xf numFmtId="0" fontId="18" fillId="0" borderId="0"/>
    <xf numFmtId="0" fontId="26" fillId="0" borderId="0"/>
    <xf numFmtId="0" fontId="18" fillId="0" borderId="0"/>
    <xf numFmtId="0" fontId="18" fillId="0" borderId="0"/>
    <xf numFmtId="0" fontId="18" fillId="0" borderId="0"/>
    <xf numFmtId="0" fontId="26" fillId="0" borderId="0"/>
    <xf numFmtId="0" fontId="18" fillId="0" borderId="0"/>
    <xf numFmtId="0" fontId="26" fillId="0" borderId="0"/>
    <xf numFmtId="0" fontId="18" fillId="0" borderId="0"/>
    <xf numFmtId="0" fontId="26" fillId="0" borderId="0"/>
    <xf numFmtId="0" fontId="28" fillId="0" borderId="0"/>
    <xf numFmtId="0" fontId="18" fillId="0" borderId="0"/>
    <xf numFmtId="0" fontId="26" fillId="0" borderId="0"/>
    <xf numFmtId="0" fontId="2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18" fillId="0" borderId="0"/>
    <xf numFmtId="0" fontId="28" fillId="0" borderId="0"/>
    <xf numFmtId="0" fontId="26" fillId="0" borderId="0"/>
    <xf numFmtId="0" fontId="18" fillId="0" borderId="0"/>
    <xf numFmtId="0" fontId="18" fillId="0" borderId="0"/>
    <xf numFmtId="0" fontId="28" fillId="0" borderId="0"/>
    <xf numFmtId="0" fontId="26" fillId="0" borderId="0"/>
    <xf numFmtId="0" fontId="18" fillId="0" borderId="0"/>
    <xf numFmtId="0" fontId="18" fillId="0" borderId="0"/>
    <xf numFmtId="0" fontId="26" fillId="0" borderId="0"/>
    <xf numFmtId="0" fontId="28" fillId="0" borderId="0"/>
    <xf numFmtId="0" fontId="18" fillId="0" borderId="0"/>
    <xf numFmtId="0" fontId="26" fillId="0" borderId="0"/>
    <xf numFmtId="0" fontId="28" fillId="0" borderId="0"/>
    <xf numFmtId="0" fontId="18" fillId="0" borderId="0"/>
    <xf numFmtId="0" fontId="18" fillId="0" borderId="0"/>
    <xf numFmtId="0" fontId="18" fillId="0" borderId="0"/>
    <xf numFmtId="0" fontId="26" fillId="0" borderId="0"/>
    <xf numFmtId="0" fontId="28" fillId="0" borderId="0"/>
    <xf numFmtId="0" fontId="28" fillId="0" borderId="0"/>
    <xf numFmtId="0" fontId="18" fillId="0" borderId="0"/>
    <xf numFmtId="0" fontId="18" fillId="0" borderId="0"/>
    <xf numFmtId="0" fontId="26" fillId="0" borderId="0"/>
    <xf numFmtId="0" fontId="18" fillId="0" borderId="0"/>
    <xf numFmtId="0" fontId="26" fillId="0" borderId="0"/>
    <xf numFmtId="0" fontId="18" fillId="0" borderId="0"/>
    <xf numFmtId="0" fontId="26" fillId="0" borderId="0"/>
    <xf numFmtId="0" fontId="18" fillId="0" borderId="0"/>
    <xf numFmtId="0" fontId="26" fillId="0" borderId="0"/>
    <xf numFmtId="0" fontId="26" fillId="0" borderId="0"/>
    <xf numFmtId="0" fontId="18" fillId="0" borderId="0"/>
    <xf numFmtId="0" fontId="18" fillId="0" borderId="0"/>
    <xf numFmtId="0" fontId="18" fillId="0" borderId="0"/>
    <xf numFmtId="0" fontId="28" fillId="0" borderId="0"/>
    <xf numFmtId="0" fontId="28" fillId="0" borderId="0"/>
    <xf numFmtId="0" fontId="18" fillId="0" borderId="0"/>
    <xf numFmtId="0" fontId="26" fillId="0" borderId="0"/>
    <xf numFmtId="0" fontId="26" fillId="0" borderId="0"/>
    <xf numFmtId="0" fontId="18" fillId="0" borderId="0"/>
    <xf numFmtId="0" fontId="18" fillId="0" borderId="0"/>
    <xf numFmtId="0" fontId="18" fillId="0" borderId="0"/>
    <xf numFmtId="0" fontId="26" fillId="0" borderId="0"/>
    <xf numFmtId="0" fontId="26" fillId="0" borderId="0"/>
    <xf numFmtId="0" fontId="28" fillId="0" borderId="0"/>
    <xf numFmtId="0" fontId="18" fillId="5" borderId="7" applyNumberFormat="0" applyFont="0" applyAlignment="0" applyProtection="0"/>
    <xf numFmtId="0" fontId="18" fillId="0" borderId="0"/>
    <xf numFmtId="0" fontId="18" fillId="0" borderId="0"/>
    <xf numFmtId="0" fontId="18" fillId="0" borderId="0"/>
    <xf numFmtId="0" fontId="18" fillId="0" borderId="0"/>
    <xf numFmtId="0" fontId="28" fillId="0" borderId="0"/>
    <xf numFmtId="0" fontId="28" fillId="0" borderId="0"/>
    <xf numFmtId="44" fontId="82" fillId="0" borderId="0" applyFont="0" applyFill="0" applyBorder="0" applyAlignment="0" applyProtection="0"/>
    <xf numFmtId="44" fontId="82" fillId="0" borderId="0" applyFont="0" applyFill="0" applyBorder="0" applyAlignment="0" applyProtection="0"/>
    <xf numFmtId="0" fontId="18" fillId="0" borderId="0"/>
    <xf numFmtId="0" fontId="42" fillId="0" borderId="0"/>
    <xf numFmtId="43" fontId="82" fillId="0" borderId="0" applyFont="0" applyFill="0" applyBorder="0" applyAlignment="0" applyProtection="0"/>
    <xf numFmtId="44" fontId="82" fillId="0" borderId="0" applyFont="0" applyFill="0" applyBorder="0" applyAlignment="0" applyProtection="0"/>
    <xf numFmtId="0" fontId="18" fillId="0" borderId="0"/>
    <xf numFmtId="43" fontId="82" fillId="0" borderId="0" applyFont="0" applyFill="0" applyBorder="0" applyAlignment="0" applyProtection="0"/>
    <xf numFmtId="0" fontId="26" fillId="0" borderId="0"/>
    <xf numFmtId="0" fontId="82" fillId="0" borderId="0"/>
    <xf numFmtId="0" fontId="82" fillId="0" borderId="0"/>
    <xf numFmtId="0" fontId="82" fillId="0" borderId="0"/>
    <xf numFmtId="0" fontId="18" fillId="0" borderId="0"/>
    <xf numFmtId="0" fontId="82" fillId="0" borderId="0"/>
    <xf numFmtId="0" fontId="82" fillId="0" borderId="0"/>
    <xf numFmtId="0" fontId="82" fillId="0" borderId="0"/>
    <xf numFmtId="0" fontId="82" fillId="0" borderId="0"/>
    <xf numFmtId="0" fontId="82" fillId="0" borderId="0"/>
    <xf numFmtId="0" fontId="26" fillId="0" borderId="0"/>
    <xf numFmtId="0" fontId="26" fillId="0" borderId="0"/>
    <xf numFmtId="0" fontId="18"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26" fillId="0" borderId="0"/>
    <xf numFmtId="0" fontId="82" fillId="0" borderId="0"/>
    <xf numFmtId="0" fontId="82" fillId="0" borderId="0"/>
    <xf numFmtId="43" fontId="83"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26"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2" fillId="0" borderId="0"/>
    <xf numFmtId="0" fontId="42" fillId="0" borderId="0"/>
    <xf numFmtId="0" fontId="42" fillId="0" borderId="0"/>
    <xf numFmtId="0" fontId="42" fillId="0" borderId="0"/>
    <xf numFmtId="0" fontId="42" fillId="0" borderId="0"/>
    <xf numFmtId="0" fontId="18" fillId="0" borderId="0"/>
    <xf numFmtId="0" fontId="42" fillId="0" borderId="0"/>
    <xf numFmtId="0" fontId="4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82" fillId="0" borderId="0"/>
    <xf numFmtId="0" fontId="82" fillId="0" borderId="0"/>
    <xf numFmtId="0" fontId="28" fillId="0" borderId="0"/>
    <xf numFmtId="0" fontId="82" fillId="0" borderId="0"/>
    <xf numFmtId="0" fontId="82" fillId="0" borderId="0"/>
    <xf numFmtId="0" fontId="82" fillId="0" borderId="0"/>
    <xf numFmtId="0" fontId="42" fillId="0" borderId="0"/>
    <xf numFmtId="0" fontId="82" fillId="0" borderId="0"/>
    <xf numFmtId="0" fontId="82" fillId="0" borderId="0"/>
    <xf numFmtId="0" fontId="82" fillId="0" borderId="0"/>
    <xf numFmtId="0" fontId="82" fillId="0" borderId="0"/>
    <xf numFmtId="0" fontId="8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82" fillId="0" borderId="0"/>
    <xf numFmtId="0" fontId="82" fillId="0" borderId="0"/>
    <xf numFmtId="0" fontId="82" fillId="0" borderId="0"/>
    <xf numFmtId="0" fontId="82" fillId="0" borderId="0"/>
    <xf numFmtId="0" fontId="82" fillId="0" borderId="0"/>
    <xf numFmtId="0" fontId="18" fillId="0" borderId="0"/>
    <xf numFmtId="0" fontId="43" fillId="0" borderId="0"/>
    <xf numFmtId="0" fontId="43" fillId="0" borderId="0"/>
    <xf numFmtId="0" fontId="43" fillId="0" borderId="0"/>
    <xf numFmtId="0" fontId="43" fillId="0" borderId="0"/>
    <xf numFmtId="0" fontId="4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3" fillId="0" borderId="0"/>
    <xf numFmtId="0" fontId="43" fillId="0" borderId="0"/>
    <xf numFmtId="0" fontId="82" fillId="0" borderId="0"/>
    <xf numFmtId="0" fontId="82" fillId="0" borderId="0"/>
    <xf numFmtId="0" fontId="82" fillId="0" borderId="0"/>
    <xf numFmtId="0" fontId="82" fillId="0" borderId="0"/>
    <xf numFmtId="0" fontId="4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28" fillId="0" borderId="0"/>
    <xf numFmtId="0" fontId="39"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3" fillId="0" borderId="0"/>
    <xf numFmtId="0" fontId="2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18" fillId="0" borderId="0"/>
    <xf numFmtId="0" fontId="39" fillId="0" borderId="0"/>
    <xf numFmtId="0" fontId="18" fillId="0" borderId="0"/>
    <xf numFmtId="0" fontId="18" fillId="0" borderId="0"/>
    <xf numFmtId="0" fontId="18"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18" fillId="0" borderId="0"/>
    <xf numFmtId="0" fontId="28" fillId="0" borderId="0"/>
    <xf numFmtId="0" fontId="18" fillId="0" borderId="0"/>
    <xf numFmtId="0" fontId="18" fillId="0" borderId="0"/>
    <xf numFmtId="44" fontId="82" fillId="0" borderId="0" applyFont="0" applyFill="0" applyBorder="0" applyAlignment="0" applyProtection="0"/>
    <xf numFmtId="0" fontId="28" fillId="0" borderId="0"/>
    <xf numFmtId="0" fontId="18" fillId="0" borderId="0"/>
    <xf numFmtId="0" fontId="18" fillId="0" borderId="0"/>
    <xf numFmtId="0" fontId="26" fillId="0" borderId="0"/>
    <xf numFmtId="0" fontId="18" fillId="0" borderId="0"/>
    <xf numFmtId="43" fontId="82" fillId="0" borderId="0" applyFont="0" applyFill="0" applyBorder="0" applyAlignment="0" applyProtection="0"/>
    <xf numFmtId="0" fontId="26" fillId="0" borderId="0"/>
    <xf numFmtId="0" fontId="18" fillId="0" borderId="0"/>
    <xf numFmtId="43" fontId="82" fillId="0" borderId="0" applyFont="0" applyFill="0" applyBorder="0" applyAlignment="0" applyProtection="0"/>
    <xf numFmtId="0" fontId="18" fillId="0" borderId="0"/>
    <xf numFmtId="0" fontId="26" fillId="0" borderId="0"/>
    <xf numFmtId="0" fontId="26" fillId="0" borderId="0"/>
    <xf numFmtId="43" fontId="82" fillId="0" borderId="0" applyFont="0" applyFill="0" applyBorder="0" applyAlignment="0" applyProtection="0"/>
    <xf numFmtId="0" fontId="26"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43" fillId="0" borderId="0"/>
    <xf numFmtId="0" fontId="18" fillId="0" borderId="0"/>
    <xf numFmtId="0" fontId="18" fillId="0" borderId="0"/>
    <xf numFmtId="43" fontId="82" fillId="0" borderId="0" applyFont="0" applyFill="0" applyBorder="0" applyAlignment="0" applyProtection="0"/>
    <xf numFmtId="43" fontId="82" fillId="0" borderId="0" applyFont="0" applyFill="0" applyBorder="0" applyAlignment="0" applyProtection="0"/>
    <xf numFmtId="0" fontId="28" fillId="0" borderId="0"/>
    <xf numFmtId="43" fontId="82" fillId="0" borderId="0" applyFont="0" applyFill="0" applyBorder="0" applyAlignment="0" applyProtection="0"/>
    <xf numFmtId="0" fontId="18" fillId="0" borderId="0"/>
    <xf numFmtId="0" fontId="26" fillId="0" borderId="0"/>
    <xf numFmtId="0" fontId="26" fillId="0" borderId="0"/>
    <xf numFmtId="0" fontId="18" fillId="0" borderId="0"/>
    <xf numFmtId="0" fontId="28" fillId="0" borderId="0"/>
    <xf numFmtId="0" fontId="26" fillId="0" borderId="0"/>
    <xf numFmtId="0" fontId="26" fillId="0" borderId="0"/>
    <xf numFmtId="0" fontId="18" fillId="0" borderId="0"/>
    <xf numFmtId="44" fontId="82" fillId="0" borderId="0" applyFont="0" applyFill="0" applyBorder="0" applyAlignment="0" applyProtection="0"/>
    <xf numFmtId="44" fontId="82" fillId="0" borderId="0" applyFont="0" applyFill="0" applyBorder="0" applyAlignment="0" applyProtection="0"/>
    <xf numFmtId="43" fontId="83" fillId="0" borderId="0" applyFont="0" applyFill="0" applyBorder="0" applyAlignment="0" applyProtection="0"/>
    <xf numFmtId="0" fontId="28" fillId="0" borderId="0"/>
    <xf numFmtId="43" fontId="82" fillId="0" borderId="0" applyFont="0" applyFill="0" applyBorder="0" applyAlignment="0" applyProtection="0"/>
    <xf numFmtId="43" fontId="82" fillId="0" borderId="0" applyFont="0" applyFill="0" applyBorder="0" applyAlignment="0" applyProtection="0"/>
    <xf numFmtId="0" fontId="18" fillId="0" borderId="0"/>
    <xf numFmtId="0" fontId="18" fillId="0" borderId="0"/>
    <xf numFmtId="0" fontId="28" fillId="0" borderId="0"/>
    <xf numFmtId="43" fontId="82" fillId="0" borderId="0" applyFont="0" applyFill="0" applyBorder="0" applyAlignment="0" applyProtection="0"/>
    <xf numFmtId="44" fontId="82" fillId="0" borderId="0" applyFont="0" applyFill="0" applyBorder="0" applyAlignment="0" applyProtection="0"/>
    <xf numFmtId="0" fontId="18" fillId="0" borderId="0"/>
    <xf numFmtId="0" fontId="39" fillId="0" borderId="0"/>
    <xf numFmtId="0" fontId="26" fillId="0" borderId="0"/>
    <xf numFmtId="44" fontId="82" fillId="0" borderId="0" applyFont="0" applyFill="0" applyBorder="0" applyAlignment="0" applyProtection="0"/>
    <xf numFmtId="0" fontId="18" fillId="0" borderId="0"/>
    <xf numFmtId="0" fontId="18" fillId="0" borderId="0"/>
    <xf numFmtId="0" fontId="28" fillId="0" borderId="0"/>
    <xf numFmtId="0" fontId="26" fillId="0" borderId="0"/>
    <xf numFmtId="0" fontId="18" fillId="5" borderId="7" applyNumberFormat="0" applyFont="0" applyAlignment="0" applyProtection="0"/>
    <xf numFmtId="0" fontId="18" fillId="0" borderId="0"/>
    <xf numFmtId="0" fontId="26" fillId="0" borderId="0"/>
    <xf numFmtId="0" fontId="18" fillId="0" borderId="0"/>
    <xf numFmtId="0" fontId="26" fillId="0" borderId="0"/>
    <xf numFmtId="0" fontId="26" fillId="0" borderId="0"/>
    <xf numFmtId="0" fontId="26" fillId="0" borderId="0"/>
    <xf numFmtId="0" fontId="18" fillId="0" borderId="0"/>
    <xf numFmtId="0" fontId="18" fillId="0" borderId="0"/>
    <xf numFmtId="0" fontId="26" fillId="0" borderId="0"/>
    <xf numFmtId="0" fontId="18" fillId="0" borderId="0"/>
    <xf numFmtId="0" fontId="28" fillId="0" borderId="0"/>
    <xf numFmtId="0" fontId="26" fillId="0" borderId="0"/>
    <xf numFmtId="0" fontId="18" fillId="0" borderId="0"/>
    <xf numFmtId="0" fontId="18" fillId="0" borderId="0"/>
    <xf numFmtId="0" fontId="26" fillId="0" borderId="0"/>
    <xf numFmtId="0" fontId="26" fillId="0" borderId="0"/>
    <xf numFmtId="0" fontId="28" fillId="0" borderId="0"/>
    <xf numFmtId="0" fontId="26" fillId="0" borderId="0"/>
    <xf numFmtId="0" fontId="28" fillId="0" borderId="0"/>
    <xf numFmtId="0" fontId="18" fillId="0" borderId="0"/>
    <xf numFmtId="0" fontId="18" fillId="0" borderId="0"/>
    <xf numFmtId="0" fontId="28" fillId="0" borderId="0"/>
    <xf numFmtId="0" fontId="26" fillId="0" borderId="0"/>
    <xf numFmtId="0" fontId="18" fillId="0" borderId="0"/>
    <xf numFmtId="0" fontId="93" fillId="0" borderId="27" applyNumberFormat="0" applyFill="0" applyAlignment="0" applyProtection="0"/>
    <xf numFmtId="0" fontId="94" fillId="0" borderId="28" applyNumberFormat="0" applyFill="0" applyAlignment="0" applyProtection="0"/>
    <xf numFmtId="0" fontId="95" fillId="0" borderId="29" applyNumberFormat="0" applyFill="0" applyAlignment="0" applyProtection="0"/>
    <xf numFmtId="0" fontId="95" fillId="0" borderId="0" applyNumberFormat="0" applyFill="0" applyBorder="0" applyAlignment="0" applyProtection="0"/>
    <xf numFmtId="0" fontId="96" fillId="32" borderId="0" applyNumberFormat="0" applyBorder="0" applyAlignment="0" applyProtection="0"/>
    <xf numFmtId="0" fontId="97" fillId="33" borderId="0" applyNumberFormat="0" applyBorder="0" applyAlignment="0" applyProtection="0"/>
    <xf numFmtId="0" fontId="98" fillId="35" borderId="30" applyNumberFormat="0" applyAlignment="0" applyProtection="0"/>
    <xf numFmtId="0" fontId="99" fillId="36" borderId="31" applyNumberFormat="0" applyAlignment="0" applyProtection="0"/>
    <xf numFmtId="0" fontId="100" fillId="36" borderId="30" applyNumberFormat="0" applyAlignment="0" applyProtection="0"/>
    <xf numFmtId="0" fontId="101" fillId="0" borderId="32" applyNumberFormat="0" applyFill="0" applyAlignment="0" applyProtection="0"/>
    <xf numFmtId="0" fontId="102" fillId="37" borderId="33" applyNumberFormat="0" applyAlignment="0" applyProtection="0"/>
    <xf numFmtId="0" fontId="103" fillId="0" borderId="0" applyNumberFormat="0" applyFill="0" applyBorder="0" applyAlignment="0" applyProtection="0"/>
    <xf numFmtId="0" fontId="82" fillId="38" borderId="34" applyNumberFormat="0" applyFont="0" applyAlignment="0" applyProtection="0"/>
    <xf numFmtId="0" fontId="104" fillId="0" borderId="0" applyNumberFormat="0" applyFill="0" applyBorder="0" applyAlignment="0" applyProtection="0"/>
    <xf numFmtId="0" fontId="89" fillId="0" borderId="35" applyNumberFormat="0" applyFill="0" applyAlignment="0" applyProtection="0"/>
    <xf numFmtId="0" fontId="105" fillId="39" borderId="0" applyNumberFormat="0" applyBorder="0" applyAlignment="0" applyProtection="0"/>
    <xf numFmtId="0" fontId="82" fillId="40" borderId="0" applyNumberFormat="0" applyBorder="0" applyAlignment="0" applyProtection="0"/>
    <xf numFmtId="0" fontId="82" fillId="41" borderId="0" applyNumberFormat="0" applyBorder="0" applyAlignment="0" applyProtection="0"/>
    <xf numFmtId="0" fontId="105" fillId="43" borderId="0" applyNumberFormat="0" applyBorder="0" applyAlignment="0" applyProtection="0"/>
    <xf numFmtId="0" fontId="82" fillId="44" borderId="0" applyNumberFormat="0" applyBorder="0" applyAlignment="0" applyProtection="0"/>
    <xf numFmtId="0" fontId="82" fillId="45" borderId="0" applyNumberFormat="0" applyBorder="0" applyAlignment="0" applyProtection="0"/>
    <xf numFmtId="0" fontId="105" fillId="47" borderId="0" applyNumberFormat="0" applyBorder="0" applyAlignment="0" applyProtection="0"/>
    <xf numFmtId="0" fontId="82" fillId="48" borderId="0" applyNumberFormat="0" applyBorder="0" applyAlignment="0" applyProtection="0"/>
    <xf numFmtId="0" fontId="82" fillId="49" borderId="0" applyNumberFormat="0" applyBorder="0" applyAlignment="0" applyProtection="0"/>
    <xf numFmtId="0" fontId="105" fillId="51" borderId="0" applyNumberFormat="0" applyBorder="0" applyAlignment="0" applyProtection="0"/>
    <xf numFmtId="0" fontId="82" fillId="52" borderId="0" applyNumberFormat="0" applyBorder="0" applyAlignment="0" applyProtection="0"/>
    <xf numFmtId="0" fontId="82" fillId="53" borderId="0" applyNumberFormat="0" applyBorder="0" applyAlignment="0" applyProtection="0"/>
    <xf numFmtId="0" fontId="105" fillId="55" borderId="0" applyNumberFormat="0" applyBorder="0" applyAlignment="0" applyProtection="0"/>
    <xf numFmtId="0" fontId="82" fillId="56" borderId="0" applyNumberFormat="0" applyBorder="0" applyAlignment="0" applyProtection="0"/>
    <xf numFmtId="0" fontId="82" fillId="57" borderId="0" applyNumberFormat="0" applyBorder="0" applyAlignment="0" applyProtection="0"/>
    <xf numFmtId="0" fontId="105" fillId="59" borderId="0" applyNumberFormat="0" applyBorder="0" applyAlignment="0" applyProtection="0"/>
    <xf numFmtId="0" fontId="82" fillId="60" borderId="0" applyNumberFormat="0" applyBorder="0" applyAlignment="0" applyProtection="0"/>
    <xf numFmtId="0" fontId="82" fillId="61" borderId="0" applyNumberFormat="0" applyBorder="0" applyAlignment="0" applyProtection="0"/>
    <xf numFmtId="43" fontId="82" fillId="0" borderId="0" applyFont="0" applyFill="0" applyBorder="0" applyAlignment="0" applyProtection="0"/>
    <xf numFmtId="43" fontId="83"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9" fontId="82" fillId="0" borderId="0" applyFont="0" applyFill="0" applyBorder="0" applyAlignment="0" applyProtection="0"/>
    <xf numFmtId="43" fontId="40"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9"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9"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9"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14" fillId="34" borderId="0" applyNumberFormat="0" applyBorder="0" applyAlignment="0" applyProtection="0"/>
    <xf numFmtId="0" fontId="82" fillId="38" borderId="34" applyNumberFormat="0" applyFont="0" applyAlignment="0" applyProtection="0"/>
    <xf numFmtId="40" fontId="107" fillId="0" borderId="36">
      <alignment horizontal="right"/>
    </xf>
    <xf numFmtId="0" fontId="108" fillId="0" borderId="0">
      <alignment horizontal="left"/>
    </xf>
    <xf numFmtId="49" fontId="18" fillId="0" borderId="0"/>
    <xf numFmtId="0" fontId="108" fillId="0" borderId="0">
      <alignment horizontal="left"/>
    </xf>
    <xf numFmtId="169" fontId="107" fillId="0" borderId="36">
      <alignment horizontal="right"/>
    </xf>
    <xf numFmtId="49" fontId="107" fillId="0" borderId="0">
      <alignment horizontal="right"/>
    </xf>
    <xf numFmtId="40" fontId="18" fillId="0" borderId="0">
      <alignment horizontal="right"/>
    </xf>
    <xf numFmtId="49" fontId="18" fillId="0" borderId="0">
      <alignment horizontal="left"/>
    </xf>
    <xf numFmtId="40" fontId="18" fillId="0" borderId="0"/>
    <xf numFmtId="49" fontId="18" fillId="0" borderId="0">
      <alignment horizontal="left"/>
    </xf>
    <xf numFmtId="169" fontId="18" fillId="0" borderId="0">
      <alignment horizontal="right"/>
    </xf>
    <xf numFmtId="49" fontId="18" fillId="0" borderId="0"/>
    <xf numFmtId="49" fontId="106" fillId="63" borderId="0">
      <alignment horizontal="right" vertical="center"/>
    </xf>
    <xf numFmtId="49" fontId="106" fillId="63" borderId="0">
      <alignment horizontal="left" vertical="center"/>
    </xf>
    <xf numFmtId="49" fontId="106" fillId="63" borderId="0">
      <alignment horizontal="center" vertical="center"/>
    </xf>
    <xf numFmtId="49" fontId="106" fillId="63" borderId="0">
      <alignment horizontal="center" vertical="center"/>
    </xf>
    <xf numFmtId="49" fontId="106" fillId="63" borderId="0">
      <alignment horizontal="right" vertical="center"/>
    </xf>
    <xf numFmtId="40" fontId="106" fillId="63" borderId="0">
      <alignment horizontal="right"/>
    </xf>
    <xf numFmtId="49" fontId="106" fillId="63" borderId="0">
      <alignment horizontal="center" vertical="center"/>
    </xf>
    <xf numFmtId="40" fontId="18" fillId="0" borderId="0"/>
    <xf numFmtId="0" fontId="18" fillId="0" borderId="0">
      <alignment horizontal="left"/>
    </xf>
    <xf numFmtId="49" fontId="18" fillId="0" borderId="0"/>
    <xf numFmtId="49" fontId="18" fillId="0" borderId="0">
      <alignment horizontal="center" vertical="center"/>
    </xf>
    <xf numFmtId="169" fontId="18" fillId="0" borderId="0">
      <alignment horizontal="right"/>
    </xf>
    <xf numFmtId="49" fontId="18" fillId="0" borderId="0"/>
    <xf numFmtId="49" fontId="106" fillId="63" borderId="0">
      <alignment horizontal="center" vertical="center"/>
    </xf>
    <xf numFmtId="49" fontId="106" fillId="63" borderId="0">
      <alignment horizontal="center" vertical="center"/>
    </xf>
    <xf numFmtId="169" fontId="106" fillId="63" borderId="0">
      <alignment horizontal="center" vertical="center"/>
    </xf>
    <xf numFmtId="49" fontId="106" fillId="63" borderId="0">
      <alignment horizontal="right"/>
    </xf>
    <xf numFmtId="40" fontId="107" fillId="0" borderId="37">
      <alignment horizontal="right"/>
    </xf>
    <xf numFmtId="0" fontId="108" fillId="0" borderId="0">
      <alignment horizontal="left"/>
    </xf>
    <xf numFmtId="49" fontId="18" fillId="0" borderId="0"/>
    <xf numFmtId="0" fontId="108" fillId="0" borderId="0">
      <alignment horizontal="left"/>
    </xf>
    <xf numFmtId="169" fontId="107" fillId="0" borderId="37">
      <alignment horizontal="right"/>
    </xf>
    <xf numFmtId="49" fontId="107" fillId="0" borderId="0">
      <alignment horizontal="right"/>
    </xf>
    <xf numFmtId="49" fontId="18" fillId="0" borderId="0"/>
    <xf numFmtId="49" fontId="18" fillId="0" borderId="0"/>
    <xf numFmtId="40" fontId="107" fillId="0" borderId="38">
      <alignment horizontal="right"/>
    </xf>
    <xf numFmtId="49" fontId="107" fillId="0" borderId="0">
      <alignment horizontal="left"/>
    </xf>
    <xf numFmtId="49" fontId="18" fillId="0" borderId="0"/>
    <xf numFmtId="49" fontId="107" fillId="0" borderId="0">
      <alignment horizontal="left"/>
    </xf>
    <xf numFmtId="169" fontId="107" fillId="0" borderId="38">
      <alignment horizontal="right"/>
    </xf>
    <xf numFmtId="49" fontId="107" fillId="0" borderId="0">
      <alignment horizontal="right"/>
    </xf>
    <xf numFmtId="49" fontId="106" fillId="63" borderId="0">
      <alignment horizontal="center" vertical="center"/>
    </xf>
    <xf numFmtId="49" fontId="106" fillId="63" borderId="0">
      <alignment horizontal="center" vertical="center"/>
    </xf>
    <xf numFmtId="49" fontId="106" fillId="63" borderId="0">
      <alignment horizontal="center" vertical="center"/>
    </xf>
    <xf numFmtId="49" fontId="106" fillId="63" borderId="0">
      <alignment horizontal="center" vertical="center"/>
    </xf>
    <xf numFmtId="49" fontId="106" fillId="63" borderId="0">
      <alignment horizontal="center" vertical="center"/>
    </xf>
    <xf numFmtId="49" fontId="106" fillId="63" borderId="0">
      <alignment horizontal="center" vertical="center"/>
    </xf>
    <xf numFmtId="49" fontId="106" fillId="63" borderId="0">
      <alignment horizontal="center" vertical="center"/>
    </xf>
    <xf numFmtId="49" fontId="106" fillId="63" borderId="0">
      <alignment horizontal="center" vertical="center"/>
    </xf>
    <xf numFmtId="49" fontId="106" fillId="63" borderId="0">
      <alignment horizontal="center" vertical="center"/>
    </xf>
    <xf numFmtId="49" fontId="18" fillId="0" borderId="0"/>
    <xf numFmtId="49" fontId="18" fillId="0" borderId="0"/>
    <xf numFmtId="49" fontId="18" fillId="0" borderId="0"/>
    <xf numFmtId="49" fontId="18" fillId="0" borderId="0"/>
    <xf numFmtId="49" fontId="18" fillId="0" borderId="0"/>
    <xf numFmtId="49" fontId="18" fillId="0" borderId="0"/>
    <xf numFmtId="0" fontId="107" fillId="64" borderId="0">
      <alignment horizontal="center" vertical="center"/>
    </xf>
    <xf numFmtId="49" fontId="18" fillId="64" borderId="0">
      <alignment horizontal="left" vertical="center"/>
    </xf>
    <xf numFmtId="49" fontId="107" fillId="64" borderId="0">
      <alignment horizontal="center" vertical="center"/>
    </xf>
    <xf numFmtId="0" fontId="107" fillId="65" borderId="0">
      <alignment horizontal="left"/>
    </xf>
    <xf numFmtId="49" fontId="18" fillId="0" borderId="0"/>
    <xf numFmtId="0" fontId="107" fillId="65" borderId="0">
      <alignment horizontal="left"/>
    </xf>
    <xf numFmtId="40" fontId="107" fillId="0" borderId="0">
      <alignment horizontal="right"/>
    </xf>
    <xf numFmtId="49" fontId="106" fillId="63" borderId="0"/>
    <xf numFmtId="49" fontId="106" fillId="63" borderId="0"/>
    <xf numFmtId="49" fontId="18" fillId="0" borderId="0"/>
    <xf numFmtId="0" fontId="109" fillId="66" borderId="0" applyFont="0" applyFill="0">
      <alignment horizontal="left" vertical="top" wrapText="1"/>
    </xf>
    <xf numFmtId="40" fontId="109" fillId="0" borderId="0"/>
    <xf numFmtId="40" fontId="109" fillId="0" borderId="0"/>
    <xf numFmtId="0" fontId="109" fillId="0" borderId="0">
      <alignment horizontal="left"/>
    </xf>
    <xf numFmtId="0" fontId="109" fillId="0" borderId="0">
      <alignment horizontal="center"/>
    </xf>
    <xf numFmtId="0" fontId="110" fillId="0" borderId="0">
      <alignment horizontal="center"/>
    </xf>
    <xf numFmtId="0" fontId="111" fillId="63" borderId="0">
      <alignment horizontal="left"/>
    </xf>
    <xf numFmtId="0" fontId="111" fillId="63" borderId="0">
      <alignment horizontal="left"/>
    </xf>
    <xf numFmtId="0" fontId="110" fillId="0" borderId="0">
      <alignment horizontal="center"/>
    </xf>
    <xf numFmtId="40" fontId="112" fillId="0" borderId="39"/>
    <xf numFmtId="40" fontId="112" fillId="0" borderId="39"/>
    <xf numFmtId="0" fontId="112" fillId="0" borderId="0"/>
    <xf numFmtId="0" fontId="112" fillId="0" borderId="0"/>
    <xf numFmtId="0" fontId="110" fillId="0" borderId="0">
      <alignment horizontal="center"/>
    </xf>
    <xf numFmtId="0" fontId="113" fillId="67" borderId="0">
      <alignment horizontal="left"/>
    </xf>
    <xf numFmtId="0" fontId="113" fillId="67" borderId="0">
      <alignment horizontal="left"/>
    </xf>
    <xf numFmtId="40" fontId="107" fillId="0" borderId="0">
      <alignment horizontal="right"/>
    </xf>
    <xf numFmtId="0" fontId="108" fillId="0" borderId="0">
      <alignment horizontal="left"/>
    </xf>
    <xf numFmtId="49" fontId="18" fillId="0" borderId="0"/>
    <xf numFmtId="0" fontId="108" fillId="0" borderId="0">
      <alignment horizontal="left"/>
    </xf>
    <xf numFmtId="169" fontId="107" fillId="0" borderId="0">
      <alignment horizontal="right"/>
    </xf>
    <xf numFmtId="49" fontId="107" fillId="0" borderId="0" applyBorder="0">
      <alignment horizontal="right"/>
    </xf>
    <xf numFmtId="0" fontId="18" fillId="0" borderId="0"/>
    <xf numFmtId="49" fontId="115" fillId="66" borderId="0">
      <alignment horizontal="left"/>
    </xf>
    <xf numFmtId="49" fontId="115" fillId="66" borderId="0">
      <alignment horizontal="left"/>
    </xf>
    <xf numFmtId="0" fontId="116" fillId="66" borderId="0">
      <alignment horizontal="left"/>
    </xf>
    <xf numFmtId="170" fontId="116" fillId="66" borderId="0">
      <alignment horizontal="left"/>
    </xf>
    <xf numFmtId="40" fontId="107" fillId="0" borderId="0">
      <alignment horizontal="right"/>
    </xf>
    <xf numFmtId="49" fontId="117" fillId="66" borderId="0">
      <alignment horizontal="left"/>
    </xf>
    <xf numFmtId="49" fontId="117" fillId="66" borderId="0">
      <alignment horizontal="left"/>
    </xf>
    <xf numFmtId="49" fontId="18" fillId="0" borderId="0"/>
    <xf numFmtId="40" fontId="107" fillId="0" borderId="38">
      <alignment horizontal="right"/>
    </xf>
    <xf numFmtId="49" fontId="107" fillId="0" borderId="0">
      <alignment horizontal="left"/>
    </xf>
    <xf numFmtId="49" fontId="18" fillId="0" borderId="0"/>
    <xf numFmtId="49" fontId="107" fillId="0" borderId="0">
      <alignment horizontal="left"/>
    </xf>
    <xf numFmtId="169" fontId="107" fillId="0" borderId="38">
      <alignment horizontal="right"/>
    </xf>
    <xf numFmtId="49" fontId="107" fillId="0" borderId="0">
      <alignment horizontal="right"/>
    </xf>
    <xf numFmtId="40" fontId="107" fillId="0" borderId="38">
      <alignment horizontal="right"/>
    </xf>
    <xf numFmtId="0" fontId="107" fillId="65" borderId="0">
      <alignment horizontal="left"/>
    </xf>
    <xf numFmtId="49" fontId="18" fillId="0" borderId="0"/>
    <xf numFmtId="0" fontId="107" fillId="65" borderId="0">
      <alignment horizontal="left"/>
    </xf>
    <xf numFmtId="169" fontId="107" fillId="0" borderId="38">
      <alignment horizontal="right"/>
    </xf>
    <xf numFmtId="49" fontId="107" fillId="0" borderId="0">
      <alignment horizontal="right"/>
    </xf>
    <xf numFmtId="0" fontId="112" fillId="0" borderId="0"/>
    <xf numFmtId="40" fontId="109" fillId="0" borderId="39"/>
    <xf numFmtId="40" fontId="109" fillId="0" borderId="39"/>
    <xf numFmtId="0" fontId="109" fillId="0" borderId="0"/>
    <xf numFmtId="0" fontId="109" fillId="0" borderId="0"/>
    <xf numFmtId="40" fontId="109" fillId="0" borderId="0"/>
    <xf numFmtId="171" fontId="109" fillId="0" borderId="0"/>
    <xf numFmtId="40" fontId="109" fillId="0" borderId="0"/>
    <xf numFmtId="0" fontId="109" fillId="0" borderId="0"/>
    <xf numFmtId="0" fontId="109" fillId="0" borderId="0"/>
    <xf numFmtId="40" fontId="107" fillId="0" borderId="39">
      <alignment horizontal="right"/>
    </xf>
    <xf numFmtId="49" fontId="107" fillId="0" borderId="0">
      <alignment horizontal="left"/>
    </xf>
    <xf numFmtId="49" fontId="18" fillId="0" borderId="0"/>
    <xf numFmtId="49" fontId="107" fillId="0" borderId="0">
      <alignment horizontal="left"/>
    </xf>
    <xf numFmtId="169" fontId="107" fillId="0" borderId="39">
      <alignment horizontal="right"/>
    </xf>
    <xf numFmtId="49" fontId="107" fillId="0" borderId="0">
      <alignment horizontal="right"/>
    </xf>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6" fillId="0" borderId="0"/>
    <xf numFmtId="0" fontId="82" fillId="0" borderId="0"/>
    <xf numFmtId="0" fontId="82" fillId="0" borderId="0"/>
    <xf numFmtId="0" fontId="26" fillId="0" borderId="0"/>
    <xf numFmtId="0" fontId="2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8" fillId="0" borderId="0"/>
    <xf numFmtId="0" fontId="82" fillId="0" borderId="0"/>
    <xf numFmtId="0" fontId="82" fillId="0" borderId="0"/>
    <xf numFmtId="0" fontId="28" fillId="0" borderId="0"/>
    <xf numFmtId="0" fontId="2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9"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18" fillId="0" borderId="0"/>
    <xf numFmtId="0" fontId="82" fillId="0" borderId="0"/>
    <xf numFmtId="0" fontId="83" fillId="0" borderId="0"/>
    <xf numFmtId="43" fontId="83"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9"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9"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9"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38" borderId="34" applyNumberFormat="0" applyFont="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14" fillId="4" borderId="0" applyNumberFormat="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18" fillId="0" borderId="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44"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18" fillId="0" borderId="0"/>
    <xf numFmtId="44" fontId="82" fillId="0" borderId="0" applyFont="0" applyFill="0" applyBorder="0" applyAlignment="0" applyProtection="0"/>
    <xf numFmtId="0" fontId="18"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28"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26"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26" fillId="0" borderId="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8"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4" fontId="1" fillId="0" borderId="0" applyFont="0" applyFill="0" applyBorder="0" applyAlignment="0" applyProtection="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18" fillId="0" borderId="0"/>
    <xf numFmtId="0" fontId="82" fillId="0" borderId="0"/>
    <xf numFmtId="0" fontId="82" fillId="0" borderId="0"/>
    <xf numFmtId="0" fontId="82" fillId="0" borderId="0"/>
    <xf numFmtId="0" fontId="2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1"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2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3"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18"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3"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14" fillId="11" borderId="0" applyNumberFormat="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14" fillId="4" borderId="0" applyNumberFormat="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18"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6"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18"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14" fillId="4" borderId="0" applyNumberFormat="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0" fontId="26" fillId="0" borderId="0"/>
    <xf numFmtId="0" fontId="82" fillId="0" borderId="0"/>
    <xf numFmtId="0" fontId="82" fillId="0" borderId="0"/>
    <xf numFmtId="44" fontId="82" fillId="0" borderId="0" applyFont="0" applyFill="0" applyBorder="0" applyAlignment="0" applyProtection="0"/>
    <xf numFmtId="0" fontId="82" fillId="0" borderId="0"/>
    <xf numFmtId="0" fontId="26"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18"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18" fillId="0" borderId="0"/>
    <xf numFmtId="0" fontId="28"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4" fontId="82" fillId="0" borderId="0" applyFont="0" applyFill="0" applyBorder="0" applyAlignment="0" applyProtection="0"/>
    <xf numFmtId="43" fontId="83"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18" fillId="0" borderId="0"/>
    <xf numFmtId="0" fontId="82" fillId="0" borderId="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18" fillId="0" borderId="0"/>
    <xf numFmtId="0" fontId="82" fillId="0" borderId="0"/>
    <xf numFmtId="0" fontId="82" fillId="0" borderId="0"/>
    <xf numFmtId="0" fontId="82" fillId="0" borderId="0"/>
    <xf numFmtId="43" fontId="82" fillId="0" borderId="0" applyFont="0" applyFill="0" applyBorder="0" applyAlignment="0" applyProtection="0"/>
    <xf numFmtId="0" fontId="26"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6" fillId="0" borderId="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26"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18" fillId="0" borderId="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26"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3"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14" fillId="13" borderId="0" applyNumberFormat="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14" fillId="7" borderId="0" applyNumberFormat="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18"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26"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8" fillId="0" borderId="0"/>
    <xf numFmtId="0" fontId="82" fillId="0" borderId="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18"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18"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28"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18" fillId="0" borderId="0"/>
    <xf numFmtId="0" fontId="82" fillId="0" borderId="0"/>
    <xf numFmtId="0" fontId="82" fillId="0" borderId="0"/>
    <xf numFmtId="0" fontId="82" fillId="0" borderId="0"/>
    <xf numFmtId="0" fontId="18" fillId="0" borderId="0"/>
    <xf numFmtId="0" fontId="82" fillId="0" borderId="0"/>
    <xf numFmtId="0" fontId="82" fillId="0" borderId="0"/>
    <xf numFmtId="0" fontId="82" fillId="0" borderId="0"/>
    <xf numFmtId="0" fontId="2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28" fillId="0" borderId="0"/>
    <xf numFmtId="0" fontId="82" fillId="0" borderId="0"/>
    <xf numFmtId="0" fontId="82" fillId="0" borderId="0"/>
    <xf numFmtId="0" fontId="82" fillId="0" borderId="0"/>
    <xf numFmtId="0" fontId="82" fillId="0" borderId="0"/>
    <xf numFmtId="0" fontId="82" fillId="0" borderId="0"/>
    <xf numFmtId="0" fontId="14" fillId="8" borderId="0" applyNumberFormat="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18" fillId="0" borderId="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18"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18"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14" fillId="11" borderId="0" applyNumberFormat="0" applyBorder="0" applyAlignment="0" applyProtection="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28"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14" fillId="4" borderId="0" applyNumberFormat="0" applyBorder="0" applyAlignment="0" applyProtection="0"/>
    <xf numFmtId="0" fontId="82" fillId="0" borderId="0"/>
    <xf numFmtId="0" fontId="82" fillId="0" borderId="0"/>
    <xf numFmtId="0" fontId="82" fillId="0" borderId="0"/>
    <xf numFmtId="0" fontId="82" fillId="0" borderId="0"/>
    <xf numFmtId="0" fontId="18" fillId="0" borderId="0"/>
    <xf numFmtId="0" fontId="82" fillId="0" borderId="0"/>
    <xf numFmtId="43" fontId="82" fillId="0" borderId="0" applyFont="0" applyFill="0" applyBorder="0" applyAlignment="0" applyProtection="0"/>
    <xf numFmtId="0" fontId="82" fillId="0" borderId="0"/>
    <xf numFmtId="0" fontId="18"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28"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14" fillId="4" borderId="0" applyNumberFormat="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14" fillId="13" borderId="0" applyNumberFormat="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18" fillId="0" borderId="0"/>
    <xf numFmtId="0" fontId="82" fillId="0" borderId="0"/>
    <xf numFmtId="9"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43"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2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26"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26"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2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6"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82" fillId="0" borderId="0"/>
    <xf numFmtId="0" fontId="18"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3"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44" fontId="82" fillId="0" borderId="0" applyFont="0" applyFill="0" applyBorder="0" applyAlignment="0" applyProtection="0"/>
    <xf numFmtId="9" fontId="83" fillId="0" borderId="0" applyFont="0" applyFill="0" applyBorder="0" applyAlignment="0" applyProtection="0"/>
    <xf numFmtId="0" fontId="18"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18" fillId="0" borderId="0"/>
    <xf numFmtId="0" fontId="82" fillId="0" borderId="0"/>
    <xf numFmtId="0" fontId="82" fillId="0" borderId="0"/>
    <xf numFmtId="44" fontId="82" fillId="0" borderId="0" applyFont="0" applyFill="0" applyBorder="0" applyAlignment="0" applyProtection="0"/>
    <xf numFmtId="0" fontId="82" fillId="0" borderId="0"/>
    <xf numFmtId="0" fontId="28" fillId="0" borderId="0"/>
    <xf numFmtId="0" fontId="18"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26" fillId="0" borderId="0"/>
    <xf numFmtId="0" fontId="28"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28"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4" fontId="82" fillId="0" borderId="0" applyFont="0" applyFill="0" applyBorder="0" applyAlignment="0" applyProtection="0"/>
    <xf numFmtId="0" fontId="18"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18"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18"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26"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26"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18" fillId="0" borderId="0"/>
    <xf numFmtId="0" fontId="82" fillId="0" borderId="0"/>
    <xf numFmtId="0" fontId="82" fillId="0" borderId="0"/>
    <xf numFmtId="43" fontId="82" fillId="0" borderId="0" applyFont="0" applyFill="0" applyBorder="0" applyAlignment="0" applyProtection="0"/>
    <xf numFmtId="0" fontId="82" fillId="0" borderId="0"/>
    <xf numFmtId="43" fontId="83"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26"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2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18" fillId="0" borderId="0"/>
    <xf numFmtId="43"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18"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0" fontId="82" fillId="0" borderId="0"/>
    <xf numFmtId="0" fontId="26" fillId="0" borderId="0"/>
    <xf numFmtId="0" fontId="82" fillId="0" borderId="0"/>
    <xf numFmtId="0" fontId="82" fillId="0" borderId="0"/>
    <xf numFmtId="0" fontId="82" fillId="0" borderId="0"/>
    <xf numFmtId="0" fontId="26" fillId="0" borderId="0"/>
    <xf numFmtId="44" fontId="1" fillId="0" borderId="0" applyFont="0" applyFill="0" applyBorder="0" applyAlignment="0" applyProtection="0"/>
    <xf numFmtId="44"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6" fillId="0" borderId="0"/>
    <xf numFmtId="0" fontId="82" fillId="0" borderId="0"/>
    <xf numFmtId="0" fontId="82" fillId="0" borderId="0"/>
    <xf numFmtId="0" fontId="82" fillId="0" borderId="0"/>
    <xf numFmtId="0" fontId="82" fillId="0" borderId="0"/>
    <xf numFmtId="0" fontId="28"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26" fillId="0" borderId="0"/>
    <xf numFmtId="0" fontId="82" fillId="0" borderId="0"/>
    <xf numFmtId="0" fontId="82" fillId="0" borderId="0"/>
    <xf numFmtId="0" fontId="18"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14" fillId="8" borderId="0" applyNumberFormat="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14" fillId="13" borderId="0" applyNumberFormat="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18"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18"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18" fillId="0" borderId="0"/>
    <xf numFmtId="0" fontId="82" fillId="0" borderId="0"/>
    <xf numFmtId="44" fontId="82" fillId="0" borderId="0" applyFont="0" applyFill="0" applyBorder="0" applyAlignment="0" applyProtection="0"/>
    <xf numFmtId="0" fontId="82" fillId="0" borderId="0"/>
    <xf numFmtId="0" fontId="82" fillId="0" borderId="0"/>
    <xf numFmtId="0" fontId="2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4" fontId="82" fillId="0" borderId="0" applyFont="0" applyFill="0" applyBorder="0" applyAlignment="0" applyProtection="0"/>
    <xf numFmtId="0" fontId="82" fillId="0" borderId="0"/>
    <xf numFmtId="44" fontId="82" fillId="0" borderId="0" applyFont="0" applyFill="0" applyBorder="0" applyAlignment="0" applyProtection="0"/>
    <xf numFmtId="43" fontId="82" fillId="0" borderId="0" applyFont="0" applyFill="0" applyBorder="0" applyAlignment="0" applyProtection="0"/>
    <xf numFmtId="0" fontId="18" fillId="0" borderId="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28" fillId="0" borderId="0"/>
    <xf numFmtId="43"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14" fillId="4" borderId="0" applyNumberFormat="0" applyBorder="0" applyAlignment="0" applyProtection="0"/>
    <xf numFmtId="0" fontId="82" fillId="0" borderId="0"/>
    <xf numFmtId="0" fontId="26" fillId="0" borderId="0"/>
    <xf numFmtId="0" fontId="82" fillId="0" borderId="0"/>
    <xf numFmtId="0" fontId="82" fillId="0" borderId="0"/>
    <xf numFmtId="0" fontId="82" fillId="0" borderId="0"/>
    <xf numFmtId="0" fontId="82" fillId="0" borderId="0"/>
    <xf numFmtId="0" fontId="28"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14" fillId="8" borderId="0" applyNumberFormat="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4"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4"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28" fillId="0" borderId="0"/>
    <xf numFmtId="0" fontId="82" fillId="0" borderId="0"/>
    <xf numFmtId="43" fontId="83"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28"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28"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44"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0" fontId="18"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18"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6"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28"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18" fillId="0" borderId="0"/>
    <xf numFmtId="0" fontId="82" fillId="0" borderId="0"/>
    <xf numFmtId="0" fontId="82" fillId="0" borderId="0"/>
    <xf numFmtId="0" fontId="26"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18"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18"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28"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26"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26"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18" fillId="0" borderId="0"/>
    <xf numFmtId="43" fontId="82" fillId="0" borderId="0" applyFont="0" applyFill="0" applyBorder="0" applyAlignment="0" applyProtection="0"/>
    <xf numFmtId="0" fontId="14" fillId="7" borderId="0" applyNumberFormat="0" applyBorder="0" applyAlignment="0" applyProtection="0"/>
    <xf numFmtId="0" fontId="82" fillId="0" borderId="0"/>
    <xf numFmtId="0" fontId="14" fillId="11" borderId="0" applyNumberFormat="0" applyBorder="0" applyAlignment="0" applyProtection="0"/>
    <xf numFmtId="0" fontId="82" fillId="0" borderId="0"/>
    <xf numFmtId="0" fontId="26" fillId="0" borderId="0"/>
    <xf numFmtId="44" fontId="82" fillId="0" borderId="0" applyFont="0" applyFill="0" applyBorder="0" applyAlignment="0" applyProtection="0"/>
    <xf numFmtId="0" fontId="18" fillId="0" borderId="0"/>
    <xf numFmtId="44" fontId="82" fillId="0" borderId="0" applyFont="0" applyFill="0" applyBorder="0" applyAlignment="0" applyProtection="0"/>
    <xf numFmtId="0" fontId="28" fillId="0" borderId="0"/>
    <xf numFmtId="0" fontId="82" fillId="0" borderId="0"/>
    <xf numFmtId="0" fontId="82" fillId="0" borderId="0"/>
    <xf numFmtId="0" fontId="82" fillId="0" borderId="0"/>
    <xf numFmtId="0" fontId="82" fillId="0" borderId="0"/>
    <xf numFmtId="0" fontId="26" fillId="0" borderId="0"/>
    <xf numFmtId="43" fontId="1"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28"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6" fillId="0" borderId="0"/>
    <xf numFmtId="43" fontId="82" fillId="0" borderId="0" applyFont="0" applyFill="0" applyBorder="0" applyAlignment="0" applyProtection="0"/>
    <xf numFmtId="0" fontId="82" fillId="0" borderId="0"/>
    <xf numFmtId="0" fontId="18" fillId="0" borderId="0"/>
    <xf numFmtId="0" fontId="18" fillId="0" borderId="0"/>
    <xf numFmtId="43" fontId="83"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14" fillId="7" borderId="0" applyNumberFormat="0" applyBorder="0" applyAlignment="0" applyProtection="0"/>
    <xf numFmtId="0" fontId="18" fillId="0" borderId="0"/>
    <xf numFmtId="0" fontId="87" fillId="29" borderId="0" applyFont="0" applyBorder="0" applyAlignment="0">
      <alignment horizontal="center" wrapText="1"/>
    </xf>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18" fillId="0" borderId="0"/>
    <xf numFmtId="44" fontId="1"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18" fillId="0" borderId="0"/>
    <xf numFmtId="43" fontId="82" fillId="0" borderId="0" applyFont="0" applyFill="0" applyBorder="0" applyAlignment="0" applyProtection="0"/>
    <xf numFmtId="0" fontId="28" fillId="0" borderId="0"/>
    <xf numFmtId="0" fontId="26" fillId="0" borderId="0"/>
    <xf numFmtId="0" fontId="18" fillId="0" borderId="0"/>
    <xf numFmtId="0" fontId="18"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26"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18"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26" fillId="0" borderId="0"/>
    <xf numFmtId="0" fontId="82" fillId="0" borderId="0"/>
    <xf numFmtId="0" fontId="18" fillId="0" borderId="0"/>
    <xf numFmtId="0" fontId="82" fillId="0" borderId="0"/>
    <xf numFmtId="0" fontId="82" fillId="0" borderId="0"/>
    <xf numFmtId="0" fontId="82" fillId="0" borderId="0"/>
    <xf numFmtId="0" fontId="26" fillId="0" borderId="0"/>
    <xf numFmtId="43" fontId="1" fillId="0" borderId="0" applyFont="0" applyFill="0" applyBorder="0" applyAlignment="0" applyProtection="0"/>
    <xf numFmtId="0" fontId="18" fillId="0" borderId="0"/>
    <xf numFmtId="43" fontId="82" fillId="0" borderId="0" applyFont="0" applyFill="0" applyBorder="0" applyAlignment="0" applyProtection="0"/>
    <xf numFmtId="0" fontId="26"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28" fillId="0" borderId="0"/>
    <xf numFmtId="0" fontId="18" fillId="0" borderId="0"/>
    <xf numFmtId="43" fontId="82" fillId="0" borderId="0" applyFont="0" applyFill="0" applyBorder="0" applyAlignment="0" applyProtection="0"/>
    <xf numFmtId="43" fontId="82" fillId="0" borderId="0" applyFont="0" applyFill="0" applyBorder="0" applyAlignment="0" applyProtection="0"/>
    <xf numFmtId="0" fontId="26"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18"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43" fontId="83"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0" fontId="26" fillId="0" borderId="0"/>
    <xf numFmtId="0" fontId="28" fillId="0" borderId="0"/>
    <xf numFmtId="44" fontId="83" fillId="0" borderId="0" applyFont="0" applyFill="0" applyBorder="0" applyAlignment="0" applyProtection="0"/>
    <xf numFmtId="43" fontId="82" fillId="0" borderId="0" applyFont="0" applyFill="0" applyBorder="0" applyAlignment="0" applyProtection="0"/>
    <xf numFmtId="0" fontId="26" fillId="0" borderId="0"/>
    <xf numFmtId="0" fontId="18" fillId="0" borderId="0"/>
    <xf numFmtId="0" fontId="82" fillId="0" borderId="0"/>
    <xf numFmtId="0" fontId="82" fillId="0" borderId="0"/>
    <xf numFmtId="43" fontId="82" fillId="0" borderId="0" applyFont="0" applyFill="0" applyBorder="0" applyAlignment="0" applyProtection="0"/>
    <xf numFmtId="43" fontId="1"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18" fillId="0" borderId="0"/>
    <xf numFmtId="0" fontId="26" fillId="0" borderId="0"/>
    <xf numFmtId="0" fontId="82" fillId="0" borderId="0"/>
    <xf numFmtId="44" fontId="1"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7" fillId="29" borderId="0" applyFont="0" applyBorder="0" applyAlignment="0">
      <alignment horizontal="center" wrapText="1"/>
    </xf>
    <xf numFmtId="0" fontId="28" fillId="0" borderId="0"/>
    <xf numFmtId="0" fontId="18" fillId="0" borderId="0"/>
    <xf numFmtId="43" fontId="1" fillId="0" borderId="0" applyFont="0" applyFill="0" applyBorder="0" applyAlignment="0" applyProtection="0"/>
    <xf numFmtId="0" fontId="82" fillId="0" borderId="0"/>
    <xf numFmtId="0" fontId="18"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26" fillId="0" borderId="0"/>
    <xf numFmtId="0" fontId="18" fillId="0" borderId="0"/>
    <xf numFmtId="0" fontId="82" fillId="0" borderId="0"/>
    <xf numFmtId="0" fontId="82" fillId="0" borderId="0"/>
    <xf numFmtId="0" fontId="82" fillId="0" borderId="0"/>
    <xf numFmtId="0" fontId="18" fillId="0" borderId="0"/>
    <xf numFmtId="43" fontId="1" fillId="0" borderId="0" applyFont="0" applyFill="0" applyBorder="0" applyAlignment="0" applyProtection="0"/>
    <xf numFmtId="43" fontId="1" fillId="0" borderId="0" applyFont="0" applyFill="0" applyBorder="0" applyAlignment="0" applyProtection="0"/>
    <xf numFmtId="0" fontId="26" fillId="0" borderId="0"/>
    <xf numFmtId="0" fontId="82" fillId="0" borderId="0"/>
    <xf numFmtId="0" fontId="82" fillId="0" borderId="0"/>
    <xf numFmtId="0" fontId="82" fillId="0" borderId="0"/>
    <xf numFmtId="0" fontId="18" fillId="0" borderId="0"/>
    <xf numFmtId="44" fontId="1" fillId="0" borderId="0" applyFont="0" applyFill="0" applyBorder="0" applyAlignment="0" applyProtection="0"/>
    <xf numFmtId="0" fontId="18" fillId="0" borderId="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28"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18" fillId="0" borderId="0"/>
    <xf numFmtId="0" fontId="18" fillId="0" borderId="0"/>
    <xf numFmtId="0" fontId="26" fillId="0" borderId="0"/>
    <xf numFmtId="0" fontId="82" fillId="0" borderId="0"/>
    <xf numFmtId="0" fontId="26" fillId="0" borderId="0"/>
    <xf numFmtId="0" fontId="18" fillId="0" borderId="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0" fontId="18" fillId="0" borderId="0"/>
    <xf numFmtId="0" fontId="26" fillId="0" borderId="0"/>
    <xf numFmtId="43" fontId="82" fillId="0" borderId="0" applyFont="0" applyFill="0" applyBorder="0" applyAlignment="0" applyProtection="0"/>
    <xf numFmtId="0" fontId="82" fillId="0" borderId="0"/>
    <xf numFmtId="0" fontId="82" fillId="0" borderId="0"/>
    <xf numFmtId="0" fontId="18" fillId="0" borderId="0"/>
    <xf numFmtId="0" fontId="82" fillId="0" borderId="0"/>
    <xf numFmtId="0" fontId="82" fillId="0" borderId="0"/>
    <xf numFmtId="43" fontId="1"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44"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9"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9"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44"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43" fontId="82" fillId="0" borderId="0" applyFont="0" applyFill="0" applyBorder="0" applyAlignment="0" applyProtection="0"/>
    <xf numFmtId="0" fontId="26" fillId="0" borderId="0"/>
    <xf numFmtId="0" fontId="82" fillId="0" borderId="0"/>
    <xf numFmtId="44" fontId="1" fillId="0" borderId="0" applyFont="0" applyFill="0" applyBorder="0" applyAlignment="0" applyProtection="0"/>
    <xf numFmtId="44"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1" fillId="0" borderId="0" applyFont="0" applyFill="0" applyBorder="0" applyAlignment="0" applyProtection="0"/>
    <xf numFmtId="44" fontId="82"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4" fontId="1" fillId="0" borderId="0" applyFont="0" applyFill="0" applyBorder="0" applyAlignment="0" applyProtection="0"/>
    <xf numFmtId="44"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9" fontId="1" fillId="0" borderId="0" applyFont="0" applyFill="0" applyBorder="0" applyAlignment="0" applyProtection="0"/>
    <xf numFmtId="0" fontId="26"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44" fontId="1" fillId="0" borderId="0" applyFont="0" applyFill="0" applyBorder="0" applyAlignment="0" applyProtection="0"/>
    <xf numFmtId="0" fontId="18"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4" fontId="82"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4" fontId="1" fillId="0" borderId="0" applyFont="0" applyFill="0" applyBorder="0" applyAlignment="0" applyProtection="0"/>
    <xf numFmtId="43" fontId="82" fillId="0" borderId="0" applyFont="0" applyFill="0" applyBorder="0" applyAlignment="0" applyProtection="0"/>
    <xf numFmtId="0" fontId="82" fillId="0" borderId="0"/>
    <xf numFmtId="44" fontId="82" fillId="0" borderId="0" applyFont="0" applyFill="0" applyBorder="0" applyAlignment="0" applyProtection="0"/>
    <xf numFmtId="43" fontId="8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43" fontId="1"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40"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4" fontId="1" fillId="0" borderId="0" applyFont="0" applyFill="0" applyBorder="0" applyAlignment="0" applyProtection="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44"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18"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82" fillId="0" borderId="0" applyFont="0" applyFill="0" applyBorder="0" applyAlignment="0" applyProtection="0"/>
    <xf numFmtId="43" fontId="40"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44"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6" fillId="0" borderId="0"/>
    <xf numFmtId="44"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26" fillId="0" borderId="0"/>
    <xf numFmtId="44"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28"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1"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43" fontId="82"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44"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44" fontId="1" fillId="0" borderId="0" applyFont="0" applyFill="0" applyBorder="0" applyAlignment="0" applyProtection="0"/>
    <xf numFmtId="43" fontId="1" fillId="0" borderId="0" applyFont="0" applyFill="0" applyBorder="0" applyAlignment="0" applyProtection="0"/>
    <xf numFmtId="0" fontId="82" fillId="0" borderId="0"/>
    <xf numFmtId="44" fontId="1" fillId="0" borderId="0" applyFont="0" applyFill="0" applyBorder="0" applyAlignment="0" applyProtection="0"/>
    <xf numFmtId="44" fontId="8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26" fillId="0" borderId="0"/>
    <xf numFmtId="43" fontId="82" fillId="0" borderId="0" applyFont="0" applyFill="0" applyBorder="0" applyAlignment="0" applyProtection="0"/>
    <xf numFmtId="0" fontId="18"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28"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1" fillId="0" borderId="0" applyFont="0" applyFill="0" applyBorder="0" applyAlignment="0" applyProtection="0"/>
    <xf numFmtId="0" fontId="26" fillId="0" borderId="0"/>
    <xf numFmtId="44" fontId="1"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44" fontId="1" fillId="0" borderId="0" applyFont="0" applyFill="0" applyBorder="0" applyAlignment="0" applyProtection="0"/>
    <xf numFmtId="0" fontId="82" fillId="0" borderId="0"/>
    <xf numFmtId="44" fontId="1"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1" fillId="0" borderId="0" applyFont="0" applyFill="0" applyBorder="0" applyAlignment="0" applyProtection="0"/>
    <xf numFmtId="43" fontId="82" fillId="0" borderId="0" applyFont="0" applyFill="0" applyBorder="0" applyAlignment="0" applyProtection="0"/>
    <xf numFmtId="0" fontId="82" fillId="0" borderId="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26"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44" fontId="1" fillId="0" borderId="0" applyFont="0" applyFill="0" applyBorder="0" applyAlignment="0" applyProtection="0"/>
    <xf numFmtId="43" fontId="83"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28"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3" fontId="40"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40"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28"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4"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44"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0" fontId="82" fillId="0" borderId="0"/>
    <xf numFmtId="44" fontId="1"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9"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9"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4" fontId="40"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1"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44" fontId="82"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1" fillId="0" borderId="0" applyFont="0" applyFill="0" applyBorder="0" applyAlignment="0" applyProtection="0"/>
    <xf numFmtId="0" fontId="82" fillId="0" borderId="0"/>
    <xf numFmtId="44" fontId="82" fillId="0" borderId="0" applyFont="0" applyFill="0" applyBorder="0" applyAlignment="0" applyProtection="0"/>
    <xf numFmtId="43" fontId="82"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28"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44" fontId="1" fillId="0" borderId="0" applyFont="0" applyFill="0" applyBorder="0" applyAlignment="0" applyProtection="0"/>
    <xf numFmtId="0" fontId="82" fillId="0" borderId="0"/>
    <xf numFmtId="44" fontId="1" fillId="0" borderId="0" applyFont="0" applyFill="0" applyBorder="0" applyAlignment="0" applyProtection="0"/>
    <xf numFmtId="44" fontId="82"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4" fontId="1"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44"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26" fillId="0" borderId="0"/>
    <xf numFmtId="0" fontId="18" fillId="0" borderId="0"/>
    <xf numFmtId="0" fontId="18" fillId="0" borderId="0"/>
    <xf numFmtId="0" fontId="26" fillId="0" borderId="0"/>
    <xf numFmtId="0" fontId="18" fillId="0" borderId="0"/>
    <xf numFmtId="0" fontId="18" fillId="0" borderId="0"/>
    <xf numFmtId="0" fontId="28"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44" fontId="1" fillId="0" borderId="0" applyFont="0" applyFill="0" applyBorder="0" applyAlignment="0" applyProtection="0"/>
    <xf numFmtId="44" fontId="1" fillId="0" borderId="0" applyFont="0" applyFill="0" applyBorder="0" applyAlignment="0" applyProtection="0"/>
    <xf numFmtId="0" fontId="28"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0" fontId="28" fillId="0" borderId="0"/>
    <xf numFmtId="43"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28" fillId="0" borderId="0"/>
    <xf numFmtId="0" fontId="82" fillId="0" borderId="0"/>
    <xf numFmtId="43"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44" fontId="82"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44" fontId="1" fillId="0" borderId="0" applyFont="0" applyFill="0" applyBorder="0" applyAlignment="0" applyProtection="0"/>
    <xf numFmtId="0" fontId="82" fillId="0" borderId="0"/>
    <xf numFmtId="43" fontId="82" fillId="0" borderId="0" applyFont="0" applyFill="0" applyBorder="0" applyAlignment="0" applyProtection="0"/>
    <xf numFmtId="43"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44"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26"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4"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82" fillId="0" borderId="0"/>
    <xf numFmtId="44" fontId="1" fillId="0" borderId="0" applyFont="0" applyFill="0" applyBorder="0" applyAlignment="0" applyProtection="0"/>
    <xf numFmtId="0" fontId="28" fillId="0" borderId="0"/>
    <xf numFmtId="44" fontId="82" fillId="0" borderId="0" applyFont="0" applyFill="0" applyBorder="0" applyAlignment="0" applyProtection="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82"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44"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43" fontId="1" fillId="0" borderId="0" applyFont="0" applyFill="0" applyBorder="0" applyAlignment="0" applyProtection="0"/>
    <xf numFmtId="44" fontId="1"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4" fontId="1" fillId="0" borderId="0" applyFont="0" applyFill="0" applyBorder="0" applyAlignment="0" applyProtection="0"/>
    <xf numFmtId="44" fontId="82" fillId="0" borderId="0" applyFont="0" applyFill="0" applyBorder="0" applyAlignment="0" applyProtection="0"/>
    <xf numFmtId="43" fontId="1" fillId="0" borderId="0" applyFont="0" applyFill="0" applyBorder="0" applyAlignment="0" applyProtection="0"/>
    <xf numFmtId="0" fontId="82" fillId="0" borderId="0"/>
    <xf numFmtId="44"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3" fontId="40"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82" fillId="0" borderId="0"/>
    <xf numFmtId="43" fontId="8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44" fontId="1"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43" fontId="1" fillId="0" borderId="0" applyFont="0" applyFill="0" applyBorder="0" applyAlignment="0" applyProtection="0"/>
    <xf numFmtId="44"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4"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40"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43" fontId="40" fillId="0" borderId="0" applyFont="0" applyFill="0" applyBorder="0" applyAlignment="0" applyProtection="0"/>
    <xf numFmtId="44"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1" fillId="0" borderId="0" applyFont="0" applyFill="0" applyBorder="0" applyAlignment="0" applyProtection="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4" fontId="1" fillId="0" borderId="0" applyFont="0" applyFill="0" applyBorder="0" applyAlignment="0" applyProtection="0"/>
    <xf numFmtId="44"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44" fontId="82"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44"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9"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40"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44"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44" fontId="1" fillId="0" borderId="0" applyFont="0" applyFill="0" applyBorder="0" applyAlignment="0" applyProtection="0"/>
    <xf numFmtId="0" fontId="82" fillId="0" borderId="0"/>
    <xf numFmtId="43" fontId="82" fillId="0" borderId="0" applyFont="0" applyFill="0" applyBorder="0" applyAlignment="0" applyProtection="0"/>
    <xf numFmtId="44"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18" fillId="0" borderId="0"/>
    <xf numFmtId="43"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4" fontId="1" fillId="0" borderId="0" applyFont="0" applyFill="0" applyBorder="0" applyAlignment="0" applyProtection="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43" fontId="8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82" fillId="0" borderId="0"/>
    <xf numFmtId="44" fontId="1" fillId="0" borderId="0" applyFont="0" applyFill="0" applyBorder="0" applyAlignment="0" applyProtection="0"/>
    <xf numFmtId="44" fontId="82"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9"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28" fillId="0" borderId="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8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2" fillId="0" borderId="0"/>
    <xf numFmtId="44" fontId="82"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1" fillId="0" borderId="0" applyFont="0" applyFill="0" applyBorder="0" applyAlignment="0" applyProtection="0"/>
    <xf numFmtId="0" fontId="82" fillId="0" borderId="0"/>
    <xf numFmtId="44" fontId="1"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4" fontId="82" fillId="0" borderId="0" applyFont="0" applyFill="0" applyBorder="0" applyAlignment="0" applyProtection="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44"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1" fillId="0" borderId="0" applyFont="0" applyFill="0" applyBorder="0" applyAlignment="0" applyProtection="0"/>
    <xf numFmtId="43" fontId="40"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43" fontId="82" fillId="0" borderId="0" applyFont="0" applyFill="0" applyBorder="0" applyAlignment="0" applyProtection="0"/>
    <xf numFmtId="0" fontId="26" fillId="0" borderId="0"/>
    <xf numFmtId="44"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44"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26" fillId="0" borderId="0"/>
    <xf numFmtId="0" fontId="82" fillId="0" borderId="0"/>
    <xf numFmtId="43" fontId="82" fillId="0" borderId="0" applyFont="0" applyFill="0" applyBorder="0" applyAlignment="0" applyProtection="0"/>
    <xf numFmtId="44" fontId="1"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44" fontId="82" fillId="0" borderId="0" applyFont="0" applyFill="0" applyBorder="0" applyAlignment="0" applyProtection="0"/>
    <xf numFmtId="43" fontId="40" fillId="0" borderId="0" applyFont="0" applyFill="0" applyBorder="0" applyAlignment="0" applyProtection="0"/>
    <xf numFmtId="44" fontId="82" fillId="0" borderId="0" applyFont="0" applyFill="0" applyBorder="0" applyAlignment="0" applyProtection="0"/>
    <xf numFmtId="0" fontId="82" fillId="0" borderId="0"/>
    <xf numFmtId="43" fontId="82" fillId="0" borderId="0" applyFont="0" applyFill="0" applyBorder="0" applyAlignment="0" applyProtection="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3" fontId="1"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44" fontId="1" fillId="0" borderId="0" applyFont="0" applyFill="0" applyBorder="0" applyAlignment="0" applyProtection="0"/>
    <xf numFmtId="0" fontId="82" fillId="0" borderId="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4" fontId="82"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44" fontId="1" fillId="0" borderId="0" applyFont="0" applyFill="0" applyBorder="0" applyAlignment="0" applyProtection="0"/>
    <xf numFmtId="43" fontId="1" fillId="0" borderId="0" applyFont="0" applyFill="0" applyBorder="0" applyAlignment="0" applyProtection="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43" fontId="82"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0" fontId="82"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82" fillId="0" borderId="0" applyFont="0" applyFill="0" applyBorder="0" applyAlignment="0" applyProtection="0"/>
    <xf numFmtId="0" fontId="82" fillId="0" borderId="0"/>
    <xf numFmtId="43" fontId="40" fillId="0" borderId="0" applyFont="0" applyFill="0" applyBorder="0" applyAlignment="0" applyProtection="0"/>
    <xf numFmtId="0" fontId="82" fillId="0" borderId="0"/>
    <xf numFmtId="44" fontId="82" fillId="0" borderId="0" applyFont="0" applyFill="0" applyBorder="0" applyAlignment="0" applyProtection="0"/>
    <xf numFmtId="0" fontId="82" fillId="0" borderId="0"/>
    <xf numFmtId="43" fontId="82" fillId="0" borderId="0" applyFont="0" applyFill="0" applyBorder="0" applyAlignment="0" applyProtection="0"/>
    <xf numFmtId="44"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0" fontId="82" fillId="0" borderId="0"/>
    <xf numFmtId="44"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3" fontId="1" fillId="0" borderId="0" applyFont="0" applyFill="0" applyBorder="0" applyAlignment="0" applyProtection="0"/>
    <xf numFmtId="0" fontId="82" fillId="0" borderId="0"/>
    <xf numFmtId="44" fontId="1" fillId="0" borderId="0" applyFont="0" applyFill="0" applyBorder="0" applyAlignment="0" applyProtection="0"/>
    <xf numFmtId="43" fontId="1" fillId="0" borderId="0" applyFont="0" applyFill="0" applyBorder="0" applyAlignment="0" applyProtection="0"/>
    <xf numFmtId="43" fontId="82" fillId="0" borderId="0" applyFont="0" applyFill="0" applyBorder="0" applyAlignment="0" applyProtection="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3"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4"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1" fillId="0" borderId="0" applyFont="0" applyFill="0" applyBorder="0" applyAlignment="0" applyProtection="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43" fontId="82" fillId="0" borderId="0" applyFont="0" applyFill="0" applyBorder="0" applyAlignment="0" applyProtection="0"/>
    <xf numFmtId="44" fontId="82"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40" borderId="0" applyNumberFormat="0" applyBorder="0" applyAlignment="0" applyProtection="0"/>
    <xf numFmtId="0" fontId="83" fillId="44" borderId="0" applyNumberFormat="0" applyBorder="0" applyAlignment="0" applyProtection="0"/>
    <xf numFmtId="0" fontId="83" fillId="48" borderId="0" applyNumberFormat="0" applyBorder="0" applyAlignment="0" applyProtection="0"/>
    <xf numFmtId="0" fontId="83" fillId="52" borderId="0" applyNumberFormat="0" applyBorder="0" applyAlignment="0" applyProtection="0"/>
    <xf numFmtId="0" fontId="83" fillId="56" borderId="0" applyNumberFormat="0" applyBorder="0" applyAlignment="0" applyProtection="0"/>
    <xf numFmtId="0" fontId="83" fillId="60" borderId="0" applyNumberFormat="0" applyBorder="0" applyAlignment="0" applyProtection="0"/>
    <xf numFmtId="0" fontId="83" fillId="41" borderId="0" applyNumberFormat="0" applyBorder="0" applyAlignment="0" applyProtection="0"/>
    <xf numFmtId="0" fontId="83" fillId="45" borderId="0" applyNumberFormat="0" applyBorder="0" applyAlignment="0" applyProtection="0"/>
    <xf numFmtId="0" fontId="83" fillId="49" borderId="0" applyNumberFormat="0" applyBorder="0" applyAlignment="0" applyProtection="0"/>
    <xf numFmtId="0" fontId="83" fillId="53" borderId="0" applyNumberFormat="0" applyBorder="0" applyAlignment="0" applyProtection="0"/>
    <xf numFmtId="0" fontId="83" fillId="57" borderId="0" applyNumberFormat="0" applyBorder="0" applyAlignment="0" applyProtection="0"/>
    <xf numFmtId="0" fontId="83" fillId="61" borderId="0" applyNumberFormat="0" applyBorder="0" applyAlignment="0" applyProtection="0"/>
    <xf numFmtId="0" fontId="105" fillId="42" borderId="0" applyNumberFormat="0" applyBorder="0" applyAlignment="0" applyProtection="0"/>
    <xf numFmtId="0" fontId="124" fillId="42" borderId="0" applyNumberFormat="0" applyBorder="0" applyAlignment="0" applyProtection="0"/>
    <xf numFmtId="0" fontId="105" fillId="46" borderId="0" applyNumberFormat="0" applyBorder="0" applyAlignment="0" applyProtection="0"/>
    <xf numFmtId="0" fontId="124" fillId="46" borderId="0" applyNumberFormat="0" applyBorder="0" applyAlignment="0" applyProtection="0"/>
    <xf numFmtId="0" fontId="105" fillId="50" borderId="0" applyNumberFormat="0" applyBorder="0" applyAlignment="0" applyProtection="0"/>
    <xf numFmtId="0" fontId="124" fillId="50" borderId="0" applyNumberFormat="0" applyBorder="0" applyAlignment="0" applyProtection="0"/>
    <xf numFmtId="0" fontId="105" fillId="54" borderId="0" applyNumberFormat="0" applyBorder="0" applyAlignment="0" applyProtection="0"/>
    <xf numFmtId="0" fontId="124" fillId="54" borderId="0" applyNumberFormat="0" applyBorder="0" applyAlignment="0" applyProtection="0"/>
    <xf numFmtId="0" fontId="105" fillId="58" borderId="0" applyNumberFormat="0" applyBorder="0" applyAlignment="0" applyProtection="0"/>
    <xf numFmtId="0" fontId="124" fillId="58" borderId="0" applyNumberFormat="0" applyBorder="0" applyAlignment="0" applyProtection="0"/>
    <xf numFmtId="0" fontId="105" fillId="62" borderId="0" applyNumberFormat="0" applyBorder="0" applyAlignment="0" applyProtection="0"/>
    <xf numFmtId="0" fontId="124" fillId="62" borderId="0" applyNumberFormat="0" applyBorder="0" applyAlignment="0" applyProtection="0"/>
    <xf numFmtId="0" fontId="124" fillId="39" borderId="0" applyNumberFormat="0" applyBorder="0" applyAlignment="0" applyProtection="0"/>
    <xf numFmtId="0" fontId="124" fillId="39" borderId="0" applyNumberFormat="0" applyBorder="0" applyAlignment="0" applyProtection="0"/>
    <xf numFmtId="0" fontId="124" fillId="43" borderId="0" applyNumberFormat="0" applyBorder="0" applyAlignment="0" applyProtection="0"/>
    <xf numFmtId="0" fontId="124" fillId="43" borderId="0" applyNumberFormat="0" applyBorder="0" applyAlignment="0" applyProtection="0"/>
    <xf numFmtId="0" fontId="124" fillId="47" borderId="0" applyNumberFormat="0" applyBorder="0" applyAlignment="0" applyProtection="0"/>
    <xf numFmtId="0" fontId="124" fillId="47" borderId="0" applyNumberFormat="0" applyBorder="0" applyAlignment="0" applyProtection="0"/>
    <xf numFmtId="0" fontId="124" fillId="51" borderId="0" applyNumberFormat="0" applyBorder="0" applyAlignment="0" applyProtection="0"/>
    <xf numFmtId="0" fontId="124" fillId="51" borderId="0" applyNumberFormat="0" applyBorder="0" applyAlignment="0" applyProtection="0"/>
    <xf numFmtId="0" fontId="124" fillId="55" borderId="0" applyNumberFormat="0" applyBorder="0" applyAlignment="0" applyProtection="0"/>
    <xf numFmtId="0" fontId="124" fillId="55"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5" fillId="33" borderId="0" applyNumberFormat="0" applyBorder="0" applyAlignment="0" applyProtection="0"/>
    <xf numFmtId="0" fontId="126" fillId="36" borderId="30" applyNumberFormat="0" applyAlignment="0" applyProtection="0"/>
    <xf numFmtId="0" fontId="127" fillId="37" borderId="3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8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3" fillId="0" borderId="0" applyFont="0" applyFill="0" applyBorder="0" applyAlignment="0" applyProtection="0"/>
    <xf numFmtId="0" fontId="128" fillId="0" borderId="0" applyNumberFormat="0" applyFill="0" applyBorder="0" applyAlignment="0" applyProtection="0"/>
    <xf numFmtId="0" fontId="129" fillId="32" borderId="0" applyNumberFormat="0" applyBorder="0" applyAlignment="0" applyProtection="0"/>
    <xf numFmtId="0" fontId="130" fillId="0" borderId="27" applyNumberFormat="0" applyFill="0" applyAlignment="0" applyProtection="0"/>
    <xf numFmtId="0" fontId="131" fillId="0" borderId="28"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132" fillId="0" borderId="29" applyNumberFormat="0" applyFill="0" applyAlignment="0" applyProtection="0"/>
    <xf numFmtId="0" fontId="132" fillId="0" borderId="0" applyNumberFormat="0" applyFill="0" applyBorder="0" applyAlignment="0" applyProtection="0"/>
    <xf numFmtId="0" fontId="133" fillId="35" borderId="30" applyNumberFormat="0" applyAlignment="0" applyProtection="0"/>
    <xf numFmtId="0" fontId="134" fillId="0" borderId="32" applyNumberFormat="0" applyFill="0" applyAlignment="0" applyProtection="0"/>
    <xf numFmtId="0" fontId="135" fillId="34" borderId="0" applyNumberFormat="0" applyBorder="0" applyAlignment="0" applyProtection="0"/>
    <xf numFmtId="0" fontId="10" fillId="0" borderId="0"/>
    <xf numFmtId="0" fontId="83" fillId="0" borderId="0"/>
    <xf numFmtId="0" fontId="83" fillId="0" borderId="0"/>
    <xf numFmtId="0" fontId="83" fillId="0" borderId="0"/>
    <xf numFmtId="0" fontId="83" fillId="0" borderId="0"/>
    <xf numFmtId="0" fontId="10" fillId="0" borderId="0"/>
    <xf numFmtId="0" fontId="10" fillId="0" borderId="0"/>
    <xf numFmtId="0" fontId="18" fillId="0" borderId="0"/>
    <xf numFmtId="0" fontId="26" fillId="0" borderId="0"/>
    <xf numFmtId="0" fontId="18" fillId="0" borderId="0"/>
    <xf numFmtId="0" fontId="83" fillId="0" borderId="0"/>
    <xf numFmtId="0" fontId="82" fillId="0" borderId="0"/>
    <xf numFmtId="0" fontId="18" fillId="0" borderId="0"/>
    <xf numFmtId="0" fontId="82" fillId="0" borderId="0"/>
    <xf numFmtId="0" fontId="18" fillId="0" borderId="0"/>
    <xf numFmtId="0" fontId="18" fillId="0" borderId="0"/>
    <xf numFmtId="0" fontId="18" fillId="0" borderId="0"/>
    <xf numFmtId="0" fontId="18" fillId="0" borderId="0"/>
    <xf numFmtId="0" fontId="18" fillId="0" borderId="0"/>
    <xf numFmtId="0" fontId="83" fillId="38" borderId="34" applyNumberFormat="0" applyFont="0" applyAlignment="0" applyProtection="0"/>
    <xf numFmtId="0" fontId="136" fillId="36" borderId="31" applyNumberFormat="0" applyAlignment="0" applyProtection="0"/>
    <xf numFmtId="9" fontId="10" fillId="0" borderId="0" applyFont="0" applyFill="0" applyBorder="0" applyAlignment="0" applyProtection="0"/>
    <xf numFmtId="0" fontId="137" fillId="0" borderId="0" applyNumberFormat="0" applyFill="0" applyBorder="0" applyAlignment="0" applyProtection="0"/>
    <xf numFmtId="0" fontId="138" fillId="0" borderId="35" applyNumberFormat="0" applyFill="0" applyAlignment="0" applyProtection="0"/>
    <xf numFmtId="0" fontId="139" fillId="0" borderId="0" applyNumberFormat="0" applyFill="0" applyBorder="0" applyAlignment="0" applyProtection="0"/>
    <xf numFmtId="0" fontId="142" fillId="0" borderId="0"/>
    <xf numFmtId="43" fontId="143" fillId="0" borderId="0" applyFont="0" applyFill="0" applyBorder="0" applyAlignment="0" applyProtection="0"/>
    <xf numFmtId="0" fontId="143" fillId="0" borderId="0"/>
    <xf numFmtId="0" fontId="82" fillId="0" borderId="0"/>
    <xf numFmtId="43" fontId="82" fillId="0" borderId="0" applyFont="0" applyFill="0" applyBorder="0" applyAlignment="0" applyProtection="0"/>
    <xf numFmtId="43" fontId="82" fillId="0" borderId="0" applyFont="0" applyFill="0" applyBorder="0" applyAlignment="0" applyProtection="0"/>
    <xf numFmtId="0" fontId="10" fillId="0" borderId="0"/>
    <xf numFmtId="0" fontId="144" fillId="0" borderId="0" applyNumberFormat="0" applyFill="0" applyBorder="0" applyAlignment="0" applyProtection="0">
      <alignment vertical="top"/>
      <protection locked="0"/>
    </xf>
    <xf numFmtId="0" fontId="145" fillId="0" borderId="0" applyNumberFormat="0" applyFill="0" applyBorder="0" applyAlignment="0" applyProtection="0"/>
    <xf numFmtId="0" fontId="42" fillId="0" borderId="0"/>
    <xf numFmtId="0" fontId="42" fillId="0" borderId="0"/>
    <xf numFmtId="0" fontId="42"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3" fillId="0" borderId="0"/>
    <xf numFmtId="0" fontId="43" fillId="0" borderId="0"/>
    <xf numFmtId="0" fontId="82" fillId="0" borderId="0"/>
    <xf numFmtId="43" fontId="82" fillId="0" borderId="0" applyFont="0" applyFill="0" applyBorder="0" applyAlignment="0" applyProtection="0"/>
    <xf numFmtId="0" fontId="82" fillId="0" borderId="0"/>
    <xf numFmtId="0" fontId="18" fillId="0" borderId="0"/>
    <xf numFmtId="0" fontId="18" fillId="0" borderId="0"/>
    <xf numFmtId="0" fontId="26" fillId="0" borderId="0"/>
    <xf numFmtId="0" fontId="18" fillId="0" borderId="0"/>
    <xf numFmtId="0" fontId="18" fillId="0" borderId="0"/>
    <xf numFmtId="0" fontId="18" fillId="0" borderId="0"/>
    <xf numFmtId="0" fontId="18" fillId="0" borderId="0"/>
    <xf numFmtId="0" fontId="28" fillId="0" borderId="0"/>
    <xf numFmtId="0" fontId="18" fillId="0" borderId="0"/>
    <xf numFmtId="0" fontId="26" fillId="0" borderId="0"/>
    <xf numFmtId="43" fontId="10" fillId="0" borderId="0" applyFont="0" applyFill="0" applyBorder="0" applyAlignment="0" applyProtection="0"/>
    <xf numFmtId="43" fontId="1" fillId="0" borderId="0" applyFont="0" applyFill="0" applyBorder="0" applyAlignment="0" applyProtection="0"/>
    <xf numFmtId="0" fontId="83" fillId="0" borderId="0"/>
    <xf numFmtId="0" fontId="18" fillId="0" borderId="0"/>
    <xf numFmtId="0" fontId="18" fillId="0" borderId="0"/>
    <xf numFmtId="0" fontId="82" fillId="0" borderId="0"/>
    <xf numFmtId="0" fontId="18" fillId="0" borderId="0"/>
    <xf numFmtId="0" fontId="26" fillId="0" borderId="0"/>
    <xf numFmtId="0" fontId="28" fillId="0" borderId="0"/>
    <xf numFmtId="0" fontId="18" fillId="0" borderId="0"/>
    <xf numFmtId="0" fontId="18" fillId="0" borderId="0"/>
    <xf numFmtId="0" fontId="26" fillId="0" borderId="0"/>
    <xf numFmtId="0" fontId="143" fillId="0" borderId="0"/>
    <xf numFmtId="0" fontId="18" fillId="0" borderId="0"/>
    <xf numFmtId="0" fontId="143"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8" fillId="0" borderId="0"/>
    <xf numFmtId="0" fontId="28" fillId="0" borderId="0"/>
  </cellStyleXfs>
  <cellXfs count="477">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0" fontId="49" fillId="21" borderId="10" xfId="0" applyFont="1" applyFill="1" applyBorder="1" applyAlignment="1" applyProtection="1">
      <alignment horizontal="center" wrapText="1"/>
    </xf>
    <xf numFmtId="164" fontId="48" fillId="0" borderId="0" xfId="439" applyNumberFormat="1" applyFont="1" applyFill="1" applyAlignment="1" applyProtection="1">
      <alignment horizontal="center" wrapText="1"/>
    </xf>
    <xf numFmtId="41" fontId="50" fillId="0" borderId="0" xfId="0" applyNumberFormat="1" applyFont="1" applyFill="1" applyAlignment="1" applyProtection="1">
      <alignment wrapText="1"/>
    </xf>
    <xf numFmtId="41" fontId="51" fillId="0" borderId="0" xfId="0" applyNumberFormat="1" applyFont="1" applyFill="1" applyAlignment="1" applyProtection="1">
      <alignment wrapText="1"/>
    </xf>
    <xf numFmtId="41" fontId="50" fillId="0" borderId="0" xfId="439" applyNumberFormat="1" applyFont="1" applyFill="1" applyAlignment="1" applyProtection="1">
      <alignment wrapText="1"/>
    </xf>
    <xf numFmtId="41" fontId="50" fillId="0" borderId="0" xfId="0" applyNumberFormat="1" applyFont="1" applyAlignment="1" applyProtection="1">
      <alignment wrapText="1"/>
    </xf>
    <xf numFmtId="164" fontId="48" fillId="22" borderId="0" xfId="439" applyNumberFormat="1" applyFont="1" applyFill="1" applyAlignment="1" applyProtection="1">
      <alignment horizontal="center" wrapText="1"/>
    </xf>
    <xf numFmtId="41" fontId="50" fillId="21" borderId="11" xfId="0" applyNumberFormat="1" applyFont="1" applyFill="1" applyBorder="1" applyAlignment="1" applyProtection="1">
      <alignment wrapText="1"/>
    </xf>
    <xf numFmtId="41" fontId="50" fillId="21" borderId="12" xfId="0" applyNumberFormat="1" applyFont="1" applyFill="1" applyBorder="1" applyAlignment="1" applyProtection="1">
      <alignment wrapText="1"/>
    </xf>
    <xf numFmtId="164" fontId="49" fillId="21" borderId="12" xfId="439" applyNumberFormat="1" applyFont="1" applyFill="1" applyBorder="1" applyAlignment="1" applyProtection="1">
      <alignment horizontal="center" wrapText="1"/>
    </xf>
    <xf numFmtId="0" fontId="0" fillId="21" borderId="0" xfId="0" applyFill="1" applyAlignment="1" applyProtection="1">
      <alignment wrapText="1"/>
    </xf>
    <xf numFmtId="0" fontId="0" fillId="0" borderId="0" xfId="0" applyAlignment="1" applyProtection="1">
      <alignment wrapText="1"/>
      <protection locked="0"/>
    </xf>
    <xf numFmtId="0" fontId="52" fillId="0" borderId="0" xfId="0" applyFont="1" applyProtection="1"/>
    <xf numFmtId="0" fontId="47" fillId="0" borderId="0" xfId="0" applyFont="1" applyFill="1" applyBorder="1" applyAlignment="1" applyProtection="1">
      <alignment horizontal="center"/>
    </xf>
    <xf numFmtId="0" fontId="53" fillId="21" borderId="10" xfId="0" applyFont="1" applyFill="1" applyBorder="1" applyAlignment="1" applyProtection="1">
      <alignment horizontal="center" vertical="center" wrapText="1"/>
    </xf>
    <xf numFmtId="0" fontId="53" fillId="0" borderId="0" xfId="0" applyFont="1" applyFill="1" applyAlignment="1" applyProtection="1">
      <alignment horizontal="center" vertical="center"/>
    </xf>
    <xf numFmtId="0" fontId="53" fillId="0" borderId="0" xfId="0" applyFont="1" applyAlignment="1" applyProtection="1">
      <alignment horizontal="center" vertical="center"/>
    </xf>
    <xf numFmtId="0" fontId="53" fillId="21" borderId="13"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Alignment="1" applyProtection="1">
      <alignment vertical="center"/>
    </xf>
    <xf numFmtId="0" fontId="54" fillId="21" borderId="0" xfId="0" applyFont="1" applyFill="1" applyBorder="1" applyProtection="1"/>
    <xf numFmtId="0" fontId="53" fillId="21" borderId="14" xfId="0" applyFont="1" applyFill="1" applyBorder="1" applyAlignment="1" applyProtection="1">
      <alignment horizontal="left" vertical="center"/>
    </xf>
    <xf numFmtId="0" fontId="55" fillId="0" borderId="0" xfId="0" applyFont="1" applyFill="1" applyBorder="1" applyAlignment="1" applyProtection="1">
      <alignment horizontal="left" vertical="center"/>
    </xf>
    <xf numFmtId="0" fontId="0" fillId="0" borderId="0" xfId="0" applyAlignment="1" applyProtection="1">
      <alignment vertical="center"/>
      <protection locked="0"/>
    </xf>
    <xf numFmtId="0" fontId="0" fillId="0" borderId="0" xfId="0" applyProtection="1">
      <protection locked="0"/>
    </xf>
    <xf numFmtId="38" fontId="56" fillId="0" borderId="0" xfId="439" applyNumberFormat="1" applyFont="1" applyFill="1" applyAlignment="1" applyProtection="1">
      <alignment horizontal="center" vertical="center" wrapText="1"/>
    </xf>
    <xf numFmtId="0" fontId="57" fillId="0" borderId="0" xfId="0" applyFont="1" applyAlignment="1" applyProtection="1">
      <alignment horizontal="right"/>
    </xf>
    <xf numFmtId="0" fontId="53" fillId="21" borderId="0" xfId="0" applyFont="1" applyFill="1" applyBorder="1" applyAlignment="1" applyProtection="1">
      <alignment horizontal="center" vertical="center" wrapText="1"/>
    </xf>
    <xf numFmtId="0" fontId="49" fillId="21" borderId="0" xfId="0" applyFont="1" applyFill="1" applyBorder="1" applyAlignment="1" applyProtection="1">
      <alignment horizontal="center" wrapText="1"/>
    </xf>
    <xf numFmtId="40" fontId="58" fillId="21" borderId="15" xfId="0" applyNumberFormat="1" applyFont="1" applyFill="1" applyBorder="1" applyProtection="1"/>
    <xf numFmtId="0" fontId="55" fillId="0" borderId="0" xfId="0" applyFont="1" applyFill="1" applyAlignment="1" applyProtection="1">
      <alignment horizontal="center" vertical="center"/>
    </xf>
    <xf numFmtId="0" fontId="59" fillId="22" borderId="0" xfId="0" applyFont="1" applyFill="1" applyAlignment="1" applyProtection="1">
      <alignment horizontal="left" vertical="center"/>
    </xf>
    <xf numFmtId="0" fontId="60" fillId="23" borderId="10" xfId="0" applyFont="1" applyFill="1" applyBorder="1" applyAlignment="1" applyProtection="1">
      <alignment horizontal="center" wrapText="1"/>
    </xf>
    <xf numFmtId="0" fontId="50" fillId="0" borderId="0" xfId="0" applyFont="1" applyAlignment="1" applyProtection="1">
      <alignment horizontal="left" wrapText="1"/>
    </xf>
    <xf numFmtId="0" fontId="50" fillId="0" borderId="0" xfId="0" applyFont="1" applyAlignment="1" applyProtection="1">
      <alignment horizontal="left" vertical="center" wrapText="1"/>
    </xf>
    <xf numFmtId="0" fontId="48" fillId="0" borderId="0" xfId="0" applyFont="1" applyAlignment="1" applyProtection="1">
      <alignment horizontal="center"/>
    </xf>
    <xf numFmtId="0" fontId="61" fillId="21" borderId="10" xfId="0" applyFont="1" applyFill="1" applyBorder="1" applyAlignment="1" applyProtection="1">
      <alignment horizontal="center" wrapText="1"/>
    </xf>
    <xf numFmtId="164" fontId="56" fillId="22" borderId="0" xfId="439" applyNumberFormat="1" applyFont="1" applyFill="1" applyProtection="1"/>
    <xf numFmtId="0" fontId="62" fillId="22" borderId="0" xfId="0" applyFont="1" applyFill="1" applyAlignment="1" applyProtection="1">
      <alignment vertical="center"/>
    </xf>
    <xf numFmtId="0" fontId="63" fillId="0" borderId="0" xfId="0" applyFont="1" applyFill="1" applyAlignment="1" applyProtection="1">
      <alignment horizontal="center" vertical="center" wrapText="1"/>
    </xf>
    <xf numFmtId="0" fontId="64"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40" fontId="0" fillId="0" borderId="0" xfId="0" applyNumberFormat="1" applyFill="1" applyBorder="1" applyProtection="1"/>
    <xf numFmtId="0" fontId="0" fillId="0" borderId="0" xfId="0" applyBorder="1" applyProtection="1"/>
    <xf numFmtId="166" fontId="0" fillId="0" borderId="0" xfId="0" applyNumberFormat="1" applyBorder="1" applyProtection="1"/>
    <xf numFmtId="0" fontId="65" fillId="24" borderId="0" xfId="0" applyFont="1" applyFill="1" applyAlignment="1" applyProtection="1">
      <alignment horizontal="center" wrapText="1"/>
    </xf>
    <xf numFmtId="0" fontId="66" fillId="21" borderId="10" xfId="0" applyFont="1" applyFill="1" applyBorder="1" applyAlignment="1" applyProtection="1">
      <alignment horizontal="center" wrapText="1"/>
    </xf>
    <xf numFmtId="0" fontId="66" fillId="21" borderId="0" xfId="0" applyFont="1" applyFill="1" applyBorder="1" applyAlignment="1" applyProtection="1">
      <alignment horizontal="center" wrapText="1"/>
    </xf>
    <xf numFmtId="0" fontId="0" fillId="0" borderId="0" xfId="0" applyFont="1" applyFill="1" applyProtection="1"/>
    <xf numFmtId="0" fontId="67" fillId="0" borderId="0" xfId="0" applyFont="1" applyAlignment="1" applyProtection="1">
      <alignment horizontal="center" vertical="center" wrapText="1"/>
    </xf>
    <xf numFmtId="0" fontId="67" fillId="0" borderId="0" xfId="0" applyFont="1" applyAlignment="1" applyProtection="1">
      <alignment horizontal="center" vertical="center"/>
    </xf>
    <xf numFmtId="0" fontId="0" fillId="0" borderId="0" xfId="0" applyAlignment="1" applyProtection="1">
      <alignment wrapText="1"/>
      <protection locked="0"/>
    </xf>
    <xf numFmtId="40" fontId="45" fillId="0" borderId="0" xfId="0" applyNumberFormat="1" applyFont="1" applyBorder="1" applyProtection="1"/>
    <xf numFmtId="0" fontId="61" fillId="21" borderId="0" xfId="0" applyFont="1" applyFill="1" applyBorder="1" applyAlignment="1" applyProtection="1">
      <alignment horizontal="center"/>
    </xf>
    <xf numFmtId="166" fontId="54" fillId="21" borderId="15" xfId="0" applyNumberFormat="1" applyFont="1" applyFill="1" applyBorder="1" applyProtection="1"/>
    <xf numFmtId="0" fontId="53" fillId="21" borderId="15" xfId="0" applyFont="1" applyFill="1" applyBorder="1" applyAlignment="1" applyProtection="1">
      <alignment horizontal="left" vertical="center"/>
    </xf>
    <xf numFmtId="0" fontId="53" fillId="21" borderId="0" xfId="0" applyFont="1" applyFill="1" applyBorder="1" applyAlignment="1" applyProtection="1">
      <alignment horizontal="left" vertical="center"/>
    </xf>
    <xf numFmtId="0" fontId="7" fillId="25" borderId="0" xfId="0" applyFont="1" applyFill="1" applyAlignment="1" applyProtection="1">
      <alignment horizontal="left" vertical="center"/>
    </xf>
    <xf numFmtId="41" fontId="51" fillId="25" borderId="0" xfId="0" applyNumberFormat="1" applyFont="1" applyFill="1" applyAlignment="1" applyProtection="1">
      <alignment wrapText="1"/>
    </xf>
    <xf numFmtId="0" fontId="69" fillId="0" borderId="0" xfId="0" applyFont="1" applyFill="1" applyAlignment="1" applyProtection="1">
      <alignment vertical="center" wrapText="1"/>
    </xf>
    <xf numFmtId="0" fontId="48" fillId="25" borderId="0" xfId="0" applyNumberFormat="1" applyFont="1" applyFill="1" applyAlignment="1" applyProtection="1">
      <alignment vertical="center" wrapText="1"/>
    </xf>
    <xf numFmtId="41" fontId="60" fillId="25" borderId="0" xfId="439" applyNumberFormat="1" applyFont="1" applyFill="1" applyAlignment="1" applyProtection="1">
      <alignment wrapText="1"/>
    </xf>
    <xf numFmtId="0" fontId="49" fillId="25" borderId="0" xfId="0" applyFont="1" applyFill="1" applyAlignment="1" applyProtection="1"/>
    <xf numFmtId="0" fontId="69"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68" fillId="0" borderId="0" xfId="0" applyNumberFormat="1" applyFont="1" applyFill="1" applyAlignment="1" applyProtection="1">
      <alignment horizontal="left" vertical="center" wrapText="1"/>
    </xf>
    <xf numFmtId="41" fontId="50" fillId="25" borderId="0" xfId="439" applyNumberFormat="1" applyFont="1" applyFill="1" applyAlignment="1" applyProtection="1">
      <alignment wrapText="1"/>
    </xf>
    <xf numFmtId="164" fontId="44" fillId="25" borderId="0" xfId="439" applyNumberFormat="1" applyFont="1" applyFill="1" applyAlignment="1" applyProtection="1">
      <alignment vertical="center"/>
    </xf>
    <xf numFmtId="0" fontId="49" fillId="25" borderId="0" xfId="0" applyFont="1" applyFill="1" applyAlignment="1" applyProtection="1">
      <alignment vertical="center"/>
    </xf>
    <xf numFmtId="164" fontId="48" fillId="25" borderId="0" xfId="439" applyNumberFormat="1" applyFont="1" applyFill="1" applyAlignment="1" applyProtection="1">
      <alignment vertical="center"/>
    </xf>
    <xf numFmtId="0" fontId="70" fillId="0" borderId="0" xfId="0" applyFont="1" applyAlignment="1" applyProtection="1">
      <alignment horizontal="center" vertical="center" wrapText="1"/>
    </xf>
    <xf numFmtId="164" fontId="44" fillId="25" borderId="0" xfId="439" applyNumberFormat="1" applyFont="1" applyFill="1" applyProtection="1"/>
    <xf numFmtId="0" fontId="0" fillId="0" borderId="0" xfId="0" applyFill="1" applyAlignment="1" applyProtection="1">
      <alignment wrapText="1"/>
      <protection locked="0"/>
    </xf>
    <xf numFmtId="0" fontId="67" fillId="0" borderId="0" xfId="0" applyFont="1" applyFill="1" applyAlignment="1" applyProtection="1">
      <alignment horizontal="center" vertical="center" wrapText="1"/>
    </xf>
    <xf numFmtId="0" fontId="71" fillId="0" borderId="0" xfId="0" applyNumberFormat="1" applyFont="1" applyFill="1" applyAlignment="1" applyProtection="1">
      <alignment vertical="center" wrapText="1"/>
    </xf>
    <xf numFmtId="0" fontId="0" fillId="25" borderId="0" xfId="0" applyNumberFormat="1" applyFill="1" applyAlignment="1" applyProtection="1">
      <alignment vertical="center" wrapText="1"/>
    </xf>
    <xf numFmtId="0" fontId="72" fillId="0" borderId="0" xfId="0" applyFont="1" applyAlignment="1" applyProtection="1">
      <alignment horizontal="center" vertical="center" wrapText="1"/>
    </xf>
    <xf numFmtId="0" fontId="53" fillId="25" borderId="0" xfId="0" applyFont="1" applyFill="1" applyAlignment="1" applyProtection="1">
      <alignment horizontal="left" vertical="center"/>
    </xf>
    <xf numFmtId="0" fontId="55" fillId="25" borderId="0" xfId="0" applyFont="1" applyFill="1" applyAlignment="1" applyProtection="1">
      <alignment horizontal="left" vertical="center"/>
    </xf>
    <xf numFmtId="0" fontId="0" fillId="0" borderId="0" xfId="0" applyNumberFormat="1" applyFill="1" applyAlignment="1" applyProtection="1">
      <alignment vertical="center" wrapText="1"/>
    </xf>
    <xf numFmtId="0" fontId="49" fillId="22" borderId="0" xfId="0" applyNumberFormat="1" applyFont="1" applyFill="1" applyAlignment="1" applyProtection="1">
      <alignment wrapText="1"/>
    </xf>
    <xf numFmtId="0" fontId="49" fillId="0" borderId="0" xfId="0" applyNumberFormat="1" applyFont="1" applyFill="1" applyAlignment="1" applyProtection="1">
      <alignment vertical="center" wrapText="1"/>
    </xf>
    <xf numFmtId="0" fontId="69" fillId="0" borderId="0" xfId="0" applyNumberFormat="1" applyFont="1" applyFill="1" applyAlignment="1" applyProtection="1">
      <alignment horizontal="left" vertical="center" wrapText="1"/>
    </xf>
    <xf numFmtId="0" fontId="69" fillId="0" borderId="0" xfId="0" applyNumberFormat="1" applyFont="1" applyFill="1" applyAlignment="1" applyProtection="1">
      <alignment vertical="center" wrapText="1"/>
    </xf>
    <xf numFmtId="0" fontId="53" fillId="22" borderId="0" xfId="0" applyFont="1" applyFill="1" applyAlignment="1" applyProtection="1">
      <alignment horizontal="center" vertical="center"/>
    </xf>
    <xf numFmtId="0" fontId="72" fillId="0" borderId="0" xfId="0" applyFont="1" applyFill="1" applyAlignment="1" applyProtection="1">
      <alignment horizontal="center" vertical="center" wrapText="1"/>
    </xf>
    <xf numFmtId="0" fontId="54" fillId="21" borderId="15" xfId="0" applyNumberFormat="1" applyFont="1" applyFill="1" applyBorder="1" applyAlignment="1" applyProtection="1">
      <alignment horizontal="center"/>
    </xf>
    <xf numFmtId="38" fontId="0" fillId="0" borderId="0" xfId="0" applyNumberFormat="1" applyProtection="1"/>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164" fontId="0" fillId="0" borderId="0" xfId="0" applyNumberFormat="1" applyFill="1" applyAlignment="1" applyProtection="1">
      <alignment wrapText="1"/>
      <protection locked="0"/>
    </xf>
    <xf numFmtId="164" fontId="0" fillId="0" borderId="0" xfId="0" applyNumberFormat="1" applyAlignment="1" applyProtection="1">
      <alignment wrapText="1"/>
      <protection locked="0"/>
    </xf>
    <xf numFmtId="41" fontId="50" fillId="0" borderId="0" xfId="439" applyNumberFormat="1" applyFont="1" applyFill="1" applyAlignment="1" applyProtection="1">
      <alignment vertical="center" wrapText="1"/>
    </xf>
    <xf numFmtId="0" fontId="0" fillId="0" borderId="16" xfId="0" applyFont="1" applyFill="1" applyBorder="1" applyAlignment="1" applyProtection="1">
      <alignment vertical="center" wrapText="1"/>
    </xf>
    <xf numFmtId="0" fontId="48" fillId="0" borderId="17" xfId="0" applyNumberFormat="1" applyFont="1" applyBorder="1" applyAlignment="1" applyProtection="1">
      <alignment horizontal="center" vertical="center"/>
    </xf>
    <xf numFmtId="0" fontId="48" fillId="0" borderId="17" xfId="0" applyNumberFormat="1" applyFont="1" applyFill="1" applyBorder="1" applyAlignment="1" applyProtection="1">
      <alignment horizontal="center" vertical="center"/>
    </xf>
    <xf numFmtId="0" fontId="63" fillId="23" borderId="18" xfId="0" applyFont="1" applyFill="1" applyBorder="1" applyAlignment="1" applyProtection="1">
      <alignment horizontal="center" vertical="center" wrapText="1"/>
    </xf>
    <xf numFmtId="164" fontId="73" fillId="0" borderId="20" xfId="439" applyNumberFormat="1" applyFont="1" applyFill="1" applyBorder="1" applyAlignment="1" applyProtection="1">
      <alignment horizontal="center" vertical="center" wrapText="1"/>
    </xf>
    <xf numFmtId="164" fontId="73" fillId="0" borderId="16" xfId="439" applyNumberFormat="1" applyFont="1" applyFill="1" applyBorder="1" applyAlignment="1" applyProtection="1">
      <alignment horizontal="center" vertical="center" wrapText="1"/>
    </xf>
    <xf numFmtId="164" fontId="73" fillId="26" borderId="16" xfId="439" applyNumberFormat="1" applyFont="1" applyFill="1" applyBorder="1" applyAlignment="1" applyProtection="1">
      <alignment horizontal="center" vertical="center" wrapText="1"/>
      <protection locked="0"/>
    </xf>
    <xf numFmtId="0" fontId="66" fillId="21" borderId="10" xfId="0" applyFont="1" applyFill="1" applyBorder="1" applyAlignment="1" applyProtection="1">
      <alignment horizontal="center" vertical="center" wrapText="1"/>
    </xf>
    <xf numFmtId="164" fontId="44" fillId="0" borderId="19" xfId="439" applyNumberFormat="1" applyFont="1" applyBorder="1" applyAlignment="1" applyProtection="1">
      <alignment vertical="center"/>
    </xf>
    <xf numFmtId="0" fontId="0" fillId="0" borderId="16" xfId="0" applyNumberFormat="1" applyFont="1" applyFill="1" applyBorder="1" applyAlignment="1" applyProtection="1">
      <alignment horizontal="left" vertical="center" wrapText="1"/>
    </xf>
    <xf numFmtId="0" fontId="65" fillId="24" borderId="0" xfId="0" applyFont="1" applyFill="1" applyAlignment="1" applyProtection="1">
      <alignment horizontal="center" vertical="center"/>
    </xf>
    <xf numFmtId="0" fontId="0" fillId="0" borderId="16" xfId="0" applyNumberFormat="1" applyFill="1" applyBorder="1" applyAlignment="1" applyProtection="1">
      <alignment horizontal="left" vertical="center" wrapText="1"/>
    </xf>
    <xf numFmtId="0" fontId="0" fillId="0" borderId="0" xfId="0" applyProtection="1"/>
    <xf numFmtId="0" fontId="0" fillId="0" borderId="17" xfId="0" applyNumberFormat="1" applyFill="1" applyBorder="1"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49" fillId="21" borderId="0" xfId="0" applyFont="1" applyFill="1" applyBorder="1" applyAlignment="1" applyProtection="1">
      <alignment horizontal="center" vertical="center" wrapText="1"/>
    </xf>
    <xf numFmtId="0" fontId="0" fillId="0" borderId="0" xfId="0" applyNumberFormat="1" applyFill="1" applyAlignment="1" applyProtection="1">
      <alignment horizontal="left" vertical="center" wrapText="1"/>
    </xf>
    <xf numFmtId="0" fontId="73" fillId="0" borderId="0" xfId="0" applyFont="1" applyProtection="1"/>
    <xf numFmtId="0" fontId="74" fillId="21" borderId="10" xfId="0" applyFont="1" applyFill="1" applyBorder="1" applyAlignment="1" applyProtection="1">
      <alignment horizontal="center" vertical="center" wrapText="1"/>
    </xf>
    <xf numFmtId="0" fontId="74" fillId="21" borderId="0" xfId="0" applyFont="1" applyFill="1" applyBorder="1" applyAlignment="1" applyProtection="1">
      <alignment horizontal="center" vertical="center" wrapText="1"/>
    </xf>
    <xf numFmtId="0" fontId="73" fillId="0" borderId="16" xfId="0" applyNumberFormat="1" applyFont="1" applyFill="1" applyBorder="1" applyAlignment="1" applyProtection="1">
      <alignment horizontal="left" vertical="center" wrapText="1"/>
    </xf>
    <xf numFmtId="0" fontId="74" fillId="0" borderId="0" xfId="0" applyFont="1" applyAlignment="1" applyProtection="1">
      <alignment horizontal="center" vertical="center"/>
    </xf>
    <xf numFmtId="49" fontId="48" fillId="0" borderId="0" xfId="0" applyNumberFormat="1" applyFont="1" applyFill="1" applyAlignment="1" applyProtection="1">
      <alignment horizontal="center" vertical="center"/>
    </xf>
    <xf numFmtId="0" fontId="0" fillId="0" borderId="0" xfId="0" applyFont="1" applyFill="1" applyAlignment="1" applyProtection="1">
      <alignment vertical="center" wrapText="1"/>
    </xf>
    <xf numFmtId="0" fontId="0" fillId="0" borderId="16" xfId="0" applyNumberFormat="1" applyFill="1" applyBorder="1" applyAlignment="1" applyProtection="1">
      <alignment horizontal="left" vertical="center" wrapText="1"/>
    </xf>
    <xf numFmtId="164" fontId="75" fillId="26" borderId="15" xfId="439" applyNumberFormat="1" applyFont="1" applyFill="1" applyBorder="1" applyAlignment="1" applyProtection="1">
      <alignment horizontal="center" wrapText="1"/>
      <protection locked="0"/>
    </xf>
    <xf numFmtId="0" fontId="0" fillId="0" borderId="0" xfId="0" applyFont="1" applyFill="1" applyAlignment="1" applyProtection="1">
      <alignment vertical="center" wrapText="1"/>
      <protection locked="0"/>
    </xf>
    <xf numFmtId="0" fontId="0" fillId="0" borderId="16" xfId="0" applyFont="1" applyFill="1" applyBorder="1" applyAlignment="1" applyProtection="1">
      <alignment vertical="center" wrapText="1"/>
      <protection locked="0"/>
    </xf>
    <xf numFmtId="0" fontId="66" fillId="21" borderId="22" xfId="0" applyFont="1" applyFill="1" applyBorder="1" applyAlignment="1" applyProtection="1">
      <alignment horizontal="center" wrapText="1"/>
    </xf>
    <xf numFmtId="0" fontId="49" fillId="0" borderId="0" xfId="0" applyFont="1" applyFill="1" applyBorder="1" applyAlignment="1" applyProtection="1">
      <alignment horizontal="center"/>
    </xf>
    <xf numFmtId="0" fontId="0" fillId="0" borderId="23" xfId="0" applyNumberFormat="1" applyFill="1" applyBorder="1" applyAlignment="1" applyProtection="1">
      <alignment horizontal="left" vertical="center" wrapText="1"/>
    </xf>
    <xf numFmtId="0" fontId="0" fillId="0" borderId="16" xfId="0" applyFill="1" applyBorder="1" applyAlignment="1">
      <alignment vertical="center" wrapText="1"/>
    </xf>
    <xf numFmtId="164" fontId="65" fillId="24" borderId="0" xfId="439" applyNumberFormat="1" applyFont="1" applyFill="1" applyAlignment="1" applyProtection="1">
      <alignment horizontal="center"/>
    </xf>
    <xf numFmtId="164" fontId="44" fillId="0" borderId="19" xfId="439" applyNumberFormat="1" applyFont="1" applyFill="1" applyBorder="1" applyAlignment="1" applyProtection="1">
      <alignment vertical="center"/>
    </xf>
    <xf numFmtId="164" fontId="44" fillId="0" borderId="0" xfId="439" applyNumberFormat="1" applyFont="1" applyAlignment="1" applyProtection="1">
      <alignment vertical="center"/>
    </xf>
    <xf numFmtId="164" fontId="63" fillId="23" borderId="10" xfId="439" applyNumberFormat="1" applyFont="1" applyFill="1" applyBorder="1" applyAlignment="1" applyProtection="1">
      <alignment horizontal="center" wrapText="1"/>
    </xf>
    <xf numFmtId="164" fontId="44" fillId="0" borderId="0" xfId="439" applyNumberFormat="1" applyFont="1" applyProtection="1"/>
    <xf numFmtId="39" fontId="0" fillId="0" borderId="0" xfId="0" applyNumberFormat="1" applyProtection="1"/>
    <xf numFmtId="39" fontId="48" fillId="0" borderId="0" xfId="0" applyNumberFormat="1" applyFont="1" applyAlignment="1" applyProtection="1">
      <alignment horizontal="center"/>
    </xf>
    <xf numFmtId="39" fontId="49" fillId="21" borderId="0" xfId="0" applyNumberFormat="1" applyFont="1" applyFill="1" applyBorder="1" applyAlignment="1" applyProtection="1">
      <alignment horizontal="center" wrapText="1"/>
    </xf>
    <xf numFmtId="39" fontId="73" fillId="0" borderId="19" xfId="439" applyNumberFormat="1" applyFont="1" applyFill="1" applyBorder="1" applyAlignment="1" applyProtection="1">
      <alignment horizontal="center" vertical="center" wrapText="1"/>
    </xf>
    <xf numFmtId="39" fontId="0" fillId="0" borderId="0" xfId="0" applyNumberFormat="1" applyAlignment="1" applyProtection="1">
      <alignment vertical="center"/>
    </xf>
    <xf numFmtId="39" fontId="0" fillId="0" borderId="0" xfId="0" applyNumberFormat="1" applyFill="1" applyBorder="1" applyAlignment="1" applyProtection="1">
      <alignment horizontal="left" vertical="center" wrapText="1"/>
    </xf>
    <xf numFmtId="0" fontId="48" fillId="0" borderId="0" xfId="0" applyFont="1" applyAlignment="1" applyProtection="1">
      <alignment horizontal="left" vertical="center" wrapText="1"/>
    </xf>
    <xf numFmtId="0" fontId="49" fillId="0" borderId="0" xfId="0" applyFont="1" applyFill="1" applyAlignment="1" applyProtection="1">
      <alignment vertical="center" wrapText="1"/>
    </xf>
    <xf numFmtId="0" fontId="76" fillId="0" borderId="0" xfId="0" applyFont="1" applyProtection="1"/>
    <xf numFmtId="39" fontId="66" fillId="27" borderId="0" xfId="0" applyNumberFormat="1" applyFont="1" applyFill="1" applyBorder="1" applyAlignment="1" applyProtection="1">
      <alignment horizontal="center" wrapText="1"/>
    </xf>
    <xf numFmtId="0" fontId="63" fillId="0" borderId="0" xfId="0" applyFont="1" applyAlignment="1" applyProtection="1">
      <alignment horizontal="center" vertical="center" wrapText="1"/>
    </xf>
    <xf numFmtId="0" fontId="0" fillId="0" borderId="0" xfId="0" applyFill="1" applyAlignment="1" applyProtection="1">
      <alignment horizontal="center" vertical="center"/>
    </xf>
    <xf numFmtId="0" fontId="76" fillId="0" borderId="0" xfId="0" applyFont="1" applyAlignment="1" applyProtection="1">
      <alignment horizontal="center" vertical="center"/>
    </xf>
    <xf numFmtId="43" fontId="77" fillId="0" borderId="19" xfId="439" applyNumberFormat="1" applyFont="1" applyBorder="1" applyAlignment="1" applyProtection="1">
      <alignment vertical="center"/>
    </xf>
    <xf numFmtId="1" fontId="78" fillId="20" borderId="0" xfId="809" applyNumberFormat="1" applyFont="1" applyFill="1" applyAlignment="1" applyProtection="1">
      <alignment horizontal="center" vertical="center"/>
    </xf>
    <xf numFmtId="1" fontId="63" fillId="20" borderId="0" xfId="809" applyNumberFormat="1" applyFont="1" applyFill="1" applyAlignment="1" applyProtection="1">
      <alignment horizontal="center" vertical="center"/>
    </xf>
    <xf numFmtId="0" fontId="77" fillId="0" borderId="19" xfId="439" applyNumberFormat="1" applyFont="1" applyBorder="1" applyAlignment="1" applyProtection="1">
      <alignment vertical="center"/>
    </xf>
    <xf numFmtId="0" fontId="0" fillId="0" borderId="0" xfId="0" applyFill="1" applyProtection="1">
      <protection locked="0"/>
    </xf>
    <xf numFmtId="0" fontId="0" fillId="0" borderId="0" xfId="0"/>
    <xf numFmtId="0" fontId="5" fillId="0" borderId="0" xfId="0" applyNumberFormat="1" applyFont="1" applyFill="1" applyAlignment="1" applyProtection="1">
      <alignment vertical="center" wrapText="1"/>
    </xf>
    <xf numFmtId="164" fontId="48" fillId="26" borderId="0" xfId="439" applyNumberFormat="1" applyFont="1" applyFill="1" applyAlignment="1" applyProtection="1">
      <alignment horizontal="center" vertical="center"/>
      <protection locked="0"/>
    </xf>
    <xf numFmtId="41" fontId="60" fillId="26" borderId="0" xfId="439" applyNumberFormat="1" applyFont="1" applyFill="1" applyAlignment="1" applyProtection="1">
      <alignment horizontal="center" vertical="center" wrapText="1"/>
      <protection locked="0"/>
    </xf>
    <xf numFmtId="164" fontId="79" fillId="22" borderId="0" xfId="439" applyNumberFormat="1" applyFont="1" applyFill="1" applyAlignment="1" applyProtection="1">
      <alignment horizontal="center" vertical="center" wrapText="1"/>
    </xf>
    <xf numFmtId="0" fontId="0" fillId="0" borderId="24" xfId="0" applyFont="1" applyFill="1" applyBorder="1" applyAlignment="1" applyProtection="1">
      <alignment vertical="center" wrapText="1"/>
      <protection locked="0"/>
    </xf>
    <xf numFmtId="0" fontId="48" fillId="0" borderId="16" xfId="0" applyNumberFormat="1" applyFont="1" applyBorder="1" applyAlignment="1" applyProtection="1">
      <alignment horizontal="center" vertical="center"/>
    </xf>
    <xf numFmtId="0" fontId="0" fillId="0" borderId="16" xfId="0" applyFont="1" applyFill="1" applyBorder="1" applyAlignment="1" applyProtection="1">
      <alignment vertical="center" wrapText="1"/>
    </xf>
    <xf numFmtId="37" fontId="48" fillId="0" borderId="19" xfId="439" applyNumberFormat="1" applyFont="1" applyFill="1" applyBorder="1" applyAlignment="1" applyProtection="1">
      <alignment horizontal="center" vertical="center" wrapText="1"/>
    </xf>
    <xf numFmtId="0" fontId="53" fillId="0" borderId="0" xfId="0" applyFont="1" applyFill="1" applyAlignment="1" applyProtection="1">
      <alignment horizontal="left" vertical="center"/>
    </xf>
    <xf numFmtId="0" fontId="56" fillId="0" borderId="0" xfId="0" applyNumberFormat="1" applyFont="1" applyFill="1" applyAlignment="1" applyProtection="1">
      <alignment vertical="center" wrapText="1"/>
    </xf>
    <xf numFmtId="0" fontId="0" fillId="0" borderId="0" xfId="0" applyFont="1" applyFill="1" applyBorder="1" applyAlignment="1" applyProtection="1">
      <alignment vertical="center" wrapText="1"/>
    </xf>
    <xf numFmtId="37" fontId="44" fillId="0" borderId="0" xfId="439" applyNumberFormat="1" applyFont="1" applyAlignment="1" applyProtection="1">
      <alignment vertical="center"/>
    </xf>
    <xf numFmtId="167" fontId="0" fillId="0" borderId="0" xfId="0" applyNumberFormat="1" applyFill="1" applyAlignment="1" applyProtection="1">
      <alignment wrapText="1"/>
      <protection locked="0"/>
    </xf>
    <xf numFmtId="0" fontId="0" fillId="0" borderId="0" xfId="0" applyProtection="1"/>
    <xf numFmtId="0" fontId="0" fillId="0" borderId="0" xfId="0" applyAlignment="1" applyProtection="1">
      <alignment wrapText="1"/>
      <protection locked="0"/>
    </xf>
    <xf numFmtId="0" fontId="0" fillId="0" borderId="0" xfId="0" applyProtection="1">
      <protection locked="0"/>
    </xf>
    <xf numFmtId="0" fontId="0" fillId="0" borderId="0" xfId="0" applyNumberFormat="1" applyFont="1" applyAlignment="1" applyProtection="1">
      <alignment horizontal="center" vertical="center"/>
    </xf>
    <xf numFmtId="0" fontId="0" fillId="0" borderId="0" xfId="0" applyFill="1" applyProtection="1"/>
    <xf numFmtId="0" fontId="0" fillId="0" borderId="0" xfId="0" applyFill="1" applyBorder="1" applyProtection="1"/>
    <xf numFmtId="0" fontId="0" fillId="0" borderId="0" xfId="0" applyFill="1" applyAlignment="1" applyProtection="1">
      <alignment horizontal="center" vertical="center"/>
    </xf>
    <xf numFmtId="0" fontId="0" fillId="0" borderId="16" xfId="0" applyNumberFormat="1" applyFill="1" applyBorder="1" applyAlignment="1" applyProtection="1">
      <alignment horizontal="left" vertical="center" wrapText="1"/>
    </xf>
    <xf numFmtId="0" fontId="0" fillId="0" borderId="17" xfId="0" applyNumberFormat="1" applyFill="1" applyBorder="1" applyAlignment="1" applyProtection="1">
      <alignment horizontal="left" vertical="center" wrapText="1"/>
    </xf>
    <xf numFmtId="0" fontId="0" fillId="0" borderId="0" xfId="0" applyAlignment="1" applyProtection="1">
      <alignment horizontal="center" vertical="center"/>
    </xf>
    <xf numFmtId="0" fontId="0" fillId="0" borderId="0" xfId="0" applyProtection="1"/>
    <xf numFmtId="1" fontId="83" fillId="0" borderId="0" xfId="809" applyNumberFormat="1" applyFill="1"/>
    <xf numFmtId="0" fontId="83" fillId="0" borderId="0" xfId="809" applyFill="1"/>
    <xf numFmtId="1" fontId="81" fillId="0" borderId="0" xfId="809" applyNumberFormat="1" applyFont="1" applyFill="1" applyAlignment="1">
      <alignment horizontal="center"/>
    </xf>
    <xf numFmtId="1" fontId="81" fillId="28" borderId="0" xfId="809" applyNumberFormat="1" applyFont="1" applyFill="1" applyAlignment="1">
      <alignment horizontal="center"/>
    </xf>
    <xf numFmtId="1" fontId="83" fillId="0" borderId="0" xfId="1740" applyNumberFormat="1" applyFill="1"/>
    <xf numFmtId="0" fontId="80" fillId="0" borderId="0" xfId="809" applyNumberFormat="1" applyFont="1" applyFill="1" applyAlignment="1" applyProtection="1">
      <alignment horizontal="left" vertical="center" wrapText="1"/>
    </xf>
    <xf numFmtId="0" fontId="44" fillId="0" borderId="0" xfId="810" applyFont="1" applyFill="1" applyAlignment="1" applyProtection="1">
      <alignment vertical="center" wrapText="1"/>
      <protection locked="0"/>
    </xf>
    <xf numFmtId="0" fontId="18" fillId="0" borderId="0" xfId="971" applyFont="1" applyFill="1" applyAlignment="1">
      <alignment horizontal="left" vertical="center" wrapText="1"/>
    </xf>
    <xf numFmtId="0" fontId="82" fillId="0" borderId="0" xfId="810" applyFill="1" applyAlignment="1" applyProtection="1">
      <alignment wrapText="1"/>
    </xf>
    <xf numFmtId="0" fontId="44" fillId="0" borderId="0" xfId="810" applyFont="1" applyFill="1" applyAlignment="1" applyProtection="1">
      <alignment vertical="center" wrapText="1"/>
    </xf>
    <xf numFmtId="1" fontId="83" fillId="0" borderId="0" xfId="809" applyNumberFormat="1" applyFill="1" applyAlignment="1">
      <alignment wrapText="1"/>
    </xf>
    <xf numFmtId="0" fontId="83" fillId="0" borderId="0" xfId="1740" applyFill="1"/>
    <xf numFmtId="0" fontId="82" fillId="0" borderId="0" xfId="810" applyFill="1" applyAlignment="1">
      <alignment wrapText="1"/>
    </xf>
    <xf numFmtId="0" fontId="39" fillId="0" borderId="0" xfId="1741" applyFill="1" applyAlignment="1">
      <alignment horizontal="left" wrapText="1"/>
    </xf>
    <xf numFmtId="0" fontId="46" fillId="0" borderId="0" xfId="1740" applyFont="1" applyFill="1"/>
    <xf numFmtId="0" fontId="44" fillId="0" borderId="0" xfId="810" applyFont="1" applyFill="1" applyBorder="1" applyAlignment="1" applyProtection="1">
      <alignment vertical="center" wrapText="1"/>
    </xf>
    <xf numFmtId="0" fontId="44" fillId="0" borderId="16" xfId="810" applyFont="1" applyFill="1" applyBorder="1" applyAlignment="1" applyProtection="1">
      <alignment vertical="center" wrapText="1"/>
    </xf>
    <xf numFmtId="0" fontId="48" fillId="28" borderId="16" xfId="810" applyNumberFormat="1" applyFont="1" applyFill="1" applyBorder="1" applyAlignment="1" applyProtection="1">
      <alignment horizontal="center" vertical="center"/>
    </xf>
    <xf numFmtId="0" fontId="44" fillId="28" borderId="0" xfId="831" applyFont="1" applyFill="1" applyBorder="1" applyAlignment="1" applyProtection="1">
      <alignment vertical="center" wrapText="1"/>
    </xf>
    <xf numFmtId="0" fontId="83" fillId="28" borderId="0" xfId="809" applyFill="1"/>
    <xf numFmtId="0" fontId="80" fillId="28" borderId="0" xfId="809" applyNumberFormat="1" applyFont="1" applyFill="1" applyAlignment="1" applyProtection="1">
      <alignment horizontal="left" vertical="center" wrapText="1"/>
    </xf>
    <xf numFmtId="1" fontId="83" fillId="28" borderId="0" xfId="1740" applyNumberFormat="1" applyFill="1"/>
    <xf numFmtId="0" fontId="83" fillId="28" borderId="0" xfId="1740" applyFill="1"/>
    <xf numFmtId="0" fontId="48" fillId="28" borderId="17" xfId="810" applyNumberFormat="1" applyFont="1" applyFill="1" applyBorder="1" applyAlignment="1" applyProtection="1">
      <alignment horizontal="center" vertical="center"/>
    </xf>
    <xf numFmtId="0" fontId="82" fillId="28" borderId="0" xfId="810" applyFill="1" applyAlignment="1" applyProtection="1">
      <alignment wrapText="1"/>
    </xf>
    <xf numFmtId="0" fontId="48" fillId="28" borderId="0" xfId="831" applyNumberFormat="1" applyFont="1" applyFill="1" applyBorder="1" applyAlignment="1" applyProtection="1">
      <alignment horizontal="center" vertical="center"/>
    </xf>
    <xf numFmtId="1" fontId="83" fillId="28" borderId="0" xfId="809" applyNumberFormat="1" applyFill="1"/>
    <xf numFmtId="0" fontId="83" fillId="28" borderId="0" xfId="809" applyNumberFormat="1" applyFill="1"/>
    <xf numFmtId="0" fontId="48" fillId="0" borderId="17" xfId="810" applyNumberFormat="1" applyFont="1" applyFill="1" applyBorder="1" applyAlignment="1" applyProtection="1">
      <alignment horizontal="center" vertical="center"/>
    </xf>
    <xf numFmtId="0" fontId="48" fillId="0" borderId="0" xfId="810" applyNumberFormat="1" applyFont="1" applyFill="1" applyBorder="1" applyAlignment="1" applyProtection="1">
      <alignment horizontal="center" vertical="center"/>
    </xf>
    <xf numFmtId="43" fontId="88" fillId="0" borderId="0" xfId="439" applyFont="1" applyFill="1" applyAlignment="1" applyProtection="1">
      <alignment wrapText="1"/>
      <protection locked="0"/>
    </xf>
    <xf numFmtId="39" fontId="73" fillId="30" borderId="19" xfId="439" applyNumberFormat="1" applyFont="1" applyFill="1" applyBorder="1" applyAlignment="1" applyProtection="1">
      <alignment horizontal="center" vertical="center" wrapText="1"/>
    </xf>
    <xf numFmtId="164" fontId="73" fillId="30" borderId="20" xfId="439" applyNumberFormat="1" applyFont="1" applyFill="1" applyBorder="1" applyAlignment="1" applyProtection="1">
      <alignment horizontal="center" vertical="center" wrapText="1"/>
    </xf>
    <xf numFmtId="0" fontId="0" fillId="0" borderId="0" xfId="0" applyProtection="1"/>
    <xf numFmtId="0" fontId="0" fillId="31" borderId="0" xfId="0" applyFill="1" applyAlignment="1" applyProtection="1">
      <alignment horizontal="center" vertical="center"/>
    </xf>
    <xf numFmtId="0" fontId="0" fillId="30" borderId="16" xfId="0" applyNumberFormat="1" applyFill="1" applyBorder="1" applyAlignment="1" applyProtection="1">
      <alignment horizontal="left" vertical="center" wrapText="1"/>
    </xf>
    <xf numFmtId="0" fontId="73" fillId="30" borderId="16" xfId="0" applyNumberFormat="1" applyFont="1" applyFill="1" applyBorder="1" applyAlignment="1" applyProtection="1">
      <alignment horizontal="left" vertical="center" wrapText="1"/>
    </xf>
    <xf numFmtId="164" fontId="44" fillId="0" borderId="19" xfId="439" applyNumberFormat="1" applyFont="1" applyFill="1" applyBorder="1" applyAlignment="1" applyProtection="1">
      <alignment vertical="center"/>
      <protection locked="0"/>
    </xf>
    <xf numFmtId="38" fontId="0" fillId="0" borderId="0" xfId="0" applyNumberFormat="1" applyFill="1" applyProtection="1"/>
    <xf numFmtId="164" fontId="0" fillId="0" borderId="0" xfId="0" applyNumberFormat="1"/>
    <xf numFmtId="43" fontId="48" fillId="0" borderId="0" xfId="439" applyNumberFormat="1" applyFont="1" applyFill="1" applyAlignment="1" applyProtection="1">
      <alignment horizontal="center" vertical="center"/>
    </xf>
    <xf numFmtId="164" fontId="48" fillId="0" borderId="0" xfId="439" applyNumberFormat="1" applyFont="1" applyFill="1" applyAlignment="1" applyProtection="1">
      <alignment horizontal="center" vertical="center"/>
    </xf>
    <xf numFmtId="164" fontId="1" fillId="0" borderId="16" xfId="439" applyNumberFormat="1" applyFont="1" applyFill="1" applyBorder="1" applyAlignment="1" applyProtection="1">
      <alignment horizontal="center" vertical="center" wrapText="1"/>
    </xf>
    <xf numFmtId="0" fontId="0" fillId="30" borderId="17" xfId="0" applyNumberFormat="1" applyFill="1" applyBorder="1" applyAlignment="1" applyProtection="1">
      <alignment horizontal="left" vertical="center" wrapText="1"/>
    </xf>
    <xf numFmtId="164" fontId="0" fillId="0" borderId="0" xfId="0" applyNumberFormat="1" applyProtection="1"/>
    <xf numFmtId="41" fontId="82" fillId="0" borderId="16" xfId="0" applyNumberFormat="1" applyFont="1" applyFill="1" applyBorder="1" applyAlignment="1" applyProtection="1">
      <alignment horizontal="left" vertical="center" wrapText="1"/>
    </xf>
    <xf numFmtId="0" fontId="83" fillId="0" borderId="0" xfId="809" applyFill="1" applyAlignment="1">
      <alignment wrapText="1"/>
    </xf>
    <xf numFmtId="165" fontId="1" fillId="0" borderId="16" xfId="439" applyNumberFormat="1" applyFont="1" applyFill="1" applyBorder="1" applyAlignment="1" applyProtection="1">
      <alignment horizontal="center" vertical="center" wrapText="1"/>
    </xf>
    <xf numFmtId="164" fontId="44" fillId="30" borderId="19" xfId="439" applyNumberFormat="1" applyFont="1" applyFill="1" applyBorder="1" applyAlignment="1" applyProtection="1">
      <alignment vertical="center"/>
    </xf>
    <xf numFmtId="164" fontId="90" fillId="30" borderId="26" xfId="443" applyNumberFormat="1" applyFont="1" applyFill="1" applyBorder="1" applyAlignment="1" applyProtection="1">
      <alignment horizontal="center" vertical="center" wrapText="1"/>
      <protection locked="0"/>
    </xf>
    <xf numFmtId="164" fontId="1" fillId="30" borderId="16" xfId="439" applyNumberFormat="1" applyFont="1" applyFill="1" applyBorder="1" applyAlignment="1" applyProtection="1">
      <alignment horizontal="center" vertical="center" wrapText="1"/>
    </xf>
    <xf numFmtId="0" fontId="48" fillId="30" borderId="17" xfId="0" applyNumberFormat="1" applyFont="1" applyFill="1" applyBorder="1" applyAlignment="1" applyProtection="1">
      <alignment horizontal="center" vertical="center"/>
    </xf>
    <xf numFmtId="0" fontId="53" fillId="0" borderId="25" xfId="0" applyFont="1" applyFill="1" applyBorder="1" applyAlignment="1" applyProtection="1">
      <alignment wrapText="1"/>
    </xf>
    <xf numFmtId="0" fontId="48" fillId="0" borderId="21" xfId="0" applyNumberFormat="1" applyFont="1" applyFill="1" applyBorder="1" applyAlignment="1" applyProtection="1">
      <alignment horizontal="center" vertical="center"/>
    </xf>
    <xf numFmtId="0" fontId="0" fillId="30" borderId="16" xfId="0" applyNumberFormat="1" applyFont="1" applyFill="1" applyBorder="1" applyAlignment="1" applyProtection="1">
      <alignment horizontal="left" vertical="center" wrapText="1"/>
    </xf>
    <xf numFmtId="43" fontId="80" fillId="0" borderId="0" xfId="439" applyNumberFormat="1" applyFont="1" applyFill="1" applyAlignment="1" applyProtection="1">
      <alignment horizontal="center" vertical="center"/>
    </xf>
    <xf numFmtId="164" fontId="80" fillId="0" borderId="0" xfId="439" applyNumberFormat="1" applyFont="1" applyFill="1" applyAlignment="1" applyProtection="1">
      <alignment horizontal="center" vertical="center"/>
    </xf>
    <xf numFmtId="0" fontId="3" fillId="0" borderId="17" xfId="1775" applyNumberFormat="1" applyFont="1" applyFill="1" applyBorder="1" applyAlignment="1" applyProtection="1">
      <alignment horizontal="center" vertical="center"/>
    </xf>
    <xf numFmtId="0" fontId="82" fillId="0" borderId="17" xfId="1775" applyNumberFormat="1" applyFill="1" applyBorder="1" applyAlignment="1" applyProtection="1">
      <alignment horizontal="left" vertical="center" wrapText="1"/>
    </xf>
    <xf numFmtId="0" fontId="3" fillId="0" borderId="21" xfId="1775" applyNumberFormat="1" applyFont="1" applyFill="1" applyBorder="1" applyAlignment="1" applyProtection="1">
      <alignment horizontal="center" vertical="center"/>
    </xf>
    <xf numFmtId="0" fontId="82" fillId="0" borderId="21" xfId="1775" applyNumberFormat="1" applyFill="1" applyBorder="1" applyAlignment="1" applyProtection="1">
      <alignment horizontal="left" vertical="center" wrapText="1"/>
    </xf>
    <xf numFmtId="0" fontId="82" fillId="0" borderId="17" xfId="1775" applyNumberFormat="1" applyFont="1" applyFill="1" applyBorder="1" applyAlignment="1" applyProtection="1">
      <alignment horizontal="left" vertical="center" wrapText="1"/>
    </xf>
    <xf numFmtId="0" fontId="82" fillId="30" borderId="0" xfId="749" applyFill="1" applyAlignment="1">
      <alignment wrapText="1"/>
    </xf>
    <xf numFmtId="0" fontId="83" fillId="30" borderId="0" xfId="786" applyNumberFormat="1" applyFill="1"/>
    <xf numFmtId="0" fontId="83" fillId="30" borderId="0" xfId="786" applyFill="1"/>
    <xf numFmtId="0" fontId="82" fillId="31" borderId="0" xfId="749" applyFill="1" applyAlignment="1">
      <alignment wrapText="1"/>
    </xf>
    <xf numFmtId="0" fontId="83" fillId="31" borderId="0" xfId="786" applyFill="1"/>
    <xf numFmtId="4" fontId="0" fillId="0" borderId="0" xfId="0" applyNumberFormat="1"/>
    <xf numFmtId="0" fontId="1" fillId="30" borderId="0" xfId="0" applyNumberFormat="1" applyFont="1" applyFill="1" applyAlignment="1" applyProtection="1">
      <alignment horizontal="left" vertical="center" wrapText="1"/>
    </xf>
    <xf numFmtId="0" fontId="0" fillId="0" borderId="0" xfId="0" applyProtection="1"/>
    <xf numFmtId="0" fontId="0" fillId="0" borderId="0" xfId="0" applyAlignment="1" applyProtection="1">
      <alignment wrapText="1"/>
      <protection locked="0"/>
    </xf>
    <xf numFmtId="0" fontId="0" fillId="0" borderId="0" xfId="0" applyProtection="1">
      <protection locked="0"/>
    </xf>
    <xf numFmtId="38" fontId="119" fillId="30" borderId="40" xfId="13096" applyNumberFormat="1" applyFont="1" applyFill="1" applyBorder="1" applyAlignment="1" applyProtection="1">
      <alignment horizontal="center" vertical="center" wrapText="1"/>
    </xf>
    <xf numFmtId="0" fontId="0" fillId="30" borderId="0" xfId="0" applyNumberFormat="1" applyFont="1" applyFill="1" applyAlignment="1" applyProtection="1">
      <alignment horizontal="center" vertical="center"/>
    </xf>
    <xf numFmtId="0" fontId="121" fillId="30" borderId="0" xfId="0" applyFont="1" applyFill="1" applyAlignment="1" applyProtection="1">
      <alignment horizontal="center" vertical="center" wrapText="1"/>
    </xf>
    <xf numFmtId="0" fontId="0" fillId="30" borderId="0" xfId="0" applyFont="1" applyFill="1" applyAlignment="1" applyProtection="1">
      <alignment horizontal="left" vertical="center" wrapText="1"/>
    </xf>
    <xf numFmtId="0" fontId="0" fillId="30" borderId="0" xfId="0" applyFill="1" applyAlignment="1">
      <alignment vertical="center" wrapText="1"/>
    </xf>
    <xf numFmtId="0" fontId="0" fillId="0" borderId="0" xfId="0" applyProtection="1"/>
    <xf numFmtId="0" fontId="0" fillId="0" borderId="0" xfId="0" applyFill="1" applyBorder="1" applyProtection="1"/>
    <xf numFmtId="0" fontId="0" fillId="0" borderId="0" xfId="0" applyAlignment="1" applyProtection="1">
      <alignment horizontal="center" vertical="center"/>
    </xf>
    <xf numFmtId="168" fontId="89" fillId="0" borderId="0" xfId="13096" applyNumberFormat="1" applyFont="1" applyFill="1" applyAlignment="1" applyProtection="1">
      <alignment horizontal="center" vertical="center"/>
      <protection locked="0"/>
    </xf>
    <xf numFmtId="164" fontId="0" fillId="0" borderId="0" xfId="0" applyNumberFormat="1" applyProtection="1"/>
    <xf numFmtId="0" fontId="89" fillId="0" borderId="42" xfId="0" applyFont="1" applyBorder="1"/>
    <xf numFmtId="0" fontId="89" fillId="0" borderId="43" xfId="0" applyFont="1" applyBorder="1" applyAlignment="1">
      <alignment vertical="center"/>
    </xf>
    <xf numFmtId="0" fontId="89" fillId="0" borderId="36" xfId="0" applyFont="1" applyBorder="1" applyAlignment="1">
      <alignment vertical="center"/>
    </xf>
    <xf numFmtId="0" fontId="89" fillId="0" borderId="14" xfId="0" applyFont="1" applyBorder="1" applyAlignment="1">
      <alignment vertical="center"/>
    </xf>
    <xf numFmtId="0" fontId="0" fillId="0" borderId="22" xfId="0" applyBorder="1"/>
    <xf numFmtId="0" fontId="0" fillId="0" borderId="41" xfId="0" applyBorder="1"/>
    <xf numFmtId="41" fontId="123" fillId="0" borderId="0" xfId="13096" applyNumberFormat="1" applyFont="1" applyFill="1" applyAlignment="1" applyProtection="1">
      <alignment vertical="center" wrapText="1"/>
    </xf>
    <xf numFmtId="0" fontId="0" fillId="69" borderId="0" xfId="0" applyNumberFormat="1" applyFont="1" applyFill="1" applyAlignment="1" applyProtection="1">
      <alignment horizontal="center" vertical="center"/>
    </xf>
    <xf numFmtId="0" fontId="122" fillId="69" borderId="0" xfId="0" applyFont="1" applyFill="1" applyAlignment="1" applyProtection="1">
      <alignment horizontal="center" vertical="center" wrapText="1"/>
    </xf>
    <xf numFmtId="38" fontId="119" fillId="69" borderId="0" xfId="13096" applyNumberFormat="1" applyFont="1" applyFill="1" applyAlignment="1" applyProtection="1">
      <alignment horizontal="center" vertical="center" wrapText="1"/>
    </xf>
    <xf numFmtId="41" fontId="118" fillId="69" borderId="0" xfId="13096" applyNumberFormat="1" applyFont="1" applyFill="1" applyAlignment="1" applyProtection="1">
      <alignment vertical="center" wrapText="1"/>
    </xf>
    <xf numFmtId="0" fontId="140" fillId="69" borderId="0" xfId="0" applyFont="1" applyFill="1" applyAlignment="1" applyProtection="1">
      <alignment horizontal="center" vertical="center" wrapText="1"/>
    </xf>
    <xf numFmtId="0" fontId="0" fillId="69" borderId="0" xfId="0" applyFill="1" applyProtection="1"/>
    <xf numFmtId="0" fontId="0" fillId="0" borderId="0" xfId="0" applyFill="1" applyBorder="1" applyAlignment="1" applyProtection="1">
      <alignment vertical="center"/>
    </xf>
    <xf numFmtId="0" fontId="0" fillId="0" borderId="0" xfId="0" applyFont="1" applyFill="1" applyBorder="1" applyAlignment="1" applyProtection="1">
      <alignment vertical="center" wrapText="1"/>
    </xf>
    <xf numFmtId="0" fontId="0" fillId="71" borderId="17" xfId="0" applyNumberFormat="1" applyFill="1" applyBorder="1" applyAlignment="1" applyProtection="1">
      <alignment horizontal="left" vertical="center" wrapText="1"/>
    </xf>
    <xf numFmtId="0" fontId="73" fillId="71" borderId="17" xfId="0" applyNumberFormat="1" applyFont="1" applyFill="1" applyBorder="1" applyAlignment="1" applyProtection="1">
      <alignment horizontal="left" vertical="center" wrapText="1"/>
    </xf>
    <xf numFmtId="0" fontId="0" fillId="71" borderId="16" xfId="0" applyNumberFormat="1" applyFill="1" applyBorder="1" applyAlignment="1" applyProtection="1">
      <alignment horizontal="left" vertical="center" wrapText="1"/>
    </xf>
    <xf numFmtId="164" fontId="73" fillId="71" borderId="16" xfId="439" applyNumberFormat="1" applyFont="1" applyFill="1" applyBorder="1" applyAlignment="1" applyProtection="1">
      <alignment horizontal="center" vertical="center" wrapText="1"/>
      <protection locked="0"/>
    </xf>
    <xf numFmtId="41" fontId="82" fillId="71" borderId="16" xfId="0" applyNumberFormat="1" applyFont="1" applyFill="1" applyBorder="1" applyAlignment="1" applyProtection="1">
      <alignment horizontal="left" vertical="center" wrapText="1"/>
    </xf>
    <xf numFmtId="164" fontId="73" fillId="71" borderId="16" xfId="439" applyNumberFormat="1" applyFont="1" applyFill="1" applyBorder="1" applyAlignment="1" applyProtection="1">
      <alignment horizontal="center" vertical="center" wrapText="1"/>
    </xf>
    <xf numFmtId="39" fontId="73" fillId="71" borderId="19" xfId="439" applyNumberFormat="1" applyFont="1" applyFill="1" applyBorder="1" applyAlignment="1" applyProtection="1">
      <alignment horizontal="center" vertical="center" wrapText="1"/>
    </xf>
    <xf numFmtId="164" fontId="73" fillId="71" borderId="20" xfId="439" applyNumberFormat="1" applyFont="1" applyFill="1" applyBorder="1" applyAlignment="1" applyProtection="1">
      <alignment horizontal="center" vertical="center" wrapText="1"/>
    </xf>
    <xf numFmtId="0" fontId="0" fillId="71" borderId="0" xfId="0" applyFill="1" applyBorder="1" applyProtection="1"/>
    <xf numFmtId="0" fontId="146" fillId="71" borderId="16" xfId="0" applyNumberFormat="1" applyFont="1" applyFill="1" applyBorder="1" applyAlignment="1" applyProtection="1">
      <alignment horizontal="left" vertical="center" wrapText="1"/>
    </xf>
    <xf numFmtId="0" fontId="77" fillId="71" borderId="19" xfId="439" applyNumberFormat="1" applyFont="1" applyFill="1" applyBorder="1" applyAlignment="1" applyProtection="1">
      <alignment vertical="center"/>
    </xf>
    <xf numFmtId="0" fontId="0" fillId="71" borderId="44" xfId="0" applyFont="1" applyFill="1" applyBorder="1" applyAlignment="1" applyProtection="1">
      <alignment vertical="center" wrapText="1"/>
    </xf>
    <xf numFmtId="0" fontId="48" fillId="71" borderId="21" xfId="0" applyNumberFormat="1" applyFont="1" applyFill="1" applyBorder="1" applyAlignment="1" applyProtection="1">
      <alignment horizontal="center" vertical="center"/>
    </xf>
    <xf numFmtId="0" fontId="48" fillId="30" borderId="0" xfId="0" applyFont="1" applyFill="1" applyProtection="1"/>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applyNumberFormat="1" applyFont="1" applyFill="1" applyAlignment="1" applyProtection="1">
      <alignment horizontal="center" vertical="center"/>
    </xf>
    <xf numFmtId="0" fontId="0" fillId="0" borderId="0" xfId="0" applyAlignment="1" applyProtection="1">
      <alignment horizontal="center" vertical="center"/>
    </xf>
    <xf numFmtId="164" fontId="0" fillId="0" borderId="0" xfId="0" applyNumberFormat="1" applyProtection="1"/>
    <xf numFmtId="0" fontId="0" fillId="30" borderId="0" xfId="0" applyFill="1" applyAlignment="1" applyProtection="1">
      <alignment wrapText="1"/>
    </xf>
    <xf numFmtId="0" fontId="147" fillId="69" borderId="0" xfId="0" applyFont="1" applyFill="1" applyAlignment="1" applyProtection="1">
      <alignment vertical="center" wrapText="1"/>
    </xf>
    <xf numFmtId="0" fontId="0" fillId="71" borderId="0" xfId="0" applyFill="1" applyBorder="1" applyAlignment="1" applyProtection="1">
      <alignment vertical="center"/>
    </xf>
    <xf numFmtId="0" fontId="149" fillId="0" borderId="0" xfId="0" applyFont="1" applyAlignment="1">
      <alignment vertical="center"/>
    </xf>
    <xf numFmtId="1" fontId="0" fillId="0" borderId="0" xfId="0" applyNumberFormat="1"/>
    <xf numFmtId="1" fontId="0" fillId="0" borderId="0" xfId="0" applyNumberFormat="1" applyAlignment="1">
      <alignment wrapText="1"/>
    </xf>
    <xf numFmtId="1" fontId="153" fillId="0" borderId="0" xfId="0" applyNumberFormat="1" applyFont="1" applyAlignment="1">
      <alignment horizontal="center"/>
    </xf>
    <xf numFmtId="1" fontId="153" fillId="72" borderId="0" xfId="0" applyNumberFormat="1" applyFont="1" applyFill="1" applyAlignment="1">
      <alignment horizontal="center"/>
    </xf>
    <xf numFmtId="1" fontId="154" fillId="29" borderId="0" xfId="0" applyNumberFormat="1" applyFont="1" applyFill="1" applyAlignment="1">
      <alignment horizontal="center" vertical="center"/>
    </xf>
    <xf numFmtId="1" fontId="155" fillId="29" borderId="0" xfId="0" applyNumberFormat="1" applyFont="1" applyFill="1" applyAlignment="1">
      <alignment horizontal="center" vertical="center"/>
    </xf>
    <xf numFmtId="1" fontId="153" fillId="29" borderId="0" xfId="0" applyNumberFormat="1" applyFont="1" applyFill="1" applyAlignment="1">
      <alignment horizontal="center"/>
    </xf>
    <xf numFmtId="0" fontId="156" fillId="0" borderId="0" xfId="0" applyFont="1" applyAlignment="1">
      <alignment horizontal="left" vertical="center" wrapText="1"/>
    </xf>
    <xf numFmtId="43" fontId="156" fillId="0" borderId="0" xfId="13096" applyFont="1" applyAlignment="1">
      <alignment horizontal="center" vertical="center"/>
    </xf>
    <xf numFmtId="43" fontId="89" fillId="0" borderId="0" xfId="13096" applyFont="1" applyAlignment="1">
      <alignment horizontal="center" vertical="center"/>
    </xf>
    <xf numFmtId="0" fontId="82" fillId="0" borderId="0" xfId="810" applyAlignment="1" applyProtection="1">
      <alignment vertical="center" wrapText="1"/>
      <protection locked="0"/>
    </xf>
    <xf numFmtId="0" fontId="18" fillId="0" borderId="0" xfId="971" applyAlignment="1">
      <alignment horizontal="left" vertical="center" wrapText="1"/>
    </xf>
    <xf numFmtId="0" fontId="89" fillId="0" borderId="45" xfId="810" applyFont="1" applyBorder="1" applyAlignment="1">
      <alignment horizontal="center" vertical="center"/>
    </xf>
    <xf numFmtId="0" fontId="89" fillId="72" borderId="45" xfId="810" applyFont="1" applyFill="1" applyBorder="1" applyAlignment="1">
      <alignment horizontal="center" vertical="center"/>
    </xf>
    <xf numFmtId="1" fontId="0" fillId="72" borderId="0" xfId="0" applyNumberFormat="1" applyFill="1"/>
    <xf numFmtId="0" fontId="156" fillId="72" borderId="0" xfId="0" applyFont="1" applyFill="1" applyAlignment="1">
      <alignment horizontal="left" vertical="center" wrapText="1"/>
    </xf>
    <xf numFmtId="0" fontId="0" fillId="72" borderId="0" xfId="0" applyFill="1"/>
    <xf numFmtId="43" fontId="156" fillId="72" borderId="0" xfId="13096" applyFont="1" applyFill="1" applyAlignment="1">
      <alignment horizontal="center" vertical="center"/>
    </xf>
    <xf numFmtId="43" fontId="89" fillId="72" borderId="0" xfId="13096" applyFont="1" applyFill="1" applyAlignment="1">
      <alignment horizontal="center" vertical="center"/>
    </xf>
    <xf numFmtId="1" fontId="83" fillId="0" borderId="0" xfId="1740" applyNumberFormat="1"/>
    <xf numFmtId="0" fontId="82" fillId="0" borderId="0" xfId="810" applyAlignment="1">
      <alignment vertical="center" wrapText="1"/>
    </xf>
    <xf numFmtId="0" fontId="83" fillId="0" borderId="0" xfId="1740"/>
    <xf numFmtId="1" fontId="83" fillId="72" borderId="0" xfId="1740" applyNumberFormat="1" applyFill="1"/>
    <xf numFmtId="0" fontId="82" fillId="72" borderId="0" xfId="810" applyFill="1" applyAlignment="1">
      <alignment wrapText="1"/>
    </xf>
    <xf numFmtId="0" fontId="83" fillId="72" borderId="0" xfId="1740" applyFill="1"/>
    <xf numFmtId="0" fontId="82" fillId="0" borderId="0" xfId="810" applyAlignment="1">
      <alignment wrapText="1"/>
    </xf>
    <xf numFmtId="172" fontId="156" fillId="0" borderId="0" xfId="0" applyNumberFormat="1" applyFont="1" applyAlignment="1">
      <alignment horizontal="center" vertical="center"/>
    </xf>
    <xf numFmtId="172" fontId="89" fillId="0" borderId="0" xfId="13096" applyNumberFormat="1" applyFont="1" applyAlignment="1">
      <alignment horizontal="center" vertical="center"/>
    </xf>
    <xf numFmtId="172" fontId="156" fillId="72" borderId="0" xfId="0" applyNumberFormat="1" applyFont="1" applyFill="1" applyAlignment="1">
      <alignment horizontal="center" vertical="center"/>
    </xf>
    <xf numFmtId="172" fontId="89" fillId="72" borderId="0" xfId="13096" applyNumberFormat="1" applyFont="1" applyFill="1" applyAlignment="1">
      <alignment horizontal="center" vertical="center"/>
    </xf>
    <xf numFmtId="0" fontId="156" fillId="72" borderId="0" xfId="0" applyFont="1" applyFill="1" applyAlignment="1">
      <alignment horizontal="center" vertical="center"/>
    </xf>
    <xf numFmtId="0" fontId="89" fillId="72" borderId="0" xfId="13096" applyNumberFormat="1" applyFont="1" applyFill="1" applyAlignment="1">
      <alignment horizontal="center" vertical="center"/>
    </xf>
    <xf numFmtId="0" fontId="39" fillId="0" borderId="0" xfId="1741" applyAlignment="1">
      <alignment horizontal="left" wrapText="1"/>
    </xf>
    <xf numFmtId="0" fontId="0" fillId="72" borderId="0" xfId="0" applyFill="1" applyAlignment="1">
      <alignment wrapText="1"/>
    </xf>
    <xf numFmtId="0" fontId="89" fillId="0" borderId="0" xfId="810" applyFont="1" applyAlignment="1">
      <alignment horizontal="center" vertical="center"/>
    </xf>
    <xf numFmtId="0" fontId="82" fillId="0" borderId="26" xfId="810" applyBorder="1" applyAlignment="1">
      <alignment vertical="center" wrapText="1"/>
    </xf>
    <xf numFmtId="0" fontId="89" fillId="72" borderId="26" xfId="810" applyFont="1" applyFill="1" applyBorder="1" applyAlignment="1">
      <alignment horizontal="center" vertical="center"/>
    </xf>
    <xf numFmtId="0" fontId="89" fillId="72" borderId="0" xfId="831" applyFont="1" applyFill="1" applyAlignment="1">
      <alignment horizontal="center" vertical="center"/>
    </xf>
    <xf numFmtId="0" fontId="82" fillId="72" borderId="0" xfId="831" applyFill="1" applyAlignment="1">
      <alignment vertical="center" wrapText="1"/>
    </xf>
    <xf numFmtId="0" fontId="89" fillId="0" borderId="0" xfId="831" applyFont="1" applyAlignment="1">
      <alignment horizontal="center" vertical="center"/>
    </xf>
    <xf numFmtId="0" fontId="82" fillId="0" borderId="0" xfId="831" applyAlignment="1">
      <alignment vertical="center" wrapText="1"/>
    </xf>
    <xf numFmtId="0" fontId="3" fillId="0" borderId="17" xfId="1775" applyFont="1" applyBorder="1" applyAlignment="1">
      <alignment horizontal="center" vertical="center"/>
    </xf>
    <xf numFmtId="0" fontId="82" fillId="0" borderId="0" xfId="749" applyAlignment="1">
      <alignment wrapText="1"/>
    </xf>
    <xf numFmtId="0" fontId="82" fillId="0" borderId="17" xfId="1775" applyBorder="1" applyAlignment="1">
      <alignment horizontal="left" vertical="center" wrapText="1"/>
    </xf>
    <xf numFmtId="173" fontId="156" fillId="72" borderId="0" xfId="13096" applyNumberFormat="1" applyFont="1" applyFill="1" applyAlignment="1">
      <alignment horizontal="center" vertical="center"/>
    </xf>
    <xf numFmtId="173" fontId="89" fillId="72" borderId="0" xfId="13096" applyNumberFormat="1" applyFont="1" applyFill="1" applyAlignment="1">
      <alignment horizontal="center" vertical="center"/>
    </xf>
    <xf numFmtId="0" fontId="82" fillId="0" borderId="21" xfId="1775" applyBorder="1" applyAlignment="1">
      <alignment horizontal="left" vertical="center" wrapText="1"/>
    </xf>
    <xf numFmtId="0" fontId="3" fillId="0" borderId="21" xfId="1775" applyFont="1" applyBorder="1" applyAlignment="1">
      <alignment horizontal="center" vertical="center"/>
    </xf>
    <xf numFmtId="0" fontId="89" fillId="30" borderId="0" xfId="831" applyFont="1" applyFill="1" applyAlignment="1">
      <alignment horizontal="center" vertical="center"/>
    </xf>
    <xf numFmtId="0" fontId="82" fillId="30" borderId="0" xfId="831" applyFill="1" applyAlignment="1">
      <alignment vertical="center" wrapText="1"/>
    </xf>
    <xf numFmtId="0" fontId="0" fillId="30" borderId="0" xfId="0" applyFill="1"/>
    <xf numFmtId="0" fontId="0" fillId="30" borderId="0" xfId="0" applyFill="1" applyAlignment="1">
      <alignment wrapText="1"/>
    </xf>
    <xf numFmtId="43" fontId="0" fillId="0" borderId="0" xfId="0" applyNumberFormat="1"/>
    <xf numFmtId="43" fontId="0" fillId="0" borderId="0" xfId="13096" applyFont="1"/>
    <xf numFmtId="43" fontId="83" fillId="0" borderId="0" xfId="13096" applyFont="1"/>
    <xf numFmtId="0" fontId="0" fillId="73" borderId="0" xfId="0" applyFill="1"/>
    <xf numFmtId="38" fontId="119" fillId="0" borderId="0" xfId="13096" applyNumberFormat="1" applyFont="1" applyAlignment="1">
      <alignment horizontal="center" vertical="center" wrapText="1"/>
    </xf>
    <xf numFmtId="0" fontId="89" fillId="68" borderId="15" xfId="0" applyFont="1" applyFill="1" applyBorder="1" applyAlignment="1">
      <alignment horizontal="left"/>
    </xf>
    <xf numFmtId="0" fontId="0" fillId="68" borderId="15" xfId="0" applyFill="1" applyBorder="1" applyAlignment="1">
      <alignment horizontal="center"/>
    </xf>
    <xf numFmtId="0" fontId="0" fillId="68" borderId="11" xfId="0" applyFill="1" applyBorder="1" applyAlignment="1">
      <alignment horizontal="center"/>
    </xf>
    <xf numFmtId="0" fontId="89" fillId="0" borderId="0" xfId="0" applyFont="1" applyAlignment="1">
      <alignment vertical="center"/>
    </xf>
    <xf numFmtId="0" fontId="0" fillId="71" borderId="0" xfId="0" applyFill="1" applyAlignment="1" applyProtection="1">
      <alignment horizontal="center" vertical="center"/>
    </xf>
    <xf numFmtId="0" fontId="50" fillId="71" borderId="0" xfId="0" applyFont="1" applyFill="1" applyAlignment="1" applyProtection="1">
      <alignment horizontal="left" wrapText="1"/>
    </xf>
    <xf numFmtId="164" fontId="44" fillId="71" borderId="0" xfId="439" applyNumberFormat="1" applyFont="1" applyFill="1" applyProtection="1"/>
    <xf numFmtId="164" fontId="0" fillId="0" borderId="0" xfId="0" applyNumberFormat="1" applyFill="1" applyProtection="1"/>
    <xf numFmtId="164" fontId="73" fillId="30" borderId="16" xfId="439" applyNumberFormat="1" applyFont="1" applyFill="1" applyBorder="1" applyAlignment="1" applyProtection="1">
      <alignment horizontal="center" vertical="center" wrapText="1"/>
    </xf>
    <xf numFmtId="0" fontId="157" fillId="71" borderId="0" xfId="0" applyFont="1" applyFill="1" applyAlignment="1">
      <alignment vertical="center"/>
    </xf>
    <xf numFmtId="0" fontId="158" fillId="71" borderId="0" xfId="0" applyFont="1" applyFill="1" applyAlignment="1">
      <alignment vertical="center"/>
    </xf>
    <xf numFmtId="0" fontId="105" fillId="0" borderId="0" xfId="0" applyFont="1" applyAlignment="1">
      <alignment horizontal="center"/>
    </xf>
    <xf numFmtId="38" fontId="0" fillId="0" borderId="0" xfId="0" applyNumberFormat="1" applyFill="1" applyBorder="1" applyProtection="1"/>
    <xf numFmtId="3" fontId="0" fillId="0" borderId="0" xfId="0" applyNumberFormat="1" applyFill="1" applyBorder="1" applyProtection="1"/>
    <xf numFmtId="38" fontId="56" fillId="71" borderId="0" xfId="439" applyNumberFormat="1" applyFont="1" applyFill="1" applyAlignment="1" applyProtection="1">
      <alignment horizontal="center" vertical="center" wrapText="1"/>
    </xf>
    <xf numFmtId="168" fontId="0" fillId="0" borderId="0" xfId="0" applyNumberFormat="1" applyProtection="1"/>
    <xf numFmtId="39" fontId="160" fillId="74" borderId="20" xfId="2772" applyNumberFormat="1" applyFont="1" applyFill="1" applyBorder="1" applyAlignment="1">
      <alignment horizontal="center" vertical="center" wrapText="1"/>
    </xf>
    <xf numFmtId="0" fontId="0" fillId="30" borderId="0" xfId="0" applyFill="1" applyProtection="1"/>
    <xf numFmtId="0" fontId="0" fillId="30" borderId="46" xfId="0" applyNumberFormat="1" applyFont="1" applyFill="1" applyBorder="1" applyAlignment="1" applyProtection="1">
      <alignment horizontal="center" vertical="center"/>
    </xf>
    <xf numFmtId="0" fontId="121" fillId="30" borderId="46" xfId="0" applyFont="1" applyFill="1" applyBorder="1" applyAlignment="1" applyProtection="1">
      <alignment horizontal="center" vertical="center" wrapText="1"/>
    </xf>
    <xf numFmtId="0" fontId="122" fillId="30" borderId="46" xfId="0" applyFont="1" applyFill="1" applyBorder="1" applyAlignment="1" applyProtection="1">
      <alignment horizontal="center" vertical="center" wrapText="1"/>
    </xf>
    <xf numFmtId="0" fontId="1" fillId="30" borderId="46" xfId="0" applyNumberFormat="1" applyFont="1" applyFill="1" applyBorder="1" applyAlignment="1" applyProtection="1">
      <alignment horizontal="left" vertical="center" wrapText="1"/>
    </xf>
    <xf numFmtId="38" fontId="119" fillId="30" borderId="46" xfId="13096" applyNumberFormat="1" applyFont="1" applyFill="1" applyBorder="1" applyAlignment="1" applyProtection="1">
      <alignment horizontal="center" vertical="center" wrapText="1"/>
    </xf>
    <xf numFmtId="0" fontId="0" fillId="30" borderId="46" xfId="0" applyFont="1" applyFill="1" applyBorder="1" applyAlignment="1" applyProtection="1">
      <alignment vertical="center" wrapText="1"/>
    </xf>
    <xf numFmtId="0" fontId="0" fillId="30" borderId="46" xfId="0" applyNumberFormat="1" applyFont="1" applyFill="1" applyBorder="1" applyAlignment="1" applyProtection="1">
      <alignment horizontal="center" vertical="center" wrapText="1"/>
    </xf>
    <xf numFmtId="0" fontId="67" fillId="30" borderId="46" xfId="0" applyFont="1" applyFill="1" applyBorder="1" applyAlignment="1" applyProtection="1">
      <alignment horizontal="center" vertical="center" wrapText="1"/>
    </xf>
    <xf numFmtId="0" fontId="72" fillId="30" borderId="46" xfId="0" applyFont="1" applyFill="1" applyBorder="1" applyAlignment="1" applyProtection="1">
      <alignment horizontal="center" vertical="center" wrapText="1"/>
    </xf>
    <xf numFmtId="0" fontId="91" fillId="30" borderId="46" xfId="0" applyNumberFormat="1" applyFont="1" applyFill="1" applyBorder="1" applyAlignment="1" applyProtection="1">
      <alignment horizontal="left" vertical="center" wrapText="1"/>
    </xf>
    <xf numFmtId="38" fontId="56" fillId="30" borderId="46" xfId="439" applyNumberFormat="1" applyFont="1" applyFill="1" applyBorder="1" applyAlignment="1" applyProtection="1">
      <alignment horizontal="center" vertical="center" wrapText="1"/>
    </xf>
    <xf numFmtId="41" fontId="123" fillId="0" borderId="0" xfId="13096" applyNumberFormat="1" applyFont="1" applyAlignment="1">
      <alignment vertical="center" wrapText="1"/>
    </xf>
    <xf numFmtId="0" fontId="0" fillId="0" borderId="0" xfId="0" applyAlignment="1">
      <alignment horizontal="center" vertical="center"/>
    </xf>
    <xf numFmtId="41" fontId="88" fillId="0" borderId="0" xfId="13096" applyNumberFormat="1" applyFont="1" applyAlignment="1">
      <alignment vertical="center" wrapText="1"/>
    </xf>
    <xf numFmtId="0" fontId="0" fillId="30" borderId="46" xfId="0" applyFont="1" applyFill="1" applyBorder="1" applyAlignment="1">
      <alignment vertical="center" wrapText="1"/>
    </xf>
    <xf numFmtId="0" fontId="0" fillId="30" borderId="46" xfId="0" applyFill="1" applyBorder="1" applyAlignment="1">
      <alignment vertical="center" wrapText="1"/>
    </xf>
    <xf numFmtId="0" fontId="0" fillId="30" borderId="46" xfId="0" applyNumberFormat="1" applyFill="1" applyBorder="1" applyAlignment="1" applyProtection="1">
      <alignment vertical="center" wrapText="1"/>
    </xf>
    <xf numFmtId="164" fontId="48" fillId="26" borderId="0" xfId="439" applyNumberFormat="1" applyFont="1" applyFill="1" applyAlignment="1" applyProtection="1">
      <protection locked="0"/>
    </xf>
    <xf numFmtId="0" fontId="49" fillId="25" borderId="0" xfId="0" applyFont="1" applyFill="1" applyAlignment="1" applyProtection="1">
      <protection locked="0"/>
    </xf>
    <xf numFmtId="0" fontId="48" fillId="26" borderId="0" xfId="0" applyFont="1" applyFill="1" applyAlignment="1" applyProtection="1">
      <protection locked="0"/>
    </xf>
    <xf numFmtId="164" fontId="44" fillId="25" borderId="0" xfId="439" applyNumberFormat="1" applyFont="1" applyFill="1" applyAlignment="1" applyProtection="1">
      <protection locked="0"/>
    </xf>
    <xf numFmtId="164" fontId="48" fillId="22" borderId="0" xfId="439" applyNumberFormat="1" applyFont="1" applyFill="1" applyAlignment="1" applyProtection="1">
      <alignment wrapText="1"/>
      <protection locked="0"/>
    </xf>
    <xf numFmtId="164" fontId="48" fillId="0" borderId="0" xfId="439" applyNumberFormat="1" applyFont="1" applyFill="1" applyAlignment="1" applyProtection="1">
      <alignment wrapText="1"/>
      <protection locked="0"/>
    </xf>
    <xf numFmtId="164" fontId="44" fillId="26" borderId="0" xfId="439" applyNumberFormat="1" applyFont="1" applyFill="1" applyAlignment="1" applyProtection="1">
      <protection locked="0"/>
    </xf>
    <xf numFmtId="167" fontId="44" fillId="26" borderId="0" xfId="439" applyNumberFormat="1" applyFont="1" applyFill="1" applyAlignment="1" applyProtection="1">
      <protection locked="0"/>
    </xf>
    <xf numFmtId="164" fontId="44" fillId="22" borderId="0" xfId="439" applyNumberFormat="1" applyFont="1" applyFill="1" applyAlignment="1" applyProtection="1">
      <protection locked="0"/>
    </xf>
    <xf numFmtId="168" fontId="48" fillId="26" borderId="0" xfId="439" applyNumberFormat="1" applyFont="1" applyFill="1" applyAlignment="1" applyProtection="1">
      <protection locked="0"/>
    </xf>
    <xf numFmtId="164" fontId="48" fillId="25" borderId="0" xfId="439" applyNumberFormat="1" applyFont="1" applyFill="1" applyAlignment="1" applyProtection="1">
      <protection locked="0"/>
    </xf>
    <xf numFmtId="0" fontId="55" fillId="25" borderId="0" xfId="0" applyFont="1" applyFill="1" applyAlignment="1" applyProtection="1">
      <protection locked="0"/>
    </xf>
    <xf numFmtId="14" fontId="118" fillId="70" borderId="0" xfId="13096" applyNumberFormat="1" applyFont="1" applyFill="1" applyAlignment="1" applyProtection="1">
      <alignment horizontal="center" vertical="center" wrapText="1"/>
      <protection locked="0"/>
    </xf>
    <xf numFmtId="0" fontId="48" fillId="76" borderId="17" xfId="0" applyNumberFormat="1" applyFont="1" applyFill="1" applyBorder="1" applyAlignment="1" applyProtection="1">
      <alignment horizontal="center" vertical="center"/>
    </xf>
    <xf numFmtId="0" fontId="0" fillId="76" borderId="16" xfId="0" applyFont="1" applyFill="1" applyBorder="1" applyAlignment="1" applyProtection="1">
      <alignment vertical="center" wrapText="1"/>
    </xf>
    <xf numFmtId="2" fontId="77" fillId="76" borderId="19" xfId="439" applyNumberFormat="1" applyFont="1" applyFill="1" applyBorder="1" applyAlignment="1" applyProtection="1">
      <alignment vertical="center"/>
    </xf>
    <xf numFmtId="0" fontId="77" fillId="76" borderId="19" xfId="439" applyNumberFormat="1" applyFont="1" applyFill="1" applyBorder="1" applyAlignment="1" applyProtection="1">
      <alignment vertical="center"/>
    </xf>
    <xf numFmtId="0" fontId="0" fillId="75" borderId="0" xfId="0" applyFill="1"/>
    <xf numFmtId="0" fontId="0" fillId="30" borderId="23" xfId="0" applyNumberFormat="1" applyFill="1" applyBorder="1" applyAlignment="1" applyProtection="1">
      <alignment horizontal="left" vertical="center" wrapText="1"/>
    </xf>
    <xf numFmtId="174" fontId="73" fillId="77" borderId="20" xfId="439" applyNumberFormat="1" applyFont="1" applyFill="1" applyBorder="1" applyAlignment="1" applyProtection="1">
      <alignment horizontal="center" vertical="center" wrapText="1"/>
    </xf>
    <xf numFmtId="0" fontId="48" fillId="76" borderId="21" xfId="0" applyNumberFormat="1" applyFont="1" applyFill="1" applyBorder="1" applyAlignment="1" applyProtection="1">
      <alignment horizontal="center" vertical="center"/>
    </xf>
    <xf numFmtId="0" fontId="53" fillId="0" borderId="44" xfId="0" applyFont="1" applyFill="1" applyBorder="1" applyAlignment="1" applyProtection="1">
      <alignment vertical="center" wrapText="1"/>
    </xf>
    <xf numFmtId="0" fontId="0" fillId="77" borderId="0" xfId="0" applyFill="1" applyAlignment="1" applyProtection="1">
      <alignment horizontal="center" vertical="center"/>
    </xf>
    <xf numFmtId="0" fontId="0" fillId="30" borderId="26" xfId="0" applyFont="1" applyFill="1" applyBorder="1" applyAlignment="1" applyProtection="1">
      <alignment vertical="center" wrapText="1"/>
    </xf>
    <xf numFmtId="0" fontId="0" fillId="30" borderId="17" xfId="0" applyNumberFormat="1" applyFont="1" applyFill="1" applyBorder="1" applyAlignment="1" applyProtection="1">
      <alignment horizontal="left" vertical="center" wrapText="1"/>
    </xf>
    <xf numFmtId="174" fontId="44" fillId="30" borderId="19" xfId="439" applyNumberFormat="1" applyFont="1" applyFill="1" applyBorder="1" applyAlignment="1" applyProtection="1">
      <alignment vertical="center"/>
    </xf>
    <xf numFmtId="0" fontId="73" fillId="0" borderId="17" xfId="0" applyNumberFormat="1" applyFont="1" applyFill="1" applyBorder="1" applyAlignment="1" applyProtection="1">
      <alignment horizontal="left" vertical="center" wrapText="1"/>
    </xf>
    <xf numFmtId="14" fontId="73" fillId="71" borderId="16" xfId="439" applyNumberFormat="1" applyFont="1" applyFill="1" applyBorder="1" applyAlignment="1" applyProtection="1">
      <alignment horizontal="center" vertical="center" wrapText="1"/>
      <protection locked="0"/>
    </xf>
    <xf numFmtId="0" fontId="0" fillId="75" borderId="0" xfId="0" applyFill="1" applyAlignment="1">
      <alignment horizontal="center"/>
    </xf>
    <xf numFmtId="164" fontId="73" fillId="71" borderId="49" xfId="439" applyNumberFormat="1" applyFont="1" applyFill="1" applyBorder="1" applyAlignment="1" applyProtection="1">
      <alignment horizontal="center" vertical="center" wrapText="1"/>
      <protection locked="0"/>
    </xf>
    <xf numFmtId="164" fontId="73" fillId="71" borderId="24" xfId="439" applyNumberFormat="1" applyFont="1" applyFill="1" applyBorder="1" applyAlignment="1" applyProtection="1">
      <alignment horizontal="center" vertical="center" wrapText="1"/>
      <protection locked="0"/>
    </xf>
    <xf numFmtId="164" fontId="73" fillId="71" borderId="0" xfId="439" applyNumberFormat="1" applyFont="1" applyFill="1" applyBorder="1" applyAlignment="1" applyProtection="1">
      <alignment horizontal="center" vertical="center" wrapText="1"/>
      <protection locked="0"/>
    </xf>
    <xf numFmtId="41" fontId="162" fillId="0" borderId="0" xfId="439" applyNumberFormat="1" applyFont="1" applyFill="1" applyAlignment="1" applyProtection="1">
      <alignment horizontal="center" vertical="center" wrapText="1"/>
    </xf>
    <xf numFmtId="0" fontId="48" fillId="78" borderId="16" xfId="0" applyNumberFormat="1" applyFont="1" applyFill="1" applyBorder="1" applyAlignment="1" applyProtection="1">
      <alignment horizontal="center" vertical="center"/>
    </xf>
    <xf numFmtId="0" fontId="0" fillId="78" borderId="16" xfId="0" applyFont="1" applyFill="1" applyBorder="1" applyAlignment="1" applyProtection="1">
      <alignment vertical="center" wrapText="1"/>
    </xf>
    <xf numFmtId="0" fontId="77" fillId="78" borderId="19" xfId="439" applyNumberFormat="1" applyFont="1" applyFill="1" applyBorder="1" applyAlignment="1" applyProtection="1">
      <alignment vertical="center"/>
    </xf>
    <xf numFmtId="174" fontId="44" fillId="0" borderId="19" xfId="439" applyNumberFormat="1" applyFont="1" applyFill="1" applyBorder="1" applyAlignment="1" applyProtection="1">
      <alignment vertical="center"/>
    </xf>
    <xf numFmtId="49" fontId="82" fillId="0" borderId="16" xfId="0" applyNumberFormat="1" applyFont="1" applyFill="1" applyBorder="1" applyAlignment="1" applyProtection="1">
      <alignment horizontal="center" vertical="center" wrapText="1"/>
    </xf>
    <xf numFmtId="14" fontId="82" fillId="0" borderId="16" xfId="0" applyNumberFormat="1" applyFont="1" applyFill="1" applyBorder="1" applyAlignment="1" applyProtection="1">
      <alignment horizontal="center" vertical="center" wrapText="1"/>
    </xf>
    <xf numFmtId="49" fontId="0" fillId="75" borderId="0" xfId="0" applyNumberFormat="1" applyFill="1" applyAlignment="1">
      <alignment horizontal="center" vertical="center"/>
    </xf>
    <xf numFmtId="14" fontId="0" fillId="75" borderId="0" xfId="0" applyNumberFormat="1" applyFill="1" applyAlignment="1">
      <alignment horizontal="center" vertical="center"/>
    </xf>
    <xf numFmtId="0" fontId="0" fillId="79" borderId="0" xfId="0" applyFill="1"/>
    <xf numFmtId="0" fontId="163" fillId="80" borderId="42" xfId="0" applyFont="1" applyFill="1" applyBorder="1" applyAlignment="1">
      <alignment horizontal="center" vertical="center"/>
    </xf>
    <xf numFmtId="0" fontId="151" fillId="79" borderId="0" xfId="0" applyFont="1" applyFill="1" applyAlignment="1">
      <alignment vertical="center" wrapText="1"/>
    </xf>
    <xf numFmtId="0" fontId="167" fillId="80" borderId="0" xfId="0" applyFont="1" applyFill="1" applyAlignment="1">
      <alignment horizontal="center" vertical="center" wrapText="1"/>
    </xf>
    <xf numFmtId="0" fontId="149" fillId="79" borderId="0" xfId="0" applyFont="1" applyFill="1" applyAlignment="1">
      <alignment horizontal="justify" vertical="center"/>
    </xf>
    <xf numFmtId="0" fontId="149" fillId="79" borderId="0" xfId="0" applyFont="1" applyFill="1" applyAlignment="1">
      <alignment vertical="center"/>
    </xf>
    <xf numFmtId="0" fontId="149" fillId="79" borderId="0" xfId="0" applyFont="1" applyFill="1" applyAlignment="1">
      <alignment vertical="center" wrapText="1"/>
    </xf>
    <xf numFmtId="0" fontId="168" fillId="80" borderId="0" xfId="0" applyFont="1" applyFill="1" applyAlignment="1">
      <alignment horizontal="center" vertical="center"/>
    </xf>
    <xf numFmtId="0" fontId="148" fillId="79" borderId="0" xfId="0" applyFont="1" applyFill="1" applyAlignment="1">
      <alignment vertical="center"/>
    </xf>
    <xf numFmtId="0" fontId="84" fillId="79" borderId="0" xfId="738" applyFill="1" applyAlignment="1" applyProtection="1">
      <alignment vertical="center"/>
      <protection locked="0"/>
    </xf>
    <xf numFmtId="0" fontId="84" fillId="79" borderId="0" xfId="738" applyFill="1" applyProtection="1">
      <protection locked="0"/>
    </xf>
    <xf numFmtId="0" fontId="169" fillId="80" borderId="0" xfId="0" applyFont="1" applyFill="1" applyAlignment="1">
      <alignment horizontal="center" vertical="center"/>
    </xf>
    <xf numFmtId="0" fontId="170" fillId="80" borderId="0" xfId="0" applyFont="1" applyFill="1" applyAlignment="1">
      <alignment vertical="center"/>
    </xf>
    <xf numFmtId="49" fontId="44" fillId="0" borderId="19" xfId="439" applyNumberFormat="1" applyFont="1" applyFill="1" applyBorder="1" applyAlignment="1" applyProtection="1">
      <alignment horizontal="center" vertical="center"/>
    </xf>
    <xf numFmtId="14" fontId="44" fillId="0" borderId="19" xfId="439" applyNumberFormat="1" applyFont="1" applyFill="1" applyBorder="1" applyAlignment="1" applyProtection="1">
      <alignment horizontal="center" vertical="center"/>
    </xf>
    <xf numFmtId="0" fontId="0" fillId="30" borderId="0" xfId="0" applyFill="1" applyAlignment="1">
      <alignment horizontal="center" vertical="center" wrapText="1"/>
    </xf>
    <xf numFmtId="49" fontId="0" fillId="70" borderId="0" xfId="0" applyNumberFormat="1" applyFill="1" applyAlignment="1" applyProtection="1">
      <alignment horizontal="center"/>
      <protection locked="0"/>
    </xf>
    <xf numFmtId="0" fontId="84" fillId="79" borderId="0" xfId="738" applyFill="1"/>
    <xf numFmtId="0" fontId="120" fillId="0" borderId="13" xfId="0" applyFont="1" applyBorder="1" applyAlignment="1">
      <alignment horizontal="center"/>
    </xf>
    <xf numFmtId="0" fontId="120" fillId="0" borderId="15" xfId="0" applyFont="1" applyBorder="1" applyAlignment="1">
      <alignment horizontal="center"/>
    </xf>
    <xf numFmtId="0" fontId="120" fillId="0" borderId="11" xfId="0" applyFont="1" applyBorder="1" applyAlignment="1">
      <alignment horizontal="center"/>
    </xf>
    <xf numFmtId="0" fontId="86" fillId="0" borderId="22" xfId="0" applyFont="1" applyBorder="1" applyAlignment="1">
      <alignment horizontal="left" vertical="center" wrapText="1"/>
    </xf>
    <xf numFmtId="0" fontId="86" fillId="0" borderId="0" xfId="0" applyFont="1" applyAlignment="1">
      <alignment horizontal="left" vertical="center" wrapText="1"/>
    </xf>
    <xf numFmtId="0" fontId="50" fillId="28" borderId="15" xfId="0" applyFont="1" applyFill="1" applyBorder="1" applyAlignment="1" applyProtection="1">
      <alignment horizontal="center" wrapText="1"/>
      <protection locked="0"/>
    </xf>
    <xf numFmtId="0" fontId="50" fillId="28" borderId="11" xfId="0" applyFont="1" applyFill="1" applyBorder="1" applyAlignment="1" applyProtection="1">
      <alignment horizontal="center" wrapText="1"/>
      <protection locked="0"/>
    </xf>
    <xf numFmtId="0" fontId="67" fillId="21" borderId="13" xfId="0" applyFont="1" applyFill="1" applyBorder="1" applyAlignment="1" applyProtection="1">
      <alignment horizontal="left" vertical="center" wrapText="1"/>
    </xf>
    <xf numFmtId="0" fontId="67" fillId="21" borderId="15" xfId="0" applyFont="1" applyFill="1" applyBorder="1" applyAlignment="1" applyProtection="1">
      <alignment horizontal="left" vertical="center" wrapText="1"/>
    </xf>
    <xf numFmtId="0" fontId="147" fillId="69" borderId="0" xfId="0" applyFont="1" applyFill="1" applyAlignment="1">
      <alignment horizontal="left" vertical="center" wrapText="1"/>
    </xf>
    <xf numFmtId="0" fontId="161" fillId="75" borderId="47" xfId="0" applyFont="1" applyFill="1" applyBorder="1" applyAlignment="1">
      <alignment horizontal="center" vertical="center" wrapText="1"/>
    </xf>
    <xf numFmtId="0" fontId="161" fillId="75" borderId="48" xfId="0" applyFont="1" applyFill="1" applyBorder="1" applyAlignment="1">
      <alignment horizontal="center" vertical="center" wrapText="1"/>
    </xf>
    <xf numFmtId="0" fontId="90" fillId="0" borderId="13" xfId="0" applyFont="1" applyBorder="1" applyAlignment="1">
      <alignment horizontal="left" wrapText="1"/>
    </xf>
    <xf numFmtId="0" fontId="90" fillId="0" borderId="15" xfId="0" applyFont="1" applyBorder="1" applyAlignment="1">
      <alignment horizontal="left" wrapText="1"/>
    </xf>
    <xf numFmtId="0" fontId="90" fillId="0" borderId="13" xfId="0" applyFont="1" applyBorder="1" applyAlignment="1">
      <alignment horizontal="left"/>
    </xf>
    <xf numFmtId="0" fontId="90" fillId="0" borderId="15" xfId="0" applyFont="1" applyBorder="1" applyAlignment="1">
      <alignment horizontal="left"/>
    </xf>
    <xf numFmtId="49" fontId="0" fillId="75" borderId="13" xfId="0" applyNumberFormat="1" applyFill="1" applyBorder="1" applyAlignment="1" applyProtection="1">
      <alignment horizontal="center"/>
      <protection locked="0"/>
    </xf>
    <xf numFmtId="49" fontId="0" fillId="75" borderId="11" xfId="0" applyNumberFormat="1" applyFill="1" applyBorder="1" applyAlignment="1" applyProtection="1">
      <alignment horizontal="center"/>
      <protection locked="0"/>
    </xf>
    <xf numFmtId="49" fontId="84" fillId="75" borderId="13" xfId="738" applyNumberFormat="1" applyFill="1" applyBorder="1" applyAlignment="1" applyProtection="1">
      <alignment horizontal="center"/>
      <protection locked="0"/>
    </xf>
    <xf numFmtId="14" fontId="0" fillId="75" borderId="13" xfId="0" applyNumberFormat="1" applyFill="1" applyBorder="1" applyAlignment="1" applyProtection="1">
      <alignment horizontal="center"/>
      <protection locked="0"/>
    </xf>
    <xf numFmtId="14" fontId="0" fillId="75" borderId="11" xfId="0" applyNumberFormat="1" applyFill="1" applyBorder="1" applyAlignment="1" applyProtection="1">
      <alignment horizontal="center"/>
      <protection locked="0"/>
    </xf>
  </cellXfs>
  <cellStyles count="29982">
    <cellStyle name="20% - Accent1" xfId="5123" builtinId="30" customBuiltin="1"/>
    <cellStyle name="20% - Accent1 2" xfId="29831" xr:uid="{E1DE1E3F-3235-4B22-9CB1-B78952BD472A}"/>
    <cellStyle name="20% - Accent2" xfId="5126" builtinId="34" customBuiltin="1"/>
    <cellStyle name="20% - Accent2 2" xfId="29832" xr:uid="{47A74FB7-A7E8-458B-89F7-A86D728F1934}"/>
    <cellStyle name="20% - Accent3" xfId="5129" builtinId="38" customBuiltin="1"/>
    <cellStyle name="20% - Accent3 2" xfId="29833" xr:uid="{E33751BA-0D6A-49D2-8C3E-BF3D2414D25C}"/>
    <cellStyle name="20% - Accent4" xfId="5132" builtinId="42" customBuiltin="1"/>
    <cellStyle name="20% - Accent4 2" xfId="29834" xr:uid="{BDF7892A-032E-4ED3-909A-9403D6AC1118}"/>
    <cellStyle name="20% - Accent5" xfId="5135" builtinId="46" customBuiltin="1"/>
    <cellStyle name="20% - Accent5 2" xfId="29835" xr:uid="{7DD3AC9B-2FE6-4708-9D17-44820EAFB72D}"/>
    <cellStyle name="20% - Accent6" xfId="5138" builtinId="50" customBuiltin="1"/>
    <cellStyle name="20% - Accent6 2" xfId="29836" xr:uid="{32C2B525-11AE-4C6E-8093-924DFAFE0F13}"/>
    <cellStyle name="40% - Accent1" xfId="5124" builtinId="31" customBuiltin="1"/>
    <cellStyle name="40% - Accent1 2" xfId="29837" xr:uid="{8B46B9D0-A917-4149-93D9-DBE9DD0F1B47}"/>
    <cellStyle name="40% - Accent2" xfId="5127" builtinId="35" customBuiltin="1"/>
    <cellStyle name="40% - Accent2 2" xfId="29838" xr:uid="{DDEF7B05-E1A5-4D8F-B0E0-C9B548DF818B}"/>
    <cellStyle name="40% - Accent3" xfId="5130" builtinId="39" customBuiltin="1"/>
    <cellStyle name="40% - Accent3 2" xfId="29839" xr:uid="{9743DF56-D886-46CD-BA95-E455FBA1C690}"/>
    <cellStyle name="40% - Accent4" xfId="5133" builtinId="43" customBuiltin="1"/>
    <cellStyle name="40% - Accent4 2" xfId="29840" xr:uid="{074C0D2B-28E0-4555-8F5D-D1BCF9906DE2}"/>
    <cellStyle name="40% - Accent5" xfId="5136" builtinId="47" customBuiltin="1"/>
    <cellStyle name="40% - Accent5 2" xfId="29841" xr:uid="{257D1FF7-09B3-4D29-953E-FDAEA8BF4381}"/>
    <cellStyle name="40% - Accent6" xfId="5139" builtinId="51" customBuiltin="1"/>
    <cellStyle name="40% - Accent6 2" xfId="29842" xr:uid="{C8B01C96-1B93-4CB9-8122-D8EDDF4BEE39}"/>
    <cellStyle name="60% - Accent1 2" xfId="29844" xr:uid="{7E4D837C-0D99-4A90-BACD-8078516A383D}"/>
    <cellStyle name="60% - Accent1 3" xfId="29843" xr:uid="{D5C52BA0-4A68-4F1A-B1B0-9DE0555420B2}"/>
    <cellStyle name="60% - Accent2 2" xfId="29846" xr:uid="{1B6DBCC7-0362-4C16-BBD6-69647B6440E0}"/>
    <cellStyle name="60% - Accent2 3" xfId="29845" xr:uid="{FB01A89C-A909-444A-98EF-DA5903E594EC}"/>
    <cellStyle name="60% - Accent3 2" xfId="29848" xr:uid="{FA4C4E2A-8EAF-4FC0-ADE8-BF36DE8F35D1}"/>
    <cellStyle name="60% - Accent3 3" xfId="29847" xr:uid="{2FC0A5BB-A9D6-4846-BAA9-6EF49A2F15B1}"/>
    <cellStyle name="60% - Accent4 2" xfId="29850" xr:uid="{555E71D1-7B03-49F6-9FAA-56D4BC36DAD7}"/>
    <cellStyle name="60% - Accent4 3" xfId="29849" xr:uid="{DDC6A05A-B861-42D5-A379-81A445CB1C21}"/>
    <cellStyle name="60% - Accent5 2" xfId="29852" xr:uid="{3836804D-C9B1-4E94-8F3A-BE382C36E650}"/>
    <cellStyle name="60% - Accent5 3" xfId="29851" xr:uid="{A7C695D1-FF55-4F94-BED7-6F7C69A84885}"/>
    <cellStyle name="60% - Accent6 2" xfId="29854" xr:uid="{DB76A86F-D72B-4996-99AA-E95B7618B591}"/>
    <cellStyle name="60% - Accent6 3" xfId="29853" xr:uid="{A9F97B14-F6FC-413A-9C90-21EE68677044}"/>
    <cellStyle name="Accent1" xfId="5122"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855" xr:uid="{F44635F7-16BE-4CB4-AD1F-C8B27306BF1A}"/>
    <cellStyle name="Accent1 36" xfId="34" xr:uid="{00000000-0005-0000-0000-000021000000}"/>
    <cellStyle name="Accent1 36 2" xfId="29856" xr:uid="{8A1F1287-93EF-471E-B6FC-8B4FE39B8E60}"/>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3245" xr:uid="{A81B7B71-DCB9-41C1-9805-D1C94C50FBCA}"/>
    <cellStyle name="Accent1 7" xfId="70" xr:uid="{00000000-0005-0000-0000-000045000000}"/>
    <cellStyle name="Accent1 70" xfId="23533" xr:uid="{BE40858F-41BC-490C-80B7-48BF83747915}"/>
    <cellStyle name="Accent1 71" xfId="24539" xr:uid="{A02B2985-50A3-44D2-825C-9CE563FEBECA}"/>
    <cellStyle name="Accent1 8" xfId="71" xr:uid="{00000000-0005-0000-0000-000046000000}"/>
    <cellStyle name="Accent1 9" xfId="72" xr:uid="{00000000-0005-0000-0000-000047000000}"/>
    <cellStyle name="Accent2" xfId="5125"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857" xr:uid="{D6BDD91E-75F0-4EA3-8F94-565FDB466C2D}"/>
    <cellStyle name="Accent2 36" xfId="106" xr:uid="{00000000-0005-0000-0000-000069000000}"/>
    <cellStyle name="Accent2 36 2" xfId="29858" xr:uid="{C1B85C68-B249-4A31-9FD6-4E9AD5807179}"/>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5355" xr:uid="{BB356D23-C626-4D5A-A6C2-60AF634475C7}"/>
    <cellStyle name="Accent2 7" xfId="142" xr:uid="{00000000-0005-0000-0000-00008D000000}"/>
    <cellStyle name="Accent2 70" xfId="25651" xr:uid="{E80E681D-9363-40EB-B410-AF9062CF10CF}"/>
    <cellStyle name="Accent2 71" xfId="24275" xr:uid="{5FC24999-3CD2-499C-84A6-741E3727EFA7}"/>
    <cellStyle name="Accent2 8" xfId="143" xr:uid="{00000000-0005-0000-0000-00008E000000}"/>
    <cellStyle name="Accent2 9" xfId="144" xr:uid="{00000000-0005-0000-0000-00008F000000}"/>
    <cellStyle name="Accent3" xfId="5128"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859" xr:uid="{B2F91029-2CF2-4BC9-845E-3DCB0A82E629}"/>
    <cellStyle name="Accent3 36" xfId="178" xr:uid="{00000000-0005-0000-0000-0000B1000000}"/>
    <cellStyle name="Accent3 36 2" xfId="29860" xr:uid="{5156FF94-B705-4D78-9C4A-FC2C2DB3771F}"/>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982" xr:uid="{67838BCC-80F8-4467-9ABC-9F0FFBBF6573}"/>
    <cellStyle name="Accent3 7" xfId="214" xr:uid="{00000000-0005-0000-0000-0000D5000000}"/>
    <cellStyle name="Accent3 70" xfId="26123" xr:uid="{CB005428-BC5B-46F0-817D-359E36C69A0B}"/>
    <cellStyle name="Accent3 71" xfId="26075" xr:uid="{C2F04DEC-E08F-4090-A2BD-B506DA1F1786}"/>
    <cellStyle name="Accent3 8" xfId="215" xr:uid="{00000000-0005-0000-0000-0000D6000000}"/>
    <cellStyle name="Accent3 9" xfId="216" xr:uid="{00000000-0005-0000-0000-0000D7000000}"/>
    <cellStyle name="Accent4" xfId="5131"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861" xr:uid="{18AC7F54-9767-41DD-A211-40137BB8A8EF}"/>
    <cellStyle name="Accent4 36" xfId="250" xr:uid="{00000000-0005-0000-0000-0000F9000000}"/>
    <cellStyle name="Accent4 36 2" xfId="29862" xr:uid="{F613DAC5-52AC-4526-B0FE-DBC6EDF62077}"/>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621" xr:uid="{D6EFEA16-833F-485C-BE2E-22AD49FC8C11}"/>
    <cellStyle name="Accent4 7" xfId="286" xr:uid="{00000000-0005-0000-0000-00001D010000}"/>
    <cellStyle name="Accent4 70" xfId="25587" xr:uid="{C25874FE-E364-4825-8BED-888FC8E4F0F3}"/>
    <cellStyle name="Accent4 71" xfId="24406" xr:uid="{B21ACCF3-168D-4349-9542-E6CA5C2A188F}"/>
    <cellStyle name="Accent4 8" xfId="287" xr:uid="{00000000-0005-0000-0000-00001E010000}"/>
    <cellStyle name="Accent4 9" xfId="288" xr:uid="{00000000-0005-0000-0000-00001F010000}"/>
    <cellStyle name="Accent5" xfId="513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863" xr:uid="{A2DEAEA9-0EE1-4A48-8D71-DC37AD882ED3}"/>
    <cellStyle name="Accent5 36" xfId="322" xr:uid="{00000000-0005-0000-0000-000041010000}"/>
    <cellStyle name="Accent5 36 2" xfId="29864" xr:uid="{FAFF150F-35AC-4E6B-8170-87DF1085FC77}"/>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3528" xr:uid="{E3A0E979-5358-4BBC-A372-A8D57BBD06ED}"/>
    <cellStyle name="Accent5 7" xfId="358" xr:uid="{00000000-0005-0000-0000-000065010000}"/>
    <cellStyle name="Accent5 70" xfId="26077" xr:uid="{7503A50C-3DE9-4349-962F-1B389FCB29C3}"/>
    <cellStyle name="Accent5 71" xfId="24355" xr:uid="{CB288489-F590-4A92-85CA-C4F08ECF270B}"/>
    <cellStyle name="Accent5 8" xfId="359" xr:uid="{00000000-0005-0000-0000-000066010000}"/>
    <cellStyle name="Accent5 9" xfId="360" xr:uid="{00000000-0005-0000-0000-000067010000}"/>
    <cellStyle name="Accent6" xfId="5137"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865" xr:uid="{1853014E-9BCA-4AF5-A6D0-63339BC8C497}"/>
    <cellStyle name="Accent6 36" xfId="394" xr:uid="{00000000-0005-0000-0000-000089010000}"/>
    <cellStyle name="Accent6 36 2" xfId="29866" xr:uid="{35ED89F6-4FC8-4174-B5AD-5B7195684F33}"/>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554" xr:uid="{BC05E6BD-1980-400A-8256-15F63C596EB5}"/>
    <cellStyle name="Accent6 7" xfId="430" xr:uid="{00000000-0005-0000-0000-0000AD010000}"/>
    <cellStyle name="Accent6 70" xfId="23968" xr:uid="{A1F5479E-64A7-4DC6-B0E0-BF40D9E5D30E}"/>
    <cellStyle name="Accent6 71" xfId="25402" xr:uid="{F6F0A544-AC3F-432A-AB97-085154DA7747}"/>
    <cellStyle name="Accent6 8" xfId="431" xr:uid="{00000000-0005-0000-0000-0000AE010000}"/>
    <cellStyle name="Accent6 9" xfId="432" xr:uid="{00000000-0005-0000-0000-0000AF010000}"/>
    <cellStyle name="AccountClassificationTotalRowBalanceCol" xfId="7749" xr:uid="{54BE312F-2092-474C-915E-195607EBA8EA}"/>
    <cellStyle name="AccountClassificationTotalRowDescCol" xfId="7750" xr:uid="{E00E77F8-DE4E-491B-B416-0E95C5C96756}"/>
    <cellStyle name="AccountClassificationTotalRowJERefCol" xfId="7751" xr:uid="{5BF2F6CC-8AA4-4698-A427-3679AF50503D}"/>
    <cellStyle name="AccountClassificationTotalRowNameCol" xfId="7752" xr:uid="{72E07921-0003-4EFF-931F-E143378566D0}"/>
    <cellStyle name="AccountClassificationTotalRowVarPectCol" xfId="7753" xr:uid="{6A1489CA-8046-4523-BC97-97AEE2350D31}"/>
    <cellStyle name="AccountClassificationTotalRowWPRefCol" xfId="7754" xr:uid="{39877E81-A5AE-4AB2-AC76-96524CB04A50}"/>
    <cellStyle name="AccountDetailRowBalanceCol" xfId="7755" xr:uid="{CA24889C-0276-4B19-A8CF-59AED0A450D6}"/>
    <cellStyle name="AccountDetailRowDescCol" xfId="7756" xr:uid="{2CF0CE7B-6276-4286-B32B-98CE478F52F7}"/>
    <cellStyle name="AccountDetailRowJERefCol" xfId="7757" xr:uid="{6E9E9319-CCC0-4717-8A11-06731F0DE07E}"/>
    <cellStyle name="AccountDetailRowNameCol" xfId="7758" xr:uid="{7B32283C-C543-4575-A052-915D8D6E6BC4}"/>
    <cellStyle name="AccountDetailRowVarPectCol" xfId="7759" xr:uid="{C6AAEB6F-C141-42E8-9F1A-8346F8B26135}"/>
    <cellStyle name="AccountDetailRowWPRefCol" xfId="7760" xr:uid="{F2C00463-842D-4DA4-8A86-AC93A5D8D0CC}"/>
    <cellStyle name="AccountNetIncomeLossRowBalanceCol" xfId="7761" xr:uid="{14E0F19E-A463-43FF-BE8D-CC9E6ADCBD74}"/>
    <cellStyle name="AccountNetIncomeLossRowDescCol" xfId="7762" xr:uid="{33E94AE5-FD08-4772-A703-E66E6D21A89A}"/>
    <cellStyle name="AccountNetIncomeLossRowJERefCol" xfId="7763" xr:uid="{E39EBD44-4402-4852-B4B1-17B9F567AA4E}"/>
    <cellStyle name="AccountNetIncomeLossRowNameCol" xfId="7764" xr:uid="{D6CF3656-9CE8-4AC5-AFA3-9867C7E7B7FD}"/>
    <cellStyle name="AccountNetIncomeLossRowWPRefCol" xfId="7765" xr:uid="{711205E0-E732-4135-8BAE-252FC4945833}"/>
    <cellStyle name="AccountTotalBalanceCol" xfId="7766" xr:uid="{EEC4B4C8-97CA-4586-905C-84503949C431}"/>
    <cellStyle name="AccountTotalDescCol" xfId="7767" xr:uid="{EA5266DA-8355-4E73-B679-17DB941221CD}"/>
    <cellStyle name="AccountTotalDetailRowBalanceCol" xfId="7768" xr:uid="{9670B978-A3B1-446E-A0A2-0117F6E9230F}"/>
    <cellStyle name="AccountTotalDetailRowDescCol" xfId="7769" xr:uid="{C2B20995-2DFC-4F9C-96A7-5B44A4772A4A}"/>
    <cellStyle name="AccountTotalDetailRowJERefCol" xfId="7770" xr:uid="{435D2A57-4DFD-46B5-89B8-86F21EBEA5EF}"/>
    <cellStyle name="AccountTotalDetailRowNameCol" xfId="7771" xr:uid="{7F2CA8D3-E325-499F-87C8-93DF819A7BF0}"/>
    <cellStyle name="AccountTotalDetailRowVarPectCol" xfId="7772" xr:uid="{562682B8-8CB7-431B-AFEC-4D5CD0A585F1}"/>
    <cellStyle name="AccountTotalDetailRowWPRefCol" xfId="7773" xr:uid="{87B3E63F-F5E6-4EF9-BE09-228ADCA75DE1}"/>
    <cellStyle name="AccountTotalJERefCol" xfId="7774" xr:uid="{DA0E2781-C6DC-46D5-B44D-25AE33EC1B87}"/>
    <cellStyle name="AccountTotalNameCol" xfId="7775" xr:uid="{559ED590-BB35-4583-8120-4835185D3096}"/>
    <cellStyle name="AccountTotalVarPectCol" xfId="7776" xr:uid="{80A31968-214B-4E48-9E52-0349DB42179B}"/>
    <cellStyle name="AccountTotalWPRefCol" xfId="7777" xr:uid="{9438BC26-6AC3-433B-B851-C73AFFFB29DD}"/>
    <cellStyle name="AccountTypeTotalRowBalanceCol" xfId="7778" xr:uid="{9381F675-66EB-42FC-807B-155CF422834B}"/>
    <cellStyle name="AccountTypeTotalRowDescCol" xfId="7779" xr:uid="{BBAF4E2E-BCC0-4304-83C4-DC0212CA13E4}"/>
    <cellStyle name="AccountTypeTotalRowJERefCol" xfId="7780" xr:uid="{2F6FD3F6-D572-410C-9D5F-4F6BD3FC0114}"/>
    <cellStyle name="AccountTypeTotalRowNameCol" xfId="7781" xr:uid="{E0279D9E-74E7-4613-AC48-949E61C8931C}"/>
    <cellStyle name="AccountTypeTotalRowVarPectCol" xfId="7782" xr:uid="{0EB32EE5-1CC2-46A1-B61B-7AE2B3D237FF}"/>
    <cellStyle name="AccountTypeTotalRowWPRefCol" xfId="7783" xr:uid="{E865CA32-9E31-447D-9B34-902C752D9418}"/>
    <cellStyle name="Bad" xfId="5112" builtinId="27" customBuiltin="1"/>
    <cellStyle name="Bad 2" xfId="433" xr:uid="{00000000-0005-0000-0000-0000B0010000}"/>
    <cellStyle name="Bad 3" xfId="434" xr:uid="{00000000-0005-0000-0000-0000B1010000}"/>
    <cellStyle name="Bad 4" xfId="29867" xr:uid="{5DA3AD9A-AA4B-4DB4-B346-F5F2CB758E9F}"/>
    <cellStyle name="BlankRow" xfId="7784" xr:uid="{775F93F2-709D-4677-857E-EDFF130F3DC4}"/>
    <cellStyle name="BlankRowJERefCol" xfId="7785" xr:uid="{A1379EF3-7B2E-4405-9978-494645184D5C}"/>
    <cellStyle name="Calculation" xfId="5115" builtinId="22" customBuiltin="1"/>
    <cellStyle name="Calculation 2" xfId="435" xr:uid="{00000000-0005-0000-0000-0000B2010000}"/>
    <cellStyle name="Calculation 3" xfId="436" xr:uid="{00000000-0005-0000-0000-0000B3010000}"/>
    <cellStyle name="Calculation 4" xfId="29868" xr:uid="{A8022591-D08F-416C-BC1F-300D5126CCAA}"/>
    <cellStyle name="Check Cell" xfId="5117" builtinId="23" customBuiltin="1"/>
    <cellStyle name="Check Cell 2" xfId="437" xr:uid="{00000000-0005-0000-0000-0000B4010000}"/>
    <cellStyle name="Check Cell 3" xfId="438" xr:uid="{00000000-0005-0000-0000-0000B5010000}"/>
    <cellStyle name="Check Cell 4" xfId="29869" xr:uid="{209E7BB6-FEB4-4AA4-BBA5-01BE6A5EACE9}"/>
    <cellStyle name="ClassifiedGroupTotalRowBalanceCol" xfId="7786" xr:uid="{2041EA40-D461-4234-AC73-0D3EA5E593F8}"/>
    <cellStyle name="ClassifiedGroupTotalRowDescCol" xfId="7787" xr:uid="{894511E9-F490-4304-A28F-EA2794CA1B65}"/>
    <cellStyle name="ClassifiedGroupTotalRowJERefCol" xfId="7788" xr:uid="{7EEF8C0C-05C5-46F3-A02A-55AEEFFD88EB}"/>
    <cellStyle name="ClassifiedGroupTotalRowNameCol" xfId="7789" xr:uid="{2221C090-B32A-406A-8BBD-1E20B05F0101}"/>
    <cellStyle name="ClassifiedGroupTotalRowVarPectCol" xfId="7790" xr:uid="{C3AF2893-C61F-472B-9BF4-AAF08D1DFCB6}"/>
    <cellStyle name="ClassifiedGroupTotalRowWPRefCol" xfId="7791" xr:uid="{FC7B5EEB-ACD8-4721-87BF-882B05293202}"/>
    <cellStyle name="ColumnHeaderRowBalanceCol" xfId="7792" xr:uid="{19B9BAD4-4E20-4FEE-BE86-3F9D7B539CD3}"/>
    <cellStyle name="ColumnHeaderRowBlankCol" xfId="7793" xr:uid="{118CAFF8-6267-4014-8CC9-FA5ED97C333C}"/>
    <cellStyle name="ColumnHeaderRowCreditCol" xfId="7794" xr:uid="{DE9F0448-A350-4E51-9E43-D267BA093FAC}"/>
    <cellStyle name="ColumnHeaderRowDebitCol" xfId="7795" xr:uid="{736FFE8C-75A5-41D1-8CA8-17147F01ED41}"/>
    <cellStyle name="ColumnHeaderRowDescCol" xfId="7796" xr:uid="{05F3BD54-320B-4F79-BB9F-6712A5FE500F}"/>
    <cellStyle name="ColumnHeaderRowJERefCol" xfId="7797" xr:uid="{A74EA9C1-3C8C-4D18-814B-30EC3F0E0C6E}"/>
    <cellStyle name="ColumnHeaderRowNameCol" xfId="7798" xr:uid="{B0B0376A-3C85-4B52-A82E-CDE8DFDECAC0}"/>
    <cellStyle name="ColumnHeaderRowVarPectCol" xfId="7799" xr:uid="{81401D21-A7C0-4335-808B-A2DC593E855C}"/>
    <cellStyle name="ColumnHeaderRowWPRefCol" xfId="7800" xr:uid="{432717D0-4608-4FD1-AC73-F7D340D64C43}"/>
    <cellStyle name="ColumnMetadataRowBalanceCol" xfId="7801" xr:uid="{837C313A-49A2-434F-9569-5D2849115BE6}"/>
    <cellStyle name="ColumnMetadataRowDescCol" xfId="7802" xr:uid="{EA5D5592-7FCE-4E07-B4C5-7A1825349E59}"/>
    <cellStyle name="ColumnMetadataRowJERefCol" xfId="7803" xr:uid="{EDB561D6-D688-40DD-9D05-121583F9B4DA}"/>
    <cellStyle name="ColumnMetadataRowNameCol" xfId="7804" xr:uid="{2D5B3018-623A-4F9B-B9D0-7135B0B73748}"/>
    <cellStyle name="ColumnMetadataRowVarPectCol" xfId="7805" xr:uid="{22D6218B-334B-49D6-B8A2-9F35E5CC5CD2}"/>
    <cellStyle name="ColumnMetadataRowWPRefCol" xfId="7806" xr:uid="{B82F616D-0C83-4E24-A7E3-8CBFDC8E95C0}"/>
    <cellStyle name="Comma" xfId="439" builtinId="3"/>
    <cellStyle name="Comma 10" xfId="440" xr:uid="{00000000-0005-0000-0000-0000B7010000}"/>
    <cellStyle name="Comma 10 10" xfId="13096" xr:uid="{A641DA31-6EF5-44FD-9986-64437A04CE11}"/>
    <cellStyle name="Comma 10 2" xfId="441" xr:uid="{00000000-0005-0000-0000-0000B8010000}"/>
    <cellStyle name="Comma 10 2 2" xfId="442" xr:uid="{00000000-0005-0000-0000-0000B9010000}"/>
    <cellStyle name="Comma 10 2 2 2" xfId="443" xr:uid="{00000000-0005-0000-0000-0000BA010000}"/>
    <cellStyle name="Comma 10 2 2 2 2" xfId="2772" xr:uid="{6BB23855-1446-41A2-A776-FD70FDC2ECC3}"/>
    <cellStyle name="Comma 10 2 2 2 2 2" xfId="6609" xr:uid="{C0CAF859-F3F6-4223-9C59-B80376ED1E78}"/>
    <cellStyle name="Comma 10 2 2 2 3" xfId="5554" xr:uid="{CFF7BB8E-28DC-499F-82D7-06EEE6A768DE}"/>
    <cellStyle name="Comma 10 2 2 3" xfId="1783" xr:uid="{39C7C85B-A84E-4686-9552-646440CE6426}"/>
    <cellStyle name="Comma 10 2 2 3 2" xfId="28388" xr:uid="{52B1CB1A-A0FA-42A7-9E1C-76C023F85233}"/>
    <cellStyle name="Comma 10 2 2 3 3" xfId="27997" xr:uid="{E6EE3CB8-9281-4BC2-A0E0-D1BBA3CA4328}"/>
    <cellStyle name="Comma 10 2 2 3 4" xfId="14742" xr:uid="{B39D0C14-D075-4F88-873D-B213DFECDBE7}"/>
    <cellStyle name="Comma 10 2 2 3 5" xfId="7877" xr:uid="{5211D499-26AD-4553-96A5-3E78509F5011}"/>
    <cellStyle name="Comma 10 2 2 4" xfId="8363" xr:uid="{18B0E33F-158E-4203-88F3-E1F53A86460F}"/>
    <cellStyle name="Comma 10 2 2 4 2" xfId="17573" xr:uid="{6FC6BB1A-B0D1-492A-B79B-D987CD7A6F37}"/>
    <cellStyle name="Comma 10 2 2 5" xfId="10311" xr:uid="{5E5156AA-4114-46CF-B858-8FCAA718FAF1}"/>
    <cellStyle name="Comma 10 2 2 5 2" xfId="20406" xr:uid="{550B11E1-8835-44B3-8A37-6A170FF442BE}"/>
    <cellStyle name="Comma 10 2 2 6" xfId="25464" xr:uid="{AEFB5C97-5A67-40E6-A5D8-E80040ADFA33}"/>
    <cellStyle name="Comma 10 2 2 7" xfId="14117" xr:uid="{BAB96A22-6B74-488E-83A6-6165FF6568F7}"/>
    <cellStyle name="Comma 10 2 3" xfId="444" xr:uid="{00000000-0005-0000-0000-0000BB010000}"/>
    <cellStyle name="Comma 10 2 3 2" xfId="3627" xr:uid="{CD066A1D-A0E0-43EA-A863-326C65CA9904}"/>
    <cellStyle name="Comma 10 2 3 2 2" xfId="9280" xr:uid="{6CAAEE26-3579-4493-84B5-73EFBD101DEB}"/>
    <cellStyle name="Comma 10 2 3 2 2 2" xfId="18771" xr:uid="{463329C6-82C9-43D1-9CD5-2BB20B314063}"/>
    <cellStyle name="Comma 10 2 3 2 3" xfId="11427" xr:uid="{8AF206F0-22FD-4937-917C-8083AACC5E26}"/>
    <cellStyle name="Comma 10 2 3 2 3 2" xfId="21604" xr:uid="{48C561E9-83E3-4189-8290-970D02E419C4}"/>
    <cellStyle name="Comma 10 2 3 2 4" xfId="28959" xr:uid="{3F0CB5EE-E320-4210-81FA-40350BDF0763}"/>
    <cellStyle name="Comma 10 2 3 2 5" xfId="27571" xr:uid="{AD4714CC-CA94-47EE-A48B-26AA2C00869C}"/>
    <cellStyle name="Comma 10 2 3 2 6" xfId="15938" xr:uid="{A6925EFB-1E5A-4145-A0B9-2321C457D86A}"/>
    <cellStyle name="Comma 10 2 3 3" xfId="3957" xr:uid="{62ACE566-3BED-4B0E-A76B-E3D9D3ED158A}"/>
    <cellStyle name="Comma 10 2 3 4" xfId="2773" xr:uid="{AB8A29B8-F9AE-44DD-A7A3-D2CCAE8036DE}"/>
    <cellStyle name="Comma 10 2 3 5" xfId="24520" xr:uid="{B846D816-E349-4C21-B10A-9D266E58F9C3}"/>
    <cellStyle name="Comma 10 2 3 6" xfId="26116" xr:uid="{9D80C9B2-D40C-4164-8EBD-5EC5A6A9FCE8}"/>
    <cellStyle name="Comma 10 2 3 7" xfId="13670" xr:uid="{18E9A720-3E11-40E5-B066-2D4BA9966A21}"/>
    <cellStyle name="Comma 10 2 4" xfId="1782" xr:uid="{57B1ED55-AA49-49B3-9153-5399A0E8941E}"/>
    <cellStyle name="Comma 10 2 4 2" xfId="5065" xr:uid="{575B4DCF-760F-4071-A50D-1041C315DC0F}"/>
    <cellStyle name="Comma 10 2 4 3" xfId="2771" xr:uid="{F81C2ED5-0856-4D85-8F94-5082F6A2AC06}"/>
    <cellStyle name="Comma 10 2 4 4" xfId="25203" xr:uid="{8E71F48C-43FB-4AF3-8863-CD0F1F3DC355}"/>
    <cellStyle name="Comma 10 2 4 5" xfId="27177" xr:uid="{0C9834AD-E531-4D96-A3A7-8A3BB5DD833C}"/>
    <cellStyle name="Comma 10 2 5" xfId="4235" xr:uid="{31908629-84D4-4619-BFA3-8A0C5F37FE84}"/>
    <cellStyle name="Comma 10 2 5 2" xfId="5289" xr:uid="{234F3EDA-AA5C-4955-B1A3-B58F4F5A87C2}"/>
    <cellStyle name="Comma 10 2 5 2 2" xfId="25691" xr:uid="{2E184AEF-D0C4-476A-A9E4-3193BD607A94}"/>
    <cellStyle name="Comma 10 2 5 3" xfId="26204" xr:uid="{DA818509-F9F6-45D1-8735-F59A3C747577}"/>
    <cellStyle name="Comma 10 2 5 4" xfId="27160" xr:uid="{B14D97FE-AD6F-4973-848F-066B0EECFF66}"/>
    <cellStyle name="Comma 10 2 6" xfId="5539" xr:uid="{E64E362A-49F5-4DA4-B716-2588F8C3248B}"/>
    <cellStyle name="Comma 10 2 6 2" xfId="23515" xr:uid="{0CA2432E-1A91-4917-8659-6BB4C6625571}"/>
    <cellStyle name="Comma 10 2 7" xfId="28890" xr:uid="{ED54821E-59BC-4E8A-A6A7-A35AE9CFA95B}"/>
    <cellStyle name="Comma 10 3" xfId="445" xr:uid="{00000000-0005-0000-0000-0000BC010000}"/>
    <cellStyle name="Comma 10 3 2" xfId="446" xr:uid="{00000000-0005-0000-0000-0000BD010000}"/>
    <cellStyle name="Comma 10 3 2 2" xfId="3626" xr:uid="{6B88D669-1F1C-4284-B98E-859607C170A0}"/>
    <cellStyle name="Comma 10 3 2 2 2" xfId="6610" xr:uid="{68B1DB2D-882F-4228-9545-2FD4DE2F820F}"/>
    <cellStyle name="Comma 10 3 2 2 2 2" xfId="27038" xr:uid="{7CDD8EF9-2CEB-49D2-8229-6C26F3A915A7}"/>
    <cellStyle name="Comma 10 3 2 2 3" xfId="26545" xr:uid="{7792A3AC-7207-4B26-B6A0-FCF15CEDA33D}"/>
    <cellStyle name="Comma 10 3 2 3" xfId="3108" xr:uid="{A8D7D2CE-7657-42ED-90E6-3FD286C62A08}"/>
    <cellStyle name="Comma 10 3 2 3 2" xfId="5555" xr:uid="{0633AB19-A6C1-46B2-ACA1-46D9B7120F60}"/>
    <cellStyle name="Comma 10 3 2 4" xfId="2774" xr:uid="{DB447544-011B-431F-B8A7-FB0741CF9A72}"/>
    <cellStyle name="Comma 10 3 3" xfId="2353" xr:uid="{1F8C2C3E-DA61-4EC9-9AF9-EB52E144D7E9}"/>
    <cellStyle name="Comma 10 3 3 2" xfId="4026" xr:uid="{D61A6289-B36D-4941-9879-F2B0B32C36B5}"/>
    <cellStyle name="Comma 10 3 3 2 2" xfId="19597" xr:uid="{350D807A-83E7-44A7-8FBC-FD68736E43CC}"/>
    <cellStyle name="Comma 10 3 3 3" xfId="12215" xr:uid="{D129DDE0-A539-4325-A90A-1383AEE8D3BC}"/>
    <cellStyle name="Comma 10 3 3 3 2" xfId="22430" xr:uid="{F3C68AC0-9D3E-4CA2-B348-8683E90D3C3C}"/>
    <cellStyle name="Comma 10 3 3 4" xfId="28376" xr:uid="{CB10E3DA-8838-4B81-979A-9B292E2D44F8}"/>
    <cellStyle name="Comma 10 3 3 5" xfId="27145" xr:uid="{A35A3C1B-820A-4455-9D58-AD10F89D422F}"/>
    <cellStyle name="Comma 10 3 3 6" xfId="16764" xr:uid="{F8F3AB6E-E2B2-4892-A24F-9E0DD9749E0B}"/>
    <cellStyle name="Comma 10 3 4" xfId="1784" xr:uid="{FD261F57-52C2-4A90-B49D-79D3C8757E0C}"/>
    <cellStyle name="Comma 10 3 4 2" xfId="4231" xr:uid="{8C1405AD-F072-4635-8DC9-23951EE81C5D}"/>
    <cellStyle name="Comma 10 3 4 2 2" xfId="19627" xr:uid="{E3AC840C-2F25-4684-8C8D-57C5B0CEFD10}"/>
    <cellStyle name="Comma 10 3 4 3" xfId="12244" xr:uid="{C2A796F5-4DF0-4D17-8381-758DCC4934B5}"/>
    <cellStyle name="Comma 10 3 4 3 2" xfId="22460" xr:uid="{408926AC-B7B5-48C6-8103-DAE52BA8AABA}"/>
    <cellStyle name="Comma 10 3 4 4" xfId="28354" xr:uid="{0EAF4FDB-13E1-4EB9-9CF8-6EA9562386CD}"/>
    <cellStyle name="Comma 10 3 4 5" xfId="26831" xr:uid="{25DD1AC2-0FC4-4B29-8E0C-D8462E1C1187}"/>
    <cellStyle name="Comma 10 3 4 6" xfId="16794" xr:uid="{C703C779-8B90-497F-94FA-360D5BBC2CE8}"/>
    <cellStyle name="Comma 10 3 5" xfId="7878" xr:uid="{DD8DFE72-3C85-44B0-876F-B88A8F50CA96}"/>
    <cellStyle name="Comma 10 3 5 2" xfId="14743" xr:uid="{6397867C-89AE-4F2D-B019-D4CA9F852874}"/>
    <cellStyle name="Comma 10 3 6" xfId="8364" xr:uid="{CB5D6234-345C-43F2-955D-425A0342112B}"/>
    <cellStyle name="Comma 10 3 6 2" xfId="17574" xr:uid="{5434EA13-6A3A-4C23-859F-467FD3E60B75}"/>
    <cellStyle name="Comma 10 3 7" xfId="10312" xr:uid="{7B0A9BE7-720F-4B62-B09D-CC91894F9FFF}"/>
    <cellStyle name="Comma 10 3 7 2" xfId="20407" xr:uid="{D81B06D3-3351-449D-B9B3-9399E29401AC}"/>
    <cellStyle name="Comma 10 3 8" xfId="27289" xr:uid="{68D86EF9-C5D0-46EB-B201-43CF02E4B2C1}"/>
    <cellStyle name="Comma 10 4" xfId="447" xr:uid="{00000000-0005-0000-0000-0000BE010000}"/>
    <cellStyle name="Comma 10 4 2" xfId="2428" xr:uid="{389B6A02-2B0E-4524-8044-A7EA00259159}"/>
    <cellStyle name="Comma 10 4 2 2" xfId="7503" xr:uid="{D000BB5F-2BEE-45B3-8A8F-E7DF7263005F}"/>
    <cellStyle name="Comma 10 4 2 2 2" xfId="29124" xr:uid="{7E84884F-189F-41F1-BE21-D10B3C511B36}"/>
    <cellStyle name="Comma 10 4 2 2 3" xfId="28342" xr:uid="{F7AA26E0-5665-4F65-A8D2-D6D6E0EEC859}"/>
    <cellStyle name="Comma 10 4 2 2 4" xfId="19073" xr:uid="{4ED63AEC-D6FD-4D8A-BE62-D26CE388F074}"/>
    <cellStyle name="Comma 10 4 2 3" xfId="6276" xr:uid="{EFF4D21C-C3D3-4BD1-947D-75460F1C215F}"/>
    <cellStyle name="Comma 10 4 2 3 2" xfId="21906" xr:uid="{69EFB8F3-6385-40A9-A247-1FA5FD23168A}"/>
    <cellStyle name="Comma 10 4 2 4" xfId="23928" xr:uid="{F7C4995A-AC89-4952-AA45-F9D9D9962AEB}"/>
    <cellStyle name="Comma 10 4 2 5" xfId="16240" xr:uid="{D2D98D7B-F399-4F39-B175-F566FA5D3CFF}"/>
    <cellStyle name="Comma 10 4 3" xfId="3878" xr:uid="{E5F9797D-C0AC-43EF-9C91-2BC3B805D980}"/>
    <cellStyle name="Comma 10 4 4" xfId="4813" xr:uid="{FEEDA6B2-4A50-4449-A818-A66E77BAAFDE}"/>
    <cellStyle name="Comma 10 4 4 2" xfId="10084" xr:uid="{49A49ED8-6D6F-486A-99C1-1940838073E1}"/>
    <cellStyle name="Comma 10 4 4 2 2" xfId="20147" xr:uid="{AC48EA72-245B-4B34-A48F-F6733C1E7D13}"/>
    <cellStyle name="Comma 10 4 4 3" xfId="12762" xr:uid="{49167312-FF61-4818-93B0-CC98DA03D23E}"/>
    <cellStyle name="Comma 10 4 4 3 2" xfId="22980" xr:uid="{481FB799-EC66-4098-B2AE-2CFBE33F7B7D}"/>
    <cellStyle name="Comma 10 4 4 4" xfId="17314" xr:uid="{8237F045-A591-44AD-885D-65FCA02CD12F}"/>
    <cellStyle name="Comma 10 4 5" xfId="2775" xr:uid="{F8C0161D-5451-432B-9CE7-09C8DF40EA2A}"/>
    <cellStyle name="Comma 10 4 6" xfId="24015" xr:uid="{FB039888-DACA-4911-B4E6-30BF653152A9}"/>
    <cellStyle name="Comma 10 4 7" xfId="14118" xr:uid="{573CDB22-4D4C-4FB8-966B-EB235C59C58B}"/>
    <cellStyle name="Comma 10 5" xfId="1781" xr:uid="{1E1E3F76-A171-4D45-A535-FADD6FE49337}"/>
    <cellStyle name="Comma 10 5 2" xfId="3617" xr:uid="{A6C9DFE4-5161-4584-A3D0-5868EFF981C0}"/>
    <cellStyle name="Comma 10 5 2 2" xfId="9271" xr:uid="{C3ED018F-E3FB-4A71-A952-16DB443C5696}"/>
    <cellStyle name="Comma 10 5 2 2 2" xfId="18762" xr:uid="{456817F6-89F5-43BA-A8F6-23808BAACB94}"/>
    <cellStyle name="Comma 10 5 2 3" xfId="11418" xr:uid="{CC8308CC-4F62-4BA9-9732-8D5CC1B99B09}"/>
    <cellStyle name="Comma 10 5 2 3 2" xfId="21595" xr:uid="{E3446077-0CB6-493E-A3A5-F7446B467435}"/>
    <cellStyle name="Comma 10 5 2 4" xfId="26525" xr:uid="{54DD1CBE-D20E-4121-9E5A-9184C11F209A}"/>
    <cellStyle name="Comma 10 5 2 5" xfId="26487" xr:uid="{A4432C13-AC75-44AA-85CB-06B494945964}"/>
    <cellStyle name="Comma 10 5 2 6" xfId="15929" xr:uid="{42A16685-3943-4CE0-81AA-AB5DDCF2CABE}"/>
    <cellStyle name="Comma 10 5 3" xfId="3907" xr:uid="{CD1EDD01-1529-406E-BA98-20F326737BF5}"/>
    <cellStyle name="Comma 10 5 4" xfId="8236" xr:uid="{4F645928-7CE5-4806-96E6-901FE1985570}"/>
    <cellStyle name="Comma 10 5 5" xfId="24078" xr:uid="{4F671EA4-2E34-490E-B6E4-BCFD12BC092E}"/>
    <cellStyle name="Comma 10 5 6" xfId="13661" xr:uid="{13CFBFF6-4E9F-4CFC-BAB3-95195E7F57C9}"/>
    <cellStyle name="Comma 10 6" xfId="3290" xr:uid="{DA5696C3-6EF4-49AF-AF40-5A0BAD27FE11}"/>
    <cellStyle name="Comma 10 6 2" xfId="8977" xr:uid="{564271D7-9861-43B9-B52A-727DF15A1364}"/>
    <cellStyle name="Comma 10 6 2 2" xfId="27123" xr:uid="{35925F70-7837-4D02-8256-E89BE0123752}"/>
    <cellStyle name="Comma 10 6 2 3" xfId="28191" xr:uid="{70E28128-23A2-476E-8FA4-DA6B7C2C1DBD}"/>
    <cellStyle name="Comma 10 6 2 4" xfId="18369" xr:uid="{E5D2555B-44AA-47FA-A335-82BCBB7DEF26}"/>
    <cellStyle name="Comma 10 6 3" xfId="11051" xr:uid="{6A83FF34-3480-43FF-8478-F48B9BD7F59B}"/>
    <cellStyle name="Comma 10 6 3 2" xfId="21202" xr:uid="{AFACE0AE-A0E4-4953-84DD-078664544B69}"/>
    <cellStyle name="Comma 10 6 4" xfId="24568" xr:uid="{A5282275-F697-45DF-9826-82301D0A6BE5}"/>
    <cellStyle name="Comma 10 6 5" xfId="15536" xr:uid="{D3B1052E-B1D2-4C38-B73B-C2122DFF1649}"/>
    <cellStyle name="Comma 10 7" xfId="24833" xr:uid="{D6176934-8DA3-49EB-80EF-7E8FDA48BC26}"/>
    <cellStyle name="Comma 10 7 2" xfId="28180" xr:uid="{1AB65344-05CE-49F0-86C6-4AADF1B92A04}"/>
    <cellStyle name="Comma 10 8" xfId="28369" xr:uid="{680B00FC-04C6-4E96-833A-2FB53345DC11}"/>
    <cellStyle name="Comma 10 9" xfId="26896" xr:uid="{3E2468F4-F664-4398-9669-9962E1C8EEA8}"/>
    <cellStyle name="Comma 11" xfId="448" xr:uid="{00000000-0005-0000-0000-0000BF010000}"/>
    <cellStyle name="Comma 11 10" xfId="13669" xr:uid="{1FDCD197-2753-407E-B99B-628DFBA026B7}"/>
    <cellStyle name="Comma 11 2" xfId="449" xr:uid="{00000000-0005-0000-0000-0000C0010000}"/>
    <cellStyle name="Comma 11 2 2" xfId="3784" xr:uid="{5305635D-B037-4040-A355-275AD98A164F}"/>
    <cellStyle name="Comma 11 2 2 2" xfId="9458" xr:uid="{A220004F-37A6-4197-9F31-705EFF29358D}"/>
    <cellStyle name="Comma 11 2 2 2 2" xfId="19074" xr:uid="{96C49FE8-5C58-444B-8C7B-E64DC62EB574}"/>
    <cellStyle name="Comma 11 2 2 3" xfId="11718" xr:uid="{96E4F7AA-CE00-46EA-A398-236D6B83A307}"/>
    <cellStyle name="Comma 11 2 2 3 2" xfId="21907" xr:uid="{42230E1E-8EAA-43FD-A49E-773309B5BC6B}"/>
    <cellStyle name="Comma 11 2 2 4" xfId="24371" xr:uid="{9027053A-F50C-4365-A2FF-16ECEB9A5929}"/>
    <cellStyle name="Comma 11 2 2 5" xfId="28249" xr:uid="{8EEB331A-CA78-4A7B-95B4-496F44054673}"/>
    <cellStyle name="Comma 11 2 2 6" xfId="16241" xr:uid="{2ED66D2E-8237-456F-9709-0F7C4CBB2854}"/>
    <cellStyle name="Comma 11 2 3" xfId="3950" xr:uid="{4329B3DE-129D-4314-8DDA-4069E378A5E5}"/>
    <cellStyle name="Comma 11 2 3 2" xfId="5556" xr:uid="{DBDAA022-6699-4D56-A88A-73F2751008EF}"/>
    <cellStyle name="Comma 11 2 3 2 2" xfId="27940" xr:uid="{E1BFE1CF-3AD0-49D9-BAC5-910852CC1B0A}"/>
    <cellStyle name="Comma 11 2 3 3" xfId="27216" xr:uid="{2B7CD44A-224E-466A-9E2E-652D50DE544A}"/>
    <cellStyle name="Comma 11 2 4" xfId="2777" xr:uid="{25C467F0-0008-4DEF-A51C-B15CDCAF8CE6}"/>
    <cellStyle name="Comma 11 2 5" xfId="23261" xr:uid="{350F8DFE-5866-4391-A1B2-8FE45291A895}"/>
    <cellStyle name="Comma 11 2 5 2" xfId="27953" xr:uid="{23AAFAC7-5FD5-4384-A73E-854E7D0F5E16}"/>
    <cellStyle name="Comma 11 2 6" xfId="27029" xr:uid="{5ED03FDB-3EE5-4083-A133-260269CCE14C}"/>
    <cellStyle name="Comma 11 2 7" xfId="14119" xr:uid="{3447DFC3-B3CD-4F45-8E9D-BAE8F37C07ED}"/>
    <cellStyle name="Comma 11 3" xfId="1785" xr:uid="{28419615-E6CE-4877-92D4-01630E23F7A3}"/>
    <cellStyle name="Comma 11 3 2" xfId="3625" xr:uid="{D9E854D7-2A7A-412C-A56C-2377C59E7799}"/>
    <cellStyle name="Comma 11 3 2 2" xfId="9279" xr:uid="{EE96C76E-1A7F-4EC0-AE9E-1B07AEF7265E}"/>
    <cellStyle name="Comma 11 3 2 2 2" xfId="18770" xr:uid="{239BAD20-23CD-4281-B121-734904EA3E5B}"/>
    <cellStyle name="Comma 11 3 2 3" xfId="11426" xr:uid="{892C9EDF-DFBE-4878-900B-07A4C29EDDF8}"/>
    <cellStyle name="Comma 11 3 2 3 2" xfId="21603" xr:uid="{5D7446B2-09E3-4F67-A1A3-3D4CD1355BBC}"/>
    <cellStyle name="Comma 11 3 2 4" xfId="15937" xr:uid="{E0D35288-71F8-4BE3-BEE3-61D24CFD6A5F}"/>
    <cellStyle name="Comma 11 3 3" xfId="3941" xr:uid="{8B3F1BCE-08A8-44B1-8BCE-6E5D650CA0D9}"/>
    <cellStyle name="Comma 11 3 4" xfId="24566" xr:uid="{3DE3556D-B969-4BA8-A473-A74E8A76CD30}"/>
    <cellStyle name="Comma 11 4" xfId="2776" xr:uid="{354FFE62-19B9-4E82-A1DE-1D173D9E1671}"/>
    <cellStyle name="Comma 11 4 2" xfId="5172" xr:uid="{CCBF40DB-DDB8-437F-BAE9-308A644FE5EF}"/>
    <cellStyle name="Comma 11 4 2 2" xfId="26250" xr:uid="{537080E4-DB3A-4276-A215-C23D39401916}"/>
    <cellStyle name="Comma 11 4 3" xfId="26278" xr:uid="{F262DC40-6E39-4617-96E8-A41B5A94EF90}"/>
    <cellStyle name="Comma 11 5" xfId="4281" xr:uid="{1AD432E5-4EF0-4F66-8466-DC05CFF0C7F8}"/>
    <cellStyle name="Comma 11 5 2" xfId="9724" xr:uid="{05B2A5A5-083F-404E-B451-72A20EE2EAE7}"/>
    <cellStyle name="Comma 11 5 2 2" xfId="29310" xr:uid="{A62C1601-FC32-481A-AB5B-FB5E3DF9A91B}"/>
    <cellStyle name="Comma 11 5 2 3" xfId="27254" xr:uid="{F65F5EC5-E744-4A9E-95B0-00376A813ACB}"/>
    <cellStyle name="Comma 11 5 2 4" xfId="19673" xr:uid="{2B8E0E59-C405-40FE-9B29-E568983D9C9F}"/>
    <cellStyle name="Comma 11 5 3" xfId="12290" xr:uid="{58FACF80-2B1A-4722-9D92-9ED839FC829D}"/>
    <cellStyle name="Comma 11 5 3 2" xfId="22506" xr:uid="{E604C573-F4A7-45AC-B159-99BA48921DDF}"/>
    <cellStyle name="Comma 11 5 4" xfId="26074" xr:uid="{A708433B-4E81-4467-8F48-06F7257014F6}"/>
    <cellStyle name="Comma 11 5 5" xfId="16840" xr:uid="{72F39671-0E66-4BDA-844E-416B61D24E38}"/>
    <cellStyle name="Comma 11 6" xfId="7879" xr:uid="{3B944C04-281B-49CD-BD0C-2377F6A21969}"/>
    <cellStyle name="Comma 11 6 2" xfId="28632" xr:uid="{292D18BC-4FE2-4FD1-B529-A485B7CAF1C1}"/>
    <cellStyle name="Comma 11 6 3" xfId="27344" xr:uid="{7BC0519D-0C60-4F4F-8E64-0EE6D2379B51}"/>
    <cellStyle name="Comma 11 6 4" xfId="14744" xr:uid="{941EE02A-7A47-4169-88B6-4760AFF58015}"/>
    <cellStyle name="Comma 11 7" xfId="8365" xr:uid="{481EEC59-DC35-4066-A731-B610F07B1824}"/>
    <cellStyle name="Comma 11 7 2" xfId="29004" xr:uid="{ECA2DFAA-AE18-4750-BBAC-E4ADE5D44ABA}"/>
    <cellStyle name="Comma 11 7 3" xfId="26812" xr:uid="{691C7BF8-77A1-42A1-AAC2-95133ADA4118}"/>
    <cellStyle name="Comma 11 7 4" xfId="17575" xr:uid="{6E6C0D09-396B-41FE-8264-BF674C37F3BB}"/>
    <cellStyle name="Comma 11 8" xfId="10313" xr:uid="{B9F8E7DE-1BD6-464F-B48C-6F206889DDFB}"/>
    <cellStyle name="Comma 11 8 2" xfId="20408" xr:uid="{6220D48C-CE85-4808-B628-4A01C716837E}"/>
    <cellStyle name="Comma 11 9" xfId="24471" xr:uid="{E87E8A95-6A8D-44B2-BBD4-4FAFAA4C20C7}"/>
    <cellStyle name="Comma 12" xfId="450" xr:uid="{00000000-0005-0000-0000-0000C1010000}"/>
    <cellStyle name="Comma 12 2" xfId="3432" xr:uid="{84DFB553-6545-4D26-9461-9D82B8F734B4}"/>
    <cellStyle name="Comma 12 2 2" xfId="6611" xr:uid="{D0D44E6A-75FD-4F01-AA0B-7EF568AEAD41}"/>
    <cellStyle name="Comma 12 2 2 2" xfId="29019" xr:uid="{430D2BA2-565A-43CA-9670-32155F315EBD}"/>
    <cellStyle name="Comma 12 3" xfId="3942" xr:uid="{165CA9BC-2C95-4A5A-8CB6-CAA42C2160A3}"/>
    <cellStyle name="Comma 12 3 2" xfId="5557" xr:uid="{8EF0F7AC-308C-4D35-ACB2-46789AADA40B}"/>
    <cellStyle name="Comma 12 4" xfId="2778" xr:uid="{888DE52C-1E51-4092-B646-6BAAFC9F2520}"/>
    <cellStyle name="Comma 12 5" xfId="24084" xr:uid="{DBF42535-C3E5-40DB-8DC1-2F9A5F14A01C}"/>
    <cellStyle name="Comma 12 5 2" xfId="24767" xr:uid="{C02DF06A-1F9A-499A-AA89-4E8005C18222}"/>
    <cellStyle name="Comma 13" xfId="7876" xr:uid="{59C93839-1393-4658-8F1F-00DA207DA38D}"/>
    <cellStyle name="Comma 13 2" xfId="24327" xr:uid="{EDA992A8-978B-40D1-8825-40BCFD7F062A}"/>
    <cellStyle name="Comma 13 3" xfId="28343" xr:uid="{EFB55E3C-442E-4180-8575-6C2147AE92EA}"/>
    <cellStyle name="Comma 13 4" xfId="14741" xr:uid="{383A7997-BCF2-4D1E-8C1F-B0E8950C5872}"/>
    <cellStyle name="Comma 13 5" xfId="29943" xr:uid="{7328FEAA-C0BA-4B87-A2DC-B1AD6A2766C3}"/>
    <cellStyle name="Comma 13 6" xfId="29921" xr:uid="{16218487-23B1-4D85-828D-41A5AC07F33C}"/>
    <cellStyle name="Comma 14" xfId="8362" xr:uid="{158A60E6-7698-4580-BC3A-62EB93AC302E}"/>
    <cellStyle name="Comma 14 2" xfId="17572" xr:uid="{49664521-E54C-4AEB-BA8B-B2FEFAF42196}"/>
    <cellStyle name="Comma 15" xfId="10310" xr:uid="{EB492ADE-3C0F-4867-B6DE-504C304465E6}"/>
    <cellStyle name="Comma 15 2" xfId="20405" xr:uid="{2CA4AEB7-33F3-43FE-98E9-87EC678B4A53}"/>
    <cellStyle name="Comma 16" xfId="12991" xr:uid="{A3124BE2-EDD8-4163-9446-EFB30CD71640}"/>
    <cellStyle name="Comma 2" xfId="451" xr:uid="{00000000-0005-0000-0000-0000C2010000}"/>
    <cellStyle name="Comma 2 2" xfId="452" xr:uid="{00000000-0005-0000-0000-0000C3010000}"/>
    <cellStyle name="Comma 2 3" xfId="29871" xr:uid="{0F7AC4A8-4F92-44C2-8634-FDA975301EB1}"/>
    <cellStyle name="Comma 2 3 2" xfId="29955" xr:uid="{CCDEB3EA-37CC-438E-917D-2C9569F02901}"/>
    <cellStyle name="Comma 2 3 3" xfId="29924" xr:uid="{5B52D7FE-F68A-442C-9514-8B4DBEE5BAC0}"/>
    <cellStyle name="Comma 2 4" xfId="29872" xr:uid="{601CC3D0-3105-4AF7-8EAC-3ECD0755740C}"/>
    <cellStyle name="Comma 2 5" xfId="29870" xr:uid="{BDBD0159-0381-4872-9D09-D3C3CCF129D1}"/>
    <cellStyle name="Comma 3" xfId="453" xr:uid="{00000000-0005-0000-0000-0000C4010000}"/>
    <cellStyle name="Comma 3 2" xfId="454" xr:uid="{00000000-0005-0000-0000-0000C5010000}"/>
    <cellStyle name="Comma 3 2 2" xfId="29875" xr:uid="{57A9DFE8-B694-4D41-851D-5610D7F46398}"/>
    <cellStyle name="Comma 3 2 3" xfId="29874" xr:uid="{4D75CAC1-EEA8-4A53-B957-A70275C6EBFD}"/>
    <cellStyle name="Comma 3 3" xfId="29876" xr:uid="{791B66BA-BC7C-4585-824C-1BDE4E271474}"/>
    <cellStyle name="Comma 3 3 2" xfId="29877" xr:uid="{F12C107B-8AD4-49AC-9346-47AB5161D323}"/>
    <cellStyle name="Comma 3 3 3" xfId="29956" xr:uid="{F4842123-4456-468C-8AAF-F55C34BCFC5E}"/>
    <cellStyle name="Comma 3 3 4" xfId="29925" xr:uid="{C8CD74D1-176C-4D97-AA76-48FCA1770F6F}"/>
    <cellStyle name="Comma 3 4" xfId="29878" xr:uid="{2749A331-DD8D-4F1E-A38C-4DB2773CEB6D}"/>
    <cellStyle name="Comma 3 5" xfId="29873" xr:uid="{1D7D0718-C201-43B3-86CE-F90C2232C209}"/>
    <cellStyle name="Comma 4" xfId="455" xr:uid="{00000000-0005-0000-0000-0000C6010000}"/>
    <cellStyle name="Comma 4 2" xfId="456" xr:uid="{00000000-0005-0000-0000-0000C7010000}"/>
    <cellStyle name="Comma 4 2 2" xfId="457" xr:uid="{00000000-0005-0000-0000-0000C8010000}"/>
    <cellStyle name="Comma 4 2 2 2" xfId="2780" xr:uid="{6A7DEF64-1018-48AE-B830-208812F6B85F}"/>
    <cellStyle name="Comma 4 2 2 3" xfId="23707" xr:uid="{ED061608-C06C-429E-8A94-152AC812AADF}"/>
    <cellStyle name="Comma 4 2 3" xfId="1786" xr:uid="{02CF96D0-25CF-4741-9E82-52C67EF1CBD7}"/>
    <cellStyle name="Comma 4 2 4" xfId="2779" xr:uid="{11E37961-1EA1-4814-8B46-73F907A2B91C}"/>
    <cellStyle name="Comma 4 3" xfId="458" xr:uid="{00000000-0005-0000-0000-0000C9010000}"/>
    <cellStyle name="Comma 4 4" xfId="459" xr:uid="{00000000-0005-0000-0000-0000CA010000}"/>
    <cellStyle name="Comma 4 4 10" xfId="28804" xr:uid="{947AFE27-8370-4369-B997-BB91C4F18D9A}"/>
    <cellStyle name="Comma 4 4 11" xfId="14745" xr:uid="{0303160E-72C5-472A-92D6-120C89FAA714}"/>
    <cellStyle name="Comma 4 4 2" xfId="460" xr:uid="{00000000-0005-0000-0000-0000CB010000}"/>
    <cellStyle name="Comma 4 4 2 2" xfId="461" xr:uid="{00000000-0005-0000-0000-0000CC010000}"/>
    <cellStyle name="Comma 4 4 2 2 2" xfId="2783" xr:uid="{B70FCDC4-67CC-412C-A9BF-5DEE27D2D965}"/>
    <cellStyle name="Comma 4 4 2 2 2 2" xfId="6612" xr:uid="{1AF87BEF-EA79-4FA5-81D7-020D86CED44D}"/>
    <cellStyle name="Comma 4 4 2 2 3" xfId="5558" xr:uid="{FCBADE55-81B3-4FD5-964C-FD00DAB842C5}"/>
    <cellStyle name="Comma 4 4 2 3" xfId="1788" xr:uid="{97158B05-2618-42A8-BE8E-7EE02F783460}"/>
    <cellStyle name="Comma 4 4 2 4" xfId="2782" xr:uid="{1B4C6033-B949-4AED-9CDF-07D521E2AA56}"/>
    <cellStyle name="Comma 4 4 2 5" xfId="8366" xr:uid="{842C906D-FE44-46A2-99F2-AD32B1F8D4C2}"/>
    <cellStyle name="Comma 4 4 2 5 2" xfId="17577" xr:uid="{40492BDF-69CB-4AE1-BBBB-480DBACFB7FA}"/>
    <cellStyle name="Comma 4 4 2 6" xfId="10315" xr:uid="{30516FED-5CF4-4342-960D-5A73A33CE186}"/>
    <cellStyle name="Comma 4 4 2 6 2" xfId="20410" xr:uid="{A0B08334-B020-4CFB-9012-E2A190C11482}"/>
    <cellStyle name="Comma 4 4 2 7" xfId="24202" xr:uid="{B4A7C617-8696-4574-9935-938E10F6FB2B}"/>
    <cellStyle name="Comma 4 4 2 8" xfId="14746" xr:uid="{E1761F08-ED80-4786-A1A5-2FC83CC2C94C}"/>
    <cellStyle name="Comma 4 4 3" xfId="462" xr:uid="{00000000-0005-0000-0000-0000CD010000}"/>
    <cellStyle name="Comma 4 4 3 2" xfId="2784" xr:uid="{7708473D-79DD-4E8E-80A2-1190E71058C5}"/>
    <cellStyle name="Comma 4 4 3 2 2" xfId="6613" xr:uid="{31CC8755-4711-49A4-9D71-78E798925905}"/>
    <cellStyle name="Comma 4 4 3 3" xfId="5559" xr:uid="{0A4C605D-2FFB-4BC5-8245-3C7E89DADEB4}"/>
    <cellStyle name="Comma 4 4 4" xfId="1787" xr:uid="{DDCDED7F-6F0F-46DE-8E3B-57BB808447C7}"/>
    <cellStyle name="Comma 4 4 5" xfId="2781" xr:uid="{8D1AD1B3-48CA-4671-AC70-173FCFE5C728}"/>
    <cellStyle name="Comma 4 4 5 2" xfId="5170" xr:uid="{B674BC8F-1C1E-40D7-9A93-89B12E9F8C62}"/>
    <cellStyle name="Comma 4 4 6" xfId="5357" xr:uid="{5155A8B0-EE2B-4955-972E-ED547980CC57}"/>
    <cellStyle name="Comma 4 4 6 2" xfId="17576" xr:uid="{22EDC553-E789-418E-AC8B-5FC620E14313}"/>
    <cellStyle name="Comma 4 4 7" xfId="10314" xr:uid="{426E2867-9C29-4C3E-A11E-401D9331E462}"/>
    <cellStyle name="Comma 4 4 7 2" xfId="20409" xr:uid="{39BF3E69-1AAD-45CA-9DFC-48FCFA6B7EE0}"/>
    <cellStyle name="Comma 4 4 8" xfId="25979" xr:uid="{7D9E608D-70BE-417C-B8EF-FE1D879B5703}"/>
    <cellStyle name="Comma 4 4 9" xfId="23926" xr:uid="{4B77A0FC-268A-4B7C-9BF6-8E3B033601A2}"/>
    <cellStyle name="Comma 4 5" xfId="463" xr:uid="{00000000-0005-0000-0000-0000CE010000}"/>
    <cellStyle name="Comma 4 5 2" xfId="464" xr:uid="{00000000-0005-0000-0000-0000CF010000}"/>
    <cellStyle name="Comma 4 5 2 2" xfId="2786" xr:uid="{ADE34617-D766-4B10-8D6B-2E91DAB29AF2}"/>
    <cellStyle name="Comma 4 5 2 2 2" xfId="6614" xr:uid="{CA007CFD-534A-49D8-B07E-A5407BE29243}"/>
    <cellStyle name="Comma 4 5 2 3" xfId="5560" xr:uid="{A697ACCE-1A63-4AE5-9D13-5369FFC367D1}"/>
    <cellStyle name="Comma 4 5 3" xfId="1789" xr:uid="{869BCC65-62E9-4BE8-B4B4-1F0ED3AC0FEC}"/>
    <cellStyle name="Comma 4 5 4" xfId="2785" xr:uid="{624B5910-47B5-4A52-B4B2-EF3ECF722BEE}"/>
    <cellStyle name="Comma 4 5 5" xfId="8367" xr:uid="{70B89920-AEE9-45A2-9613-977C27D4C540}"/>
    <cellStyle name="Comma 4 5 5 2" xfId="17578" xr:uid="{B70146F9-AE6E-4DAB-9B3B-FBF90FDC7D4F}"/>
    <cellStyle name="Comma 4 5 6" xfId="10316" xr:uid="{A4A00CCC-DD49-4BB7-AE24-68BF36D4C870}"/>
    <cellStyle name="Comma 4 5 6 2" xfId="20411" xr:uid="{FF129586-BDB4-41F5-984F-C8C9D6F68933}"/>
    <cellStyle name="Comma 4 5 7" xfId="25999" xr:uid="{54288F34-3DFF-49ED-861C-5DE2117ECA62}"/>
    <cellStyle name="Comma 4 5 8" xfId="14747" xr:uid="{32C85634-FC9F-4112-B44F-3EF28E0F6ED1}"/>
    <cellStyle name="Comma 4 6" xfId="465" xr:uid="{00000000-0005-0000-0000-0000D0010000}"/>
    <cellStyle name="Comma 4 6 2" xfId="2787" xr:uid="{C3654FFC-A4CE-4586-9866-87A5A84037E1}"/>
    <cellStyle name="Comma 4 7" xfId="5142" xr:uid="{D7A36821-A530-4E27-8635-6F9EB2543028}"/>
    <cellStyle name="Comma 4 7 2" xfId="29879" xr:uid="{12349F2D-CA39-4CA2-B5BA-42D11986BB71}"/>
    <cellStyle name="Comma 4 8" xfId="5307" xr:uid="{64B3230E-ECA0-4C35-A081-DAED7C325028}"/>
    <cellStyle name="Comma 5" xfId="466" xr:uid="{00000000-0005-0000-0000-0000D1010000}"/>
    <cellStyle name="Comma 5 10" xfId="467" xr:uid="{00000000-0005-0000-0000-0000D2010000}"/>
    <cellStyle name="Comma 5 10 10" xfId="13109" xr:uid="{84B2B0C3-083D-44A6-9DA7-01853942FC3B}"/>
    <cellStyle name="Comma 5 10 2" xfId="468" xr:uid="{00000000-0005-0000-0000-0000D3010000}"/>
    <cellStyle name="Comma 5 10 2 2" xfId="3785" xr:uid="{9E9B1194-9C2F-4AE0-BADD-495752F13FDC}"/>
    <cellStyle name="Comma 5 10 2 2 2" xfId="9459" xr:uid="{E4B58D09-C5AC-46A1-91F7-ABE68D01E956}"/>
    <cellStyle name="Comma 5 10 2 2 2 2" xfId="19075" xr:uid="{9AC0FE10-C4BF-4160-9499-F198A1562A45}"/>
    <cellStyle name="Comma 5 10 2 2 3" xfId="11719" xr:uid="{1E190745-76B6-419C-BFE8-0FC5971213F6}"/>
    <cellStyle name="Comma 5 10 2 2 3 2" xfId="21908" xr:uid="{E187F7BB-5B4B-4EE8-A44E-2209E6C38F34}"/>
    <cellStyle name="Comma 5 10 2 2 4" xfId="23615" xr:uid="{DF0CD57F-3208-48FE-BAF0-58A34E13E82B}"/>
    <cellStyle name="Comma 5 10 2 2 5" xfId="28621" xr:uid="{4C7765FD-14A7-40D1-9BAA-68B3AC87BB2F}"/>
    <cellStyle name="Comma 5 10 2 2 6" xfId="16242" xr:uid="{40922AA7-44C8-44EB-B922-53795F58F78E}"/>
    <cellStyle name="Comma 5 10 2 3" xfId="3999" xr:uid="{4936311E-BBA3-40CB-B15A-1C9F9A140785}"/>
    <cellStyle name="Comma 5 10 2 3 2" xfId="5561" xr:uid="{A6F71A14-EC52-4605-802C-D2E65EF9745A}"/>
    <cellStyle name="Comma 5 10 2 3 2 2" xfId="27507" xr:uid="{EFD0814C-C7E7-4108-929A-4B9AEA62B021}"/>
    <cellStyle name="Comma 5 10 2 3 3" xfId="26721" xr:uid="{58EF31C0-318E-4D6E-8D02-E1A5AD313F91}"/>
    <cellStyle name="Comma 5 10 2 4" xfId="2789" xr:uid="{9FE4BE46-1810-4AE7-BBB5-4C046849EC8F}"/>
    <cellStyle name="Comma 5 10 2 5" xfId="23871" xr:uid="{DBF7B213-40F5-43DD-8473-151DCA963762}"/>
    <cellStyle name="Comma 5 10 2 5 2" xfId="26284" xr:uid="{C3E2B913-DC40-4BE5-9123-5B3F6B41BF02}"/>
    <cellStyle name="Comma 5 10 2 6" xfId="27238" xr:uid="{E0401450-4765-41EE-B2A5-E88F98911911}"/>
    <cellStyle name="Comma 5 10 2 7" xfId="14120" xr:uid="{8E5256CD-2E35-482D-AA26-3BE92F80184F}"/>
    <cellStyle name="Comma 5 10 3" xfId="1790" xr:uid="{75DAE59E-34CB-410F-9DC0-FA6CBED4E224}"/>
    <cellStyle name="Comma 5 10 3 2" xfId="3628" xr:uid="{7B53EC62-E4B3-49A9-BBA7-3366DF057C77}"/>
    <cellStyle name="Comma 5 10 3 2 2" xfId="9281" xr:uid="{BAA736D0-9CB6-4654-95B9-4CABBEE1A551}"/>
    <cellStyle name="Comma 5 10 3 2 2 2" xfId="18772" xr:uid="{557980D6-73D3-4499-97DD-1D244807D99A}"/>
    <cellStyle name="Comma 5 10 3 2 3" xfId="11428" xr:uid="{020E32DC-5AB8-44C0-977B-0E1DC5A390E1}"/>
    <cellStyle name="Comma 5 10 3 2 3 2" xfId="21605" xr:uid="{D40CCDF6-C8C7-4FB0-A279-81DDE50255ED}"/>
    <cellStyle name="Comma 5 10 3 2 4" xfId="15939" xr:uid="{68B428AD-F6C0-47C8-BD00-E8E5754FB599}"/>
    <cellStyle name="Comma 5 10 3 3" xfId="3939" xr:uid="{0D8FAA1A-29A7-4FAB-A9B3-B865484E8B4A}"/>
    <cellStyle name="Comma 5 10 3 4" xfId="8237" xr:uid="{3B7D011B-595F-4051-838D-8B42CED0FA10}"/>
    <cellStyle name="Comma 5 10 3 5" xfId="24957" xr:uid="{1CA154FA-43CB-47F3-BB5C-CA7EE8B26EA1}"/>
    <cellStyle name="Comma 5 10 3 6" xfId="13671" xr:uid="{FED11B63-B9FF-4D39-95FF-5DA0632796FD}"/>
    <cellStyle name="Comma 5 10 4" xfId="2788" xr:uid="{0FCDEF58-8472-4517-9DB8-5EE2F18F6686}"/>
    <cellStyle name="Comma 5 10 4 2" xfId="3303" xr:uid="{147C1B70-D4C8-4CDB-98F6-6CA7DDBEF7CE}"/>
    <cellStyle name="Comma 5 10 4 2 2" xfId="8989" xr:uid="{CAAE101D-4E69-40E0-B515-BB578F351F49}"/>
    <cellStyle name="Comma 5 10 4 2 2 2" xfId="18382" xr:uid="{68971841-20C3-4DB3-BD89-8E33A6F83AEC}"/>
    <cellStyle name="Comma 5 10 4 2 3" xfId="11064" xr:uid="{D0088BC0-78D7-490A-B361-6726354D5371}"/>
    <cellStyle name="Comma 5 10 4 2 3 2" xfId="21215" xr:uid="{066A6755-9665-45E6-B0EB-7D9B46E5E280}"/>
    <cellStyle name="Comma 5 10 4 2 4" xfId="28682" xr:uid="{B0441D88-C6BF-495A-B66A-8DFB41B4D95A}"/>
    <cellStyle name="Comma 5 10 4 2 5" xfId="28686" xr:uid="{B20DA208-B3E5-4DA0-96D9-9293E08B0BBC}"/>
    <cellStyle name="Comma 5 10 4 2 6" xfId="15549" xr:uid="{AA42C7A4-7A6A-4EC8-8625-89279C5232B5}"/>
    <cellStyle name="Comma 5 10 4 3" xfId="3893" xr:uid="{35F5586B-5021-4ED3-829D-1B21FA747A42}"/>
    <cellStyle name="Comma 5 10 4 4" xfId="24467" xr:uid="{170EF805-B285-4242-B3FD-1E2FE8E294C7}"/>
    <cellStyle name="Comma 5 10 5" xfId="4283" xr:uid="{8CDBB12F-D76C-4FF9-806F-F58262A882CB}"/>
    <cellStyle name="Comma 5 10 5 2" xfId="9726" xr:uid="{BF33D259-8424-4D7F-B69E-BF84B60BEFEB}"/>
    <cellStyle name="Comma 5 10 5 2 2" xfId="29311" xr:uid="{9B92AD54-C9D7-4240-AA7A-16C009D4A62B}"/>
    <cellStyle name="Comma 5 10 5 2 3" xfId="26521" xr:uid="{4171EF99-0FC4-4E56-A504-53C50ADF400F}"/>
    <cellStyle name="Comma 5 10 5 2 4" xfId="19675" xr:uid="{983AD26F-C3F2-462A-8F04-731715B68813}"/>
    <cellStyle name="Comma 5 10 5 3" xfId="12292" xr:uid="{C465A687-BD45-460F-A59E-7CD3BC778C43}"/>
    <cellStyle name="Comma 5 10 5 3 2" xfId="22508" xr:uid="{02C33B75-C184-48EE-BA5E-C36774D1B066}"/>
    <cellStyle name="Comma 5 10 5 4" xfId="25795" xr:uid="{EE692D06-8F6B-4700-A289-CCF54FEA95D6}"/>
    <cellStyle name="Comma 5 10 5 5" xfId="16842" xr:uid="{FBB29FCC-3284-43C8-AB1F-8F7DC7A8BA40}"/>
    <cellStyle name="Comma 5 10 6" xfId="7881" xr:uid="{3448B102-D047-449D-B766-F48F8575DD35}"/>
    <cellStyle name="Comma 5 10 6 2" xfId="28408" xr:uid="{1BE15C7C-9DF7-43D8-AC61-B57074ADB0F5}"/>
    <cellStyle name="Comma 5 10 6 3" xfId="26991" xr:uid="{297E0D27-5950-4C2A-8D69-259ECAA77140}"/>
    <cellStyle name="Comma 5 10 6 4" xfId="14749" xr:uid="{3AF054B9-CCD1-4BBF-82C7-459DFCC9B9F4}"/>
    <cellStyle name="Comma 5 10 7" xfId="8369" xr:uid="{26578D32-77DB-490B-8664-D00E02F70DA1}"/>
    <cellStyle name="Comma 5 10 7 2" xfId="28391" xr:uid="{499C940D-45FE-4F54-959A-6DB095D3ED6E}"/>
    <cellStyle name="Comma 5 10 7 3" xfId="27777" xr:uid="{75C22B48-0049-410C-90D0-831799DEFEA5}"/>
    <cellStyle name="Comma 5 10 7 4" xfId="17580" xr:uid="{60A01BBC-4D3F-4070-BCD9-2B178199D78D}"/>
    <cellStyle name="Comma 5 10 8" xfId="10318" xr:uid="{CE51EDA9-8DEC-4F15-B7C9-99768E85A4F0}"/>
    <cellStyle name="Comma 5 10 8 2" xfId="20413" xr:uid="{0D6E7BCB-E213-47E7-99EA-64FCB4382333}"/>
    <cellStyle name="Comma 5 10 9" xfId="24417" xr:uid="{268E666C-BF4B-498A-A12F-C6A0D4EFF6C0}"/>
    <cellStyle name="Comma 5 11" xfId="469" xr:uid="{00000000-0005-0000-0000-0000D4010000}"/>
    <cellStyle name="Comma 5 11 10" xfId="13267" xr:uid="{655D5828-EE9B-497A-9D9D-9163AE216487}"/>
    <cellStyle name="Comma 5 11 2" xfId="470" xr:uid="{00000000-0005-0000-0000-0000D5010000}"/>
    <cellStyle name="Comma 5 11 2 2" xfId="3786" xr:uid="{8AB88C3C-AD17-4AFF-B6CC-A77B8D1136D9}"/>
    <cellStyle name="Comma 5 11 2 2 2" xfId="9460" xr:uid="{F5E5FFBF-927F-4E74-A6CA-B12F0332A855}"/>
    <cellStyle name="Comma 5 11 2 2 2 2" xfId="19076" xr:uid="{F761FBDA-8EC7-447D-808A-2FC8FE9D1774}"/>
    <cellStyle name="Comma 5 11 2 2 3" xfId="11720" xr:uid="{4FB7DCFA-F205-41BD-8AA5-00EE35DC8D79}"/>
    <cellStyle name="Comma 5 11 2 2 3 2" xfId="21909" xr:uid="{4951CAA1-DAA9-490B-8C39-98B2B048E27E}"/>
    <cellStyle name="Comma 5 11 2 2 4" xfId="27380" xr:uid="{63C9C5BC-8F56-44D0-99CA-16894BFCB562}"/>
    <cellStyle name="Comma 5 11 2 2 5" xfId="27564" xr:uid="{A9CA3276-1D53-457B-B865-CC44020D719D}"/>
    <cellStyle name="Comma 5 11 2 2 6" xfId="16243" xr:uid="{ECA1D4D1-F502-4BBC-AD3B-8057439F2DFA}"/>
    <cellStyle name="Comma 5 11 2 3" xfId="3983" xr:uid="{8CC41117-DEBE-4B5C-8DA0-D17E92BECF16}"/>
    <cellStyle name="Comma 5 11 2 3 2" xfId="5562" xr:uid="{BB80EA99-13CA-44D5-8C46-BCCF51BBC6FA}"/>
    <cellStyle name="Comma 5 11 2 4" xfId="2791" xr:uid="{C94904E8-E20C-4DD8-9EAC-4AEB7443DB6F}"/>
    <cellStyle name="Comma 5 11 2 5" xfId="23330" xr:uid="{19DCD103-A4A7-44DA-9347-1A5195E8A1AA}"/>
    <cellStyle name="Comma 5 11 2 6" xfId="14121" xr:uid="{9772C14A-C3A1-443E-99D2-542BE9EA48E3}"/>
    <cellStyle name="Comma 5 11 3" xfId="1791" xr:uid="{B4DF120D-59DD-4FD3-A892-D7C51EB3A9EC}"/>
    <cellStyle name="Comma 5 11 3 2" xfId="24285" xr:uid="{9045EDC3-D7EE-456A-8F16-71CC14D6761C}"/>
    <cellStyle name="Comma 5 11 3 3" xfId="25579" xr:uid="{2646E860-09B6-49B9-B672-E7A19AC77C48}"/>
    <cellStyle name="Comma 5 11 4" xfId="2790" xr:uid="{636300E4-4CD9-4625-BB4E-1828E43B6EAD}"/>
    <cellStyle name="Comma 5 11 4 2" xfId="5241" xr:uid="{33193FC7-93DE-48C4-892D-BE748D498804}"/>
    <cellStyle name="Comma 5 11 4 2 2" xfId="26237" xr:uid="{A37C1BBF-2F34-49E2-B463-8462BAF6D6CB}"/>
    <cellStyle name="Comma 5 11 4 3" xfId="26264" xr:uid="{322DE429-028E-43D8-976F-1D185B38BEAA}"/>
    <cellStyle name="Comma 5 11 5" xfId="4540" xr:uid="{711CA9A7-39C3-455C-AB8D-2087552A1C16}"/>
    <cellStyle name="Comma 5 11 5 2" xfId="9894" xr:uid="{F9C6C034-C94E-47D0-890B-48B58FF4371B}"/>
    <cellStyle name="Comma 5 11 5 2 2" xfId="19874" xr:uid="{3C9B6832-59AD-4D2F-971F-5AB57F3641A8}"/>
    <cellStyle name="Comma 5 11 5 3" xfId="12489" xr:uid="{ABE07BE2-56F6-4D6D-8597-D59B10AA0D0E}"/>
    <cellStyle name="Comma 5 11 5 3 2" xfId="22707" xr:uid="{242196AF-7C08-4739-818D-5082739AAFCF}"/>
    <cellStyle name="Comma 5 11 5 4" xfId="27362" xr:uid="{E8D386AE-CF1F-44E2-A14A-A9392317D249}"/>
    <cellStyle name="Comma 5 11 5 5" xfId="26519" xr:uid="{28559ADD-3EF4-46D0-9507-FFE8036FB1CB}"/>
    <cellStyle name="Comma 5 11 5 6" xfId="17041" xr:uid="{39556211-3132-4B3B-905A-DAD2414A7692}"/>
    <cellStyle name="Comma 5 11 6" xfId="7882" xr:uid="{A3ABD6CD-0C38-49BA-8278-E3D32C3E6754}"/>
    <cellStyle name="Comma 5 11 6 2" xfId="27847" xr:uid="{1E70947E-DCA6-42B8-A6F6-29A0C3F07F4A}"/>
    <cellStyle name="Comma 5 11 6 3" xfId="27844" xr:uid="{89279EAF-17D8-45D5-AEF5-93939ED4AA2E}"/>
    <cellStyle name="Comma 5 11 6 4" xfId="14750" xr:uid="{4DEF7CFC-8FEC-4063-8078-460CFE13EC25}"/>
    <cellStyle name="Comma 5 11 7" xfId="8370" xr:uid="{CDC09DEE-EA72-412C-94D4-935DF7EA773C}"/>
    <cellStyle name="Comma 5 11 7 2" xfId="17581" xr:uid="{8577C42B-E027-4A35-813F-72B7667A160D}"/>
    <cellStyle name="Comma 5 11 8" xfId="10319" xr:uid="{3D740659-FAE4-4851-9C35-EF781D50E027}"/>
    <cellStyle name="Comma 5 11 8 2" xfId="20414" xr:uid="{F5397577-C5F7-4346-B6B3-060F83E72CDD}"/>
    <cellStyle name="Comma 5 11 9" xfId="25813" xr:uid="{B77A552B-FF38-4A74-9225-1FF40C3A7D6B}"/>
    <cellStyle name="Comma 5 12" xfId="471" xr:uid="{00000000-0005-0000-0000-0000D6010000}"/>
    <cellStyle name="Comma 5 12 2" xfId="472" xr:uid="{00000000-0005-0000-0000-0000D7010000}"/>
    <cellStyle name="Comma 5 12 2 2" xfId="2793" xr:uid="{F1DF934B-DC3F-4555-9FF4-BD935B7CFAFF}"/>
    <cellStyle name="Comma 5 12 2 2 2" xfId="6615" xr:uid="{9685A7CF-F15F-4061-97FD-CF73CA16483D}"/>
    <cellStyle name="Comma 5 12 2 3" xfId="5563" xr:uid="{5C7D1730-B5CE-4D96-A723-83430F74A3C3}"/>
    <cellStyle name="Comma 5 12 3" xfId="1792" xr:uid="{286C50E3-4C0A-422E-AEAF-D5D9F7979D75}"/>
    <cellStyle name="Comma 5 12 3 2" xfId="23836" xr:uid="{CE3E4BFC-4BD5-4AC1-81B6-562C9D4783F6}"/>
    <cellStyle name="Comma 5 12 3 3" xfId="24919" xr:uid="{A9858513-06D5-4876-B406-1F78F5A7572D}"/>
    <cellStyle name="Comma 5 12 4" xfId="2792" xr:uid="{BFD2AF91-1929-4265-A735-44FA28F352C8}"/>
    <cellStyle name="Comma 5 12 4 2" xfId="5151" xr:uid="{7EF0B0B7-0888-4955-8988-398950AF2320}"/>
    <cellStyle name="Comma 5 12 5" xfId="5325" xr:uid="{B46FDDCF-F7C1-47E8-9313-504A8DB3D968}"/>
    <cellStyle name="Comma 5 12 5 2" xfId="14751" xr:uid="{DFD1E701-68D0-429E-9F4B-FD656566C754}"/>
    <cellStyle name="Comma 5 12 6" xfId="8371" xr:uid="{AA13AC0E-E992-488D-B8E7-55663AB3D5A3}"/>
    <cellStyle name="Comma 5 12 6 2" xfId="17582" xr:uid="{4D88FEC7-1F26-4ADB-9E76-35AA36765975}"/>
    <cellStyle name="Comma 5 12 7" xfId="10320" xr:uid="{DA91EBE1-A971-4AF6-8EE4-67D20EB8BB6F}"/>
    <cellStyle name="Comma 5 12 7 2" xfId="20415" xr:uid="{0B421443-F286-432D-8B74-F1458F97588A}"/>
    <cellStyle name="Comma 5 12 8" xfId="25321" xr:uid="{0A27AECB-2AE6-491E-B104-83E04B0FEABB}"/>
    <cellStyle name="Comma 5 12 9" xfId="13965" xr:uid="{13287AD9-446D-48C4-B2D7-78F10BAF51C9}"/>
    <cellStyle name="Comma 5 13" xfId="473" xr:uid="{00000000-0005-0000-0000-0000D8010000}"/>
    <cellStyle name="Comma 5 13 2" xfId="3433" xr:uid="{C178ABFC-38E6-4C83-8375-4F5B4BC506C1}"/>
    <cellStyle name="Comma 5 13 2 2" xfId="9089" xr:uid="{AC5D8C27-3D93-489A-8D73-A45C216ED927}"/>
    <cellStyle name="Comma 5 13 2 2 2" xfId="18538" xr:uid="{02D5CB1E-F47E-42FF-B00E-46D1C28A0740}"/>
    <cellStyle name="Comma 5 13 2 3" xfId="11196" xr:uid="{066D91F3-D3BD-4322-B518-C77B8362F46C}"/>
    <cellStyle name="Comma 5 13 2 3 2" xfId="21371" xr:uid="{991C5E47-9924-4907-88B2-A8D5DEFE595B}"/>
    <cellStyle name="Comma 5 13 2 4" xfId="28167" xr:uid="{00EC3D3E-3C49-4FDA-B11A-B04CB3FF17EC}"/>
    <cellStyle name="Comma 5 13 2 5" xfId="27081" xr:uid="{D1FE134E-80E7-4CE5-BEBB-AFAB44917758}"/>
    <cellStyle name="Comma 5 13 2 6" xfId="15705" xr:uid="{D4346DA9-DF92-4472-82AE-D96CBEADFCBE}"/>
    <cellStyle name="Comma 5 13 3" xfId="3892" xr:uid="{379E3B98-97CD-41FE-A5BD-BDC3F9CF1185}"/>
    <cellStyle name="Comma 5 13 3 2" xfId="5564" xr:uid="{EBAEE5C8-6622-411A-843A-F5F93077CFBE}"/>
    <cellStyle name="Comma 5 13 4" xfId="2794" xr:uid="{44CA0FFA-9A2C-4D0D-A0C5-1CEF163DD590}"/>
    <cellStyle name="Comma 5 13 5" xfId="25768" xr:uid="{0A69E130-3481-4CD9-815B-C548CD037FB1}"/>
    <cellStyle name="Comma 5 13 6" xfId="13420" xr:uid="{AF25B4BC-F94E-4F0A-AB8A-AB1BA8084C93}"/>
    <cellStyle name="Comma 5 14" xfId="3194" xr:uid="{612CB2C6-19FD-4EE5-9D3A-344DA59DD483}"/>
    <cellStyle name="Comma 5 14 2" xfId="8885" xr:uid="{36146CA9-D8C7-4EEC-AF42-C6B489193360}"/>
    <cellStyle name="Comma 5 14 2 2" xfId="28059" xr:uid="{7D2AB11B-6342-4EAB-8E57-B1A8B33D8902}"/>
    <cellStyle name="Comma 5 14 2 3" xfId="28639" xr:uid="{FF649524-3347-4FAC-A514-2AEDDEB437C5}"/>
    <cellStyle name="Comma 5 14 2 4" xfId="18267" xr:uid="{4B758E66-FB98-4056-8EF4-6DBD5052E6C0}"/>
    <cellStyle name="Comma 5 14 3" xfId="10955" xr:uid="{CAB4498F-44C6-46A9-B026-328310FC4F49}"/>
    <cellStyle name="Comma 5 14 3 2" xfId="21100" xr:uid="{9175204D-20FE-4B71-9045-C2A17DC324D2}"/>
    <cellStyle name="Comma 5 14 4" xfId="25254" xr:uid="{EFF31F72-0759-490C-8362-DC92DB9F355D}"/>
    <cellStyle name="Comma 5 14 5" xfId="15434" xr:uid="{D22F7271-F59D-4697-8864-2BA4933FC09D}"/>
    <cellStyle name="Comma 5 15" xfId="4202" xr:uid="{035D9CF0-1D68-4376-8BB9-D03F8B73D23E}"/>
    <cellStyle name="Comma 5 15 2" xfId="9659" xr:uid="{21C2D6E7-A6F6-4A82-8471-11066A6DDBCB}"/>
    <cellStyle name="Comma 5 15 2 2" xfId="19602" xr:uid="{72523DB1-2F9C-4A7D-B091-37FE9E9C8268}"/>
    <cellStyle name="Comma 5 15 3" xfId="12220" xr:uid="{EFCC7123-9955-449D-97AA-8988F1CB47FA}"/>
    <cellStyle name="Comma 5 15 3 2" xfId="22435" xr:uid="{F50F5142-DAE5-4628-9465-71C5CE8A4750}"/>
    <cellStyle name="Comma 5 15 4" xfId="24168" xr:uid="{88BDA14B-BAB0-4D29-9C5A-74157DB82FC3}"/>
    <cellStyle name="Comma 5 15 5" xfId="27863" xr:uid="{4D0A634F-0700-43F6-B564-8CF374DDFD43}"/>
    <cellStyle name="Comma 5 15 6" xfId="16769" xr:uid="{12C232D3-8657-4A7F-A23C-C3754545E9A6}"/>
    <cellStyle name="Comma 5 16" xfId="7880" xr:uid="{3BC334EF-E524-48AB-85D5-3A9FFE66D020}"/>
    <cellStyle name="Comma 5 16 2" xfId="14748" xr:uid="{D0304A3E-03C1-4EA9-885C-3FD844DA9C22}"/>
    <cellStyle name="Comma 5 17" xfId="8368" xr:uid="{CC86C015-54DC-41B9-BAB7-48395BE77248}"/>
    <cellStyle name="Comma 5 17 2" xfId="17579" xr:uid="{6E7AF2D1-276B-43AD-A090-1D1A02ACF0AA}"/>
    <cellStyle name="Comma 5 18" xfId="10317" xr:uid="{90247F4B-A040-4ECA-973F-8915FBC76843}"/>
    <cellStyle name="Comma 5 18 2" xfId="20412" xr:uid="{36C197E2-E2B2-46F7-A3EE-BFB44495A324}"/>
    <cellStyle name="Comma 5 19" xfId="25173" xr:uid="{2BAC482A-0D2B-4BB6-A160-7576444C901E}"/>
    <cellStyle name="Comma 5 2" xfId="474" xr:uid="{00000000-0005-0000-0000-0000D9010000}"/>
    <cellStyle name="Comma 5 2 2" xfId="475" xr:uid="{00000000-0005-0000-0000-0000DA010000}"/>
    <cellStyle name="Comma 5 2 2 2" xfId="476" xr:uid="{00000000-0005-0000-0000-0000DB010000}"/>
    <cellStyle name="Comma 5 2 2 3" xfId="477" xr:uid="{00000000-0005-0000-0000-0000DC010000}"/>
    <cellStyle name="Comma 5 2 2 3 2" xfId="2796" xr:uid="{02EAD1C3-2334-425F-A6D0-1A26156FE6E4}"/>
    <cellStyle name="Comma 5 2 2 3 2 2" xfId="6616" xr:uid="{132EA55D-D1CD-4F61-B86B-14AAA5041587}"/>
    <cellStyle name="Comma 5 2 2 3 3" xfId="5565" xr:uid="{B38287E1-1CEC-4D38-87F3-1A43F9CD6436}"/>
    <cellStyle name="Comma 5 2 2 4" xfId="2795" xr:uid="{2AC5D1CB-59CE-44F8-8E35-6099789B9E95}"/>
    <cellStyle name="Comma 5 2 2 5" xfId="8372" xr:uid="{0E69B59F-90E7-4D54-B61B-3939808AEE74}"/>
    <cellStyle name="Comma 5 2 2 5 2" xfId="17583" xr:uid="{69B929D0-9977-4B0D-8F08-6E59415FC6A5}"/>
    <cellStyle name="Comma 5 2 2 6" xfId="10321" xr:uid="{806B929F-2B2B-45E0-A92D-3C7802EBE86E}"/>
    <cellStyle name="Comma 5 2 2 6 2" xfId="20416" xr:uid="{054746EF-5EA1-4C5D-B3D9-26A28AE58354}"/>
    <cellStyle name="Comma 5 2 2 7" xfId="25532" xr:uid="{9DDFD912-7534-4A0A-950B-4D9079CF18DE}"/>
    <cellStyle name="Comma 5 2 2 8" xfId="14752" xr:uid="{19031BEE-A92B-4FB9-A84C-1F71D6E31628}"/>
    <cellStyle name="Comma 5 2 2 9" xfId="29881" xr:uid="{0F3E9EC7-9AFD-446D-8A7D-EB2D1F11FDE0}"/>
    <cellStyle name="Comma 5 2 3" xfId="478" xr:uid="{00000000-0005-0000-0000-0000DD010000}"/>
    <cellStyle name="Comma 5 2 3 2" xfId="1793" xr:uid="{566348F3-D786-4D45-9D06-FFB459440A60}"/>
    <cellStyle name="Comma 5 2 3 3" xfId="5140" xr:uid="{A66D3474-9B06-45DB-982F-FC33CDB22B4C}"/>
    <cellStyle name="Comma 5 2 4" xfId="5143" xr:uid="{9D85A074-4AAC-4B00-99C8-72EBEB4FAC07}"/>
    <cellStyle name="Comma 5 2 4 2" xfId="29880" xr:uid="{EDDDE918-24CB-4CDE-B010-ADC8B6329D69}"/>
    <cellStyle name="Comma 5 2 5" xfId="5308" xr:uid="{8017DEE5-B72C-4517-BEA2-53AC7E5960B5}"/>
    <cellStyle name="Comma 5 20" xfId="12992" xr:uid="{5595D381-1976-4702-83CF-E19B14F03A8B}"/>
    <cellStyle name="Comma 5 3" xfId="479" xr:uid="{00000000-0005-0000-0000-0000DE010000}"/>
    <cellStyle name="Comma 5 3 10" xfId="7883" xr:uid="{0798D49F-AEA5-438E-8C8A-C2282E643B89}"/>
    <cellStyle name="Comma 5 3 10 2" xfId="14753" xr:uid="{D64058E9-EE85-4574-8273-BE23F5E1B41B}"/>
    <cellStyle name="Comma 5 3 11" xfId="8373" xr:uid="{BAD45CC2-0895-4ABE-8960-ABFC46E4A5F6}"/>
    <cellStyle name="Comma 5 3 11 2" xfId="17584" xr:uid="{B78F97B0-C059-4DC8-8C77-97E9C0B39E55}"/>
    <cellStyle name="Comma 5 3 12" xfId="10322" xr:uid="{7FA09F43-C201-4A36-B1E1-B015FC158CCA}"/>
    <cellStyle name="Comma 5 3 12 2" xfId="20417" xr:uid="{B83E83B5-2EF6-4D15-903F-72FBC9F845E1}"/>
    <cellStyle name="Comma 5 3 13" xfId="25800" xr:uid="{77E6C945-CCAD-440F-9587-59AEA174B85A}"/>
    <cellStyle name="Comma 5 3 14" xfId="13018" xr:uid="{A08117BB-7EC4-41DA-BFEE-73DD58E4EE08}"/>
    <cellStyle name="Comma 5 3 2" xfId="480" xr:uid="{00000000-0005-0000-0000-0000DF010000}"/>
    <cellStyle name="Comma 5 3 2 10" xfId="8374" xr:uid="{78E8A92B-4B4D-4EE7-9DEF-C4A8B1453EAB}"/>
    <cellStyle name="Comma 5 3 2 10 2" xfId="17585" xr:uid="{23B427C7-8599-4CA2-BB5F-701081D46941}"/>
    <cellStyle name="Comma 5 3 2 11" xfId="10323" xr:uid="{FBE6D4AC-CB7C-4D84-BDC4-9530EAE633FA}"/>
    <cellStyle name="Comma 5 3 2 11 2" xfId="20418" xr:uid="{84A5A2F9-A2E1-4179-9C71-F3D3A233340A}"/>
    <cellStyle name="Comma 5 3 2 12" xfId="24475" xr:uid="{33D9366B-F0FB-45F2-B3BD-0DA667D40FB8}"/>
    <cellStyle name="Comma 5 3 2 13" xfId="13078" xr:uid="{E56C2E3A-F947-479A-A676-745087B7693F}"/>
    <cellStyle name="Comma 5 3 2 2" xfId="481" xr:uid="{00000000-0005-0000-0000-0000E0010000}"/>
    <cellStyle name="Comma 5 3 2 2 10" xfId="13643" xr:uid="{37387193-4A6A-48AB-BB2B-5106C26E6489}"/>
    <cellStyle name="Comma 5 3 2 2 2" xfId="482" xr:uid="{00000000-0005-0000-0000-0000E1010000}"/>
    <cellStyle name="Comma 5 3 2 2 2 2" xfId="2431" xr:uid="{7AB51383-16E2-42F5-A0D7-9E95AF636681}"/>
    <cellStyle name="Comma 5 3 2 2 2 2 2" xfId="7504" xr:uid="{423BE6ED-9B99-4E3D-816F-41492370D55D}"/>
    <cellStyle name="Comma 5 3 2 2 2 2 2 2" xfId="26403" xr:uid="{D7B8C897-927B-4CF2-8149-A512EE63FBBF}"/>
    <cellStyle name="Comma 5 3 2 2 2 2 2 3" xfId="26337" xr:uid="{7FBDA93D-F7B7-479A-985C-4046F5EE2405}"/>
    <cellStyle name="Comma 5 3 2 2 2 2 2 4" xfId="16246" xr:uid="{09143404-8696-48B7-BEC7-FF3237FF5681}"/>
    <cellStyle name="Comma 5 3 2 2 2 2 3" xfId="6279" xr:uid="{CB7356B2-71C0-4328-AD91-4E0A34052492}"/>
    <cellStyle name="Comma 5 3 2 2 2 2 3 2" xfId="29125" xr:uid="{2E5DE678-E5DC-480E-A9A2-EC40B0616BE9}"/>
    <cellStyle name="Comma 5 3 2 2 2 2 3 3" xfId="27676" xr:uid="{68D1BE04-BFE6-462B-943C-03CAD98A4917}"/>
    <cellStyle name="Comma 5 3 2 2 2 2 3 4" xfId="19079" xr:uid="{0EB0A3C6-0452-4F66-9BFD-AD8066D17391}"/>
    <cellStyle name="Comma 5 3 2 2 2 2 4" xfId="11723" xr:uid="{096498D2-C65D-428C-A253-717EE846FA06}"/>
    <cellStyle name="Comma 5 3 2 2 2 2 4 2" xfId="21912" xr:uid="{157E9A86-C297-4E09-8F7F-C1E10EDAE501}"/>
    <cellStyle name="Comma 5 3 2 2 2 2 5" xfId="24856" xr:uid="{A96A57AA-436B-4104-B082-0CCB95E83945}"/>
    <cellStyle name="Comma 5 3 2 2 2 2 6" xfId="14124" xr:uid="{DC810197-B92A-4C76-8E60-DACFFC98E98D}"/>
    <cellStyle name="Comma 5 3 2 2 2 3" xfId="3631" xr:uid="{FCEE98D2-CF86-44F9-BC9C-731BE97354E2}"/>
    <cellStyle name="Comma 5 3 2 2 2 3 2" xfId="9284" xr:uid="{42053E5A-E3AB-4779-BCCE-81A85F6DBD54}"/>
    <cellStyle name="Comma 5 3 2 2 2 3 2 2" xfId="27968" xr:uid="{99E84FCE-216F-4D85-903E-DEBF4BD63929}"/>
    <cellStyle name="Comma 5 3 2 2 2 3 2 3" xfId="28223" xr:uid="{04A20D45-83FF-4D67-936F-5ED6617B1194}"/>
    <cellStyle name="Comma 5 3 2 2 2 3 2 4" xfId="18775" xr:uid="{EB3B5C92-B31B-4FAB-921E-92F60289680C}"/>
    <cellStyle name="Comma 5 3 2 2 2 3 3" xfId="11431" xr:uid="{255CB297-6085-40A7-A0C0-B9B80E2D718C}"/>
    <cellStyle name="Comma 5 3 2 2 2 3 3 2" xfId="21608" xr:uid="{A940D8BB-97A3-470E-A106-16E39687307D}"/>
    <cellStyle name="Comma 5 3 2 2 2 3 4" xfId="25288" xr:uid="{F9B2D365-07B0-4F38-9EE9-3E8971861F89}"/>
    <cellStyle name="Comma 5 3 2 2 2 3 5" xfId="15942" xr:uid="{40B61550-28DA-4DBC-8BBD-2C0D1DA31C3F}"/>
    <cellStyle name="Comma 5 3 2 2 2 4" xfId="3946" xr:uid="{2037A386-34C1-4A40-AF03-F4C380451A3B}"/>
    <cellStyle name="Comma 5 3 2 2 2 4 2" xfId="5566" xr:uid="{F6D5A586-0DAF-484E-8D82-529B21C83D2D}"/>
    <cellStyle name="Comma 5 3 2 2 2 5" xfId="4674" xr:uid="{A50406F9-C20F-4EB4-812E-8584813AD791}"/>
    <cellStyle name="Comma 5 3 2 2 2 5 2" xfId="9981" xr:uid="{DCC0F161-EBDF-40CA-B33F-884D102C8887}"/>
    <cellStyle name="Comma 5 3 2 2 2 5 2 2" xfId="20008" xr:uid="{5A2B4CAF-7912-4A0B-9CB7-D1CBF3415FB4}"/>
    <cellStyle name="Comma 5 3 2 2 2 5 3" xfId="12623" xr:uid="{9A8FBD66-6853-481D-A984-B5F2871D464F}"/>
    <cellStyle name="Comma 5 3 2 2 2 5 3 2" xfId="22841" xr:uid="{E9C130B6-E231-4E25-B323-BDBEC7D965DF}"/>
    <cellStyle name="Comma 5 3 2 2 2 5 4" xfId="17175" xr:uid="{83707E3D-C922-4721-AB4F-623AB7C4140D}"/>
    <cellStyle name="Comma 5 3 2 2 2 6" xfId="2800" xr:uid="{80C391B3-E551-48D2-899A-6EADF8B8EC7C}"/>
    <cellStyle name="Comma 5 3 2 2 2 7" xfId="24286" xr:uid="{22182777-BE34-4998-A189-1EA28BA06578}"/>
    <cellStyle name="Comma 5 3 2 2 2 8" xfId="13674" xr:uid="{C4B76597-C9DC-4341-B9CE-99CC03206CF2}"/>
    <cellStyle name="Comma 5 3 2 2 3" xfId="1796" xr:uid="{650C0FF5-790F-41CF-A9D9-9EC28470C76B}"/>
    <cellStyle name="Comma 5 3 2 2 3 2" xfId="2432" xr:uid="{80B69A9B-D57D-4E85-81A3-07045BF0C8CF}"/>
    <cellStyle name="Comma 5 3 2 2 3 2 2" xfId="7505" xr:uid="{A1EACB8E-F14C-474E-B373-1028B1639272}"/>
    <cellStyle name="Comma 5 3 2 2 3 2 2 2" xfId="29126" xr:uid="{7FFDE5FB-436B-4FEE-AD22-B56DA86B199D}"/>
    <cellStyle name="Comma 5 3 2 2 3 2 2 3" xfId="28238" xr:uid="{8DC543E6-535F-4C29-9C28-68281DC13507}"/>
    <cellStyle name="Comma 5 3 2 2 3 2 2 4" xfId="19080" xr:uid="{D92BDC35-38C8-414C-966D-74F335FD966A}"/>
    <cellStyle name="Comma 5 3 2 2 3 2 3" xfId="6280" xr:uid="{C03A6C53-3DC3-4B2A-8942-8588C5CCEAAC}"/>
    <cellStyle name="Comma 5 3 2 2 3 2 3 2" xfId="21913" xr:uid="{A3EBE783-B8D1-49CE-A152-46B363C6B85B}"/>
    <cellStyle name="Comma 5 3 2 2 3 2 4" xfId="23862" xr:uid="{8500C91A-C376-4DB6-8273-B163B30F0382}"/>
    <cellStyle name="Comma 5 3 2 2 3 2 5" xfId="16247" xr:uid="{F0EF377B-4140-4061-B4C6-BB43693AE9DE}"/>
    <cellStyle name="Comma 5 3 2 2 3 3" xfId="3129" xr:uid="{7FFED1C3-D5F7-4F2D-B01E-5DF9E92CF901}"/>
    <cellStyle name="Comma 5 3 2 2 3 4" xfId="4814" xr:uid="{3B1837A1-502C-4484-90F8-733DE9DFEED6}"/>
    <cellStyle name="Comma 5 3 2 2 3 4 2" xfId="10085" xr:uid="{ABF3CD1F-5604-4803-8C8A-B308A8F183CE}"/>
    <cellStyle name="Comma 5 3 2 2 3 4 2 2" xfId="20148" xr:uid="{FD1B1E28-1DEB-441C-8D28-81FE51245563}"/>
    <cellStyle name="Comma 5 3 2 2 3 4 3" xfId="12763" xr:uid="{25FE0F3D-E314-4F6B-84DD-2699DA126ECB}"/>
    <cellStyle name="Comma 5 3 2 2 3 4 3 2" xfId="22981" xr:uid="{CB5F7A25-0FE8-4455-B678-C0000AC121AA}"/>
    <cellStyle name="Comma 5 3 2 2 3 4 4" xfId="17315" xr:uid="{E5BFD54D-2B4E-4786-81A1-83A1CA89889E}"/>
    <cellStyle name="Comma 5 3 2 2 3 5" xfId="8239" xr:uid="{AA454B77-DDAA-471A-96FD-04DE2DDF8E4E}"/>
    <cellStyle name="Comma 5 3 2 2 3 6" xfId="25665" xr:uid="{EA017A45-40E2-4FB6-A2D8-0BEF8C57B3E2}"/>
    <cellStyle name="Comma 5 3 2 2 3 7" xfId="14125" xr:uid="{D563C027-CB05-42C0-AE29-66075DE142A6}"/>
    <cellStyle name="Comma 5 3 2 2 4" xfId="2430" xr:uid="{473BDD55-E7E4-4717-93F1-BAAEF7F0116F}"/>
    <cellStyle name="Comma 5 3 2 2 4 2" xfId="3788" xr:uid="{E78577A0-BBA4-47DD-8306-69AB67440A65}"/>
    <cellStyle name="Comma 5 3 2 2 4 2 2" xfId="9462" xr:uid="{1B6407E5-6DDA-4514-B5DC-53BBFA05965F}"/>
    <cellStyle name="Comma 5 3 2 2 4 2 2 2" xfId="19078" xr:uid="{9FA09FA4-7646-4ABC-9CC7-D93C08BF13DC}"/>
    <cellStyle name="Comma 5 3 2 2 4 2 3" xfId="11722" xr:uid="{B69C411B-4CE0-46E9-BBFE-92CCDB9DD431}"/>
    <cellStyle name="Comma 5 3 2 2 4 2 3 2" xfId="21911" xr:uid="{9819E4C8-49E0-47FF-B636-9741AF9332B8}"/>
    <cellStyle name="Comma 5 3 2 2 4 2 4" xfId="29023" xr:uid="{BCAD7F3E-5065-44C1-B547-41DF558038E4}"/>
    <cellStyle name="Comma 5 3 2 2 4 2 5" xfId="26395" xr:uid="{8A0202D7-DDA3-4A08-9A38-E916F24F5026}"/>
    <cellStyle name="Comma 5 3 2 2 4 2 6" xfId="16245" xr:uid="{0243B2B7-D939-4E4B-8380-BBFF22BC20F8}"/>
    <cellStyle name="Comma 5 3 2 2 4 3" xfId="3968" xr:uid="{8B9D533E-588F-45AE-84E9-2DD71A77B06F}"/>
    <cellStyle name="Comma 5 3 2 2 4 3 2" xfId="6278" xr:uid="{B1D25AFE-30F5-451F-9CE7-CBD3D7A20833}"/>
    <cellStyle name="Comma 5 3 2 2 4 4" xfId="2799" xr:uid="{A6769F21-32C4-4205-8A66-584C4A88F9F2}"/>
    <cellStyle name="Comma 5 3 2 2 4 5" xfId="24745" xr:uid="{B6594E49-C7E9-479F-A568-FD1988EBDD60}"/>
    <cellStyle name="Comma 5 3 2 2 4 6" xfId="14123" xr:uid="{DE60D67F-8621-40DC-B6E7-3E6793DFEA41}"/>
    <cellStyle name="Comma 5 3 2 2 5" xfId="4660" xr:uid="{F2B2F77F-7206-46B8-BC7D-ACCD0D8CEED2}"/>
    <cellStyle name="Comma 5 3 2 2 5 2" xfId="9979" xr:uid="{6B52CE65-C9C4-41C4-83C8-6B715AA3F156}"/>
    <cellStyle name="Comma 5 3 2 2 5 2 2" xfId="29429" xr:uid="{F6E2E687-F3EC-44B9-8A7E-2EE41175C63A}"/>
    <cellStyle name="Comma 5 3 2 2 5 2 3" xfId="28812" xr:uid="{5C41E403-B924-429F-A68D-BD049BDF2BB7}"/>
    <cellStyle name="Comma 5 3 2 2 5 2 4" xfId="19994" xr:uid="{BEBC3F71-5FC5-4343-8C8D-DCAABE87F041}"/>
    <cellStyle name="Comma 5 3 2 2 5 3" xfId="12609" xr:uid="{AEFC7A90-26F7-4E10-8CF3-D87A1A21D373}"/>
    <cellStyle name="Comma 5 3 2 2 5 3 2" xfId="22827" xr:uid="{FAEDC938-7CC0-4D80-9C38-738BF2F42D48}"/>
    <cellStyle name="Comma 5 3 2 2 5 4" xfId="23274" xr:uid="{355D26D6-6F20-4AE8-9143-CF544509F709}"/>
    <cellStyle name="Comma 5 3 2 2 5 5" xfId="17161" xr:uid="{33D96D9F-7CF2-402E-9164-96A62F031E7D}"/>
    <cellStyle name="Comma 5 3 2 2 6" xfId="5461" xr:uid="{EBC25EA1-21AF-4418-844B-4E991FBC52D7}"/>
    <cellStyle name="Comma 5 3 2 2 6 2" xfId="28911" xr:uid="{5B2BFFDF-7B25-48B6-86AD-F0D38D1343C6}"/>
    <cellStyle name="Comma 5 3 2 2 6 3" xfId="26613" xr:uid="{88B131C1-4AFD-42B4-AE08-4C1B2C05CEF4}"/>
    <cellStyle name="Comma 5 3 2 2 6 4" xfId="14755" xr:uid="{9F070CD8-776D-438E-81AE-E4D15FF224AA}"/>
    <cellStyle name="Comma 5 3 2 2 7" xfId="8375" xr:uid="{99E9C5FD-8DD9-409E-A530-59523F0796C7}"/>
    <cellStyle name="Comma 5 3 2 2 7 2" xfId="28555" xr:uid="{50D79EC9-0AE3-4F84-90E5-17A964F344DA}"/>
    <cellStyle name="Comma 5 3 2 2 7 3" xfId="26477" xr:uid="{1FAE583D-3369-4D07-A329-E85DCB214DCC}"/>
    <cellStyle name="Comma 5 3 2 2 7 4" xfId="17586" xr:uid="{DDDF9378-390F-4249-A831-9E7A1EACF663}"/>
    <cellStyle name="Comma 5 3 2 2 8" xfId="10324" xr:uid="{881E9193-DBD2-423C-88D9-3A114CC9FBC0}"/>
    <cellStyle name="Comma 5 3 2 2 8 2" xfId="20419" xr:uid="{45D9FC75-C038-48DD-AE5D-433B35468183}"/>
    <cellStyle name="Comma 5 3 2 2 9" xfId="23858" xr:uid="{0F00DE3A-0828-4B30-8F14-3604A4116227}"/>
    <cellStyle name="Comma 5 3 2 3" xfId="483" xr:uid="{00000000-0005-0000-0000-0000E2010000}"/>
    <cellStyle name="Comma 5 3 2 3 2" xfId="2433" xr:uid="{E3265273-D49D-40E8-A7BA-4E4585F52D94}"/>
    <cellStyle name="Comma 5 3 2 3 2 2" xfId="7506" xr:uid="{2D999129-26FE-4EB6-B44B-D9FB98F91898}"/>
    <cellStyle name="Comma 5 3 2 3 2 2 2" xfId="26141" xr:uid="{4FFD68C0-FC5A-4E89-A1FE-265EB788C00F}"/>
    <cellStyle name="Comma 5 3 2 3 2 2 2 2" xfId="26500" xr:uid="{999CBE18-CA7C-4AC3-9AE5-4B5EB276C52E}"/>
    <cellStyle name="Comma 5 3 2 3 2 2 3" xfId="28588" xr:uid="{F1E88CD2-794F-4AFB-A7A3-F35172DD5507}"/>
    <cellStyle name="Comma 5 3 2 3 2 2 4" xfId="16248" xr:uid="{93F530AE-823F-472E-83DA-8116B96ECF3F}"/>
    <cellStyle name="Comma 5 3 2 3 2 3" xfId="6281" xr:uid="{4C222A61-F0B3-45B2-981B-F35AF5DD6D5B}"/>
    <cellStyle name="Comma 5 3 2 3 2 3 2" xfId="29127" xr:uid="{44B9B8AA-8150-4980-A928-FAC4CE9BAFBA}"/>
    <cellStyle name="Comma 5 3 2 3 2 3 3" xfId="27156" xr:uid="{327CA3D4-169A-4550-9155-48A998CC4525}"/>
    <cellStyle name="Comma 5 3 2 3 2 3 4" xfId="19081" xr:uid="{20DAE4F4-C4BD-49B3-9DC3-17FC8309B009}"/>
    <cellStyle name="Comma 5 3 2 3 2 4" xfId="11724" xr:uid="{F5E83E98-0E5F-4A97-A924-161C0BDFAC4C}"/>
    <cellStyle name="Comma 5 3 2 3 2 4 2" xfId="21914" xr:uid="{2CA197B9-E938-4C15-8671-7628BB2C1C5A}"/>
    <cellStyle name="Comma 5 3 2 3 2 5" xfId="24577" xr:uid="{3E707CA9-581A-429C-824C-69F7B46CDBE8}"/>
    <cellStyle name="Comma 5 3 2 3 2 6" xfId="14126" xr:uid="{FD8BB24D-CF07-42D0-BA46-88F1CA09C5E8}"/>
    <cellStyle name="Comma 5 3 2 3 3" xfId="3630" xr:uid="{594FB077-00EE-475E-B646-4F0F5BEFF1E4}"/>
    <cellStyle name="Comma 5 3 2 3 3 2" xfId="9283" xr:uid="{1969DE80-1DE8-45F3-9B6E-DD13598D848F}"/>
    <cellStyle name="Comma 5 3 2 3 3 2 2" xfId="28783" xr:uid="{859DF23A-24E4-4C8E-AD9E-59F0FB151E0B}"/>
    <cellStyle name="Comma 5 3 2 3 3 2 3" xfId="28247" xr:uid="{50080347-AFF8-4122-95F1-E2A8105BE797}"/>
    <cellStyle name="Comma 5 3 2 3 3 2 4" xfId="18774" xr:uid="{0D43F77A-B1AF-491D-829C-9AB4D1E07365}"/>
    <cellStyle name="Comma 5 3 2 3 3 3" xfId="11430" xr:uid="{A32D913B-73F6-4E20-97E4-06E7B1609CE6}"/>
    <cellStyle name="Comma 5 3 2 3 3 3 2" xfId="21607" xr:uid="{00DAE752-CBE6-4527-902A-C585D03D1A1A}"/>
    <cellStyle name="Comma 5 3 2 3 3 4" xfId="25870" xr:uid="{1EC2F173-3E28-4D1F-BF09-17FD309E982F}"/>
    <cellStyle name="Comma 5 3 2 3 3 5" xfId="15941" xr:uid="{E6BF1497-D5CA-43FE-8FC4-D44643D16C71}"/>
    <cellStyle name="Comma 5 3 2 3 4" xfId="3927" xr:uid="{61BEB571-7F33-4FAD-9E89-C52947C6DF51}"/>
    <cellStyle name="Comma 5 3 2 3 4 2" xfId="5567" xr:uid="{35989B6E-F0C7-4808-B145-A2B3200DB49A}"/>
    <cellStyle name="Comma 5 3 2 3 5" xfId="4673" xr:uid="{50538F83-32F8-4867-A1D3-8B9CEAF1B780}"/>
    <cellStyle name="Comma 5 3 2 3 5 2" xfId="9980" xr:uid="{D41F6643-AD4C-406E-B9D3-C251ED24E8C7}"/>
    <cellStyle name="Comma 5 3 2 3 5 2 2" xfId="20007" xr:uid="{D924CE51-CB0E-4D3F-BF5C-7DE0C8DBCD2D}"/>
    <cellStyle name="Comma 5 3 2 3 5 3" xfId="12622" xr:uid="{FC330750-0F33-40AF-A805-A80C523ACDE1}"/>
    <cellStyle name="Comma 5 3 2 3 5 3 2" xfId="22840" xr:uid="{DD35B8E0-4C88-4EB6-869A-E30CB9769696}"/>
    <cellStyle name="Comma 5 3 2 3 5 4" xfId="17174" xr:uid="{8AB791AE-7DA2-420B-9F93-A0F665B53341}"/>
    <cellStyle name="Comma 5 3 2 3 6" xfId="2801" xr:uid="{E465CDC3-D18B-42D7-AEC8-768B3C029502}"/>
    <cellStyle name="Comma 5 3 2 3 7" xfId="25762" xr:uid="{B6B545EC-B37D-479A-A1CF-BCC83E78ADDD}"/>
    <cellStyle name="Comma 5 3 2 3 8" xfId="13673" xr:uid="{B9A652FF-9921-4CA9-AF62-898945A3F2B4}"/>
    <cellStyle name="Comma 5 3 2 4" xfId="1795" xr:uid="{AEC7B1E5-0993-4F3D-BA31-F984BDA970C3}"/>
    <cellStyle name="Comma 5 3 2 4 2" xfId="2434" xr:uid="{C374E73A-326A-49B0-AF73-4FA1335CE411}"/>
    <cellStyle name="Comma 5 3 2 4 2 2" xfId="7507" xr:uid="{44F61CA7-1299-4651-8D52-E07DA9D7BC43}"/>
    <cellStyle name="Comma 5 3 2 4 2 2 2" xfId="29128" xr:uid="{5493F54B-C98E-4A57-AC38-31225DD00FF3}"/>
    <cellStyle name="Comma 5 3 2 4 2 2 3" xfId="28704" xr:uid="{72A6FC53-4EB7-4522-897A-D66C130C740C}"/>
    <cellStyle name="Comma 5 3 2 4 2 2 4" xfId="19082" xr:uid="{209D69E4-A621-465B-943C-F59309DA5EC8}"/>
    <cellStyle name="Comma 5 3 2 4 2 3" xfId="6282" xr:uid="{1EBADB9D-FCE2-407C-8F4D-FB5D4CA638DD}"/>
    <cellStyle name="Comma 5 3 2 4 2 3 2" xfId="21915" xr:uid="{F0A6365A-DA9A-4B20-B345-DED701A32E91}"/>
    <cellStyle name="Comma 5 3 2 4 2 4" xfId="26227" xr:uid="{4A0D5A1E-5930-42EF-8D5A-67159F2C4B6A}"/>
    <cellStyle name="Comma 5 3 2 4 2 5" xfId="16249" xr:uid="{698994CE-561E-46D2-BE9E-D8DBC83115FA}"/>
    <cellStyle name="Comma 5 3 2 4 3" xfId="3193" xr:uid="{04A134B9-7C2D-4A62-99FB-E121897F4B52}"/>
    <cellStyle name="Comma 5 3 2 4 4" xfId="4815" xr:uid="{1F3EA5BB-F66C-4625-B9BC-CE6F566A723D}"/>
    <cellStyle name="Comma 5 3 2 4 4 2" xfId="10086" xr:uid="{8D507A9F-C87E-4E50-96EA-9F9B9243651B}"/>
    <cellStyle name="Comma 5 3 2 4 4 2 2" xfId="20149" xr:uid="{648ED683-02F0-4AC9-AD62-A5A56B394D68}"/>
    <cellStyle name="Comma 5 3 2 4 4 3" xfId="12764" xr:uid="{1A4CE363-A1E5-4E7E-83EA-2088489B501F}"/>
    <cellStyle name="Comma 5 3 2 4 4 3 2" xfId="22982" xr:uid="{6B6B1571-E11C-4FB2-BD6F-0111619ABF0A}"/>
    <cellStyle name="Comma 5 3 2 4 4 4" xfId="17316" xr:uid="{13BEBD04-B876-4441-8E4C-645DE61F95AC}"/>
    <cellStyle name="Comma 5 3 2 4 5" xfId="8240" xr:uid="{D896A94B-8702-4897-80C3-6CB2BE63538A}"/>
    <cellStyle name="Comma 5 3 2 4 6" xfId="24332" xr:uid="{5D50193B-9982-4FC7-B224-C53CF3A1F2B3}"/>
    <cellStyle name="Comma 5 3 2 4 7" xfId="14127" xr:uid="{EAAA7EA4-0A3A-4110-9AE4-DFB5AFC2B6FC}"/>
    <cellStyle name="Comma 5 3 2 5" xfId="2429" xr:uid="{3D884CD5-16CA-419A-AAFA-64E336E8677C}"/>
    <cellStyle name="Comma 5 3 2 5 2" xfId="3787" xr:uid="{F4ECB915-6B8B-4D7C-9E58-874EC8B13AD0}"/>
    <cellStyle name="Comma 5 3 2 5 2 2" xfId="9461" xr:uid="{012D741C-4F21-4581-9BFD-E0842F03A0A9}"/>
    <cellStyle name="Comma 5 3 2 5 2 2 2" xfId="19077" xr:uid="{9401748A-B371-48B4-82BB-B9FFA5F8AFDE}"/>
    <cellStyle name="Comma 5 3 2 5 2 3" xfId="11721" xr:uid="{E3D826A8-975A-4EEA-8C1D-D888B21E5C6E}"/>
    <cellStyle name="Comma 5 3 2 5 2 3 2" xfId="21910" xr:uid="{B4E54242-3D4B-4B4D-B032-30542856679F}"/>
    <cellStyle name="Comma 5 3 2 5 2 4" xfId="28915" xr:uid="{3F8B58B1-DA4B-4BFD-BC19-9681D71279A3}"/>
    <cellStyle name="Comma 5 3 2 5 2 5" xfId="27506" xr:uid="{682086AA-874A-485C-AE5B-B862A16ADFB2}"/>
    <cellStyle name="Comma 5 3 2 5 2 6" xfId="16244" xr:uid="{72F7CADD-FC19-42CD-A617-354097012EA9}"/>
    <cellStyle name="Comma 5 3 2 5 3" xfId="3945" xr:uid="{06E467EC-A19C-44B4-9AD9-5B87F6C0E6A1}"/>
    <cellStyle name="Comma 5 3 2 5 3 2" xfId="6277" xr:uid="{241DD1E3-BBE7-49D0-8B12-DCDF26580A9D}"/>
    <cellStyle name="Comma 5 3 2 5 4" xfId="2798" xr:uid="{2A811C03-A790-45D8-AC9B-05C4C38E5873}"/>
    <cellStyle name="Comma 5 3 2 5 5" xfId="24999" xr:uid="{3B6F4C9B-D094-406B-BC5A-EF05C0AA6E49}"/>
    <cellStyle name="Comma 5 3 2 5 6" xfId="14122" xr:uid="{CF2A66C3-CCA7-4461-9DD5-EA8074F85AD6}"/>
    <cellStyle name="Comma 5 3 2 6" xfId="3530" xr:uid="{ABB44B61-3494-41D1-B477-F8EDD58AC08C}"/>
    <cellStyle name="Comma 5 3 2 6 2" xfId="8319" xr:uid="{2DC48CB6-80D6-4285-BB3E-3B102D10EE23}"/>
    <cellStyle name="Comma 5 3 2 6 2 2" xfId="28586" xr:uid="{825505B3-4EB0-4E0B-BA82-B3761F36A14C}"/>
    <cellStyle name="Comma 5 3 2 6 2 3" xfId="26758" xr:uid="{CC9169D8-73D9-495F-B492-0DC35D891BF8}"/>
    <cellStyle name="Comma 5 3 2 6 2 4" xfId="15822" xr:uid="{DB352765-37CC-48F3-91CC-CCEE7A75F83C}"/>
    <cellStyle name="Comma 5 3 2 6 3" xfId="9184" xr:uid="{668FC8B2-E569-49DE-8B48-844AC4C9F98C}"/>
    <cellStyle name="Comma 5 3 2 6 3 2" xfId="18655" xr:uid="{EBF19833-3399-41A9-8898-735FDD062455}"/>
    <cellStyle name="Comma 5 3 2 6 4" xfId="11313" xr:uid="{FB955D51-6E22-4DF1-BF65-47C82F0E4B6D}"/>
    <cellStyle name="Comma 5 3 2 6 4 2" xfId="21488" xr:uid="{7279BCC9-A92D-4AEB-AE78-A32BFD66DE8B}"/>
    <cellStyle name="Comma 5 3 2 6 5" xfId="23575" xr:uid="{6CB88E9A-8B27-42A3-9B7D-BF8C48AA4683}"/>
    <cellStyle name="Comma 5 3 2 6 6" xfId="13540" xr:uid="{C3122C45-E0D2-4252-B1A0-79E440E638AA}"/>
    <cellStyle name="Comma 5 3 2 7" xfId="3272" xr:uid="{3B6F019B-CB61-4852-BF2D-DEEE91422192}"/>
    <cellStyle name="Comma 5 3 2 7 2" xfId="8960" xr:uid="{1497826B-848E-46F4-906D-5C6227BE70A0}"/>
    <cellStyle name="Comma 5 3 2 7 2 2" xfId="18351" xr:uid="{69695DB4-BFBE-4942-94FC-90F7E315FE60}"/>
    <cellStyle name="Comma 5 3 2 7 3" xfId="11033" xr:uid="{4E0067FE-EAD9-4A53-A811-6A1BEC90A161}"/>
    <cellStyle name="Comma 5 3 2 7 3 2" xfId="21184" xr:uid="{241FF1A9-058E-4BE9-96D7-BA6CBEA4CB50}"/>
    <cellStyle name="Comma 5 3 2 7 4" xfId="26032" xr:uid="{21D5C97E-7981-4EE8-B502-AD52BDE596B3}"/>
    <cellStyle name="Comma 5 3 2 7 5" xfId="28139" xr:uid="{2245990C-5571-4C77-9D35-A37BA8993185}"/>
    <cellStyle name="Comma 5 3 2 7 6" xfId="15518" xr:uid="{D6A8F597-6AFE-4C2B-9782-9424ECF52FAD}"/>
    <cellStyle name="Comma 5 3 2 8" xfId="4217" xr:uid="{125C8798-8CC2-4C05-902C-BD646AC99E3F}"/>
    <cellStyle name="Comma 5 3 2 8 2" xfId="9666" xr:uid="{29DE2286-6136-4B9B-9F69-B1E71BD31DE3}"/>
    <cellStyle name="Comma 5 3 2 8 2 2" xfId="19613" xr:uid="{5166857A-F36A-440E-99A5-ADF606956CD8}"/>
    <cellStyle name="Comma 5 3 2 8 3" xfId="12230" xr:uid="{377CE498-B2E6-4170-96BE-66A189E7A158}"/>
    <cellStyle name="Comma 5 3 2 8 3 2" xfId="22446" xr:uid="{F15BE8F3-7643-4D87-9591-CB46AAAE4548}"/>
    <cellStyle name="Comma 5 3 2 8 4" xfId="27339" xr:uid="{127F0076-3370-4568-843F-E846FCD7717C}"/>
    <cellStyle name="Comma 5 3 2 8 5" xfId="27546" xr:uid="{02AC1320-955E-4298-B832-255B3604EE79}"/>
    <cellStyle name="Comma 5 3 2 8 6" xfId="16780" xr:uid="{E16BC0AF-0658-488D-97B1-34CAFF0EDBE3}"/>
    <cellStyle name="Comma 5 3 2 9" xfId="7884" xr:uid="{2E356566-3216-4421-9F32-A9562B79D5B6}"/>
    <cellStyle name="Comma 5 3 2 9 2" xfId="14754" xr:uid="{7F200EF0-C8B7-42A6-B319-B93C8176B9D3}"/>
    <cellStyle name="Comma 5 3 3" xfId="484" xr:uid="{00000000-0005-0000-0000-0000E3010000}"/>
    <cellStyle name="Comma 5 3 3 10" xfId="10325" xr:uid="{B0E51AFA-BADF-4416-9999-46112FDC5B68}"/>
    <cellStyle name="Comma 5 3 3 10 2" xfId="20420" xr:uid="{7B2721C2-2EFE-4310-BD6A-5C2A1ECED321}"/>
    <cellStyle name="Comma 5 3 3 11" xfId="23587" xr:uid="{00DF1C9C-3263-4723-8288-79C7B814FE22}"/>
    <cellStyle name="Comma 5 3 3 12" xfId="13111" xr:uid="{DF511CBD-0B0F-46E1-BB97-DFCA41B65348}"/>
    <cellStyle name="Comma 5 3 3 2" xfId="485" xr:uid="{00000000-0005-0000-0000-0000E4010000}"/>
    <cellStyle name="Comma 5 3 3 2 2" xfId="2436" xr:uid="{FFBC1080-38E4-4044-A388-0C2D4A1FEE77}"/>
    <cellStyle name="Comma 5 3 3 2 2 2" xfId="7508" xr:uid="{52344BF7-5016-438F-8F3F-4C75BED789C7}"/>
    <cellStyle name="Comma 5 3 3 2 2 2 2" xfId="25016" xr:uid="{DFE78358-FDD0-45AE-9934-937A7C4535D5}"/>
    <cellStyle name="Comma 5 3 3 2 2 2 2 2" xfId="28784" xr:uid="{F92F7561-E540-402C-AF53-1DA1225DC331}"/>
    <cellStyle name="Comma 5 3 3 2 2 2 3" xfId="26314" xr:uid="{D6FCC56A-9669-440A-9488-4907B0310843}"/>
    <cellStyle name="Comma 5 3 3 2 2 2 4" xfId="16251" xr:uid="{7969A939-DD99-47B2-86A7-13D1F35FA2EB}"/>
    <cellStyle name="Comma 5 3 3 2 2 3" xfId="6284" xr:uid="{283D6F1E-557D-4421-9A03-2AB668B83437}"/>
    <cellStyle name="Comma 5 3 3 2 2 3 2" xfId="29130" xr:uid="{056E4EDE-E4C3-4029-8704-4F01A896B79B}"/>
    <cellStyle name="Comma 5 3 3 2 2 3 3" xfId="27919" xr:uid="{9D9E51B4-A3D2-4E64-93B2-B5F3661A0229}"/>
    <cellStyle name="Comma 5 3 3 2 2 3 4" xfId="19084" xr:uid="{64D994F2-78B4-456D-864D-13884EF2927D}"/>
    <cellStyle name="Comma 5 3 3 2 2 4" xfId="11726" xr:uid="{4C94DF2E-D518-4EB8-BAEB-3DCA81DE8F21}"/>
    <cellStyle name="Comma 5 3 3 2 2 4 2" xfId="21917" xr:uid="{24FA514B-A3D4-4107-8D42-B6F5553BBCFB}"/>
    <cellStyle name="Comma 5 3 3 2 2 5" xfId="25370" xr:uid="{58FF0EBD-5A5C-4EF9-A5B1-082D5C05F494}"/>
    <cellStyle name="Comma 5 3 3 2 2 6" xfId="14129" xr:uid="{25BCEE16-E5C3-403B-8703-69D5DEF641EE}"/>
    <cellStyle name="Comma 5 3 3 2 3" xfId="3632" xr:uid="{B6CEBC71-C909-406A-BA56-961A9FAFAFCD}"/>
    <cellStyle name="Comma 5 3 3 2 3 2" xfId="9285" xr:uid="{3458D1B6-43E9-46A7-A112-9A4559D21796}"/>
    <cellStyle name="Comma 5 3 3 2 3 2 2" xfId="26492" xr:uid="{1BD29ECD-1154-43B9-925B-027A7D88D095}"/>
    <cellStyle name="Comma 5 3 3 2 3 2 3" xfId="27809" xr:uid="{869D2DE2-3067-4340-BF5D-B74366D81ADD}"/>
    <cellStyle name="Comma 5 3 3 2 3 2 4" xfId="18776" xr:uid="{85AA0B3F-7AD2-4F41-9BBD-FB9CCD4D1427}"/>
    <cellStyle name="Comma 5 3 3 2 3 3" xfId="11432" xr:uid="{07D4ED90-AB09-4D91-A3A3-40B4A2AD0EFA}"/>
    <cellStyle name="Comma 5 3 3 2 3 3 2" xfId="21609" xr:uid="{D8BEA49B-3AED-4FC4-8C2E-4BF7C897DB05}"/>
    <cellStyle name="Comma 5 3 3 2 3 4" xfId="25342" xr:uid="{2C114287-7A24-4572-8D16-B0D5A0EDC65F}"/>
    <cellStyle name="Comma 5 3 3 2 3 5" xfId="15943" xr:uid="{3D5E98CD-CE66-497A-A6BF-B9730B85BC66}"/>
    <cellStyle name="Comma 5 3 3 2 4" xfId="3897" xr:uid="{98413230-D2E3-4A41-B273-0FF27BE7BFFE}"/>
    <cellStyle name="Comma 5 3 3 2 4 2" xfId="5568" xr:uid="{E9DA8008-00FC-4104-94CA-4924C5DDA46E}"/>
    <cellStyle name="Comma 5 3 3 2 5" xfId="4675" xr:uid="{6869FF89-8491-439C-A591-8B76794B7713}"/>
    <cellStyle name="Comma 5 3 3 2 5 2" xfId="9982" xr:uid="{8804436C-727B-4735-BB60-F29B04F4AE42}"/>
    <cellStyle name="Comma 5 3 3 2 5 2 2" xfId="20009" xr:uid="{2328983C-20C4-44E6-ABE8-A2BFF5F209C8}"/>
    <cellStyle name="Comma 5 3 3 2 5 3" xfId="12624" xr:uid="{3442D8E0-0A8D-4406-8B73-94827CDED8CE}"/>
    <cellStyle name="Comma 5 3 3 2 5 3 2" xfId="22842" xr:uid="{E3F90C39-F6BB-48CC-9DB3-D9C8F1E2FE66}"/>
    <cellStyle name="Comma 5 3 3 2 5 4" xfId="27015" xr:uid="{86F57B41-1B4F-4F09-BE30-7227C026523F}"/>
    <cellStyle name="Comma 5 3 3 2 5 5" xfId="26961" xr:uid="{D0EE5818-9920-4849-AA1C-EEADAC436BFB}"/>
    <cellStyle name="Comma 5 3 3 2 5 6" xfId="17176" xr:uid="{EF9CEB28-6549-45F3-8BD2-05F4E46D6E70}"/>
    <cellStyle name="Comma 5 3 3 2 6" xfId="2803" xr:uid="{2443BAAF-8DE9-4103-8CD0-418847A9E1FF}"/>
    <cellStyle name="Comma 5 3 3 2 7" xfId="24230" xr:uid="{94BF9BB1-2FCC-4D57-BA13-A8D7B1C3B2E2}"/>
    <cellStyle name="Comma 5 3 3 2 8" xfId="13675" xr:uid="{EEF55F43-77C3-420F-A70F-A88264A497C8}"/>
    <cellStyle name="Comma 5 3 3 3" xfId="1797" xr:uid="{0D161402-F0CE-4557-9198-E839E9ADEFC9}"/>
    <cellStyle name="Comma 5 3 3 3 2" xfId="2437" xr:uid="{9196D7D0-9704-49FC-9486-C6E12EE2E668}"/>
    <cellStyle name="Comma 5 3 3 3 2 2" xfId="7509" xr:uid="{98EB26F0-71ED-42C4-9D61-BF5A200C0CF7}"/>
    <cellStyle name="Comma 5 3 3 3 2 2 2" xfId="29131" xr:uid="{B06223A4-9895-4D4F-BA02-E12C9EC998CA}"/>
    <cellStyle name="Comma 5 3 3 3 2 2 3" xfId="27765" xr:uid="{B063E5BE-F282-4468-BEE8-D17F15BCB02B}"/>
    <cellStyle name="Comma 5 3 3 3 2 2 4" xfId="19085" xr:uid="{BBB5BE5F-8BB6-4C24-9118-6680881BF1E0}"/>
    <cellStyle name="Comma 5 3 3 3 2 3" xfId="6285" xr:uid="{26532B7A-62CD-46D0-BC06-701542A8A2DE}"/>
    <cellStyle name="Comma 5 3 3 3 2 3 2" xfId="21918" xr:uid="{FE23EF08-794E-459E-B8C2-470F84DE3B03}"/>
    <cellStyle name="Comma 5 3 3 3 2 4" xfId="26260" xr:uid="{79697497-5FCF-4F77-A608-293C67A8663B}"/>
    <cellStyle name="Comma 5 3 3 3 2 5" xfId="16252" xr:uid="{E475D6CE-4C43-4926-B024-FC9E9174A80E}"/>
    <cellStyle name="Comma 5 3 3 3 3" xfId="3107" xr:uid="{631E3BB1-1D5B-4950-A41D-42D504939542}"/>
    <cellStyle name="Comma 5 3 3 3 4" xfId="4816" xr:uid="{73A87195-1371-4FD2-9792-A57BD485EDA1}"/>
    <cellStyle name="Comma 5 3 3 3 4 2" xfId="10087" xr:uid="{25FABFE4-D7FF-4739-82C1-DF35E51D0934}"/>
    <cellStyle name="Comma 5 3 3 3 4 2 2" xfId="20150" xr:uid="{6A0D23A8-27E7-4E6E-ABE6-1D49BE2DEDE6}"/>
    <cellStyle name="Comma 5 3 3 3 4 3" xfId="12765" xr:uid="{5718AB56-0C22-4B90-9FD1-15EFF66EFD98}"/>
    <cellStyle name="Comma 5 3 3 3 4 3 2" xfId="22983" xr:uid="{369EA220-F773-4222-B4B1-F0ABBA1B463B}"/>
    <cellStyle name="Comma 5 3 3 3 4 4" xfId="17317" xr:uid="{7E739D99-839B-4AC9-A964-673B118F468E}"/>
    <cellStyle name="Comma 5 3 3 3 5" xfId="8241" xr:uid="{E2D4A0A6-CA21-4A36-9A91-6BC5AAA71E58}"/>
    <cellStyle name="Comma 5 3 3 3 6" xfId="24917" xr:uid="{326EDDAA-C509-4932-A68A-D9B10DD3DD2F}"/>
    <cellStyle name="Comma 5 3 3 3 7" xfId="14130" xr:uid="{82D17EEF-B353-4B43-9AC0-DEAC0406A86C}"/>
    <cellStyle name="Comma 5 3 3 4" xfId="2435" xr:uid="{CCBEBE6B-ACF0-425F-AF40-E067318535B1}"/>
    <cellStyle name="Comma 5 3 3 4 2" xfId="3789" xr:uid="{7FD6098D-3E6C-4699-B01F-5C5A44D655DD}"/>
    <cellStyle name="Comma 5 3 3 4 2 2" xfId="9463" xr:uid="{FEB070D0-CE96-4D83-AE9B-6211DB32EECC}"/>
    <cellStyle name="Comma 5 3 3 4 2 2 2" xfId="29129" xr:uid="{D2F5C93F-537E-4627-8CBE-DFDD141EFF99}"/>
    <cellStyle name="Comma 5 3 3 4 2 2 3" xfId="26834" xr:uid="{CB9BB5BF-9B02-4464-A62B-F5B7620D62FD}"/>
    <cellStyle name="Comma 5 3 3 4 2 2 4" xfId="19083" xr:uid="{17BDCB71-921B-44DE-BFAA-440CDE9B380D}"/>
    <cellStyle name="Comma 5 3 3 4 2 3" xfId="11725" xr:uid="{11BBDFFC-81DA-40D1-B5C3-4B12D0E47791}"/>
    <cellStyle name="Comma 5 3 3 4 2 3 2" xfId="21916" xr:uid="{B7394073-D0BF-417D-AF3F-095BD512033B}"/>
    <cellStyle name="Comma 5 3 3 4 2 4" xfId="25485" xr:uid="{3CC857F5-D57D-4CBF-B931-CE43E5D70C18}"/>
    <cellStyle name="Comma 5 3 3 4 2 5" xfId="16250" xr:uid="{58D6033E-CD3C-4CDA-B406-D1482CA70068}"/>
    <cellStyle name="Comma 5 3 3 4 3" xfId="4020" xr:uid="{A1226EED-1FB2-421C-B343-C6C1CB6881B2}"/>
    <cellStyle name="Comma 5 3 3 4 3 2" xfId="6283" xr:uid="{CBF08A51-3126-456B-98D2-3143850BDAF3}"/>
    <cellStyle name="Comma 5 3 3 4 4" xfId="2802" xr:uid="{37DB399F-4B6A-494E-92BE-B693E1B3E480}"/>
    <cellStyle name="Comma 5 3 3 4 5" xfId="23382" xr:uid="{A8F0030A-9E53-47C2-B99A-EFC71E7F499D}"/>
    <cellStyle name="Comma 5 3 3 4 6" xfId="14128" xr:uid="{FAF5A78C-0C7E-42B0-A508-100183025649}"/>
    <cellStyle name="Comma 5 3 3 5" xfId="3557" xr:uid="{27B75921-B850-4878-9B00-3FE5E8EFBFD9}"/>
    <cellStyle name="Comma 5 3 3 5 2" xfId="8323" xr:uid="{78ADE6C1-05BB-4967-BBCF-4C1B36A8C545}"/>
    <cellStyle name="Comma 5 3 3 5 2 2" xfId="29100" xr:uid="{797D7D52-C272-40FF-BEA4-C8DC8C06C733}"/>
    <cellStyle name="Comma 5 3 3 5 2 3" xfId="29058" xr:uid="{7F0F2711-03C3-4A9A-AF22-79744EA5827E}"/>
    <cellStyle name="Comma 5 3 3 5 2 4" xfId="15865" xr:uid="{6BF47512-8A39-4631-B4AA-A61C095AB05A}"/>
    <cellStyle name="Comma 5 3 3 5 3" xfId="9211" xr:uid="{4F3432EF-6525-434C-9307-E046A388A5B4}"/>
    <cellStyle name="Comma 5 3 3 5 3 2" xfId="18698" xr:uid="{0052E0E4-028D-4E53-BE55-8A53BE278AE3}"/>
    <cellStyle name="Comma 5 3 3 5 4" xfId="11354" xr:uid="{F1CC8B0D-0352-4DB4-9058-2C6091E8CFC7}"/>
    <cellStyle name="Comma 5 3 3 5 4 2" xfId="21531" xr:uid="{1914878B-4456-439B-9F34-26DB760738AD}"/>
    <cellStyle name="Comma 5 3 3 5 5" xfId="25658" xr:uid="{7F07DF7C-261A-44D2-82F3-F26B995B90D6}"/>
    <cellStyle name="Comma 5 3 3 5 6" xfId="13583" xr:uid="{C55A19F4-6265-4EC0-A3BD-470FAF064107}"/>
    <cellStyle name="Comma 5 3 3 6" xfId="3305" xr:uid="{D0C1C0E4-9C6C-43F3-A1ED-32A9D4741624}"/>
    <cellStyle name="Comma 5 3 3 6 2" xfId="8991" xr:uid="{B952C41C-DD60-42D6-AEDE-F4D5BF73CFB3}"/>
    <cellStyle name="Comma 5 3 3 6 2 2" xfId="18384" xr:uid="{9CECF222-74AF-4659-AF34-801CF77546BE}"/>
    <cellStyle name="Comma 5 3 3 6 3" xfId="11066" xr:uid="{9BB89EC8-01DC-4BAD-B85D-2C6640B1C19D}"/>
    <cellStyle name="Comma 5 3 3 6 3 2" xfId="21217" xr:uid="{835B6925-A259-4ADA-9922-8FC433441DCE}"/>
    <cellStyle name="Comma 5 3 3 6 4" xfId="24111" xr:uid="{C36A191F-A534-4A13-BAFA-4F58BC8603EF}"/>
    <cellStyle name="Comma 5 3 3 6 5" xfId="27636" xr:uid="{936F4CDA-D69A-4E1B-90E4-2AB0D6A673A4}"/>
    <cellStyle name="Comma 5 3 3 6 6" xfId="15551" xr:uid="{4EA5B7B1-CF28-4421-889B-23172908410C}"/>
    <cellStyle name="Comma 5 3 3 7" xfId="4236" xr:uid="{07A6E20A-4826-4B6D-9667-D4F972696D54}"/>
    <cellStyle name="Comma 5 3 3 7 2" xfId="9682" xr:uid="{2D499AB2-D273-48E3-B9AE-FADF33E1FF83}"/>
    <cellStyle name="Comma 5 3 3 7 2 2" xfId="19630" xr:uid="{CE5B54FF-689F-4280-9F8E-4DC405DD55C1}"/>
    <cellStyle name="Comma 5 3 3 7 3" xfId="12247" xr:uid="{67AFE340-E22F-4125-A42C-02EB5B0B3012}"/>
    <cellStyle name="Comma 5 3 3 7 3 2" xfId="22463" xr:uid="{7803E7F7-82A0-471C-B534-1292BFC28DAE}"/>
    <cellStyle name="Comma 5 3 3 7 4" xfId="28240" xr:uid="{79FA859D-E892-473C-A63B-3883290BA458}"/>
    <cellStyle name="Comma 5 3 3 7 5" xfId="28073" xr:uid="{65593570-457F-47F6-A362-575D40E0B526}"/>
    <cellStyle name="Comma 5 3 3 7 6" xfId="16797" xr:uid="{28803693-AEF7-4ED5-AB8B-04267D093292}"/>
    <cellStyle name="Comma 5 3 3 8" xfId="7885" xr:uid="{9B4202D8-01AF-4AC8-ACA3-E20F7C2BE73F}"/>
    <cellStyle name="Comma 5 3 3 8 2" xfId="14756" xr:uid="{5B8F4F74-E16E-4810-989C-68FA4354A50B}"/>
    <cellStyle name="Comma 5 3 3 9" xfId="8376" xr:uid="{C0681E67-F627-4CF2-933A-96F26C164FBA}"/>
    <cellStyle name="Comma 5 3 3 9 2" xfId="17587" xr:uid="{1E3A1946-D9DF-4576-8D51-45C3B461CF81}"/>
    <cellStyle name="Comma 5 3 4" xfId="486" xr:uid="{00000000-0005-0000-0000-0000E5010000}"/>
    <cellStyle name="Comma 5 3 4 10" xfId="13269" xr:uid="{58166D46-0ABB-4B92-93CD-37270EA4D7E4}"/>
    <cellStyle name="Comma 5 3 4 2" xfId="487" xr:uid="{00000000-0005-0000-0000-0000E6010000}"/>
    <cellStyle name="Comma 5 3 4 2 2" xfId="3790" xr:uid="{8943F926-DD7F-498F-AC17-5E154AACFBC8}"/>
    <cellStyle name="Comma 5 3 4 2 2 2" xfId="9464" xr:uid="{2C624AA0-FF24-486B-B0C3-029D071FBE20}"/>
    <cellStyle name="Comma 5 3 4 2 2 2 2" xfId="29132" xr:uid="{3E375EC5-BFAB-492F-8438-1803110F6638}"/>
    <cellStyle name="Comma 5 3 4 2 2 2 3" xfId="28207" xr:uid="{DFBD06B1-9957-466E-A97C-72C94AAB1E75}"/>
    <cellStyle name="Comma 5 3 4 2 2 2 4" xfId="19086" xr:uid="{62896190-FBA7-44B1-8EB0-6D7C2032C295}"/>
    <cellStyle name="Comma 5 3 4 2 2 3" xfId="11727" xr:uid="{F4263165-7C51-4730-B092-32D823B5BEA5}"/>
    <cellStyle name="Comma 5 3 4 2 2 3 2" xfId="21919" xr:uid="{BF6F638F-7DD9-43DA-B113-EA53E1C8A048}"/>
    <cellStyle name="Comma 5 3 4 2 2 4" xfId="23473" xr:uid="{FA4568E2-3033-4027-B580-DCCD53E8EDAA}"/>
    <cellStyle name="Comma 5 3 4 2 2 5" xfId="16253" xr:uid="{67AA07E0-3723-45F8-BCF4-D462E5D9DD22}"/>
    <cellStyle name="Comma 5 3 4 2 3" xfId="3912" xr:uid="{D091C446-FD89-4849-A52F-CC51F71284D1}"/>
    <cellStyle name="Comma 5 3 4 2 3 2" xfId="5569" xr:uid="{48A248AC-5423-4E41-8E06-EE4D7B225653}"/>
    <cellStyle name="Comma 5 3 4 2 4" xfId="2805" xr:uid="{809E0239-51CA-4124-9685-B081E7045D29}"/>
    <cellStyle name="Comma 5 3 4 2 5" xfId="23529" xr:uid="{BDE14205-5E2C-40C3-8122-40D32595FA87}"/>
    <cellStyle name="Comma 5 3 4 2 6" xfId="14131" xr:uid="{A00082E8-F83C-4842-B252-D4B06121AC8F}"/>
    <cellStyle name="Comma 5 3 4 3" xfId="1798" xr:uid="{DCE7C1C0-883D-4486-9AFD-20479EC043C8}"/>
    <cellStyle name="Comma 5 3 4 3 2" xfId="3629" xr:uid="{1DAEF470-FAA3-4ECA-A85D-EF454491F290}"/>
    <cellStyle name="Comma 5 3 4 3 2 2" xfId="9282" xr:uid="{78460E36-856E-4988-B780-E9ED16FB965B}"/>
    <cellStyle name="Comma 5 3 4 3 2 2 2" xfId="18773" xr:uid="{86ED5E18-78DD-4548-B57A-06C19E94178D}"/>
    <cellStyle name="Comma 5 3 4 3 2 3" xfId="11429" xr:uid="{863961FF-E040-4880-B00E-E2E0274D8559}"/>
    <cellStyle name="Comma 5 3 4 3 2 3 2" xfId="21606" xr:uid="{37BBEB06-59FC-4CD4-9437-D2859CE778EF}"/>
    <cellStyle name="Comma 5 3 4 3 2 4" xfId="28983" xr:uid="{7A5D190F-B8DD-4EAA-9DC9-09174ED00727}"/>
    <cellStyle name="Comma 5 3 4 3 2 5" xfId="27591" xr:uid="{7D2302CB-7D2F-4FBE-8041-AEE3A9E652F6}"/>
    <cellStyle name="Comma 5 3 4 3 2 6" xfId="15940" xr:uid="{C565D50C-4F37-4F1A-9EC2-1C8AF988E605}"/>
    <cellStyle name="Comma 5 3 4 3 3" xfId="3728" xr:uid="{027BFFC7-F7BE-4E78-B9D8-39A4F8D7D60F}"/>
    <cellStyle name="Comma 5 3 4 3 4" xfId="8242" xr:uid="{328A4648-32A5-4EB6-86E3-8BC786C50FC6}"/>
    <cellStyle name="Comma 5 3 4 3 5" xfId="23341" xr:uid="{0A1FD99B-FA46-43FA-B78F-D34FAB4886F7}"/>
    <cellStyle name="Comma 5 3 4 3 6" xfId="13672" xr:uid="{591C8441-A01F-488B-8621-33E9E1493254}"/>
    <cellStyle name="Comma 5 3 4 4" xfId="2804" xr:uid="{81D68F6B-30E7-4DEA-A4C5-C2216E42E244}"/>
    <cellStyle name="Comma 5 3 4 4 2" xfId="5041" xr:uid="{03313D0D-9199-4A77-B3F6-F8909964D073}"/>
    <cellStyle name="Comma 5 3 4 4 2 2" xfId="10293" xr:uid="{25BF77FF-0B16-44A7-B588-C9556DC5A39D}"/>
    <cellStyle name="Comma 5 3 4 4 2 2 2" xfId="20388" xr:uid="{B74C55A5-F8DE-4F1F-ADD5-635609327382}"/>
    <cellStyle name="Comma 5 3 4 4 2 3" xfId="12971" xr:uid="{A1462656-622E-4022-9F73-7BEBF796DC5E}"/>
    <cellStyle name="Comma 5 3 4 4 2 3 2" xfId="23221" xr:uid="{E79EB934-7254-4333-88DB-822DF1769EAA}"/>
    <cellStyle name="Comma 5 3 4 4 2 4" xfId="17555" xr:uid="{15B18053-1F41-43F2-960C-D4BA99A5FDC5}"/>
    <cellStyle name="Comma 5 3 4 4 3" xfId="23656" xr:uid="{57748437-1706-4080-9499-9DAC40A9459D}"/>
    <cellStyle name="Comma 5 3 4 5" xfId="4542" xr:uid="{724EE674-826B-481E-B102-E8201F440ED5}"/>
    <cellStyle name="Comma 5 3 4 5 2" xfId="9895" xr:uid="{476A636A-4BF2-4D15-B235-5A04EC6AA3B7}"/>
    <cellStyle name="Comma 5 3 4 5 2 2" xfId="19876" xr:uid="{355D22A2-EA63-4EB9-B0B1-0BEF71FF9894}"/>
    <cellStyle name="Comma 5 3 4 5 3" xfId="12491" xr:uid="{2B891AD4-117C-4D5B-97B5-FCA4DEF4583F}"/>
    <cellStyle name="Comma 5 3 4 5 3 2" xfId="22709" xr:uid="{12C95E49-D5A4-4FA4-9CD5-152911F37A2E}"/>
    <cellStyle name="Comma 5 3 4 5 4" xfId="26675" xr:uid="{52B49369-39CB-4C19-BC73-479CB901B29C}"/>
    <cellStyle name="Comma 5 3 4 5 5" xfId="28294" xr:uid="{37A7B344-66E3-47EC-9DE5-54857EAD891D}"/>
    <cellStyle name="Comma 5 3 4 5 6" xfId="17043" xr:uid="{D4179D1B-EAF9-4F65-AF9F-87306BEBC256}"/>
    <cellStyle name="Comma 5 3 4 6" xfId="7886" xr:uid="{DBB649E0-33D9-424D-A83E-B75A784F22C4}"/>
    <cellStyle name="Comma 5 3 4 6 2" xfId="14757" xr:uid="{B7755281-3EC6-4280-80A8-58509D312A8D}"/>
    <cellStyle name="Comma 5 3 4 7" xfId="8377" xr:uid="{57D6C308-395F-462B-AB6E-A0D67DD619DF}"/>
    <cellStyle name="Comma 5 3 4 7 2" xfId="17588" xr:uid="{BD9F8080-9052-49B0-A639-A65395C4DBC1}"/>
    <cellStyle name="Comma 5 3 4 8" xfId="10326" xr:uid="{93E6B226-6130-46B2-9648-08882DDAE1F8}"/>
    <cellStyle name="Comma 5 3 4 8 2" xfId="20421" xr:uid="{654014C2-97F3-4B04-879C-EFA48BB3D954}"/>
    <cellStyle name="Comma 5 3 4 9" xfId="25671" xr:uid="{149AE7AA-67A2-40D9-99B0-90BC282D2A45}"/>
    <cellStyle name="Comma 5 3 5" xfId="488" xr:uid="{00000000-0005-0000-0000-0000E7010000}"/>
    <cellStyle name="Comma 5 3 5 2" xfId="3791" xr:uid="{F5C32A3B-BE8B-45EA-825F-F8CE238E6F3A}"/>
    <cellStyle name="Comma 5 3 5 2 2" xfId="9465" xr:uid="{DB1E2829-777A-41B3-9A1B-11EE568CFB75}"/>
    <cellStyle name="Comma 5 3 5 2 2 2" xfId="29133" xr:uid="{F7EA937B-76A0-4E16-BA79-96A2C2B2349D}"/>
    <cellStyle name="Comma 5 3 5 2 2 3" xfId="26392" xr:uid="{56232B0D-7AEC-4C4C-86BB-BA9877066DF0}"/>
    <cellStyle name="Comma 5 3 5 2 2 4" xfId="19087" xr:uid="{91ACE20D-73A2-434E-88DF-2826FC56B86F}"/>
    <cellStyle name="Comma 5 3 5 2 3" xfId="11728" xr:uid="{E09A05E8-AD63-4627-B2D5-3BEDADC98272}"/>
    <cellStyle name="Comma 5 3 5 2 3 2" xfId="21920" xr:uid="{A83BD376-9468-48A9-8DCE-70BD223A90EB}"/>
    <cellStyle name="Comma 5 3 5 2 4" xfId="26138" xr:uid="{90FA5FBA-E9AF-4512-9E60-B61CA226F052}"/>
    <cellStyle name="Comma 5 3 5 2 5" xfId="16254" xr:uid="{78D5EC76-96A0-4C99-B59C-1FCBA44F56FA}"/>
    <cellStyle name="Comma 5 3 5 3" xfId="3918" xr:uid="{BD092318-0856-4FF2-83FC-1DF86E28BAB3}"/>
    <cellStyle name="Comma 5 3 5 3 2" xfId="5570" xr:uid="{8186638E-4008-4C4C-A954-065D5A6C5EC4}"/>
    <cellStyle name="Comma 5 3 5 4" xfId="4817" xr:uid="{F02EE354-46CE-4778-813B-76B30153527A}"/>
    <cellStyle name="Comma 5 3 5 4 2" xfId="10088" xr:uid="{A7B21632-95F4-4C4B-9CBB-FA64AA57AD85}"/>
    <cellStyle name="Comma 5 3 5 4 2 2" xfId="20151" xr:uid="{414878B2-829C-42C2-A351-A6450397B458}"/>
    <cellStyle name="Comma 5 3 5 4 3" xfId="12766" xr:uid="{3A450F3B-2FF6-4E0F-B2E4-93AB0252C1FA}"/>
    <cellStyle name="Comma 5 3 5 4 3 2" xfId="22984" xr:uid="{D2F6ED0C-6012-4AA9-8877-36CD1663C8CA}"/>
    <cellStyle name="Comma 5 3 5 4 4" xfId="17318" xr:uid="{332078D5-082D-41A0-9582-266BDBF819B9}"/>
    <cellStyle name="Comma 5 3 5 5" xfId="2806" xr:uid="{2E2681BF-947E-4D23-8D5D-DDE8D410C0D4}"/>
    <cellStyle name="Comma 5 3 5 6" xfId="25512" xr:uid="{D1A2B7AA-8A51-4F9D-916A-2CEE30CF0AFF}"/>
    <cellStyle name="Comma 5 3 5 7" xfId="14132" xr:uid="{A5B219E2-5DDD-4352-B3A0-3B315FDD3EF0}"/>
    <cellStyle name="Comma 5 3 6" xfId="1794" xr:uid="{A330023D-E1AC-4B91-9543-093346E6EDE0}"/>
    <cellStyle name="Comma 5 3 6 2" xfId="2361" xr:uid="{C4B86991-C6F6-406E-B73D-AE17890AE0D3}"/>
    <cellStyle name="Comma 5 3 6 2 2" xfId="7462" xr:uid="{311EE098-F549-4544-B6DF-344F7D661D12}"/>
    <cellStyle name="Comma 5 3 6 2 2 2" xfId="27707" xr:uid="{5D3D9CEF-4562-4026-B0E8-30C1F48C2B70}"/>
    <cellStyle name="Comma 5 3 6 2 2 3" xfId="27088" xr:uid="{89D6B2AF-8FAF-46A2-8812-34FBDA046E1A}"/>
    <cellStyle name="Comma 5 3 6 2 2 4" xfId="18969" xr:uid="{E353C5D6-20DA-4199-9DF2-EE20B3FFC042}"/>
    <cellStyle name="Comma 5 3 6 2 3" xfId="6235" xr:uid="{71379F48-8BB5-4555-A163-E55411C7BD03}"/>
    <cellStyle name="Comma 5 3 6 2 3 2" xfId="21802" xr:uid="{03601A78-1670-46F1-B7A1-670902303BE6}"/>
    <cellStyle name="Comma 5 3 6 2 4" xfId="24705" xr:uid="{C00723A7-ACFE-4E73-B007-4620C480FD14}"/>
    <cellStyle name="Comma 5 3 6 2 5" xfId="16136" xr:uid="{F7BA46A0-6BED-4A18-9486-6FFED7D688E6}"/>
    <cellStyle name="Comma 5 3 6 3" xfId="3109" xr:uid="{8F468B1A-CB6E-4DAC-B459-F4637DB4553F}"/>
    <cellStyle name="Comma 5 3 6 4" xfId="8243" xr:uid="{2F21B826-377A-46AB-9505-506DD4C1B531}"/>
    <cellStyle name="Comma 5 3 6 5" xfId="25723" xr:uid="{EFBF3702-D10E-4470-8B52-96EAA390C29D}"/>
    <cellStyle name="Comma 5 3 6 6" xfId="13967" xr:uid="{B106C089-E517-4FB0-B977-8F13654F07A0}"/>
    <cellStyle name="Comma 5 3 7" xfId="2797" xr:uid="{72DC9897-54F7-4FED-8CFC-5173EEB2FC66}"/>
    <cellStyle name="Comma 5 3 7 2" xfId="3480" xr:uid="{4ABA71B9-944C-4D16-B145-F5D01B4A9B52}"/>
    <cellStyle name="Comma 5 3 7 2 2" xfId="9134" xr:uid="{B85762F8-0B08-44F6-9531-041CC1D61113}"/>
    <cellStyle name="Comma 5 3 7 2 2 2" xfId="18595" xr:uid="{63868500-1324-4A16-A558-68ADF001C880}"/>
    <cellStyle name="Comma 5 3 7 2 3" xfId="11253" xr:uid="{8F384E73-169F-459E-9890-F3FCBA7F3457}"/>
    <cellStyle name="Comma 5 3 7 2 3 2" xfId="21428" xr:uid="{13FADAEF-5B09-4177-A987-4395DC943CD6}"/>
    <cellStyle name="Comma 5 3 7 2 4" xfId="27296" xr:uid="{55C60A18-217A-4FDD-8ADE-EDA776E59C05}"/>
    <cellStyle name="Comma 5 3 7 2 5" xfId="27409" xr:uid="{EE8C5A2F-1FAD-4A1F-B5E0-08E6032042B8}"/>
    <cellStyle name="Comma 5 3 7 2 6" xfId="15762" xr:uid="{95BE7415-C987-4888-8643-2249CF6F63FE}"/>
    <cellStyle name="Comma 5 3 7 3" xfId="3926" xr:uid="{0C328205-6981-4AAB-B78B-B9943ED60D9D}"/>
    <cellStyle name="Comma 5 3 7 4" xfId="8238" xr:uid="{42E25973-0CB7-47E0-BEC5-343AD746CCC6}"/>
    <cellStyle name="Comma 5 3 7 5" xfId="23751" xr:uid="{1C67B3FF-F5F9-41DB-977B-EEF31B544815}"/>
    <cellStyle name="Comma 5 3 7 6" xfId="13480" xr:uid="{F1F3E51B-756B-43F1-A858-80FEB0D075AE}"/>
    <cellStyle name="Comma 5 3 8" xfId="3212" xr:uid="{8555F986-4B6F-412F-8EF3-92CF9A60E1CF}"/>
    <cellStyle name="Comma 5 3 8 2" xfId="8900" xr:uid="{44D6C6E1-DB3B-4AED-ACBC-F4697F9BB8D2}"/>
    <cellStyle name="Comma 5 3 8 2 2" xfId="18291" xr:uid="{7754FE74-C750-4507-9D11-F3DF5097DE62}"/>
    <cellStyle name="Comma 5 3 8 3" xfId="10973" xr:uid="{6EC22C07-867D-4433-ABC2-8EBF1E155201}"/>
    <cellStyle name="Comma 5 3 8 3 2" xfId="21124" xr:uid="{44991BC1-AE9E-49ED-8C88-880824440181}"/>
    <cellStyle name="Comma 5 3 8 4" xfId="23384" xr:uid="{7FFC77AD-9E7A-457F-9524-02C912501581}"/>
    <cellStyle name="Comma 5 3 8 5" xfId="28573" xr:uid="{DF8F84D7-877C-46A3-9BC9-9CE5157085A1}"/>
    <cellStyle name="Comma 5 3 8 6" xfId="15458" xr:uid="{819671A2-D505-4E3A-8767-D3A7B757AB92}"/>
    <cellStyle name="Comma 5 3 9" xfId="4284" xr:uid="{7CC29A06-4DB5-45CA-9284-377D949EA5B2}"/>
    <cellStyle name="Comma 5 3 9 2" xfId="9727" xr:uid="{0998C89A-F2D3-4099-8AE1-79B747307A29}"/>
    <cellStyle name="Comma 5 3 9 2 2" xfId="19676" xr:uid="{A785615E-4890-42CC-9C4B-2E6CDD54E230}"/>
    <cellStyle name="Comma 5 3 9 3" xfId="12293" xr:uid="{A0C26BB5-4B3D-465F-82B2-E82FE880BF8D}"/>
    <cellStyle name="Comma 5 3 9 3 2" xfId="22509" xr:uid="{E8094985-9A88-4440-BB05-A0E49C3B24DA}"/>
    <cellStyle name="Comma 5 3 9 4" xfId="26909" xr:uid="{42B858F4-3139-4B22-9FDA-72568C4D72C6}"/>
    <cellStyle name="Comma 5 3 9 5" xfId="26453" xr:uid="{F8BC684C-3479-42D4-A05E-2C4E636B438D}"/>
    <cellStyle name="Comma 5 3 9 6" xfId="16843" xr:uid="{74DD6F85-25F8-450C-919F-10166E28B071}"/>
    <cellStyle name="Comma 5 4" xfId="489" xr:uid="{00000000-0005-0000-0000-0000E8010000}"/>
    <cellStyle name="Comma 5 4 10" xfId="7887" xr:uid="{ABC32A54-9E80-4A1D-AB29-44818E3BA313}"/>
    <cellStyle name="Comma 5 4 10 2" xfId="14758" xr:uid="{84D4BD53-8CB2-4223-9B0E-211EDBD05444}"/>
    <cellStyle name="Comma 5 4 11" xfId="8378" xr:uid="{F281B523-1A54-45B7-841F-440AFD825E87}"/>
    <cellStyle name="Comma 5 4 11 2" xfId="17589" xr:uid="{BB7EA33F-D0E7-4041-A7EC-2BB558918A63}"/>
    <cellStyle name="Comma 5 4 12" xfId="10327" xr:uid="{93BA49A1-A0CE-43FB-8FE3-9B228D47FC63}"/>
    <cellStyle name="Comma 5 4 12 2" xfId="20422" xr:uid="{4B3E1206-E995-4CFE-B7AB-4FA7D0EFAF53}"/>
    <cellStyle name="Comma 5 4 13" xfId="25261" xr:uid="{486681E3-FB4A-49B5-B7CE-CBCA620F63B5}"/>
    <cellStyle name="Comma 5 4 14" xfId="13052" xr:uid="{527BA9E9-C037-4651-B3D4-52C744FB0A21}"/>
    <cellStyle name="Comma 5 4 2" xfId="490" xr:uid="{00000000-0005-0000-0000-0000E9010000}"/>
    <cellStyle name="Comma 5 4 2 10" xfId="10328" xr:uid="{924468A8-1255-49C0-BAE8-D07FDC21B590}"/>
    <cellStyle name="Comma 5 4 2 10 2" xfId="20423" xr:uid="{F13F3978-8E4F-4D0A-BE81-3D76685939FF}"/>
    <cellStyle name="Comma 5 4 2 11" xfId="23678" xr:uid="{18ED264F-25DF-433E-B461-963EAFF22423}"/>
    <cellStyle name="Comma 5 4 2 12" xfId="13112" xr:uid="{56B03DEB-0100-4B8C-B65F-F233BDDA16EA}"/>
    <cellStyle name="Comma 5 4 2 2" xfId="491" xr:uid="{00000000-0005-0000-0000-0000EA010000}"/>
    <cellStyle name="Comma 5 4 2 2 10" xfId="13677" xr:uid="{D36D4C35-5355-47E1-AA65-19F3D5DCDBF3}"/>
    <cellStyle name="Comma 5 4 2 2 2" xfId="492" xr:uid="{00000000-0005-0000-0000-0000EB010000}"/>
    <cellStyle name="Comma 5 4 2 2 2 2" xfId="3792" xr:uid="{4C086D94-8EE8-468F-B9D1-C69BEB861B6D}"/>
    <cellStyle name="Comma 5 4 2 2 2 2 2" xfId="9466" xr:uid="{E39869D4-96CC-4A1B-A605-50AE27E5904C}"/>
    <cellStyle name="Comma 5 4 2 2 2 2 2 2" xfId="29135" xr:uid="{CF82FDD6-443B-4EEE-BAB7-97558A5A300A}"/>
    <cellStyle name="Comma 5 4 2 2 2 2 2 3" xfId="26678" xr:uid="{AD6D18BD-413B-4B64-85F3-35DCB70CFF7F}"/>
    <cellStyle name="Comma 5 4 2 2 2 2 2 4" xfId="19089" xr:uid="{80B358A0-5B68-4CB5-BB47-B3AECAE3CE92}"/>
    <cellStyle name="Comma 5 4 2 2 2 2 3" xfId="11729" xr:uid="{0C3E648F-783E-4560-8565-FE62A8687500}"/>
    <cellStyle name="Comma 5 4 2 2 2 2 3 2" xfId="21922" xr:uid="{7A6F0D1C-EC08-458F-AF2F-11DDEF077858}"/>
    <cellStyle name="Comma 5 4 2 2 2 2 4" xfId="26198" xr:uid="{10C5A688-4F8D-4FFF-8039-1004D8A64256}"/>
    <cellStyle name="Comma 5 4 2 2 2 2 5" xfId="16256" xr:uid="{D0FCA5DF-ABB9-4FE8-A443-9B4DA77EDA6B}"/>
    <cellStyle name="Comma 5 4 2 2 2 3" xfId="3095" xr:uid="{6E62F343-78BF-46A8-A5DF-70C791C28BFB}"/>
    <cellStyle name="Comma 5 4 2 2 2 3 2" xfId="5571" xr:uid="{4C6D354B-5102-4279-96A8-066E83A7CBB0}"/>
    <cellStyle name="Comma 5 4 2 2 2 4" xfId="2810" xr:uid="{31463657-1A2B-467D-92BB-5DBFEE6F74CB}"/>
    <cellStyle name="Comma 5 4 2 2 2 5" xfId="24029" xr:uid="{EE728C67-0613-4AFD-93A1-37993709B861}"/>
    <cellStyle name="Comma 5 4 2 2 2 6" xfId="14134" xr:uid="{4D095748-C630-456E-B000-ED59427051FF}"/>
    <cellStyle name="Comma 5 4 2 2 3" xfId="1801" xr:uid="{4B12D5E4-C61C-4381-9B10-C4C732F388BD}"/>
    <cellStyle name="Comma 5 4 2 2 3 2" xfId="5023" xr:uid="{A99E7CC1-3962-4245-8103-E36DF4BECC9B}"/>
    <cellStyle name="Comma 5 4 2 2 3 2 2" xfId="10289" xr:uid="{4C3CA3C3-4BFC-4642-85CA-32A9518E653F}"/>
    <cellStyle name="Comma 5 4 2 2 3 2 2 2" xfId="20384" xr:uid="{C34B1F5C-1758-43B4-B42D-E063397A8BEE}"/>
    <cellStyle name="Comma 5 4 2 2 3 2 3" xfId="12967" xr:uid="{3FDA25D3-E4FE-434B-8DF1-D262F5BC0213}"/>
    <cellStyle name="Comma 5 4 2 2 3 2 3 2" xfId="23217" xr:uid="{9DC9A819-2EF1-4E9B-9D25-466232CD7835}"/>
    <cellStyle name="Comma 5 4 2 2 3 2 4" xfId="28133" xr:uid="{2B3D61CA-5F74-4C04-862F-544F184C0454}"/>
    <cellStyle name="Comma 5 4 2 2 3 2 5" xfId="26702" xr:uid="{554625EC-A825-4EED-912A-83DECF8A2CA0}"/>
    <cellStyle name="Comma 5 4 2 2 3 2 6" xfId="17551" xr:uid="{9F33CFA8-E0C8-430E-AD34-213E3FEF0337}"/>
    <cellStyle name="Comma 5 4 2 2 3 3" xfId="23306" xr:uid="{384A0F7E-1C9F-4235-B3CD-76BF41925435}"/>
    <cellStyle name="Comma 5 4 2 2 4" xfId="2809" xr:uid="{8E77BE03-FEB6-4411-A9F8-94E277124D58}"/>
    <cellStyle name="Comma 5 4 2 2 4 2" xfId="5249" xr:uid="{0C73ABF1-B260-4EE5-97C9-05775703DFDC}"/>
    <cellStyle name="Comma 5 4 2 2 4 2 2" xfId="27318" xr:uid="{8FC2AA79-78A9-427D-A26D-367C1E013F06}"/>
    <cellStyle name="Comma 5 4 2 2 4 3" xfId="26766" xr:uid="{C736672A-4238-4972-A957-6F3F98AA67A4}"/>
    <cellStyle name="Comma 5 4 2 2 5" xfId="4677" xr:uid="{621ACA5F-ABEC-471B-B035-812FEEBD61AA}"/>
    <cellStyle name="Comma 5 4 2 2 5 2" xfId="9984" xr:uid="{A0B1C218-3763-4C44-82E1-7030CA80FA58}"/>
    <cellStyle name="Comma 5 4 2 2 5 2 2" xfId="20011" xr:uid="{BAEFB86F-6FC4-4CD0-A26C-1A950FC368B9}"/>
    <cellStyle name="Comma 5 4 2 2 5 3" xfId="12626" xr:uid="{ACE8B166-CDA8-4D9E-8AA5-03DF3CCD6C2B}"/>
    <cellStyle name="Comma 5 4 2 2 5 3 2" xfId="22844" xr:uid="{D565A698-17D3-459C-AEA7-9869A8079F9B}"/>
    <cellStyle name="Comma 5 4 2 2 5 4" xfId="27001" xr:uid="{433016F5-4693-4662-9D4E-C7C3856128D8}"/>
    <cellStyle name="Comma 5 4 2 2 5 5" xfId="28628" xr:uid="{3937B00F-400B-4D0D-846F-3E824645D7DB}"/>
    <cellStyle name="Comma 5 4 2 2 5 6" xfId="17178" xr:uid="{B9B6D495-FF56-457F-806D-6C7A1C74C6A4}"/>
    <cellStyle name="Comma 5 4 2 2 6" xfId="7889" xr:uid="{00D94177-2412-4741-86FF-29E446B6F29C}"/>
    <cellStyle name="Comma 5 4 2 2 6 2" xfId="26629" xr:uid="{9167A81B-0495-439C-8E9D-BDD5E2BDCD85}"/>
    <cellStyle name="Comma 5 4 2 2 6 3" xfId="28316" xr:uid="{25C4D5EB-FDD1-4EB5-AB52-E44C9BB4AC71}"/>
    <cellStyle name="Comma 5 4 2 2 6 4" xfId="14760" xr:uid="{C090CF70-A3BB-4C63-83A2-A906C1B188D5}"/>
    <cellStyle name="Comma 5 4 2 2 7" xfId="8380" xr:uid="{918878B8-33C1-4C41-A4E6-D5F2153B592A}"/>
    <cellStyle name="Comma 5 4 2 2 7 2" xfId="17591" xr:uid="{5D4F22ED-8F10-4C8E-B08B-361C3BFF8153}"/>
    <cellStyle name="Comma 5 4 2 2 8" xfId="10329" xr:uid="{FEC3D786-0E7E-4A0B-9D67-38ED5677378F}"/>
    <cellStyle name="Comma 5 4 2 2 8 2" xfId="20424" xr:uid="{D2F4B67D-ABDA-418E-996A-C08B942C73D7}"/>
    <cellStyle name="Comma 5 4 2 2 9" xfId="23997" xr:uid="{9567AD99-188C-4C5D-B62E-E7D24B5EA499}"/>
    <cellStyle name="Comma 5 4 2 3" xfId="493" xr:uid="{00000000-0005-0000-0000-0000EC010000}"/>
    <cellStyle name="Comma 5 4 2 3 2" xfId="3793" xr:uid="{2327CA56-3426-4EAA-BA12-0DFEF4ED7228}"/>
    <cellStyle name="Comma 5 4 2 3 2 2" xfId="9467" xr:uid="{0309FA85-6CB6-4A3B-B455-B12992B41FD9}"/>
    <cellStyle name="Comma 5 4 2 3 2 2 2" xfId="29136" xr:uid="{1A30D6D0-03D1-4E9F-8E7A-8F25F0035562}"/>
    <cellStyle name="Comma 5 4 2 3 2 2 3" xfId="27239" xr:uid="{8A674D6D-C2FF-43C9-98CE-628877F50D3D}"/>
    <cellStyle name="Comma 5 4 2 3 2 2 4" xfId="19090" xr:uid="{7F781A5B-1CE5-4563-AB9C-DFDD574E7195}"/>
    <cellStyle name="Comma 5 4 2 3 2 3" xfId="11730" xr:uid="{4F828A5B-BC23-4831-80F1-ECE817EDEEEE}"/>
    <cellStyle name="Comma 5 4 2 3 2 3 2" xfId="21923" xr:uid="{112AFD6D-B0A0-4466-A135-04CCBAE67A8D}"/>
    <cellStyle name="Comma 5 4 2 3 2 4" xfId="24964" xr:uid="{F78ABB8A-E526-42BE-990E-CF48F99CCDBF}"/>
    <cellStyle name="Comma 5 4 2 3 2 5" xfId="16257" xr:uid="{32924C7B-666F-4294-9E16-3AEFCBC94BF8}"/>
    <cellStyle name="Comma 5 4 2 3 3" xfId="3868" xr:uid="{F15BEA37-EA51-41E0-9E27-DE29C9CF95E8}"/>
    <cellStyle name="Comma 5 4 2 3 3 2" xfId="5572" xr:uid="{88D88939-25BD-4B3F-A7B3-18F7F1AD51C3}"/>
    <cellStyle name="Comma 5 4 2 3 4" xfId="4818" xr:uid="{A4B32031-C7A5-4124-A21D-0453D8FCE7EC}"/>
    <cellStyle name="Comma 5 4 2 3 4 2" xfId="10089" xr:uid="{87429218-1916-411E-8BF2-453A4B1ED39C}"/>
    <cellStyle name="Comma 5 4 2 3 4 2 2" xfId="20152" xr:uid="{C8529BFA-7329-4C72-8370-2907943DDF76}"/>
    <cellStyle name="Comma 5 4 2 3 4 3" xfId="12767" xr:uid="{9C0BB322-2D95-4570-BF71-B953E9602145}"/>
    <cellStyle name="Comma 5 4 2 3 4 3 2" xfId="22985" xr:uid="{2445A2B5-6A42-45DF-8A12-99B42E0C8667}"/>
    <cellStyle name="Comma 5 4 2 3 4 4" xfId="17319" xr:uid="{03D8D949-56BF-4667-A4EB-3B55331CBFAA}"/>
    <cellStyle name="Comma 5 4 2 3 5" xfId="2811" xr:uid="{8AD3A3D5-5184-4EBB-ABD2-4C0FE489BA50}"/>
    <cellStyle name="Comma 5 4 2 3 6" xfId="25583" xr:uid="{D10837E8-F812-4331-8FF9-6D044B9D7EA7}"/>
    <cellStyle name="Comma 5 4 2 3 7" xfId="14135" xr:uid="{4ACBEB87-DFC4-481B-AC98-D4FC99D379A5}"/>
    <cellStyle name="Comma 5 4 2 4" xfId="1800" xr:uid="{6B0ECF89-B113-4A95-8837-948C989B4434}"/>
    <cellStyle name="Comma 5 4 2 4 2" xfId="2438" xr:uid="{C38AC77D-F7BE-4878-A83E-FD23901DB41D}"/>
    <cellStyle name="Comma 5 4 2 4 2 2" xfId="7510" xr:uid="{AC58341D-C3A0-4D22-AED7-CF41CC6A49BC}"/>
    <cellStyle name="Comma 5 4 2 4 2 2 2" xfId="29134" xr:uid="{A513FD8D-4B3B-4976-8323-FF783B4E1F65}"/>
    <cellStyle name="Comma 5 4 2 4 2 2 3" xfId="28302" xr:uid="{3880C34C-8DE6-4ED6-96E3-36992D3D6DD1}"/>
    <cellStyle name="Comma 5 4 2 4 2 2 4" xfId="19088" xr:uid="{1F3D2676-D2FD-4E63-A5CA-F0D5C987B0F3}"/>
    <cellStyle name="Comma 5 4 2 4 2 3" xfId="6286" xr:uid="{708C3F1B-E8E5-48FA-BC15-0F153CAF9A81}"/>
    <cellStyle name="Comma 5 4 2 4 2 3 2" xfId="21921" xr:uid="{4A81B381-4992-4B6B-B98F-199B348A98B2}"/>
    <cellStyle name="Comma 5 4 2 4 2 4" xfId="25887" xr:uid="{CEAB827E-8A84-4E77-B70A-E03E326B9AC6}"/>
    <cellStyle name="Comma 5 4 2 4 2 5" xfId="16255" xr:uid="{D1FD2871-FAFC-4B72-B96F-733843A4B902}"/>
    <cellStyle name="Comma 5 4 2 4 3" xfId="3137" xr:uid="{363E298E-8A47-4712-96EA-55944EBF009D}"/>
    <cellStyle name="Comma 5 4 2 4 4" xfId="8246" xr:uid="{28110489-45B5-4ADD-9703-BEC3CA5A985D}"/>
    <cellStyle name="Comma 5 4 2 4 5" xfId="25936" xr:uid="{47744E0B-8555-43A3-81D1-5338FEC90EF6}"/>
    <cellStyle name="Comma 5 4 2 4 6" xfId="14133" xr:uid="{38598632-B8B0-4C64-BC01-5D901AF744C9}"/>
    <cellStyle name="Comma 5 4 2 5" xfId="2808" xr:uid="{9501B0B3-5FDA-44DF-95DC-5FA7901F2061}"/>
    <cellStyle name="Comma 5 4 2 5 2" xfId="3504" xr:uid="{C9B3366D-AC30-4435-A83A-CCEDB1742C15}"/>
    <cellStyle name="Comma 5 4 2 5 2 2" xfId="9158" xr:uid="{41981BFA-9280-4A9E-A2AB-CF026C665AE3}"/>
    <cellStyle name="Comma 5 4 2 5 2 2 2" xfId="18629" xr:uid="{E0D3539A-5196-4ED3-B3A1-AEEE7754C0DA}"/>
    <cellStyle name="Comma 5 4 2 5 2 3" xfId="11287" xr:uid="{CA76F30B-A9B6-4BEA-9652-B977A50647E1}"/>
    <cellStyle name="Comma 5 4 2 5 2 3 2" xfId="21462" xr:uid="{B862F34A-9067-4AF6-8A92-56B987129274}"/>
    <cellStyle name="Comma 5 4 2 5 2 4" xfId="27206" xr:uid="{69C0AFD1-D9E6-45A0-8920-7703CD38FC92}"/>
    <cellStyle name="Comma 5 4 2 5 2 5" xfId="27780" xr:uid="{058D07FA-55FF-4BD6-A235-4A3E9C9DE98F}"/>
    <cellStyle name="Comma 5 4 2 5 2 6" xfId="15796" xr:uid="{B8FA9A41-0B18-47E2-BF31-D9B56B66C990}"/>
    <cellStyle name="Comma 5 4 2 5 3" xfId="3138" xr:uid="{BE189408-2BFD-400E-A5FF-38A8771249DD}"/>
    <cellStyle name="Comma 5 4 2 5 4" xfId="8245" xr:uid="{5E659860-F480-4EB0-B241-3EC2F13D43CB}"/>
    <cellStyle name="Comma 5 4 2 5 5" xfId="24783" xr:uid="{2B9A7C0C-F730-497C-8EF9-BEE8D03243D3}"/>
    <cellStyle name="Comma 5 4 2 5 6" xfId="13514" xr:uid="{76B3558E-DD82-476F-BF03-7BCBAE738B8E}"/>
    <cellStyle name="Comma 5 4 2 6" xfId="3306" xr:uid="{9FD42AFC-8914-4E0D-B1F8-BBF5F9608C68}"/>
    <cellStyle name="Comma 5 4 2 6 2" xfId="8992" xr:uid="{9970AC3F-D1F5-4DF0-8DA1-4CE911B7473D}"/>
    <cellStyle name="Comma 5 4 2 6 2 2" xfId="18385" xr:uid="{8DCEBF9C-3769-4E56-B738-8ACEEB7598E7}"/>
    <cellStyle name="Comma 5 4 2 6 3" xfId="11067" xr:uid="{E2E28581-B54B-4549-9E89-6DD0D87ED1CA}"/>
    <cellStyle name="Comma 5 4 2 6 3 2" xfId="21218" xr:uid="{5719B4BF-A6E8-4E3C-9E42-E0614D7C738D}"/>
    <cellStyle name="Comma 5 4 2 6 4" xfId="23823" xr:uid="{6BEE0B6B-FE4A-4129-A31A-5BF6F7118342}"/>
    <cellStyle name="Comma 5 4 2 6 5" xfId="26735" xr:uid="{07D3FB39-F6D1-44CE-A517-26891292BE9B}"/>
    <cellStyle name="Comma 5 4 2 6 6" xfId="15552" xr:uid="{FBE3D9C0-9ABD-4912-8E61-60784FC2CBA3}"/>
    <cellStyle name="Comma 5 4 2 7" xfId="4237" xr:uid="{51A79207-F9FA-4D9A-83A2-B634007A50E9}"/>
    <cellStyle name="Comma 5 4 2 7 2" xfId="9683" xr:uid="{DA4A33F9-294F-4271-81FB-787F30AD3976}"/>
    <cellStyle name="Comma 5 4 2 7 2 2" xfId="19631" xr:uid="{2D5EF824-6F87-4316-850A-B722CD8BB44A}"/>
    <cellStyle name="Comma 5 4 2 7 3" xfId="12248" xr:uid="{648E45C0-9708-4D9C-A6D9-A1EE88E4AE5C}"/>
    <cellStyle name="Comma 5 4 2 7 3 2" xfId="22464" xr:uid="{FB0DFC78-F17C-4EAB-BC84-00C3B1031349}"/>
    <cellStyle name="Comma 5 4 2 7 4" xfId="27421" xr:uid="{7BD47F6F-4D1A-442A-8309-3DF7466D2B4B}"/>
    <cellStyle name="Comma 5 4 2 7 5" xfId="28694" xr:uid="{0C5CBA33-8355-419E-B8F7-67EE79AD9AA7}"/>
    <cellStyle name="Comma 5 4 2 7 6" xfId="16798" xr:uid="{93B37F23-80FA-49ED-98B3-508744D4AD72}"/>
    <cellStyle name="Comma 5 4 2 8" xfId="7888" xr:uid="{6D5A5F0A-8E20-40CF-9702-AFC71A722296}"/>
    <cellStyle name="Comma 5 4 2 8 2" xfId="14759" xr:uid="{B59F9040-99E9-49A3-8724-D4C5EEA97ECD}"/>
    <cellStyle name="Comma 5 4 2 9" xfId="8379" xr:uid="{58448FD6-0B85-4EC9-AAC5-0EA3643D7AD0}"/>
    <cellStyle name="Comma 5 4 2 9 2" xfId="17590" xr:uid="{83D55CD3-2677-47C6-A711-8D9690C629C1}"/>
    <cellStyle name="Comma 5 4 3" xfId="494" xr:uid="{00000000-0005-0000-0000-0000ED010000}"/>
    <cellStyle name="Comma 5 4 3 10" xfId="24267" xr:uid="{5BFC7F6A-7080-4C10-AC59-FBE9FDC253CE}"/>
    <cellStyle name="Comma 5 4 3 11" xfId="13270" xr:uid="{960BCB7F-C492-4CC5-B979-E474F84BD1A5}"/>
    <cellStyle name="Comma 5 4 3 2" xfId="495" xr:uid="{00000000-0005-0000-0000-0000EE010000}"/>
    <cellStyle name="Comma 5 4 3 2 2" xfId="2440" xr:uid="{B27E699A-3AB5-471B-BCC3-2638359C473F}"/>
    <cellStyle name="Comma 5 4 3 2 2 2" xfId="7511" xr:uid="{1A1FD021-2575-4F9F-A7F8-93BB66349B32}"/>
    <cellStyle name="Comma 5 4 3 2 2 2 2" xfId="25934" xr:uid="{007812A7-C261-412C-BD52-FD530890A6CF}"/>
    <cellStyle name="Comma 5 4 3 2 2 2 2 2" xfId="26574" xr:uid="{41D2F3D8-4A18-4D43-804D-9092E94D51B2}"/>
    <cellStyle name="Comma 5 4 3 2 2 2 3" xfId="27531" xr:uid="{8F111465-797C-41E1-A98B-BEB0F02BC29B}"/>
    <cellStyle name="Comma 5 4 3 2 2 2 4" xfId="16259" xr:uid="{299788FA-740B-4280-821D-5838B16C9BC3}"/>
    <cellStyle name="Comma 5 4 3 2 2 3" xfId="6288" xr:uid="{7B56B2D1-122A-4904-9550-F01759035787}"/>
    <cellStyle name="Comma 5 4 3 2 2 3 2" xfId="29138" xr:uid="{7F8CC1D7-1B20-41EF-AE9D-2216C247039F}"/>
    <cellStyle name="Comma 5 4 3 2 2 3 3" xfId="26921" xr:uid="{56A36776-C6CE-402D-906A-F14C562525C5}"/>
    <cellStyle name="Comma 5 4 3 2 2 3 4" xfId="19092" xr:uid="{BD8BD95C-7386-4029-B404-8BC8FBF20735}"/>
    <cellStyle name="Comma 5 4 3 2 2 4" xfId="11732" xr:uid="{11A713B7-6710-43BD-9C3E-C191D6ED7CEA}"/>
    <cellStyle name="Comma 5 4 3 2 2 4 2" xfId="21925" xr:uid="{7FBCC816-0B08-4EC7-B042-CCA4F5AE1FDC}"/>
    <cellStyle name="Comma 5 4 3 2 2 5" xfId="24547" xr:uid="{1BFA540A-9D1D-47C3-87FA-F67561A8DED6}"/>
    <cellStyle name="Comma 5 4 3 2 2 6" xfId="14137" xr:uid="{4BF28FD5-27A8-4823-90A8-FE85AA2149F0}"/>
    <cellStyle name="Comma 5 4 3 2 3" xfId="3633" xr:uid="{066BAAFA-CC7F-489C-AD65-ADD8E110B53A}"/>
    <cellStyle name="Comma 5 4 3 2 3 2" xfId="9286" xr:uid="{AB3AC1B7-371F-496E-AF00-F11B1B2D790A}"/>
    <cellStyle name="Comma 5 4 3 2 3 2 2" xfId="26878" xr:uid="{65D248D2-5A91-49F1-BA9D-31103C3292C1}"/>
    <cellStyle name="Comma 5 4 3 2 3 2 3" xfId="27962" xr:uid="{15A32EF6-95F9-4B1C-A5B8-4B611618045D}"/>
    <cellStyle name="Comma 5 4 3 2 3 2 4" xfId="18777" xr:uid="{C306F860-54A7-4C26-A218-BEC3961CC9EA}"/>
    <cellStyle name="Comma 5 4 3 2 3 3" xfId="11433" xr:uid="{75575E89-EAA9-4BA1-A3AC-B9F046CCAC3F}"/>
    <cellStyle name="Comma 5 4 3 2 3 3 2" xfId="21610" xr:uid="{5501C0F5-A589-46FA-B459-51501EFB507B}"/>
    <cellStyle name="Comma 5 4 3 2 3 4" xfId="23455" xr:uid="{12DB1995-EF7A-45EA-9C41-D3691037C53E}"/>
    <cellStyle name="Comma 5 4 3 2 3 5" xfId="15944" xr:uid="{3792D1A2-8409-4F7B-930B-A3BC88432C0A}"/>
    <cellStyle name="Comma 5 4 3 2 4" xfId="3949" xr:uid="{3499CEC7-C55B-43C2-AFEB-9923CB672672}"/>
    <cellStyle name="Comma 5 4 3 2 4 2" xfId="5573" xr:uid="{1185FA0C-E134-466F-B8C7-75E6179EF405}"/>
    <cellStyle name="Comma 5 4 3 2 5" xfId="4678" xr:uid="{B4FB397E-3E5C-41EC-A2F1-84764DB1BFEE}"/>
    <cellStyle name="Comma 5 4 3 2 5 2" xfId="9985" xr:uid="{6475BC33-B3D6-4867-A971-5348EFF3AC79}"/>
    <cellStyle name="Comma 5 4 3 2 5 2 2" xfId="20012" xr:uid="{E12694E2-DA59-489A-8DCE-05A30C3EE25B}"/>
    <cellStyle name="Comma 5 4 3 2 5 3" xfId="12627" xr:uid="{FD90EE51-A0AE-473A-976C-9786A87EDB97}"/>
    <cellStyle name="Comma 5 4 3 2 5 3 2" xfId="22845" xr:uid="{0871372B-2EB0-4A5B-84A0-7AF5A605DFC9}"/>
    <cellStyle name="Comma 5 4 3 2 5 4" xfId="26489" xr:uid="{F8B93E4E-6C59-4815-AC89-5C4B4BC66BDF}"/>
    <cellStyle name="Comma 5 4 3 2 5 5" xfId="27191" xr:uid="{9AF90481-7831-4D5B-B46A-B97E7BA454D3}"/>
    <cellStyle name="Comma 5 4 3 2 5 6" xfId="17179" xr:uid="{67EFB709-4BA5-4326-83EE-FAF0EBD2BC8D}"/>
    <cellStyle name="Comma 5 4 3 2 6" xfId="2813" xr:uid="{84077B08-1808-4926-B238-D26983C4613C}"/>
    <cellStyle name="Comma 5 4 3 2 7" xfId="25737" xr:uid="{5B6A3489-26E4-4C42-931D-A57C4577CB86}"/>
    <cellStyle name="Comma 5 4 3 2 8" xfId="13678" xr:uid="{F8820B4C-C9AE-4BEC-8A0F-B2930D503441}"/>
    <cellStyle name="Comma 5 4 3 3" xfId="1802" xr:uid="{479AF742-195A-47D7-AEE2-BB54E484F5E7}"/>
    <cellStyle name="Comma 5 4 3 3 2" xfId="2441" xr:uid="{CCF8A353-D35B-483C-98A0-FA4A9C113085}"/>
    <cellStyle name="Comma 5 4 3 3 2 2" xfId="7512" xr:uid="{73A493E6-5340-4D0C-9629-48E7D84C2661}"/>
    <cellStyle name="Comma 5 4 3 3 2 2 2" xfId="29139" xr:uid="{6DAF1868-5D4A-4269-9708-D68BF4199AB6}"/>
    <cellStyle name="Comma 5 4 3 3 2 2 3" xfId="28998" xr:uid="{8185D8AD-436C-409E-913D-E703B0E9059D}"/>
    <cellStyle name="Comma 5 4 3 3 2 2 4" xfId="19093" xr:uid="{26F3E3AB-8459-4E64-846A-B70519477C12}"/>
    <cellStyle name="Comma 5 4 3 3 2 3" xfId="6289" xr:uid="{2B961E93-D4CD-4DC8-8FF0-D1EEF78B4DA5}"/>
    <cellStyle name="Comma 5 4 3 3 2 3 2" xfId="21926" xr:uid="{EFD20BE3-B6CB-4992-8B7D-AB809CD09C04}"/>
    <cellStyle name="Comma 5 4 3 3 2 4" xfId="24263" xr:uid="{CFFAFCF1-9CAC-4298-B9E8-D5D4911ECB88}"/>
    <cellStyle name="Comma 5 4 3 3 2 5" xfId="16260" xr:uid="{A379094B-D7CB-43C5-BD77-065E0C85A9FF}"/>
    <cellStyle name="Comma 5 4 3 3 3" xfId="3096" xr:uid="{86C5A129-C7D0-44B0-957E-4CDE0FCA3B36}"/>
    <cellStyle name="Comma 5 4 3 3 4" xfId="4819" xr:uid="{B17EB573-E84C-4B1A-A296-AB5558581104}"/>
    <cellStyle name="Comma 5 4 3 3 4 2" xfId="10090" xr:uid="{AB97597C-0FAE-4C9F-8263-7D155367DEF4}"/>
    <cellStyle name="Comma 5 4 3 3 4 2 2" xfId="20153" xr:uid="{CB2859DB-5249-4695-AA02-C370D9F973D5}"/>
    <cellStyle name="Comma 5 4 3 3 4 3" xfId="12768" xr:uid="{51552966-B2CF-4B57-8B97-D3E53B4B9DB7}"/>
    <cellStyle name="Comma 5 4 3 3 4 3 2" xfId="22986" xr:uid="{F430D403-7BBA-4E52-B8D2-18AE74ACFE26}"/>
    <cellStyle name="Comma 5 4 3 3 4 4" xfId="17320" xr:uid="{B8D494E5-CA23-486F-9E01-F1B4B4FD4E74}"/>
    <cellStyle name="Comma 5 4 3 3 5" xfId="8247" xr:uid="{F71CEF61-57BC-4448-9194-35FD3A686A8E}"/>
    <cellStyle name="Comma 5 4 3 3 6" xfId="25660" xr:uid="{1007AB59-2FF5-413B-B5F8-ED5811714A59}"/>
    <cellStyle name="Comma 5 4 3 3 7" xfId="14138" xr:uid="{D722FCAB-A19B-4CE8-B959-B33B54ECEC99}"/>
    <cellStyle name="Comma 5 4 3 4" xfId="2439" xr:uid="{01FBBAFE-536B-41F8-B161-DB6B9A03892C}"/>
    <cellStyle name="Comma 5 4 3 4 2" xfId="3794" xr:uid="{89D7C155-6B29-455B-8ACD-9BF69AC9445D}"/>
    <cellStyle name="Comma 5 4 3 4 2 2" xfId="9468" xr:uid="{6D1FDE17-5C88-492E-92A3-A7BF5369D337}"/>
    <cellStyle name="Comma 5 4 3 4 2 2 2" xfId="29137" xr:uid="{0233C9BB-8E24-455E-814C-B25ED1EC46BD}"/>
    <cellStyle name="Comma 5 4 3 4 2 2 3" xfId="26543" xr:uid="{3714A037-111C-4F3D-A319-7FB26FB48545}"/>
    <cellStyle name="Comma 5 4 3 4 2 2 4" xfId="19091" xr:uid="{FF019618-B154-46ED-9BF1-E4CBE54092B1}"/>
    <cellStyle name="Comma 5 4 3 4 2 3" xfId="11731" xr:uid="{2F44C227-8A63-48CE-9453-294FE976B855}"/>
    <cellStyle name="Comma 5 4 3 4 2 3 2" xfId="21924" xr:uid="{B6436867-47D5-44B6-BBAE-AF24E664C9EE}"/>
    <cellStyle name="Comma 5 4 3 4 2 4" xfId="24751" xr:uid="{8704E97E-436B-4EEF-AA54-1E49A1C2F2B8}"/>
    <cellStyle name="Comma 5 4 3 4 2 5" xfId="16258" xr:uid="{0B7E93F3-4A50-4B75-BF1A-9DC19BDFB5E9}"/>
    <cellStyle name="Comma 5 4 3 4 3" xfId="3960" xr:uid="{6E4B12E9-A39A-4120-8F7C-B1B148267236}"/>
    <cellStyle name="Comma 5 4 3 4 3 2" xfId="6287" xr:uid="{77622802-2A5F-49E8-A662-0137685A6585}"/>
    <cellStyle name="Comma 5 4 3 4 4" xfId="2812" xr:uid="{D556BA49-D2B5-4AE3-9C87-7BDC16DA1409}"/>
    <cellStyle name="Comma 5 4 3 4 5" xfId="23584" xr:uid="{E8FC593E-1EEA-43BC-8A17-8807AB95D64A}"/>
    <cellStyle name="Comma 5 4 3 4 6" xfId="14136" xr:uid="{ED5BDAE7-1875-48A2-B226-0DBF18B31982}"/>
    <cellStyle name="Comma 5 4 3 5" xfId="3590" xr:uid="{279B8DEC-9071-45A6-AA2B-B8BA34E3E64F}"/>
    <cellStyle name="Comma 5 4 3 5 2" xfId="8326" xr:uid="{DCCDA15C-EBDB-468E-BE75-8CC0D023821D}"/>
    <cellStyle name="Comma 5 4 3 5 2 2" xfId="27644" xr:uid="{6F6168D1-A6EB-427C-9B21-AB27639419D1}"/>
    <cellStyle name="Comma 5 4 3 5 2 3" xfId="29033" xr:uid="{68564CDE-18D4-44A6-A671-D47960189FCD}"/>
    <cellStyle name="Comma 5 4 3 5 2 4" xfId="15899" xr:uid="{27490F2C-1784-411F-AED9-E1E7B6335C48}"/>
    <cellStyle name="Comma 5 4 3 5 3" xfId="9244" xr:uid="{BD00A3CC-CE13-40AB-8169-86058488755C}"/>
    <cellStyle name="Comma 5 4 3 5 3 2" xfId="18732" xr:uid="{E2573E41-2516-4C71-A2F3-38CA81D641B7}"/>
    <cellStyle name="Comma 5 4 3 5 4" xfId="11388" xr:uid="{2B6A4C99-383F-4677-9AFF-79D9EF3E423F}"/>
    <cellStyle name="Comma 5 4 3 5 4 2" xfId="21565" xr:uid="{5AB7DA7E-344B-449F-AE78-08598D91A0FC}"/>
    <cellStyle name="Comma 5 4 3 5 5" xfId="24114" xr:uid="{510ED9E8-3FD4-455B-A104-0FE13008B811}"/>
    <cellStyle name="Comma 5 4 3 5 6" xfId="13617" xr:uid="{A575339F-9DA3-4576-B48B-A75C9C8CEDDC}"/>
    <cellStyle name="Comma 5 4 3 6" xfId="4543" xr:uid="{281D80FD-10D5-41A9-BF3A-91A400E086DE}"/>
    <cellStyle name="Comma 5 4 3 6 2" xfId="9896" xr:uid="{6026E8F8-7E16-4663-9B17-284A7CB04BB8}"/>
    <cellStyle name="Comma 5 4 3 6 2 2" xfId="19877" xr:uid="{30225542-69A0-499F-A765-D0B8F434D8C0}"/>
    <cellStyle name="Comma 5 4 3 6 3" xfId="12492" xr:uid="{3C530379-FFC6-48DC-87BE-7A54BCF0063C}"/>
    <cellStyle name="Comma 5 4 3 6 3 2" xfId="22710" xr:uid="{4F219746-D143-439B-AFC7-92C318D2D671}"/>
    <cellStyle name="Comma 5 4 3 6 4" xfId="24470" xr:uid="{506E4CE4-27FB-47FA-B509-6BCB4A4CB5A3}"/>
    <cellStyle name="Comma 5 4 3 6 5" xfId="27053" xr:uid="{7E51792D-EC60-4567-BEB4-6EA2858E823A}"/>
    <cellStyle name="Comma 5 4 3 6 6" xfId="17044" xr:uid="{E3A28FB7-F084-46F5-B99A-AD96525DE649}"/>
    <cellStyle name="Comma 5 4 3 7" xfId="7890" xr:uid="{F147C0DB-D7E9-4675-B236-BF462B88B968}"/>
    <cellStyle name="Comma 5 4 3 7 2" xfId="27500" xr:uid="{86F0CA5E-C079-41AB-ADF2-EB0B3DF99A63}"/>
    <cellStyle name="Comma 5 4 3 7 3" xfId="28100" xr:uid="{C4C19E03-FE26-4CFB-A4B3-309C3988D762}"/>
    <cellStyle name="Comma 5 4 3 7 4" xfId="14761" xr:uid="{1DA668FF-E5B7-4F76-99C2-0FCDDA105DCA}"/>
    <cellStyle name="Comma 5 4 3 8" xfId="8381" xr:uid="{E0B9B59D-48E6-4C2F-B043-21808C7BFE78}"/>
    <cellStyle name="Comma 5 4 3 8 2" xfId="17592" xr:uid="{DEF49471-F024-478C-84CF-A3F2A0FCA4B3}"/>
    <cellStyle name="Comma 5 4 3 9" xfId="10330" xr:uid="{0649EDBE-7CB1-4457-BB86-FB5A72C9589A}"/>
    <cellStyle name="Comma 5 4 3 9 2" xfId="20425" xr:uid="{39AB2BF5-CB3C-4FF0-A6C1-AF72310B7E64}"/>
    <cellStyle name="Comma 5 4 4" xfId="496" xr:uid="{00000000-0005-0000-0000-0000EF010000}"/>
    <cellStyle name="Comma 5 4 4 10" xfId="13676" xr:uid="{CA18A427-C9E2-4772-99D0-E8C1E236A491}"/>
    <cellStyle name="Comma 5 4 4 2" xfId="2442" xr:uid="{A4686882-BFC5-41A8-BC4F-6F104B04EEBC}"/>
    <cellStyle name="Comma 5 4 4 2 2" xfId="3795" xr:uid="{72E2CC2D-B9EE-474C-9D6F-9C033FC27953}"/>
    <cellStyle name="Comma 5 4 4 2 2 2" xfId="9469" xr:uid="{91DF1463-A4BC-4B41-9E75-566F9A099590}"/>
    <cellStyle name="Comma 5 4 4 2 2 2 2" xfId="29140" xr:uid="{B30805C9-83BA-4F48-897F-BFEF1A307235}"/>
    <cellStyle name="Comma 5 4 4 2 2 2 3" xfId="26722" xr:uid="{7134BC9F-ABE8-4001-9F1B-A8B377D14925}"/>
    <cellStyle name="Comma 5 4 4 2 2 2 4" xfId="19094" xr:uid="{B9D460F8-E1A5-458B-A72A-AFA861DA3435}"/>
    <cellStyle name="Comma 5 4 4 2 2 3" xfId="11733" xr:uid="{2348AE06-119C-44D6-BC15-F5828116F575}"/>
    <cellStyle name="Comma 5 4 4 2 2 3 2" xfId="21927" xr:uid="{6B0A5183-0458-46F8-A0C0-DD37442831C5}"/>
    <cellStyle name="Comma 5 4 4 2 2 4" xfId="25319" xr:uid="{1DDD3F78-4BD1-4816-8285-50004E787176}"/>
    <cellStyle name="Comma 5 4 4 2 2 5" xfId="16261" xr:uid="{0039A6A6-3BB1-476B-BF7E-93ADCD111E6D}"/>
    <cellStyle name="Comma 5 4 4 2 3" xfId="3113" xr:uid="{81F00ADF-7277-443D-BAD4-A316D9FA4A5B}"/>
    <cellStyle name="Comma 5 4 4 2 3 2" xfId="6290" xr:uid="{FB62453A-383B-4BBC-9FD8-EC936B08333B}"/>
    <cellStyle name="Comma 5 4 4 2 4" xfId="2815" xr:uid="{B050A603-5042-40B1-851E-5C98E2B0D424}"/>
    <cellStyle name="Comma 5 4 4 2 5" xfId="23589" xr:uid="{2BFCC7C6-3871-46E4-8D37-8E6C33C6EA47}"/>
    <cellStyle name="Comma 5 4 4 2 6" xfId="14139" xr:uid="{7BCAE2BD-1804-4FBA-A6F5-425EDED4DF1A}"/>
    <cellStyle name="Comma 5 4 4 3" xfId="2816" xr:uid="{BD5C71AB-FB3E-49C6-ACFA-54A6099593B6}"/>
    <cellStyle name="Comma 5 4 4 3 2" xfId="5034" xr:uid="{36C2610E-637A-4118-9708-9B4D5EA6759A}"/>
    <cellStyle name="Comma 5 4 4 3 2 2" xfId="10291" xr:uid="{64888B37-A6C5-4F3C-89F2-123856138C0F}"/>
    <cellStyle name="Comma 5 4 4 3 2 2 2" xfId="20386" xr:uid="{ED32CF6B-DC04-4E25-9946-9A93CE55B48D}"/>
    <cellStyle name="Comma 5 4 4 3 2 3" xfId="12969" xr:uid="{AD2FAC17-AE1D-4D59-BED3-DD17913B1870}"/>
    <cellStyle name="Comma 5 4 4 3 2 3 2" xfId="23219" xr:uid="{83CDD5EB-BBBB-4E67-9381-D01D831C3805}"/>
    <cellStyle name="Comma 5 4 4 3 2 4" xfId="27695" xr:uid="{84DBCE16-AE93-49A9-BD13-84BDDBA5E9C5}"/>
    <cellStyle name="Comma 5 4 4 3 2 5" xfId="27131" xr:uid="{BC333F9D-359B-43D6-B545-264B42D30BA5}"/>
    <cellStyle name="Comma 5 4 4 3 2 6" xfId="17553" xr:uid="{5BB78951-0947-4D0C-875D-48D1293DAC91}"/>
    <cellStyle name="Comma 5 4 4 3 3" xfId="24931" xr:uid="{CCD67C42-BBE8-43F2-9D12-07F52CAD82C0}"/>
    <cellStyle name="Comma 5 4 4 4" xfId="2814" xr:uid="{937DACD5-7AE0-440A-94A0-2AC8EFF8680E}"/>
    <cellStyle name="Comma 5 4 4 4 2" xfId="5574" xr:uid="{B6CE6B51-509A-45D4-BDEC-6AC5243CDD15}"/>
    <cellStyle name="Comma 5 4 4 5" xfId="4676" xr:uid="{3E2EE0D5-A3AA-4F4C-8347-6831E9E1B8D4}"/>
    <cellStyle name="Comma 5 4 4 5 2" xfId="9983" xr:uid="{D8637059-ED52-4564-BBFC-E71B023B210A}"/>
    <cellStyle name="Comma 5 4 4 5 2 2" xfId="20010" xr:uid="{BF4F0250-896E-42D5-9136-4F4E9AE7A913}"/>
    <cellStyle name="Comma 5 4 4 5 3" xfId="12625" xr:uid="{154A1639-7F33-49B5-A147-A2A922382D66}"/>
    <cellStyle name="Comma 5 4 4 5 3 2" xfId="22843" xr:uid="{313B4E17-D1BC-4BD7-B006-2E9EAD4327A2}"/>
    <cellStyle name="Comma 5 4 4 5 4" xfId="28727" xr:uid="{CB0CD3FC-1D60-4F4F-9194-1F100A3245A5}"/>
    <cellStyle name="Comma 5 4 4 5 5" xfId="26593" xr:uid="{FFDC1D91-1AAA-4DC8-ADF3-5E524397DBCB}"/>
    <cellStyle name="Comma 5 4 4 5 6" xfId="17177" xr:uid="{D9D5768A-9609-4B14-A820-F7C3EC5880E3}"/>
    <cellStyle name="Comma 5 4 4 6" xfId="7891" xr:uid="{EF09E4D2-D4AE-4B57-B9C5-FF67E47E2118}"/>
    <cellStyle name="Comma 5 4 4 6 2" xfId="14762" xr:uid="{A6131D8F-E70C-4AA7-89B5-F0762FF0786C}"/>
    <cellStyle name="Comma 5 4 4 7" xfId="8382" xr:uid="{DAC2F090-909D-4629-AC29-F70B44FC1C0F}"/>
    <cellStyle name="Comma 5 4 4 7 2" xfId="17593" xr:uid="{3289B52A-DFDD-4DA1-ACD5-27557F6EF9BB}"/>
    <cellStyle name="Comma 5 4 4 8" xfId="10331" xr:uid="{27716094-5033-4A5D-956B-9654207EE8CB}"/>
    <cellStyle name="Comma 5 4 4 8 2" xfId="20426" xr:uid="{1FA54FC5-2A92-45E4-8A52-68B4F276ACDD}"/>
    <cellStyle name="Comma 5 4 4 9" xfId="23941" xr:uid="{71997FB3-3297-4600-98B3-105060769888}"/>
    <cellStyle name="Comma 5 4 5" xfId="497" xr:uid="{00000000-0005-0000-0000-0000F0010000}"/>
    <cellStyle name="Comma 5 4 5 2" xfId="3796" xr:uid="{ACDD0F9C-541F-48BB-A779-5E9935BDE009}"/>
    <cellStyle name="Comma 5 4 5 2 2" xfId="9470" xr:uid="{25FC0E1B-62FD-4499-BF88-655EC58E2628}"/>
    <cellStyle name="Comma 5 4 5 2 2 2" xfId="29141" xr:uid="{F816EE15-D5F6-4BF9-81E9-1DDB403FA5A2}"/>
    <cellStyle name="Comma 5 4 5 2 2 3" xfId="28101" xr:uid="{591595BF-3163-40CB-9CBE-8434EF4F8B73}"/>
    <cellStyle name="Comma 5 4 5 2 2 4" xfId="19095" xr:uid="{0AD48D4E-123C-4C0A-93E9-60FCAB5BA456}"/>
    <cellStyle name="Comma 5 4 5 2 3" xfId="11734" xr:uid="{C655BB49-4D62-4449-863E-68B281E3F40E}"/>
    <cellStyle name="Comma 5 4 5 2 3 2" xfId="21928" xr:uid="{C27F41E0-7035-499D-B34A-7AE5C7587E21}"/>
    <cellStyle name="Comma 5 4 5 2 4" xfId="23847" xr:uid="{88A21F41-F891-497C-AF33-FAF29E88771E}"/>
    <cellStyle name="Comma 5 4 5 2 5" xfId="16262" xr:uid="{12B9D4BA-2E15-4588-91DD-4F55E34F18DE}"/>
    <cellStyle name="Comma 5 4 5 3" xfId="3128" xr:uid="{3660FEB3-62C5-4F3F-825B-428B7C4A50BB}"/>
    <cellStyle name="Comma 5 4 5 3 2" xfId="5575" xr:uid="{FF425AFF-3663-4EB1-8F2C-48BA65020BB4}"/>
    <cellStyle name="Comma 5 4 5 4" xfId="4820" xr:uid="{5CA84C0B-2AAF-4B11-B053-B723BD74A209}"/>
    <cellStyle name="Comma 5 4 5 4 2" xfId="10091" xr:uid="{364AD8B4-747C-4035-AC6C-DF039B3AA2D2}"/>
    <cellStyle name="Comma 5 4 5 4 2 2" xfId="20154" xr:uid="{5FC135AB-F7AB-4311-A3A9-D3F11A4D6CB8}"/>
    <cellStyle name="Comma 5 4 5 4 3" xfId="12769" xr:uid="{219207CC-FA92-429C-98F3-59FC15DD7D5F}"/>
    <cellStyle name="Comma 5 4 5 4 3 2" xfId="22987" xr:uid="{DB0F6BB8-42B0-487A-8493-D05C8F932BC3}"/>
    <cellStyle name="Comma 5 4 5 4 4" xfId="17321" xr:uid="{AB14577C-5FEF-4C80-8E78-EB61B2306EA3}"/>
    <cellStyle name="Comma 5 4 5 5" xfId="2817" xr:uid="{5955E416-F769-4210-8FAB-6BED7D51A152}"/>
    <cellStyle name="Comma 5 4 5 6" xfId="23766" xr:uid="{F29DBBD5-0BF7-4F5D-805C-FC96D984AC8E}"/>
    <cellStyle name="Comma 5 4 5 7" xfId="14140" xr:uid="{59DE81BD-F285-4359-9E70-92F3F637B711}"/>
    <cellStyle name="Comma 5 4 6" xfId="1799" xr:uid="{04415503-C125-4744-8791-69314BB0E1F8}"/>
    <cellStyle name="Comma 5 4 6 2" xfId="2362" xr:uid="{1A9ADBE6-7E5C-45D6-BEF0-E2723AD64495}"/>
    <cellStyle name="Comma 5 4 6 2 2" xfId="7463" xr:uid="{0945A088-D7CD-4607-A7CA-DFCB62E3320C}"/>
    <cellStyle name="Comma 5 4 6 2 2 2" xfId="27739" xr:uid="{4FF24368-B8F6-46CF-9579-53F7B9401E31}"/>
    <cellStyle name="Comma 5 4 6 2 2 3" xfId="28843" xr:uid="{84D7DC07-BA53-4BCD-9094-F71C73022734}"/>
    <cellStyle name="Comma 5 4 6 2 2 4" xfId="18970" xr:uid="{9170DFB2-0A68-4690-90F6-61F4F61DBBAF}"/>
    <cellStyle name="Comma 5 4 6 2 3" xfId="6236" xr:uid="{1096F780-6257-4D71-8482-09522E2C05BE}"/>
    <cellStyle name="Comma 5 4 6 2 3 2" xfId="21803" xr:uid="{A6B84033-3AD6-4DA8-AD7F-EECCDF65E84A}"/>
    <cellStyle name="Comma 5 4 6 2 4" xfId="25568" xr:uid="{0FA375D1-5DB5-4722-AC1F-BE9809E8BD61}"/>
    <cellStyle name="Comma 5 4 6 2 5" xfId="16137" xr:uid="{819ABD3F-C4D7-45EF-828F-88D82CC2621B}"/>
    <cellStyle name="Comma 5 4 6 3" xfId="3725" xr:uid="{02C666F9-CEEB-4760-BAFD-4686AF05EA26}"/>
    <cellStyle name="Comma 5 4 6 4" xfId="8248" xr:uid="{4B3617A0-CE44-4F74-88DC-60A025854605}"/>
    <cellStyle name="Comma 5 4 6 5" xfId="24503" xr:uid="{717E21A5-D531-4046-852B-0514C19CD030}"/>
    <cellStyle name="Comma 5 4 6 6" xfId="13968" xr:uid="{6E956E45-25F4-4457-886F-9E41490711B3}"/>
    <cellStyle name="Comma 5 4 7" xfId="2807" xr:uid="{445979BF-8A49-4D51-ABB1-334D007B841D}"/>
    <cellStyle name="Comma 5 4 7 2" xfId="3454" xr:uid="{418858E9-7EE2-4C4B-855A-A9031BAB7A8B}"/>
    <cellStyle name="Comma 5 4 7 2 2" xfId="9108" xr:uid="{92E0EFC2-D67D-43DC-8FC6-D75009148ED4}"/>
    <cellStyle name="Comma 5 4 7 2 2 2" xfId="18569" xr:uid="{D8E7A6BC-4AB5-4898-9C4C-B4B3CDFD3DFD}"/>
    <cellStyle name="Comma 5 4 7 2 3" xfId="11227" xr:uid="{95E5DB0E-7202-4DE4-8A0D-E08AAE1BDBE8}"/>
    <cellStyle name="Comma 5 4 7 2 3 2" xfId="21402" xr:uid="{71CC129F-043A-4C9A-91FF-2C9104D8412F}"/>
    <cellStyle name="Comma 5 4 7 2 4" xfId="27259" xr:uid="{82366F2F-D7E0-4EDD-9E11-81DB610310F0}"/>
    <cellStyle name="Comma 5 4 7 2 5" xfId="28973" xr:uid="{B22485C3-FDE1-4996-A423-51FA241A0469}"/>
    <cellStyle name="Comma 5 4 7 2 6" xfId="15736" xr:uid="{DE60F863-9ECE-4B38-A5ED-E4A8E4C80152}"/>
    <cellStyle name="Comma 5 4 7 3" xfId="3887" xr:uid="{5D1EBB13-04BA-45B3-B1AF-B95F9E15F052}"/>
    <cellStyle name="Comma 5 4 7 4" xfId="8244" xr:uid="{46D34FA3-D108-4F26-9EFD-5055B795E430}"/>
    <cellStyle name="Comma 5 4 7 5" xfId="25081" xr:uid="{F5E7DE5C-AE38-4B51-A515-BF5B36D6C13B}"/>
    <cellStyle name="Comma 5 4 7 6" xfId="13454" xr:uid="{D7A7F64A-1EDE-4427-828F-D095A886C472}"/>
    <cellStyle name="Comma 5 4 8" xfId="3246" xr:uid="{8ED2620E-600A-494C-BE47-60007BC7EEA7}"/>
    <cellStyle name="Comma 5 4 8 2" xfId="8934" xr:uid="{D5641F16-CCB1-4AB0-A123-1B4BFAF38F51}"/>
    <cellStyle name="Comma 5 4 8 2 2" xfId="18325" xr:uid="{5C6F133A-1536-49A3-BFF3-21D31A6EC40A}"/>
    <cellStyle name="Comma 5 4 8 3" xfId="11007" xr:uid="{F5D55820-7EA4-4FBD-AB05-FC5E65A17D8F}"/>
    <cellStyle name="Comma 5 4 8 3 2" xfId="21158" xr:uid="{108B261A-6A1D-41D1-B74C-E704B4E7F16E}"/>
    <cellStyle name="Comma 5 4 8 4" xfId="25647" xr:uid="{B9A636D1-95EC-47FB-BC72-6E338B641D65}"/>
    <cellStyle name="Comma 5 4 8 5" xfId="27060" xr:uid="{5BA68E64-FDAE-45E7-9FD7-CC43F132329F}"/>
    <cellStyle name="Comma 5 4 8 6" xfId="15492" xr:uid="{7B095386-7896-40CD-AFDD-0813B57E500E}"/>
    <cellStyle name="Comma 5 4 9" xfId="4285" xr:uid="{1E156B9C-2B3E-4B19-BDC8-E6A133E831A2}"/>
    <cellStyle name="Comma 5 4 9 2" xfId="9728" xr:uid="{1F492590-E008-4850-9055-9BFF941DB425}"/>
    <cellStyle name="Comma 5 4 9 2 2" xfId="19677" xr:uid="{08CF846C-5684-4416-B812-139702B1D114}"/>
    <cellStyle name="Comma 5 4 9 3" xfId="12294" xr:uid="{D232A18D-4213-48E1-89A7-6371612B2C9F}"/>
    <cellStyle name="Comma 5 4 9 3 2" xfId="22510" xr:uid="{E0ECCAE8-EA29-44B4-9870-E982B761659D}"/>
    <cellStyle name="Comma 5 4 9 4" xfId="27645" xr:uid="{7D6EBD94-6FBC-4AE0-BE65-CA320D286D6F}"/>
    <cellStyle name="Comma 5 4 9 5" xfId="27285" xr:uid="{440AFB61-583B-459D-AFD3-FFBEABCD1E8D}"/>
    <cellStyle name="Comma 5 4 9 6" xfId="16844" xr:uid="{3E4F8FDD-B2B4-4137-9BDA-648C65BB46BE}"/>
    <cellStyle name="Comma 5 5" xfId="498" xr:uid="{00000000-0005-0000-0000-0000F1010000}"/>
    <cellStyle name="Comma 5 5 10" xfId="8383" xr:uid="{1F0C3F5E-8403-4327-96C2-609785511B44}"/>
    <cellStyle name="Comma 5 5 10 2" xfId="17594" xr:uid="{D8E54D11-D812-4525-B861-646D001BCE01}"/>
    <cellStyle name="Comma 5 5 11" xfId="10332" xr:uid="{D66CDC0B-D2F2-46D0-9C28-9D9672999671}"/>
    <cellStyle name="Comma 5 5 11 2" xfId="20427" xr:uid="{8BAC7E20-BCFA-47BB-B6F3-1ED6BAD2A0A9}"/>
    <cellStyle name="Comma 5 5 12" xfId="24127" xr:uid="{C6047A4D-D3EB-4DD2-9B30-0FF36C835296}"/>
    <cellStyle name="Comma 5 5 13" xfId="13035" xr:uid="{7A63CB0C-8D92-42FB-8D26-1C577FD60B70}"/>
    <cellStyle name="Comma 5 5 2" xfId="499" xr:uid="{00000000-0005-0000-0000-0000F2010000}"/>
    <cellStyle name="Comma 5 5 2 10" xfId="10333" xr:uid="{669E6333-619C-48FD-A2DE-13A1CA187B27}"/>
    <cellStyle name="Comma 5 5 2 10 2" xfId="20428" xr:uid="{467AD4BE-124E-4182-BF2A-FD14BD7C3B3D}"/>
    <cellStyle name="Comma 5 5 2 11" xfId="24490" xr:uid="{2C26DF77-BED9-4D8A-BA69-DB0B52268823}"/>
    <cellStyle name="Comma 5 5 2 12" xfId="13113" xr:uid="{550EACA3-09A9-4651-9F08-FD0EF6A10171}"/>
    <cellStyle name="Comma 5 5 2 2" xfId="500" xr:uid="{00000000-0005-0000-0000-0000F3010000}"/>
    <cellStyle name="Comma 5 5 2 2 10" xfId="13680" xr:uid="{EDE297F9-7AAC-4417-99EE-6C83250AFE25}"/>
    <cellStyle name="Comma 5 5 2 2 2" xfId="501" xr:uid="{00000000-0005-0000-0000-0000F4010000}"/>
    <cellStyle name="Comma 5 5 2 2 2 2" xfId="3797" xr:uid="{77B9DB50-3B57-44D5-B110-6CB826946363}"/>
    <cellStyle name="Comma 5 5 2 2 2 2 2" xfId="9471" xr:uid="{E8B2D0BC-424D-475D-96A8-198F9AA75FA3}"/>
    <cellStyle name="Comma 5 5 2 2 2 2 2 2" xfId="29143" xr:uid="{BDF20FA3-48D0-4BFB-889D-B1AB9EEC4AB6}"/>
    <cellStyle name="Comma 5 5 2 2 2 2 2 3" xfId="28599" xr:uid="{6D32B543-5C89-4A86-A007-29B01CB12326}"/>
    <cellStyle name="Comma 5 5 2 2 2 2 2 4" xfId="19097" xr:uid="{0863CD6C-F8E7-4602-9273-91D8B60DE8F1}"/>
    <cellStyle name="Comma 5 5 2 2 2 2 3" xfId="11735" xr:uid="{52258500-8561-4EB3-88CB-AD44028AD75F}"/>
    <cellStyle name="Comma 5 5 2 2 2 2 3 2" xfId="21930" xr:uid="{4F7C3E0F-DC14-41E0-9CA9-9FD267986637}"/>
    <cellStyle name="Comma 5 5 2 2 2 2 4" xfId="24702" xr:uid="{E35DEECD-9375-4A32-BB09-F465D7390139}"/>
    <cellStyle name="Comma 5 5 2 2 2 2 5" xfId="16264" xr:uid="{C819840F-BFAE-4272-BD06-91A25934610C}"/>
    <cellStyle name="Comma 5 5 2 2 2 3" xfId="3863" xr:uid="{6CD1CF6F-3D08-4DFB-A9C1-434557450584}"/>
    <cellStyle name="Comma 5 5 2 2 2 3 2" xfId="5576" xr:uid="{E8B2D9BA-6DAB-45FF-BB13-222507F5C602}"/>
    <cellStyle name="Comma 5 5 2 2 2 4" xfId="2821" xr:uid="{CD5665F8-A686-4070-912A-5F18ADED9796}"/>
    <cellStyle name="Comma 5 5 2 2 2 5" xfId="23850" xr:uid="{002C20FF-F07A-46F5-A6D1-A724B5D2F94A}"/>
    <cellStyle name="Comma 5 5 2 2 2 6" xfId="14142" xr:uid="{BCD6F20D-1D56-4EBE-ADA6-CABA8D2A313C}"/>
    <cellStyle name="Comma 5 5 2 2 3" xfId="1805" xr:uid="{47F5E477-2356-4C40-B81B-C61EB5975684}"/>
    <cellStyle name="Comma 5 5 2 2 3 2" xfId="5052" xr:uid="{384B728D-8D8B-44A0-AC9E-895E9F8408EE}"/>
    <cellStyle name="Comma 5 5 2 2 3 2 2" xfId="10300" xr:uid="{BFDD06B9-A81F-413B-8A93-160D0BC867A4}"/>
    <cellStyle name="Comma 5 5 2 2 3 2 2 2" xfId="20395" xr:uid="{921E8C29-3FDD-4B64-8C6B-37DA5554809E}"/>
    <cellStyle name="Comma 5 5 2 2 3 2 3" xfId="12978" xr:uid="{E580AA47-6A9B-45C3-84E6-92353A72F0D4}"/>
    <cellStyle name="Comma 5 5 2 2 3 2 3 2" xfId="23228" xr:uid="{54DCAB3D-BF47-48EF-8CF8-FB5576362562}"/>
    <cellStyle name="Comma 5 5 2 2 3 2 4" xfId="26806" xr:uid="{DC4CB6D0-74ED-42A1-BAF8-566E95572A8F}"/>
    <cellStyle name="Comma 5 5 2 2 3 2 5" xfId="26442" xr:uid="{56F6F176-B833-4335-8863-FA18A19163B1}"/>
    <cellStyle name="Comma 5 5 2 2 3 2 6" xfId="17562" xr:uid="{90790F55-A007-4D2F-8178-A5B32503C72A}"/>
    <cellStyle name="Comma 5 5 2 2 3 3" xfId="23317" xr:uid="{9FF23B2A-E9AB-4E5F-ACA6-596B4CF84B76}"/>
    <cellStyle name="Comma 5 5 2 2 4" xfId="2820" xr:uid="{E5B36935-F525-43BA-AC6E-D12E628BAAC9}"/>
    <cellStyle name="Comma 5 5 2 2 4 2" xfId="5250" xr:uid="{153288A2-C046-4721-9859-AC4DDB64B1A2}"/>
    <cellStyle name="Comma 5 5 2 2 4 2 2" xfId="27321" xr:uid="{539CD362-4FBE-4DFB-8008-0FE4F163D258}"/>
    <cellStyle name="Comma 5 5 2 2 4 3" xfId="26767" xr:uid="{1235FE49-FCB1-491E-8FD4-9C8B08F33309}"/>
    <cellStyle name="Comma 5 5 2 2 5" xfId="4679" xr:uid="{B305DC9D-0C78-41F1-AF68-54E86ECB38DF}"/>
    <cellStyle name="Comma 5 5 2 2 5 2" xfId="9986" xr:uid="{13AC4969-EBFA-4F56-A621-BEEA1B5091FE}"/>
    <cellStyle name="Comma 5 5 2 2 5 2 2" xfId="20013" xr:uid="{BBD0E37D-5A33-4B55-B808-BEFBD67A1F6F}"/>
    <cellStyle name="Comma 5 5 2 2 5 3" xfId="12628" xr:uid="{F4379EC4-6A30-48E6-B20A-D9537A3AEB1D}"/>
    <cellStyle name="Comma 5 5 2 2 5 3 2" xfId="22846" xr:uid="{5EE97AE0-2AFF-48D1-AF56-EF6A7D06CCBF}"/>
    <cellStyle name="Comma 5 5 2 2 5 4" xfId="28824" xr:uid="{A1F2C9C8-9B58-47EF-B9F3-52709B8DFADC}"/>
    <cellStyle name="Comma 5 5 2 2 5 5" xfId="27584" xr:uid="{DEE1E13A-6F2E-4C49-8510-426BDF074D8F}"/>
    <cellStyle name="Comma 5 5 2 2 5 6" xfId="17180" xr:uid="{FC8FFCA0-0A9E-486B-8DC9-63D2232A9E28}"/>
    <cellStyle name="Comma 5 5 2 2 6" xfId="7894" xr:uid="{E41EBA7E-9996-4901-9DA3-D55AEE96D151}"/>
    <cellStyle name="Comma 5 5 2 2 6 2" xfId="28591" xr:uid="{43202332-8CB3-4596-8F87-FE8982B7A7BC}"/>
    <cellStyle name="Comma 5 5 2 2 6 3" xfId="27726" xr:uid="{03DF6339-7B56-476D-93C0-7370AF8F7889}"/>
    <cellStyle name="Comma 5 5 2 2 6 4" xfId="14765" xr:uid="{285330C1-8CA4-423A-89FB-10A64297ABAE}"/>
    <cellStyle name="Comma 5 5 2 2 7" xfId="8385" xr:uid="{FF29157A-7262-49BC-B539-02BDD55A7C71}"/>
    <cellStyle name="Comma 5 5 2 2 7 2" xfId="17596" xr:uid="{4DD39B77-631A-40C3-AA1B-4CAAB4D69D36}"/>
    <cellStyle name="Comma 5 5 2 2 8" xfId="10334" xr:uid="{697B52CD-7001-4ACF-A45D-57B5D3406456}"/>
    <cellStyle name="Comma 5 5 2 2 8 2" xfId="20429" xr:uid="{0AE4A6C3-4930-4498-810C-71BBE48AAC5C}"/>
    <cellStyle name="Comma 5 5 2 2 9" xfId="25097" xr:uid="{34095C4E-BD4C-4D0B-BCE9-03AF52E1694E}"/>
    <cellStyle name="Comma 5 5 2 3" xfId="502" xr:uid="{00000000-0005-0000-0000-0000F5010000}"/>
    <cellStyle name="Comma 5 5 2 3 2" xfId="3798" xr:uid="{BEC93D49-741E-4180-B06F-43CF35C24A03}"/>
    <cellStyle name="Comma 5 5 2 3 2 2" xfId="9472" xr:uid="{19F20059-7410-4663-B89A-4420C764066D}"/>
    <cellStyle name="Comma 5 5 2 3 2 2 2" xfId="29144" xr:uid="{B867C7CB-E178-4713-8C5C-6EFB7D2CEFAF}"/>
    <cellStyle name="Comma 5 5 2 3 2 2 3" xfId="27975" xr:uid="{B83311EB-B2D1-4CEB-9B00-CFC332C450AC}"/>
    <cellStyle name="Comma 5 5 2 3 2 2 4" xfId="19098" xr:uid="{876DACB9-F7EC-46F5-9D94-AF1EF1FB045B}"/>
    <cellStyle name="Comma 5 5 2 3 2 3" xfId="11736" xr:uid="{36BDA70F-C0E8-4749-ADDF-8F298FEE8E1F}"/>
    <cellStyle name="Comma 5 5 2 3 2 3 2" xfId="21931" xr:uid="{C08351EF-B489-486A-A178-F121CC5AB6EF}"/>
    <cellStyle name="Comma 5 5 2 3 2 4" xfId="24012" xr:uid="{E90D55BB-6008-4EBF-9D35-D432B855729D}"/>
    <cellStyle name="Comma 5 5 2 3 2 5" xfId="16265" xr:uid="{CF37F342-F934-40A7-B3E8-5A369C247206}"/>
    <cellStyle name="Comma 5 5 2 3 3" xfId="3885" xr:uid="{22D2EBE8-1E45-49E4-9774-ED86CCAB2486}"/>
    <cellStyle name="Comma 5 5 2 3 3 2" xfId="5577" xr:uid="{B2BF46E3-E55D-4286-9CC2-792BD04C263A}"/>
    <cellStyle name="Comma 5 5 2 3 4" xfId="4821" xr:uid="{3D5AB47B-9AB9-49DF-890C-15562FC20039}"/>
    <cellStyle name="Comma 5 5 2 3 4 2" xfId="10092" xr:uid="{C4BB4C56-0563-41D0-8115-16D755E0EBD2}"/>
    <cellStyle name="Comma 5 5 2 3 4 2 2" xfId="20155" xr:uid="{83632911-7036-4DC7-8BC7-4C019C2E8D24}"/>
    <cellStyle name="Comma 5 5 2 3 4 3" xfId="12770" xr:uid="{3266800C-2BD0-4CA4-A0F5-A633893D89A0}"/>
    <cellStyle name="Comma 5 5 2 3 4 3 2" xfId="22988" xr:uid="{C72EDD1F-F3FE-4F46-94F5-E6516CE6DE7F}"/>
    <cellStyle name="Comma 5 5 2 3 4 4" xfId="17322" xr:uid="{4CECA287-653A-4993-AB84-C2B5EC716C45}"/>
    <cellStyle name="Comma 5 5 2 3 5" xfId="2822" xr:uid="{5E1DECDF-4EF2-45CA-BCE7-C0017CA10BCF}"/>
    <cellStyle name="Comma 5 5 2 3 6" xfId="24790" xr:uid="{82C1B253-D9C6-4420-9536-C239872CBB13}"/>
    <cellStyle name="Comma 5 5 2 3 7" xfId="14143" xr:uid="{1A1E5415-ACB4-4C3C-9541-8C548FC3A865}"/>
    <cellStyle name="Comma 5 5 2 4" xfId="1804" xr:uid="{06DA9D8E-91CC-447C-86ED-8F37AFDBDDD0}"/>
    <cellStyle name="Comma 5 5 2 4 2" xfId="2443" xr:uid="{C019C118-B1A9-4B29-AAE7-55026EDE402C}"/>
    <cellStyle name="Comma 5 5 2 4 2 2" xfId="7513" xr:uid="{726596EE-D251-4A31-86D8-8E6E6B92D61D}"/>
    <cellStyle name="Comma 5 5 2 4 2 2 2" xfId="29142" xr:uid="{DDABB9BD-4BBB-4DBD-8944-22C4D663F952}"/>
    <cellStyle name="Comma 5 5 2 4 2 2 3" xfId="26323" xr:uid="{1D56917E-62A2-45A5-A1AF-AA160FCFCAF2}"/>
    <cellStyle name="Comma 5 5 2 4 2 2 4" xfId="19096" xr:uid="{08B54B6E-33F0-4F08-A210-16586D284252}"/>
    <cellStyle name="Comma 5 5 2 4 2 3" xfId="6291" xr:uid="{2E4178B2-C8C4-49FC-A2BC-552D73FFA8B3}"/>
    <cellStyle name="Comma 5 5 2 4 2 3 2" xfId="21929" xr:uid="{514A5FC0-3C00-46C2-BA0D-A6222FF0278C}"/>
    <cellStyle name="Comma 5 5 2 4 2 4" xfId="24043" xr:uid="{B31116ED-8330-409D-BC84-98492C2F27AF}"/>
    <cellStyle name="Comma 5 5 2 4 2 5" xfId="16263" xr:uid="{B4DD4960-F624-4EF9-96BB-9348B192BA53}"/>
    <cellStyle name="Comma 5 5 2 4 3" xfId="3955" xr:uid="{2109265B-31E8-43BF-B6BA-968C058E4E1C}"/>
    <cellStyle name="Comma 5 5 2 4 4" xfId="8250" xr:uid="{98A4A39B-D28C-4B61-9508-01D199B49922}"/>
    <cellStyle name="Comma 5 5 2 4 5" xfId="23828" xr:uid="{83891611-6E6B-46B7-97B5-459B8D86E26A}"/>
    <cellStyle name="Comma 5 5 2 4 6" xfId="14141" xr:uid="{07BF48A5-21D3-4BE9-AFCA-873A677478DA}"/>
    <cellStyle name="Comma 5 5 2 5" xfId="2819" xr:uid="{825B933B-BDD5-4FB5-B150-7DA1751FF78F}"/>
    <cellStyle name="Comma 5 5 2 5 2" xfId="3573" xr:uid="{3922077B-666E-4652-8E9A-B6D6A2607C29}"/>
    <cellStyle name="Comma 5 5 2 5 2 2" xfId="9227" xr:uid="{1D49DC6B-4FCD-424D-8D5A-882ECDC7CFFE}"/>
    <cellStyle name="Comma 5 5 2 5 2 2 2" xfId="18715" xr:uid="{3CE63E21-5883-4437-AEB3-8AAA00A599EB}"/>
    <cellStyle name="Comma 5 5 2 5 2 3" xfId="11371" xr:uid="{AD9D55B6-39CE-4ACC-BA99-99DAC3AA32DC}"/>
    <cellStyle name="Comma 5 5 2 5 2 3 2" xfId="21548" xr:uid="{87BC7D30-6EA5-4360-8180-5CAF6637C19A}"/>
    <cellStyle name="Comma 5 5 2 5 2 4" xfId="28361" xr:uid="{E0D98C0E-BBD1-4246-AA52-7FC805DE9F29}"/>
    <cellStyle name="Comma 5 5 2 5 2 5" xfId="26697" xr:uid="{7E3C40F1-300F-4F46-99C7-8CFB0007A6C7}"/>
    <cellStyle name="Comma 5 5 2 5 2 6" xfId="15882" xr:uid="{10B5A783-D97E-4349-869E-618E7C208803}"/>
    <cellStyle name="Comma 5 5 2 5 3" xfId="3866" xr:uid="{B27AB758-46EC-409B-AB38-AF0CD10CD3B8}"/>
    <cellStyle name="Comma 5 5 2 5 4" xfId="8249" xr:uid="{370B4D94-B457-4091-8063-A42339E2881A}"/>
    <cellStyle name="Comma 5 5 2 5 5" xfId="23266" xr:uid="{693D9F5A-8A25-4B57-B67A-C29DA6C95605}"/>
    <cellStyle name="Comma 5 5 2 5 6" xfId="13600" xr:uid="{1BE197BB-48B9-4F51-8492-E076A00A4030}"/>
    <cellStyle name="Comma 5 5 2 6" xfId="3307" xr:uid="{AC8105D1-B172-41E5-A75E-FF55A6A5005D}"/>
    <cellStyle name="Comma 5 5 2 6 2" xfId="8993" xr:uid="{0795E4B3-69B9-40FD-94F7-A567A229B5EC}"/>
    <cellStyle name="Comma 5 5 2 6 2 2" xfId="18386" xr:uid="{208CF88E-A25C-4EE1-8657-FB8CE303128E}"/>
    <cellStyle name="Comma 5 5 2 6 3" xfId="11068" xr:uid="{70A7328E-0299-4793-AC52-C34730A21F71}"/>
    <cellStyle name="Comma 5 5 2 6 3 2" xfId="21219" xr:uid="{104B137C-9F10-408C-9695-2EFDDDD0872F}"/>
    <cellStyle name="Comma 5 5 2 6 4" xfId="24661" xr:uid="{ED18DA48-89C1-4D49-AACA-FB2381370FC8}"/>
    <cellStyle name="Comma 5 5 2 6 5" xfId="27811" xr:uid="{BA4B9EB2-55B6-4188-8587-5DC5D594B3C2}"/>
    <cellStyle name="Comma 5 5 2 6 6" xfId="15553" xr:uid="{E85F3D38-1B75-4784-B318-281E884FB162}"/>
    <cellStyle name="Comma 5 5 2 7" xfId="4238" xr:uid="{0D3C320B-ECCC-45A7-A138-1A5A38521638}"/>
    <cellStyle name="Comma 5 5 2 7 2" xfId="9684" xr:uid="{05E4EE0D-59DE-440A-B5BD-93880F45B384}"/>
    <cellStyle name="Comma 5 5 2 7 2 2" xfId="19632" xr:uid="{BFA22D2C-3559-4506-8BD1-EE99A951E4FE}"/>
    <cellStyle name="Comma 5 5 2 7 3" xfId="12249" xr:uid="{5249359D-7B3B-45B0-9D2F-13FA486B451A}"/>
    <cellStyle name="Comma 5 5 2 7 3 2" xfId="22465" xr:uid="{06726CAE-7459-4491-A8CC-3D60ACADCD0D}"/>
    <cellStyle name="Comma 5 5 2 7 4" xfId="27227" xr:uid="{CAB1A40E-AD7C-4783-9FA6-0B6B6D2AC300}"/>
    <cellStyle name="Comma 5 5 2 7 5" xfId="28615" xr:uid="{7EE0D47A-6522-4AF3-A170-F62175F7236A}"/>
    <cellStyle name="Comma 5 5 2 7 6" xfId="16799" xr:uid="{A9367CB5-536F-4A78-A1C4-DF5D951517CC}"/>
    <cellStyle name="Comma 5 5 2 8" xfId="7893" xr:uid="{3333494E-70F9-4CE4-96CE-A5A06825BB75}"/>
    <cellStyle name="Comma 5 5 2 8 2" xfId="14764" xr:uid="{551E0A29-B754-4FB2-B47D-D796B69C88DD}"/>
    <cellStyle name="Comma 5 5 2 9" xfId="8384" xr:uid="{D090692B-FB2D-4855-9135-F141070CFC3F}"/>
    <cellStyle name="Comma 5 5 2 9 2" xfId="17595" xr:uid="{0F12BE38-7A2C-41A2-A270-932671A21E7B}"/>
    <cellStyle name="Comma 5 5 3" xfId="503" xr:uid="{00000000-0005-0000-0000-0000F6010000}"/>
    <cellStyle name="Comma 5 5 3 10" xfId="13271" xr:uid="{D4D1D59D-F256-4510-BB3B-2F9DE0DEC696}"/>
    <cellStyle name="Comma 5 5 3 2" xfId="504" xr:uid="{00000000-0005-0000-0000-0000F7010000}"/>
    <cellStyle name="Comma 5 5 3 2 2" xfId="3799" xr:uid="{5DB22D9A-09DE-4DF6-9A3B-408F6A3848C1}"/>
    <cellStyle name="Comma 5 5 3 2 2 2" xfId="9473" xr:uid="{D31ECE5E-2B1D-4B1E-B825-C158C5D8204C}"/>
    <cellStyle name="Comma 5 5 3 2 2 2 2" xfId="29145" xr:uid="{A79E689E-D372-413E-976D-E638113437E0}"/>
    <cellStyle name="Comma 5 5 3 2 2 2 3" xfId="26347" xr:uid="{53ADDA97-D3B8-428B-95D6-927E04E61F1E}"/>
    <cellStyle name="Comma 5 5 3 2 2 2 4" xfId="19099" xr:uid="{447A4AA1-C8F5-4930-88F7-B8F68FFC056C}"/>
    <cellStyle name="Comma 5 5 3 2 2 3" xfId="11737" xr:uid="{CB752DB7-ECA8-49BC-9DB3-6B6AF7B19BBF}"/>
    <cellStyle name="Comma 5 5 3 2 2 3 2" xfId="21932" xr:uid="{19E8F9D2-9886-4ED2-A63D-E049144256AC}"/>
    <cellStyle name="Comma 5 5 3 2 2 4" xfId="26161" xr:uid="{80DD654E-D9CB-47D2-B32B-7B06D1E2B663}"/>
    <cellStyle name="Comma 5 5 3 2 2 5" xfId="16266" xr:uid="{9F03DC7D-5826-4310-A28E-C4B42C2715AC}"/>
    <cellStyle name="Comma 5 5 3 2 3" xfId="3130" xr:uid="{F637D289-980B-44FA-8793-AC6C0943CDCF}"/>
    <cellStyle name="Comma 5 5 3 2 3 2" xfId="5578" xr:uid="{34D9CA30-4393-4D0B-8C63-A9B81EAABBB2}"/>
    <cellStyle name="Comma 5 5 3 2 4" xfId="2824" xr:uid="{F9151B73-FD79-4D81-BD33-85371505E482}"/>
    <cellStyle name="Comma 5 5 3 2 5" xfId="24706" xr:uid="{2EE1C33F-1B92-443E-A88E-F40B962DC5C8}"/>
    <cellStyle name="Comma 5 5 3 2 6" xfId="14144" xr:uid="{39FA0196-574B-4373-8C3E-59F52C2C7EC6}"/>
    <cellStyle name="Comma 5 5 3 3" xfId="1806" xr:uid="{B9EF9D2F-50C3-411B-9DE2-5D99A62BC526}"/>
    <cellStyle name="Comma 5 5 3 3 2" xfId="3634" xr:uid="{2ADDAF88-C35A-450C-9AC1-5CBF80F03389}"/>
    <cellStyle name="Comma 5 5 3 3 2 2" xfId="9287" xr:uid="{FF30A5E6-03B4-4FE1-BD77-2349D9F0A32E}"/>
    <cellStyle name="Comma 5 5 3 3 2 2 2" xfId="18778" xr:uid="{D8803225-BEBD-4AEB-9485-27419527F5F1}"/>
    <cellStyle name="Comma 5 5 3 3 2 3" xfId="11434" xr:uid="{9DDA5E80-2E21-4705-B936-8BA5EA93F084}"/>
    <cellStyle name="Comma 5 5 3 3 2 3 2" xfId="21611" xr:uid="{8E8432C8-0566-4722-BC46-7B023A7ABEC6}"/>
    <cellStyle name="Comma 5 5 3 3 2 4" xfId="15945" xr:uid="{772A1B71-6663-4BBB-869E-6A95D77A7C64}"/>
    <cellStyle name="Comma 5 5 3 3 3" xfId="3948" xr:uid="{436B0806-D867-4091-9068-F1E2C287FDFB}"/>
    <cellStyle name="Comma 5 5 3 3 4" xfId="8251" xr:uid="{3DB5794E-F87B-4929-9E00-7AF08FC4B1D5}"/>
    <cellStyle name="Comma 5 5 3 3 5" xfId="23760" xr:uid="{DDB01D08-3111-42E7-809E-41F3B337DD0E}"/>
    <cellStyle name="Comma 5 5 3 3 6" xfId="13679" xr:uid="{23103C1C-0A8B-411E-B855-5EAD99EFAB6E}"/>
    <cellStyle name="Comma 5 5 3 4" xfId="2823" xr:uid="{54C5789E-779F-4B99-B681-B7A4A1F89C00}"/>
    <cellStyle name="Comma 5 5 3 4 2" xfId="5068" xr:uid="{C610750D-EF95-4E98-8608-617B4A9A2CD1}"/>
    <cellStyle name="Comma 5 5 3 4 2 2" xfId="10305" xr:uid="{F8D12927-63BD-49F9-97AF-F7E019949174}"/>
    <cellStyle name="Comma 5 5 3 4 2 2 2" xfId="20400" xr:uid="{17A954DA-B31B-4117-93EC-4F87C13EC058}"/>
    <cellStyle name="Comma 5 5 3 4 2 3" xfId="12983" xr:uid="{F70634AA-D86F-41F4-8013-C8AA32A0B41B}"/>
    <cellStyle name="Comma 5 5 3 4 2 3 2" xfId="23233" xr:uid="{DADCE5A9-D49F-492B-A483-E66A8CA00BBD}"/>
    <cellStyle name="Comma 5 5 3 4 2 4" xfId="29097" xr:uid="{2AD9F5FE-1C64-4F07-A415-7B686B29F557}"/>
    <cellStyle name="Comma 5 5 3 4 2 5" xfId="28246" xr:uid="{56EF9EEC-94FF-498C-8090-F04607EC7F70}"/>
    <cellStyle name="Comma 5 5 3 4 2 6" xfId="17567" xr:uid="{05C200B8-52DE-48C4-98DC-AE37E979A1FB}"/>
    <cellStyle name="Comma 5 5 3 4 3" xfId="25418" xr:uid="{14DB13D8-D6DE-4B40-9F57-D0742A10DB1A}"/>
    <cellStyle name="Comma 5 5 3 5" xfId="4544" xr:uid="{705771D3-36F5-4069-A31B-74D30934DC6F}"/>
    <cellStyle name="Comma 5 5 3 5 2" xfId="9897" xr:uid="{D47EB90F-60D6-4037-B81C-80113771F0F3}"/>
    <cellStyle name="Comma 5 5 3 5 2 2" xfId="29354" xr:uid="{4F451DBB-4F95-405F-AD27-283519D3641D}"/>
    <cellStyle name="Comma 5 5 3 5 2 3" xfId="26460" xr:uid="{2A425A9B-EEBF-4AAA-AA89-C4DACE982890}"/>
    <cellStyle name="Comma 5 5 3 5 2 4" xfId="19878" xr:uid="{A87FCFB1-3DE8-4410-A0EC-D3E5ADB5CF5D}"/>
    <cellStyle name="Comma 5 5 3 5 3" xfId="12493" xr:uid="{855B13BF-57D3-46E1-B46F-23D6DE55EA8B}"/>
    <cellStyle name="Comma 5 5 3 5 3 2" xfId="22711" xr:uid="{1C32C919-045F-4AA4-86AF-9EC4F8CC8C92}"/>
    <cellStyle name="Comma 5 5 3 5 4" xfId="23409" xr:uid="{8888BECE-9EC1-47BC-A228-72719341AE93}"/>
    <cellStyle name="Comma 5 5 3 5 5" xfId="17045" xr:uid="{EDBC4049-D532-44F6-A8A7-0CF81F995CA0}"/>
    <cellStyle name="Comma 5 5 3 6" xfId="7895" xr:uid="{6B4D91D5-0DBD-416B-ABDA-407AAD45C544}"/>
    <cellStyle name="Comma 5 5 3 6 2" xfId="26911" xr:uid="{05527F0E-98D9-41DA-8342-6C1E965DE75D}"/>
    <cellStyle name="Comma 5 5 3 6 3" xfId="26292" xr:uid="{0CC9DA67-B56F-4F55-9C17-029DB9BCB9B3}"/>
    <cellStyle name="Comma 5 5 3 6 4" xfId="14766" xr:uid="{CB7F3A2F-242A-4AAE-962A-D96B2B248272}"/>
    <cellStyle name="Comma 5 5 3 7" xfId="8386" xr:uid="{C03FF827-55D5-4967-A867-86FA0E3CC7F4}"/>
    <cellStyle name="Comma 5 5 3 7 2" xfId="27740" xr:uid="{259B4848-4B35-48B3-B261-BA77B18DA0A0}"/>
    <cellStyle name="Comma 5 5 3 7 3" xfId="28738" xr:uid="{E767F148-E6AE-4CBF-889E-A5F25EC2E3A9}"/>
    <cellStyle name="Comma 5 5 3 7 4" xfId="17597" xr:uid="{0FAB3C37-F325-43AC-8F8F-B1E47F63EF88}"/>
    <cellStyle name="Comma 5 5 3 8" xfId="10335" xr:uid="{4E54F8EF-BFA9-4EF5-A2D2-2401D0046077}"/>
    <cellStyle name="Comma 5 5 3 8 2" xfId="20430" xr:uid="{DA720A04-7986-4206-9465-91A1426BAC32}"/>
    <cellStyle name="Comma 5 5 3 9" xfId="24828" xr:uid="{BA61570A-2F3F-4079-B5B7-67C99DB01808}"/>
    <cellStyle name="Comma 5 5 4" xfId="505" xr:uid="{00000000-0005-0000-0000-0000F8010000}"/>
    <cellStyle name="Comma 5 5 4 10" xfId="14145" xr:uid="{A7523FAB-997F-4DFF-B9E9-F3BCE04D4F80}"/>
    <cellStyle name="Comma 5 5 4 2" xfId="2826" xr:uid="{4BDB824E-F67C-4418-BEF2-51753B6B0003}"/>
    <cellStyle name="Comma 5 5 4 2 2" xfId="6617" xr:uid="{53327F0E-25C8-44BF-A1EE-986834CD265A}"/>
    <cellStyle name="Comma 5 5 4 2 2 2" xfId="24231" xr:uid="{767D8070-6BD4-4EEA-B9BF-0CA56DC307D9}"/>
    <cellStyle name="Comma 5 5 4 2 3" xfId="26072" xr:uid="{FEDEBE7C-F120-4900-8D0E-CBE43A517ED7}"/>
    <cellStyle name="Comma 5 5 4 3" xfId="2827" xr:uid="{718D22DC-2EAB-4F4A-9D7B-3711A9F34A33}"/>
    <cellStyle name="Comma 5 5 4 3 2" xfId="5579" xr:uid="{812B9DBD-8B54-4E98-AE71-701E06343836}"/>
    <cellStyle name="Comma 5 5 4 4" xfId="2825" xr:uid="{59EA7847-B078-4679-A81F-F05AB5105C89}"/>
    <cellStyle name="Comma 5 5 4 5" xfId="4822" xr:uid="{A03E656A-AAFB-461F-B407-C0359CB7113D}"/>
    <cellStyle name="Comma 5 5 4 5 2" xfId="10093" xr:uid="{E4954B8D-BD06-48EA-82B4-182213A84C53}"/>
    <cellStyle name="Comma 5 5 4 5 2 2" xfId="20156" xr:uid="{2B418396-FF70-4964-8CD0-A8B416DE03EA}"/>
    <cellStyle name="Comma 5 5 4 5 3" xfId="12771" xr:uid="{2594EA5A-47A4-4553-8BBB-2E5995A4939C}"/>
    <cellStyle name="Comma 5 5 4 5 3 2" xfId="22989" xr:uid="{4BB07DEB-548D-412E-BCAD-AA7EBD5F5A57}"/>
    <cellStyle name="Comma 5 5 4 5 4" xfId="17323" xr:uid="{88C2B10E-F4E4-411C-8730-58234C8ADD26}"/>
    <cellStyle name="Comma 5 5 4 6" xfId="7896" xr:uid="{99348792-7CBD-4385-B2DD-A30DB5C0B17F}"/>
    <cellStyle name="Comma 5 5 4 6 2" xfId="14767" xr:uid="{C93D0998-34CF-40CA-87FC-33F13875BEC6}"/>
    <cellStyle name="Comma 5 5 4 7" xfId="8387" xr:uid="{7F187A2C-788A-406A-8AEF-2932BEC4A1EA}"/>
    <cellStyle name="Comma 5 5 4 7 2" xfId="17598" xr:uid="{2F0C9ADA-781B-425A-8E17-AAD57EF85CCF}"/>
    <cellStyle name="Comma 5 5 4 8" xfId="10336" xr:uid="{BD60F316-5331-4654-BD2F-68EAE08C5E63}"/>
    <cellStyle name="Comma 5 5 4 8 2" xfId="20431" xr:uid="{A4D68397-0AB9-47E3-861E-C0802DE0BF0D}"/>
    <cellStyle name="Comma 5 5 4 9" xfId="25366" xr:uid="{DBAB45C9-DEFC-475A-A477-88A4F573197A}"/>
    <cellStyle name="Comma 5 5 5" xfId="506" xr:uid="{00000000-0005-0000-0000-0000F9010000}"/>
    <cellStyle name="Comma 5 5 5 2" xfId="3731" xr:uid="{589D6A9C-65F4-44B7-AA88-1B3B978E2766}"/>
    <cellStyle name="Comma 5 5 5 2 2" xfId="9442" xr:uid="{D88B3D38-BF64-48B3-9C2C-2F231CEBA99B}"/>
    <cellStyle name="Comma 5 5 5 2 2 2" xfId="26437" xr:uid="{BB9BD311-56FD-4002-8840-5455734C14E6}"/>
    <cellStyle name="Comma 5 5 5 2 2 3" xfId="27818" xr:uid="{77B5DFB8-238B-490B-B438-D174D80F17E6}"/>
    <cellStyle name="Comma 5 5 5 2 2 4" xfId="18971" xr:uid="{1866FB91-784A-4BA9-BFF8-3C0C65311277}"/>
    <cellStyle name="Comma 5 5 5 2 3" xfId="11623" xr:uid="{9F95887F-573B-442D-80B3-2C0F7FC77D49}"/>
    <cellStyle name="Comma 5 5 5 2 3 2" xfId="21804" xr:uid="{4FFFFDE8-0FB5-4552-888B-E93166DF4C2E}"/>
    <cellStyle name="Comma 5 5 5 2 4" xfId="25950" xr:uid="{6B7CEDF7-E814-4436-A164-0299EF630D8B}"/>
    <cellStyle name="Comma 5 5 5 2 5" xfId="16138" xr:uid="{AFE9F16E-15F6-4F1C-8F2C-FB89C3E52E8F}"/>
    <cellStyle name="Comma 5 5 5 3" xfId="3929" xr:uid="{49CC78B8-7DEF-4518-9476-C6C2FF4F938D}"/>
    <cellStyle name="Comma 5 5 5 3 2" xfId="5580" xr:uid="{E1DAFD50-03EE-4B9F-A444-153571A95189}"/>
    <cellStyle name="Comma 5 5 5 4" xfId="2828" xr:uid="{75E09C53-C54C-459C-9852-9EC67346735F}"/>
    <cellStyle name="Comma 5 5 5 5" xfId="24188" xr:uid="{FCF0669D-98C2-4D61-ACBB-F98D39E0020D}"/>
    <cellStyle name="Comma 5 5 5 6" xfId="13969" xr:uid="{C210BA43-BEC7-4B07-AA90-5336CA5B9DEB}"/>
    <cellStyle name="Comma 5 5 6" xfId="1803" xr:uid="{1D520209-930A-48B0-8F62-88A1AFC6522C}"/>
    <cellStyle name="Comma 5 5 6 2" xfId="3437" xr:uid="{C2E989AA-A44F-4A14-9A1C-F16764317E36}"/>
    <cellStyle name="Comma 5 5 6 2 2" xfId="9091" xr:uid="{44F4ABD5-BBA4-4317-8192-E5D15890BC2E}"/>
    <cellStyle name="Comma 5 5 6 2 2 2" xfId="18552" xr:uid="{803B00D7-FDC5-4993-8F8C-19AF03419A60}"/>
    <cellStyle name="Comma 5 5 6 2 3" xfId="11210" xr:uid="{E6D3739F-4CB1-43E4-8175-C51CD46659FB}"/>
    <cellStyle name="Comma 5 5 6 2 3 2" xfId="21385" xr:uid="{CC305828-ED56-4B45-885A-C03E3A6E05FF}"/>
    <cellStyle name="Comma 5 5 6 2 4" xfId="27519" xr:uid="{EB640638-7059-4264-B444-B69FBD48FC80}"/>
    <cellStyle name="Comma 5 5 6 2 5" xfId="26869" xr:uid="{3EC8FDCF-EE2F-44DB-87BC-187DE473222C}"/>
    <cellStyle name="Comma 5 5 6 2 6" xfId="15719" xr:uid="{EC122E3B-14FD-4FCE-A1FF-83E0F9E527F3}"/>
    <cellStyle name="Comma 5 5 6 3" xfId="4010" xr:uid="{961BB1D4-86ED-480F-8068-BB72247147DE}"/>
    <cellStyle name="Comma 5 5 6 4" xfId="8252" xr:uid="{F9B76B30-8B57-43ED-81D0-C605A9D1AAD7}"/>
    <cellStyle name="Comma 5 5 6 5" xfId="24039" xr:uid="{0AAE605D-41FF-439E-8E0F-9B784665D562}"/>
    <cellStyle name="Comma 5 5 6 6" xfId="13437" xr:uid="{25258CE4-ABD8-4C30-9A60-820F1CFDF3FD}"/>
    <cellStyle name="Comma 5 5 7" xfId="2818" xr:uid="{FB2732E7-018A-4145-8933-7BF263C5BFFB}"/>
    <cellStyle name="Comma 5 5 7 2" xfId="3229" xr:uid="{3EE1F1E4-0DAB-466B-A692-FAAAAB9499D0}"/>
    <cellStyle name="Comma 5 5 7 2 2" xfId="8917" xr:uid="{19692DB2-F9FF-498F-8850-A21596481480}"/>
    <cellStyle name="Comma 5 5 7 2 2 2" xfId="18308" xr:uid="{3B72583C-CCAF-47DA-A84F-767215B4F193}"/>
    <cellStyle name="Comma 5 5 7 2 3" xfId="10990" xr:uid="{8181327E-350B-4056-AB00-518FC34D480A}"/>
    <cellStyle name="Comma 5 5 7 2 3 2" xfId="21141" xr:uid="{4E3590E3-DA74-43F3-AA35-DDE1312B2DED}"/>
    <cellStyle name="Comma 5 5 7 2 4" xfId="27679" xr:uid="{1CEF9D52-A3DC-412B-9B79-29E77B8761F9}"/>
    <cellStyle name="Comma 5 5 7 2 5" xfId="27941" xr:uid="{1F83F335-DBE9-46AD-88CC-7D4A0DAE9138}"/>
    <cellStyle name="Comma 5 5 7 2 6" xfId="15475" xr:uid="{DC4665FD-E334-43C6-B82D-B91AA7406DDF}"/>
    <cellStyle name="Comma 5 5 7 3" xfId="3121" xr:uid="{DDBE7F7E-31BF-4802-A27A-557BCCB46B67}"/>
    <cellStyle name="Comma 5 5 7 4" xfId="24944" xr:uid="{2A9A1222-5623-4584-B8BD-0C27D3EF060B}"/>
    <cellStyle name="Comma 5 5 8" xfId="4286" xr:uid="{4EB4A9D9-93E3-41BB-8D06-0BDA5709CD2A}"/>
    <cellStyle name="Comma 5 5 8 2" xfId="9729" xr:uid="{37F64483-5511-4FA4-AA89-23FF0504D1AE}"/>
    <cellStyle name="Comma 5 5 8 2 2" xfId="19678" xr:uid="{4542A6F4-1C45-41F1-A760-B1F2B10A197A}"/>
    <cellStyle name="Comma 5 5 8 3" xfId="12295" xr:uid="{79257D50-64E5-4D81-A146-FF108AB77E5F}"/>
    <cellStyle name="Comma 5 5 8 3 2" xfId="22511" xr:uid="{66E74D8D-CC55-464F-A3E7-A66A5EAF2B2C}"/>
    <cellStyle name="Comma 5 5 8 4" xfId="27668" xr:uid="{1F2502D5-531B-4E24-B33F-52580CD2ABB5}"/>
    <cellStyle name="Comma 5 5 8 5" xfId="27932" xr:uid="{DAE4EAD2-8F9B-477B-A89C-0CE66A51439B}"/>
    <cellStyle name="Comma 5 5 8 6" xfId="16845" xr:uid="{186EA96E-A9D2-4FBE-9382-83B32C517BBE}"/>
    <cellStyle name="Comma 5 5 9" xfId="7892" xr:uid="{19E609D8-F1E6-442D-885F-C06F05563EE9}"/>
    <cellStyle name="Comma 5 5 9 2" xfId="26986" xr:uid="{89317BF7-0A0D-4C6F-8557-13AE88D162E5}"/>
    <cellStyle name="Comma 5 5 9 3" xfId="26534" xr:uid="{3AAD6568-0768-4C4D-BC58-A6771D0917BC}"/>
    <cellStyle name="Comma 5 5 9 4" xfId="14763" xr:uid="{F4349C5A-75DB-4F40-9F57-7568BE88F6D9}"/>
    <cellStyle name="Comma 5 6" xfId="507" xr:uid="{00000000-0005-0000-0000-0000FA010000}"/>
    <cellStyle name="Comma 5 6 10" xfId="8388" xr:uid="{9B52018D-443F-4E61-8EA1-D3B61BF9BC4A}"/>
    <cellStyle name="Comma 5 6 10 2" xfId="17599" xr:uid="{DF42CC9D-5BF6-4CED-8062-40596B14DCEB}"/>
    <cellStyle name="Comma 5 6 11" xfId="10337" xr:uid="{FC92ACE3-ECBB-4588-AA30-9841DDAA91C7}"/>
    <cellStyle name="Comma 5 6 11 2" xfId="20432" xr:uid="{2D6EA23C-4CCF-4A36-99ED-30DFAEE9D18E}"/>
    <cellStyle name="Comma 5 6 12" xfId="23832" xr:uid="{54D947C6-4BE0-48A5-A060-17E3406F5943}"/>
    <cellStyle name="Comma 5 6 13" xfId="13097" xr:uid="{1312EB6D-882F-47D5-A2FB-4AEE1DFEFFEE}"/>
    <cellStyle name="Comma 5 6 2" xfId="508" xr:uid="{00000000-0005-0000-0000-0000FB010000}"/>
    <cellStyle name="Comma 5 6 2 10" xfId="10338" xr:uid="{4A41ABD8-AAA6-456B-AD58-66436289B298}"/>
    <cellStyle name="Comma 5 6 2 10 2" xfId="20433" xr:uid="{63F36655-CA6D-4505-B85C-823EE4F6997D}"/>
    <cellStyle name="Comma 5 6 2 11" xfId="25371" xr:uid="{729C3364-A6F9-4DCA-AD82-78CD10D40417}"/>
    <cellStyle name="Comma 5 6 2 12" xfId="13114" xr:uid="{1CB768A5-D1CE-4CC8-B957-9311B65FC64A}"/>
    <cellStyle name="Comma 5 6 2 2" xfId="509" xr:uid="{00000000-0005-0000-0000-0000FC010000}"/>
    <cellStyle name="Comma 5 6 2 2 10" xfId="13682" xr:uid="{18AD2B7E-8048-4CC3-9D17-62CEEEAB91A4}"/>
    <cellStyle name="Comma 5 6 2 2 2" xfId="510" xr:uid="{00000000-0005-0000-0000-0000FD010000}"/>
    <cellStyle name="Comma 5 6 2 2 2 2" xfId="3800" xr:uid="{8A51FE7B-116B-4A02-8E02-739BCA93D1AC}"/>
    <cellStyle name="Comma 5 6 2 2 2 2 2" xfId="9474" xr:uid="{82D334B9-42C8-4F6D-92CC-471C12C34386}"/>
    <cellStyle name="Comma 5 6 2 2 2 2 2 2" xfId="29147" xr:uid="{A050C2F7-AF62-48F0-91EE-C9C8AFC63545}"/>
    <cellStyle name="Comma 5 6 2 2 2 2 2 3" xfId="26620" xr:uid="{262034A8-D0B7-48EC-9BFE-74BBB7F2F815}"/>
    <cellStyle name="Comma 5 6 2 2 2 2 2 4" xfId="19101" xr:uid="{268C22AA-DC18-499B-905A-772851B66A64}"/>
    <cellStyle name="Comma 5 6 2 2 2 2 3" xfId="11738" xr:uid="{DB585B53-259E-4944-9569-CF8D1C454F66}"/>
    <cellStyle name="Comma 5 6 2 2 2 2 3 2" xfId="21934" xr:uid="{174A37C6-495F-4427-8488-6D1B3DFDD321}"/>
    <cellStyle name="Comma 5 6 2 2 2 2 4" xfId="25708" xr:uid="{B617250A-0DCF-46CD-B432-C59C6A173959}"/>
    <cellStyle name="Comma 5 6 2 2 2 2 5" xfId="16268" xr:uid="{F46FB806-DBA7-4867-9BF1-EAE93EB5350A}"/>
    <cellStyle name="Comma 5 6 2 2 2 3" xfId="3947" xr:uid="{6FBC73DD-3091-493A-A3F6-988527CDD613}"/>
    <cellStyle name="Comma 5 6 2 2 2 3 2" xfId="5581" xr:uid="{1F6191A2-35A2-4FBB-943C-F06E3DB7D951}"/>
    <cellStyle name="Comma 5 6 2 2 2 4" xfId="2832" xr:uid="{C800A8D2-D718-426E-BA3B-E2546378FDA6}"/>
    <cellStyle name="Comma 5 6 2 2 2 5" xfId="23692" xr:uid="{76061097-B1EA-4C63-A650-915A27CB42F7}"/>
    <cellStyle name="Comma 5 6 2 2 2 6" xfId="14147" xr:uid="{B62B9DD2-B840-44B6-AAD1-4AA826F7624C}"/>
    <cellStyle name="Comma 5 6 2 2 3" xfId="1809" xr:uid="{070F9BC7-1502-4FB4-9A59-0377633FA622}"/>
    <cellStyle name="Comma 5 6 2 2 3 2" xfId="4199" xr:uid="{4E410D6D-4C58-45C8-89C0-907785DB7F65}"/>
    <cellStyle name="Comma 5 6 2 2 3 2 2" xfId="9657" xr:uid="{E140A202-E453-49C8-8517-11228A650DA0}"/>
    <cellStyle name="Comma 5 6 2 2 3 2 2 2" xfId="19600" xr:uid="{B19C067C-38AC-4A1B-84C2-56452B4A84F4}"/>
    <cellStyle name="Comma 5 6 2 2 3 2 3" xfId="12218" xr:uid="{904A7E91-5172-478D-9796-CD3686A2C88D}"/>
    <cellStyle name="Comma 5 6 2 2 3 2 3 2" xfId="22433" xr:uid="{49EC7474-0B83-48EB-A103-AF4ED0295FCD}"/>
    <cellStyle name="Comma 5 6 2 2 3 2 4" xfId="28403" xr:uid="{72BDA3F3-0559-4687-B801-771A0C956A17}"/>
    <cellStyle name="Comma 5 6 2 2 3 2 5" xfId="28710" xr:uid="{A83162F6-CE1D-47E1-A50D-A85725855525}"/>
    <cellStyle name="Comma 5 6 2 2 3 2 6" xfId="16767" xr:uid="{48C4B76B-496D-4CC3-85D4-1148DE559FF9}"/>
    <cellStyle name="Comma 5 6 2 2 3 3" xfId="24040" xr:uid="{CDCFFBBC-7BD6-4FA0-8283-0549035FB4AF}"/>
    <cellStyle name="Comma 5 6 2 2 4" xfId="2831" xr:uid="{F881DEBD-1D1D-426C-8127-2E859C0E267E}"/>
    <cellStyle name="Comma 5 6 2 2 4 2" xfId="5251" xr:uid="{7BC6E8D3-FB95-4630-83DF-96E462563752}"/>
    <cellStyle name="Comma 5 6 2 2 4 2 2" xfId="27324" xr:uid="{AFD8FF6A-2BE7-42ED-A334-7D0811E59AAC}"/>
    <cellStyle name="Comma 5 6 2 2 4 3" xfId="26769" xr:uid="{D8373B17-DFB4-48B2-84A1-DEF87677E4EF}"/>
    <cellStyle name="Comma 5 6 2 2 5" xfId="4680" xr:uid="{702BF509-D3DF-4EA0-A74D-FBF56993006C}"/>
    <cellStyle name="Comma 5 6 2 2 5 2" xfId="9987" xr:uid="{3AF8218B-D660-4E26-AF5A-1292255F9AD1}"/>
    <cellStyle name="Comma 5 6 2 2 5 2 2" xfId="20014" xr:uid="{9C8B9A0E-E9B9-4321-A4ED-C2F6288713A1}"/>
    <cellStyle name="Comma 5 6 2 2 5 3" xfId="12629" xr:uid="{88EFC65D-E8D6-4C92-8326-5F9CAD0EB321}"/>
    <cellStyle name="Comma 5 6 2 2 5 3 2" xfId="22847" xr:uid="{3647992B-3B1E-4847-A694-5A05474D1129}"/>
    <cellStyle name="Comma 5 6 2 2 5 4" xfId="29039" xr:uid="{3726466B-C3BC-4195-B801-C2D848BCFDB0}"/>
    <cellStyle name="Comma 5 6 2 2 5 5" xfId="26897" xr:uid="{7D995522-1F70-4828-8E73-862326395B4F}"/>
    <cellStyle name="Comma 5 6 2 2 5 6" xfId="17181" xr:uid="{C00691A5-7969-4982-B04E-9F74AB0800F1}"/>
    <cellStyle name="Comma 5 6 2 2 6" xfId="7899" xr:uid="{A262E348-F5C7-448D-8929-FE18999E3279}"/>
    <cellStyle name="Comma 5 6 2 2 6 2" xfId="28849" xr:uid="{572F18BE-30A9-4ABA-8473-B9CE27A9E5FD}"/>
    <cellStyle name="Comma 5 6 2 2 6 3" xfId="27454" xr:uid="{9BB1E330-3732-4826-B52F-0791C1270A64}"/>
    <cellStyle name="Comma 5 6 2 2 6 4" xfId="14770" xr:uid="{FCEA5C65-C035-411C-9A6D-D903C04F0D70}"/>
    <cellStyle name="Comma 5 6 2 2 7" xfId="8390" xr:uid="{EEA970E9-AFB8-4E4B-ADD9-CB5D87F2BD4B}"/>
    <cellStyle name="Comma 5 6 2 2 7 2" xfId="17601" xr:uid="{AF99840F-D6EC-4F4E-9C14-302BEFFBB32E}"/>
    <cellStyle name="Comma 5 6 2 2 8" xfId="10339" xr:uid="{B05D9B31-B0AC-417D-BD6C-1103B669BCB5}"/>
    <cellStyle name="Comma 5 6 2 2 8 2" xfId="20434" xr:uid="{3C329B65-0A14-468E-AEB9-93780651B886}"/>
    <cellStyle name="Comma 5 6 2 2 9" xfId="24975" xr:uid="{F4B369F9-BA7A-47A4-A985-E86F8794A097}"/>
    <cellStyle name="Comma 5 6 2 3" xfId="511" xr:uid="{00000000-0005-0000-0000-0000FE010000}"/>
    <cellStyle name="Comma 5 6 2 3 2" xfId="3801" xr:uid="{9CF63A63-AE0D-4D5E-A32A-C511BD8D9ACB}"/>
    <cellStyle name="Comma 5 6 2 3 2 2" xfId="9475" xr:uid="{57418A3E-BF78-4FF9-A8B7-3EDEEB869EFA}"/>
    <cellStyle name="Comma 5 6 2 3 2 2 2" xfId="29148" xr:uid="{F507D3F9-FFE2-48EE-8B1C-F2F9F9ECE747}"/>
    <cellStyle name="Comma 5 6 2 3 2 2 3" xfId="26686" xr:uid="{3F02DC69-C57D-44F5-9FE2-FB379A81E546}"/>
    <cellStyle name="Comma 5 6 2 3 2 2 4" xfId="19102" xr:uid="{5D721396-D63E-4C05-B683-225292669920}"/>
    <cellStyle name="Comma 5 6 2 3 2 3" xfId="11739" xr:uid="{F3CB26C5-77E2-468D-A554-C0BA9C5DDEC1}"/>
    <cellStyle name="Comma 5 6 2 3 2 3 2" xfId="21935" xr:uid="{3C646F44-F49B-46F2-9608-0D28ACF75DF4}"/>
    <cellStyle name="Comma 5 6 2 3 2 4" xfId="25555" xr:uid="{49F85312-3394-4C20-90E1-0D85792D52EC}"/>
    <cellStyle name="Comma 5 6 2 3 2 5" xfId="16269" xr:uid="{9E384723-7095-4BBD-9750-417B54584E10}"/>
    <cellStyle name="Comma 5 6 2 3 3" xfId="3890" xr:uid="{4B34CE53-38AE-4924-B4B0-6A075A8CE2A6}"/>
    <cellStyle name="Comma 5 6 2 3 3 2" xfId="5582" xr:uid="{801DA23F-D753-49E4-8089-BD58AE4E2EF8}"/>
    <cellStyle name="Comma 5 6 2 3 4" xfId="4823" xr:uid="{2B4AB89A-D3CC-4758-A408-4C2B4868AF6A}"/>
    <cellStyle name="Comma 5 6 2 3 4 2" xfId="10094" xr:uid="{44AF156C-8C6C-4289-AEF4-22983CA6A47A}"/>
    <cellStyle name="Comma 5 6 2 3 4 2 2" xfId="20157" xr:uid="{C7CFA9BA-E4B7-4FE1-855F-9045CD79762A}"/>
    <cellStyle name="Comma 5 6 2 3 4 3" xfId="12772" xr:uid="{70AFA3CF-17BF-4BE1-BAA0-BB2E477080E3}"/>
    <cellStyle name="Comma 5 6 2 3 4 3 2" xfId="22990" xr:uid="{1839F623-A371-474A-B1C1-ADD6AD578514}"/>
    <cellStyle name="Comma 5 6 2 3 4 4" xfId="17324" xr:uid="{4FC0EAC9-F265-44C9-B722-9F09AE49F9FB}"/>
    <cellStyle name="Comma 5 6 2 3 5" xfId="2833" xr:uid="{ECB8A628-38B7-428F-9334-670A6CCDB71C}"/>
    <cellStyle name="Comma 5 6 2 3 6" xfId="23435" xr:uid="{09CC6A91-ABBD-4E6C-B708-F61A8D57011C}"/>
    <cellStyle name="Comma 5 6 2 3 7" xfId="14148" xr:uid="{E83BDD26-31D5-438F-9A3A-F05ECECB1BEF}"/>
    <cellStyle name="Comma 5 6 2 4" xfId="1808" xr:uid="{5172BC71-B0FD-41D7-A9C9-8C3444D3ADDC}"/>
    <cellStyle name="Comma 5 6 2 4 2" xfId="2444" xr:uid="{2D30DE79-8EE3-44EF-B282-6B2806CA0834}"/>
    <cellStyle name="Comma 5 6 2 4 2 2" xfId="7514" xr:uid="{404BBCB5-E02A-49C7-B411-D034F4BBAC6E}"/>
    <cellStyle name="Comma 5 6 2 4 2 2 2" xfId="29146" xr:uid="{92C9CAEE-E610-4030-B8EF-B3E231DD6870}"/>
    <cellStyle name="Comma 5 6 2 4 2 2 3" xfId="28610" xr:uid="{BE013684-AF6B-4D43-ABAA-B3F8D2426147}"/>
    <cellStyle name="Comma 5 6 2 4 2 2 4" xfId="19100" xr:uid="{E02E9564-8A2D-4BAA-BC9F-CB462DA2A562}"/>
    <cellStyle name="Comma 5 6 2 4 2 3" xfId="6292" xr:uid="{19FD6739-746C-42D2-9E1D-2CF3080F98C8}"/>
    <cellStyle name="Comma 5 6 2 4 2 3 2" xfId="21933" xr:uid="{60A530D6-085B-4BC4-8C8B-BB64F56D3E1E}"/>
    <cellStyle name="Comma 5 6 2 4 2 4" xfId="23813" xr:uid="{B886DE4B-3E77-4E7E-BB90-5568DC3923DB}"/>
    <cellStyle name="Comma 5 6 2 4 2 5" xfId="16267" xr:uid="{98926F3B-CD12-490E-94A2-4148C6CC0F24}"/>
    <cellStyle name="Comma 5 6 2 4 3" xfId="4005" xr:uid="{EB2892B3-C7C9-43F8-9F2C-20FF24D716BB}"/>
    <cellStyle name="Comma 5 6 2 4 4" xfId="8254" xr:uid="{4BB0FD5D-CB01-4E2F-B676-9143959922DD}"/>
    <cellStyle name="Comma 5 6 2 4 5" xfId="23665" xr:uid="{673DF937-66A2-47AA-8E94-6708B7965DF8}"/>
    <cellStyle name="Comma 5 6 2 4 6" xfId="14146" xr:uid="{DB595F7F-E1EA-4377-80FE-DA2BAB2E3C02}"/>
    <cellStyle name="Comma 5 6 2 5" xfId="2830" xr:uid="{321493DA-9544-4E9E-B5B6-59D2C15CFB5A}"/>
    <cellStyle name="Comma 5 6 2 5 2" xfId="3618" xr:uid="{4ABC9E80-7364-4A19-8ADA-7DCE9973D290}"/>
    <cellStyle name="Comma 5 6 2 5 2 2" xfId="9272" xr:uid="{DEB65966-8291-46B3-B7CF-410BC24750B4}"/>
    <cellStyle name="Comma 5 6 2 5 2 2 2" xfId="18763" xr:uid="{017EA21E-9507-4102-AC4F-3FA8A9FD6ACC}"/>
    <cellStyle name="Comma 5 6 2 5 2 3" xfId="11419" xr:uid="{FF70EA13-6E3E-4B30-B9B6-00054BB92B01}"/>
    <cellStyle name="Comma 5 6 2 5 2 3 2" xfId="21596" xr:uid="{9E64E5CF-4764-42FC-BB04-3795CACF6D7F}"/>
    <cellStyle name="Comma 5 6 2 5 2 4" xfId="27436" xr:uid="{D1D73D0D-C7A8-40CF-A3C4-3C81F3C79484}"/>
    <cellStyle name="Comma 5 6 2 5 2 5" xfId="28411" xr:uid="{AB5D0FB8-EE73-4824-830A-E8FB66F48365}"/>
    <cellStyle name="Comma 5 6 2 5 2 6" xfId="15930" xr:uid="{E0780B28-4021-4F7C-B92C-D13A1D60EFD8}"/>
    <cellStyle name="Comma 5 6 2 5 3" xfId="3886" xr:uid="{51F69CB2-282E-4FE2-A872-FBD47EF0A42C}"/>
    <cellStyle name="Comma 5 6 2 5 4" xfId="8253" xr:uid="{806440E5-6161-40A9-A25E-700329FBFACB}"/>
    <cellStyle name="Comma 5 6 2 5 5" xfId="23764" xr:uid="{D6B4AFE5-81AF-4EEE-BAF9-D0A053BDE06E}"/>
    <cellStyle name="Comma 5 6 2 5 6" xfId="13662" xr:uid="{08FDC46D-18C9-4C4F-8978-C68DF240AD08}"/>
    <cellStyle name="Comma 5 6 2 6" xfId="3308" xr:uid="{6B6CCC09-DE54-4051-9DDE-C168B2634AB7}"/>
    <cellStyle name="Comma 5 6 2 6 2" xfId="8994" xr:uid="{632DF16D-1D63-47F3-9204-33CE75532DA7}"/>
    <cellStyle name="Comma 5 6 2 6 2 2" xfId="18387" xr:uid="{91995C49-0A2D-4D25-9636-93318B736C71}"/>
    <cellStyle name="Comma 5 6 2 6 3" xfId="11069" xr:uid="{DA92D33F-9B86-4A25-B6D5-A6B32A24F1E0}"/>
    <cellStyle name="Comma 5 6 2 6 3 2" xfId="21220" xr:uid="{03A77AE4-3BC1-41C1-AB53-2CD94D33D8AC}"/>
    <cellStyle name="Comma 5 6 2 6 4" xfId="23564" xr:uid="{6DACBBCC-6A71-41A0-A870-CDD7D37509FD}"/>
    <cellStyle name="Comma 5 6 2 6 5" xfId="26890" xr:uid="{7717C6FD-6ED5-4844-87B1-4A980662A830}"/>
    <cellStyle name="Comma 5 6 2 6 6" xfId="15554" xr:uid="{D294B8F4-1D68-4C84-8AD5-F7CCC2E2ABFB}"/>
    <cellStyle name="Comma 5 6 2 7" xfId="4241" xr:uid="{6C192C0B-06E0-4E2B-8D36-E5C4C69D6AA3}"/>
    <cellStyle name="Comma 5 6 2 7 2" xfId="9687" xr:uid="{E633F0EF-B941-4F55-9A11-2228E6EC1438}"/>
    <cellStyle name="Comma 5 6 2 7 2 2" xfId="19635" xr:uid="{C69E2131-3653-482D-8116-25EC320DB2F5}"/>
    <cellStyle name="Comma 5 6 2 7 3" xfId="12252" xr:uid="{9320858E-D79C-4A3F-9330-DAD70B3993E1}"/>
    <cellStyle name="Comma 5 6 2 7 3 2" xfId="22468" xr:uid="{1BBD9FB1-8A9C-4840-B08F-89E3B1285D72}"/>
    <cellStyle name="Comma 5 6 2 7 4" xfId="26885" xr:uid="{D23789EE-9AF3-4962-A688-DF24050C042C}"/>
    <cellStyle name="Comma 5 6 2 7 5" xfId="26816" xr:uid="{BE873C1F-1B5F-4073-A239-38331CB6623D}"/>
    <cellStyle name="Comma 5 6 2 7 6" xfId="16802" xr:uid="{5439E268-0116-4AB6-B8B6-AC7551FCF1AA}"/>
    <cellStyle name="Comma 5 6 2 8" xfId="7898" xr:uid="{C206FFF4-AF82-457C-B111-FF1CE3ED82CB}"/>
    <cellStyle name="Comma 5 6 2 8 2" xfId="14769" xr:uid="{EB9A7110-495F-4613-9725-2A39B8FB836C}"/>
    <cellStyle name="Comma 5 6 2 9" xfId="8389" xr:uid="{CE9C9FEF-4EF9-4477-A744-F530D61D8EB3}"/>
    <cellStyle name="Comma 5 6 2 9 2" xfId="17600" xr:uid="{9A0C32C3-9E4D-435A-94DD-39104B167F28}"/>
    <cellStyle name="Comma 5 6 3" xfId="512" xr:uid="{00000000-0005-0000-0000-0000FF010000}"/>
    <cellStyle name="Comma 5 6 3 10" xfId="13272" xr:uid="{4B4FD6D4-2367-44CB-9C5B-9AEC48DB80E2}"/>
    <cellStyle name="Comma 5 6 3 2" xfId="513" xr:uid="{00000000-0005-0000-0000-000000020000}"/>
    <cellStyle name="Comma 5 6 3 2 2" xfId="3802" xr:uid="{F42EE832-8B27-4CB0-BAF0-D463551AC236}"/>
    <cellStyle name="Comma 5 6 3 2 2 2" xfId="9476" xr:uid="{5FCF7731-924E-4F8C-B3DE-32930418A6CB}"/>
    <cellStyle name="Comma 5 6 3 2 2 2 2" xfId="29149" xr:uid="{C9A8DC60-BFC9-4666-A8EC-D7F80A1AE89B}"/>
    <cellStyle name="Comma 5 6 3 2 2 2 3" xfId="26912" xr:uid="{AB4EAC98-F03E-411D-9746-248992721861}"/>
    <cellStyle name="Comma 5 6 3 2 2 2 4" xfId="19103" xr:uid="{C4BD7B17-1906-4B9C-A20C-2EEAF6FABD3F}"/>
    <cellStyle name="Comma 5 6 3 2 2 3" xfId="11740" xr:uid="{023CA011-CE84-422A-831A-299D60311D85}"/>
    <cellStyle name="Comma 5 6 3 2 2 3 2" xfId="21936" xr:uid="{FB9FA188-435A-41CD-96A9-45B7967C18F2}"/>
    <cellStyle name="Comma 5 6 3 2 2 4" xfId="26263" xr:uid="{11113083-5BFF-4F9B-90F2-6640BE5A9C80}"/>
    <cellStyle name="Comma 5 6 3 2 2 5" xfId="16270" xr:uid="{958B8D16-8EAD-4B85-A6C0-E709272A2D4C}"/>
    <cellStyle name="Comma 5 6 3 2 3" xfId="3854" xr:uid="{6F587FF0-31C2-4771-B1C2-9B07CDE5BD2A}"/>
    <cellStyle name="Comma 5 6 3 2 3 2" xfId="5583" xr:uid="{8ABCD0BF-E75C-42F1-9A72-DEFB63B890E4}"/>
    <cellStyle name="Comma 5 6 3 2 4" xfId="2835" xr:uid="{BD584479-85A3-4270-BFB0-6ADB6C322DAA}"/>
    <cellStyle name="Comma 5 6 3 2 5" xfId="25064" xr:uid="{54AC181E-D69B-4DA0-8E41-2022F17E06AE}"/>
    <cellStyle name="Comma 5 6 3 2 6" xfId="14149" xr:uid="{BEACC753-1926-4383-826C-CDA21E5EBA5C}"/>
    <cellStyle name="Comma 5 6 3 3" xfId="1810" xr:uid="{F5A58593-4F00-43EA-A612-7ABE0A6A5211}"/>
    <cellStyle name="Comma 5 6 3 3 2" xfId="3635" xr:uid="{6FF39250-75FE-4196-9379-E07BE0037E8B}"/>
    <cellStyle name="Comma 5 6 3 3 2 2" xfId="9288" xr:uid="{4123404F-6590-47BA-882A-A4E19A725BB8}"/>
    <cellStyle name="Comma 5 6 3 3 2 2 2" xfId="18779" xr:uid="{B5BC4106-0062-40A7-8D91-066BC60AA98A}"/>
    <cellStyle name="Comma 5 6 3 3 2 3" xfId="11435" xr:uid="{F305345D-AC7E-44ED-9950-8567A5EA3C1E}"/>
    <cellStyle name="Comma 5 6 3 3 2 3 2" xfId="21612" xr:uid="{DE10273A-A14A-46B9-B465-6CEC5FE722A9}"/>
    <cellStyle name="Comma 5 6 3 3 2 4" xfId="15946" xr:uid="{46F85724-6F12-40C3-B07A-284788EA1642}"/>
    <cellStyle name="Comma 5 6 3 3 3" xfId="3856" xr:uid="{5FC24EAD-4244-4CDE-8F3B-E1869F982CE4}"/>
    <cellStyle name="Comma 5 6 3 3 4" xfId="8255" xr:uid="{642E74DB-85EB-44AE-8B5D-34FDC5163BB8}"/>
    <cellStyle name="Comma 5 6 3 3 5" xfId="23415" xr:uid="{FB463388-973B-4BDA-91E5-0560D83DE175}"/>
    <cellStyle name="Comma 5 6 3 3 6" xfId="13681" xr:uid="{A007E7ED-A53C-4959-862D-2EF32360D197}"/>
    <cellStyle name="Comma 5 6 3 4" xfId="2834" xr:uid="{3EB2C178-B74A-4344-9A8E-B0AF9EADA55E}"/>
    <cellStyle name="Comma 5 6 3 4 2" xfId="5046" xr:uid="{25D2EDA1-E706-480F-8C10-E4AC5003159B}"/>
    <cellStyle name="Comma 5 6 3 4 2 2" xfId="10297" xr:uid="{DCA3CA66-6370-4DCF-94A2-AB8252D3279D}"/>
    <cellStyle name="Comma 5 6 3 4 2 2 2" xfId="20392" xr:uid="{93BC7674-58A5-4801-B2AE-CE58D08EE6B8}"/>
    <cellStyle name="Comma 5 6 3 4 2 3" xfId="12975" xr:uid="{8A3F12B5-64E2-48C6-884F-0FE777CED426}"/>
    <cellStyle name="Comma 5 6 3 4 2 3 2" xfId="23225" xr:uid="{E57A2367-E8D1-4AC3-A931-9C2699C9F4C5}"/>
    <cellStyle name="Comma 5 6 3 4 2 4" xfId="28637" xr:uid="{1A1F9DF4-1F93-4B7A-AACB-06317DDCD9A8}"/>
    <cellStyle name="Comma 5 6 3 4 2 5" xfId="27085" xr:uid="{3BD04D39-2B22-4A0E-BE70-C56D5176595E}"/>
    <cellStyle name="Comma 5 6 3 4 2 6" xfId="17559" xr:uid="{6B6FC237-D2A3-47C9-9834-E43880BF1BBA}"/>
    <cellStyle name="Comma 5 6 3 4 3" xfId="24792" xr:uid="{E6CF382E-CD1C-4FB3-9E1E-FF73258A029E}"/>
    <cellStyle name="Comma 5 6 3 5" xfId="4545" xr:uid="{4DEC80A6-37D8-4262-9814-DBE8362EADB5}"/>
    <cellStyle name="Comma 5 6 3 5 2" xfId="9898" xr:uid="{4AD43289-9449-4BAB-8E0F-93570FD493CB}"/>
    <cellStyle name="Comma 5 6 3 5 2 2" xfId="29355" xr:uid="{3BC3EC11-27EE-4374-A534-87782F99E48E}"/>
    <cellStyle name="Comma 5 6 3 5 2 3" xfId="27487" xr:uid="{D66A767D-677E-4FA3-8995-CBB9BF8D188A}"/>
    <cellStyle name="Comma 5 6 3 5 2 4" xfId="19879" xr:uid="{F31F3238-A0A7-4CC2-B265-9529DC1C0596}"/>
    <cellStyle name="Comma 5 6 3 5 3" xfId="12494" xr:uid="{077B0E17-D6B6-4630-8A93-674833051663}"/>
    <cellStyle name="Comma 5 6 3 5 3 2" xfId="22712" xr:uid="{618ED7B4-D57E-49B3-B165-28727782E0BD}"/>
    <cellStyle name="Comma 5 6 3 5 4" xfId="26126" xr:uid="{8D22A326-E924-4716-BB5F-AD07823F370E}"/>
    <cellStyle name="Comma 5 6 3 5 5" xfId="17046" xr:uid="{BBE86CE7-A13F-4C69-B8F2-55A1D3EA7F7A}"/>
    <cellStyle name="Comma 5 6 3 6" xfId="7900" xr:uid="{1F7D1EC5-ACB0-457D-A758-5E32955F5596}"/>
    <cellStyle name="Comma 5 6 3 6 2" xfId="29037" xr:uid="{D257275B-1ADD-4584-8DFE-15AE2F793A38}"/>
    <cellStyle name="Comma 5 6 3 6 3" xfId="26459" xr:uid="{4C4E4BDE-D2F4-413D-B6AC-B71F9A40D25A}"/>
    <cellStyle name="Comma 5 6 3 6 4" xfId="14771" xr:uid="{095BE686-75B8-49C0-A5E7-07E9A4435C4A}"/>
    <cellStyle name="Comma 5 6 3 7" xfId="8391" xr:uid="{F45875D9-A465-468B-BD52-8C3AD4894FE9}"/>
    <cellStyle name="Comma 5 6 3 7 2" xfId="26719" xr:uid="{FEE04EDB-CF06-45B1-B7C5-9EBA82B741F1}"/>
    <cellStyle name="Comma 5 6 3 7 3" xfId="27812" xr:uid="{08E45F7B-B610-4C92-9B19-4E41C220639D}"/>
    <cellStyle name="Comma 5 6 3 7 4" xfId="17602" xr:uid="{795E81E5-E3BD-4EBD-9E46-EDFBA3616975}"/>
    <cellStyle name="Comma 5 6 3 8" xfId="10340" xr:uid="{E05F3694-956A-4C69-99B8-C9F28918465A}"/>
    <cellStyle name="Comma 5 6 3 8 2" xfId="20435" xr:uid="{D3A71B8A-0083-4DA0-96E9-04BF2C113517}"/>
    <cellStyle name="Comma 5 6 3 9" xfId="24887" xr:uid="{137D81BC-63E8-43A7-A4A5-C8A1BACF6AB0}"/>
    <cellStyle name="Comma 5 6 4" xfId="514" xr:uid="{00000000-0005-0000-0000-000001020000}"/>
    <cellStyle name="Comma 5 6 4 10" xfId="14150" xr:uid="{0FB4004D-D114-42DC-8F9B-A27FA6379D0C}"/>
    <cellStyle name="Comma 5 6 4 2" xfId="2837" xr:uid="{F2DFD6CE-9C6D-4898-A126-A6C78FFD4698}"/>
    <cellStyle name="Comma 5 6 4 2 2" xfId="6618" xr:uid="{F37770F6-CC45-486F-9FE4-39C0D5647E94}"/>
    <cellStyle name="Comma 5 6 4 2 2 2" xfId="23812" xr:uid="{358DF9ED-5B1A-439E-8D41-985846EBD264}"/>
    <cellStyle name="Comma 5 6 4 2 3" xfId="24181" xr:uid="{4145A3A3-9F0C-4E4D-81C5-214B4445F93B}"/>
    <cellStyle name="Comma 5 6 4 3" xfId="2838" xr:uid="{95D8E43B-07A3-4AD8-B095-C93EB179D0F7}"/>
    <cellStyle name="Comma 5 6 4 3 2" xfId="5584" xr:uid="{3BA8813C-AE8A-4386-B6B3-3EB02CAB9494}"/>
    <cellStyle name="Comma 5 6 4 4" xfId="2836" xr:uid="{E1F81CF3-856E-419A-AA29-67885C60F322}"/>
    <cellStyle name="Comma 5 6 4 5" xfId="4824" xr:uid="{16506503-F771-47EB-B890-EC01D2B8FDDD}"/>
    <cellStyle name="Comma 5 6 4 5 2" xfId="10095" xr:uid="{FCA1ECAD-C7A7-46DA-ADCD-06FB5C0CA3DC}"/>
    <cellStyle name="Comma 5 6 4 5 2 2" xfId="20158" xr:uid="{4725DC07-0BB5-411F-B920-5986624ADFAE}"/>
    <cellStyle name="Comma 5 6 4 5 3" xfId="12773" xr:uid="{8B165AE2-501F-499B-A285-06E685620518}"/>
    <cellStyle name="Comma 5 6 4 5 3 2" xfId="22991" xr:uid="{B09DB01C-AE36-4FB4-B8BF-A4FF62AF059F}"/>
    <cellStyle name="Comma 5 6 4 5 4" xfId="17325" xr:uid="{7272C8BA-1D79-492A-9192-B3F5986E0996}"/>
    <cellStyle name="Comma 5 6 4 6" xfId="7901" xr:uid="{FFC3DB89-EBAB-4EC9-BB7B-671F9DEB2B21}"/>
    <cellStyle name="Comma 5 6 4 6 2" xfId="14772" xr:uid="{B4ADA1B8-8193-49FF-89CB-138D4BC79F2F}"/>
    <cellStyle name="Comma 5 6 4 7" xfId="8392" xr:uid="{6F386D8C-5CDE-4ACC-A353-8A18A73E5949}"/>
    <cellStyle name="Comma 5 6 4 7 2" xfId="17603" xr:uid="{3A861C10-4D70-4533-8D26-C3B80A52D70D}"/>
    <cellStyle name="Comma 5 6 4 8" xfId="10341" xr:uid="{06F604F1-9926-4F6A-9890-589C2DB75A9A}"/>
    <cellStyle name="Comma 5 6 4 8 2" xfId="20436" xr:uid="{304DCCC7-BF1A-42AD-B00C-9BF864F20542}"/>
    <cellStyle name="Comma 5 6 4 9" xfId="25118" xr:uid="{B0B6BAF8-A8B5-4453-8BA4-1A7F975C4348}"/>
    <cellStyle name="Comma 5 6 5" xfId="515" xr:uid="{00000000-0005-0000-0000-000002020000}"/>
    <cellStyle name="Comma 5 6 5 2" xfId="3732" xr:uid="{0397A954-D3A7-4B10-9CD2-83754C6EF3D0}"/>
    <cellStyle name="Comma 5 6 5 2 2" xfId="9443" xr:uid="{A1265CBC-F9D4-4693-8473-7C5CA9EFEBD3}"/>
    <cellStyle name="Comma 5 6 5 2 2 2" xfId="28617" xr:uid="{EFF502BB-83EB-4A83-B9DA-CD2CD6033142}"/>
    <cellStyle name="Comma 5 6 5 2 2 3" xfId="28231" xr:uid="{88025471-5A29-4ED2-92E3-3B64FF6A464C}"/>
    <cellStyle name="Comma 5 6 5 2 2 4" xfId="18972" xr:uid="{6B787192-CC74-453C-9D7E-81A4BF7803EA}"/>
    <cellStyle name="Comma 5 6 5 2 3" xfId="11624" xr:uid="{D873966B-4679-4C1D-9558-F0D00B036A45}"/>
    <cellStyle name="Comma 5 6 5 2 3 2" xfId="21805" xr:uid="{D6AA2F42-9373-4A3B-B089-6166D385D91D}"/>
    <cellStyle name="Comma 5 6 5 2 4" xfId="25352" xr:uid="{F3553BA8-C090-48B5-AE62-274F2FF2AA53}"/>
    <cellStyle name="Comma 5 6 5 2 5" xfId="16139" xr:uid="{4FD17338-0109-4779-9495-5252F8F48C8F}"/>
    <cellStyle name="Comma 5 6 5 3" xfId="3857" xr:uid="{C49B7D17-F241-48F0-9AA5-612B0339DDDD}"/>
    <cellStyle name="Comma 5 6 5 3 2" xfId="5585" xr:uid="{142596E9-AC76-4092-83FD-56E2521FA340}"/>
    <cellStyle name="Comma 5 6 5 4" xfId="2839" xr:uid="{2189F5AB-D113-4F1F-A899-C3874120B8FD}"/>
    <cellStyle name="Comma 5 6 5 5" xfId="23278" xr:uid="{D0DC8D34-A55B-4F7E-B667-48CDB5806E1B}"/>
    <cellStyle name="Comma 5 6 5 6" xfId="13970" xr:uid="{4D5FB993-5E2D-495B-89DE-37847BCEDBF5}"/>
    <cellStyle name="Comma 5 6 6" xfId="1807" xr:uid="{14A80518-8680-4050-ABB0-FE4A4E0D89B6}"/>
    <cellStyle name="Comma 5 6 6 2" xfId="3497" xr:uid="{DCDFEAF4-559D-4D16-A771-BF31A7830988}"/>
    <cellStyle name="Comma 5 6 6 2 2" xfId="9151" xr:uid="{542194AF-1983-4A1F-AD85-DC50AD2F9FCA}"/>
    <cellStyle name="Comma 5 6 6 2 2 2" xfId="18612" xr:uid="{D03B6CEF-D317-40EA-B7CD-191DA27E1D1F}"/>
    <cellStyle name="Comma 5 6 6 2 3" xfId="11270" xr:uid="{CED2F712-075B-4427-B4B7-92BE4A9EAB90}"/>
    <cellStyle name="Comma 5 6 6 2 3 2" xfId="21445" xr:uid="{2D0F2456-0CFF-4C5C-BE80-71710E56327C}"/>
    <cellStyle name="Comma 5 6 6 2 4" xfId="28069" xr:uid="{0E3F72AD-21C3-4C56-9B54-B7599C8C2A44}"/>
    <cellStyle name="Comma 5 6 6 2 5" xfId="27769" xr:uid="{6B269863-743D-430A-9D9F-B0D8B1D93764}"/>
    <cellStyle name="Comma 5 6 6 2 6" xfId="15779" xr:uid="{38D62B50-42EB-4875-8802-3AB9A7E10E7D}"/>
    <cellStyle name="Comma 5 6 6 3" xfId="3859" xr:uid="{54C117CB-5C33-4098-BF60-483E340F2CDA}"/>
    <cellStyle name="Comma 5 6 6 4" xfId="8256" xr:uid="{0A4A2353-8BA0-4055-9B27-8B0E688FA021}"/>
    <cellStyle name="Comma 5 6 6 5" xfId="24287" xr:uid="{F4CDED7A-CC10-45B7-9867-9B0DA501BA6A}"/>
    <cellStyle name="Comma 5 6 6 6" xfId="13497" xr:uid="{03E56D00-8889-4E1C-A70D-7518F08C2E15}"/>
    <cellStyle name="Comma 5 6 7" xfId="2829" xr:uid="{64B1DD95-1773-47CC-A01B-BB4BCC669427}"/>
    <cellStyle name="Comma 5 6 7 2" xfId="3291" xr:uid="{07197A35-4C6D-48AE-8E4D-FDA04D058751}"/>
    <cellStyle name="Comma 5 6 7 2 2" xfId="8978" xr:uid="{D31FC6D7-001B-4C2A-A4C9-EEB7A84845E4}"/>
    <cellStyle name="Comma 5 6 7 2 2 2" xfId="18370" xr:uid="{9C2FDE33-D5D3-4AD9-A579-085F797E81CA}"/>
    <cellStyle name="Comma 5 6 7 2 3" xfId="11052" xr:uid="{FF054BAA-FB0D-4E89-9AB5-7D72F2D966E1}"/>
    <cellStyle name="Comma 5 6 7 2 3 2" xfId="21203" xr:uid="{3472E407-A1D8-4BE2-B0C4-CE4D07D4D3F3}"/>
    <cellStyle name="Comma 5 6 7 2 4" xfId="28844" xr:uid="{556D0B4C-1745-4812-926A-576203EE1E95}"/>
    <cellStyle name="Comma 5 6 7 2 5" xfId="26351" xr:uid="{3DB65088-3713-481A-8805-CBCB8D1C1604}"/>
    <cellStyle name="Comma 5 6 7 2 6" xfId="15537" xr:uid="{86A26BCD-F2BA-4302-B176-D29F35EAC140}"/>
    <cellStyle name="Comma 5 6 7 3" xfId="3998" xr:uid="{F255D8F1-7D5A-4012-AD48-BA52C6A4E026}"/>
    <cellStyle name="Comma 5 6 7 4" xfId="24239" xr:uid="{77332FA2-18BF-4D1E-93B8-058972451B53}"/>
    <cellStyle name="Comma 5 6 8" xfId="4287" xr:uid="{A00BC32B-4B9E-4E38-B441-F039A531E7D1}"/>
    <cellStyle name="Comma 5 6 8 2" xfId="9730" xr:uid="{A42621ED-8B5C-492A-9F92-27A6B28CBF0F}"/>
    <cellStyle name="Comma 5 6 8 2 2" xfId="19679" xr:uid="{774D0B12-5A6A-4D90-8809-C0C47A228E3E}"/>
    <cellStyle name="Comma 5 6 8 3" xfId="12296" xr:uid="{4FBA343A-EB71-45FC-9FF4-2B676F4A625F}"/>
    <cellStyle name="Comma 5 6 8 3 2" xfId="22512" xr:uid="{357174AB-ADC4-4D48-BED5-B5A8D1117635}"/>
    <cellStyle name="Comma 5 6 8 4" xfId="26930" xr:uid="{92CE3F25-138B-4656-8A46-351CE892B26D}"/>
    <cellStyle name="Comma 5 6 8 5" xfId="27697" xr:uid="{F376E2B7-637C-4209-A08C-781451AFCC2E}"/>
    <cellStyle name="Comma 5 6 8 6" xfId="16846" xr:uid="{91126185-B959-44C2-9F05-93867EACBF79}"/>
    <cellStyle name="Comma 5 6 9" xfId="7897" xr:uid="{3DA88B56-4729-43AB-91A6-FF63A41C43D8}"/>
    <cellStyle name="Comma 5 6 9 2" xfId="28846" xr:uid="{173EFE45-FE71-48B1-8BA3-270A5D2F35AE}"/>
    <cellStyle name="Comma 5 6 9 3" xfId="26931" xr:uid="{24D5CABD-FF7A-42CC-BAE3-B0EDC676D290}"/>
    <cellStyle name="Comma 5 6 9 4" xfId="14768" xr:uid="{4B3AD994-93AE-4E08-8345-12FA6E4B587D}"/>
    <cellStyle name="Comma 5 7" xfId="516" xr:uid="{00000000-0005-0000-0000-000003020000}"/>
    <cellStyle name="Comma 5 7 10" xfId="8393" xr:uid="{19141A70-D293-45E2-886A-9C73DFF40672}"/>
    <cellStyle name="Comma 5 7 10 2" xfId="17604" xr:uid="{263435B3-59E8-4B69-9D7D-9DDB752672FF}"/>
    <cellStyle name="Comma 5 7 11" xfId="10342" xr:uid="{07708A88-9963-4D6D-8312-80EB0ECBE493}"/>
    <cellStyle name="Comma 5 7 11 2" xfId="20437" xr:uid="{50D6144D-A75F-4BB7-BDD4-2B4D7707D418}"/>
    <cellStyle name="Comma 5 7 12" xfId="24633" xr:uid="{68852E99-357D-4AA8-A5D3-AB886663B673}"/>
    <cellStyle name="Comma 5 7 13" xfId="13115" xr:uid="{5B97FD9B-227A-451F-BD77-5F683429B237}"/>
    <cellStyle name="Comma 5 7 2" xfId="517" xr:uid="{00000000-0005-0000-0000-000004020000}"/>
    <cellStyle name="Comma 5 7 2 10" xfId="25102" xr:uid="{56D0F22C-5632-4F92-91AF-9F214162B1B8}"/>
    <cellStyle name="Comma 5 7 2 11" xfId="13273" xr:uid="{7EB46759-39B4-4955-9068-4D0FA6057D6C}"/>
    <cellStyle name="Comma 5 7 2 2" xfId="518" xr:uid="{00000000-0005-0000-0000-000005020000}"/>
    <cellStyle name="Comma 5 7 2 2 2" xfId="519" xr:uid="{00000000-0005-0000-0000-000006020000}"/>
    <cellStyle name="Comma 5 7 2 2 2 2" xfId="2843" xr:uid="{F4BA593F-8863-4E80-932A-AB4D1A4C7AF1}"/>
    <cellStyle name="Comma 5 7 2 2 2 2 2" xfId="6619" xr:uid="{7C4FE3DE-A370-4C45-8AA5-3780664DD397}"/>
    <cellStyle name="Comma 5 7 2 2 2 3" xfId="5586" xr:uid="{99EEAF1A-5CFB-481F-BC70-D84BC16340FF}"/>
    <cellStyle name="Comma 5 7 2 2 3" xfId="1813" xr:uid="{25E99EDC-18FC-442B-8729-9F13EC3EAC24}"/>
    <cellStyle name="Comma 5 7 2 2 3 2" xfId="27073" xr:uid="{E7BE86D8-CF1C-4EA3-ACAB-00D9F0CEF791}"/>
    <cellStyle name="Comma 5 7 2 2 3 3" xfId="27406" xr:uid="{64A1926D-C4EC-4BF2-B7F8-012773515043}"/>
    <cellStyle name="Comma 5 7 2 2 4" xfId="2842" xr:uid="{48A6EC98-466B-4EB9-A8D7-9C2B5767AEA3}"/>
    <cellStyle name="Comma 5 7 2 2 4 2" xfId="5252" xr:uid="{E661C772-7D80-4579-A4FC-C9F8C71241D7}"/>
    <cellStyle name="Comma 5 7 2 2 5" xfId="5462" xr:uid="{CAD013E6-7640-490E-AFAC-0686D1B411E9}"/>
    <cellStyle name="Comma 5 7 2 2 5 2" xfId="26975" xr:uid="{821372D9-4B31-4DC9-8715-89DAFA74B2F4}"/>
    <cellStyle name="Comma 5 7 2 2 5 3" xfId="26776" xr:uid="{0545A0EA-11C3-4C11-82D2-4BE7CDFA8C1A}"/>
    <cellStyle name="Comma 5 7 2 2 5 4" xfId="14775" xr:uid="{CA8B848F-9480-4D15-AA93-C5F903ED83DF}"/>
    <cellStyle name="Comma 5 7 2 2 6" xfId="8395" xr:uid="{1FC21682-4679-4E25-BD81-A7F606CC1F1B}"/>
    <cellStyle name="Comma 5 7 2 2 6 2" xfId="17606" xr:uid="{12B635DF-8BEE-4CFB-AE67-86B3EA4E7A37}"/>
    <cellStyle name="Comma 5 7 2 2 7" xfId="10344" xr:uid="{F8DE4CA8-655D-48DE-866A-BC7DDF13A206}"/>
    <cellStyle name="Comma 5 7 2 2 7 2" xfId="20439" xr:uid="{067693D1-E024-40D7-8567-6652B8E8CB1E}"/>
    <cellStyle name="Comma 5 7 2 2 8" xfId="25002" xr:uid="{60D8D891-15DA-4F77-AAC5-E3DB2A7B7A60}"/>
    <cellStyle name="Comma 5 7 2 2 9" xfId="14151" xr:uid="{3A547951-F417-4658-AC6E-F84C37264689}"/>
    <cellStyle name="Comma 5 7 2 3" xfId="520" xr:uid="{00000000-0005-0000-0000-000007020000}"/>
    <cellStyle name="Comma 5 7 2 3 2" xfId="3636" xr:uid="{0FAC6B51-28F9-4768-AF5E-872626885DE9}"/>
    <cellStyle name="Comma 5 7 2 3 2 2" xfId="9289" xr:uid="{7182943F-3BAF-4FF7-9607-A1573232AF73}"/>
    <cellStyle name="Comma 5 7 2 3 2 2 2" xfId="18780" xr:uid="{D20841C2-E503-4018-91BA-6EA3C84A139F}"/>
    <cellStyle name="Comma 5 7 2 3 2 3" xfId="11436" xr:uid="{80CF9BFA-E29A-4689-9F36-6A55AE01735C}"/>
    <cellStyle name="Comma 5 7 2 3 2 3 2" xfId="21613" xr:uid="{DAE61F0B-8583-49D1-9278-18115467A04B}"/>
    <cellStyle name="Comma 5 7 2 3 2 4" xfId="15947" xr:uid="{BDC2BB41-3D3C-41D8-B40B-163D1E41579F}"/>
    <cellStyle name="Comma 5 7 2 3 3" xfId="3858" xr:uid="{3DAE7CF1-A8FE-4806-BCC0-2BF9A14D4456}"/>
    <cellStyle name="Comma 5 7 2 3 3 2" xfId="5587" xr:uid="{9A81DC00-3D1C-45E7-9C32-A7F874C1B1C1}"/>
    <cellStyle name="Comma 5 7 2 3 4" xfId="2844" xr:uid="{45D19C8E-DAE0-4BE9-B3AC-0BA4927B281A}"/>
    <cellStyle name="Comma 5 7 2 3 5" xfId="25677" xr:uid="{5DCB52DE-89BD-42A7-8C8D-2696A9F7AE4D}"/>
    <cellStyle name="Comma 5 7 2 3 6" xfId="13683" xr:uid="{BA1DFCDA-837F-4ADA-88D1-3180C7CD1D7F}"/>
    <cellStyle name="Comma 5 7 2 4" xfId="1812" xr:uid="{26B5005A-E890-45B6-8B97-11B98B7C7E6D}"/>
    <cellStyle name="Comma 5 7 2 4 2" xfId="5072" xr:uid="{CF0D78D8-D131-4638-BA96-908F74732A96}"/>
    <cellStyle name="Comma 5 7 2 4 2 2" xfId="10306" xr:uid="{82DF21CF-B25C-4DD2-8A8E-5EB837AD9289}"/>
    <cellStyle name="Comma 5 7 2 4 2 2 2" xfId="20401" xr:uid="{DD8DDDB3-C2E0-4A90-B5F4-359839BB5B67}"/>
    <cellStyle name="Comma 5 7 2 4 2 3" xfId="12984" xr:uid="{2FCF649A-423D-41B4-BE86-399B9BB78CFC}"/>
    <cellStyle name="Comma 5 7 2 4 2 3 2" xfId="23234" xr:uid="{27A1A636-0307-4C0E-9020-382D007988CF}"/>
    <cellStyle name="Comma 5 7 2 4 2 4" xfId="26932" xr:uid="{89A9824F-C3BB-4C9D-9E86-D2FF623A0E40}"/>
    <cellStyle name="Comma 5 7 2 4 2 5" xfId="28697" xr:uid="{E915636C-9AC7-4185-B213-5C52CF3DC56E}"/>
    <cellStyle name="Comma 5 7 2 4 2 6" xfId="17568" xr:uid="{5F73B9C4-B9A8-4393-A60C-3466655AB19B}"/>
    <cellStyle name="Comma 5 7 2 4 3" xfId="24076" xr:uid="{BFECB5F2-CEFA-4167-A123-AF2DA0F58C12}"/>
    <cellStyle name="Comma 5 7 2 5" xfId="2841" xr:uid="{98CBA6DE-AA3D-4145-9F69-BF6544F2BDD9}"/>
    <cellStyle name="Comma 5 7 2 5 2" xfId="5173" xr:uid="{948A1573-7329-4FC4-B720-63BA0C3D0E7F}"/>
    <cellStyle name="Comma 5 7 2 5 2 2" xfId="26089" xr:uid="{25A91C79-DA6A-47C1-8881-83CD7872F70A}"/>
    <cellStyle name="Comma 5 7 2 5 3" xfId="26233" xr:uid="{E0B55ED8-7C33-4270-8844-2A1A54E91634}"/>
    <cellStyle name="Comma 5 7 2 6" xfId="4546" xr:uid="{37086F5E-BD26-4CAB-9209-8030643B8747}"/>
    <cellStyle name="Comma 5 7 2 6 2" xfId="9899" xr:uid="{ADBA3321-F229-48C2-9952-E05CDC5B14FB}"/>
    <cellStyle name="Comma 5 7 2 6 2 2" xfId="19880" xr:uid="{028CAFDA-05DB-4213-A012-62928FF04441}"/>
    <cellStyle name="Comma 5 7 2 6 3" xfId="12495" xr:uid="{5B6D7C64-A981-4501-948F-ABD5ABEC8245}"/>
    <cellStyle name="Comma 5 7 2 6 3 2" xfId="22713" xr:uid="{B348D261-B3CA-49B9-8918-F9EE9A7A275B}"/>
    <cellStyle name="Comma 5 7 2 6 4" xfId="27858" xr:uid="{1AE3D6E8-6EDD-4929-8011-AEB5CA8CE54E}"/>
    <cellStyle name="Comma 5 7 2 6 5" xfId="27189" xr:uid="{AB538A5C-7014-47A0-A7CA-24CFCC1A3359}"/>
    <cellStyle name="Comma 5 7 2 6 6" xfId="17047" xr:uid="{05FD4FBF-45B7-4851-BD38-C26EA78F15CC}"/>
    <cellStyle name="Comma 5 7 2 7" xfId="7903" xr:uid="{6E14D689-4208-4C7A-AB7E-46D374D625D9}"/>
    <cellStyle name="Comma 5 7 2 7 2" xfId="28802" xr:uid="{A915D91B-A2EA-40D6-9DDA-A74A6878BEA8}"/>
    <cellStyle name="Comma 5 7 2 7 3" xfId="26914" xr:uid="{9FC8978C-7308-4349-9F4C-62C8014C3E63}"/>
    <cellStyle name="Comma 5 7 2 7 4" xfId="14774" xr:uid="{DD75C460-C467-47FE-B579-F5CDD7BCCE73}"/>
    <cellStyle name="Comma 5 7 2 8" xfId="8394" xr:uid="{5F8C719E-A7CC-4F4F-BF7F-8FB690DB65C8}"/>
    <cellStyle name="Comma 5 7 2 8 2" xfId="17605" xr:uid="{D56C886E-28AD-4580-A79B-DE9F8FC202B3}"/>
    <cellStyle name="Comma 5 7 2 9" xfId="10343" xr:uid="{7598D634-2521-41FF-823B-486B83E38063}"/>
    <cellStyle name="Comma 5 7 2 9 2" xfId="20438" xr:uid="{C8D5A038-5F5F-455B-B4DD-E7575D4DC280}"/>
    <cellStyle name="Comma 5 7 3" xfId="521" xr:uid="{00000000-0005-0000-0000-000008020000}"/>
    <cellStyle name="Comma 5 7 3 10" xfId="14152" xr:uid="{AB62448C-38EC-4F78-AC9D-BF3A8580021A}"/>
    <cellStyle name="Comma 5 7 3 2" xfId="522" xr:uid="{00000000-0005-0000-0000-000009020000}"/>
    <cellStyle name="Comma 5 7 3 2 2" xfId="2846" xr:uid="{9348C9CE-8A96-45CB-99F1-CCF19B90FAFB}"/>
    <cellStyle name="Comma 5 7 3 2 2 2" xfId="6620" xr:uid="{96C18BA8-8B29-4CD6-8605-0756EEFF92A5}"/>
    <cellStyle name="Comma 5 7 3 2 3" xfId="5588" xr:uid="{1DF79D90-DEB7-453B-ACCE-01352E8C9F9A}"/>
    <cellStyle name="Comma 5 7 3 2 3 2" xfId="27657" xr:uid="{1AB28E2B-9870-4C17-92EC-1A00E8AD27EE}"/>
    <cellStyle name="Comma 5 7 3 3" xfId="1814" xr:uid="{029B0B79-6D30-4BAD-AEB3-4B60126DABD1}"/>
    <cellStyle name="Comma 5 7 3 4" xfId="2845" xr:uid="{A8B3E9D0-6942-4436-85A9-E037E56CED62}"/>
    <cellStyle name="Comma 5 7 3 4 2" xfId="5180" xr:uid="{8996EDD9-F6D3-499D-978C-A2E524FA6656}"/>
    <cellStyle name="Comma 5 7 3 4 2 2" xfId="27897" xr:uid="{6A982F64-242D-48B6-A207-8FAE5E7D5E91}"/>
    <cellStyle name="Comma 5 7 3 4 3" xfId="28188" xr:uid="{F31B5886-0491-4FB8-8196-8ADE3C5D8BA0}"/>
    <cellStyle name="Comma 5 7 3 5" xfId="4825" xr:uid="{9379C814-23F3-4660-B2B0-4F1B4E9BB125}"/>
    <cellStyle name="Comma 5 7 3 5 2" xfId="10096" xr:uid="{F338A353-BCB0-4AA8-9921-AD6E0A1B4BF9}"/>
    <cellStyle name="Comma 5 7 3 5 2 2" xfId="20159" xr:uid="{692C8503-2A26-4EA6-BA39-2A6755CA637F}"/>
    <cellStyle name="Comma 5 7 3 5 3" xfId="12774" xr:uid="{37CB2814-7A60-43FF-8C90-76842AE7CA11}"/>
    <cellStyle name="Comma 5 7 3 5 3 2" xfId="22992" xr:uid="{B97ED2DA-7335-4592-A391-271D20EB1AC9}"/>
    <cellStyle name="Comma 5 7 3 5 4" xfId="28492" xr:uid="{FEC0216C-AAB1-4D47-B059-481805FC41E0}"/>
    <cellStyle name="Comma 5 7 3 5 5" xfId="26547" xr:uid="{D6060F00-43E0-4C4C-B531-4CADD6465BC6}"/>
    <cellStyle name="Comma 5 7 3 5 6" xfId="17326" xr:uid="{40E42C43-EF74-4B96-AF81-FD9019E69856}"/>
    <cellStyle name="Comma 5 7 3 6" xfId="7904" xr:uid="{DCAF66DA-EE78-45B8-BA44-EAC267692C29}"/>
    <cellStyle name="Comma 5 7 3 6 2" xfId="26800" xr:uid="{3F62DCE8-6D74-4765-B4CF-6870D72FE6D2}"/>
    <cellStyle name="Comma 5 7 3 6 3" xfId="27720" xr:uid="{03E447CB-221A-4F0D-9AEF-38BE254479B0}"/>
    <cellStyle name="Comma 5 7 3 6 4" xfId="14776" xr:uid="{76187F14-C5E5-4881-BA96-6B401220D528}"/>
    <cellStyle name="Comma 5 7 3 7" xfId="8396" xr:uid="{00DA3C06-E16E-4FF2-92FE-DF058D19AA37}"/>
    <cellStyle name="Comma 5 7 3 7 2" xfId="17607" xr:uid="{4DB92BF1-4A0F-4311-BE0B-73BB2AD523CC}"/>
    <cellStyle name="Comma 5 7 3 8" xfId="10345" xr:uid="{0D64067F-A640-4858-81E0-24744E19114F}"/>
    <cellStyle name="Comma 5 7 3 8 2" xfId="20440" xr:uid="{42FD61EF-2545-4449-B027-C12207BB3E13}"/>
    <cellStyle name="Comma 5 7 3 9" xfId="23983" xr:uid="{432D1E4A-86EE-4E4B-9368-D052BEBE40EC}"/>
    <cellStyle name="Comma 5 7 4" xfId="523" xr:uid="{00000000-0005-0000-0000-00000A020000}"/>
    <cellStyle name="Comma 5 7 4 2" xfId="2848" xr:uid="{C1080C77-6C2C-477B-808D-B86EED7867BB}"/>
    <cellStyle name="Comma 5 7 4 2 2" xfId="6621" xr:uid="{A8DE324F-82DE-4E47-AEB3-A79D6D6ABF64}"/>
    <cellStyle name="Comma 5 7 4 2 2 2" xfId="24431" xr:uid="{A9B1C993-ADE8-48FE-BAAC-D9B013B30769}"/>
    <cellStyle name="Comma 5 7 4 2 3" xfId="23868" xr:uid="{D6C846B4-6FA9-446E-911A-24EC12EB2189}"/>
    <cellStyle name="Comma 5 7 4 3" xfId="2849" xr:uid="{C1496FBD-8288-45F2-B1E3-7D62E9B7FA1B}"/>
    <cellStyle name="Comma 5 7 4 3 2" xfId="5589" xr:uid="{00D7079F-3E3B-4592-BD9D-9DE9CDCCC74B}"/>
    <cellStyle name="Comma 5 7 4 4" xfId="2847" xr:uid="{90011D5A-41FF-4984-89E8-962C911B403A}"/>
    <cellStyle name="Comma 5 7 4 5" xfId="7905" xr:uid="{416DF302-0A47-45D2-9C63-5CECA94E5987}"/>
    <cellStyle name="Comma 5 7 4 5 2" xfId="14777" xr:uid="{A4EFD313-0720-45A0-8756-9FFBE6DADCEA}"/>
    <cellStyle name="Comma 5 7 4 6" xfId="8397" xr:uid="{DCF8E754-C9E2-47CE-9246-69F52CCAC50F}"/>
    <cellStyle name="Comma 5 7 4 6 2" xfId="17608" xr:uid="{8A96CEEB-08FC-4FC1-90F4-0D14DC533CD9}"/>
    <cellStyle name="Comma 5 7 4 7" xfId="10346" xr:uid="{4AB14EAE-AB67-42A5-A88F-E7303B15B8A5}"/>
    <cellStyle name="Comma 5 7 4 7 2" xfId="20441" xr:uid="{D479AD7F-B8A2-4E18-A844-0B0210201544}"/>
    <cellStyle name="Comma 5 7 4 8" xfId="25816" xr:uid="{39874AF6-CA70-4F60-B8AB-7799A0AFFD28}"/>
    <cellStyle name="Comma 5 7 4 9" xfId="13971" xr:uid="{188799CC-F1EB-4E44-AE21-FAFDB5B63C05}"/>
    <cellStyle name="Comma 5 7 5" xfId="524" xr:uid="{00000000-0005-0000-0000-00000B020000}"/>
    <cellStyle name="Comma 5 7 5 2" xfId="3547" xr:uid="{9BEDA97A-9573-4B32-A0E8-FE24E9A2087E}"/>
    <cellStyle name="Comma 5 7 5 2 2" xfId="9201" xr:uid="{FC950DF0-B0D8-4400-8FA7-ED7789B3966F}"/>
    <cellStyle name="Comma 5 7 5 2 2 2" xfId="18672" xr:uid="{55D2FCE7-7514-405C-8858-0443D890D25B}"/>
    <cellStyle name="Comma 5 7 5 2 3" xfId="11330" xr:uid="{331739C3-1DF6-44DF-8D76-4E183C597413}"/>
    <cellStyle name="Comma 5 7 5 2 3 2" xfId="21505" xr:uid="{C141DD2A-D388-4635-9F8F-04FA3F68ED6D}"/>
    <cellStyle name="Comma 5 7 5 2 4" xfId="15839" xr:uid="{F99D1A2B-BD8C-47B3-BC5A-75BEDAFAD113}"/>
    <cellStyle name="Comma 5 7 5 3" xfId="4024" xr:uid="{280BBD08-7F30-4424-8F9F-110FA198A382}"/>
    <cellStyle name="Comma 5 7 5 3 2" xfId="5590" xr:uid="{2A4753FE-5A39-44AB-A22F-E1CEE2DD7670}"/>
    <cellStyle name="Comma 5 7 5 4" xfId="2850" xr:uid="{22716DFF-6A2D-46CB-ADED-9A6B2E7C8084}"/>
    <cellStyle name="Comma 5 7 5 5" xfId="23607" xr:uid="{083D207E-61CB-4E96-B3A5-29BB24502DD3}"/>
    <cellStyle name="Comma 5 7 5 6" xfId="13557" xr:uid="{25BCCC8E-17D6-4D38-8A33-8483B0D79180}"/>
    <cellStyle name="Comma 5 7 6" xfId="1811" xr:uid="{09156E6A-E5CA-4EA5-B0C9-202C747ABA03}"/>
    <cellStyle name="Comma 5 7 6 2" xfId="3309" xr:uid="{92D3DEF7-02DA-4F59-8084-01C999ECB2DC}"/>
    <cellStyle name="Comma 5 7 6 2 2" xfId="8995" xr:uid="{7352FA87-2D67-4C18-8B06-19FAE823D55F}"/>
    <cellStyle name="Comma 5 7 6 2 2 2" xfId="18388" xr:uid="{EB5D9A08-60FC-4090-85D1-D298AA55BB97}"/>
    <cellStyle name="Comma 5 7 6 2 3" xfId="11070" xr:uid="{E8B87A30-4E91-4A30-AADA-989903BCC4AC}"/>
    <cellStyle name="Comma 5 7 6 2 3 2" xfId="21221" xr:uid="{F6AFB3B1-575B-42AF-8B1C-AFDC2D4D5B3E}"/>
    <cellStyle name="Comma 5 7 6 2 4" xfId="28910" xr:uid="{E319C654-FD53-43D9-9EEC-8C16EC655CE2}"/>
    <cellStyle name="Comma 5 7 6 2 5" xfId="28782" xr:uid="{4F3B7505-E46E-4C1F-B122-F5EEAAB96D86}"/>
    <cellStyle name="Comma 5 7 6 2 6" xfId="15555" xr:uid="{4BAFFE72-F3BA-4AC4-823E-D3E0BC2EAED9}"/>
    <cellStyle name="Comma 5 7 6 3" xfId="3117" xr:uid="{7FD42B65-20C4-46A0-95A4-FCA1D1AB1AA5}"/>
    <cellStyle name="Comma 5 7 6 4" xfId="24174" xr:uid="{7D6E8209-3089-4E49-B268-A47072071B11}"/>
    <cellStyle name="Comma 5 7 7" xfId="2840" xr:uid="{8AAA1EB5-A385-4CFD-8972-37AC66B7B7FC}"/>
    <cellStyle name="Comma 5 7 7 2" xfId="5153" xr:uid="{3375A013-626C-4129-889B-A85DB2FD65B1}"/>
    <cellStyle name="Comma 5 7 7 2 2" xfId="27872" xr:uid="{7722F69B-3EB8-42B0-A6D1-955A28764266}"/>
    <cellStyle name="Comma 5 7 7 3" xfId="28756" xr:uid="{B288B5A0-D46C-409C-A3E3-7BC81FE449D5}"/>
    <cellStyle name="Comma 5 7 8" xfId="4288" xr:uid="{A864BD25-3529-4785-968C-81568AA4378A}"/>
    <cellStyle name="Comma 5 7 8 2" xfId="9731" xr:uid="{F18A47D1-9028-498A-A064-079A3196F58C}"/>
    <cellStyle name="Comma 5 7 8 2 2" xfId="19680" xr:uid="{BF79448F-9C22-4A75-9BDC-3F723B69D2EA}"/>
    <cellStyle name="Comma 5 7 8 3" xfId="12297" xr:uid="{DA44F709-8D7D-440B-B9E1-3961484EE1B6}"/>
    <cellStyle name="Comma 5 7 8 3 2" xfId="22513" xr:uid="{293155F1-1FD1-470D-87BB-998E05411887}"/>
    <cellStyle name="Comma 5 7 8 4" xfId="28346" xr:uid="{193D175C-0AAF-4644-BF31-939B0B09B341}"/>
    <cellStyle name="Comma 5 7 8 5" xfId="27799" xr:uid="{9B313A64-F909-4871-B090-8313A53FBE34}"/>
    <cellStyle name="Comma 5 7 8 6" xfId="16847" xr:uid="{1855E50B-EFE1-487B-865C-3F17CCB1E90D}"/>
    <cellStyle name="Comma 5 7 9" xfId="7902" xr:uid="{620AFAD7-018B-4957-8C2C-6D36D70395B5}"/>
    <cellStyle name="Comma 5 7 9 2" xfId="26366" xr:uid="{5EEEC248-3309-4124-8168-487E1C51B57F}"/>
    <cellStyle name="Comma 5 7 9 3" xfId="27900" xr:uid="{55C11F59-2106-48A8-8E40-CBAF4CFE6E72}"/>
    <cellStyle name="Comma 5 7 9 4" xfId="14773" xr:uid="{95EA83B5-ECED-48D4-8269-D7A9199F4B97}"/>
    <cellStyle name="Comma 5 8" xfId="525" xr:uid="{00000000-0005-0000-0000-00000C020000}"/>
    <cellStyle name="Comma 5 8 10" xfId="10347" xr:uid="{74ABD5C0-F015-44B6-8341-48BCDF91AC6F}"/>
    <cellStyle name="Comma 5 8 10 2" xfId="20442" xr:uid="{F0A7FCF7-EE77-4119-A549-9D7881FF137A}"/>
    <cellStyle name="Comma 5 8 11" xfId="25653" xr:uid="{5E8FAA4C-F56B-4C2F-A740-CD8E932C11A7}"/>
    <cellStyle name="Comma 5 8 12" xfId="13116" xr:uid="{B33E8C96-5299-45B0-949F-117965B1DE7C}"/>
    <cellStyle name="Comma 5 8 2" xfId="526" xr:uid="{00000000-0005-0000-0000-00000D020000}"/>
    <cellStyle name="Comma 5 8 2 10" xfId="13274" xr:uid="{87EECE0E-0B0D-4FD0-9A73-959B30126994}"/>
    <cellStyle name="Comma 5 8 2 2" xfId="527" xr:uid="{00000000-0005-0000-0000-00000E020000}"/>
    <cellStyle name="Comma 5 8 2 2 2" xfId="3803" xr:uid="{4E8739B8-B72D-46DC-8075-5B16E7C80B83}"/>
    <cellStyle name="Comma 5 8 2 2 2 2" xfId="9477" xr:uid="{BE8A708C-75CC-4C65-A6D9-8DA9D4BDE0D2}"/>
    <cellStyle name="Comma 5 8 2 2 2 2 2" xfId="19104" xr:uid="{84902521-085A-4486-82A7-D87CD2811ED2}"/>
    <cellStyle name="Comma 5 8 2 2 2 3" xfId="11741" xr:uid="{31E84941-4F56-4DB5-B058-9ACCD2AFF2F7}"/>
    <cellStyle name="Comma 5 8 2 2 2 3 2" xfId="21937" xr:uid="{94D7FC59-276C-4CCA-B482-E88BB5504CA2}"/>
    <cellStyle name="Comma 5 8 2 2 2 4" xfId="27745" xr:uid="{C4507038-2A88-41F8-9BB5-521B71B0B8CB}"/>
    <cellStyle name="Comma 5 8 2 2 2 5" xfId="27165" xr:uid="{5EF47B81-6911-4159-94EE-43774D40646E}"/>
    <cellStyle name="Comma 5 8 2 2 2 6" xfId="16271" xr:uid="{3180FB9D-1E9E-4195-ACEE-253ECF7218EF}"/>
    <cellStyle name="Comma 5 8 2 2 3" xfId="3126" xr:uid="{3B63FFE8-95D3-4C8E-BA5C-2255FEAC1545}"/>
    <cellStyle name="Comma 5 8 2 2 3 2" xfId="5591" xr:uid="{DA2CA338-AE6C-4249-A272-D6C0128C8AEA}"/>
    <cellStyle name="Comma 5 8 2 2 4" xfId="2853" xr:uid="{961AD334-5503-4B83-977A-7CDB3B2E4F1A}"/>
    <cellStyle name="Comma 5 8 2 2 5" xfId="25472" xr:uid="{EF4C873B-4F77-48E3-847A-18C4EDD00307}"/>
    <cellStyle name="Comma 5 8 2 2 6" xfId="14153" xr:uid="{595D5F37-A66F-40A3-B013-55D4CA4471CE}"/>
    <cellStyle name="Comma 5 8 2 3" xfId="1816" xr:uid="{D2908AE0-4711-4A24-911B-ACC3DD5B08CE}"/>
    <cellStyle name="Comma 5 8 2 3 2" xfId="24620" xr:uid="{91A49676-3E03-4018-9E82-D6FDDB4DE6C9}"/>
    <cellStyle name="Comma 5 8 2 3 3" xfId="23605" xr:uid="{E74B83FB-AA98-466E-A228-96D06C0F3197}"/>
    <cellStyle name="Comma 5 8 2 4" xfId="2852" xr:uid="{4FED95C3-400A-4534-8F98-F4EC89E2255A}"/>
    <cellStyle name="Comma 5 8 2 4 2" xfId="5181" xr:uid="{4BFA289D-588D-4870-8645-C434BF0E6084}"/>
    <cellStyle name="Comma 5 8 2 4 2 2" xfId="28871" xr:uid="{C4479192-7F69-4A8D-8099-1392E4EE90EE}"/>
    <cellStyle name="Comma 5 8 2 4 3" xfId="26619" xr:uid="{58EDCA42-F570-41E7-870A-0E2DD672AEBF}"/>
    <cellStyle name="Comma 5 8 2 5" xfId="4547" xr:uid="{7577E15E-5539-4808-9B28-63987EC75934}"/>
    <cellStyle name="Comma 5 8 2 5 2" xfId="9900" xr:uid="{1625BED2-B1DC-4678-B053-1096579AFF8A}"/>
    <cellStyle name="Comma 5 8 2 5 2 2" xfId="19881" xr:uid="{5A5CD780-A8EF-4FCB-913F-6217D8CFE00B}"/>
    <cellStyle name="Comma 5 8 2 5 3" xfId="12496" xr:uid="{1631CCBD-23CF-495C-8C35-3A8B6C985489}"/>
    <cellStyle name="Comma 5 8 2 5 3 2" xfId="22714" xr:uid="{C8DD7C4D-F3A6-46A9-BE5E-28F1B7220621}"/>
    <cellStyle name="Comma 5 8 2 5 4" xfId="28502" xr:uid="{F4C2482A-CB88-4712-AD65-0A591502BD32}"/>
    <cellStyle name="Comma 5 8 2 5 5" xfId="29026" xr:uid="{C8B0CB8C-5468-4265-B878-ADC95186E20A}"/>
    <cellStyle name="Comma 5 8 2 5 6" xfId="17048" xr:uid="{2505C178-5539-4645-BEDD-D10C20B5D6BF}"/>
    <cellStyle name="Comma 5 8 2 6" xfId="7907" xr:uid="{93BB3017-1C5D-4487-A24C-D0719355F77A}"/>
    <cellStyle name="Comma 5 8 2 6 2" xfId="27795" xr:uid="{0D1DA186-4861-4BFE-9DFA-3778A7E018C8}"/>
    <cellStyle name="Comma 5 8 2 6 3" xfId="27300" xr:uid="{55509BC4-929F-40AB-A2C0-26FD437925C4}"/>
    <cellStyle name="Comma 5 8 2 6 4" xfId="14779" xr:uid="{9D32FBE8-FB4D-4C75-9065-9C8E06BF912A}"/>
    <cellStyle name="Comma 5 8 2 7" xfId="8399" xr:uid="{E8DF9C1B-344B-4AF5-88FC-BC82CB410641}"/>
    <cellStyle name="Comma 5 8 2 7 2" xfId="17610" xr:uid="{BBD805BF-4861-4793-87B8-6BC072E057AD}"/>
    <cellStyle name="Comma 5 8 2 8" xfId="10348" xr:uid="{E1EB5DF7-B3D7-49B0-825C-05F7DFFCAA25}"/>
    <cellStyle name="Comma 5 8 2 8 2" xfId="20443" xr:uid="{3F4E3CEF-5032-463A-86F1-53082A72E85B}"/>
    <cellStyle name="Comma 5 8 2 9" xfId="24023" xr:uid="{1C27D15F-1869-42C0-A8DF-D68BBA1AE77D}"/>
    <cellStyle name="Comma 5 8 3" xfId="528" xr:uid="{00000000-0005-0000-0000-00000F020000}"/>
    <cellStyle name="Comma 5 8 3 2" xfId="2855" xr:uid="{D0F37D7C-415B-4AC0-9939-668D05D436FA}"/>
    <cellStyle name="Comma 5 8 3 2 2" xfId="6622" xr:uid="{9D1D43ED-5A8B-4240-9C33-6ABE1EEE71EC}"/>
    <cellStyle name="Comma 5 8 3 2 2 2" xfId="26095" xr:uid="{2B6BF923-C012-4C1A-8477-DAC2E8273040}"/>
    <cellStyle name="Comma 5 8 3 2 3" xfId="25928" xr:uid="{1934A891-4337-432E-996B-71B348C920B4}"/>
    <cellStyle name="Comma 5 8 3 2 3 2" xfId="28206" xr:uid="{3808229D-B935-4223-A63A-F3303B79A2E0}"/>
    <cellStyle name="Comma 5 8 3 3" xfId="2856" xr:uid="{94D025D2-7A19-4074-9BA8-48BD69840374}"/>
    <cellStyle name="Comma 5 8 3 3 2" xfId="5592" xr:uid="{E4F65A3C-F33F-447B-9B7D-EDF798484D68}"/>
    <cellStyle name="Comma 5 8 3 4" xfId="2854" xr:uid="{974892FB-14C8-4B68-8D7C-22A79AA56CCB}"/>
    <cellStyle name="Comma 5 8 3 4 2" xfId="29093" xr:uid="{DDA9AFF7-E6AD-4C09-B4AE-9B043CA1B568}"/>
    <cellStyle name="Comma 5 8 3 4 3" xfId="26579" xr:uid="{5AB1AB22-A3CD-4F87-BC44-1F66A5CC4470}"/>
    <cellStyle name="Comma 5 8 3 5" xfId="7908" xr:uid="{7E5A1B6F-B728-4F8B-859F-5ABCD8A8F798}"/>
    <cellStyle name="Comma 5 8 3 5 2" xfId="26727" xr:uid="{EFCFC7A0-98C4-4BDC-8AC6-9F99BC1D53AC}"/>
    <cellStyle name="Comma 5 8 3 5 3" xfId="26761" xr:uid="{12312D00-46DB-4DD1-8FEA-16A747FEF861}"/>
    <cellStyle name="Comma 5 8 3 5 4" xfId="14780" xr:uid="{634456B5-F554-4F70-804F-B1D3BDCBFE56}"/>
    <cellStyle name="Comma 5 8 3 6" xfId="8400" xr:uid="{55DFDE34-56EF-4B06-9F57-9554AC5871C0}"/>
    <cellStyle name="Comma 5 8 3 6 2" xfId="26833" xr:uid="{B01CC292-2A6D-4F5A-B85F-46318DF9FE3F}"/>
    <cellStyle name="Comma 5 8 3 6 3" xfId="28529" xr:uid="{8F8C77E1-9964-4E74-9B85-4F168BCB68D3}"/>
    <cellStyle name="Comma 5 8 3 6 4" xfId="17611" xr:uid="{54D7A38A-D9C8-4BD0-8AC3-4F2936D829E4}"/>
    <cellStyle name="Comma 5 8 3 7" xfId="10349" xr:uid="{8EA4DD61-7480-4B1D-BC97-1E24BFF1662A}"/>
    <cellStyle name="Comma 5 8 3 7 2" xfId="20444" xr:uid="{188B3048-AE3B-4D1C-B314-88B476B09A2A}"/>
    <cellStyle name="Comma 5 8 3 8" xfId="25168" xr:uid="{C15D4D86-1F86-4792-A04F-38A13A5FA571}"/>
    <cellStyle name="Comma 5 8 3 9" xfId="13972" xr:uid="{F01D2A0B-ED05-4B26-9BC8-0A0BDFD80441}"/>
    <cellStyle name="Comma 5 8 4" xfId="529" xr:uid="{00000000-0005-0000-0000-000010020000}"/>
    <cellStyle name="Comma 5 8 4 2" xfId="3637" xr:uid="{C1F06906-0F9C-462E-8625-2C43E0F8189D}"/>
    <cellStyle name="Comma 5 8 4 2 2" xfId="9290" xr:uid="{61A5528D-7616-41DA-B582-7E82A0715E94}"/>
    <cellStyle name="Comma 5 8 4 2 2 2" xfId="18781" xr:uid="{ACBB501A-C446-4470-9B14-EFA2927F4084}"/>
    <cellStyle name="Comma 5 8 4 2 3" xfId="11437" xr:uid="{53EC5CBC-C19B-4493-9FD5-99F71459D0A8}"/>
    <cellStyle name="Comma 5 8 4 2 3 2" xfId="21614" xr:uid="{544E0F2B-2911-4895-9900-A0510BF584F2}"/>
    <cellStyle name="Comma 5 8 4 2 4" xfId="27032" xr:uid="{2A67A06E-9F5C-44A8-B4C5-4C2A5B0445AB}"/>
    <cellStyle name="Comma 5 8 4 2 5" xfId="28019" xr:uid="{A3C0906A-71C7-4803-922C-41CF219F17B3}"/>
    <cellStyle name="Comma 5 8 4 2 6" xfId="15948" xr:uid="{BEEEA2E0-D227-45F3-8DBB-67BF05FDB5A9}"/>
    <cellStyle name="Comma 5 8 4 3" xfId="3908" xr:uid="{AE8B9C08-A5C1-4C2E-9E4E-CCC8904BF9EE}"/>
    <cellStyle name="Comma 5 8 4 3 2" xfId="5593" xr:uid="{2D95E14F-0A57-4A53-8CE7-D1EDE1C2810C}"/>
    <cellStyle name="Comma 5 8 4 4" xfId="2857" xr:uid="{7DE94BDC-8CB4-432E-BE4E-E06EE901587C}"/>
    <cellStyle name="Comma 5 8 4 5" xfId="25150" xr:uid="{7F9FA5B1-C848-41A5-B4A2-32A2A0A41FE1}"/>
    <cellStyle name="Comma 5 8 4 6" xfId="13684" xr:uid="{DFC205B6-7127-4DE2-A5F2-C09FA28882EA}"/>
    <cellStyle name="Comma 5 8 5" xfId="1815" xr:uid="{6F19B6BA-2F98-4722-B3D6-9DBBEABC6C54}"/>
    <cellStyle name="Comma 5 8 5 2" xfId="3310" xr:uid="{9C68A805-D414-48BA-8C9E-64D33624A413}"/>
    <cellStyle name="Comma 5 8 5 2 2" xfId="8996" xr:uid="{A57FA65C-07C8-4397-9C03-F9C1D17B3DE5}"/>
    <cellStyle name="Comma 5 8 5 2 2 2" xfId="18389" xr:uid="{78FC8C34-C5F5-4F21-9AA8-CC8E97DFE327}"/>
    <cellStyle name="Comma 5 8 5 2 3" xfId="11071" xr:uid="{5FAED0F7-F7D4-48B6-9E3D-F386B1505106}"/>
    <cellStyle name="Comma 5 8 5 2 3 2" xfId="21222" xr:uid="{E788635B-9662-4F5E-8F53-C3796242ADA1}"/>
    <cellStyle name="Comma 5 8 5 2 4" xfId="15556" xr:uid="{4DD669E0-4CAA-4BA5-8C21-68A2A4D147FB}"/>
    <cellStyle name="Comma 5 8 5 3" xfId="3132" xr:uid="{EEEACD2A-9751-45CD-B3C1-6FE68E0783B1}"/>
    <cellStyle name="Comma 5 8 5 4" xfId="25427" xr:uid="{DFE203C6-BCA7-4D4A-80F8-7AD3C7972175}"/>
    <cellStyle name="Comma 5 8 6" xfId="2851" xr:uid="{49F59842-CB06-41CD-83EF-D63685B84D48}"/>
    <cellStyle name="Comma 5 8 6 2" xfId="5154" xr:uid="{E4827A65-A0B9-499B-A689-4428BAB6A7FD}"/>
    <cellStyle name="Comma 5 8 6 2 2" xfId="27024" xr:uid="{CD8CA8D0-C30F-4C7A-A3A6-E8533EAA2190}"/>
    <cellStyle name="Comma 5 8 6 3" xfId="27937" xr:uid="{D8124DAD-1F2F-4DB3-94B5-C0A1EB571F96}"/>
    <cellStyle name="Comma 5 8 7" xfId="4289" xr:uid="{D2FD82FB-588B-4D1E-BB21-2691B9D63A15}"/>
    <cellStyle name="Comma 5 8 7 2" xfId="9732" xr:uid="{59A2C9B5-39C3-4E32-ADAF-369756FE2A36}"/>
    <cellStyle name="Comma 5 8 7 2 2" xfId="29312" xr:uid="{B55DC86F-AF31-4C07-8275-6DD35ABE1270}"/>
    <cellStyle name="Comma 5 8 7 2 3" xfId="28575" xr:uid="{0360DA37-22DE-4C33-999F-5945356B29D7}"/>
    <cellStyle name="Comma 5 8 7 2 4" xfId="19681" xr:uid="{BE21588D-0D82-4B12-B207-E88278555F9A}"/>
    <cellStyle name="Comma 5 8 7 3" xfId="12298" xr:uid="{3ADA8BBE-C3D6-4A2E-BF54-C29E1B1E2EF5}"/>
    <cellStyle name="Comma 5 8 7 3 2" xfId="22514" xr:uid="{7EDB2A4D-2B05-4E68-A67D-1C61E0CC90F7}"/>
    <cellStyle name="Comma 5 8 7 4" xfId="28082" xr:uid="{2AA9D019-37F8-45D7-AB91-090DDBFF2EF9}"/>
    <cellStyle name="Comma 5 8 7 5" xfId="16848" xr:uid="{ABB7DA75-5ABA-4A3B-A488-4B8219659C05}"/>
    <cellStyle name="Comma 5 8 8" xfId="7906" xr:uid="{7BB326E2-F983-4FC9-9313-B4FE85130D1C}"/>
    <cellStyle name="Comma 5 8 8 2" xfId="28820" xr:uid="{2520978A-C0AF-4267-9B50-4B7E2A8E3867}"/>
    <cellStyle name="Comma 5 8 8 3" xfId="26498" xr:uid="{80A7AE0E-DE07-4ED2-B24E-947C27BCFEC4}"/>
    <cellStyle name="Comma 5 8 8 4" xfId="14778" xr:uid="{0F55FB59-B5A3-420F-B664-54316DFB185A}"/>
    <cellStyle name="Comma 5 8 9" xfId="8398" xr:uid="{E64EE4BF-CDBC-4CDA-A437-F747D13787C3}"/>
    <cellStyle name="Comma 5 8 9 2" xfId="28829" xr:uid="{44630415-FE94-4E58-BE6C-12D8EDC98332}"/>
    <cellStyle name="Comma 5 8 9 3" xfId="26647" xr:uid="{4EADF4FB-FAAB-4CA5-B504-36AD8C3F6C06}"/>
    <cellStyle name="Comma 5 8 9 4" xfId="17609" xr:uid="{FAAC8FC4-32D5-4FF7-9E3D-9595A998CF2A}"/>
    <cellStyle name="Comma 5 9" xfId="530" xr:uid="{00000000-0005-0000-0000-000011020000}"/>
    <cellStyle name="Comma 5 9 10" xfId="10350" xr:uid="{0612DEBD-DB66-4A89-8335-686C3616B8EB}"/>
    <cellStyle name="Comma 5 9 10 2" xfId="20445" xr:uid="{F49173F5-60DA-4913-B2F8-BDC1DC83B1A3}"/>
    <cellStyle name="Comma 5 9 11" xfId="23312" xr:uid="{535CDBD2-B890-40DD-95F6-995021D42604}"/>
    <cellStyle name="Comma 5 9 12" xfId="13117" xr:uid="{2F82188D-D5F4-46C9-99C4-DD379AAFFDD4}"/>
    <cellStyle name="Comma 5 9 2" xfId="531" xr:uid="{00000000-0005-0000-0000-000012020000}"/>
    <cellStyle name="Comma 5 9 2 2" xfId="532" xr:uid="{00000000-0005-0000-0000-000013020000}"/>
    <cellStyle name="Comma 5 9 2 2 2" xfId="3733" xr:uid="{85F1E80F-FAD3-453D-975B-83C6BD975B5F}"/>
    <cellStyle name="Comma 5 9 2 2 2 2" xfId="9444" xr:uid="{B828EA0D-FB78-4BEC-B889-8887F48EFEB5}"/>
    <cellStyle name="Comma 5 9 2 2 2 2 2" xfId="18973" xr:uid="{4F9D1C3D-D431-48D7-8FC5-6487493FAA2F}"/>
    <cellStyle name="Comma 5 9 2 2 2 3" xfId="11625" xr:uid="{A991CE77-C40B-47CF-87C3-6B3D0487B3BD}"/>
    <cellStyle name="Comma 5 9 2 2 2 3 2" xfId="21806" xr:uid="{322DB1E0-D94E-4F09-A35A-393262C93B84}"/>
    <cellStyle name="Comma 5 9 2 2 2 4" xfId="26935" xr:uid="{8ABD7DE8-029E-4FFA-A0CD-FC33D157BA93}"/>
    <cellStyle name="Comma 5 9 2 2 2 5" xfId="27213" xr:uid="{E34557FE-DD4F-400A-A6EC-99AA0F26D412}"/>
    <cellStyle name="Comma 5 9 2 2 2 6" xfId="16140" xr:uid="{F794DC3B-F44F-4259-AA34-495E5755210F}"/>
    <cellStyle name="Comma 5 9 2 2 3" xfId="4004" xr:uid="{C4A0BF02-081F-4396-A7BC-BB54AECF48BD}"/>
    <cellStyle name="Comma 5 9 2 2 3 2" xfId="5594" xr:uid="{556A94A0-C4BC-43D3-93AC-6D6B708596DA}"/>
    <cellStyle name="Comma 5 9 2 2 4" xfId="2860" xr:uid="{C636019E-F6B6-410B-B0D4-F4CF737CC7DB}"/>
    <cellStyle name="Comma 5 9 2 2 5" xfId="23933" xr:uid="{4D15DF1A-83BE-42FA-BC9E-D9A71E443DDF}"/>
    <cellStyle name="Comma 5 9 2 2 6" xfId="13973" xr:uid="{99816C68-6B7D-4E37-9553-DBF769EC9BB9}"/>
    <cellStyle name="Comma 5 9 2 3" xfId="1818" xr:uid="{5CA9A05C-E077-40A7-839E-B834B06786F0}"/>
    <cellStyle name="Comma 5 9 2 3 2" xfId="25409" xr:uid="{C80F0CDB-5001-48FD-AE1D-8F04AABA1413}"/>
    <cellStyle name="Comma 5 9 2 3 3" xfId="23546" xr:uid="{D5A0C7A6-0890-4767-AF29-9C25436ED238}"/>
    <cellStyle name="Comma 5 9 2 4" xfId="2859" xr:uid="{F14CC96B-F30A-49A8-A8D7-1DBA6660B8A5}"/>
    <cellStyle name="Comma 5 9 2 4 2" xfId="5182" xr:uid="{650959EE-BA80-42A4-A7B3-53E28E4AADBD}"/>
    <cellStyle name="Comma 5 9 2 4 2 2" xfId="26591" xr:uid="{FCB0ECAB-9956-4B1E-A159-BBA1F4AF5BA8}"/>
    <cellStyle name="Comma 5 9 2 4 3" xfId="28995" xr:uid="{0C26B13F-5710-447E-AE63-61D06BD83A06}"/>
    <cellStyle name="Comma 5 9 2 5" xfId="5384" xr:uid="{E5CF8FC9-A19D-42EB-A8CA-44A17A1F11AC}"/>
    <cellStyle name="Comma 5 9 2 5 2" xfId="27121" xr:uid="{421CDFA7-E312-4BB2-A093-B4928746E599}"/>
    <cellStyle name="Comma 5 9 2 5 3" xfId="28593" xr:uid="{1D502ADC-7AAF-43F1-9E5E-17BABEF4591D}"/>
    <cellStyle name="Comma 5 9 2 5 4" xfId="14782" xr:uid="{D4920D62-1352-4B5A-98E8-6A0AB4B2DDC4}"/>
    <cellStyle name="Comma 5 9 2 6" xfId="8402" xr:uid="{766305B1-C162-4AE2-952C-C39BCE643267}"/>
    <cellStyle name="Comma 5 9 2 6 2" xfId="28071" xr:uid="{87A9D93B-F55B-475E-BE11-23134A157A88}"/>
    <cellStyle name="Comma 5 9 2 6 3" xfId="27209" xr:uid="{42CA297E-4573-42E9-8EA3-9FB041A368F2}"/>
    <cellStyle name="Comma 5 9 2 6 4" xfId="17613" xr:uid="{2782EC84-B222-4A77-B3DC-3E4197518DEC}"/>
    <cellStyle name="Comma 5 9 2 7" xfId="10351" xr:uid="{570EFF29-CA1E-486E-AC0B-73A2A5ECF798}"/>
    <cellStyle name="Comma 5 9 2 7 2" xfId="20446" xr:uid="{66B2F0EB-1813-4702-8D5E-BF6E3067CD08}"/>
    <cellStyle name="Comma 5 9 2 8" xfId="23767" xr:uid="{1328273A-7A9D-4307-8EAD-A473414B1BCF}"/>
    <cellStyle name="Comma 5 9 2 9" xfId="13275" xr:uid="{5AFE1B12-5757-4000-8984-8F4FE9208312}"/>
    <cellStyle name="Comma 5 9 3" xfId="533" xr:uid="{00000000-0005-0000-0000-000014020000}"/>
    <cellStyle name="Comma 5 9 3 2" xfId="2862" xr:uid="{A1B50CC8-F630-4901-A0FF-8C8AA8F9E158}"/>
    <cellStyle name="Comma 5 9 3 2 2" xfId="6623" xr:uid="{776587E2-1DF8-4B24-B533-375E3198E89E}"/>
    <cellStyle name="Comma 5 9 3 2 2 2" xfId="28931" xr:uid="{9ECAC136-275C-44D8-9A99-A915CBCEC9B4}"/>
    <cellStyle name="Comma 5 9 3 2 3" xfId="27433" xr:uid="{B3DDBE92-093A-4E44-8225-E3B7AD1EE232}"/>
    <cellStyle name="Comma 5 9 3 3" xfId="2863" xr:uid="{358EEB76-0D8B-4B4D-B036-D783B846D8BC}"/>
    <cellStyle name="Comma 5 9 3 3 2" xfId="5595" xr:uid="{935E0642-D233-4B0F-8497-C8A0EA1E7142}"/>
    <cellStyle name="Comma 5 9 3 4" xfId="2861" xr:uid="{5AABCD7A-C68C-4E88-BAEB-A10833E0B48F}"/>
    <cellStyle name="Comma 5 9 3 5" xfId="7910" xr:uid="{64151455-8357-40AC-B916-65B9E7DA97A1}"/>
    <cellStyle name="Comma 5 9 3 5 2" xfId="28280" xr:uid="{3019AF1A-34A0-4DBA-81A8-178D80B44C2E}"/>
    <cellStyle name="Comma 5 9 3 5 3" xfId="26334" xr:uid="{19075061-C7C4-416E-A9E9-CE5A0B5AD1FC}"/>
    <cellStyle name="Comma 5 9 3 5 4" xfId="14783" xr:uid="{8033E2AD-00FC-4C3C-9B85-60E81CAA261F}"/>
    <cellStyle name="Comma 5 9 3 6" xfId="8403" xr:uid="{956FC79B-62A0-4D30-A485-FCB5CC149FF2}"/>
    <cellStyle name="Comma 5 9 3 6 2" xfId="17614" xr:uid="{0C1D506C-FC93-471A-87A4-665F73721596}"/>
    <cellStyle name="Comma 5 9 3 7" xfId="10352" xr:uid="{0BE8BF05-71F1-44A6-A2F1-9C15C6505E35}"/>
    <cellStyle name="Comma 5 9 3 7 2" xfId="20447" xr:uid="{0091E4C2-1F0C-4B82-BD30-B2085662E96A}"/>
    <cellStyle name="Comma 5 9 3 8" xfId="23943" xr:uid="{50720B55-336B-4C2E-BB29-39B429D74403}"/>
    <cellStyle name="Comma 5 9 3 9" xfId="13685" xr:uid="{07B23147-70EB-4873-A214-40912322C8F3}"/>
    <cellStyle name="Comma 5 9 4" xfId="534" xr:uid="{00000000-0005-0000-0000-000015020000}"/>
    <cellStyle name="Comma 5 9 4 2" xfId="3311" xr:uid="{D25CFB4C-6921-4D65-9C2B-C7BD131A9850}"/>
    <cellStyle name="Comma 5 9 4 2 2" xfId="8997" xr:uid="{21EDB39A-6F99-4868-ADCF-DEB68B04B9AD}"/>
    <cellStyle name="Comma 5 9 4 2 2 2" xfId="18390" xr:uid="{E1258074-C45C-481D-B6DC-4C13E258C27E}"/>
    <cellStyle name="Comma 5 9 4 2 3" xfId="11072" xr:uid="{8662E3C2-65AA-4B82-8031-FD3B8440C564}"/>
    <cellStyle name="Comma 5 9 4 2 3 2" xfId="21223" xr:uid="{630F7D32-C540-487A-BCD7-A2C483CF4EFA}"/>
    <cellStyle name="Comma 5 9 4 2 4" xfId="28595" xr:uid="{A39918E7-F29D-4CC0-AE7A-EE46785F9187}"/>
    <cellStyle name="Comma 5 9 4 2 5" xfId="26841" xr:uid="{D9DF3183-E430-4E2B-A3A6-1795D588E538}"/>
    <cellStyle name="Comma 5 9 4 2 6" xfId="15557" xr:uid="{B531BEE3-40FA-47AD-A5C5-22E395965B33}"/>
    <cellStyle name="Comma 5 9 4 3" xfId="3110" xr:uid="{D4B6D90B-615E-423B-B15C-435C0B0695CA}"/>
    <cellStyle name="Comma 5 9 4 3 2" xfId="5596" xr:uid="{D8DD8C88-BCE9-4F58-A166-1B9FE708D1AE}"/>
    <cellStyle name="Comma 5 9 4 4" xfId="2864" xr:uid="{C8140C0A-A767-4367-96C5-F174AA5DA13A}"/>
    <cellStyle name="Comma 5 9 5" xfId="1817" xr:uid="{4A670597-FD76-415D-98FF-A93E6691BFA1}"/>
    <cellStyle name="Comma 5 9 5 2" xfId="24754" xr:uid="{032E0FCC-29B2-4A42-BCA7-4C7056CC5CCE}"/>
    <cellStyle name="Comma 5 9 5 3" xfId="25473" xr:uid="{DDF687EE-FE71-45BD-88C7-F5D16D5B0ECC}"/>
    <cellStyle name="Comma 5 9 6" xfId="2858" xr:uid="{884AF574-9407-41A1-94BA-125395252858}"/>
    <cellStyle name="Comma 5 9 6 2" xfId="5155" xr:uid="{09A25300-84AE-4CEF-837E-51C8FDD0931F}"/>
    <cellStyle name="Comma 5 9 6 2 2" xfId="27589" xr:uid="{5781BE34-8179-45D9-A239-B6889D3290D4}"/>
    <cellStyle name="Comma 5 9 6 3" xfId="26802" xr:uid="{4C17925E-D4C1-4BCD-8BF9-017F29694A4F}"/>
    <cellStyle name="Comma 5 9 7" xfId="4290" xr:uid="{9FCB98C0-10C3-4CF5-A7FA-6D71EB2D37C6}"/>
    <cellStyle name="Comma 5 9 7 2" xfId="9733" xr:uid="{A851B5CB-334D-416D-A7AF-20F74A2DD368}"/>
    <cellStyle name="Comma 5 9 7 2 2" xfId="29313" xr:uid="{40E3A403-2520-47B8-9B18-A08B01821F12}"/>
    <cellStyle name="Comma 5 9 7 2 3" xfId="27709" xr:uid="{B7B71CA0-41D8-4C19-AE11-44864166EF4A}"/>
    <cellStyle name="Comma 5 9 7 2 4" xfId="19682" xr:uid="{F3FB4B97-BB00-4077-B1FE-5B14116DFE5B}"/>
    <cellStyle name="Comma 5 9 7 3" xfId="12299" xr:uid="{3121B230-1B7D-4D73-9F3A-9AC397FBAE0E}"/>
    <cellStyle name="Comma 5 9 7 3 2" xfId="22515" xr:uid="{3574E280-A714-4316-8940-43630DF5A440}"/>
    <cellStyle name="Comma 5 9 7 4" xfId="27399" xr:uid="{772CF215-1C1B-40C5-8F3F-F134C4593A7B}"/>
    <cellStyle name="Comma 5 9 7 5" xfId="16849" xr:uid="{7049CABE-0285-426C-AEA8-A93F41C53351}"/>
    <cellStyle name="Comma 5 9 8" xfId="7909" xr:uid="{1650D9D5-C2E3-4174-A698-DCA0950A24D0}"/>
    <cellStyle name="Comma 5 9 8 2" xfId="28951" xr:uid="{30B311EB-3B74-4FCB-9D8E-D8699A8A8E06}"/>
    <cellStyle name="Comma 5 9 8 3" xfId="27026" xr:uid="{6F7EF32C-0AE0-4861-9A49-BFA8F7BA3DAC}"/>
    <cellStyle name="Comma 5 9 8 4" xfId="14781" xr:uid="{821F852A-48DE-4641-A3F7-16944E70EA45}"/>
    <cellStyle name="Comma 5 9 9" xfId="8401" xr:uid="{AEBE4B7A-8F50-4978-92CA-9D3C04E44F06}"/>
    <cellStyle name="Comma 5 9 9 2" xfId="28916" xr:uid="{9B8D977D-9236-46D0-BEA6-8A277CE0AB9C}"/>
    <cellStyle name="Comma 5 9 9 3" xfId="28387" xr:uid="{8B8D3AB8-024D-41C5-BD15-62E5A395FE14}"/>
    <cellStyle name="Comma 5 9 9 4" xfId="17612" xr:uid="{BAD125E2-6F5D-4B1B-89DD-05086D23EF4B}"/>
    <cellStyle name="Comma 6" xfId="535" xr:uid="{00000000-0005-0000-0000-000016020000}"/>
    <cellStyle name="Comma 6 2" xfId="536" xr:uid="{00000000-0005-0000-0000-000017020000}"/>
    <cellStyle name="Comma 6 2 2" xfId="537" xr:uid="{00000000-0005-0000-0000-000018020000}"/>
    <cellStyle name="Comma 6 2 2 2" xfId="538" xr:uid="{00000000-0005-0000-0000-000019020000}"/>
    <cellStyle name="Comma 6 2 3" xfId="1774" xr:uid="{563AD233-082A-460B-A3B0-20CD5807E0AA}"/>
    <cellStyle name="Comma 6 3" xfId="539" xr:uid="{00000000-0005-0000-0000-00001A020000}"/>
    <cellStyle name="Comma 6 3 2" xfId="540" xr:uid="{00000000-0005-0000-0000-00001B020000}"/>
    <cellStyle name="Comma 6 3 2 2" xfId="541" xr:uid="{00000000-0005-0000-0000-00001C020000}"/>
    <cellStyle name="Comma 6 3 2 2 2" xfId="1820" xr:uid="{8640F3CD-A987-46F1-B650-8DC5E8471054}"/>
    <cellStyle name="Comma 6 3 2 3" xfId="5297" xr:uid="{841AC7F1-1BE1-4D13-981D-4733B74F3380}"/>
    <cellStyle name="Comma 6 3 2 3 2" xfId="25104" xr:uid="{EAD9DFDA-80DA-4104-AE48-3E6207CDD8D2}"/>
    <cellStyle name="Comma 6 3 2 4" xfId="5141" xr:uid="{D5418A33-CED4-4B62-AD53-B6E540E5515E}"/>
    <cellStyle name="Comma 6 3 3" xfId="542" xr:uid="{00000000-0005-0000-0000-00001D020000}"/>
    <cellStyle name="Comma 6 3 3 2" xfId="2865" xr:uid="{8854CAEA-8528-41F9-916F-9003E2C7B6BF}"/>
    <cellStyle name="Comma 6 3 4" xfId="1819" xr:uid="{7275D707-5AE0-4814-9454-A030027A54D5}"/>
    <cellStyle name="Comma 6 4" xfId="543" xr:uid="{00000000-0005-0000-0000-00001E020000}"/>
    <cellStyle name="Comma 6 4 10" xfId="7911" xr:uid="{3B60B5F7-7424-429B-99E3-E9D2C760F24C}"/>
    <cellStyle name="Comma 6 4 10 2" xfId="14784" xr:uid="{562CFE35-A31D-4E3B-96FC-3A9F3C39C93A}"/>
    <cellStyle name="Comma 6 4 11" xfId="8404" xr:uid="{1625AF33-5399-4B09-8351-EC25F1D7222E}"/>
    <cellStyle name="Comma 6 4 11 2" xfId="17615" xr:uid="{C3DDFF34-7EF2-49FB-ABFE-7A1E88042C3C}"/>
    <cellStyle name="Comma 6 4 12" xfId="10353" xr:uid="{90E8BC66-9B9F-42FB-915B-755779B7A469}"/>
    <cellStyle name="Comma 6 4 12 2" xfId="20448" xr:uid="{E7A4F449-B2B2-4AB7-81E3-BF6FB8762DBD}"/>
    <cellStyle name="Comma 6 4 13" xfId="25093" xr:uid="{23C6D0DE-768F-4756-9A44-5045D6A093A9}"/>
    <cellStyle name="Comma 6 4 14" xfId="13060" xr:uid="{4E678881-1324-49EE-A791-E8D459F030A4}"/>
    <cellStyle name="Comma 6 4 2" xfId="544" xr:uid="{00000000-0005-0000-0000-00001F020000}"/>
    <cellStyle name="Comma 6 4 2 10" xfId="10354" xr:uid="{59928A78-41C2-48EC-A931-B9B9745AA898}"/>
    <cellStyle name="Comma 6 4 2 10 2" xfId="20449" xr:uid="{55D9107A-F6B8-4214-9D7D-4ED109CE2A6D}"/>
    <cellStyle name="Comma 6 4 2 11" xfId="25889" xr:uid="{8424D9C9-3FCF-4BE6-85AF-EF0A7E047753}"/>
    <cellStyle name="Comma 6 4 2 12" xfId="13118" xr:uid="{00B36C7A-D6BD-4308-9090-D464784EEBB2}"/>
    <cellStyle name="Comma 6 4 2 2" xfId="545" xr:uid="{00000000-0005-0000-0000-000020020000}"/>
    <cellStyle name="Comma 6 4 2 2 10" xfId="13687" xr:uid="{3F8EFB50-1616-4AE1-897E-580414DEA36B}"/>
    <cellStyle name="Comma 6 4 2 2 2" xfId="546" xr:uid="{00000000-0005-0000-0000-000021020000}"/>
    <cellStyle name="Comma 6 4 2 2 2 2" xfId="3804" xr:uid="{05A440C6-290C-4FCC-97B1-1B068867549D}"/>
    <cellStyle name="Comma 6 4 2 2 2 2 2" xfId="9478" xr:uid="{91CBD1AE-BE9C-4D28-8654-592F21B4A204}"/>
    <cellStyle name="Comma 6 4 2 2 2 2 2 2" xfId="29151" xr:uid="{4EEBB872-FABC-44DE-9681-AA04C09485BC}"/>
    <cellStyle name="Comma 6 4 2 2 2 2 2 3" xfId="27253" xr:uid="{9BA55902-2815-4DFC-8C3F-5CB5267F8739}"/>
    <cellStyle name="Comma 6 4 2 2 2 2 2 4" xfId="19106" xr:uid="{C96B99A9-CCDC-4C24-BE08-2E2D9952C67D}"/>
    <cellStyle name="Comma 6 4 2 2 2 2 3" xfId="11742" xr:uid="{FFA2075D-975F-4023-BAB8-9BED65327300}"/>
    <cellStyle name="Comma 6 4 2 2 2 2 3 2" xfId="21939" xr:uid="{29A0ACC5-E732-42AB-A259-5633BB395FE4}"/>
    <cellStyle name="Comma 6 4 2 2 2 2 4" xfId="26152" xr:uid="{CA031A0B-985E-4D14-BAFF-5B88811F2C4B}"/>
    <cellStyle name="Comma 6 4 2 2 2 2 5" xfId="16273" xr:uid="{4B199A9E-AAFE-48A7-83AA-46ADBC99F293}"/>
    <cellStyle name="Comma 6 4 2 2 2 3" xfId="3891" xr:uid="{5F3CC49C-8A24-4A29-A8E8-A2D7881E39F4}"/>
    <cellStyle name="Comma 6 4 2 2 2 3 2" xfId="5597" xr:uid="{A1A5EC1D-9CCE-4600-A913-206DA49068C3}"/>
    <cellStyle name="Comma 6 4 2 2 2 4" xfId="2869" xr:uid="{15E04DEF-18FB-453F-885B-038B23C27834}"/>
    <cellStyle name="Comma 6 4 2 2 2 5" xfId="24282" xr:uid="{500F0FC5-75D3-43DB-9FC9-244AC458FE95}"/>
    <cellStyle name="Comma 6 4 2 2 2 6" xfId="14155" xr:uid="{8BF3E5AE-3B31-4214-A90E-98DCEE38FDFF}"/>
    <cellStyle name="Comma 6 4 2 2 3" xfId="1823" xr:uid="{16FD54FD-F72C-4200-B084-D8AA366CB335}"/>
    <cellStyle name="Comma 6 4 2 2 3 2" xfId="5037" xr:uid="{8F0BBE6E-27C4-4A6A-9734-1D98ADF448CA}"/>
    <cellStyle name="Comma 6 4 2 2 3 2 2" xfId="10292" xr:uid="{B527BB97-FD81-4AED-99B1-C092E2DD981F}"/>
    <cellStyle name="Comma 6 4 2 2 3 2 2 2" xfId="20387" xr:uid="{344BFE8A-EBD0-44DB-95E1-85DC30061A6C}"/>
    <cellStyle name="Comma 6 4 2 2 3 2 3" xfId="12970" xr:uid="{F05E0A07-BE98-4473-A110-2E68A7C576A6}"/>
    <cellStyle name="Comma 6 4 2 2 3 2 3 2" xfId="23220" xr:uid="{428D6A72-72DE-42A2-9814-56FC0E487D6A}"/>
    <cellStyle name="Comma 6 4 2 2 3 2 4" xfId="28331" xr:uid="{62B6EF11-F8C2-451D-91A2-C84A058DC1DD}"/>
    <cellStyle name="Comma 6 4 2 2 3 2 5" xfId="28945" xr:uid="{76136B49-8F8C-4302-B6E1-C5716B906254}"/>
    <cellStyle name="Comma 6 4 2 2 3 2 6" xfId="17554" xr:uid="{27395166-D64E-443D-9BFB-2C27C52460A8}"/>
    <cellStyle name="Comma 6 4 2 2 3 3" xfId="25466" xr:uid="{58A3600B-BB27-4D79-A41E-DD1F9659C58C}"/>
    <cellStyle name="Comma 6 4 2 2 4" xfId="2868" xr:uid="{F95C035F-42B1-46DA-B8AF-3F65085429DC}"/>
    <cellStyle name="Comma 6 4 2 2 4 2" xfId="5253" xr:uid="{5ECD3BB0-353E-4730-A32D-63142DE8979B}"/>
    <cellStyle name="Comma 6 4 2 2 4 2 2" xfId="27335" xr:uid="{5915557D-7E9D-4A0C-9363-9E50EB8F30E0}"/>
    <cellStyle name="Comma 6 4 2 2 4 3" xfId="26772" xr:uid="{161A55C3-3B56-4E3C-B8F2-3267365FF07D}"/>
    <cellStyle name="Comma 6 4 2 2 5" xfId="4682" xr:uid="{216151A3-878F-4D0A-87F6-ED0E740BEFBC}"/>
    <cellStyle name="Comma 6 4 2 2 5 2" xfId="9989" xr:uid="{415990BD-EAB6-48FC-9AFF-5416F5A1F2D2}"/>
    <cellStyle name="Comma 6 4 2 2 5 2 2" xfId="20016" xr:uid="{122E9A4A-481E-4318-91AD-1C352A54E53F}"/>
    <cellStyle name="Comma 6 4 2 2 5 3" xfId="12631" xr:uid="{5CC62E91-3E81-45D1-8F95-29F98C6FF531}"/>
    <cellStyle name="Comma 6 4 2 2 5 3 2" xfId="22849" xr:uid="{42DBF69B-12A8-4DB6-8266-DB4490E4C467}"/>
    <cellStyle name="Comma 6 4 2 2 5 4" xfId="28313" xr:uid="{3428A89F-FF06-4F21-A1F3-587E3CE39B25}"/>
    <cellStyle name="Comma 6 4 2 2 5 5" xfId="26798" xr:uid="{AE69D5AD-C80F-4048-B6C3-649266EECDDE}"/>
    <cellStyle name="Comma 6 4 2 2 5 6" xfId="17183" xr:uid="{13D5FBD1-24C8-4954-B8D9-68A4FDAD0692}"/>
    <cellStyle name="Comma 6 4 2 2 6" xfId="7913" xr:uid="{AC6B6AEA-D545-4EEE-9B8F-61DEB86932C7}"/>
    <cellStyle name="Comma 6 4 2 2 6 2" xfId="28382" xr:uid="{76823570-1250-415B-910A-AE5708D2C696}"/>
    <cellStyle name="Comma 6 4 2 2 6 3" xfId="27565" xr:uid="{C748E9E1-7D0F-4D73-8FD9-048C4B63CA3A}"/>
    <cellStyle name="Comma 6 4 2 2 6 4" xfId="14786" xr:uid="{DCD4C66F-32F8-4398-B770-CED7BD2FFE60}"/>
    <cellStyle name="Comma 6 4 2 2 7" xfId="8406" xr:uid="{29681C0D-9CCC-41F8-9B94-3CBF38DBC582}"/>
    <cellStyle name="Comma 6 4 2 2 7 2" xfId="17617" xr:uid="{AC371976-31E4-47F8-AAF5-0ECB214C1131}"/>
    <cellStyle name="Comma 6 4 2 2 8" xfId="10355" xr:uid="{8DB480CC-98BB-4F24-BC59-F80EEFFF3F1F}"/>
    <cellStyle name="Comma 6 4 2 2 8 2" xfId="20450" xr:uid="{87744966-C14B-4293-BF1B-5C2770F545A0}"/>
    <cellStyle name="Comma 6 4 2 2 9" xfId="24953" xr:uid="{4233E459-C6F0-4E6E-99ED-BFA4CFB3A4D1}"/>
    <cellStyle name="Comma 6 4 2 3" xfId="547" xr:uid="{00000000-0005-0000-0000-000022020000}"/>
    <cellStyle name="Comma 6 4 2 3 2" xfId="3805" xr:uid="{E62965CD-934D-418E-91E2-EAA390E60266}"/>
    <cellStyle name="Comma 6 4 2 3 2 2" xfId="9479" xr:uid="{6E6F6356-6B32-4AA9-9C37-409582686A3F}"/>
    <cellStyle name="Comma 6 4 2 3 2 2 2" xfId="29152" xr:uid="{C1D4ACC4-A4D0-437B-B8C7-7C1C8C396546}"/>
    <cellStyle name="Comma 6 4 2 3 2 2 3" xfId="27226" xr:uid="{B7272AC8-CD78-4CDF-8194-0B48886A5FCF}"/>
    <cellStyle name="Comma 6 4 2 3 2 2 4" xfId="19107" xr:uid="{AB4D0ED1-6E76-4157-A92D-6B7E604A8C47}"/>
    <cellStyle name="Comma 6 4 2 3 2 3" xfId="11743" xr:uid="{06CCE238-A5E4-4D8D-AE6E-947002B16443}"/>
    <cellStyle name="Comma 6 4 2 3 2 3 2" xfId="21940" xr:uid="{9895B7FC-075D-41AE-B14B-1FD9730A14DA}"/>
    <cellStyle name="Comma 6 4 2 3 2 4" xfId="25931" xr:uid="{5E9EDCB4-D51C-48CC-AA8E-4627CFA0D9F6}"/>
    <cellStyle name="Comma 6 4 2 3 2 5" xfId="16274" xr:uid="{F4E1ECE0-E1DB-4A4D-A233-D682BEDD046A}"/>
    <cellStyle name="Comma 6 4 2 3 3" xfId="3127" xr:uid="{D5D7186B-759C-4EF4-A6D9-26931F1BD533}"/>
    <cellStyle name="Comma 6 4 2 3 3 2" xfId="5598" xr:uid="{F2F06BF8-EA9D-4BAC-A381-31A6AAD161D3}"/>
    <cellStyle name="Comma 6 4 2 3 4" xfId="4826" xr:uid="{15703E7C-0D84-4EC0-885C-F0DBD2B8BDC3}"/>
    <cellStyle name="Comma 6 4 2 3 4 2" xfId="10097" xr:uid="{E22D8946-4B1E-4ABB-9DCD-A12437DC3152}"/>
    <cellStyle name="Comma 6 4 2 3 4 2 2" xfId="20160" xr:uid="{8060E085-F9E9-4732-A994-43DDC55226C3}"/>
    <cellStyle name="Comma 6 4 2 3 4 3" xfId="12775" xr:uid="{71B84462-B4AB-430B-B49F-06094D2494D6}"/>
    <cellStyle name="Comma 6 4 2 3 4 3 2" xfId="22993" xr:uid="{0460C152-4EB3-478C-9416-81903E98BE5F}"/>
    <cellStyle name="Comma 6 4 2 3 4 4" xfId="17327" xr:uid="{B4ADDADF-AD99-48A5-9142-F2BC7B6FC9E5}"/>
    <cellStyle name="Comma 6 4 2 3 5" xfId="2870" xr:uid="{4C40C8E7-43D7-461A-ABAD-625C24D67924}"/>
    <cellStyle name="Comma 6 4 2 3 6" xfId="24007" xr:uid="{3301E4C6-4EFC-48B0-8B6E-109588045608}"/>
    <cellStyle name="Comma 6 4 2 3 7" xfId="14156" xr:uid="{C36803AF-91E2-4CEB-9FAE-3FC9657B7751}"/>
    <cellStyle name="Comma 6 4 2 4" xfId="1822" xr:uid="{489730BA-FAEE-4739-9928-17188AB35456}"/>
    <cellStyle name="Comma 6 4 2 4 2" xfId="2445" xr:uid="{B014893A-A6CE-4FF1-A5CF-2251255BB34D}"/>
    <cellStyle name="Comma 6 4 2 4 2 2" xfId="7515" xr:uid="{50215D8A-8F86-4426-90DC-BB9ACC2588CE}"/>
    <cellStyle name="Comma 6 4 2 4 2 2 2" xfId="29150" xr:uid="{268C9084-0121-4314-BF02-CD4430064E1C}"/>
    <cellStyle name="Comma 6 4 2 4 2 2 3" xfId="28066" xr:uid="{F978989B-DB52-4076-B726-DE42A5226937}"/>
    <cellStyle name="Comma 6 4 2 4 2 2 4" xfId="19105" xr:uid="{F78285AE-82C6-4BC3-834E-5E8B222AE963}"/>
    <cellStyle name="Comma 6 4 2 4 2 3" xfId="6293" xr:uid="{3FBE600B-5409-40E4-8007-151BFDB05EDE}"/>
    <cellStyle name="Comma 6 4 2 4 2 3 2" xfId="21938" xr:uid="{958E1C34-A42F-4B4B-9891-E89D77AA2E5A}"/>
    <cellStyle name="Comma 6 4 2 4 2 4" xfId="24949" xr:uid="{E6B2E6C9-1792-45AB-B3EE-8B96E6043605}"/>
    <cellStyle name="Comma 6 4 2 4 2 5" xfId="16272" xr:uid="{8CB9488D-D830-46D4-B0B3-952A2A2DF12F}"/>
    <cellStyle name="Comma 6 4 2 4 3" xfId="3987" xr:uid="{568E5159-E213-4BF6-870D-44500E0E0776}"/>
    <cellStyle name="Comma 6 4 2 4 4" xfId="8259" xr:uid="{6BD36D85-5787-43FB-A008-EB13836E7A81}"/>
    <cellStyle name="Comma 6 4 2 4 5" xfId="24443" xr:uid="{5D5980D6-2A21-4843-B437-71479695857E}"/>
    <cellStyle name="Comma 6 4 2 4 6" xfId="14154" xr:uid="{AC24D9C7-AC1B-4049-A1DA-311F1764CD9C}"/>
    <cellStyle name="Comma 6 4 2 5" xfId="2867" xr:uid="{29A2652E-2146-42D2-89D7-5D8BEB748504}"/>
    <cellStyle name="Comma 6 4 2 5 2" xfId="3512" xr:uid="{EAD51706-EBEB-4019-931F-C0E5CAE79AE3}"/>
    <cellStyle name="Comma 6 4 2 5 2 2" xfId="9166" xr:uid="{0A946693-D9C1-476F-A9F2-CD056C1F2750}"/>
    <cellStyle name="Comma 6 4 2 5 2 2 2" xfId="18637" xr:uid="{CF7C930B-827D-4FF9-B0BF-232E6B861C3E}"/>
    <cellStyle name="Comma 6 4 2 5 2 3" xfId="11295" xr:uid="{21265041-96C6-4F86-A40E-F4CEEECFD534}"/>
    <cellStyle name="Comma 6 4 2 5 2 3 2" xfId="21470" xr:uid="{C15DB781-18A2-45FD-9BD1-4AC991F34B4D}"/>
    <cellStyle name="Comma 6 4 2 5 2 4" xfId="28157" xr:uid="{4D66A61A-DCC2-4909-95A0-BB721EAE2A5E}"/>
    <cellStyle name="Comma 6 4 2 5 2 5" xfId="28810" xr:uid="{E1C57A25-83B3-444F-9F24-CB9EDD6AB926}"/>
    <cellStyle name="Comma 6 4 2 5 2 6" xfId="15804" xr:uid="{1AEA713B-050E-4C64-820C-7DD259EFB4BE}"/>
    <cellStyle name="Comma 6 4 2 5 3" xfId="3879" xr:uid="{75398C40-F576-45EF-914F-BEA44F63600A}"/>
    <cellStyle name="Comma 6 4 2 5 4" xfId="8258" xr:uid="{D4A65AE5-E544-4EE3-AC74-7E335CC72538}"/>
    <cellStyle name="Comma 6 4 2 5 5" xfId="24489" xr:uid="{A0930987-CD05-4387-949B-E4FF005AD0C0}"/>
    <cellStyle name="Comma 6 4 2 5 6" xfId="13522" xr:uid="{1CE5F8C3-0D9F-4129-9B24-E6E5495908BB}"/>
    <cellStyle name="Comma 6 4 2 6" xfId="3312" xr:uid="{B09AFAA4-60EC-4505-B014-2C306059A667}"/>
    <cellStyle name="Comma 6 4 2 6 2" xfId="8998" xr:uid="{0199E63A-E290-4960-AB7F-72BF5B4982AC}"/>
    <cellStyle name="Comma 6 4 2 6 2 2" xfId="18391" xr:uid="{31875AC2-7DA5-4021-944B-8B44EE5496CF}"/>
    <cellStyle name="Comma 6 4 2 6 3" xfId="11073" xr:uid="{CAF0FB19-3A29-4E30-8E30-C80FA916191C}"/>
    <cellStyle name="Comma 6 4 2 6 3 2" xfId="21224" xr:uid="{BD69B12D-DC5D-4C51-803E-691BEB076C72}"/>
    <cellStyle name="Comma 6 4 2 6 4" xfId="24380" xr:uid="{0866A624-AAB6-49C3-8795-67F617FDAB6F}"/>
    <cellStyle name="Comma 6 4 2 6 5" xfId="27267" xr:uid="{EDB0721B-2873-4DFA-9801-DF5FFCC1EFB1}"/>
    <cellStyle name="Comma 6 4 2 6 6" xfId="15558" xr:uid="{8F8DFEC1-A3AA-40CA-824E-075219B08C65}"/>
    <cellStyle name="Comma 6 4 2 7" xfId="4243" xr:uid="{4E92A1FD-9BDC-49BF-ABAE-BCBDD2CDBB10}"/>
    <cellStyle name="Comma 6 4 2 7 2" xfId="9688" xr:uid="{31083AEB-678D-4A3B-AAC9-BAA6FBD5BA1F}"/>
    <cellStyle name="Comma 6 4 2 7 2 2" xfId="19636" xr:uid="{4C22BE14-D4C8-4774-B5B5-9885903EA99C}"/>
    <cellStyle name="Comma 6 4 2 7 3" xfId="12253" xr:uid="{B75DC39A-4DF5-461B-88F0-EE67044C4CEB}"/>
    <cellStyle name="Comma 6 4 2 7 3 2" xfId="22469" xr:uid="{B8361F55-9C91-4DA3-8EBE-A9FB422881D3}"/>
    <cellStyle name="Comma 6 4 2 7 4" xfId="26342" xr:uid="{FE154272-4ED3-42C6-A167-8DB9EF5A4781}"/>
    <cellStyle name="Comma 6 4 2 7 5" xfId="26946" xr:uid="{8378198C-2BDD-4071-8167-3A6E9452C8CD}"/>
    <cellStyle name="Comma 6 4 2 7 6" xfId="16803" xr:uid="{006F1092-177E-4609-89EF-725804B869A7}"/>
    <cellStyle name="Comma 6 4 2 8" xfId="7912" xr:uid="{B9A2DA9F-9BF9-4209-A728-259B40B4E718}"/>
    <cellStyle name="Comma 6 4 2 8 2" xfId="14785" xr:uid="{A93BB56E-DA28-4A29-BCC2-A9533492E88E}"/>
    <cellStyle name="Comma 6 4 2 9" xfId="8405" xr:uid="{2745AC48-29FD-42FF-8FAC-7DDACA866BBD}"/>
    <cellStyle name="Comma 6 4 2 9 2" xfId="17616" xr:uid="{D55CE67A-932F-4CF9-B01A-8EEB3740167D}"/>
    <cellStyle name="Comma 6 4 3" xfId="548" xr:uid="{00000000-0005-0000-0000-000023020000}"/>
    <cellStyle name="Comma 6 4 3 10" xfId="25971" xr:uid="{B5DD759A-F031-4799-9EDE-34CF4AB0E49B}"/>
    <cellStyle name="Comma 6 4 3 11" xfId="13276" xr:uid="{B1A081C1-2F57-49B2-ABD6-EEF0F162FC4A}"/>
    <cellStyle name="Comma 6 4 3 2" xfId="549" xr:uid="{00000000-0005-0000-0000-000024020000}"/>
    <cellStyle name="Comma 6 4 3 2 2" xfId="2447" xr:uid="{D6C51F99-F638-457F-A350-5B733112CC73}"/>
    <cellStyle name="Comma 6 4 3 2 2 2" xfId="7516" xr:uid="{F7DD3C9A-01B1-4D6E-BE72-7D2D0010817F}"/>
    <cellStyle name="Comma 6 4 3 2 2 2 2" xfId="26103" xr:uid="{56BBD589-46C4-47F1-AD20-73147FC48B35}"/>
    <cellStyle name="Comma 6 4 3 2 2 2 2 2" xfId="28899" xr:uid="{35BA7F7D-8DB6-496D-A06E-CA4A91235C2F}"/>
    <cellStyle name="Comma 6 4 3 2 2 2 3" xfId="28954" xr:uid="{46F9F335-61BF-4B1F-9B83-183DCCBD3B08}"/>
    <cellStyle name="Comma 6 4 3 2 2 2 4" xfId="16276" xr:uid="{35C092C7-1AB0-44A6-B1C0-4550E03D8976}"/>
    <cellStyle name="Comma 6 4 3 2 2 3" xfId="6295" xr:uid="{D835288E-CAAE-433F-B852-8EA196A1A9AC}"/>
    <cellStyle name="Comma 6 4 3 2 2 3 2" xfId="29154" xr:uid="{ABA375E7-B40C-4FF3-B84B-2690BC721705}"/>
    <cellStyle name="Comma 6 4 3 2 2 3 3" xfId="28489" xr:uid="{0DE50465-860D-4E96-83CC-6BFEF04882E9}"/>
    <cellStyle name="Comma 6 4 3 2 2 3 4" xfId="19109" xr:uid="{87586711-49B5-47C6-A268-134D7539D941}"/>
    <cellStyle name="Comma 6 4 3 2 2 4" xfId="11745" xr:uid="{5412BA88-21FA-4C5C-AA53-B5C71962B958}"/>
    <cellStyle name="Comma 6 4 3 2 2 4 2" xfId="21942" xr:uid="{B5DD62CF-6F3A-4BED-A240-E73FAA48FE4A}"/>
    <cellStyle name="Comma 6 4 3 2 2 5" xfId="23530" xr:uid="{ADB96867-11C9-44EC-BF39-395421A7F102}"/>
    <cellStyle name="Comma 6 4 3 2 2 6" xfId="14158" xr:uid="{7BCADC65-D7CF-4AB8-A4EA-98EFDA1A7CE3}"/>
    <cellStyle name="Comma 6 4 3 2 3" xfId="3638" xr:uid="{9FDF3F11-ACBB-4DEF-B7DF-6E0B9898CCE1}"/>
    <cellStyle name="Comma 6 4 3 2 3 2" xfId="9291" xr:uid="{1075E873-F12E-49F1-BF3D-704D85EEAE69}"/>
    <cellStyle name="Comma 6 4 3 2 3 2 2" xfId="27681" xr:uid="{9C7E298D-E418-4B4A-B04C-0B84D1082A24}"/>
    <cellStyle name="Comma 6 4 3 2 3 2 3" xfId="28793" xr:uid="{D288546B-2804-42DE-943B-B7F2473C4F79}"/>
    <cellStyle name="Comma 6 4 3 2 3 2 4" xfId="18782" xr:uid="{1DD7F29B-746C-43DE-9D75-7D9CFD534258}"/>
    <cellStyle name="Comma 6 4 3 2 3 3" xfId="11438" xr:uid="{D60B33A9-3146-40BB-9255-FD3208619BAC}"/>
    <cellStyle name="Comma 6 4 3 2 3 3 2" xfId="21615" xr:uid="{249B8FA7-0253-4C7D-9CFC-921E19B97197}"/>
    <cellStyle name="Comma 6 4 3 2 3 4" xfId="25570" xr:uid="{4C63761B-B384-474F-BD68-5E3E838B2633}"/>
    <cellStyle name="Comma 6 4 3 2 3 5" xfId="15949" xr:uid="{BDF0672C-C353-40DA-BD15-CC0889050CC8}"/>
    <cellStyle name="Comma 6 4 3 2 4" xfId="3965" xr:uid="{B4B7902C-4723-437D-8D8C-973E681D9323}"/>
    <cellStyle name="Comma 6 4 3 2 4 2" xfId="5599" xr:uid="{7F50E69D-E9C5-4D0D-A1E4-066DF68E7D74}"/>
    <cellStyle name="Comma 6 4 3 2 5" xfId="4683" xr:uid="{4218A3DC-E5A0-481C-B009-E0DFF4169EE1}"/>
    <cellStyle name="Comma 6 4 3 2 5 2" xfId="9990" xr:uid="{9C9B51DC-36EA-4931-9493-BF608BD8C364}"/>
    <cellStyle name="Comma 6 4 3 2 5 2 2" xfId="20017" xr:uid="{4C8AE44A-DEC0-432C-BF96-B28E4172F1AF}"/>
    <cellStyle name="Comma 6 4 3 2 5 3" xfId="12632" xr:uid="{9C7B6256-6E98-4D4A-81C7-6FD85D57A03F}"/>
    <cellStyle name="Comma 6 4 3 2 5 3 2" xfId="22850" xr:uid="{7CC056AA-C347-48C9-9A98-53313138110B}"/>
    <cellStyle name="Comma 6 4 3 2 5 4" xfId="28149" xr:uid="{60117AFB-D39A-46E4-810B-046C445827DC}"/>
    <cellStyle name="Comma 6 4 3 2 5 5" xfId="27357" xr:uid="{4022521A-533A-4546-A214-02F69E4E911E}"/>
    <cellStyle name="Comma 6 4 3 2 5 6" xfId="17184" xr:uid="{A61A4B70-279B-441A-8358-26106F02FBCD}"/>
    <cellStyle name="Comma 6 4 3 2 6" xfId="2872" xr:uid="{16355124-221D-4564-A823-78EDACB7195E}"/>
    <cellStyle name="Comma 6 4 3 2 7" xfId="23320" xr:uid="{AE2EABB0-F63D-4DB9-9592-D19EB8D01D42}"/>
    <cellStyle name="Comma 6 4 3 2 8" xfId="13688" xr:uid="{D7418486-61D9-4A75-B92F-60A468F05A24}"/>
    <cellStyle name="Comma 6 4 3 3" xfId="1824" xr:uid="{7E94D0F3-5918-4FB2-BA94-9EDF80F5BE11}"/>
    <cellStyle name="Comma 6 4 3 3 2" xfId="2448" xr:uid="{BE41BD4A-26D2-499B-A890-ECAB55D16FBF}"/>
    <cellStyle name="Comma 6 4 3 3 2 2" xfId="7517" xr:uid="{805DD46E-5616-4278-87FE-A76B720A2A12}"/>
    <cellStyle name="Comma 6 4 3 3 2 2 2" xfId="29155" xr:uid="{8B8BC7BC-64CD-4689-8DDE-93687CCA404C}"/>
    <cellStyle name="Comma 6 4 3 3 2 2 3" xfId="26859" xr:uid="{4C2960C8-BF77-40ED-8A93-4799A42F0E7D}"/>
    <cellStyle name="Comma 6 4 3 3 2 2 4" xfId="19110" xr:uid="{406B0001-9D59-43CB-9D3B-C8B754C36F3E}"/>
    <cellStyle name="Comma 6 4 3 3 2 3" xfId="6296" xr:uid="{CEAB7762-ACFF-4304-A699-0A5798631CE9}"/>
    <cellStyle name="Comma 6 4 3 3 2 3 2" xfId="21943" xr:uid="{10BA926D-956C-4A60-B323-69D192747067}"/>
    <cellStyle name="Comma 6 4 3 3 2 4" xfId="25042" xr:uid="{8BA5A78E-F2BD-47EE-8969-68A01C92DA49}"/>
    <cellStyle name="Comma 6 4 3 3 2 5" xfId="16277" xr:uid="{7EF3BDB0-7115-42FD-8BA7-1FBB7C58FC2C}"/>
    <cellStyle name="Comma 6 4 3 3 3" xfId="3928" xr:uid="{FC1A0D9B-0436-4576-8B04-287D63F6B40F}"/>
    <cellStyle name="Comma 6 4 3 3 4" xfId="4827" xr:uid="{AB63D17A-9C9C-41DF-811F-F846B7CF0DF7}"/>
    <cellStyle name="Comma 6 4 3 3 4 2" xfId="10098" xr:uid="{2B76261D-AB52-46F3-9188-AB74318C5E2D}"/>
    <cellStyle name="Comma 6 4 3 3 4 2 2" xfId="20161" xr:uid="{C5F72FD4-C3C9-498A-BCCC-20BEAA58AC6F}"/>
    <cellStyle name="Comma 6 4 3 3 4 3" xfId="12776" xr:uid="{29793D0F-A41A-4AE6-94B0-10F4DB944BE2}"/>
    <cellStyle name="Comma 6 4 3 3 4 3 2" xfId="22994" xr:uid="{6CBFF888-0B6D-4186-BEF8-7BC7B3CFB076}"/>
    <cellStyle name="Comma 6 4 3 3 4 4" xfId="17328" xr:uid="{CC71A105-128F-4F25-898C-C48D962F7455}"/>
    <cellStyle name="Comma 6 4 3 3 5" xfId="8260" xr:uid="{874B1823-2BA8-4ED0-8B89-29704EBCBB1E}"/>
    <cellStyle name="Comma 6 4 3 3 6" xfId="24575" xr:uid="{22F85E4F-623C-4BE1-B21E-462EE4ABA2A7}"/>
    <cellStyle name="Comma 6 4 3 3 7" xfId="14159" xr:uid="{522C421F-CA5E-4457-B01C-422F62118012}"/>
    <cellStyle name="Comma 6 4 3 4" xfId="2446" xr:uid="{008C9B5A-279B-46D6-A40C-D183FC56E15C}"/>
    <cellStyle name="Comma 6 4 3 4 2" xfId="3806" xr:uid="{E5DEB237-E2D1-4432-BA7C-0B58DCE9CBEB}"/>
    <cellStyle name="Comma 6 4 3 4 2 2" xfId="9480" xr:uid="{92A68CD2-FB6B-4C38-87DE-50652886B4AD}"/>
    <cellStyle name="Comma 6 4 3 4 2 2 2" xfId="29153" xr:uid="{6E44ED44-9148-4E9D-AD3A-42296E022805}"/>
    <cellStyle name="Comma 6 4 3 4 2 2 3" xfId="27501" xr:uid="{90A1FE8C-A29A-4E26-8FCC-AC6B5FDDF657}"/>
    <cellStyle name="Comma 6 4 3 4 2 2 4" xfId="19108" xr:uid="{C1F2AC12-632A-4114-A619-66D4861EE298}"/>
    <cellStyle name="Comma 6 4 3 4 2 3" xfId="11744" xr:uid="{0BE22BFF-4FC9-4C56-BBBD-2046960A0638}"/>
    <cellStyle name="Comma 6 4 3 4 2 3 2" xfId="21941" xr:uid="{E497E853-0DFD-4354-AF9F-325E253E0BBD}"/>
    <cellStyle name="Comma 6 4 3 4 2 4" xfId="26117" xr:uid="{89A59D12-9ABE-4C43-93C3-9E0585BFB7FC}"/>
    <cellStyle name="Comma 6 4 3 4 2 5" xfId="16275" xr:uid="{5E78B4A7-16C9-427C-A136-EECEF770F321}"/>
    <cellStyle name="Comma 6 4 3 4 3" xfId="4013" xr:uid="{DE3EDDD6-CD5C-4C91-A7CA-FA64FB72E868}"/>
    <cellStyle name="Comma 6 4 3 4 3 2" xfId="6294" xr:uid="{62FE2556-A3CF-489A-9454-167D18A8D63F}"/>
    <cellStyle name="Comma 6 4 3 4 4" xfId="2871" xr:uid="{BC2253D3-F4CA-4BC1-9563-15705A64473D}"/>
    <cellStyle name="Comma 6 4 3 4 5" xfId="25962" xr:uid="{C81D4326-84A1-4E88-A32E-176F2EBCCB31}"/>
    <cellStyle name="Comma 6 4 3 4 6" xfId="14157" xr:uid="{C4D6F2F8-BB0C-4AD2-8526-77BA4BE67875}"/>
    <cellStyle name="Comma 6 4 3 5" xfId="3598" xr:uid="{D0CDD823-A37B-4C17-9CA2-5748E02D5173}"/>
    <cellStyle name="Comma 6 4 3 5 2" xfId="8327" xr:uid="{7CFEC8D4-0201-4332-851B-363315A8D116}"/>
    <cellStyle name="Comma 6 4 3 5 2 2" xfId="28660" xr:uid="{960C02B3-170B-49BD-845B-638666C9BD95}"/>
    <cellStyle name="Comma 6 4 3 5 2 3" xfId="27625" xr:uid="{2E64AEFE-62D0-472B-91DA-E3A00645BCC0}"/>
    <cellStyle name="Comma 6 4 3 5 2 4" xfId="15907" xr:uid="{7A1E0B82-20EB-4949-97E9-82FC8CC36C93}"/>
    <cellStyle name="Comma 6 4 3 5 3" xfId="9252" xr:uid="{6D67908E-E551-4829-8BC0-6D0689DC774D}"/>
    <cellStyle name="Comma 6 4 3 5 3 2" xfId="18740" xr:uid="{A3E7E655-9BAF-4132-9C18-4DB211D1A50D}"/>
    <cellStyle name="Comma 6 4 3 5 4" xfId="11396" xr:uid="{77F919D0-51B5-4117-9072-585B613E124B}"/>
    <cellStyle name="Comma 6 4 3 5 4 2" xfId="21573" xr:uid="{431900F3-A823-4B65-9014-3E525EE560A1}"/>
    <cellStyle name="Comma 6 4 3 5 5" xfId="24776" xr:uid="{957A7752-6D3F-47F8-97FD-CD3C1CA107B0}"/>
    <cellStyle name="Comma 6 4 3 5 6" xfId="13625" xr:uid="{5CAB2B76-86AC-4C76-AD61-63435EBC40EF}"/>
    <cellStyle name="Comma 6 4 3 6" xfId="4548" xr:uid="{7E7DC936-5A62-41AF-B697-195D4DDD4706}"/>
    <cellStyle name="Comma 6 4 3 6 2" xfId="9901" xr:uid="{A35FB006-F02B-4104-8018-0CAF3739BEB1}"/>
    <cellStyle name="Comma 6 4 3 6 2 2" xfId="19882" xr:uid="{BE1AF00F-7D2E-4D50-8C9D-930E404C610E}"/>
    <cellStyle name="Comma 6 4 3 6 3" xfId="12497" xr:uid="{A1FB2148-A68E-4831-8066-B861452785A2}"/>
    <cellStyle name="Comma 6 4 3 6 3 2" xfId="22715" xr:uid="{878A72F7-082E-43A1-A548-CB718C2AD232}"/>
    <cellStyle name="Comma 6 4 3 6 4" xfId="24701" xr:uid="{F2E42908-5034-4048-A475-F244BA6C9384}"/>
    <cellStyle name="Comma 6 4 3 6 5" xfId="27203" xr:uid="{9E7A7445-9BD0-42D1-8FC0-D0409E6BA95B}"/>
    <cellStyle name="Comma 6 4 3 6 6" xfId="17049" xr:uid="{F0E6B58F-8593-4792-9CCE-D73FF1CBE6F5}"/>
    <cellStyle name="Comma 6 4 3 7" xfId="7914" xr:uid="{5CEF6EA2-3381-4CA0-9AA2-D007188CEA8B}"/>
    <cellStyle name="Comma 6 4 3 7 2" xfId="27370" xr:uid="{1D42BDA4-0073-418D-8252-FC334B8F4183}"/>
    <cellStyle name="Comma 6 4 3 7 3" xfId="28815" xr:uid="{DC517C32-2107-46DD-9BD0-F7DB6505B7CC}"/>
    <cellStyle name="Comma 6 4 3 7 4" xfId="14787" xr:uid="{2EBB1D00-57E9-4E23-9B78-47025822BEFC}"/>
    <cellStyle name="Comma 6 4 3 8" xfId="8407" xr:uid="{266802C6-6F20-42F6-A0CA-14B0017E4316}"/>
    <cellStyle name="Comma 6 4 3 8 2" xfId="17618" xr:uid="{CB4C287F-2F1C-4A7A-A849-651438C57559}"/>
    <cellStyle name="Comma 6 4 3 9" xfId="10356" xr:uid="{9C3BF1FE-9ADB-47B3-8CA8-C098BB8217EF}"/>
    <cellStyle name="Comma 6 4 3 9 2" xfId="20451" xr:uid="{88AB50E0-469B-4B97-9F57-C948746F4A8A}"/>
    <cellStyle name="Comma 6 4 4" xfId="550" xr:uid="{00000000-0005-0000-0000-000025020000}"/>
    <cellStyle name="Comma 6 4 4 10" xfId="13686" xr:uid="{C03CA6A9-E254-445B-81D8-56F20313AEAD}"/>
    <cellStyle name="Comma 6 4 4 2" xfId="2449" xr:uid="{A47BEDAD-EFDB-4DE2-A705-DA34FA36B113}"/>
    <cellStyle name="Comma 6 4 4 2 2" xfId="3807" xr:uid="{5E3E397C-75B8-4A1D-B557-AC0E2EA3CF87}"/>
    <cellStyle name="Comma 6 4 4 2 2 2" xfId="9481" xr:uid="{839630A6-FB6D-4FB8-A0FD-034C2B9F4F07}"/>
    <cellStyle name="Comma 6 4 4 2 2 2 2" xfId="29156" xr:uid="{099784CD-9AA6-410E-B088-1BAB03F5ADF7}"/>
    <cellStyle name="Comma 6 4 4 2 2 2 3" xfId="28602" xr:uid="{B5E1D565-1EB1-465C-830A-C4D0239C96DD}"/>
    <cellStyle name="Comma 6 4 4 2 2 2 4" xfId="19111" xr:uid="{74EAC41C-88EC-46D3-A925-8CDF6F3AEB35}"/>
    <cellStyle name="Comma 6 4 4 2 2 3" xfId="11746" xr:uid="{CEFEB6B0-A42C-45D0-86EA-A39D0739EA3C}"/>
    <cellStyle name="Comma 6 4 4 2 2 3 2" xfId="21944" xr:uid="{AC62D85F-0438-4E59-800C-F38D974EC6C0}"/>
    <cellStyle name="Comma 6 4 4 2 2 4" xfId="25278" xr:uid="{CA34BDE5-8BA2-4744-A1D6-4747DFEE68D1}"/>
    <cellStyle name="Comma 6 4 4 2 2 5" xfId="16278" xr:uid="{C3D19C8C-96CE-41BF-B1EF-D207F1CA83F0}"/>
    <cellStyle name="Comma 6 4 4 2 3" xfId="3956" xr:uid="{6F9866DB-FA62-44EE-AC35-0A439190480F}"/>
    <cellStyle name="Comma 6 4 4 2 3 2" xfId="6297" xr:uid="{C7D76B14-CA47-465D-B627-658D2BEC6594}"/>
    <cellStyle name="Comma 6 4 4 2 4" xfId="2874" xr:uid="{A7C508F6-687E-47F8-A35A-4DAA9E917A84}"/>
    <cellStyle name="Comma 6 4 4 2 5" xfId="24032" xr:uid="{D6A27E34-55E3-42A2-8D88-7AADABDD87B0}"/>
    <cellStyle name="Comma 6 4 4 2 6" xfId="14160" xr:uid="{3E59D6E9-B2D1-4A9F-B930-7234D4948C16}"/>
    <cellStyle name="Comma 6 4 4 3" xfId="2875" xr:uid="{80E31EB3-8EA8-4954-9B19-2759ED3FB623}"/>
    <cellStyle name="Comma 6 4 4 3 2" xfId="5014" xr:uid="{90AEA0D4-44B5-4864-9449-F6CF0E632F3C}"/>
    <cellStyle name="Comma 6 4 4 3 2 2" xfId="10285" xr:uid="{DC4F2C4D-82EA-4268-AA50-69A41A0253BA}"/>
    <cellStyle name="Comma 6 4 4 3 2 2 2" xfId="20380" xr:uid="{E85C5BCF-3C5B-45C2-9AD5-E1D19B197069}"/>
    <cellStyle name="Comma 6 4 4 3 2 3" xfId="12963" xr:uid="{D4E723CB-B756-4B58-9DF5-6DB0455A0019}"/>
    <cellStyle name="Comma 6 4 4 3 2 3 2" xfId="23213" xr:uid="{C12A024B-D894-4AA2-B045-FE33EFB7FB30}"/>
    <cellStyle name="Comma 6 4 4 3 2 4" xfId="26645" xr:uid="{8A371CA6-DFC5-462B-A6CA-CC059E62426A}"/>
    <cellStyle name="Comma 6 4 4 3 2 5" xfId="28300" xr:uid="{836ABAE2-FEEE-44DB-B344-34E55666B205}"/>
    <cellStyle name="Comma 6 4 4 3 2 6" xfId="17547" xr:uid="{2211E3CE-DF9F-4606-A5AC-2D19C6CF86E5}"/>
    <cellStyle name="Comma 6 4 4 3 3" xfId="25516" xr:uid="{2F95DAC1-791E-49A2-9E1E-1392704BB0A5}"/>
    <cellStyle name="Comma 6 4 4 4" xfId="2873" xr:uid="{F69A6AC6-5535-4C42-A2BB-41BDD0E44D51}"/>
    <cellStyle name="Comma 6 4 4 4 2" xfId="5600" xr:uid="{2D265C08-F44A-4F48-8EBD-E3ADD2A13276}"/>
    <cellStyle name="Comma 6 4 4 5" xfId="4681" xr:uid="{E6B28432-82C5-42ED-957A-D10920F46731}"/>
    <cellStyle name="Comma 6 4 4 5 2" xfId="9988" xr:uid="{0238AC45-01B2-49DD-964D-1F23C0E5D4FF}"/>
    <cellStyle name="Comma 6 4 4 5 2 2" xfId="20015" xr:uid="{4CE10F0A-7D8C-4A32-8FF0-8E5F4457A912}"/>
    <cellStyle name="Comma 6 4 4 5 3" xfId="12630" xr:uid="{0DBAB64A-27A4-4448-9389-B6353F1EC2D6}"/>
    <cellStyle name="Comma 6 4 4 5 3 2" xfId="22848" xr:uid="{BF359902-ED65-4524-ABDA-44780D786E71}"/>
    <cellStyle name="Comma 6 4 4 5 4" xfId="26353" xr:uid="{C23BF66D-EF29-4F65-B841-DB61036920A4}"/>
    <cellStyle name="Comma 6 4 4 5 5" xfId="26479" xr:uid="{A966C025-0C3B-4823-BC00-08FC5D834EB6}"/>
    <cellStyle name="Comma 6 4 4 5 6" xfId="17182" xr:uid="{A8C7489C-82FB-44C3-9595-BE096880D130}"/>
    <cellStyle name="Comma 6 4 4 6" xfId="7915" xr:uid="{14537425-161A-4A73-98DD-B0095F4B63A3}"/>
    <cellStyle name="Comma 6 4 4 6 2" xfId="14788" xr:uid="{F8521F06-1A16-4CE7-A849-45F42CE6B569}"/>
    <cellStyle name="Comma 6 4 4 7" xfId="8408" xr:uid="{85EE9F2C-E0F2-45BD-9B8A-A92595A3E0B4}"/>
    <cellStyle name="Comma 6 4 4 7 2" xfId="17619" xr:uid="{BE103428-C74A-49F0-BD69-3BE413D906D2}"/>
    <cellStyle name="Comma 6 4 4 8" xfId="10357" xr:uid="{459F574B-977A-4FFE-BD9A-23906AB6A826}"/>
    <cellStyle name="Comma 6 4 4 8 2" xfId="20452" xr:uid="{23393582-EAA7-4F96-A992-0FF5CBC9B553}"/>
    <cellStyle name="Comma 6 4 4 9" xfId="24421" xr:uid="{677D9C52-9131-433F-83C8-1A6FCAE37342}"/>
    <cellStyle name="Comma 6 4 5" xfId="551" xr:uid="{00000000-0005-0000-0000-000026020000}"/>
    <cellStyle name="Comma 6 4 5 2" xfId="3808" xr:uid="{7E2C1F2B-22E0-43EF-B670-7ED791F8D19C}"/>
    <cellStyle name="Comma 6 4 5 2 2" xfId="9482" xr:uid="{74546F35-A502-45F2-8425-B34EA4068616}"/>
    <cellStyle name="Comma 6 4 5 2 2 2" xfId="29157" xr:uid="{5F85397F-3F93-4AE1-8565-2584AE27625B}"/>
    <cellStyle name="Comma 6 4 5 2 2 3" xfId="28936" xr:uid="{A24D9525-B449-462D-8763-A3AC74793EEC}"/>
    <cellStyle name="Comma 6 4 5 2 2 4" xfId="19112" xr:uid="{FEACE507-AA9F-4A84-B338-36DCC4813BF2}"/>
    <cellStyle name="Comma 6 4 5 2 3" xfId="11747" xr:uid="{840A7597-5A94-4D1C-9A7A-3D0C1E9FC8C5}"/>
    <cellStyle name="Comma 6 4 5 2 3 2" xfId="21945" xr:uid="{93642341-96B0-416E-8CCD-099FD5695308}"/>
    <cellStyle name="Comma 6 4 5 2 4" xfId="24093" xr:uid="{3574E006-A484-4F2C-846D-F98FAF094844}"/>
    <cellStyle name="Comma 6 4 5 2 5" xfId="16279" xr:uid="{85ED3E23-3CF6-4CB6-88C4-CC5F06022812}"/>
    <cellStyle name="Comma 6 4 5 3" xfId="3906" xr:uid="{1933521C-06DA-4069-847D-05ED4A5BA4DB}"/>
    <cellStyle name="Comma 6 4 5 3 2" xfId="5601" xr:uid="{AD7C87B9-36C3-42CD-AB04-DB6D7A23695F}"/>
    <cellStyle name="Comma 6 4 5 4" xfId="4828" xr:uid="{3257A9CB-A30C-4362-A350-98743A0DD9BD}"/>
    <cellStyle name="Comma 6 4 5 4 2" xfId="10099" xr:uid="{03622A44-3CC9-4622-9BE1-7590594B8F3F}"/>
    <cellStyle name="Comma 6 4 5 4 2 2" xfId="20162" xr:uid="{AB986726-A413-4188-9F05-82FD119E542E}"/>
    <cellStyle name="Comma 6 4 5 4 3" xfId="12777" xr:uid="{52E2E4E3-3662-4388-B5A5-83F25222ACC8}"/>
    <cellStyle name="Comma 6 4 5 4 3 2" xfId="22995" xr:uid="{0B1CB6B3-5368-413A-836E-A726E6C1D534}"/>
    <cellStyle name="Comma 6 4 5 4 4" xfId="17329" xr:uid="{01B9DC37-48AD-4DB3-AE88-240108276DF8}"/>
    <cellStyle name="Comma 6 4 5 5" xfId="2876" xr:uid="{8548D6A2-CD5D-41A3-ACBF-D6FAB4E56F9E}"/>
    <cellStyle name="Comma 6 4 5 6" xfId="24910" xr:uid="{7E388C7D-732B-4C39-9E76-D43298E4E76E}"/>
    <cellStyle name="Comma 6 4 5 7" xfId="14161" xr:uid="{B204D9AF-3D32-4CC2-870B-F9E524663F48}"/>
    <cellStyle name="Comma 6 4 6" xfId="1821" xr:uid="{C1E798E6-BB06-4BD1-B364-C8D04F39FF2C}"/>
    <cellStyle name="Comma 6 4 6 2" xfId="2363" xr:uid="{409CA8F1-D8AF-4365-ACC8-21877BBCB520}"/>
    <cellStyle name="Comma 6 4 6 2 2" xfId="7464" xr:uid="{AA3AAF50-7E95-4C8C-A564-DE1D208ED174}"/>
    <cellStyle name="Comma 6 4 6 2 2 2" xfId="26696" xr:uid="{144236DB-7B5A-4118-BFC6-AD3E87B8C7A2}"/>
    <cellStyle name="Comma 6 4 6 2 2 3" xfId="27125" xr:uid="{F4CE567E-D334-4099-8C21-31225CF4C577}"/>
    <cellStyle name="Comma 6 4 6 2 2 4" xfId="18974" xr:uid="{86EC7ECB-34FB-4472-B2A8-69D841AD962A}"/>
    <cellStyle name="Comma 6 4 6 2 3" xfId="6237" xr:uid="{18E0C0DD-3C4B-4FB0-AA58-12622FFC275B}"/>
    <cellStyle name="Comma 6 4 6 2 3 2" xfId="21807" xr:uid="{2DBBCC1B-ADC2-40CC-B5FA-8571DC45A2A7}"/>
    <cellStyle name="Comma 6 4 6 2 4" xfId="23558" xr:uid="{E4BB804D-C341-4BDA-B73E-35ABD0A2EC04}"/>
    <cellStyle name="Comma 6 4 6 2 5" xfId="16141" xr:uid="{5D0EE271-0AC6-42EA-B3A7-848863155916}"/>
    <cellStyle name="Comma 6 4 6 3" xfId="4001" xr:uid="{E5F037BD-8014-4F05-A50E-7C08D765296D}"/>
    <cellStyle name="Comma 6 4 6 4" xfId="8261" xr:uid="{A4FEC63B-DD49-4158-8147-923FFA841186}"/>
    <cellStyle name="Comma 6 4 6 5" xfId="23992" xr:uid="{AD0F36AF-0079-4B22-AD07-F67A64746B27}"/>
    <cellStyle name="Comma 6 4 6 6" xfId="13974" xr:uid="{B010DF2C-112B-47EF-B6B2-4280A752E527}"/>
    <cellStyle name="Comma 6 4 7" xfId="2866" xr:uid="{2193C2CE-48AB-4E73-AB74-01BA3661E02C}"/>
    <cellStyle name="Comma 6 4 7 2" xfId="3462" xr:uid="{721CE8A3-6CA3-46B5-BDBC-4A4A88C0AA92}"/>
    <cellStyle name="Comma 6 4 7 2 2" xfId="9116" xr:uid="{E7787F23-E2ED-484B-A332-2B15F7E84B9F}"/>
    <cellStyle name="Comma 6 4 7 2 2 2" xfId="18577" xr:uid="{FD9729E2-CD68-4B1E-8094-0B9CD10A16B4}"/>
    <cellStyle name="Comma 6 4 7 2 3" xfId="11235" xr:uid="{C334E144-E83C-4BB0-BBB5-A2D0D1A002BD}"/>
    <cellStyle name="Comma 6 4 7 2 3 2" xfId="21410" xr:uid="{01FA30E3-A2C4-46A6-8248-C6D3271B5707}"/>
    <cellStyle name="Comma 6 4 7 2 4" xfId="27807" xr:uid="{808E761F-B329-4891-B393-1D500F0702B1}"/>
    <cellStyle name="Comma 6 4 7 2 5" xfId="26602" xr:uid="{AAC6496D-C7FC-4D51-8AAA-97FC00957132}"/>
    <cellStyle name="Comma 6 4 7 2 6" xfId="15744" xr:uid="{2D67203B-949F-4953-9FFD-A1F9ED06951A}"/>
    <cellStyle name="Comma 6 4 7 3" xfId="3951" xr:uid="{F14A2F4A-3CD8-4583-AF27-2B5E071CAFD8}"/>
    <cellStyle name="Comma 6 4 7 4" xfId="8257" xr:uid="{1A7A44AC-7A74-4575-85E1-A34120FF0EB4}"/>
    <cellStyle name="Comma 6 4 7 5" xfId="23424" xr:uid="{268CFDFD-7022-417E-9B45-35DE9040D4B1}"/>
    <cellStyle name="Comma 6 4 7 6" xfId="13462" xr:uid="{6B0D3939-78B8-4032-9D53-83411C2E91F3}"/>
    <cellStyle name="Comma 6 4 8" xfId="3254" xr:uid="{2D0BDF62-FD5F-4FA0-BA59-18E95545055B}"/>
    <cellStyle name="Comma 6 4 8 2" xfId="8942" xr:uid="{7C03553A-9499-4038-A1C5-F52E9473B348}"/>
    <cellStyle name="Comma 6 4 8 2 2" xfId="18333" xr:uid="{79235B47-EAB2-4BA4-AFDB-D168D0FE2544}"/>
    <cellStyle name="Comma 6 4 8 3" xfId="11015" xr:uid="{CD814480-6BC6-43E9-B032-0DA74A8DB682}"/>
    <cellStyle name="Comma 6 4 8 3 2" xfId="21166" xr:uid="{C79CA3C8-59FA-4CA1-BE0B-CF0A5EF7A968}"/>
    <cellStyle name="Comma 6 4 8 4" xfId="25892" xr:uid="{549DE22B-3647-4787-84FE-A7F38B9D48B8}"/>
    <cellStyle name="Comma 6 4 8 5" xfId="27999" xr:uid="{663B2502-3376-425F-A3A3-9217BBED7065}"/>
    <cellStyle name="Comma 6 4 8 6" xfId="15500" xr:uid="{3CA2D54D-1CAB-4573-9731-C00C74802CC0}"/>
    <cellStyle name="Comma 6 4 9" xfId="4291" xr:uid="{CFEC7A30-E37E-48D0-A0C1-EB3D5629C68E}"/>
    <cellStyle name="Comma 6 4 9 2" xfId="9734" xr:uid="{9BE9D446-FF32-4255-AB1E-8401D1A29D34}"/>
    <cellStyle name="Comma 6 4 9 2 2" xfId="19683" xr:uid="{906D14A9-E405-4AF5-85C8-86FC4D92AC62}"/>
    <cellStyle name="Comma 6 4 9 3" xfId="12300" xr:uid="{45D73D36-BCA6-41A4-BDD4-BBF14398C6CB}"/>
    <cellStyle name="Comma 6 4 9 3 2" xfId="22516" xr:uid="{5030520C-21E3-45A4-9BDC-FEEC90C6B157}"/>
    <cellStyle name="Comma 6 4 9 4" xfId="28081" xr:uid="{F952C466-AC98-4304-AE98-F156FEDD6F54}"/>
    <cellStyle name="Comma 6 4 9 5" xfId="27987" xr:uid="{372163D4-819E-40E7-B4B0-107405A09F82}"/>
    <cellStyle name="Comma 6 4 9 6" xfId="16850" xr:uid="{B2419B5F-0E40-4D35-9555-9377CD435570}"/>
    <cellStyle name="Comma 6 5" xfId="552" xr:uid="{00000000-0005-0000-0000-000027020000}"/>
    <cellStyle name="Comma 6 5 10" xfId="26209" xr:uid="{33C1ECF3-14D9-4EDB-9FC7-46F4A357D4A1}"/>
    <cellStyle name="Comma 6 5 11" xfId="13565" xr:uid="{0512DCB6-3368-4EB9-8B41-646E3EAEB7A7}"/>
    <cellStyle name="Comma 6 5 2" xfId="2354" xr:uid="{E5DB25B4-9D09-486A-A510-76DA265A60D2}"/>
    <cellStyle name="Comma 6 5 2 2" xfId="2451" xr:uid="{B011870C-F13D-44F4-81EC-245D680F28EC}"/>
    <cellStyle name="Comma 6 5 2 2 2" xfId="7519" xr:uid="{75E739BF-EA3E-4056-9F6E-FB16E2772989}"/>
    <cellStyle name="Comma 6 5 2 2 2 2" xfId="27848" xr:uid="{272FA0CA-2044-4714-8C6F-B0A09C2E290B}"/>
    <cellStyle name="Comma 6 5 2 2 2 3" xfId="26446" xr:uid="{C7F4BCD8-86E7-464E-A93E-3EB68B0A7997}"/>
    <cellStyle name="Comma 6 5 2 2 2 4" xfId="16281" xr:uid="{FBA2D98D-9454-45A0-9267-C53700E0CA78}"/>
    <cellStyle name="Comma 6 5 2 2 3" xfId="6299" xr:uid="{E16CD0B9-9377-4680-A01A-E55EECF1C04C}"/>
    <cellStyle name="Comma 6 5 2 2 3 2" xfId="19114" xr:uid="{348B62DD-CF28-4C64-ADBA-88C200B41DC6}"/>
    <cellStyle name="Comma 6 5 2 2 4" xfId="11749" xr:uid="{6CFB1358-D025-4452-B081-D54CE77FC749}"/>
    <cellStyle name="Comma 6 5 2 2 4 2" xfId="21947" xr:uid="{9B6DCFD0-6FDB-4BAF-8B3E-92B535155DAD}"/>
    <cellStyle name="Comma 6 5 2 2 5" xfId="25055" xr:uid="{51B1F92B-7629-4841-A995-510145A0A6DF}"/>
    <cellStyle name="Comma 6 5 2 2 6" xfId="14163" xr:uid="{A984EDCD-E81B-4CE9-B603-51334B5DF4DB}"/>
    <cellStyle name="Comma 6 5 2 3" xfId="4684" xr:uid="{775636A4-EB14-44B6-9E78-274946941A3D}"/>
    <cellStyle name="Comma 6 5 2 3 2" xfId="9991" xr:uid="{4A2D01B3-710D-48C6-8B4C-2FA45CE0E308}"/>
    <cellStyle name="Comma 6 5 2 3 2 2" xfId="29442" xr:uid="{7F00F730-4EE9-46FE-9DAA-BA64F7E02948}"/>
    <cellStyle name="Comma 6 5 2 3 2 3" xfId="27425" xr:uid="{F87299FE-33D0-4E47-A76D-2313B5AF7C20}"/>
    <cellStyle name="Comma 6 5 2 3 2 4" xfId="20018" xr:uid="{A3F5F1CD-8A53-4293-9E0D-3AEB185CA544}"/>
    <cellStyle name="Comma 6 5 2 3 3" xfId="12633" xr:uid="{CA337C78-D629-4F80-89BA-4861BCF3B621}"/>
    <cellStyle name="Comma 6 5 2 3 3 2" xfId="22851" xr:uid="{0E93830B-E64C-4EE0-B069-245900DE46D6}"/>
    <cellStyle name="Comma 6 5 2 3 4" xfId="24713" xr:uid="{E6846F45-ABAF-4E1F-BFE4-F1BC82B0034F}"/>
    <cellStyle name="Comma 6 5 2 3 5" xfId="17185" xr:uid="{09B11B4E-B249-4B94-8415-FA3AC6BB73F2}"/>
    <cellStyle name="Comma 6 5 2 4" xfId="6230" xr:uid="{2945B909-2A57-4434-9619-A1497A72BF09}"/>
    <cellStyle name="Comma 6 5 2 4 2" xfId="29005" xr:uid="{DE64251C-6269-40CE-8818-25F920E7D08B}"/>
    <cellStyle name="Comma 6 5 2 4 3" xfId="28415" xr:uid="{27A7ADAC-1DE0-4F45-9B0D-EF5AB33B71CD}"/>
    <cellStyle name="Comma 6 5 2 4 4" xfId="15950" xr:uid="{E27DB36C-91CB-47D7-8B6A-55FEB7D12532}"/>
    <cellStyle name="Comma 6 5 2 5" xfId="9292" xr:uid="{11E5445E-7D9D-41F8-A91B-915B09E1FD11}"/>
    <cellStyle name="Comma 6 5 2 5 2" xfId="18783" xr:uid="{44B0DFB8-8FF0-42E5-A0F5-372881025273}"/>
    <cellStyle name="Comma 6 5 2 6" xfId="11439" xr:uid="{C4ADCC40-5BB9-45D9-B4BC-BC29EEA8B53E}"/>
    <cellStyle name="Comma 6 5 2 6 2" xfId="21616" xr:uid="{18A062E4-9ABC-4D93-8B8C-B5888A973750}"/>
    <cellStyle name="Comma 6 5 2 7" xfId="23796" xr:uid="{8C927CE2-B971-4E57-AEBD-B9AC78AB4459}"/>
    <cellStyle name="Comma 6 5 2 8" xfId="13689" xr:uid="{84D19022-CC5C-4956-ADC7-8B9BB7426067}"/>
    <cellStyle name="Comma 6 5 3" xfId="2452" xr:uid="{B8477BD7-909A-45FE-B24E-83CB19C8576F}"/>
    <cellStyle name="Comma 6 5 3 2" xfId="4829" xr:uid="{073934A7-CB50-400D-B18B-AC9B948C1B69}"/>
    <cellStyle name="Comma 6 5 3 2 2" xfId="10100" xr:uid="{27719145-9907-4679-8B93-8CF34B6C0CDE}"/>
    <cellStyle name="Comma 6 5 3 2 2 2" xfId="20163" xr:uid="{2745A651-BDCD-4BE4-BAFD-670B5AE9EBCB}"/>
    <cellStyle name="Comma 6 5 3 2 3" xfId="12778" xr:uid="{4C1076CD-3BDF-4F58-8F64-3BCBDB2777BB}"/>
    <cellStyle name="Comma 6 5 3 2 3 2" xfId="22996" xr:uid="{6E6558B8-D46C-47D9-BBF0-B9981CDF2477}"/>
    <cellStyle name="Comma 6 5 3 2 4" xfId="26224" xr:uid="{7D6A5C69-6AA8-4F4F-8DC3-057EFD83922F}"/>
    <cellStyle name="Comma 6 5 3 2 5" xfId="26526" xr:uid="{0B1C18A2-0443-4F39-AFD3-FE3BF03D83D6}"/>
    <cellStyle name="Comma 6 5 3 2 6" xfId="17330" xr:uid="{07E687F6-0010-4270-AE83-B7B305515BEB}"/>
    <cellStyle name="Comma 6 5 3 3" xfId="6300" xr:uid="{20A2EFA6-8517-48CD-8E55-3CC7E1B4149B}"/>
    <cellStyle name="Comma 6 5 3 3 2" xfId="16282" xr:uid="{8FC12A6F-597B-47B5-BA34-EFD071CEDEF8}"/>
    <cellStyle name="Comma 6 5 3 4" xfId="9483" xr:uid="{8C8CE693-88F3-4F49-A244-11B06E0008EC}"/>
    <cellStyle name="Comma 6 5 3 4 2" xfId="19115" xr:uid="{0EB60E4D-6ECE-4754-B2E2-BB9B1567908D}"/>
    <cellStyle name="Comma 6 5 3 5" xfId="11750" xr:uid="{2DE961ED-FC03-4B56-92D3-0D524A3C6C6B}"/>
    <cellStyle name="Comma 6 5 3 5 2" xfId="21948" xr:uid="{F98DD461-3752-4669-9D3D-7FD808A5869A}"/>
    <cellStyle name="Comma 6 5 3 6" xfId="24053" xr:uid="{49070AA0-366A-47F8-96D7-B1728B0DAA93}"/>
    <cellStyle name="Comma 6 5 3 7" xfId="14164" xr:uid="{EA7BD942-597D-4504-AE00-D3C8D4D0EA44}"/>
    <cellStyle name="Comma 6 5 4" xfId="2450" xr:uid="{B800EF60-1FA0-42F9-BFB1-C65CC0A1439D}"/>
    <cellStyle name="Comma 6 5 4 2" xfId="7518" xr:uid="{5ED9C984-4BC2-4CFB-AC8F-5DF272360601}"/>
    <cellStyle name="Comma 6 5 4 2 2" xfId="27395" xr:uid="{D4B9B08F-4F3F-47C5-8403-6ABFDCE35781}"/>
    <cellStyle name="Comma 6 5 4 2 3" xfId="27019" xr:uid="{560AB7DB-0159-46D1-9BCF-22DB59E0A4CC}"/>
    <cellStyle name="Comma 6 5 4 2 4" xfId="16280" xr:uid="{50FAAD59-F720-49B4-9FCB-5009CFB5A917}"/>
    <cellStyle name="Comma 6 5 4 3" xfId="6298" xr:uid="{CA4A01EA-EDD7-4778-A9DA-1C3DFFE358FD}"/>
    <cellStyle name="Comma 6 5 4 3 2" xfId="19113" xr:uid="{F2D1B2E0-D945-4B20-A605-ADCC060C6095}"/>
    <cellStyle name="Comma 6 5 4 4" xfId="11748" xr:uid="{F3558456-5431-479A-8AA4-F86E77C7BEF3}"/>
    <cellStyle name="Comma 6 5 4 4 2" xfId="21946" xr:uid="{AAE9C8E9-B6FC-42DA-A4AD-27448B40DD58}"/>
    <cellStyle name="Comma 6 5 4 5" xfId="24345" xr:uid="{85E99F08-2C37-44D0-B6DE-D82394831BD9}"/>
    <cellStyle name="Comma 6 5 4 6" xfId="14162" xr:uid="{E1B7DACC-80FE-4926-9261-9523BDE32541}"/>
    <cellStyle name="Comma 6 5 5" xfId="1779" xr:uid="{64DE0685-A8D2-4B87-8050-43A22E556086}"/>
    <cellStyle name="Comma 6 5 5 2" xfId="7159" xr:uid="{A8226F80-8BCB-467D-BBAE-3694F847F480}"/>
    <cellStyle name="Comma 6 5 5 2 2" xfId="27750" xr:uid="{7161F69A-2226-450A-8CC0-098F0F5A8EFD}"/>
    <cellStyle name="Comma 6 5 5 2 3" xfId="26966" xr:uid="{DBD3965F-68C0-4290-B6DD-0CB1D6B3CABB}"/>
    <cellStyle name="Comma 6 5 5 2 4" xfId="18680" xr:uid="{88798B5B-478C-4361-B99E-4EAAF2B70E71}"/>
    <cellStyle name="Comma 6 5 5 3" xfId="5552" xr:uid="{2CA9A787-B8E0-4FED-85A7-B8F485B3ACB5}"/>
    <cellStyle name="Comma 6 5 5 3 2" xfId="21513" xr:uid="{92FD3082-4BAB-478A-996F-74440299F382}"/>
    <cellStyle name="Comma 6 5 5 4" xfId="25259" xr:uid="{B4D1F20D-9EB5-4D3F-9643-8E27AF34B472}"/>
    <cellStyle name="Comma 6 5 5 5" xfId="15847" xr:uid="{DCE15994-0F91-4283-A4FA-83885FFC3595}"/>
    <cellStyle name="Comma 6 5 6" xfId="3105" xr:uid="{0B98E021-5C9A-4C41-9AC8-8351E5C22A8C}"/>
    <cellStyle name="Comma 6 5 6 2" xfId="28524" xr:uid="{51757C73-AD92-4E14-B351-5D26AC829602}"/>
    <cellStyle name="Comma 6 5 6 3" xfId="27521" xr:uid="{040BB4AD-80DE-4DFB-8836-A30B7F01F637}"/>
    <cellStyle name="Comma 6 5 7" xfId="4658" xr:uid="{6115A986-188F-472D-B550-CDE33A5833F5}"/>
    <cellStyle name="Comma 6 5 7 2" xfId="9978" xr:uid="{23ACE84A-C618-4223-90F3-46C8549E8E82}"/>
    <cellStyle name="Comma 6 5 7 2 2" xfId="19992" xr:uid="{A8925260-F668-4C0A-A322-A289DAAF39DF}"/>
    <cellStyle name="Comma 6 5 7 3" xfId="12607" xr:uid="{C3C6E356-70D3-4887-B597-B8D3735C3957}"/>
    <cellStyle name="Comma 6 5 7 3 2" xfId="22825" xr:uid="{0FB92420-A2DA-49BE-A9C9-8A97378249B8}"/>
    <cellStyle name="Comma 6 5 7 4" xfId="17159" xr:uid="{D9D455A4-7A01-4875-878F-7DBD4B084010}"/>
    <cellStyle name="Comma 6 5 8" xfId="2877" xr:uid="{3A75EE0F-CD4A-4B6A-BB97-E9C2947814D9}"/>
    <cellStyle name="Comma 6 5 9" xfId="25969" xr:uid="{F790C7AB-9447-4F1F-980D-8897375EB415}"/>
    <cellStyle name="Comma 6 6" xfId="3197" xr:uid="{C985F3FE-35C7-4231-9713-0969D32B4B72}"/>
    <cellStyle name="Comma 6 6 2" xfId="8888" xr:uid="{D130E1EA-4881-4155-9FED-A83D899C5C1F}"/>
    <cellStyle name="Comma 6 6 2 2" xfId="18273" xr:uid="{E36AEC09-08AB-4F77-B721-506C3E5CC68F}"/>
    <cellStyle name="Comma 6 6 3" xfId="10958" xr:uid="{B5348E09-C49A-4E97-93D7-23D8BC0329C4}"/>
    <cellStyle name="Comma 6 6 3 2" xfId="21106" xr:uid="{B9CDA097-4936-4A0B-8B91-3606CBEDD409}"/>
    <cellStyle name="Comma 6 6 4" xfId="25395" xr:uid="{57FBCB0B-72EE-49CF-BB28-B826A47D2C1B}"/>
    <cellStyle name="Comma 6 6 5" xfId="26654" xr:uid="{CD228A83-E37E-4DF4-A8AB-3D1BBE731C4D}"/>
    <cellStyle name="Comma 6 6 6" xfId="15440" xr:uid="{10BC6993-4FD9-4370-AC10-2EDDB0F41538}"/>
    <cellStyle name="Comma 6 7" xfId="23361" xr:uid="{D1C3FDED-1E69-4457-AF86-8D6438FC2B9A}"/>
    <cellStyle name="Comma 6 8" xfId="13000" xr:uid="{37075323-BFB7-4A8E-B60A-F79BF81F2257}"/>
    <cellStyle name="Comma 6 9" xfId="29882" xr:uid="{7FC4D733-F522-47C4-93C7-9A099691F32E}"/>
    <cellStyle name="Comma 7" xfId="553" xr:uid="{00000000-0005-0000-0000-000028020000}"/>
    <cellStyle name="Comma 7 10" xfId="554" xr:uid="{00000000-0005-0000-0000-000029020000}"/>
    <cellStyle name="Comma 7 10 10" xfId="13277" xr:uid="{5889214E-5EE7-4B78-BF91-08AAD421AA9D}"/>
    <cellStyle name="Comma 7 10 2" xfId="555" xr:uid="{00000000-0005-0000-0000-00002A020000}"/>
    <cellStyle name="Comma 7 10 2 2" xfId="3809" xr:uid="{49B76A12-9F99-4EF1-A72E-180DB8E4C1E8}"/>
    <cellStyle name="Comma 7 10 2 2 2" xfId="9484" xr:uid="{CC3AE410-A638-4D25-9E06-0196E168A0AC}"/>
    <cellStyle name="Comma 7 10 2 2 2 2" xfId="19116" xr:uid="{9FB1B156-D744-42EA-B4D5-2119AA705D44}"/>
    <cellStyle name="Comma 7 10 2 2 3" xfId="11751" xr:uid="{487E2B7A-EFB1-451A-A000-778999B3929D}"/>
    <cellStyle name="Comma 7 10 2 2 3 2" xfId="21949" xr:uid="{2DBCDA1B-203A-4757-B89E-F88EA6A3D514}"/>
    <cellStyle name="Comma 7 10 2 2 4" xfId="28833" xr:uid="{DC8B1E21-59EA-46C3-85F6-996D46BEC948}"/>
    <cellStyle name="Comma 7 10 2 2 5" xfId="28334" xr:uid="{D8C3EBB8-C50D-42B7-A13B-1051CB98683A}"/>
    <cellStyle name="Comma 7 10 2 2 6" xfId="16283" xr:uid="{565928A9-7F8C-4A77-BBA8-3B35ADF492A9}"/>
    <cellStyle name="Comma 7 10 2 3" xfId="3872" xr:uid="{E1360F27-5C0E-4413-93CF-351B68865425}"/>
    <cellStyle name="Comma 7 10 2 3 2" xfId="5602" xr:uid="{531C5393-573B-4D95-A059-DE877D2A2A5A}"/>
    <cellStyle name="Comma 7 10 2 4" xfId="2879" xr:uid="{CF902F54-84A5-4A89-8757-56941903C2DC}"/>
    <cellStyle name="Comma 7 10 2 5" xfId="23919" xr:uid="{0888E740-6E02-42E0-9E13-D2CF7E425AC4}"/>
    <cellStyle name="Comma 7 10 2 6" xfId="14165" xr:uid="{CB9C0434-7169-475A-93AF-5EBD881667C3}"/>
    <cellStyle name="Comma 7 10 3" xfId="1826" xr:uid="{7011282B-939F-4CA9-A730-A3DB1212F060}"/>
    <cellStyle name="Comma 7 10 3 2" xfId="23863" xr:uid="{EE29B910-2DEA-461A-A85C-27CF8B555F7B}"/>
    <cellStyle name="Comma 7 10 3 3" xfId="26201" xr:uid="{04558C14-6C66-46C2-89E1-8F0D3A540252}"/>
    <cellStyle name="Comma 7 10 4" xfId="2878" xr:uid="{06078F7D-BA2F-4D9D-B708-84D930934006}"/>
    <cellStyle name="Comma 7 10 4 2" xfId="5243" xr:uid="{3AE722CF-CABB-4C4D-B981-ACAB2FCC4822}"/>
    <cellStyle name="Comma 7 10 4 2 2" xfId="26186" xr:uid="{52537B33-EFE3-44C6-8545-E15104F2075D}"/>
    <cellStyle name="Comma 7 10 4 3" xfId="24453" xr:uid="{71525E04-27F3-4F61-8EEF-7CE3EAF12FE8}"/>
    <cellStyle name="Comma 7 10 5" xfId="4549" xr:uid="{A9D24395-DF7E-4085-ABD3-C2B1ED280331}"/>
    <cellStyle name="Comma 7 10 5 2" xfId="9902" xr:uid="{BF5E8762-7882-41D9-8A9D-BBCC70C41844}"/>
    <cellStyle name="Comma 7 10 5 2 2" xfId="19883" xr:uid="{510A37B6-42E5-44F5-A194-150EB90855B2}"/>
    <cellStyle name="Comma 7 10 5 3" xfId="12498" xr:uid="{AAE0AAA1-F015-4264-83F2-B78A8B628981}"/>
    <cellStyle name="Comma 7 10 5 3 2" xfId="22716" xr:uid="{049B56E6-1AD1-49D3-9421-465439AE875D}"/>
    <cellStyle name="Comma 7 10 5 4" xfId="26964" xr:uid="{F023F034-AE79-482E-87ED-EABAE397A6A0}"/>
    <cellStyle name="Comma 7 10 5 5" xfId="26293" xr:uid="{C5370CD9-BF77-43B2-B4BE-0F032448B483}"/>
    <cellStyle name="Comma 7 10 5 6" xfId="17050" xr:uid="{BC57A4F3-888B-4AAA-B0B4-1AAC14ACE25E}"/>
    <cellStyle name="Comma 7 10 6" xfId="7916" xr:uid="{D82E9361-B24E-4152-97D5-3241204C1390}"/>
    <cellStyle name="Comma 7 10 6 2" xfId="28023" xr:uid="{F8D185D2-00FC-4876-8E5D-97DB99669565}"/>
    <cellStyle name="Comma 7 10 6 3" xfId="27672" xr:uid="{F2B54B62-7F03-4982-8062-E28A074FCEF7}"/>
    <cellStyle name="Comma 7 10 6 4" xfId="14790" xr:uid="{7745B268-5BCC-45D7-BF0D-AC42A5C0C7C1}"/>
    <cellStyle name="Comma 7 10 7" xfId="8410" xr:uid="{D62F7B30-9102-488E-9F5D-DC2A9B7D7707}"/>
    <cellStyle name="Comma 7 10 7 2" xfId="17621" xr:uid="{A231342E-CDD9-4BC6-B070-A7A1BC9C1256}"/>
    <cellStyle name="Comma 7 10 8" xfId="10359" xr:uid="{0C0E318F-BD29-47D8-8ADB-4CE16652DDF4}"/>
    <cellStyle name="Comma 7 10 8 2" xfId="20454" xr:uid="{D2576612-71FD-4BFA-80D7-6CF72A01C81B}"/>
    <cellStyle name="Comma 7 10 9" xfId="23380" xr:uid="{C055D855-F4F1-4B7B-9D83-42790DA33842}"/>
    <cellStyle name="Comma 7 11" xfId="556" xr:uid="{00000000-0005-0000-0000-00002B020000}"/>
    <cellStyle name="Comma 7 11 2" xfId="557" xr:uid="{00000000-0005-0000-0000-00002C020000}"/>
    <cellStyle name="Comma 7 11 2 2" xfId="2881" xr:uid="{A6AF02D8-E121-40F5-A240-58880BDEB827}"/>
    <cellStyle name="Comma 7 11 2 2 2" xfId="6624" xr:uid="{A0C86C20-42D7-496D-9ECA-41528BF9F5BC}"/>
    <cellStyle name="Comma 7 11 2 3" xfId="5603" xr:uid="{F1799371-9D5E-4637-8CFF-99603DE5D2B0}"/>
    <cellStyle name="Comma 7 11 3" xfId="1827" xr:uid="{B300BD57-170A-4496-A415-C30FF7FF1FED}"/>
    <cellStyle name="Comma 7 11 4" xfId="2880" xr:uid="{D1D37B0B-31BD-4CAC-B302-9F85CCA6B3A8}"/>
    <cellStyle name="Comma 7 11 4 2" xfId="5156" xr:uid="{3508500D-4634-4D48-8F59-E6CFF27346A5}"/>
    <cellStyle name="Comma 7 11 5" xfId="5327" xr:uid="{841DA1D9-56C6-466C-B06A-67F7FCE6D37C}"/>
    <cellStyle name="Comma 7 11 5 2" xfId="14791" xr:uid="{D0EFF9FB-346D-49A6-8C15-F476666B24B2}"/>
    <cellStyle name="Comma 7 11 6" xfId="8411" xr:uid="{F956E8D9-12C6-407E-94DA-A5E61CA0C96E}"/>
    <cellStyle name="Comma 7 11 6 2" xfId="17622" xr:uid="{BF6A1D39-320C-42AF-A74D-B49C61054654}"/>
    <cellStyle name="Comma 7 11 7" xfId="10360" xr:uid="{8B1CA6F4-2047-494E-90F2-6B371BE28874}"/>
    <cellStyle name="Comma 7 11 7 2" xfId="20455" xr:uid="{C82A112D-E2D8-45DE-AEC5-C07BDAC799F2}"/>
    <cellStyle name="Comma 7 11 8" xfId="25441" xr:uid="{480D7D86-AB64-43AF-9631-E7C12F3C2422}"/>
    <cellStyle name="Comma 7 11 9" xfId="13975" xr:uid="{3CD9122F-8197-42DA-92AA-38A032D2B251}"/>
    <cellStyle name="Comma 7 12" xfId="558" xr:uid="{00000000-0005-0000-0000-00002D020000}"/>
    <cellStyle name="Comma 7 12 2" xfId="1828" xr:uid="{1C5E954A-CBFA-4F61-A36F-291EF82AEC5C}"/>
    <cellStyle name="Comma 7 12 2 2" xfId="3434" xr:uid="{34D1EE40-FE7B-40D1-AB84-72DCCEF91627}"/>
    <cellStyle name="Comma 7 12 2 2 2" xfId="18543" xr:uid="{8DFE55D4-B52D-4125-BE15-D3AE7E23346D}"/>
    <cellStyle name="Comma 7 12 2 3" xfId="11201" xr:uid="{10D0E6EC-A0E1-4173-9D23-90AFCBD0E495}"/>
    <cellStyle name="Comma 7 12 2 3 2" xfId="21376" xr:uid="{4D98D607-46A1-45D5-8416-025B1B18D2EC}"/>
    <cellStyle name="Comma 7 12 2 4" xfId="15710" xr:uid="{E414EC65-D35F-460C-9F91-543DF47C9884}"/>
    <cellStyle name="Comma 7 12 3" xfId="3913" xr:uid="{1B8D4A4D-9025-4F5B-A688-F561F8D49AE3}"/>
    <cellStyle name="Comma 7 12 4" xfId="8262" xr:uid="{C74AA7F5-FACD-485C-A688-250D05C08561}"/>
    <cellStyle name="Comma 7 12 5" xfId="25666" xr:uid="{1FEA563D-577B-4DB5-9581-87B156C8C340}"/>
    <cellStyle name="Comma 7 12 6" xfId="13427" xr:uid="{2B971765-AB38-4337-B082-B21AFC31E8DC}"/>
    <cellStyle name="Comma 7 13" xfId="559" xr:uid="{00000000-0005-0000-0000-00002E020000}"/>
    <cellStyle name="Comma 7 13 2" xfId="3198" xr:uid="{58BF7945-526D-43C0-BBA2-7804407D1C33}"/>
    <cellStyle name="Comma 7 13 2 2" xfId="8889" xr:uid="{5217DE89-2AAE-42B8-92A8-A4F63FF8DF36}"/>
    <cellStyle name="Comma 7 13 2 2 2" xfId="18275" xr:uid="{F0859201-E7E9-41AF-9E66-F2B7A6B57196}"/>
    <cellStyle name="Comma 7 13 2 3" xfId="10959" xr:uid="{05888679-6113-4A03-9246-109A4762A5D6}"/>
    <cellStyle name="Comma 7 13 2 3 2" xfId="21108" xr:uid="{BAA1E2EC-144B-4429-925A-DC91C59765C7}"/>
    <cellStyle name="Comma 7 13 2 4" xfId="26760" xr:uid="{9497D4B0-467A-47C2-A156-DF0BD206B4E6}"/>
    <cellStyle name="Comma 7 13 2 5" xfId="27232" xr:uid="{53671784-8B47-443C-BD30-2F0DF87A798B}"/>
    <cellStyle name="Comma 7 13 2 6" xfId="15442" xr:uid="{6F81F525-9F1A-4C9B-AA05-5B4705025097}"/>
    <cellStyle name="Comma 7 13 3" xfId="3930" xr:uid="{CDA9B0B8-600E-42FB-8E50-7EFDFD297536}"/>
    <cellStyle name="Comma 7 13 3 2" xfId="5604" xr:uid="{B6554F10-C4BB-47A2-BDD8-22F675D40A77}"/>
    <cellStyle name="Comma 7 13 4" xfId="2882" xr:uid="{2FCF92DB-07E8-4DFB-8447-471557C6D951}"/>
    <cellStyle name="Comma 7 14" xfId="1825" xr:uid="{9CFD99AB-A28F-4F95-B0C2-E03E660FE80D}"/>
    <cellStyle name="Comma 7 14 2" xfId="25165" xr:uid="{2CD5DC48-D378-42F1-BB8E-AAE3CC7FA4FA}"/>
    <cellStyle name="Comma 7 14 3" xfId="25267" xr:uid="{4951A346-BEA4-4CB8-8C56-67750E4BA021}"/>
    <cellStyle name="Comma 7 15" xfId="4292" xr:uid="{72D3A0BD-CF4C-436A-8092-E8012DDAFB01}"/>
    <cellStyle name="Comma 7 15 2" xfId="9735" xr:uid="{CEC67E1B-C85D-431E-8E22-49A58E422453}"/>
    <cellStyle name="Comma 7 15 2 2" xfId="19684" xr:uid="{BC61A951-EC1B-4FE3-87DC-2F5B7577E5CC}"/>
    <cellStyle name="Comma 7 15 3" xfId="12301" xr:uid="{173D6ED1-DC87-4B1A-8632-47AA7C7BEB23}"/>
    <cellStyle name="Comma 7 15 3 2" xfId="22517" xr:uid="{0FF3F60F-21AB-4BC3-B9A8-27C67B123E2E}"/>
    <cellStyle name="Comma 7 15 4" xfId="26378" xr:uid="{C779B1E4-DEA4-41FB-92E2-DC93FB650E5E}"/>
    <cellStyle name="Comma 7 15 5" xfId="27882" xr:uid="{46D554E1-53B4-4CB5-AB90-D3B810C9AB2E}"/>
    <cellStyle name="Comma 7 15 6" xfId="16851" xr:uid="{9A3C52F6-2D50-4488-8D55-7F49AC727057}"/>
    <cellStyle name="Comma 7 16" xfId="5309" xr:uid="{47E1D764-D6C6-4AC5-BF9C-0B213FEA0F60}"/>
    <cellStyle name="Comma 7 16 2" xfId="27648" xr:uid="{97CC35C5-EA22-41B5-BE5D-D1DF1F5EA44C}"/>
    <cellStyle name="Comma 7 16 3" xfId="28132" xr:uid="{546BAF47-E878-4920-95CE-44195CD33F08}"/>
    <cellStyle name="Comma 7 16 4" xfId="14789" xr:uid="{6C9417FC-542A-4B06-BD70-94312695495E}"/>
    <cellStyle name="Comma 7 17" xfId="8409" xr:uid="{C7E058C1-EC0D-42E3-B9D4-1F603E05B694}"/>
    <cellStyle name="Comma 7 17 2" xfId="17620" xr:uid="{0B1FEC64-5A1F-4CBA-BA19-A702DED872E2}"/>
    <cellStyle name="Comma 7 18" xfId="10358" xr:uid="{F74E7696-EB85-4573-A4EA-AC27C770A2F7}"/>
    <cellStyle name="Comma 7 18 2" xfId="20453" xr:uid="{6C4E9CE9-42CA-4992-A145-B99DA0463076}"/>
    <cellStyle name="Comma 7 19" xfId="24699" xr:uid="{829165CC-0AD2-44FE-8EA8-E211F77496F0}"/>
    <cellStyle name="Comma 7 2" xfId="560" xr:uid="{00000000-0005-0000-0000-00002F020000}"/>
    <cellStyle name="Comma 7 2 10" xfId="7917" xr:uid="{5A9FEBBD-7868-41F9-8456-5C825D387323}"/>
    <cellStyle name="Comma 7 2 10 2" xfId="28816" xr:uid="{4EDD4FB2-4EB4-47F1-B101-1AE50932EF35}"/>
    <cellStyle name="Comma 7 2 10 3" xfId="27074" xr:uid="{E3765E93-C0DB-47A6-AA9E-85F87CF76730}"/>
    <cellStyle name="Comma 7 2 10 4" xfId="14792" xr:uid="{712FD13F-0EA6-4609-A3FC-7ED9BDE8E181}"/>
    <cellStyle name="Comma 7 2 11" xfId="8412" xr:uid="{6620DF47-21A9-4388-A615-71F652363F57}"/>
    <cellStyle name="Comma 7 2 11 2" xfId="17623" xr:uid="{41F382C3-FBA5-4337-AAB3-C4441322FD48}"/>
    <cellStyle name="Comma 7 2 12" xfId="10361" xr:uid="{BB03964D-5034-4C80-A435-96FF6631832E}"/>
    <cellStyle name="Comma 7 2 12 2" xfId="20456" xr:uid="{A4029EA9-72D3-4419-A2A1-ACD499A39BD8}"/>
    <cellStyle name="Comma 7 2 13" xfId="24368" xr:uid="{12307A18-9FDA-4361-AE95-6566A78AFD5C}"/>
    <cellStyle name="Comma 7 2 14" xfId="13025" xr:uid="{62DBDE8B-0371-48BE-A14C-6D9DD4C59B73}"/>
    <cellStyle name="Comma 7 2 2" xfId="561" xr:uid="{00000000-0005-0000-0000-000030020000}"/>
    <cellStyle name="Comma 7 2 2 10" xfId="8413" xr:uid="{F3CB203F-1B8B-4A94-8C3B-0ADC556476A0}"/>
    <cellStyle name="Comma 7 2 2 10 2" xfId="17624" xr:uid="{94D50740-409C-4BD0-9ED5-82020F6505BE}"/>
    <cellStyle name="Comma 7 2 2 11" xfId="10362" xr:uid="{B324A243-FD81-4A49-928C-5BF564AEA5B4}"/>
    <cellStyle name="Comma 7 2 2 11 2" xfId="20457" xr:uid="{9CB487AC-D79C-4F4A-969C-5FC5BF912EAA}"/>
    <cellStyle name="Comma 7 2 2 12" xfId="24063" xr:uid="{B7D40FE0-0F8F-48A9-B5FB-C916A05E74BE}"/>
    <cellStyle name="Comma 7 2 2 13" xfId="13085" xr:uid="{46C174E0-09BB-406A-9E92-ECAF0B1702F8}"/>
    <cellStyle name="Comma 7 2 2 2" xfId="562" xr:uid="{00000000-0005-0000-0000-000031020000}"/>
    <cellStyle name="Comma 7 2 2 2 10" xfId="10363" xr:uid="{618E567E-B1A5-4AC2-86F0-AAFCAAD460B6}"/>
    <cellStyle name="Comma 7 2 2 2 10 2" xfId="20458" xr:uid="{6EFA8C83-0C2C-428A-9158-ADE5E6093EDF}"/>
    <cellStyle name="Comma 7 2 2 2 11" xfId="25901" xr:uid="{DE0451F7-17B5-467E-8A4D-84CC0505DFC4}"/>
    <cellStyle name="Comma 7 2 2 2 12" xfId="13121" xr:uid="{612742E9-3B6A-4A0A-95F3-7B4A6B8A8FDA}"/>
    <cellStyle name="Comma 7 2 2 2 2" xfId="563" xr:uid="{00000000-0005-0000-0000-000032020000}"/>
    <cellStyle name="Comma 7 2 2 2 2 2" xfId="2454" xr:uid="{B12B136A-DAA3-41A5-99A5-C4209BE027E1}"/>
    <cellStyle name="Comma 7 2 2 2 2 2 2" xfId="7520" xr:uid="{A64D5BD8-6F9B-48D8-95E9-53DA7C2F995B}"/>
    <cellStyle name="Comma 7 2 2 2 2 2 2 2" xfId="28414" xr:uid="{BA85E971-6DEF-42CF-B17D-389E672BF1C7}"/>
    <cellStyle name="Comma 7 2 2 2 2 2 2 3" xfId="26857" xr:uid="{915DEEEB-2929-4E7B-A27E-57B73DF74672}"/>
    <cellStyle name="Comma 7 2 2 2 2 2 2 4" xfId="16285" xr:uid="{5CCD092D-A3A4-4350-9E86-D133C6160611}"/>
    <cellStyle name="Comma 7 2 2 2 2 2 3" xfId="6302" xr:uid="{BA68F407-F804-450E-98C6-95566321ADE5}"/>
    <cellStyle name="Comma 7 2 2 2 2 2 3 2" xfId="19118" xr:uid="{405EEDCD-9C82-446A-95EC-F08CAF703E71}"/>
    <cellStyle name="Comma 7 2 2 2 2 2 4" xfId="11753" xr:uid="{7912DABB-25DF-4E72-99DC-6B58DA81E5FA}"/>
    <cellStyle name="Comma 7 2 2 2 2 2 4 2" xfId="21951" xr:uid="{53538A4D-88DB-4312-82E0-0C94585DC5F7}"/>
    <cellStyle name="Comma 7 2 2 2 2 2 5" xfId="25362" xr:uid="{5B2A237A-EBDE-4FE3-A721-26294207C234}"/>
    <cellStyle name="Comma 7 2 2 2 2 2 6" xfId="27637" xr:uid="{CE9C25A1-4691-4295-8BE8-462DC9117128}"/>
    <cellStyle name="Comma 7 2 2 2 2 2 7" xfId="14167" xr:uid="{3018EC8E-10B9-4454-88EF-2B5DEF9A27A7}"/>
    <cellStyle name="Comma 7 2 2 2 2 3" xfId="3642" xr:uid="{3C33B415-1506-4E1A-B45C-D98094D8DCE9}"/>
    <cellStyle name="Comma 7 2 2 2 2 3 2" xfId="9296" xr:uid="{8D44CDDB-C939-4D93-ADAE-C649464E02FC}"/>
    <cellStyle name="Comma 7 2 2 2 2 3 2 2" xfId="28540" xr:uid="{80630270-0F9B-4756-BBC1-C19F9D4E15FF}"/>
    <cellStyle name="Comma 7 2 2 2 2 3 2 3" xfId="28419" xr:uid="{7E82F8D1-D3B7-4510-93CD-6156DD5BD83A}"/>
    <cellStyle name="Comma 7 2 2 2 2 3 2 4" xfId="18787" xr:uid="{35342CF3-D97B-453D-83F5-903AA7DA13B5}"/>
    <cellStyle name="Comma 7 2 2 2 2 3 3" xfId="11443" xr:uid="{BA80294A-C1C1-4F70-A775-E10069EF62D9}"/>
    <cellStyle name="Comma 7 2 2 2 2 3 3 2" xfId="21620" xr:uid="{30204814-E4F5-4DC6-9C67-F52258EB06D8}"/>
    <cellStyle name="Comma 7 2 2 2 2 3 4" xfId="25179" xr:uid="{1A18DFBC-2EBF-4851-83CD-FDC9442485CB}"/>
    <cellStyle name="Comma 7 2 2 2 2 3 5" xfId="15954" xr:uid="{CB6F4453-28A8-4EC5-B146-049B323E5C17}"/>
    <cellStyle name="Comma 7 2 2 2 2 4" xfId="3990" xr:uid="{73987137-2C63-4523-B32D-B4E4BA3A3452}"/>
    <cellStyle name="Comma 7 2 2 2 2 4 2" xfId="5605" xr:uid="{1015244C-3816-422E-95EF-12D0ABD8EDD3}"/>
    <cellStyle name="Comma 7 2 2 2 2 4 2 2" xfId="26612" xr:uid="{BB84B100-AA4B-4624-8FF6-A4BDFFBA2268}"/>
    <cellStyle name="Comma 7 2 2 2 2 4 3" xfId="26997" xr:uid="{C9F3A36D-5ADB-4DE2-97C3-EA7AA7E10CD7}"/>
    <cellStyle name="Comma 7 2 2 2 2 5" xfId="4685" xr:uid="{B0A91A09-31CE-4648-9DB4-FADB1692EEF7}"/>
    <cellStyle name="Comma 7 2 2 2 2 5 2" xfId="9992" xr:uid="{D572DE15-698A-470F-AFA2-3036329134F4}"/>
    <cellStyle name="Comma 7 2 2 2 2 5 2 2" xfId="20019" xr:uid="{9F1E6023-EFEB-4304-A009-57E890C7C0F4}"/>
    <cellStyle name="Comma 7 2 2 2 2 5 3" xfId="12634" xr:uid="{8E94C1C3-ADCD-4CD7-A4FC-6AA11A9DB23A}"/>
    <cellStyle name="Comma 7 2 2 2 2 5 3 2" xfId="22852" xr:uid="{11D64164-5DCA-49C4-B7AC-F9BAB4DE95B2}"/>
    <cellStyle name="Comma 7 2 2 2 2 5 4" xfId="29090" xr:uid="{98912C1B-CED5-420F-829F-4E8C8413E937}"/>
    <cellStyle name="Comma 7 2 2 2 2 5 5" xfId="27728" xr:uid="{A8444415-E0EA-4EC2-B0B3-9F81DF1E4A2C}"/>
    <cellStyle name="Comma 7 2 2 2 2 5 6" xfId="17186" xr:uid="{173E7A6F-5E6B-4817-8C25-923D1A89CCC9}"/>
    <cellStyle name="Comma 7 2 2 2 2 6" xfId="2886" xr:uid="{4B7325FA-08DC-4B25-902C-53198BB976A3}"/>
    <cellStyle name="Comma 7 2 2 2 2 7" xfId="23977" xr:uid="{8895076B-D844-4CDE-A41C-E59D9E9BB3B6}"/>
    <cellStyle name="Comma 7 2 2 2 2 8" xfId="13693" xr:uid="{894AEBDA-0B24-45DB-B2A9-92BE750D51D3}"/>
    <cellStyle name="Comma 7 2 2 2 3" xfId="1831" xr:uid="{BDA6C07D-D07B-42B0-831E-EE060157F551}"/>
    <cellStyle name="Comma 7 2 2 2 3 2" xfId="2455" xr:uid="{FCA51525-83F0-4052-828E-A3F1A6720A2C}"/>
    <cellStyle name="Comma 7 2 2 2 3 2 2" xfId="7521" xr:uid="{FF6727D4-F0D5-4A73-988F-DD4E277655C9}"/>
    <cellStyle name="Comma 7 2 2 2 3 2 2 2" xfId="29159" xr:uid="{4AC4E508-F3CF-48D8-9B4E-F77F8A5546A4}"/>
    <cellStyle name="Comma 7 2 2 2 3 2 2 3" xfId="26868" xr:uid="{B2A28B81-62DA-4535-AD49-1D2444076EA8}"/>
    <cellStyle name="Comma 7 2 2 2 3 2 2 4" xfId="19119" xr:uid="{7A65B704-236B-4513-9811-EB4E9F07E856}"/>
    <cellStyle name="Comma 7 2 2 2 3 2 3" xfId="6303" xr:uid="{0E6A13FD-543E-4F99-A2CB-30501BF13601}"/>
    <cellStyle name="Comma 7 2 2 2 3 2 3 2" xfId="21952" xr:uid="{B84513AE-F5AE-403C-84C0-B1B7D513A9CC}"/>
    <cellStyle name="Comma 7 2 2 2 3 2 4" xfId="26190" xr:uid="{CD063C61-D8EC-4251-B789-9FF332E34E6A}"/>
    <cellStyle name="Comma 7 2 2 2 3 2 5" xfId="16286" xr:uid="{36FF6D31-5ABB-41E8-8067-E15578F1DBC3}"/>
    <cellStyle name="Comma 7 2 2 2 3 3" xfId="3964" xr:uid="{919CBE6D-BE32-4833-A215-5636D9DFFA94}"/>
    <cellStyle name="Comma 7 2 2 2 3 4" xfId="4830" xr:uid="{D48DE3D3-D7CE-4D71-9549-D7D0BDF2ACFB}"/>
    <cellStyle name="Comma 7 2 2 2 3 4 2" xfId="10101" xr:uid="{5B10F83D-D148-454C-8F10-ED79E5CEDA5E}"/>
    <cellStyle name="Comma 7 2 2 2 3 4 2 2" xfId="20164" xr:uid="{A36C2CD9-221B-4C31-9090-61E94FA07F7F}"/>
    <cellStyle name="Comma 7 2 2 2 3 4 3" xfId="12779" xr:uid="{B6E34F26-4683-47FC-93D1-D6563439CA6E}"/>
    <cellStyle name="Comma 7 2 2 2 3 4 3 2" xfId="22997" xr:uid="{E4970763-E39F-4632-A26F-09C47A050A2C}"/>
    <cellStyle name="Comma 7 2 2 2 3 4 4" xfId="17331" xr:uid="{3CE23D1F-7415-4AAD-A785-8995AE766000}"/>
    <cellStyle name="Comma 7 2 2 2 3 5" xfId="8264" xr:uid="{517CD79B-7DB7-4465-A90F-A09B7E85714A}"/>
    <cellStyle name="Comma 7 2 2 2 3 6" xfId="23986" xr:uid="{AED3F28E-63A7-4052-82B8-016FF160FD08}"/>
    <cellStyle name="Comma 7 2 2 2 3 7" xfId="14168" xr:uid="{514E8B20-A989-4E7B-818B-E51124A78F9E}"/>
    <cellStyle name="Comma 7 2 2 2 4" xfId="2453" xr:uid="{C27A30AD-424E-4C01-A10C-6BEA0C06CD7A}"/>
    <cellStyle name="Comma 7 2 2 2 4 2" xfId="3810" xr:uid="{E6184587-E3D6-44F5-BF26-52D65545BAAD}"/>
    <cellStyle name="Comma 7 2 2 2 4 2 2" xfId="9485" xr:uid="{5FA46227-A52B-4F88-BD40-F9C78B71DEBE}"/>
    <cellStyle name="Comma 7 2 2 2 4 2 2 2" xfId="29158" xr:uid="{1E154488-7755-41FE-A9AF-9E532722EA2B}"/>
    <cellStyle name="Comma 7 2 2 2 4 2 2 3" xfId="26494" xr:uid="{56AFE663-A442-4B59-98E9-1BF57134BB2A}"/>
    <cellStyle name="Comma 7 2 2 2 4 2 2 4" xfId="19117" xr:uid="{04803262-FD02-4B9A-9953-A4270C7214CD}"/>
    <cellStyle name="Comma 7 2 2 2 4 2 3" xfId="11752" xr:uid="{912A507F-B3D2-41C4-BFB5-D756365F65A5}"/>
    <cellStyle name="Comma 7 2 2 2 4 2 3 2" xfId="21950" xr:uid="{92897063-D9FA-45EF-8BDD-C928D34C976C}"/>
    <cellStyle name="Comma 7 2 2 2 4 2 4" xfId="27994" xr:uid="{353FF269-361B-42B0-9FA1-5EEC4B8CCDD3}"/>
    <cellStyle name="Comma 7 2 2 2 4 2 5" xfId="16284" xr:uid="{6A2F8C76-D809-4A68-8EFD-0A92FC411BFC}"/>
    <cellStyle name="Comma 7 2 2 2 4 3" xfId="4023" xr:uid="{0AA02E3C-8105-49A1-9302-5A6620010D4B}"/>
    <cellStyle name="Comma 7 2 2 2 4 3 2" xfId="6301" xr:uid="{BE0C456E-2E0D-4232-A323-2658C6441555}"/>
    <cellStyle name="Comma 7 2 2 2 4 4" xfId="2885" xr:uid="{3C21AEF0-CF21-48B9-BF6D-F4129A8A8E35}"/>
    <cellStyle name="Comma 7 2 2 2 4 5" xfId="25717" xr:uid="{60E0FDF5-78C5-4E17-A8A4-F90D5114FCD6}"/>
    <cellStyle name="Comma 7 2 2 2 4 6" xfId="14166" xr:uid="{98C5433D-4222-440B-B8A3-013EA5660B1A}"/>
    <cellStyle name="Comma 7 2 2 2 5" xfId="3613" xr:uid="{5DE9C932-961A-49E1-9632-263F39A77431}"/>
    <cellStyle name="Comma 7 2 2 2 5 2" xfId="8332" xr:uid="{5E682B76-7B26-4D92-93D4-CD0DEC86998F}"/>
    <cellStyle name="Comma 7 2 2 2 5 2 2" xfId="28935" xr:uid="{B6718E6B-2A2A-4643-BE2C-3D5832336363}"/>
    <cellStyle name="Comma 7 2 2 2 5 2 3" xfId="27378" xr:uid="{09DD920D-9893-45EE-B79C-9A6B2BE00A5D}"/>
    <cellStyle name="Comma 7 2 2 2 5 2 4" xfId="15924" xr:uid="{B13A4286-B84E-45F6-83AB-764101C96825}"/>
    <cellStyle name="Comma 7 2 2 2 5 3" xfId="9267" xr:uid="{D0AE73F9-DAD6-4733-A175-AB4AA27C5DE5}"/>
    <cellStyle name="Comma 7 2 2 2 5 3 2" xfId="18757" xr:uid="{6127BB59-31BE-4F42-B0CB-B9CA845A2C5D}"/>
    <cellStyle name="Comma 7 2 2 2 5 4" xfId="11413" xr:uid="{64EF3A61-8604-4CA6-AD12-874B393FA78E}"/>
    <cellStyle name="Comma 7 2 2 2 5 4 2" xfId="21590" xr:uid="{202D4649-6630-4BBB-BD5D-FE71FB241637}"/>
    <cellStyle name="Comma 7 2 2 2 5 5" xfId="24167" xr:uid="{ECB94A2C-AC74-42B3-ABD9-9F82139EBED3}"/>
    <cellStyle name="Comma 7 2 2 2 5 6" xfId="13650" xr:uid="{DB982C95-1EE5-4A87-950C-FE7E12A46BD5}"/>
    <cellStyle name="Comma 7 2 2 2 6" xfId="3315" xr:uid="{7819097D-F447-42BF-9B76-91126A06E96F}"/>
    <cellStyle name="Comma 7 2 2 2 6 2" xfId="9001" xr:uid="{2FD705CF-EF0D-4545-B4DF-D472EB435541}"/>
    <cellStyle name="Comma 7 2 2 2 6 2 2" xfId="18394" xr:uid="{CD85E5A6-C0D7-4DDC-A3E3-1F7FF908E337}"/>
    <cellStyle name="Comma 7 2 2 2 6 3" xfId="11076" xr:uid="{A8A304B2-889C-4347-94D3-046255944D68}"/>
    <cellStyle name="Comma 7 2 2 2 6 3 2" xfId="21227" xr:uid="{A4683230-A773-430F-BC37-9B439E5392A9}"/>
    <cellStyle name="Comma 7 2 2 2 6 4" xfId="24804" xr:uid="{C0036772-F3DA-4B96-85A9-18BB16FDEED5}"/>
    <cellStyle name="Comma 7 2 2 2 6 5" xfId="27713" xr:uid="{532BA2B5-6535-4B2F-B54A-6E9B5857A716}"/>
    <cellStyle name="Comma 7 2 2 2 6 6" xfId="15561" xr:uid="{F868ABB2-16C1-47F8-B512-6458312E8F25}"/>
    <cellStyle name="Comma 7 2 2 2 7" xfId="4246" xr:uid="{EDD6DBC5-1193-4F9F-BE67-73E13F562F20}"/>
    <cellStyle name="Comma 7 2 2 2 7 2" xfId="9691" xr:uid="{ECE8A87A-E1C7-44F2-B7F6-4AF7D74FED5C}"/>
    <cellStyle name="Comma 7 2 2 2 7 2 2" xfId="19639" xr:uid="{058A3C1C-7536-4117-A01F-791478D83D45}"/>
    <cellStyle name="Comma 7 2 2 2 7 3" xfId="12256" xr:uid="{F2624983-C01F-4F39-9C5E-37D0343DF937}"/>
    <cellStyle name="Comma 7 2 2 2 7 3 2" xfId="22472" xr:uid="{02DE5001-370F-474D-B6EF-FCAB0E85AC1B}"/>
    <cellStyle name="Comma 7 2 2 2 7 4" xfId="27295" xr:uid="{B631FBE7-4078-4BD9-AA4E-BA0BBF099E03}"/>
    <cellStyle name="Comma 7 2 2 2 7 5" xfId="27624" xr:uid="{927BE922-F0E1-4DDB-9B9A-60E77D2DBFD6}"/>
    <cellStyle name="Comma 7 2 2 2 7 6" xfId="16806" xr:uid="{34E87D8D-C108-428A-99B2-9CF3BB3556D6}"/>
    <cellStyle name="Comma 7 2 2 2 8" xfId="7919" xr:uid="{B738BD5A-8599-4246-B38A-E1FBF378A522}"/>
    <cellStyle name="Comma 7 2 2 2 8 2" xfId="14794" xr:uid="{12373022-E712-4062-ADF6-0DEB8E08AFCE}"/>
    <cellStyle name="Comma 7 2 2 2 9" xfId="8414" xr:uid="{DBBC2022-AADF-4639-AE7C-EDEB335BF25A}"/>
    <cellStyle name="Comma 7 2 2 2 9 2" xfId="17625" xr:uid="{CB0ED681-EC02-4E48-B7CF-CA04C8AAA1ED}"/>
    <cellStyle name="Comma 7 2 2 3" xfId="564" xr:uid="{00000000-0005-0000-0000-000033020000}"/>
    <cellStyle name="Comma 7 2 2 3 10" xfId="13279" xr:uid="{BCFE8B1D-1E22-4FEA-8862-83EDB09CFAEA}"/>
    <cellStyle name="Comma 7 2 2 3 2" xfId="2456" xr:uid="{F478A4EA-16E7-4342-800B-4EE630B164C7}"/>
    <cellStyle name="Comma 7 2 2 3 2 2" xfId="3811" xr:uid="{9F0AFC3F-EA8E-40C9-98F5-80EF1FD008BB}"/>
    <cellStyle name="Comma 7 2 2 3 2 2 2" xfId="9486" xr:uid="{726E797D-00A3-4EFF-A0F1-F44E8B871C0E}"/>
    <cellStyle name="Comma 7 2 2 3 2 2 2 2" xfId="29160" xr:uid="{08301B49-EA14-445B-8D91-1192498AA9FF}"/>
    <cellStyle name="Comma 7 2 2 3 2 2 2 3" xfId="26695" xr:uid="{79102EB0-453C-4799-9959-1B07B5EA9265}"/>
    <cellStyle name="Comma 7 2 2 3 2 2 2 4" xfId="19120" xr:uid="{AA0EA9C6-3AFC-4F19-A839-06AF175F9DD4}"/>
    <cellStyle name="Comma 7 2 2 3 2 2 3" xfId="11754" xr:uid="{0C259478-ABB1-46FE-8A9F-BD1A083AEC4E}"/>
    <cellStyle name="Comma 7 2 2 3 2 2 3 2" xfId="21953" xr:uid="{B3CCBB54-3D46-462C-83A6-9ADEB6D3EBDC}"/>
    <cellStyle name="Comma 7 2 2 3 2 2 4" xfId="26215" xr:uid="{D8FCA8CE-8BD1-4D28-9CAF-2D34991467FB}"/>
    <cellStyle name="Comma 7 2 2 3 2 2 5" xfId="16287" xr:uid="{7E238FAA-6B2B-4A70-8B5C-7DEFC8BF0A89}"/>
    <cellStyle name="Comma 7 2 2 3 2 3" xfId="3977" xr:uid="{98E356A5-BEFE-4C52-9EC5-E61FA7C2447F}"/>
    <cellStyle name="Comma 7 2 2 3 2 3 2" xfId="6304" xr:uid="{01C7D6BB-5428-4B2A-9214-D188F064A63D}"/>
    <cellStyle name="Comma 7 2 2 3 2 4" xfId="2888" xr:uid="{5178FE50-DC2D-40A8-9543-3606B93685A6}"/>
    <cellStyle name="Comma 7 2 2 3 2 5" xfId="25646" xr:uid="{05ABDDF0-5649-4841-B183-F1F44326C230}"/>
    <cellStyle name="Comma 7 2 2 3 2 6" xfId="14169" xr:uid="{077CA10D-E18F-4324-A222-1C4A5203BE26}"/>
    <cellStyle name="Comma 7 2 2 3 3" xfId="2889" xr:uid="{58CA4943-BF86-4E89-A9F7-618B491CDD78}"/>
    <cellStyle name="Comma 7 2 2 3 3 2" xfId="3641" xr:uid="{91E9D883-E5BE-4240-8DEE-48409B5984F1}"/>
    <cellStyle name="Comma 7 2 2 3 3 2 2" xfId="9295" xr:uid="{5FA8B441-4208-4278-BDC3-646820825E74}"/>
    <cellStyle name="Comma 7 2 2 3 3 2 2 2" xfId="18786" xr:uid="{63CAEF12-927B-4A83-9051-3EFC10655A08}"/>
    <cellStyle name="Comma 7 2 2 3 3 2 3" xfId="11442" xr:uid="{F18E9B7F-ADC4-4855-B012-413BD2DD8256}"/>
    <cellStyle name="Comma 7 2 2 3 3 2 3 2" xfId="21619" xr:uid="{FE51D686-9CAD-412F-9252-EFD7101AE311}"/>
    <cellStyle name="Comma 7 2 2 3 3 2 4" xfId="15953" xr:uid="{B1A52CE5-1CCA-44DC-A963-250C441F44B1}"/>
    <cellStyle name="Comma 7 2 2 3 3 3" xfId="3925" xr:uid="{0B7D6A4B-9ED7-46B8-8B7D-CD28C041B22B}"/>
    <cellStyle name="Comma 7 2 2 3 3 4" xfId="8265" xr:uid="{7F6F2365-5A5C-4A0A-AFCB-2045821BA068}"/>
    <cellStyle name="Comma 7 2 2 3 3 5" xfId="24292" xr:uid="{CBA0D63F-B21C-48C8-925A-B2C29ABF880E}"/>
    <cellStyle name="Comma 7 2 2 3 3 6" xfId="13692" xr:uid="{B3A22DF3-7FAC-4F0E-BCFA-8FAD8512ED23}"/>
    <cellStyle name="Comma 7 2 2 3 4" xfId="2887" xr:uid="{07F05402-0376-4182-8D13-052C62A0857C}"/>
    <cellStyle name="Comma 7 2 2 3 4 2" xfId="5044" xr:uid="{587D50B9-C9D5-4D96-80CF-3984F5DA81E3}"/>
    <cellStyle name="Comma 7 2 2 3 4 2 2" xfId="10295" xr:uid="{A3601982-0CB4-4C54-B822-6E990F2991C2}"/>
    <cellStyle name="Comma 7 2 2 3 4 2 2 2" xfId="20390" xr:uid="{040ACA77-5F51-4777-A7FE-18EAB3FFCD45}"/>
    <cellStyle name="Comma 7 2 2 3 4 2 3" xfId="12973" xr:uid="{F94BD5FA-FDA6-4471-96C6-406D75043FD3}"/>
    <cellStyle name="Comma 7 2 2 3 4 2 3 2" xfId="23223" xr:uid="{79EF0872-6601-4B55-BBBB-2D379F03E509}"/>
    <cellStyle name="Comma 7 2 2 3 4 2 4" xfId="28205" xr:uid="{787DEB3E-836B-4928-A5A9-AB9ECBA65F7E}"/>
    <cellStyle name="Comma 7 2 2 3 4 2 5" xfId="27926" xr:uid="{693644C3-52DC-4F74-84C9-7DE9F38B6DA5}"/>
    <cellStyle name="Comma 7 2 2 3 4 2 6" xfId="17557" xr:uid="{ED3CA8E7-A2BF-47EA-B841-C612F574B8DA}"/>
    <cellStyle name="Comma 7 2 2 3 4 3" xfId="23991" xr:uid="{136B1DDD-2590-4725-9BF2-F4D0ABD357F2}"/>
    <cellStyle name="Comma 7 2 2 3 5" xfId="4551" xr:uid="{89FD0191-FE77-4908-B4B9-9B9B0A47D540}"/>
    <cellStyle name="Comma 7 2 2 3 5 2" xfId="9904" xr:uid="{871593FF-2AB5-4614-B24F-4C164C0EC5D0}"/>
    <cellStyle name="Comma 7 2 2 3 5 2 2" xfId="29357" xr:uid="{51CC3B6F-4557-49C2-BA1C-665B9A1095E9}"/>
    <cellStyle name="Comma 7 2 2 3 5 2 3" xfId="27793" xr:uid="{E9F1EBA8-994A-4A94-8F47-5BAC568BF990}"/>
    <cellStyle name="Comma 7 2 2 3 5 2 4" xfId="19885" xr:uid="{DBE37478-98CC-4E67-A2B2-12C69AC2D1B0}"/>
    <cellStyle name="Comma 7 2 2 3 5 3" xfId="12500" xr:uid="{A2DDFC6B-62AD-44F8-B63D-6D5357178D52}"/>
    <cellStyle name="Comma 7 2 2 3 5 3 2" xfId="22718" xr:uid="{A6D9E603-74E5-40FA-AB47-BB968A44652D}"/>
    <cellStyle name="Comma 7 2 2 3 5 4" xfId="27305" xr:uid="{EC6AD6DF-128B-419A-A301-22A6941B380A}"/>
    <cellStyle name="Comma 7 2 2 3 5 5" xfId="17052" xr:uid="{AEF98B94-66FA-4346-9ECA-812E3AB28BAA}"/>
    <cellStyle name="Comma 7 2 2 3 6" xfId="7920" xr:uid="{E2D01979-6293-4362-B1FE-7B3826274BD2}"/>
    <cellStyle name="Comma 7 2 2 3 6 2" xfId="26471" xr:uid="{2BBD1D72-8127-4317-A6F8-66B7CDB90FEA}"/>
    <cellStyle name="Comma 7 2 2 3 6 3" xfId="28914" xr:uid="{D77E4FE1-9C73-499B-B12D-C4F4EAD0AC19}"/>
    <cellStyle name="Comma 7 2 2 3 6 4" xfId="14795" xr:uid="{5F34A8ED-4A5D-408D-BB18-738697457730}"/>
    <cellStyle name="Comma 7 2 2 3 7" xfId="8415" xr:uid="{1F7694D9-1611-4A11-981C-B94757898110}"/>
    <cellStyle name="Comma 7 2 2 3 7 2" xfId="26843" xr:uid="{E2A36147-B387-425B-BB91-5B2234B3FEAD}"/>
    <cellStyle name="Comma 7 2 2 3 7 3" xfId="26445" xr:uid="{3581BB1B-F55C-4B68-8DB3-85A7F29FB04B}"/>
    <cellStyle name="Comma 7 2 2 3 7 4" xfId="17626" xr:uid="{BF92E2E2-C25F-4D82-BE5C-96040934324C}"/>
    <cellStyle name="Comma 7 2 2 3 8" xfId="10364" xr:uid="{7D6C696D-945D-4DFA-9533-81A07D738A4A}"/>
    <cellStyle name="Comma 7 2 2 3 8 2" xfId="20459" xr:uid="{81830864-EFCD-434C-8F4C-240D9509A56C}"/>
    <cellStyle name="Comma 7 2 2 3 9" xfId="24735" xr:uid="{DDD0543C-68F5-4F60-9AB0-4A74787B78CE}"/>
    <cellStyle name="Comma 7 2 2 4" xfId="565" xr:uid="{00000000-0005-0000-0000-000034020000}"/>
    <cellStyle name="Comma 7 2 2 4 2" xfId="3812" xr:uid="{9FBA2958-B4BA-47EB-A3A9-18FA92E28147}"/>
    <cellStyle name="Comma 7 2 2 4 2 2" xfId="9487" xr:uid="{A5E8672D-A281-42B7-9335-07D3E741E5BD}"/>
    <cellStyle name="Comma 7 2 2 4 2 2 2" xfId="29161" xr:uid="{1B9D367F-3341-475A-BFA6-362A92508458}"/>
    <cellStyle name="Comma 7 2 2 4 2 2 3" xfId="26967" xr:uid="{78722041-BCE1-4479-AF33-EEFF397D76CA}"/>
    <cellStyle name="Comma 7 2 2 4 2 2 4" xfId="19121" xr:uid="{C30B87C5-8423-48D7-B676-37FC7D6A25F5}"/>
    <cellStyle name="Comma 7 2 2 4 2 3" xfId="11755" xr:uid="{500F1B52-0C71-4F4F-AC50-839C6AF26E2B}"/>
    <cellStyle name="Comma 7 2 2 4 2 3 2" xfId="21954" xr:uid="{535BCE35-8B9F-47E9-A38C-52E7A0021780}"/>
    <cellStyle name="Comma 7 2 2 4 2 4" xfId="26137" xr:uid="{EAB35690-ADB1-46BA-9B14-9F081D8F125D}"/>
    <cellStyle name="Comma 7 2 2 4 2 5" xfId="16288" xr:uid="{6420EFAA-96F2-4287-BC2C-C9AEC136500D}"/>
    <cellStyle name="Comma 7 2 2 4 3" xfId="3996" xr:uid="{41DDB177-E5B4-45BF-8128-C92BFF51899F}"/>
    <cellStyle name="Comma 7 2 2 4 3 2" xfId="5606" xr:uid="{586DAA37-C578-446F-99E9-58A92D936E1F}"/>
    <cellStyle name="Comma 7 2 2 4 4" xfId="4831" xr:uid="{F444D38A-83A2-46BA-A218-F80EAEE5AC5E}"/>
    <cellStyle name="Comma 7 2 2 4 4 2" xfId="10102" xr:uid="{D2FD8CF1-A410-4F4C-8881-865060C20BD7}"/>
    <cellStyle name="Comma 7 2 2 4 4 2 2" xfId="20165" xr:uid="{E2EBE2BC-CE2A-49B4-B276-2D7FBD23F0F9}"/>
    <cellStyle name="Comma 7 2 2 4 4 3" xfId="12780" xr:uid="{E8197531-44E3-4530-9101-6DC2BCA0B709}"/>
    <cellStyle name="Comma 7 2 2 4 4 3 2" xfId="22998" xr:uid="{8F9B3134-C510-4014-81A6-0B4DB7B55731}"/>
    <cellStyle name="Comma 7 2 2 4 4 4" xfId="28018" xr:uid="{4F8185BF-6A9F-4BA0-8992-47C609B30699}"/>
    <cellStyle name="Comma 7 2 2 4 4 5" xfId="26551" xr:uid="{03739342-4E2E-444F-ACCE-211A6C091EFB}"/>
    <cellStyle name="Comma 7 2 2 4 4 6" xfId="17332" xr:uid="{4A782B3D-E125-4846-B85C-33F064242957}"/>
    <cellStyle name="Comma 7 2 2 4 5" xfId="2890" xr:uid="{68ADCEB3-1829-4409-B4D4-57289825289B}"/>
    <cellStyle name="Comma 7 2 2 4 6" xfId="24108" xr:uid="{A6FD9241-0BEE-4197-B0FC-E8E49CB67AAD}"/>
    <cellStyle name="Comma 7 2 2 4 7" xfId="14170" xr:uid="{5B992446-C775-4B2D-9A1F-2CED9F2407A5}"/>
    <cellStyle name="Comma 7 2 2 5" xfId="1830" xr:uid="{BCC63406-DFE8-4DAA-94DF-4612D58A4B4C}"/>
    <cellStyle name="Comma 7 2 2 5 2" xfId="2364" xr:uid="{6EBF26F6-3689-4B1A-A5ED-C5C66D6FA41D}"/>
    <cellStyle name="Comma 7 2 2 5 2 2" xfId="7465" xr:uid="{6903B1F8-5932-4C5F-9BFF-93B72BAEFFE7}"/>
    <cellStyle name="Comma 7 2 2 5 2 2 2" xfId="27168" xr:uid="{A36E9F35-F80D-431A-B0E6-CB8AAB54B3FC}"/>
    <cellStyle name="Comma 7 2 2 5 2 2 3" xfId="26515" xr:uid="{5B17BCEC-7488-46F8-83D2-268982FB5B74}"/>
    <cellStyle name="Comma 7 2 2 5 2 2 4" xfId="18976" xr:uid="{9A92DFD0-AF1A-4C35-8304-254E73EF903D}"/>
    <cellStyle name="Comma 7 2 2 5 2 3" xfId="6238" xr:uid="{11057233-8466-4C75-8FD1-7BA590AF2D2E}"/>
    <cellStyle name="Comma 7 2 2 5 2 3 2" xfId="21809" xr:uid="{16EDF893-762F-442A-97A2-A36729720B73}"/>
    <cellStyle name="Comma 7 2 2 5 2 4" xfId="28333" xr:uid="{A6C9B900-1827-41B8-8C22-7F4A1D7E91AF}"/>
    <cellStyle name="Comma 7 2 2 5 2 5" xfId="16143" xr:uid="{1CEF4D89-E4BD-404B-9E8C-F5F724D5F8D7}"/>
    <cellStyle name="Comma 7 2 2 5 3" xfId="3980" xr:uid="{DB194A1E-E8E0-4678-AE02-5FF10518D0E3}"/>
    <cellStyle name="Comma 7 2 2 5 4" xfId="8266" xr:uid="{1CB04982-1B6B-47AF-8179-63B12FA88172}"/>
    <cellStyle name="Comma 7 2 2 5 5" xfId="24065" xr:uid="{D9CF2180-884A-4A17-98FA-5AFBD45077D3}"/>
    <cellStyle name="Comma 7 2 2 5 6" xfId="13977" xr:uid="{5C6879D9-00B3-42E3-95E5-0762E1141B16}"/>
    <cellStyle name="Comma 7 2 2 6" xfId="2884" xr:uid="{8D9A88BF-6A2B-4643-B6EC-4CFB508BD534}"/>
    <cellStyle name="Comma 7 2 2 6 2" xfId="3537" xr:uid="{675D9E43-71CB-4947-A637-D934CEEEA972}"/>
    <cellStyle name="Comma 7 2 2 6 2 2" xfId="9191" xr:uid="{22042458-6445-4369-8E76-E4147B940FD1}"/>
    <cellStyle name="Comma 7 2 2 6 2 2 2" xfId="18662" xr:uid="{CA1CD1E9-D2B7-43BA-B02D-BB6EAE8B26BB}"/>
    <cellStyle name="Comma 7 2 2 6 2 3" xfId="11320" xr:uid="{552DE3C5-F7B1-4107-BE59-9D68267D5832}"/>
    <cellStyle name="Comma 7 2 2 6 2 3 2" xfId="21495" xr:uid="{282C520F-450A-401C-AD9D-7E7EC28CC6D1}"/>
    <cellStyle name="Comma 7 2 2 6 2 4" xfId="27649" xr:uid="{FD7CCE5E-C98D-4F43-BFE8-4F0383FF9583}"/>
    <cellStyle name="Comma 7 2 2 6 2 5" xfId="26496" xr:uid="{B1DFE666-09B6-4055-B711-BE9D3A54024D}"/>
    <cellStyle name="Comma 7 2 2 6 2 6" xfId="15829" xr:uid="{237D9C0C-2722-4E82-BBC6-79F2492E8F62}"/>
    <cellStyle name="Comma 7 2 2 6 3" xfId="3106" xr:uid="{CA3D78FE-2E97-446B-9BEF-711E7A2F0CA7}"/>
    <cellStyle name="Comma 7 2 2 6 4" xfId="8263" xr:uid="{D7FBD2FF-570B-44C7-AD4C-6B6C9FFA59A6}"/>
    <cellStyle name="Comma 7 2 2 6 5" xfId="25314" xr:uid="{33829FB7-D6C2-4193-B9CA-35D0527857A7}"/>
    <cellStyle name="Comma 7 2 2 6 6" xfId="13547" xr:uid="{F28C2DDA-4107-44B0-AA8F-1AA3977FCF0E}"/>
    <cellStyle name="Comma 7 2 2 7" xfId="3279" xr:uid="{693C055A-01C1-4C1B-810E-CC74B7A863FA}"/>
    <cellStyle name="Comma 7 2 2 7 2" xfId="8967" xr:uid="{49F7A560-D156-4940-B956-0DD8A4D964B3}"/>
    <cellStyle name="Comma 7 2 2 7 2 2" xfId="26345" xr:uid="{41B31536-45C7-4249-AC9D-37F4C5396A52}"/>
    <cellStyle name="Comma 7 2 2 7 2 3" xfId="28980" xr:uid="{EAA3801F-DBEC-4687-948F-72C71CAB287A}"/>
    <cellStyle name="Comma 7 2 2 7 2 4" xfId="18358" xr:uid="{4B0A0D59-5CE2-4A10-B013-4C33583DE269}"/>
    <cellStyle name="Comma 7 2 2 7 3" xfId="11040" xr:uid="{BA76E64C-F891-4B8D-9B8D-8FF8EAAC6DBF}"/>
    <cellStyle name="Comma 7 2 2 7 3 2" xfId="21191" xr:uid="{BF3B5F85-8184-497C-B006-1EA997F32E44}"/>
    <cellStyle name="Comma 7 2 2 7 4" xfId="25581" xr:uid="{F4E085CA-16E4-4A68-93D7-979CC9733E5D}"/>
    <cellStyle name="Comma 7 2 2 7 5" xfId="15525" xr:uid="{E9658D96-C3E8-4ADC-867C-0903CE68724C}"/>
    <cellStyle name="Comma 7 2 2 8" xfId="4294" xr:uid="{CF510ABD-333A-443D-9712-E9FDE311F806}"/>
    <cellStyle name="Comma 7 2 2 8 2" xfId="9737" xr:uid="{98995F0B-197B-455A-94B8-9AA029C0B0E6}"/>
    <cellStyle name="Comma 7 2 2 8 2 2" xfId="19686" xr:uid="{26FFFC41-D855-4803-A37E-C860E3994228}"/>
    <cellStyle name="Comma 7 2 2 8 3" xfId="12303" xr:uid="{EA256812-6748-443D-9DEF-BA79FB03F39C}"/>
    <cellStyle name="Comma 7 2 2 8 3 2" xfId="22519" xr:uid="{6A6793CF-81B1-4E40-B7F8-5714E4798E36}"/>
    <cellStyle name="Comma 7 2 2 8 4" xfId="28661" xr:uid="{63875341-BB06-41C9-B003-6795CF38437C}"/>
    <cellStyle name="Comma 7 2 2 8 5" xfId="28393" xr:uid="{869C6EBC-7B1D-4289-AC25-C1CA5EB55BC9}"/>
    <cellStyle name="Comma 7 2 2 8 6" xfId="16853" xr:uid="{CED78230-3FD7-4584-A275-2E5638CF69F5}"/>
    <cellStyle name="Comma 7 2 2 9" xfId="7918" xr:uid="{07EEA4BB-129B-49B6-B123-AF7AD436FB6E}"/>
    <cellStyle name="Comma 7 2 2 9 2" xfId="26819" xr:uid="{E6DDF477-1276-4901-9509-0D265571D782}"/>
    <cellStyle name="Comma 7 2 2 9 3" xfId="28605" xr:uid="{BD075711-E30C-4CF2-B492-561D5563E1CE}"/>
    <cellStyle name="Comma 7 2 2 9 4" xfId="14793" xr:uid="{AECD4255-F47B-4D01-B723-FFE1C79E733D}"/>
    <cellStyle name="Comma 7 2 3" xfId="566" xr:uid="{00000000-0005-0000-0000-000035020000}"/>
    <cellStyle name="Comma 7 2 3 10" xfId="10365" xr:uid="{8B5B33CC-674B-4BFC-8563-B56BA8583AEF}"/>
    <cellStyle name="Comma 7 2 3 10 2" xfId="20460" xr:uid="{DF1D0757-B8E5-4977-BF50-894CB52C3F9E}"/>
    <cellStyle name="Comma 7 2 3 11" xfId="23782" xr:uid="{881C1E4A-5041-44BD-AAD6-26158FBEABFC}"/>
    <cellStyle name="Comma 7 2 3 12" xfId="13120" xr:uid="{4B124BB3-3C62-47DC-B0E0-7EB8AED105A2}"/>
    <cellStyle name="Comma 7 2 3 2" xfId="567" xr:uid="{00000000-0005-0000-0000-000036020000}"/>
    <cellStyle name="Comma 7 2 3 2 2" xfId="2458" xr:uid="{72148E02-873D-4786-A055-376CF57B116F}"/>
    <cellStyle name="Comma 7 2 3 2 2 2" xfId="7522" xr:uid="{656E9377-D890-451B-A8FF-9FCD66840C60}"/>
    <cellStyle name="Comma 7 2 3 2 2 2 2" xfId="26219" xr:uid="{AF1AE9BD-2FDC-4F33-B42D-411EAAB1F4AC}"/>
    <cellStyle name="Comma 7 2 3 2 2 2 2 2" xfId="26879" xr:uid="{ECE0F050-0ED7-4150-B62D-AFABC5D0BC50}"/>
    <cellStyle name="Comma 7 2 3 2 2 2 3" xfId="28893" xr:uid="{89A39469-5378-45ED-A15F-64C79975A600}"/>
    <cellStyle name="Comma 7 2 3 2 2 2 4" xfId="16290" xr:uid="{F8A5970D-2571-45FB-B0E5-A69031225E68}"/>
    <cellStyle name="Comma 7 2 3 2 2 3" xfId="6306" xr:uid="{F27AED57-B364-4ACA-91F5-C4B6E7026529}"/>
    <cellStyle name="Comma 7 2 3 2 2 3 2" xfId="19123" xr:uid="{D15BB06B-0C2C-4C1C-83CC-F2E546481871}"/>
    <cellStyle name="Comma 7 2 3 2 2 4" xfId="11757" xr:uid="{D34AE614-1A79-4DDC-BF61-51E24E8DA9F3}"/>
    <cellStyle name="Comma 7 2 3 2 2 4 2" xfId="21956" xr:uid="{0409CA3D-409F-45E0-A00E-675420F6642C}"/>
    <cellStyle name="Comma 7 2 3 2 2 5" xfId="24001" xr:uid="{212F5997-9C24-49F2-81C1-FB98496D9578}"/>
    <cellStyle name="Comma 7 2 3 2 2 6" xfId="28974" xr:uid="{316C36A0-A7E6-46FD-8548-DEE38112828A}"/>
    <cellStyle name="Comma 7 2 3 2 2 7" xfId="14172" xr:uid="{48962184-1E8A-4CCB-BC2B-815DFAAA7D81}"/>
    <cellStyle name="Comma 7 2 3 2 3" xfId="3643" xr:uid="{763957E0-59A6-4AA9-B8CD-0B3C64CD577C}"/>
    <cellStyle name="Comma 7 2 3 2 3 2" xfId="9297" xr:uid="{38276B11-3D90-4D56-A6DA-724757D1205E}"/>
    <cellStyle name="Comma 7 2 3 2 3 2 2" xfId="26884" xr:uid="{AABB24A4-EA66-4B8C-956C-9BC730ABB4C4}"/>
    <cellStyle name="Comma 7 2 3 2 3 2 3" xfId="28462" xr:uid="{F60747B8-E8D2-48B8-BDA9-523F576D1671}"/>
    <cellStyle name="Comma 7 2 3 2 3 2 4" xfId="18788" xr:uid="{16FCCE18-0EA5-449F-8D33-1F4D9095B779}"/>
    <cellStyle name="Comma 7 2 3 2 3 3" xfId="11444" xr:uid="{22425E0B-4FD1-4F7B-9E1F-E6323EF6F3F1}"/>
    <cellStyle name="Comma 7 2 3 2 3 3 2" xfId="21621" xr:uid="{A73AECB5-E620-4B25-975A-066C379DF2B8}"/>
    <cellStyle name="Comma 7 2 3 2 3 4" xfId="25245" xr:uid="{FC0CE7F6-D0FC-420B-9ABE-5D96DDE14CB7}"/>
    <cellStyle name="Comma 7 2 3 2 3 5" xfId="15955" xr:uid="{7591571F-1DBD-405C-8573-C45C10C19118}"/>
    <cellStyle name="Comma 7 2 3 2 4" xfId="3888" xr:uid="{82EEA41F-2955-4B05-B4BD-2C6D49059FB0}"/>
    <cellStyle name="Comma 7 2 3 2 4 2" xfId="5607" xr:uid="{8E832705-A552-4358-ACFA-8FB4D4A03C17}"/>
    <cellStyle name="Comma 7 2 3 2 4 2 2" xfId="27898" xr:uid="{41B65638-E40B-49E9-BFE3-E8C30E11B47A}"/>
    <cellStyle name="Comma 7 2 3 2 4 3" xfId="27034" xr:uid="{8484F09E-B9D3-4F6A-9FB6-17C8CE64EF2E}"/>
    <cellStyle name="Comma 7 2 3 2 5" xfId="4686" xr:uid="{D1E0F686-F7B9-42F9-A2D8-3E88BB9432FB}"/>
    <cellStyle name="Comma 7 2 3 2 5 2" xfId="9993" xr:uid="{FE706E15-0D0C-4839-A544-7574101716EB}"/>
    <cellStyle name="Comma 7 2 3 2 5 2 2" xfId="20020" xr:uid="{7A276EDF-596E-41B1-B8A7-A5AF6F2FDEA5}"/>
    <cellStyle name="Comma 7 2 3 2 5 3" xfId="12635" xr:uid="{9A7D46B0-516F-46E6-8D64-37D216B2372A}"/>
    <cellStyle name="Comma 7 2 3 2 5 3 2" xfId="22853" xr:uid="{C571EC48-AE34-4F2D-B5D3-A9B8E42DE30C}"/>
    <cellStyle name="Comma 7 2 3 2 5 4" xfId="28227" xr:uid="{330260F7-26BF-43EA-87D0-C3E2EFF5AD3D}"/>
    <cellStyle name="Comma 7 2 3 2 5 5" xfId="27974" xr:uid="{879B6FE8-AF49-4D49-AAD1-2DAD4840B2FD}"/>
    <cellStyle name="Comma 7 2 3 2 5 6" xfId="17187" xr:uid="{D96F0AF0-1C22-41B7-AB51-9D39B20717FD}"/>
    <cellStyle name="Comma 7 2 3 2 6" xfId="2892" xr:uid="{75093A17-9E74-42E6-BFB3-CAC1E94F7306}"/>
    <cellStyle name="Comma 7 2 3 2 7" xfId="25258" xr:uid="{5E7C927C-6245-4DB5-B1AF-598764C65F30}"/>
    <cellStyle name="Comma 7 2 3 2 8" xfId="13694" xr:uid="{E1D63516-8535-4ADE-8FC8-7A49E7C3A7CA}"/>
    <cellStyle name="Comma 7 2 3 3" xfId="1832" xr:uid="{54C58044-1565-4DD7-9834-00E63C743889}"/>
    <cellStyle name="Comma 7 2 3 3 2" xfId="2459" xr:uid="{15BCFCA9-DD25-411D-BF33-4D5EECF2D28B}"/>
    <cellStyle name="Comma 7 2 3 3 2 2" xfId="7523" xr:uid="{FCC2F773-6014-4F32-ACA9-8CF0DDC0E988}"/>
    <cellStyle name="Comma 7 2 3 3 2 2 2" xfId="29163" xr:uid="{C74388DD-9991-4012-BE50-464F2651C098}"/>
    <cellStyle name="Comma 7 2 3 3 2 2 3" xfId="28581" xr:uid="{78BE8BE6-1F65-4202-86C6-42CF842073F6}"/>
    <cellStyle name="Comma 7 2 3 3 2 2 4" xfId="19124" xr:uid="{F9CB1094-47C4-402D-99F5-77B1510990A5}"/>
    <cellStyle name="Comma 7 2 3 3 2 3" xfId="6307" xr:uid="{CB972F3E-B9A8-4D25-AE51-E09E861E60D5}"/>
    <cellStyle name="Comma 7 2 3 3 2 3 2" xfId="21957" xr:uid="{E2FFF52C-2011-4E63-AF54-01947EF14599}"/>
    <cellStyle name="Comma 7 2 3 3 2 4" xfId="23967" xr:uid="{BB9F8F35-4F35-4AEE-A052-38C369B98FB2}"/>
    <cellStyle name="Comma 7 2 3 3 2 5" xfId="16291" xr:uid="{5BE2E721-6EAB-41E5-8A0A-585BD02C955E}"/>
    <cellStyle name="Comma 7 2 3 3 3" xfId="3881" xr:uid="{87DC6E45-8504-4A70-AE76-E3AD76E77FD0}"/>
    <cellStyle name="Comma 7 2 3 3 4" xfId="4832" xr:uid="{CA7EE9A6-C817-46F3-9C1E-13A104AD4518}"/>
    <cellStyle name="Comma 7 2 3 3 4 2" xfId="10103" xr:uid="{6A1E27C2-769B-4322-AA67-364F7948A4EA}"/>
    <cellStyle name="Comma 7 2 3 3 4 2 2" xfId="20166" xr:uid="{B32DF64B-9863-4704-9671-14AAC4DF211E}"/>
    <cellStyle name="Comma 7 2 3 3 4 3" xfId="12781" xr:uid="{CD5E2B68-6682-4F9C-A07A-E02747B92B9D}"/>
    <cellStyle name="Comma 7 2 3 3 4 3 2" xfId="22999" xr:uid="{05A22C9A-D710-4352-A419-5990FB658AD4}"/>
    <cellStyle name="Comma 7 2 3 3 4 4" xfId="17333" xr:uid="{31D42069-71D2-4FDD-B934-6C3F10583851}"/>
    <cellStyle name="Comma 7 2 3 3 5" xfId="8267" xr:uid="{BE5DE59A-BDE9-43E4-97CE-6AA5B6AC603C}"/>
    <cellStyle name="Comma 7 2 3 3 6" xfId="23337" xr:uid="{A5693B7A-8104-4AFA-BF7A-25D4EB9E4EE0}"/>
    <cellStyle name="Comma 7 2 3 3 7" xfId="14173" xr:uid="{1B5C9896-45D3-47CE-9281-81F8B1E127B4}"/>
    <cellStyle name="Comma 7 2 3 4" xfId="2457" xr:uid="{9953982B-6C0A-496A-AA26-4B6879372E4B}"/>
    <cellStyle name="Comma 7 2 3 4 2" xfId="3813" xr:uid="{0677D256-F608-4710-A152-746FAAEE685F}"/>
    <cellStyle name="Comma 7 2 3 4 2 2" xfId="9488" xr:uid="{1166EDE2-CCBE-408F-915B-3DFBE5081D36}"/>
    <cellStyle name="Comma 7 2 3 4 2 2 2" xfId="29162" xr:uid="{6EA8C42C-4FD0-4620-A506-45FBACF333DB}"/>
    <cellStyle name="Comma 7 2 3 4 2 2 3" xfId="26673" xr:uid="{E8E8DB21-138E-43AE-8CC5-574751086EF0}"/>
    <cellStyle name="Comma 7 2 3 4 2 2 4" xfId="19122" xr:uid="{82CD7245-1521-4665-81B8-6857C0DC0892}"/>
    <cellStyle name="Comma 7 2 3 4 2 3" xfId="11756" xr:uid="{E45DD04F-3598-40CB-9C8E-346F628C4BD5}"/>
    <cellStyle name="Comma 7 2 3 4 2 3 2" xfId="21955" xr:uid="{64BA0C7B-5025-4153-92FD-BFECDA9927E1}"/>
    <cellStyle name="Comma 7 2 3 4 2 4" xfId="26170" xr:uid="{34E0D2A6-8C6C-49C6-86B0-33066583BE1F}"/>
    <cellStyle name="Comma 7 2 3 4 2 5" xfId="16289" xr:uid="{43F2FEBD-0F00-4922-BC4E-9E20ADB1EC5B}"/>
    <cellStyle name="Comma 7 2 3 4 3" xfId="3917" xr:uid="{427E2B91-021D-4F41-A588-59B7BA60F853}"/>
    <cellStyle name="Comma 7 2 3 4 3 2" xfId="6305" xr:uid="{D286BE9F-9619-479C-8E05-FB1B45B58DC9}"/>
    <cellStyle name="Comma 7 2 3 4 4" xfId="2891" xr:uid="{3FF9F6CB-48B8-4DD2-8218-04762CA5B4A7}"/>
    <cellStyle name="Comma 7 2 3 4 5" xfId="23874" xr:uid="{54F92EFB-DA15-4E53-B68E-B7F9E193E72D}"/>
    <cellStyle name="Comma 7 2 3 4 6" xfId="14171" xr:uid="{B7075379-272A-4E5B-9BD4-01EA14781BD2}"/>
    <cellStyle name="Comma 7 2 3 5" xfId="3564" xr:uid="{ED2DD28A-76C3-44D6-964E-4F94D48ED819}"/>
    <cellStyle name="Comma 7 2 3 5 2" xfId="8324" xr:uid="{9F740668-046E-497B-8B2D-ECDE2078766A}"/>
    <cellStyle name="Comma 7 2 3 5 2 2" xfId="27100" xr:uid="{80A89825-804F-43C3-BD36-D9F28276E4C7}"/>
    <cellStyle name="Comma 7 2 3 5 2 3" xfId="26413" xr:uid="{CA78D2ED-E121-468C-8E04-4716DDE75383}"/>
    <cellStyle name="Comma 7 2 3 5 2 4" xfId="15872" xr:uid="{42808E67-CE03-462E-87BF-9EBA778B20D1}"/>
    <cellStyle name="Comma 7 2 3 5 3" xfId="9218" xr:uid="{6C5BB9B0-483F-4B19-9B88-4A3120238CE2}"/>
    <cellStyle name="Comma 7 2 3 5 3 2" xfId="18705" xr:uid="{C4FEDFF1-0D82-4620-B9EE-C1F74688C2A3}"/>
    <cellStyle name="Comma 7 2 3 5 4" xfId="11361" xr:uid="{38AE3C2F-9118-4F8D-B577-A3E91BEFE3FE}"/>
    <cellStyle name="Comma 7 2 3 5 4 2" xfId="21538" xr:uid="{9F624297-59A4-41A6-9F7A-5FD9696FA489}"/>
    <cellStyle name="Comma 7 2 3 5 5" xfId="25420" xr:uid="{4039087B-9CF6-4575-90F5-8BB3702DF79D}"/>
    <cellStyle name="Comma 7 2 3 5 6" xfId="13590" xr:uid="{39F53E14-0C78-4009-8C2B-7D1E430FF01E}"/>
    <cellStyle name="Comma 7 2 3 6" xfId="3314" xr:uid="{F795B5A8-7963-4B6E-851B-DC24B4B9551B}"/>
    <cellStyle name="Comma 7 2 3 6 2" xfId="9000" xr:uid="{F354D903-5367-47C7-9E11-015DC358498A}"/>
    <cellStyle name="Comma 7 2 3 6 2 2" xfId="18393" xr:uid="{D510798D-45F2-4BE7-A9BA-FE493D25C5F2}"/>
    <cellStyle name="Comma 7 2 3 6 3" xfId="11075" xr:uid="{63223C55-ECDE-428C-A734-9866E9D6508F}"/>
    <cellStyle name="Comma 7 2 3 6 3 2" xfId="21226" xr:uid="{4ED77128-E6C7-4C83-BFF2-5F97308343C8}"/>
    <cellStyle name="Comma 7 2 3 6 4" xfId="23378" xr:uid="{F75DC50B-636F-43B6-B64C-6CF4FBE62B80}"/>
    <cellStyle name="Comma 7 2 3 6 5" xfId="26391" xr:uid="{B5B600AD-DF5F-4973-B117-E9B081B42913}"/>
    <cellStyle name="Comma 7 2 3 6 6" xfId="15560" xr:uid="{F24EDF20-1ECD-4D57-A8EF-0FBBBBBAC0E7}"/>
    <cellStyle name="Comma 7 2 3 7" xfId="4245" xr:uid="{3762B41F-9A96-4292-8C06-C6ABB4192909}"/>
    <cellStyle name="Comma 7 2 3 7 2" xfId="9690" xr:uid="{B81B3292-3439-437F-85A4-AE7EE1E03A6D}"/>
    <cellStyle name="Comma 7 2 3 7 2 2" xfId="19638" xr:uid="{5A741477-3E66-4E1B-A94F-6B8921BDA281}"/>
    <cellStyle name="Comma 7 2 3 7 3" xfId="12255" xr:uid="{206F488C-EE87-4CCC-8D48-2CC63AD2F848}"/>
    <cellStyle name="Comma 7 2 3 7 3 2" xfId="22471" xr:uid="{EA7F9432-BAAE-4413-BD93-63BCCED43FD0}"/>
    <cellStyle name="Comma 7 2 3 7 4" xfId="28767" xr:uid="{C1DA98DC-017F-4805-BBA5-200B9CB8BD68}"/>
    <cellStyle name="Comma 7 2 3 7 5" xfId="27508" xr:uid="{92D1C813-75C2-4683-973A-DD9CD0FA42A0}"/>
    <cellStyle name="Comma 7 2 3 7 6" xfId="16805" xr:uid="{07B17CF8-7731-48CB-BDB4-5B56FA4A2CB4}"/>
    <cellStyle name="Comma 7 2 3 8" xfId="7921" xr:uid="{463A1BA4-3240-4C63-85C4-C1E43F388226}"/>
    <cellStyle name="Comma 7 2 3 8 2" xfId="14796" xr:uid="{CB4D5B68-1905-4371-ABD0-A6174D118DBB}"/>
    <cellStyle name="Comma 7 2 3 9" xfId="8416" xr:uid="{79F8176B-992A-49A8-8B22-F8C002BEF784}"/>
    <cellStyle name="Comma 7 2 3 9 2" xfId="17627" xr:uid="{F245879E-9DA6-430F-95AC-5DBA0E8431BB}"/>
    <cellStyle name="Comma 7 2 4" xfId="568" xr:uid="{00000000-0005-0000-0000-000037020000}"/>
    <cellStyle name="Comma 7 2 4 10" xfId="13278" xr:uid="{A7461025-7EB5-4A8C-AFBC-A666263456AE}"/>
    <cellStyle name="Comma 7 2 4 2" xfId="569" xr:uid="{00000000-0005-0000-0000-000038020000}"/>
    <cellStyle name="Comma 7 2 4 2 2" xfId="3814" xr:uid="{F0947F49-08C4-474B-97D7-D5001E312A1F}"/>
    <cellStyle name="Comma 7 2 4 2 2 2" xfId="9489" xr:uid="{C7F5C5E8-1967-420A-AAE1-C7DA0B0E8135}"/>
    <cellStyle name="Comma 7 2 4 2 2 2 2" xfId="29164" xr:uid="{AFE014FC-4105-4AE4-A3F4-B1F5253D85F1}"/>
    <cellStyle name="Comma 7 2 4 2 2 2 3" xfId="28960" xr:uid="{CE5071DB-3E35-4911-86EF-7B880FCA7416}"/>
    <cellStyle name="Comma 7 2 4 2 2 2 4" xfId="19125" xr:uid="{4A81A725-3183-4B27-AF64-3B1DFCED03EA}"/>
    <cellStyle name="Comma 7 2 4 2 2 3" xfId="11758" xr:uid="{21793792-0EA8-477D-8D35-33341372E410}"/>
    <cellStyle name="Comma 7 2 4 2 2 3 2" xfId="21958" xr:uid="{C4857621-AB75-45F8-B85A-F8DDA23C4A03}"/>
    <cellStyle name="Comma 7 2 4 2 2 4" xfId="25021" xr:uid="{7B570206-B49A-4D93-B697-2D801C6FA484}"/>
    <cellStyle name="Comma 7 2 4 2 2 5" xfId="16292" xr:uid="{4AC3C967-B5F7-4A21-B2C4-4A174BCCA666}"/>
    <cellStyle name="Comma 7 2 4 2 3" xfId="3894" xr:uid="{ED364617-278B-44E9-926F-C9917BD9B7DF}"/>
    <cellStyle name="Comma 7 2 4 2 3 2" xfId="5608" xr:uid="{95E420CF-AD2D-4B41-8147-95D6978DD56B}"/>
    <cellStyle name="Comma 7 2 4 2 4" xfId="2894" xr:uid="{2539CBD3-97CF-4D79-9CB0-400F8E3B4934}"/>
    <cellStyle name="Comma 7 2 4 2 5" xfId="24660" xr:uid="{F807BFC1-0C14-431E-891B-ED3410167FA3}"/>
    <cellStyle name="Comma 7 2 4 2 6" xfId="14174" xr:uid="{6BCE892C-7ABF-49DD-9698-C22ED51F5DC7}"/>
    <cellStyle name="Comma 7 2 4 3" xfId="1833" xr:uid="{F025586F-F7C0-4AC1-93E5-8AB58835724F}"/>
    <cellStyle name="Comma 7 2 4 3 2" xfId="3640" xr:uid="{DB057948-633D-4EBF-9ECE-57029E5A9A77}"/>
    <cellStyle name="Comma 7 2 4 3 2 2" xfId="9294" xr:uid="{CEAA8AE7-0EE4-4120-AD85-7242261BA7A0}"/>
    <cellStyle name="Comma 7 2 4 3 2 2 2" xfId="18785" xr:uid="{419C1E84-890B-479D-9F1D-A83D1045F97C}"/>
    <cellStyle name="Comma 7 2 4 3 2 3" xfId="11441" xr:uid="{7CFB3A48-B3B2-4BC3-8C98-F394452B5B19}"/>
    <cellStyle name="Comma 7 2 4 3 2 3 2" xfId="21618" xr:uid="{B3BFB7EA-BD6D-4F5B-8D16-171B272A045F}"/>
    <cellStyle name="Comma 7 2 4 3 2 4" xfId="15952" xr:uid="{FE756626-A68E-463F-8402-B434A4C26B5F}"/>
    <cellStyle name="Comma 7 2 4 3 3" xfId="4006" xr:uid="{A748BD95-F824-48CC-9CDD-C8EB43D30DE5}"/>
    <cellStyle name="Comma 7 2 4 3 4" xfId="8268" xr:uid="{371CA345-35A7-49D4-A5BB-E34D2A1230A0}"/>
    <cellStyle name="Comma 7 2 4 3 5" xfId="25648" xr:uid="{EB3969DF-BA62-4A3F-B311-0DA6CF308807}"/>
    <cellStyle name="Comma 7 2 4 3 6" xfId="13691" xr:uid="{22931C9E-CB9D-4B51-B7E4-EFC9A09F3554}"/>
    <cellStyle name="Comma 7 2 4 4" xfId="2893" xr:uid="{F0B2BCAF-C32F-40B1-BA02-F46E2B234EC7}"/>
    <cellStyle name="Comma 7 2 4 4 2" xfId="5067" xr:uid="{4D228F99-4955-400A-8090-0BADCA477FB9}"/>
    <cellStyle name="Comma 7 2 4 4 2 2" xfId="10304" xr:uid="{407AC01A-DC45-446A-9C86-7E4D9C363342}"/>
    <cellStyle name="Comma 7 2 4 4 2 2 2" xfId="20399" xr:uid="{E4BA6D40-8C3D-4C19-A202-CD9B6B272486}"/>
    <cellStyle name="Comma 7 2 4 4 2 3" xfId="12982" xr:uid="{EBC26E6F-496C-46C5-9762-BEB2ECFE7F3F}"/>
    <cellStyle name="Comma 7 2 4 4 2 3 2" xfId="23232" xr:uid="{A966004C-D89D-43FD-8EC1-98F64FFA18F9}"/>
    <cellStyle name="Comma 7 2 4 4 2 4" xfId="26937" xr:uid="{7582844C-242E-45CE-8205-BFF0AEC8098F}"/>
    <cellStyle name="Comma 7 2 4 4 2 5" xfId="27659" xr:uid="{BD0F92CC-BC10-4273-98DF-02A034A8A310}"/>
    <cellStyle name="Comma 7 2 4 4 2 6" xfId="17566" xr:uid="{7B74C560-B7D7-4A3F-8A57-E7482C9D396A}"/>
    <cellStyle name="Comma 7 2 4 4 3" xfId="24313" xr:uid="{5FAC6F50-EFD6-45EE-850F-74E3A458A898}"/>
    <cellStyle name="Comma 7 2 4 5" xfId="4550" xr:uid="{4E099A06-9CE0-4AF7-9CA2-5ACC99AF25CF}"/>
    <cellStyle name="Comma 7 2 4 5 2" xfId="9903" xr:uid="{CBE2A990-E34E-4158-973F-FFE8EF9F772F}"/>
    <cellStyle name="Comma 7 2 4 5 2 2" xfId="29356" xr:uid="{71690DE3-25C5-4C34-9FF7-A46F814363DD}"/>
    <cellStyle name="Comma 7 2 4 5 2 3" xfId="28633" xr:uid="{AE68C51D-2104-4D6A-941C-4EF11C1A45E6}"/>
    <cellStyle name="Comma 7 2 4 5 2 4" xfId="19884" xr:uid="{1219BBA0-A619-414B-8C2E-81E85C3B2E4C}"/>
    <cellStyle name="Comma 7 2 4 5 3" xfId="12499" xr:uid="{EFA7237A-C641-4FAC-B421-3536B6A57311}"/>
    <cellStyle name="Comma 7 2 4 5 3 2" xfId="22717" xr:uid="{3B714E96-730D-4565-B8D6-ECEB6682FFCD}"/>
    <cellStyle name="Comma 7 2 4 5 4" xfId="25335" xr:uid="{99E998F9-ED66-4566-A683-6981A6BAB668}"/>
    <cellStyle name="Comma 7 2 4 5 5" xfId="17051" xr:uid="{4A6E60D6-BEEE-4B86-A5E8-DCB4C30715A1}"/>
    <cellStyle name="Comma 7 2 4 6" xfId="7922" xr:uid="{18A908A4-2618-4E85-A3BF-94CFC9E51E5A}"/>
    <cellStyle name="Comma 7 2 4 6 2" xfId="26779" xr:uid="{D2EC7E43-7BDF-4107-8186-32B9767B92FC}"/>
    <cellStyle name="Comma 7 2 4 6 3" xfId="27785" xr:uid="{E8A81773-61EB-4955-A741-F84488D124A3}"/>
    <cellStyle name="Comma 7 2 4 6 4" xfId="14797" xr:uid="{1B765F70-95FF-43DB-97FD-2AEFECC4D50A}"/>
    <cellStyle name="Comma 7 2 4 7" xfId="8417" xr:uid="{3D8FD22A-185E-41F7-9D42-4BB4CF6D556B}"/>
    <cellStyle name="Comma 7 2 4 7 2" xfId="28209" xr:uid="{078F30A1-C89B-400A-B2B5-DE5A1708CD5B}"/>
    <cellStyle name="Comma 7 2 4 7 3" xfId="28949" xr:uid="{F8991E77-706C-483C-AAF8-545C21D93AB8}"/>
    <cellStyle name="Comma 7 2 4 7 4" xfId="17628" xr:uid="{5B06E270-9CE6-4A90-81D1-51C365438269}"/>
    <cellStyle name="Comma 7 2 4 8" xfId="10366" xr:uid="{FC5FE0BC-E430-4E40-A996-B98F851F6B3E}"/>
    <cellStyle name="Comma 7 2 4 8 2" xfId="20461" xr:uid="{8D3B2AB0-1C0A-4D6A-85C5-9E489A5CD364}"/>
    <cellStyle name="Comma 7 2 4 9" xfId="25052" xr:uid="{F2749C2C-FA7C-45E9-A3DC-AA5647ECCD7A}"/>
    <cellStyle name="Comma 7 2 5" xfId="570" xr:uid="{00000000-0005-0000-0000-000039020000}"/>
    <cellStyle name="Comma 7 2 5 10" xfId="14175" xr:uid="{60444363-743B-483F-852F-2C8D90B28744}"/>
    <cellStyle name="Comma 7 2 5 2" xfId="2896" xr:uid="{470697E6-F3DF-4450-BE0B-494E9F50AA1D}"/>
    <cellStyle name="Comma 7 2 5 2 2" xfId="6625" xr:uid="{D25C0D3A-70DA-4FEC-AA9B-094B2807D7EB}"/>
    <cellStyle name="Comma 7 2 5 2 2 2" xfId="24365" xr:uid="{D25D2A99-2467-44CE-8A81-46735C3CB2A7}"/>
    <cellStyle name="Comma 7 2 5 2 3" xfId="26112" xr:uid="{19B11B63-2F45-41CD-AF0C-4CEBB92134DA}"/>
    <cellStyle name="Comma 7 2 5 3" xfId="2897" xr:uid="{4816677C-C232-4BBB-8FCB-F54134E6F085}"/>
    <cellStyle name="Comma 7 2 5 3 2" xfId="5609" xr:uid="{6A65FCFF-EB9C-452F-A499-C9F34AC24990}"/>
    <cellStyle name="Comma 7 2 5 4" xfId="2895" xr:uid="{CCD6F6CF-A714-41EC-9306-FFFD64988257}"/>
    <cellStyle name="Comma 7 2 5 5" xfId="4833" xr:uid="{9EDE2C5F-4BA5-4589-B3D1-CE46CE896A7A}"/>
    <cellStyle name="Comma 7 2 5 5 2" xfId="10104" xr:uid="{FDA764FD-7595-4C9B-9A74-350F339BBFCD}"/>
    <cellStyle name="Comma 7 2 5 5 2 2" xfId="20167" xr:uid="{9718384D-7409-4994-B983-60CF59AD8923}"/>
    <cellStyle name="Comma 7 2 5 5 3" xfId="12782" xr:uid="{A3B8BDC0-D7AE-4EB7-9362-5E73F0298E25}"/>
    <cellStyle name="Comma 7 2 5 5 3 2" xfId="23000" xr:uid="{B7A5015D-348C-494D-86F1-BE9199ADC47A}"/>
    <cellStyle name="Comma 7 2 5 5 4" xfId="17334" xr:uid="{5C1EE8D4-686A-4BFD-9FAE-790D53D2D0DE}"/>
    <cellStyle name="Comma 7 2 5 6" xfId="7923" xr:uid="{CC97C627-2375-427D-A999-9697AC63109C}"/>
    <cellStyle name="Comma 7 2 5 6 2" xfId="14798" xr:uid="{C757A665-F366-44BF-A908-99E9ABA24FD6}"/>
    <cellStyle name="Comma 7 2 5 7" xfId="8418" xr:uid="{988D2347-E27E-4CED-973A-383CCDE62D48}"/>
    <cellStyle name="Comma 7 2 5 7 2" xfId="17629" xr:uid="{16DEBB46-F721-4D73-884F-8D52185E5DC4}"/>
    <cellStyle name="Comma 7 2 5 8" xfId="10367" xr:uid="{6A0FB36E-863F-4515-946D-28FB15211D61}"/>
    <cellStyle name="Comma 7 2 5 8 2" xfId="20462" xr:uid="{C21DD777-6793-419C-A1DE-7202423AFF70}"/>
    <cellStyle name="Comma 7 2 5 9" xfId="24140" xr:uid="{0D9D99E2-B32E-4CBA-B04F-445577C40CF1}"/>
    <cellStyle name="Comma 7 2 6" xfId="571" xr:uid="{00000000-0005-0000-0000-00003A020000}"/>
    <cellStyle name="Comma 7 2 6 2" xfId="3734" xr:uid="{6D846B10-0887-4B7C-9E3B-5F6EC749B8FA}"/>
    <cellStyle name="Comma 7 2 6 2 2" xfId="9445" xr:uid="{C1DEA296-27BC-4472-B70A-043346E92FAA}"/>
    <cellStyle name="Comma 7 2 6 2 2 2" xfId="27310" xr:uid="{7039FE22-BAEF-4CAF-AE66-92E002DA543E}"/>
    <cellStyle name="Comma 7 2 6 2 2 3" xfId="27135" xr:uid="{27B85D67-2C9E-4630-908E-E132A8732DFD}"/>
    <cellStyle name="Comma 7 2 6 2 2 4" xfId="18975" xr:uid="{A87C5F90-EFF6-4A13-A0BE-B11776088CA7}"/>
    <cellStyle name="Comma 7 2 6 2 3" xfId="11626" xr:uid="{C15E32DA-F34B-4CF9-8799-B868C7B5F709}"/>
    <cellStyle name="Comma 7 2 6 2 3 2" xfId="21808" xr:uid="{030188BD-2159-43C2-BA59-B6546E03A379}"/>
    <cellStyle name="Comma 7 2 6 2 4" xfId="24369" xr:uid="{15568FE5-D6BF-4164-94A7-7F633E074B01}"/>
    <cellStyle name="Comma 7 2 6 2 5" xfId="16142" xr:uid="{44B6A7CA-CA39-47A5-A18C-44515100C945}"/>
    <cellStyle name="Comma 7 2 6 3" xfId="4000" xr:uid="{F715419B-A48F-49E5-AEE7-C31A1854F66C}"/>
    <cellStyle name="Comma 7 2 6 3 2" xfId="5610" xr:uid="{5757B645-B303-481C-9EAD-85D21CC4D192}"/>
    <cellStyle name="Comma 7 2 6 4" xfId="2898" xr:uid="{31961468-517D-4937-B732-EF2CEF05ADF2}"/>
    <cellStyle name="Comma 7 2 6 5" xfId="23916" xr:uid="{7FEDC0E1-5041-49B1-948D-AFFBA7C9F096}"/>
    <cellStyle name="Comma 7 2 6 6" xfId="13976" xr:uid="{8535D093-B467-45ED-8105-6B411C766741}"/>
    <cellStyle name="Comma 7 2 7" xfId="1829" xr:uid="{36174E52-14DC-45F3-AF3B-04417880A7B6}"/>
    <cellStyle name="Comma 7 2 7 2" xfId="3487" xr:uid="{83A8E69D-CE88-40A9-B783-7EB429F5C486}"/>
    <cellStyle name="Comma 7 2 7 2 2" xfId="9141" xr:uid="{BE879008-CEDE-499B-B32F-AEE353E3631C}"/>
    <cellStyle name="Comma 7 2 7 2 2 2" xfId="18602" xr:uid="{293E9EE1-4D48-4DBC-995B-39DF8789A91C}"/>
    <cellStyle name="Comma 7 2 7 2 3" xfId="11260" xr:uid="{7D26DA4F-EB7A-4B3A-B1B2-00CAD9AA2710}"/>
    <cellStyle name="Comma 7 2 7 2 3 2" xfId="21435" xr:uid="{538A3F3C-5879-43C7-B06F-376A02752B48}"/>
    <cellStyle name="Comma 7 2 7 2 4" xfId="26524" xr:uid="{6AFD056F-8E91-4634-8E5F-E56BA53E6ACF}"/>
    <cellStyle name="Comma 7 2 7 2 5" xfId="27819" xr:uid="{983AC515-D6B2-4C9A-B306-E49B7E023D89}"/>
    <cellStyle name="Comma 7 2 7 2 6" xfId="15769" xr:uid="{8853CC57-68CD-4DE7-8862-4F263573F4E2}"/>
    <cellStyle name="Comma 7 2 7 3" xfId="3936" xr:uid="{30330ADE-42FF-4BC6-9FAB-5E09FC87111E}"/>
    <cellStyle name="Comma 7 2 7 4" xfId="8269" xr:uid="{F198B4FF-8BC8-4EF6-B2E7-D4F5B8E2C684}"/>
    <cellStyle name="Comma 7 2 7 5" xfId="26060" xr:uid="{20BC6E39-C9AD-453F-89E0-C60457A9A905}"/>
    <cellStyle name="Comma 7 2 7 6" xfId="13487" xr:uid="{17721002-D426-462D-9C21-57FD784FE1FB}"/>
    <cellStyle name="Comma 7 2 8" xfId="2883" xr:uid="{7A305FA1-9C9A-48D2-B009-C50938A29D9C}"/>
    <cellStyle name="Comma 7 2 8 2" xfId="3219" xr:uid="{C68836E4-FF2C-468F-BC24-AC12AA035866}"/>
    <cellStyle name="Comma 7 2 8 2 2" xfId="8907" xr:uid="{A9675BDF-254C-4CF3-A07E-7A1F729A2E6C}"/>
    <cellStyle name="Comma 7 2 8 2 2 2" xfId="18298" xr:uid="{9997791F-1392-43E0-8C21-02A63CF2FEE4}"/>
    <cellStyle name="Comma 7 2 8 2 3" xfId="10980" xr:uid="{F09DFAEA-A45F-4FB8-92BC-32EBF0CE8433}"/>
    <cellStyle name="Comma 7 2 8 2 3 2" xfId="21131" xr:uid="{D11F0968-1363-4554-BC34-7FB731E9A11B}"/>
    <cellStyle name="Comma 7 2 8 2 4" xfId="27751" xr:uid="{83FF8B60-FDBE-4989-9BAB-58162D5B9ADF}"/>
    <cellStyle name="Comma 7 2 8 2 5" xfId="28624" xr:uid="{4AF23070-A0CE-4DEA-BC0F-98657806818B}"/>
    <cellStyle name="Comma 7 2 8 2 6" xfId="15465" xr:uid="{9729665D-E86C-4426-9D15-90B9F4C3BD15}"/>
    <cellStyle name="Comma 7 2 8 3" xfId="3966" xr:uid="{0E1042D1-7759-4934-86DC-BFC448B66085}"/>
    <cellStyle name="Comma 7 2 8 4" xfId="24886" xr:uid="{0A050B4B-18FB-4BC2-AF06-FDB51316167F}"/>
    <cellStyle name="Comma 7 2 9" xfId="4293" xr:uid="{E0177CC1-0C5A-45D9-8FE4-920CEC356B70}"/>
    <cellStyle name="Comma 7 2 9 2" xfId="9736" xr:uid="{BE6E6FA6-96B7-4E35-8861-FF4A27770909}"/>
    <cellStyle name="Comma 7 2 9 2 2" xfId="19685" xr:uid="{8CE01878-82B1-429E-85F7-83B7D78266A0}"/>
    <cellStyle name="Comma 7 2 9 3" xfId="12302" xr:uid="{FD7D8446-2857-4FBB-9F9D-8863724FEB44}"/>
    <cellStyle name="Comma 7 2 9 3 2" xfId="22518" xr:uid="{FD212366-C59F-4475-85FE-FFAE07F712D3}"/>
    <cellStyle name="Comma 7 2 9 4" xfId="26939" xr:uid="{5C884385-AE3B-4478-88FD-ED0130A140CB}"/>
    <cellStyle name="Comma 7 2 9 5" xfId="26793" xr:uid="{0C2194B4-7EED-4D1F-90C9-42FB58F4DBAD}"/>
    <cellStyle name="Comma 7 2 9 6" xfId="16852" xr:uid="{F1A3A58A-45ED-4E45-9442-5EE85F546AAE}"/>
    <cellStyle name="Comma 7 20" xfId="13002" xr:uid="{AD8FE195-A0DD-45E8-B7E0-FEABC9BDEA1D}"/>
    <cellStyle name="Comma 7 21" xfId="29883" xr:uid="{D02439D6-EA90-4519-A66F-0145274181D2}"/>
    <cellStyle name="Comma 7 3" xfId="572" xr:uid="{00000000-0005-0000-0000-00003B020000}"/>
    <cellStyle name="Comma 7 3 10" xfId="7924" xr:uid="{10EC7F1C-00A0-4FF6-9169-BC4BA7739245}"/>
    <cellStyle name="Comma 7 3 10 2" xfId="14799" xr:uid="{25609974-B88B-4FA2-966F-8E74E9B54B9C}"/>
    <cellStyle name="Comma 7 3 11" xfId="8419" xr:uid="{BCB9760A-9A0E-4FF6-AB1D-DFF12ECF5237}"/>
    <cellStyle name="Comma 7 3 11 2" xfId="17630" xr:uid="{B911213F-444E-49A3-951C-5C750C2507BD}"/>
    <cellStyle name="Comma 7 3 12" xfId="10368" xr:uid="{DA4234A4-E1C3-47EF-97E0-D17B35A258ED}"/>
    <cellStyle name="Comma 7 3 12 2" xfId="20463" xr:uid="{6C0C2297-7E6C-4C0B-A1B2-8935B774BB7C}"/>
    <cellStyle name="Comma 7 3 13" xfId="23469" xr:uid="{56006F26-43A4-445E-B0A1-FC9A9D35C67E}"/>
    <cellStyle name="Comma 7 3 14" xfId="13062" xr:uid="{C6A8083C-07C2-4D40-80C5-F46A7EAF9F35}"/>
    <cellStyle name="Comma 7 3 2" xfId="573" xr:uid="{00000000-0005-0000-0000-00003C020000}"/>
    <cellStyle name="Comma 7 3 2 10" xfId="10369" xr:uid="{9FCD4EEA-B5C3-4C32-AC44-F0AE3596A771}"/>
    <cellStyle name="Comma 7 3 2 10 2" xfId="20464" xr:uid="{D6D543DE-32FC-4CF3-87C9-922C92A2E6FB}"/>
    <cellStyle name="Comma 7 3 2 11" xfId="24051" xr:uid="{0E57379B-67F7-4CBC-A514-2171A414278A}"/>
    <cellStyle name="Comma 7 3 2 12" xfId="13122" xr:uid="{143A5EE5-4A1C-468D-ACDC-B157BEC0879A}"/>
    <cellStyle name="Comma 7 3 2 2" xfId="574" xr:uid="{00000000-0005-0000-0000-00003D020000}"/>
    <cellStyle name="Comma 7 3 2 2 10" xfId="13696" xr:uid="{B90BFA89-D371-4F56-81CD-73D765301BBC}"/>
    <cellStyle name="Comma 7 3 2 2 2" xfId="575" xr:uid="{00000000-0005-0000-0000-00003E020000}"/>
    <cellStyle name="Comma 7 3 2 2 2 2" xfId="3815" xr:uid="{6FF2F28A-93AB-45FC-BBBD-57F60F153E3D}"/>
    <cellStyle name="Comma 7 3 2 2 2 2 2" xfId="9490" xr:uid="{912D466D-1CA4-4527-9C8B-0CAE5717CB8E}"/>
    <cellStyle name="Comma 7 3 2 2 2 2 2 2" xfId="29166" xr:uid="{0A250D46-1FEA-467A-B75B-021492D42856}"/>
    <cellStyle name="Comma 7 3 2 2 2 2 2 3" xfId="28357" xr:uid="{A299A947-A3E8-4CB3-9A9D-0FABD8BA6DEC}"/>
    <cellStyle name="Comma 7 3 2 2 2 2 2 4" xfId="19127" xr:uid="{DB4FC99E-F920-41E4-A03B-2C35A47CE618}"/>
    <cellStyle name="Comma 7 3 2 2 2 2 3" xfId="11759" xr:uid="{049B5E2F-C1F1-4AB9-BF3D-1B85F4DBA992}"/>
    <cellStyle name="Comma 7 3 2 2 2 2 3 2" xfId="21960" xr:uid="{D69894C6-7AC9-4BC8-9F8C-1AF97623DCFD}"/>
    <cellStyle name="Comma 7 3 2 2 2 2 4" xfId="26197" xr:uid="{23E9A873-CE78-4BFF-9756-C297986266E9}"/>
    <cellStyle name="Comma 7 3 2 2 2 2 5" xfId="16294" xr:uid="{F2DE8C0B-7DF5-4EB4-8D1D-D8D0BDA68A33}"/>
    <cellStyle name="Comma 7 3 2 2 2 3" xfId="3993" xr:uid="{E89125EF-475A-4A23-80A8-B9425397B473}"/>
    <cellStyle name="Comma 7 3 2 2 2 3 2" xfId="5611" xr:uid="{61710731-75AF-401B-A7EA-7869CD93267A}"/>
    <cellStyle name="Comma 7 3 2 2 2 4" xfId="2902" xr:uid="{0C4DB85F-3013-453C-8FBB-F2DBCEEE3137}"/>
    <cellStyle name="Comma 7 3 2 2 2 5" xfId="25122" xr:uid="{CFCB86FD-AAB4-449F-B7A2-F8C470B0E230}"/>
    <cellStyle name="Comma 7 3 2 2 2 6" xfId="14177" xr:uid="{A9C1BC4F-E03F-4BFE-A2F4-E320A5BF2543}"/>
    <cellStyle name="Comma 7 3 2 2 3" xfId="1836" xr:uid="{2092EBDE-B1EF-4A88-98CE-3700FFB8CB19}"/>
    <cellStyle name="Comma 7 3 2 2 3 2" xfId="5021" xr:uid="{A759C0AF-B2F3-44B8-ABFF-B71887F138E8}"/>
    <cellStyle name="Comma 7 3 2 2 3 2 2" xfId="10287" xr:uid="{13E6C277-8DFB-4892-9ED0-75CFF617AC24}"/>
    <cellStyle name="Comma 7 3 2 2 3 2 2 2" xfId="20382" xr:uid="{ED44D040-4DC9-4E6E-8279-1A8CDF9BE475}"/>
    <cellStyle name="Comma 7 3 2 2 3 2 3" xfId="12965" xr:uid="{F757C38A-8549-4243-A621-65E7D52236DE}"/>
    <cellStyle name="Comma 7 3 2 2 3 2 3 2" xfId="23215" xr:uid="{72D10961-14D0-40ED-84BF-6DC725E03113}"/>
    <cellStyle name="Comma 7 3 2 2 3 2 4" xfId="27211" xr:uid="{A544D583-E788-49D8-A759-AAB2B6B5145D}"/>
    <cellStyle name="Comma 7 3 2 2 3 2 5" xfId="28458" xr:uid="{882AACC6-760C-43B9-A222-CEFE9905D531}"/>
    <cellStyle name="Comma 7 3 2 2 3 2 6" xfId="17549" xr:uid="{89C244A5-1B75-43F3-B21A-12269A238856}"/>
    <cellStyle name="Comma 7 3 2 2 3 3" xfId="26029" xr:uid="{8A50A5FB-6D8B-4647-B990-6BBBBD49AAFF}"/>
    <cellStyle name="Comma 7 3 2 2 4" xfId="2901" xr:uid="{81CB3E5C-F4E5-48BB-981D-91562DAF02B7}"/>
    <cellStyle name="Comma 7 3 2 2 4 2" xfId="5254" xr:uid="{73F96A0A-43EF-4C68-8C20-ADE1B39DEF30}"/>
    <cellStyle name="Comma 7 3 2 2 4 2 2" xfId="27349" xr:uid="{86FF28FE-4132-4602-AE54-FDA60CE63037}"/>
    <cellStyle name="Comma 7 3 2 2 4 3" xfId="26774" xr:uid="{EA07D110-1DF3-46E4-8AB4-798586181691}"/>
    <cellStyle name="Comma 7 3 2 2 5" xfId="4688" xr:uid="{901A1E2A-217E-4542-8619-E02E89B97952}"/>
    <cellStyle name="Comma 7 3 2 2 5 2" xfId="9995" xr:uid="{9A9E0EE0-888B-450F-83F0-AFECECC1A707}"/>
    <cellStyle name="Comma 7 3 2 2 5 2 2" xfId="20022" xr:uid="{C601F7AF-9E2B-46CF-801C-74B8EEE28B3C}"/>
    <cellStyle name="Comma 7 3 2 2 5 3" xfId="12637" xr:uid="{8D575B1D-8D7F-47AF-9011-376E5195B90D}"/>
    <cellStyle name="Comma 7 3 2 2 5 3 2" xfId="22855" xr:uid="{CC01C3F3-E4F2-4DD2-8434-8169738F47FC}"/>
    <cellStyle name="Comma 7 3 2 2 5 4" xfId="27115" xr:uid="{0A8F4A50-1793-4E88-9148-C56AB31F36D4}"/>
    <cellStyle name="Comma 7 3 2 2 5 5" xfId="26974" xr:uid="{5EFC6484-D5B7-4130-B0F7-54E6CB51EF87}"/>
    <cellStyle name="Comma 7 3 2 2 5 6" xfId="17189" xr:uid="{3141757C-4C9F-4A8D-BA7F-023620ACB9CD}"/>
    <cellStyle name="Comma 7 3 2 2 6" xfId="7926" xr:uid="{6E82FABB-1A6A-4596-8ECD-82DAD155B8E9}"/>
    <cellStyle name="Comma 7 3 2 2 6 2" xfId="26598" xr:uid="{A421497A-6307-4D7D-B106-7FF2D1C1B0ED}"/>
    <cellStyle name="Comma 7 3 2 2 6 3" xfId="26577" xr:uid="{73B3FE29-FBE6-4737-B2AD-A9215F7209AD}"/>
    <cellStyle name="Comma 7 3 2 2 6 4" xfId="14801" xr:uid="{7B635EA5-1F2E-4D33-A52F-AB57683F5CD4}"/>
    <cellStyle name="Comma 7 3 2 2 7" xfId="8421" xr:uid="{593595F1-7C00-4DB5-AC80-A6E8D1125463}"/>
    <cellStyle name="Comma 7 3 2 2 7 2" xfId="17632" xr:uid="{39F85ED2-332F-4B77-870E-1ABE5E3BCAF1}"/>
    <cellStyle name="Comma 7 3 2 2 8" xfId="10370" xr:uid="{7EF2F00B-1EBC-4856-B0A9-9D4CB55FBB43}"/>
    <cellStyle name="Comma 7 3 2 2 8 2" xfId="20465" xr:uid="{4B79E176-71AD-4189-92A9-D835119D0429}"/>
    <cellStyle name="Comma 7 3 2 2 9" xfId="25505" xr:uid="{F4655280-7956-4DDB-B9DA-48F16FCA8639}"/>
    <cellStyle name="Comma 7 3 2 3" xfId="576" xr:uid="{00000000-0005-0000-0000-00003F020000}"/>
    <cellStyle name="Comma 7 3 2 3 2" xfId="3816" xr:uid="{75D9CB26-DCC8-4CF3-9E92-7C0839D6D74F}"/>
    <cellStyle name="Comma 7 3 2 3 2 2" xfId="9491" xr:uid="{0F0839F5-D826-4C6F-B036-486B50FD86EA}"/>
    <cellStyle name="Comma 7 3 2 3 2 2 2" xfId="29167" xr:uid="{CFFD10DA-C31B-4970-83F9-1F6D0B4A703A}"/>
    <cellStyle name="Comma 7 3 2 3 2 2 3" xfId="26863" xr:uid="{5AF871FE-9CA1-4DC1-85E3-C04FF9D45196}"/>
    <cellStyle name="Comma 7 3 2 3 2 2 4" xfId="19128" xr:uid="{0BAB6E41-EF4E-4035-AA35-8006C88514A1}"/>
    <cellStyle name="Comma 7 3 2 3 2 3" xfId="11760" xr:uid="{E9121DBA-56B8-41A0-AE0A-D70519D2F116}"/>
    <cellStyle name="Comma 7 3 2 3 2 3 2" xfId="21961" xr:uid="{5DA50AE8-4A39-4087-B797-56CFA16B34B0}"/>
    <cellStyle name="Comma 7 3 2 3 2 4" xfId="24741" xr:uid="{431DBF1A-5000-4AD2-BB61-03082DA6D2B5}"/>
    <cellStyle name="Comma 7 3 2 3 2 5" xfId="16295" xr:uid="{0ADAFDDF-F34D-4EA0-A189-733855914ED6}"/>
    <cellStyle name="Comma 7 3 2 3 3" xfId="3969" xr:uid="{AC0C7344-355D-45DA-AD41-7E5D9A2721DE}"/>
    <cellStyle name="Comma 7 3 2 3 3 2" xfId="5612" xr:uid="{309FDDBF-B7D6-43CE-B26D-EB31A0127CDF}"/>
    <cellStyle name="Comma 7 3 2 3 4" xfId="4834" xr:uid="{EB5E592D-5F38-424E-8249-E4224466DE46}"/>
    <cellStyle name="Comma 7 3 2 3 4 2" xfId="10105" xr:uid="{95B9C10B-67F5-4679-B86B-B3BC07F53E19}"/>
    <cellStyle name="Comma 7 3 2 3 4 2 2" xfId="20168" xr:uid="{B4A1A496-4F9A-4522-8999-3AF909DA1D7A}"/>
    <cellStyle name="Comma 7 3 2 3 4 3" xfId="12783" xr:uid="{ED4237D0-5A73-4054-AB0F-38C9976B21C3}"/>
    <cellStyle name="Comma 7 3 2 3 4 3 2" xfId="23001" xr:uid="{9564D25D-E95C-4588-8608-5B34176C8C60}"/>
    <cellStyle name="Comma 7 3 2 3 4 4" xfId="17335" xr:uid="{193D3036-20F3-4409-83CA-F9289CC9FBCE}"/>
    <cellStyle name="Comma 7 3 2 3 5" xfId="2903" xr:uid="{1641A79E-6ADB-46B1-922B-A42C22BB1D6D}"/>
    <cellStyle name="Comma 7 3 2 3 6" xfId="25711" xr:uid="{D8464030-F252-4601-AE67-134675AB0F97}"/>
    <cellStyle name="Comma 7 3 2 3 7" xfId="14178" xr:uid="{E51B3BA6-E0A6-4DF0-BA2F-EE6A1AAC55C9}"/>
    <cellStyle name="Comma 7 3 2 4" xfId="1835" xr:uid="{E3578585-F5B8-48E7-BCE8-07A995AF7F66}"/>
    <cellStyle name="Comma 7 3 2 4 2" xfId="2460" xr:uid="{D14C375E-6656-44F6-98AF-03A3E29A9730}"/>
    <cellStyle name="Comma 7 3 2 4 2 2" xfId="7524" xr:uid="{2EA17B89-BF7B-44FD-9F1E-3F876C7A3C78}"/>
    <cellStyle name="Comma 7 3 2 4 2 2 2" xfId="29165" xr:uid="{7116C1A1-3970-4C8F-9C1B-B587C50014DD}"/>
    <cellStyle name="Comma 7 3 2 4 2 2 3" xfId="28948" xr:uid="{C6790541-875D-4198-9F46-B4DBC9F6565D}"/>
    <cellStyle name="Comma 7 3 2 4 2 2 4" xfId="19126" xr:uid="{4746A725-B197-4B3E-832E-D316C5728E00}"/>
    <cellStyle name="Comma 7 3 2 4 2 3" xfId="6308" xr:uid="{39802D06-BFB2-41AA-BD53-92B2F6B6C3F7}"/>
    <cellStyle name="Comma 7 3 2 4 2 3 2" xfId="21959" xr:uid="{0B8F552C-ABA4-46A0-9D5F-1157F944414B}"/>
    <cellStyle name="Comma 7 3 2 4 2 4" xfId="25951" xr:uid="{CABB5F18-61C3-41A1-9140-684823D3C747}"/>
    <cellStyle name="Comma 7 3 2 4 2 5" xfId="16293" xr:uid="{3C8FD607-E4B1-40D5-A1D8-2C342236BFBD}"/>
    <cellStyle name="Comma 7 3 2 4 3" xfId="3962" xr:uid="{CE947BC2-EEA9-4346-B3E9-D6CCBCEC5E7F}"/>
    <cellStyle name="Comma 7 3 2 4 4" xfId="8272" xr:uid="{BD0BD72E-98B9-486B-B0F4-9080E9729A50}"/>
    <cellStyle name="Comma 7 3 2 4 5" xfId="24050" xr:uid="{051C38F4-C418-44DE-A2DF-26C5E7F5AE68}"/>
    <cellStyle name="Comma 7 3 2 4 6" xfId="14176" xr:uid="{7D879D9B-11BF-4399-8280-01EF8AFA7BE5}"/>
    <cellStyle name="Comma 7 3 2 5" xfId="2900" xr:uid="{4B8433D1-D09F-4E5A-9A17-98B26DA4DB88}"/>
    <cellStyle name="Comma 7 3 2 5 2" xfId="3514" xr:uid="{45435E35-B25C-41A6-B779-6DAB35A37C9D}"/>
    <cellStyle name="Comma 7 3 2 5 2 2" xfId="9168" xr:uid="{3B684780-F82C-4209-A238-9C96A833BE83}"/>
    <cellStyle name="Comma 7 3 2 5 2 2 2" xfId="18639" xr:uid="{52101DCA-7AEE-40F2-B896-6B2DEF410ABE}"/>
    <cellStyle name="Comma 7 3 2 5 2 3" xfId="11297" xr:uid="{FD375A0D-0500-41D4-9CBB-11FB11207C96}"/>
    <cellStyle name="Comma 7 3 2 5 2 3 2" xfId="21472" xr:uid="{64D3EFF9-16BC-441B-8268-5863ADA1DAD3}"/>
    <cellStyle name="Comma 7 3 2 5 2 4" xfId="28176" xr:uid="{3232A311-D609-458B-BB88-442524135ECA}"/>
    <cellStyle name="Comma 7 3 2 5 2 5" xfId="26605" xr:uid="{50A8589A-4F79-4E04-8B24-1FC08123ECB2}"/>
    <cellStyle name="Comma 7 3 2 5 2 6" xfId="15806" xr:uid="{08FBA676-7053-4D4B-84D1-9AE086CB2CC7}"/>
    <cellStyle name="Comma 7 3 2 5 3" xfId="3921" xr:uid="{5D81D462-7822-45A6-80AF-B55730968173}"/>
    <cellStyle name="Comma 7 3 2 5 4" xfId="8271" xr:uid="{D649FA0F-B89E-4A22-B14C-28E6DA4A5868}"/>
    <cellStyle name="Comma 7 3 2 5 5" xfId="24640" xr:uid="{512D7DB4-4EE8-420B-95C8-367F724C5259}"/>
    <cellStyle name="Comma 7 3 2 5 6" xfId="13524" xr:uid="{A56E6BFD-0D31-41E6-90CA-1027C537F8EF}"/>
    <cellStyle name="Comma 7 3 2 6" xfId="3316" xr:uid="{11A87F46-6C2A-4CD7-90BD-7B0B7050DBA1}"/>
    <cellStyle name="Comma 7 3 2 6 2" xfId="9002" xr:uid="{01A3A8AF-1FA2-418C-8684-CFCB3A324171}"/>
    <cellStyle name="Comma 7 3 2 6 2 2" xfId="18395" xr:uid="{327CB1E4-D4DE-422D-8BF5-829BE134B76B}"/>
    <cellStyle name="Comma 7 3 2 6 3" xfId="11077" xr:uid="{4181CC88-A328-48DA-AC80-387B4F3A9026}"/>
    <cellStyle name="Comma 7 3 2 6 3 2" xfId="21228" xr:uid="{8E4E06ED-13A5-4247-91E7-5D33DBB4132D}"/>
    <cellStyle name="Comma 7 3 2 6 4" xfId="24708" xr:uid="{F2CCC603-2E6C-48A9-9218-9593DBE35CAD}"/>
    <cellStyle name="Comma 7 3 2 6 5" xfId="28232" xr:uid="{4269EF9D-EE72-4183-9CFF-D9D612DB8F57}"/>
    <cellStyle name="Comma 7 3 2 6 6" xfId="15562" xr:uid="{406A7BBC-A923-4637-BBAF-F99EA4C0FBB2}"/>
    <cellStyle name="Comma 7 3 2 7" xfId="4247" xr:uid="{C6DEA7F9-55FA-422D-B8EC-39F669175E7D}"/>
    <cellStyle name="Comma 7 3 2 7 2" xfId="9692" xr:uid="{5F8B616C-1EF4-47BD-B971-F01BEF8DE2F7}"/>
    <cellStyle name="Comma 7 3 2 7 2 2" xfId="19640" xr:uid="{A076AB13-AC64-437C-8DCF-2DCE0A65B6BA}"/>
    <cellStyle name="Comma 7 3 2 7 3" xfId="12257" xr:uid="{B6BA972F-B268-4AC8-A959-C63C50F2747E}"/>
    <cellStyle name="Comma 7 3 2 7 3 2" xfId="22473" xr:uid="{245AC7F4-35FB-42DF-A069-76DDE3E73208}"/>
    <cellStyle name="Comma 7 3 2 7 4" xfId="26465" xr:uid="{095ED08A-5515-4F56-9D43-F9DA85E939EF}"/>
    <cellStyle name="Comma 7 3 2 7 5" xfId="28598" xr:uid="{D6AA9889-5523-4756-ACB9-07E5BDCB8D8B}"/>
    <cellStyle name="Comma 7 3 2 7 6" xfId="16807" xr:uid="{D8536D97-DAA5-46B8-93D4-410F7C8C9A06}"/>
    <cellStyle name="Comma 7 3 2 8" xfId="7925" xr:uid="{07ED5A5F-B984-45E5-80D4-8F9A8C5AAE22}"/>
    <cellStyle name="Comma 7 3 2 8 2" xfId="14800" xr:uid="{9EEBD551-F287-4111-A23C-7BB6438EBE1F}"/>
    <cellStyle name="Comma 7 3 2 9" xfId="8420" xr:uid="{88FC3109-B431-4442-A18C-B87CFEC579F4}"/>
    <cellStyle name="Comma 7 3 2 9 2" xfId="17631" xr:uid="{39E3A46E-C014-4A2A-A335-4335C9F4D34F}"/>
    <cellStyle name="Comma 7 3 3" xfId="577" xr:uid="{00000000-0005-0000-0000-000040020000}"/>
    <cellStyle name="Comma 7 3 3 10" xfId="24915" xr:uid="{6E9B2A8D-C6B5-46C9-9A20-FC67CCE9029E}"/>
    <cellStyle name="Comma 7 3 3 11" xfId="13280" xr:uid="{2E90EBC2-9DD6-4325-87D4-D5442231FC37}"/>
    <cellStyle name="Comma 7 3 3 2" xfId="578" xr:uid="{00000000-0005-0000-0000-000041020000}"/>
    <cellStyle name="Comma 7 3 3 2 2" xfId="2462" xr:uid="{B96482F8-E8DD-42C4-84CC-F51C4A4E6ADF}"/>
    <cellStyle name="Comma 7 3 3 2 2 2" xfId="7525" xr:uid="{6E5EC2CA-D95D-46E3-BCDA-43743AEA9E80}"/>
    <cellStyle name="Comma 7 3 3 2 2 2 2" xfId="23639" xr:uid="{0031054A-4683-4FC2-AA14-A5B90A62FBA7}"/>
    <cellStyle name="Comma 7 3 3 2 2 2 2 2" xfId="26765" xr:uid="{325F9FB8-2BEF-4807-ACB8-39FEA7D383C2}"/>
    <cellStyle name="Comma 7 3 3 2 2 2 3" xfId="26746" xr:uid="{B0256B32-5039-443E-86EA-44266FC3B812}"/>
    <cellStyle name="Comma 7 3 3 2 2 2 4" xfId="16297" xr:uid="{6D475185-895F-49DA-A8C5-FF29B040715B}"/>
    <cellStyle name="Comma 7 3 3 2 2 3" xfId="6310" xr:uid="{BB767E1E-1858-496B-B31E-13467F88ABFA}"/>
    <cellStyle name="Comma 7 3 3 2 2 3 2" xfId="29169" xr:uid="{686562AD-07D5-44DC-807E-7DFC161FCBDE}"/>
    <cellStyle name="Comma 7 3 3 2 2 3 3" xfId="27829" xr:uid="{22934457-5385-457D-8B69-701D848BD297}"/>
    <cellStyle name="Comma 7 3 3 2 2 3 4" xfId="19130" xr:uid="{A67844BC-3D9C-4158-85A4-3BE262453406}"/>
    <cellStyle name="Comma 7 3 3 2 2 4" xfId="11762" xr:uid="{EB22837E-1868-4AC0-A687-DB4D6AA5BC62}"/>
    <cellStyle name="Comma 7 3 3 2 2 4 2" xfId="21963" xr:uid="{71249306-CC91-4246-9977-D5709BF52CED}"/>
    <cellStyle name="Comma 7 3 3 2 2 5" xfId="25753" xr:uid="{8EB2E73E-D952-4A0B-B39B-69C86C3EDE55}"/>
    <cellStyle name="Comma 7 3 3 2 2 6" xfId="14180" xr:uid="{D8CEB344-79D4-42C6-BA38-AFD88B21EB47}"/>
    <cellStyle name="Comma 7 3 3 2 3" xfId="3644" xr:uid="{6FE7862B-055A-47F8-B519-7AF352495E51}"/>
    <cellStyle name="Comma 7 3 3 2 3 2" xfId="9298" xr:uid="{DBB64F49-9C3D-4DAE-B40B-8C01F81C7451}"/>
    <cellStyle name="Comma 7 3 3 2 3 2 2" xfId="28901" xr:uid="{1818F470-59B3-4A40-ADEA-9F37BDC441EE}"/>
    <cellStyle name="Comma 7 3 3 2 3 2 3" xfId="28027" xr:uid="{FC26575D-98B7-4CB8-81B4-FCCB08F267B5}"/>
    <cellStyle name="Comma 7 3 3 2 3 2 4" xfId="18789" xr:uid="{1DA2883B-291A-48EF-B76D-FB24477E774D}"/>
    <cellStyle name="Comma 7 3 3 2 3 3" xfId="11445" xr:uid="{51CD5A1D-93D5-4554-AA24-8901EB1CBDAA}"/>
    <cellStyle name="Comma 7 3 3 2 3 3 2" xfId="21622" xr:uid="{0786B04C-27B0-4554-AFD4-1260FB82D104}"/>
    <cellStyle name="Comma 7 3 3 2 3 4" xfId="25239" xr:uid="{5D241613-C91A-4FF6-9367-DD52CA63581D}"/>
    <cellStyle name="Comma 7 3 3 2 3 5" xfId="15956" xr:uid="{85D6A682-D314-4C27-910A-96D202B66A13}"/>
    <cellStyle name="Comma 7 3 3 2 4" xfId="3116" xr:uid="{5C4732BD-D690-4F36-8803-6E5A5BA3B001}"/>
    <cellStyle name="Comma 7 3 3 2 4 2" xfId="5613" xr:uid="{D85FDF3A-8FBB-43F4-8024-2E4AA3DA8C04}"/>
    <cellStyle name="Comma 7 3 3 2 5" xfId="4689" xr:uid="{3B6FB64B-EDDC-4BC8-BC1F-1C905A83202F}"/>
    <cellStyle name="Comma 7 3 3 2 5 2" xfId="9996" xr:uid="{B1BE2BEB-7E15-43E8-B35A-131FF3ED72DE}"/>
    <cellStyle name="Comma 7 3 3 2 5 2 2" xfId="20023" xr:uid="{56A0FA76-D97A-4C8C-83FD-611874C9B9FD}"/>
    <cellStyle name="Comma 7 3 3 2 5 3" xfId="12638" xr:uid="{D2490103-5805-4114-BC7A-825CD3CEE158}"/>
    <cellStyle name="Comma 7 3 3 2 5 3 2" xfId="22856" xr:uid="{A55C1849-6DB4-479C-8CAD-C452A4ED8578}"/>
    <cellStyle name="Comma 7 3 3 2 5 4" xfId="27388" xr:uid="{050AF99A-34B5-4399-AD11-E8BA27B6330B}"/>
    <cellStyle name="Comma 7 3 3 2 5 5" xfId="27422" xr:uid="{C37B9F65-C34B-4592-887A-4EBE7AD827F5}"/>
    <cellStyle name="Comma 7 3 3 2 5 6" xfId="17190" xr:uid="{8BB1E505-9A2A-4A95-A1E0-AE1A123A94F7}"/>
    <cellStyle name="Comma 7 3 3 2 6" xfId="2905" xr:uid="{0B8D0845-33AE-4E34-AB26-56F7BA38A3CC}"/>
    <cellStyle name="Comma 7 3 3 2 7" xfId="24170" xr:uid="{62A7E3E5-8A4A-4E4D-B095-855E7E90D4B8}"/>
    <cellStyle name="Comma 7 3 3 2 8" xfId="13697" xr:uid="{350FBDF1-77C9-4B5A-B16E-3A13C6CA00E6}"/>
    <cellStyle name="Comma 7 3 3 3" xfId="1837" xr:uid="{49829482-300D-4844-ABBD-A62C53A18B0C}"/>
    <cellStyle name="Comma 7 3 3 3 2" xfId="2463" xr:uid="{1E0C1B93-C715-4D1F-9DBA-A23297AC525D}"/>
    <cellStyle name="Comma 7 3 3 3 2 2" xfId="7526" xr:uid="{5841EE55-4426-42D4-A505-FA9049C56DC0}"/>
    <cellStyle name="Comma 7 3 3 3 2 2 2" xfId="29170" xr:uid="{9B703DC1-B617-47BE-A57C-C9A259DAED2E}"/>
    <cellStyle name="Comma 7 3 3 3 2 2 3" xfId="27538" xr:uid="{93BC3793-FBB9-4198-B127-BD3A33C7B01C}"/>
    <cellStyle name="Comma 7 3 3 3 2 2 4" xfId="19131" xr:uid="{2A90F98E-3D60-42B2-957E-79D69689392B}"/>
    <cellStyle name="Comma 7 3 3 3 2 3" xfId="6311" xr:uid="{0D0A092F-7D20-41AD-B81E-AC189FBC56C0}"/>
    <cellStyle name="Comma 7 3 3 3 2 3 2" xfId="21964" xr:uid="{49CB5C01-025B-4309-A884-34FADDF2B0DD}"/>
    <cellStyle name="Comma 7 3 3 3 2 4" xfId="26259" xr:uid="{34BCD6B2-C73D-4B36-8935-C2CEB803ED61}"/>
    <cellStyle name="Comma 7 3 3 3 2 5" xfId="16298" xr:uid="{5D3D2B41-A2BF-4CF6-8476-E429E3FBC8DA}"/>
    <cellStyle name="Comma 7 3 3 3 3" xfId="3976" xr:uid="{5BD153BB-AEB9-49FB-ABA0-69CC80F14006}"/>
    <cellStyle name="Comma 7 3 3 3 4" xfId="4835" xr:uid="{C3641CF5-F8F3-4241-95EE-775BE81FE0C4}"/>
    <cellStyle name="Comma 7 3 3 3 4 2" xfId="10106" xr:uid="{9218824A-F014-411A-B62F-7BBC99F37353}"/>
    <cellStyle name="Comma 7 3 3 3 4 2 2" xfId="20169" xr:uid="{A4ACD684-B7C9-468D-A5D9-030275EA9B7B}"/>
    <cellStyle name="Comma 7 3 3 3 4 3" xfId="12784" xr:uid="{C0A203EA-CB67-40B7-907C-013AFC6B1FAA}"/>
    <cellStyle name="Comma 7 3 3 3 4 3 2" xfId="23002" xr:uid="{12CE2A79-180D-4655-B1E3-CDC4067EC678}"/>
    <cellStyle name="Comma 7 3 3 3 4 4" xfId="17336" xr:uid="{9C152356-D98F-4A61-9039-C5D9E5AFA570}"/>
    <cellStyle name="Comma 7 3 3 3 5" xfId="8273" xr:uid="{ECAEC1AC-5E5C-4365-BD4D-1C3C28821B8C}"/>
    <cellStyle name="Comma 7 3 3 3 6" xfId="25854" xr:uid="{76780F6C-3F4D-4077-9266-F2DB74E81545}"/>
    <cellStyle name="Comma 7 3 3 3 7" xfId="14181" xr:uid="{AE4E70F9-D81C-4322-9622-C84BEC7D3518}"/>
    <cellStyle name="Comma 7 3 3 4" xfId="2461" xr:uid="{23510D95-2255-48FD-B638-2CCF080B4156}"/>
    <cellStyle name="Comma 7 3 3 4 2" xfId="3817" xr:uid="{10D17690-7619-40B8-83BE-9EB2AD8F73DD}"/>
    <cellStyle name="Comma 7 3 3 4 2 2" xfId="9492" xr:uid="{210893D6-AFA8-442F-BCD4-835FED340575}"/>
    <cellStyle name="Comma 7 3 3 4 2 2 2" xfId="29168" xr:uid="{725F5F87-9B68-4EC0-A5E4-1592BC64D747}"/>
    <cellStyle name="Comma 7 3 3 4 2 2 3" xfId="26820" xr:uid="{E0758052-7F6C-42A5-A497-76AACCC8BB0E}"/>
    <cellStyle name="Comma 7 3 3 4 2 2 4" xfId="19129" xr:uid="{92B21F6E-EE40-45F8-990C-84968D40A9A3}"/>
    <cellStyle name="Comma 7 3 3 4 2 3" xfId="11761" xr:uid="{A6812463-EE8A-4D43-8C04-F0EE0803EEE0}"/>
    <cellStyle name="Comma 7 3 3 4 2 3 2" xfId="21962" xr:uid="{CB3F1E29-1E85-43DE-A5D8-9854BB10BE1E}"/>
    <cellStyle name="Comma 7 3 3 4 2 4" xfId="26275" xr:uid="{85D9D3EC-262C-40AC-8BB0-152D80594681}"/>
    <cellStyle name="Comma 7 3 3 4 2 5" xfId="16296" xr:uid="{5DAD2D31-821E-4BB4-86D1-0D21BCC11B59}"/>
    <cellStyle name="Comma 7 3 3 4 3" xfId="3889" xr:uid="{7164B6EE-3179-4F96-BDF5-F30F957BFDE7}"/>
    <cellStyle name="Comma 7 3 3 4 3 2" xfId="6309" xr:uid="{A0D386B0-A1B2-46E6-9539-D2E900E5986B}"/>
    <cellStyle name="Comma 7 3 3 4 4" xfId="2904" xr:uid="{FF15DEB0-1E82-4A56-8620-EC9C9B7DA192}"/>
    <cellStyle name="Comma 7 3 3 4 5" xfId="23833" xr:uid="{17396BEA-0CF0-4A4E-A85F-FAF0CCC14E2C}"/>
    <cellStyle name="Comma 7 3 3 4 6" xfId="14179" xr:uid="{37642898-62BB-40F9-A849-2F3D3A0011B0}"/>
    <cellStyle name="Comma 7 3 3 5" xfId="3600" xr:uid="{0E71CDCB-A802-4720-9353-E41818F19AD4}"/>
    <cellStyle name="Comma 7 3 3 5 2" xfId="8328" xr:uid="{A476B7E8-4291-4741-8C33-8C108FF2702A}"/>
    <cellStyle name="Comma 7 3 3 5 2 2" xfId="29074" xr:uid="{BB09594D-C37E-4185-AEA4-19D331B73E2E}"/>
    <cellStyle name="Comma 7 3 3 5 2 3" xfId="27577" xr:uid="{0A582F81-5C6E-4B75-BFF4-9174A0F0B652}"/>
    <cellStyle name="Comma 7 3 3 5 2 4" xfId="15909" xr:uid="{10591294-B951-4096-8A1F-309BE5157FC1}"/>
    <cellStyle name="Comma 7 3 3 5 3" xfId="9254" xr:uid="{48F5DE42-0B8A-4AA5-9BD9-727AA2B3F958}"/>
    <cellStyle name="Comma 7 3 3 5 3 2" xfId="18742" xr:uid="{0A1544BD-8F69-4098-919C-26A29912A954}"/>
    <cellStyle name="Comma 7 3 3 5 4" xfId="11398" xr:uid="{65B7F97D-881D-4FD6-B22E-9052FA964F10}"/>
    <cellStyle name="Comma 7 3 3 5 4 2" xfId="21575" xr:uid="{3D6FDA1C-BBA8-407A-8F8E-55BCFCC763A2}"/>
    <cellStyle name="Comma 7 3 3 5 5" xfId="24055" xr:uid="{E67AF5B6-8862-41BC-9659-3B14AC45F719}"/>
    <cellStyle name="Comma 7 3 3 5 6" xfId="13627" xr:uid="{88740B38-65FC-470B-923E-461FA5684308}"/>
    <cellStyle name="Comma 7 3 3 6" xfId="4552" xr:uid="{57490F07-2308-4CFD-B99F-CE5E03C2A847}"/>
    <cellStyle name="Comma 7 3 3 6 2" xfId="9905" xr:uid="{5B2788DE-52E9-4209-A236-3CBB82A86DB5}"/>
    <cellStyle name="Comma 7 3 3 6 2 2" xfId="19886" xr:uid="{1D52D548-0619-4953-984A-35FF5D6B3779}"/>
    <cellStyle name="Comma 7 3 3 6 3" xfId="12501" xr:uid="{D3498609-1F92-416C-A7D7-43E0541FC304}"/>
    <cellStyle name="Comma 7 3 3 6 3 2" xfId="22719" xr:uid="{8B1A974D-D493-4BFC-ABD6-99496143C818}"/>
    <cellStyle name="Comma 7 3 3 6 4" xfId="25861" xr:uid="{CDC6C9B8-084F-4CE2-BCFD-10DC8E15D433}"/>
    <cellStyle name="Comma 7 3 3 6 5" xfId="26840" xr:uid="{5B3D0B1A-1B70-47CB-98F0-A78736B82A88}"/>
    <cellStyle name="Comma 7 3 3 6 6" xfId="17053" xr:uid="{97B57A81-A673-45E6-84FD-4BCCA5947C80}"/>
    <cellStyle name="Comma 7 3 3 7" xfId="7927" xr:uid="{0CD34ABE-5B65-4048-8E1D-99A7843B5569}"/>
    <cellStyle name="Comma 7 3 3 7 2" xfId="28629" xr:uid="{5CEE392C-04E4-4755-989D-13E828B600A3}"/>
    <cellStyle name="Comma 7 3 3 7 3" xfId="27413" xr:uid="{ACE0E5B6-AC9D-43E3-9690-E94E8FF7A734}"/>
    <cellStyle name="Comma 7 3 3 7 4" xfId="14802" xr:uid="{4E9A9F91-075C-457A-B3BA-CEF06F0A9566}"/>
    <cellStyle name="Comma 7 3 3 8" xfId="8422" xr:uid="{0146CCDB-0191-44DB-8AB1-948B342CAAC0}"/>
    <cellStyle name="Comma 7 3 3 8 2" xfId="17633" xr:uid="{FC334E7D-135A-4CDA-A88D-32B9D5D67763}"/>
    <cellStyle name="Comma 7 3 3 9" xfId="10371" xr:uid="{50EC75E8-1E3A-49C7-AD51-0718E7E8AC34}"/>
    <cellStyle name="Comma 7 3 3 9 2" xfId="20466" xr:uid="{1A0835A1-4F38-4E22-9318-12AE5A4773E6}"/>
    <cellStyle name="Comma 7 3 4" xfId="579" xr:uid="{00000000-0005-0000-0000-000042020000}"/>
    <cellStyle name="Comma 7 3 4 10" xfId="13695" xr:uid="{DAF39EA6-2F39-4C08-ABAD-5A5F625A06B2}"/>
    <cellStyle name="Comma 7 3 4 2" xfId="2464" xr:uid="{9982FD80-9E82-4038-9671-386A67AEDAA5}"/>
    <cellStyle name="Comma 7 3 4 2 2" xfId="3818" xr:uid="{E32572D4-0C12-4D85-922D-B0694868DD24}"/>
    <cellStyle name="Comma 7 3 4 2 2 2" xfId="9493" xr:uid="{A0EF3F5F-5CE0-4456-A53A-F17C7E759A0B}"/>
    <cellStyle name="Comma 7 3 4 2 2 2 2" xfId="29171" xr:uid="{D4405C51-8A46-437B-A463-9629DEB6585E}"/>
    <cellStyle name="Comma 7 3 4 2 2 2 3" xfId="28412" xr:uid="{FC92CD6A-0B50-4AF8-AA1D-C40809724B04}"/>
    <cellStyle name="Comma 7 3 4 2 2 2 4" xfId="19132" xr:uid="{ADBC302A-3033-4473-825D-4BD37D80F1C6}"/>
    <cellStyle name="Comma 7 3 4 2 2 3" xfId="11763" xr:uid="{A64C7973-329A-4015-9E1B-731820FA6132}"/>
    <cellStyle name="Comma 7 3 4 2 2 3 2" xfId="21965" xr:uid="{32511094-8C43-4384-BEF9-7B834BD8A28F}"/>
    <cellStyle name="Comma 7 3 4 2 2 4" xfId="26172" xr:uid="{FF5AC1BB-30B6-427F-A2F4-07819C72D01B}"/>
    <cellStyle name="Comma 7 3 4 2 2 5" xfId="16299" xr:uid="{49032043-0A87-42F9-AEC6-CB712B85E619}"/>
    <cellStyle name="Comma 7 3 4 2 3" xfId="3883" xr:uid="{9284E0F6-FCE6-49C0-BB56-E5CBEACA6651}"/>
    <cellStyle name="Comma 7 3 4 2 3 2" xfId="6312" xr:uid="{319E5623-EA50-4D6E-A0AE-2AFE4A52E63E}"/>
    <cellStyle name="Comma 7 3 4 2 4" xfId="2907" xr:uid="{87879E51-66DD-4E8A-9CA2-B16FFD889BC1}"/>
    <cellStyle name="Comma 7 3 4 2 5" xfId="24205" xr:uid="{1EAEBEA6-B893-4F7E-AD23-8118BFE65ECE}"/>
    <cellStyle name="Comma 7 3 4 2 6" xfId="14182" xr:uid="{399E4F91-AD35-4CD0-BDEF-916D54588E3B}"/>
    <cellStyle name="Comma 7 3 4 3" xfId="2908" xr:uid="{4F40BA5F-C1B8-4F77-9FD0-D6B8C433DB27}"/>
    <cellStyle name="Comma 7 3 4 3 2" xfId="4239" xr:uid="{CCF3E3EA-6531-4FC5-A886-E3BC9565D86C}"/>
    <cellStyle name="Comma 7 3 4 3 2 2" xfId="9685" xr:uid="{AFBE07E6-76DE-449E-8500-B3539D3EADFB}"/>
    <cellStyle name="Comma 7 3 4 3 2 2 2" xfId="19633" xr:uid="{982D39BF-D83A-4A24-87E7-FE5077FFF350}"/>
    <cellStyle name="Comma 7 3 4 3 2 3" xfId="12250" xr:uid="{FEBF36A6-6295-4D5D-BF0F-6AAF1A2A09CD}"/>
    <cellStyle name="Comma 7 3 4 3 2 3 2" xfId="22466" xr:uid="{D869542E-2F91-4990-81AE-0BAFC9085C1D}"/>
    <cellStyle name="Comma 7 3 4 3 2 4" xfId="28718" xr:uid="{4B0F8390-5B43-45FD-BF75-F3E0C50095DE}"/>
    <cellStyle name="Comma 7 3 4 3 2 5" xfId="28324" xr:uid="{A76E2267-1249-46C0-AB5F-EF01AD1AFDEE}"/>
    <cellStyle name="Comma 7 3 4 3 2 6" xfId="16800" xr:uid="{E9479927-6612-492A-B3F7-2B372972B12C}"/>
    <cellStyle name="Comma 7 3 4 3 3" xfId="24859" xr:uid="{A63DDD1D-CFD1-43E1-9BF8-C4DAB0AF69C4}"/>
    <cellStyle name="Comma 7 3 4 4" xfId="2906" xr:uid="{543F4411-B1F9-44D3-A1AC-7CF1C3CC8DA7}"/>
    <cellStyle name="Comma 7 3 4 4 2" xfId="5614" xr:uid="{5AE6C4E5-ADFF-4188-9888-8E75F0A7A21E}"/>
    <cellStyle name="Comma 7 3 4 5" xfId="4687" xr:uid="{7387CDF9-1E23-4B6C-9D8C-FA6572DB732A}"/>
    <cellStyle name="Comma 7 3 4 5 2" xfId="9994" xr:uid="{B3BE9227-C123-42B0-8758-F43635A092BE}"/>
    <cellStyle name="Comma 7 3 4 5 2 2" xfId="20021" xr:uid="{D9AE5288-2CCB-40DD-BB0A-FE74EB7CDBB7}"/>
    <cellStyle name="Comma 7 3 4 5 3" xfId="12636" xr:uid="{C9CB8FDC-D3D6-4310-98E2-4CACF6F56F9F}"/>
    <cellStyle name="Comma 7 3 4 5 3 2" xfId="22854" xr:uid="{A6F681F4-149E-454D-AB46-5F1A1D12F1C3}"/>
    <cellStyle name="Comma 7 3 4 5 4" xfId="27582" xr:uid="{601297E7-A8B2-4370-BBC9-E8E346EAC053}"/>
    <cellStyle name="Comma 7 3 4 5 5" xfId="28024" xr:uid="{9801E37D-C99F-4682-B897-0DD563488DC2}"/>
    <cellStyle name="Comma 7 3 4 5 6" xfId="17188" xr:uid="{B8E9172F-7099-432B-9437-EB0DE4B63719}"/>
    <cellStyle name="Comma 7 3 4 6" xfId="7928" xr:uid="{C28586BB-9850-413B-88F7-74EF0857AC4E}"/>
    <cellStyle name="Comma 7 3 4 6 2" xfId="14803" xr:uid="{C011E943-70D9-4BCF-BC2C-A90647F54956}"/>
    <cellStyle name="Comma 7 3 4 7" xfId="8423" xr:uid="{4417EF38-94FA-40F9-9BFF-DF02E367518C}"/>
    <cellStyle name="Comma 7 3 4 7 2" xfId="17634" xr:uid="{BF24958F-146B-49E8-BE8E-32EBA2C57B8E}"/>
    <cellStyle name="Comma 7 3 4 8" xfId="10372" xr:uid="{91B55F9B-F084-4486-B141-E279C8879478}"/>
    <cellStyle name="Comma 7 3 4 8 2" xfId="20467" xr:uid="{19942A08-CFA8-4D30-98EB-7C026CA91A0F}"/>
    <cellStyle name="Comma 7 3 4 9" xfId="23611" xr:uid="{837E61CE-1721-40B0-88C3-01372667AA31}"/>
    <cellStyle name="Comma 7 3 5" xfId="580" xr:uid="{00000000-0005-0000-0000-000043020000}"/>
    <cellStyle name="Comma 7 3 5 2" xfId="3819" xr:uid="{95C5A22A-D280-4DAA-9DF2-82108EC05730}"/>
    <cellStyle name="Comma 7 3 5 2 2" xfId="9494" xr:uid="{5FF0E943-BB41-4AD0-A119-E4B780F4C92D}"/>
    <cellStyle name="Comma 7 3 5 2 2 2" xfId="29172" xr:uid="{5EDBE311-FE80-4921-BA05-03B271B73EBB}"/>
    <cellStyle name="Comma 7 3 5 2 2 3" xfId="26985" xr:uid="{6E6F4B4A-851E-48F5-ABCB-583185E93A2C}"/>
    <cellStyle name="Comma 7 3 5 2 2 4" xfId="19133" xr:uid="{48A7550F-47C8-491D-AA0A-0B09D9B34DCA}"/>
    <cellStyle name="Comma 7 3 5 2 3" xfId="11764" xr:uid="{C133CBD1-5A33-4473-BD57-A227C477E79C}"/>
    <cellStyle name="Comma 7 3 5 2 3 2" xfId="21966" xr:uid="{7DF7F310-9D5B-4CD0-91C6-9A8230E52221}"/>
    <cellStyle name="Comma 7 3 5 2 4" xfId="24707" xr:uid="{80A2F5A3-D06C-4F74-8739-BF47BB9337D8}"/>
    <cellStyle name="Comma 7 3 5 2 5" xfId="16300" xr:uid="{6DEE3D5D-20D4-447F-AAEE-8321EC1F7B66}"/>
    <cellStyle name="Comma 7 3 5 3" xfId="3994" xr:uid="{52A2C5A0-3800-4D64-A2B4-09523EE02210}"/>
    <cellStyle name="Comma 7 3 5 3 2" xfId="5615" xr:uid="{9605C338-FE89-4040-8BD8-66D8B1B55B79}"/>
    <cellStyle name="Comma 7 3 5 4" xfId="4836" xr:uid="{FD42C9AA-C793-467C-B833-39FA2938EC2A}"/>
    <cellStyle name="Comma 7 3 5 4 2" xfId="10107" xr:uid="{8E457379-76CF-459B-A352-645E95B2DB9B}"/>
    <cellStyle name="Comma 7 3 5 4 2 2" xfId="20170" xr:uid="{76AE6F63-F45F-48E1-80CA-9AFE95EB51C6}"/>
    <cellStyle name="Comma 7 3 5 4 3" xfId="12785" xr:uid="{649812F2-7074-4FF2-843B-FDC26165BA1E}"/>
    <cellStyle name="Comma 7 3 5 4 3 2" xfId="23003" xr:uid="{DC328238-EE73-4D55-9F4D-8780CF93DBE1}"/>
    <cellStyle name="Comma 7 3 5 4 4" xfId="17337" xr:uid="{E94F0339-B47E-4375-BDE1-09C55A26C88B}"/>
    <cellStyle name="Comma 7 3 5 5" xfId="2909" xr:uid="{9735A833-2EB9-4B0A-9C69-73BB2627BB4F}"/>
    <cellStyle name="Comma 7 3 5 6" xfId="25228" xr:uid="{B35765BC-BDC0-4CC6-AE10-5B59DB1A6087}"/>
    <cellStyle name="Comma 7 3 5 7" xfId="14183" xr:uid="{E71A6950-490F-496E-AC43-19F74CAE90A5}"/>
    <cellStyle name="Comma 7 3 6" xfId="1834" xr:uid="{2CD73E72-C7AA-49E2-98D1-53AFB3180783}"/>
    <cellStyle name="Comma 7 3 6 2" xfId="2365" xr:uid="{6B028829-FF7A-4AF9-AA6C-92E858598DE1}"/>
    <cellStyle name="Comma 7 3 6 2 2" xfId="7466" xr:uid="{EDD5740F-D4C6-433D-84F8-56311C4F014B}"/>
    <cellStyle name="Comma 7 3 6 2 2 2" xfId="26365" xr:uid="{6C625C78-44A8-4FED-B7E0-1B7C53869A76}"/>
    <cellStyle name="Comma 7 3 6 2 2 3" xfId="28194" xr:uid="{CF5592BD-2821-4EAF-9CFB-7B2934382C12}"/>
    <cellStyle name="Comma 7 3 6 2 2 4" xfId="18977" xr:uid="{0920454A-C88E-4D3D-B272-99F9A6485B4F}"/>
    <cellStyle name="Comma 7 3 6 2 3" xfId="6239" xr:uid="{BC3C69D8-B864-49BA-8955-2E719B4B06EE}"/>
    <cellStyle name="Comma 7 3 6 2 3 2" xfId="21810" xr:uid="{7A53E887-2A3D-428B-9F10-EA460088EB00}"/>
    <cellStyle name="Comma 7 3 6 2 4" xfId="26210" xr:uid="{CC7A50C4-194F-45E5-97CA-DED5B26D42EE}"/>
    <cellStyle name="Comma 7 3 6 2 5" xfId="16144" xr:uid="{11906BE3-4BD8-4FA0-AC16-D91590C813E2}"/>
    <cellStyle name="Comma 7 3 6 3" xfId="3900" xr:uid="{AA1CDFFC-9CC7-411C-9D6A-132E3ABDFBCF}"/>
    <cellStyle name="Comma 7 3 6 4" xfId="8274" xr:uid="{B722623F-9469-41A9-9ADF-E900A44F9E4A}"/>
    <cellStyle name="Comma 7 3 6 5" xfId="26047" xr:uid="{42F624FF-F3D8-4BF7-A5D1-7AFDC547E00F}"/>
    <cellStyle name="Comma 7 3 6 6" xfId="13978" xr:uid="{3D29C314-0C90-4269-ACAF-708D553B0E11}"/>
    <cellStyle name="Comma 7 3 7" xfId="2899" xr:uid="{90E3A3B3-525B-4A50-B934-84F631829EFC}"/>
    <cellStyle name="Comma 7 3 7 2" xfId="3464" xr:uid="{C2829AD3-A1FF-456B-819C-A4F2C2C5A1B5}"/>
    <cellStyle name="Comma 7 3 7 2 2" xfId="9118" xr:uid="{75895987-5489-4EC6-9936-8D364C1113CD}"/>
    <cellStyle name="Comma 7 3 7 2 2 2" xfId="18579" xr:uid="{563A7C1F-C0E5-47DD-B7C4-8ACB9E3FC971}"/>
    <cellStyle name="Comma 7 3 7 2 3" xfId="11237" xr:uid="{9A9DF891-F084-4F1C-878D-55B1B9118021}"/>
    <cellStyle name="Comma 7 3 7 2 3 2" xfId="21412" xr:uid="{FE1F65C9-D763-4712-95F9-8543ACFDC659}"/>
    <cellStyle name="Comma 7 3 7 2 4" xfId="28758" xr:uid="{6ECBB8E3-A330-4209-B81A-2825B314FC3F}"/>
    <cellStyle name="Comma 7 3 7 2 5" xfId="27386" xr:uid="{E5986772-EA63-40E3-87DD-2695C3EEA2D8}"/>
    <cellStyle name="Comma 7 3 7 2 6" xfId="15746" xr:uid="{4D371559-91A9-4A2F-96B3-681A4A2BBC47}"/>
    <cellStyle name="Comma 7 3 7 3" xfId="3985" xr:uid="{2C0494BB-9ABA-41C7-A2D4-0D6A017DBC91}"/>
    <cellStyle name="Comma 7 3 7 4" xfId="8270" xr:uid="{639F05AA-F708-47A6-B9FE-A1AAE52C023A}"/>
    <cellStyle name="Comma 7 3 7 5" xfId="23570" xr:uid="{C28DBC0B-B862-43D5-A53F-CE89E82BBE21}"/>
    <cellStyle name="Comma 7 3 7 6" xfId="13464" xr:uid="{3EA827EB-C3E5-45D5-9F94-BB52BD3C6BF2}"/>
    <cellStyle name="Comma 7 3 8" xfId="3256" xr:uid="{0AD72B65-4D57-4BD2-A649-8718567BAF5E}"/>
    <cellStyle name="Comma 7 3 8 2" xfId="8944" xr:uid="{BA1C1EE4-A7DA-42E7-ACDF-5CD0855B2D82}"/>
    <cellStyle name="Comma 7 3 8 2 2" xfId="18335" xr:uid="{C216B960-80DE-4CCE-A566-531845D8C66A}"/>
    <cellStyle name="Comma 7 3 8 3" xfId="11017" xr:uid="{7F38721C-9ADA-40CC-B1AD-3C9E383B0B63}"/>
    <cellStyle name="Comma 7 3 8 3 2" xfId="21168" xr:uid="{646D2E7D-80B9-49A9-A602-8BCFBB9CF71E}"/>
    <cellStyle name="Comma 7 3 8 4" xfId="24778" xr:uid="{4D18E729-8820-4DC8-8BA6-A61043B002E9}"/>
    <cellStyle name="Comma 7 3 8 5" xfId="28992" xr:uid="{1827DF68-FCAA-4130-BDAF-6D62359DCD7F}"/>
    <cellStyle name="Comma 7 3 8 6" xfId="15502" xr:uid="{D52AE5E7-B460-4D53-8C53-B5D6E18D4BD9}"/>
    <cellStyle name="Comma 7 3 9" xfId="4295" xr:uid="{413955AC-A70B-4287-8E2D-BB9B2271AD0B}"/>
    <cellStyle name="Comma 7 3 9 2" xfId="9738" xr:uid="{6884C8F0-A963-4982-B5CF-70701903BB8B}"/>
    <cellStyle name="Comma 7 3 9 2 2" xfId="19687" xr:uid="{22C2F4DF-8E4B-4D88-85DE-FD3081C39C01}"/>
    <cellStyle name="Comma 7 3 9 3" xfId="12304" xr:uid="{7B6112FA-A1EA-49FA-943A-A2FB9E81F1AB}"/>
    <cellStyle name="Comma 7 3 9 3 2" xfId="22520" xr:uid="{EBEE5DE8-3232-463A-8222-21A95F1F3EA6}"/>
    <cellStyle name="Comma 7 3 9 4" xfId="26381" xr:uid="{1EC3B858-63E4-4611-8EE3-796D4F8B33D8}"/>
    <cellStyle name="Comma 7 3 9 5" xfId="28259" xr:uid="{7FAEA2DC-CCA7-478A-AB6A-750BD77E0CBF}"/>
    <cellStyle name="Comma 7 3 9 6" xfId="16854" xr:uid="{1B94B2F3-AE31-462C-BCC4-7D3667F89D48}"/>
    <cellStyle name="Comma 7 4" xfId="581" xr:uid="{00000000-0005-0000-0000-000044020000}"/>
    <cellStyle name="Comma 7 4 10" xfId="8424" xr:uid="{D0FF6A49-E806-4FFA-8EA8-EEAE6C93426D}"/>
    <cellStyle name="Comma 7 4 10 2" xfId="17635" xr:uid="{6EC09AE9-F686-446F-BBCF-1B18C2E34D92}"/>
    <cellStyle name="Comma 7 4 11" xfId="10373" xr:uid="{0D70DFED-4197-41B9-AB3E-B51CCC507D7C}"/>
    <cellStyle name="Comma 7 4 11 2" xfId="20468" xr:uid="{BDD0A0B5-2C8C-4069-BC5F-B20514728538}"/>
    <cellStyle name="Comma 7 4 12" xfId="25315" xr:uid="{5A093861-E6AB-4AE3-AB59-59CD49B8E70E}"/>
    <cellStyle name="Comma 7 4 13" xfId="13042" xr:uid="{F5BCE82E-B146-4E15-82DB-0669845E5ADE}"/>
    <cellStyle name="Comma 7 4 2" xfId="582" xr:uid="{00000000-0005-0000-0000-000045020000}"/>
    <cellStyle name="Comma 7 4 2 10" xfId="10374" xr:uid="{1D5F6825-B7E0-4F47-9B9F-4F521F98F41A}"/>
    <cellStyle name="Comma 7 4 2 10 2" xfId="20469" xr:uid="{E32C7504-D90F-4D2F-AD2E-635AC7167A73}"/>
    <cellStyle name="Comma 7 4 2 11" xfId="25884" xr:uid="{D8525B90-189E-4D58-A970-B6FAD15C59AA}"/>
    <cellStyle name="Comma 7 4 2 12" xfId="13123" xr:uid="{B155E3DD-BA0C-4DA2-B6A8-E4FC248B3672}"/>
    <cellStyle name="Comma 7 4 2 2" xfId="583" xr:uid="{00000000-0005-0000-0000-000046020000}"/>
    <cellStyle name="Comma 7 4 2 2 10" xfId="13699" xr:uid="{A0CF90E9-508C-46A6-A322-5787E757B358}"/>
    <cellStyle name="Comma 7 4 2 2 2" xfId="584" xr:uid="{00000000-0005-0000-0000-000047020000}"/>
    <cellStyle name="Comma 7 4 2 2 2 2" xfId="3820" xr:uid="{D200CB26-19A6-4D92-B34B-A21E9E1F95FB}"/>
    <cellStyle name="Comma 7 4 2 2 2 2 2" xfId="9495" xr:uid="{6488E98B-0B28-415F-8595-8E83A1E0271B}"/>
    <cellStyle name="Comma 7 4 2 2 2 2 2 2" xfId="29174" xr:uid="{ABCD164F-6BEF-46AF-A5AC-DCAD7E40570D}"/>
    <cellStyle name="Comma 7 4 2 2 2 2 2 3" xfId="27455" xr:uid="{C10C4C32-C618-43A0-B8C9-A453F0CC6C5C}"/>
    <cellStyle name="Comma 7 4 2 2 2 2 2 4" xfId="19135" xr:uid="{EA315E25-9BA5-4BA8-A810-FB528F065454}"/>
    <cellStyle name="Comma 7 4 2 2 2 2 3" xfId="11765" xr:uid="{5A4699F1-7C08-404E-8128-BE57B385A84E}"/>
    <cellStyle name="Comma 7 4 2 2 2 2 3 2" xfId="21968" xr:uid="{547FDD86-B62E-485C-923F-BE861F1B8937}"/>
    <cellStyle name="Comma 7 4 2 2 2 2 4" xfId="26188" xr:uid="{CA5CBD41-6B59-4EFF-BF25-C7FE7ED6AABE}"/>
    <cellStyle name="Comma 7 4 2 2 2 2 5" xfId="16302" xr:uid="{1C3AF550-361B-4720-AC00-10E1B77E347A}"/>
    <cellStyle name="Comma 7 4 2 2 2 3" xfId="3120" xr:uid="{E038F58F-8D02-4F04-8B43-DC2C27D15669}"/>
    <cellStyle name="Comma 7 4 2 2 2 3 2" xfId="5616" xr:uid="{423F1D5B-4872-459B-9FE9-3EF289A3B6A8}"/>
    <cellStyle name="Comma 7 4 2 2 2 4" xfId="2913" xr:uid="{3D3CE29C-A5DF-4803-8775-EA4C0ACF08C0}"/>
    <cellStyle name="Comma 7 4 2 2 2 5" xfId="25767" xr:uid="{7EEBAF39-D369-4160-A960-C9A97207350E}"/>
    <cellStyle name="Comma 7 4 2 2 2 6" xfId="14185" xr:uid="{DAFF29C4-D959-4D3D-B924-4AD3E27BB2FC}"/>
    <cellStyle name="Comma 7 4 2 2 3" xfId="1840" xr:uid="{3371D4B9-19F0-4BD3-8693-CAD39D159D98}"/>
    <cellStyle name="Comma 7 4 2 2 3 2" xfId="5043" xr:uid="{4BEC2BA7-9EE2-4A05-9D10-FDEBDDD6C96F}"/>
    <cellStyle name="Comma 7 4 2 2 3 2 2" xfId="10294" xr:uid="{FFCF9FE6-0C05-4F47-AD0F-3E7CD47A5338}"/>
    <cellStyle name="Comma 7 4 2 2 3 2 2 2" xfId="20389" xr:uid="{8C0A0FBB-7811-4013-962A-735B6A410826}"/>
    <cellStyle name="Comma 7 4 2 2 3 2 3" xfId="12972" xr:uid="{DD102BAE-E6A1-4C41-9F91-77192C294F99}"/>
    <cellStyle name="Comma 7 4 2 2 3 2 3 2" xfId="23222" xr:uid="{75302F87-E46F-40CF-B0F8-F34B2564FDCC}"/>
    <cellStyle name="Comma 7 4 2 2 3 2 4" xfId="28436" xr:uid="{5391A71B-E58F-4751-9B87-122C35F2170B}"/>
    <cellStyle name="Comma 7 4 2 2 3 2 5" xfId="27677" xr:uid="{D30E592E-A1C6-4EC4-9989-B1EF3C8ACBA1}"/>
    <cellStyle name="Comma 7 4 2 2 3 2 6" xfId="17556" xr:uid="{F2993100-2A48-4C0B-84FE-5FBCA2C28AE2}"/>
    <cellStyle name="Comma 7 4 2 2 3 3" xfId="24361" xr:uid="{536B75FF-AB96-479B-B17B-DB1DD331F3AF}"/>
    <cellStyle name="Comma 7 4 2 2 4" xfId="2912" xr:uid="{985A22B9-21D0-4873-A1A5-7FAD91756E27}"/>
    <cellStyle name="Comma 7 4 2 2 4 2" xfId="5255" xr:uid="{F9899E77-9309-468D-9F5F-A0A0307F0B8A}"/>
    <cellStyle name="Comma 7 4 2 2 4 2 2" xfId="27356" xr:uid="{52854A1F-A419-4D51-A6FB-DB0941E6B40E}"/>
    <cellStyle name="Comma 7 4 2 2 4 3" xfId="26775" xr:uid="{6E555B02-203A-4356-AA59-385D042604D6}"/>
    <cellStyle name="Comma 7 4 2 2 5" xfId="4690" xr:uid="{CDC1B53C-632A-49FB-952E-F87DFF52E797}"/>
    <cellStyle name="Comma 7 4 2 2 5 2" xfId="9997" xr:uid="{E54F0F2B-321C-4878-A40C-481D10AB1503}"/>
    <cellStyle name="Comma 7 4 2 2 5 2 2" xfId="20024" xr:uid="{548AC870-6914-4B01-A72C-C60900D4943C}"/>
    <cellStyle name="Comma 7 4 2 2 5 3" xfId="12639" xr:uid="{08A5698E-8342-4F03-BE40-536A32CD4266}"/>
    <cellStyle name="Comma 7 4 2 2 5 3 2" xfId="22857" xr:uid="{9E20A4E3-BC53-44FF-BCBD-8A8A72B0AC6B}"/>
    <cellStyle name="Comma 7 4 2 2 5 4" xfId="27097" xr:uid="{771637BC-FB97-4C2E-9720-229733840739}"/>
    <cellStyle name="Comma 7 4 2 2 5 5" xfId="28768" xr:uid="{0645CA47-75E3-437D-A69D-8F3FE05F206A}"/>
    <cellStyle name="Comma 7 4 2 2 5 6" xfId="17191" xr:uid="{F56986B3-3DD8-49E5-B759-00AD4167C0B6}"/>
    <cellStyle name="Comma 7 4 2 2 6" xfId="7931" xr:uid="{BF452490-2ED2-4DEA-BED5-CC1D91D226C3}"/>
    <cellStyle name="Comma 7 4 2 2 6 2" xfId="28175" xr:uid="{873E3DE3-72EE-4989-BAA3-D37F3BD459EF}"/>
    <cellStyle name="Comma 7 4 2 2 6 3" xfId="27374" xr:uid="{526AC502-7038-4FD0-B43D-0752D3BD8128}"/>
    <cellStyle name="Comma 7 4 2 2 6 4" xfId="14806" xr:uid="{A30C05EF-41BF-4ED3-A676-CEF3C1A8DE60}"/>
    <cellStyle name="Comma 7 4 2 2 7" xfId="8426" xr:uid="{EDF3FA77-9109-4F23-8F0C-A6A74348783E}"/>
    <cellStyle name="Comma 7 4 2 2 7 2" xfId="17637" xr:uid="{8B21D447-5BCE-4E7B-972B-02A6C663E09A}"/>
    <cellStyle name="Comma 7 4 2 2 8" xfId="10375" xr:uid="{8DF305C1-5C89-41A5-88AE-372B920D3CFD}"/>
    <cellStyle name="Comma 7 4 2 2 8 2" xfId="20470" xr:uid="{9F4B70C2-9AA8-409A-A2FC-6D0FA7E95B4C}"/>
    <cellStyle name="Comma 7 4 2 2 9" xfId="25439" xr:uid="{A6C81B7A-3213-45E8-A010-FBD0B1279BF5}"/>
    <cellStyle name="Comma 7 4 2 3" xfId="585" xr:uid="{00000000-0005-0000-0000-000048020000}"/>
    <cellStyle name="Comma 7 4 2 3 2" xfId="3821" xr:uid="{05A1216A-79F5-4543-BF96-716FCD0F69C1}"/>
    <cellStyle name="Comma 7 4 2 3 2 2" xfId="9496" xr:uid="{4ACC55C3-B7A9-4DBB-A31C-C0426439B57F}"/>
    <cellStyle name="Comma 7 4 2 3 2 2 2" xfId="29175" xr:uid="{FB1F2361-DD13-49A0-8C43-2CE7A69032FC}"/>
    <cellStyle name="Comma 7 4 2 3 2 2 3" xfId="27027" xr:uid="{A85DE032-60C0-4D80-BB53-41E2D068888E}"/>
    <cellStyle name="Comma 7 4 2 3 2 2 4" xfId="19136" xr:uid="{DE59B2EC-152C-4D21-89CF-F701FC16D985}"/>
    <cellStyle name="Comma 7 4 2 3 2 3" xfId="11766" xr:uid="{18FBC777-4F16-4756-A0A9-DF821A4A9A1F}"/>
    <cellStyle name="Comma 7 4 2 3 2 3 2" xfId="21969" xr:uid="{40F618E8-0A41-46D1-AA3E-81838722D599}"/>
    <cellStyle name="Comma 7 4 2 3 2 4" xfId="26050" xr:uid="{358538C2-0713-4BBB-99AC-1513964D9236}"/>
    <cellStyle name="Comma 7 4 2 3 2 5" xfId="16303" xr:uid="{54022A0B-1EF3-4B00-AA5E-64246B0BB104}"/>
    <cellStyle name="Comma 7 4 2 3 3" xfId="3931" xr:uid="{8A1423B2-F3A8-4090-BB2B-1499B27AE992}"/>
    <cellStyle name="Comma 7 4 2 3 3 2" xfId="5617" xr:uid="{8CDB06DC-86D7-457B-8119-883267B23324}"/>
    <cellStyle name="Comma 7 4 2 3 4" xfId="4837" xr:uid="{2782F350-E7A7-4000-B68A-9BA788A00154}"/>
    <cellStyle name="Comma 7 4 2 3 4 2" xfId="10108" xr:uid="{0C058D4B-124B-4354-A34A-578C298CF455}"/>
    <cellStyle name="Comma 7 4 2 3 4 2 2" xfId="20171" xr:uid="{934629C5-4D3E-4E9D-AA68-DF830BE95341}"/>
    <cellStyle name="Comma 7 4 2 3 4 3" xfId="12786" xr:uid="{B21AC4A2-09AF-4C9B-B17E-313EDD2515FB}"/>
    <cellStyle name="Comma 7 4 2 3 4 3 2" xfId="23004" xr:uid="{A669536D-FF99-4D50-A290-122BA1700026}"/>
    <cellStyle name="Comma 7 4 2 3 4 4" xfId="17338" xr:uid="{8AAD3530-D6AE-4E64-B79A-D4247660B7BC}"/>
    <cellStyle name="Comma 7 4 2 3 5" xfId="2914" xr:uid="{FA5A3B10-9F56-4997-92A5-41520D3C7BB1}"/>
    <cellStyle name="Comma 7 4 2 3 6" xfId="24974" xr:uid="{ACC0BC26-4725-40CE-ADD3-E8DA988E7BC1}"/>
    <cellStyle name="Comma 7 4 2 3 7" xfId="14186" xr:uid="{2592CED2-D2B1-439C-9F57-45D0AEC6BC28}"/>
    <cellStyle name="Comma 7 4 2 4" xfId="1839" xr:uid="{6AB72584-EE70-4DFC-A6E8-D9871F74649C}"/>
    <cellStyle name="Comma 7 4 2 4 2" xfId="2465" xr:uid="{FAC76F29-790C-444B-9268-B0886D43F27F}"/>
    <cellStyle name="Comma 7 4 2 4 2 2" xfId="7527" xr:uid="{0A61BB91-8BB0-4881-BE40-3FEB4100A437}"/>
    <cellStyle name="Comma 7 4 2 4 2 2 2" xfId="29173" xr:uid="{53E731B2-3755-48CC-A7CB-8688C1B5345A}"/>
    <cellStyle name="Comma 7 4 2 4 2 2 3" xfId="27782" xr:uid="{6890799B-910E-4127-B80B-7E6047B36025}"/>
    <cellStyle name="Comma 7 4 2 4 2 2 4" xfId="19134" xr:uid="{435A24DE-2509-4848-92A1-0B80516262B0}"/>
    <cellStyle name="Comma 7 4 2 4 2 3" xfId="6313" xr:uid="{6426E753-2C71-45A5-9872-A04E4A3A0ED0}"/>
    <cellStyle name="Comma 7 4 2 4 2 3 2" xfId="21967" xr:uid="{DC2B86DF-2F90-4DB0-841A-744C59B5AA3A}"/>
    <cellStyle name="Comma 7 4 2 4 2 4" xfId="24422" xr:uid="{95E73DC5-A686-4708-9101-6E6847E7B65F}"/>
    <cellStyle name="Comma 7 4 2 4 2 5" xfId="16301" xr:uid="{E4E2F554-CB20-4BB7-B502-3B5D4566CDA4}"/>
    <cellStyle name="Comma 7 4 2 4 3" xfId="3954" xr:uid="{AD7C579F-596A-403F-9E40-AA5F03A074B3}"/>
    <cellStyle name="Comma 7 4 2 4 4" xfId="8276" xr:uid="{D548AF27-48A1-4E88-9EAA-A8960BDFC5A6}"/>
    <cellStyle name="Comma 7 4 2 4 5" xfId="23654" xr:uid="{24F2DF2F-B7F1-4905-8EC6-70416F31B8A4}"/>
    <cellStyle name="Comma 7 4 2 4 6" xfId="14184" xr:uid="{889C46EE-1A76-40B2-A0CD-D6C0AAC3A66B}"/>
    <cellStyle name="Comma 7 4 2 5" xfId="2911" xr:uid="{C42C72D0-F9E1-48B0-8352-A30A4958D0E5}"/>
    <cellStyle name="Comma 7 4 2 5 2" xfId="3580" xr:uid="{E2EE704D-BC53-457D-97E3-4ECD280842C7}"/>
    <cellStyle name="Comma 7 4 2 5 2 2" xfId="9234" xr:uid="{61D6D09B-3233-4478-BFDD-E0F1D1BB6F9C}"/>
    <cellStyle name="Comma 7 4 2 5 2 2 2" xfId="18722" xr:uid="{FD1980E0-5D91-4CDD-BB7C-F2574573ED33}"/>
    <cellStyle name="Comma 7 4 2 5 2 3" xfId="11378" xr:uid="{75AA9AF1-6033-4E93-8BC2-8071AE46ADCA}"/>
    <cellStyle name="Comma 7 4 2 5 2 3 2" xfId="21555" xr:uid="{3D436134-0481-49DC-B2E1-A1D6E46F74B7}"/>
    <cellStyle name="Comma 7 4 2 5 2 4" xfId="27478" xr:uid="{B9872D16-2CCF-48B4-AD6A-EED6BE5F0A09}"/>
    <cellStyle name="Comma 7 4 2 5 2 5" xfId="26906" xr:uid="{1CD73D79-84B4-46F1-A924-2F55E6FE790A}"/>
    <cellStyle name="Comma 7 4 2 5 2 6" xfId="15889" xr:uid="{EE588D8B-9E8E-49F8-9BFA-989F25CFC558}"/>
    <cellStyle name="Comma 7 4 2 5 3" xfId="3989" xr:uid="{616A5491-73E0-42F3-B418-68A7B1A304F3}"/>
    <cellStyle name="Comma 7 4 2 5 4" xfId="8275" xr:uid="{878E249F-5D7C-437D-8779-6B314034739C}"/>
    <cellStyle name="Comma 7 4 2 5 5" xfId="23359" xr:uid="{C763C7CB-ED7A-4FB0-8C3C-71883E5F56CE}"/>
    <cellStyle name="Comma 7 4 2 5 6" xfId="13607" xr:uid="{912E5FAA-91D0-4D90-A4C9-F30A3D044995}"/>
    <cellStyle name="Comma 7 4 2 6" xfId="3317" xr:uid="{D1E31647-594E-433C-8665-28ED1D03FA48}"/>
    <cellStyle name="Comma 7 4 2 6 2" xfId="9003" xr:uid="{F0FC26F9-5BA0-425A-B676-A8FAFBCD67CE}"/>
    <cellStyle name="Comma 7 4 2 6 2 2" xfId="18396" xr:uid="{831E43C4-CF46-46F9-9231-E76F0974D978}"/>
    <cellStyle name="Comma 7 4 2 6 3" xfId="11078" xr:uid="{01A66241-523F-42A7-95E9-9B75C3D0AA39}"/>
    <cellStyle name="Comma 7 4 2 6 3 2" xfId="21229" xr:uid="{F06CB525-EE08-43C6-86FF-1D99A7C17454}"/>
    <cellStyle name="Comma 7 4 2 6 4" xfId="23411" xr:uid="{8E044A3D-02AA-46F0-95FC-F1C55D4FB331}"/>
    <cellStyle name="Comma 7 4 2 6 5" xfId="26467" xr:uid="{58E1291F-FECA-47EA-B053-16C28B4DF405}"/>
    <cellStyle name="Comma 7 4 2 6 6" xfId="15563" xr:uid="{9D275D47-E47E-47CB-9363-2B6EF8E22639}"/>
    <cellStyle name="Comma 7 4 2 7" xfId="4248" xr:uid="{AD6ADF6A-29CD-4515-973F-87324B4D64A8}"/>
    <cellStyle name="Comma 7 4 2 7 2" xfId="9693" xr:uid="{1FA66C17-E242-45C4-B0DA-58E378577C25}"/>
    <cellStyle name="Comma 7 4 2 7 2 2" xfId="19641" xr:uid="{5A12BBCE-761A-48B5-BA8C-C6DF6DFF63CF}"/>
    <cellStyle name="Comma 7 4 2 7 3" xfId="12258" xr:uid="{177EC17A-1AC4-492D-BA60-D70177CCEA02}"/>
    <cellStyle name="Comma 7 4 2 7 3 2" xfId="22474" xr:uid="{FFACBEC0-B896-4FA3-B00C-B226EAB8829F}"/>
    <cellStyle name="Comma 7 4 2 7 4" xfId="26959" xr:uid="{06F105BF-E071-475A-B98D-722150EB1FBE}"/>
    <cellStyle name="Comma 7 4 2 7 5" xfId="28120" xr:uid="{1C760306-FD50-4B3C-9659-5C3731701A6C}"/>
    <cellStyle name="Comma 7 4 2 7 6" xfId="16808" xr:uid="{7053B496-D612-4962-9E6B-E70B660E687A}"/>
    <cellStyle name="Comma 7 4 2 8" xfId="7930" xr:uid="{3322DAA5-090E-4950-96D4-2A49C7029E4A}"/>
    <cellStyle name="Comma 7 4 2 8 2" xfId="14805" xr:uid="{6050E7EA-87AE-42D0-84EB-C1D726AEA399}"/>
    <cellStyle name="Comma 7 4 2 9" xfId="8425" xr:uid="{94C6095B-1B66-4DA0-AA11-E224BD9BE2F6}"/>
    <cellStyle name="Comma 7 4 2 9 2" xfId="17636" xr:uid="{6C93A2E9-FB44-44D5-800A-4D88C854155E}"/>
    <cellStyle name="Comma 7 4 3" xfId="586" xr:uid="{00000000-0005-0000-0000-000049020000}"/>
    <cellStyle name="Comma 7 4 3 10" xfId="13281" xr:uid="{9872FC98-B0D6-44EB-95BF-B1ADD2D07BE5}"/>
    <cellStyle name="Comma 7 4 3 2" xfId="587" xr:uid="{00000000-0005-0000-0000-00004A020000}"/>
    <cellStyle name="Comma 7 4 3 2 2" xfId="3822" xr:uid="{4273535E-E89F-477B-A54A-0D7FC3AF02E0}"/>
    <cellStyle name="Comma 7 4 3 2 2 2" xfId="9497" xr:uid="{75B47997-CD17-4439-B27A-11EC0F703BDC}"/>
    <cellStyle name="Comma 7 4 3 2 2 2 2" xfId="29176" xr:uid="{5AB30D12-CA81-4791-ABAC-B157844E65B7}"/>
    <cellStyle name="Comma 7 4 3 2 2 2 3" xfId="26523" xr:uid="{BF489BB5-2F60-4FF9-913D-7E08EBF4D5FF}"/>
    <cellStyle name="Comma 7 4 3 2 2 2 4" xfId="19137" xr:uid="{889B4724-CE4B-45D5-B8AD-921E8B6CF825}"/>
    <cellStyle name="Comma 7 4 3 2 2 3" xfId="11767" xr:uid="{B39BC641-DB38-4A7D-9621-C66F242C97A4}"/>
    <cellStyle name="Comma 7 4 3 2 2 3 2" xfId="21970" xr:uid="{C67847B4-19D5-47A9-B856-200061769F83}"/>
    <cellStyle name="Comma 7 4 3 2 2 4" xfId="23345" xr:uid="{BFCD0DA8-F5CB-4639-BA1E-380C54062DDF}"/>
    <cellStyle name="Comma 7 4 3 2 2 5" xfId="16304" xr:uid="{004BCA11-861A-4253-8307-60B27B13A5E7}"/>
    <cellStyle name="Comma 7 4 3 2 3" xfId="3982" xr:uid="{C3812CAC-82FE-4E6E-9920-F5BDBB6A803E}"/>
    <cellStyle name="Comma 7 4 3 2 3 2" xfId="5618" xr:uid="{DD525D44-27D7-4D92-9212-84FCE98FCA20}"/>
    <cellStyle name="Comma 7 4 3 2 4" xfId="2916" xr:uid="{113DE682-093B-44E5-A0E7-850C6455722A}"/>
    <cellStyle name="Comma 7 4 3 2 5" xfId="23808" xr:uid="{7398600D-8158-4252-9EE4-B517836C446F}"/>
    <cellStyle name="Comma 7 4 3 2 6" xfId="14187" xr:uid="{9A0F9BE7-2A40-4F0C-8691-C8E2EFA672F1}"/>
    <cellStyle name="Comma 7 4 3 3" xfId="1841" xr:uid="{E3348D15-6751-491E-AC25-30D1ECD29B99}"/>
    <cellStyle name="Comma 7 4 3 3 2" xfId="3645" xr:uid="{6A0BABC2-6582-414A-BDA1-69E1F4A81E05}"/>
    <cellStyle name="Comma 7 4 3 3 2 2" xfId="9299" xr:uid="{B5940C6D-49A1-4E7E-AB22-B8B119284977}"/>
    <cellStyle name="Comma 7 4 3 3 2 2 2" xfId="18790" xr:uid="{AEFD2DBA-2BC8-4E62-B518-8700D7AEB73F}"/>
    <cellStyle name="Comma 7 4 3 3 2 3" xfId="11446" xr:uid="{AD683808-363F-43B3-A654-72432969EDC1}"/>
    <cellStyle name="Comma 7 4 3 3 2 3 2" xfId="21623" xr:uid="{49002207-1FD2-4DF2-AEE7-28BBB0F709D7}"/>
    <cellStyle name="Comma 7 4 3 3 2 4" xfId="15957" xr:uid="{0FE3113B-CBCC-4875-87E7-0981C8463584}"/>
    <cellStyle name="Comma 7 4 3 3 3" xfId="3933" xr:uid="{C246B032-177E-480F-BE3D-EE70A50B5E6E}"/>
    <cellStyle name="Comma 7 4 3 3 4" xfId="8277" xr:uid="{E9F2B7A1-EB1D-4168-A335-F5707AC52588}"/>
    <cellStyle name="Comma 7 4 3 3 5" xfId="26006" xr:uid="{C4AD26E9-B3CD-4002-8E4C-F18DA048552D}"/>
    <cellStyle name="Comma 7 4 3 3 6" xfId="13698" xr:uid="{DFC36BA9-3D66-447E-BE34-B15E54EE1E7B}"/>
    <cellStyle name="Comma 7 4 3 4" xfId="2915" xr:uid="{7472A340-A1F9-4A02-9C93-763559CF9E50}"/>
    <cellStyle name="Comma 7 4 3 4 2" xfId="4240" xr:uid="{1DA16660-778D-4E2D-BDEA-CC2BB6CD786A}"/>
    <cellStyle name="Comma 7 4 3 4 2 2" xfId="9686" xr:uid="{79FEA9DA-3CEF-4618-9A75-33671D8F23C4}"/>
    <cellStyle name="Comma 7 4 3 4 2 2 2" xfId="19634" xr:uid="{EAE160A8-2CE7-4044-9D37-3984F7933A4A}"/>
    <cellStyle name="Comma 7 4 3 4 2 3" xfId="12251" xr:uid="{44B6AB1E-059D-4B1E-BFE3-772FCE82EC77}"/>
    <cellStyle name="Comma 7 4 3 4 2 3 2" xfId="22467" xr:uid="{14B935F1-7041-4B74-880A-3DEFE21BDFE2}"/>
    <cellStyle name="Comma 7 4 3 4 2 4" xfId="26592" xr:uid="{4F5B43BF-E91F-4CDC-B232-C6453D046780}"/>
    <cellStyle name="Comma 7 4 3 4 2 5" xfId="28398" xr:uid="{879008C2-D24D-4E7B-BBCC-343EC8A0AF7E}"/>
    <cellStyle name="Comma 7 4 3 4 2 6" xfId="16801" xr:uid="{6A1A5272-9751-4FD7-8661-956F4D0E5196}"/>
    <cellStyle name="Comma 7 4 3 4 3" xfId="24904" xr:uid="{77C106DC-D1CF-4EAE-ACA3-D65C3ABCD567}"/>
    <cellStyle name="Comma 7 4 3 5" xfId="4553" xr:uid="{D99CF0C3-C4E1-4FC3-9F37-6282BF736E1B}"/>
    <cellStyle name="Comma 7 4 3 5 2" xfId="9906" xr:uid="{E0F48FB4-0B0C-4FFF-AF70-56BFD884EC42}"/>
    <cellStyle name="Comma 7 4 3 5 2 2" xfId="29358" xr:uid="{67B78B38-3758-440B-A1BA-77D36D6A122F}"/>
    <cellStyle name="Comma 7 4 3 5 2 3" xfId="28611" xr:uid="{163467BD-EE78-4A6B-B6C9-4CD8A8724523}"/>
    <cellStyle name="Comma 7 4 3 5 2 4" xfId="19887" xr:uid="{A6B57139-E1DC-43C8-87BC-2319F799DA54}"/>
    <cellStyle name="Comma 7 4 3 5 3" xfId="12502" xr:uid="{B338B9B8-7C9A-475C-874A-878E509BA9B7}"/>
    <cellStyle name="Comma 7 4 3 5 3 2" xfId="22720" xr:uid="{775EC6CD-4C70-4540-8835-CDA49A02A2E5}"/>
    <cellStyle name="Comma 7 4 3 5 4" xfId="24916" xr:uid="{06649C0E-0B8B-469A-9D3A-6DE19DD2D09E}"/>
    <cellStyle name="Comma 7 4 3 5 5" xfId="17054" xr:uid="{8198C30E-524B-4A71-A448-D825162D18CC}"/>
    <cellStyle name="Comma 7 4 3 6" xfId="7932" xr:uid="{523612C7-44AF-4EA1-8B9D-EB64FE0D2A21}"/>
    <cellStyle name="Comma 7 4 3 6 2" xfId="28503" xr:uid="{B2BFE17D-C09A-4F8F-A894-43422BC4475E}"/>
    <cellStyle name="Comma 7 4 3 6 3" xfId="26610" xr:uid="{C63A82ED-F9C9-45EA-91F6-F66461FEFB6C}"/>
    <cellStyle name="Comma 7 4 3 6 4" xfId="14807" xr:uid="{67B61C0E-5695-455D-930E-B7DF5889ED53}"/>
    <cellStyle name="Comma 7 4 3 7" xfId="8427" xr:uid="{547F6D30-A524-491C-B4BB-C464DA3FB8F6}"/>
    <cellStyle name="Comma 7 4 3 7 2" xfId="27469" xr:uid="{4E942A9D-67B3-45A7-86DA-63EC5151AF31}"/>
    <cellStyle name="Comma 7 4 3 7 3" xfId="26599" xr:uid="{78C1A761-EA61-4717-8C5B-99CDD0C96CB6}"/>
    <cellStyle name="Comma 7 4 3 7 4" xfId="17638" xr:uid="{7D46809C-84E2-4A36-B4D3-1074E072ABCB}"/>
    <cellStyle name="Comma 7 4 3 8" xfId="10376" xr:uid="{5D4F2A1D-FC5C-4B16-B27D-5A3004CEE605}"/>
    <cellStyle name="Comma 7 4 3 8 2" xfId="20471" xr:uid="{F0814116-B958-4FC9-8CB9-632AAB3C7643}"/>
    <cellStyle name="Comma 7 4 3 9" xfId="24562" xr:uid="{9E7E7BBE-CDC7-41D8-902A-DAA50DA28F35}"/>
    <cellStyle name="Comma 7 4 4" xfId="588" xr:uid="{00000000-0005-0000-0000-00004B020000}"/>
    <cellStyle name="Comma 7 4 4 10" xfId="14188" xr:uid="{81042107-D3B9-4B43-B391-A43D018E242D}"/>
    <cellStyle name="Comma 7 4 4 2" xfId="2918" xr:uid="{E13B8574-09DF-4A1A-8B58-A56F814326B8}"/>
    <cellStyle name="Comma 7 4 4 2 2" xfId="6626" xr:uid="{0FB4EE84-24D3-44A6-9DE2-C1091F8FF922}"/>
    <cellStyle name="Comma 7 4 4 2 2 2" xfId="26146" xr:uid="{C9FCA0CD-E4EA-40D7-B37F-7EFCF833A638}"/>
    <cellStyle name="Comma 7 4 4 2 3" xfId="25483" xr:uid="{DBA3E305-7CA3-4B51-B8CB-BC5A06005594}"/>
    <cellStyle name="Comma 7 4 4 3" xfId="2919" xr:uid="{9EA11D50-DB85-4922-AB08-5CEDFB76740C}"/>
    <cellStyle name="Comma 7 4 4 3 2" xfId="5619" xr:uid="{33E27683-17EE-4D58-9208-C517C3B849F6}"/>
    <cellStyle name="Comma 7 4 4 4" xfId="2917" xr:uid="{30A90A76-7F64-4338-B388-857BF3FF434E}"/>
    <cellStyle name="Comma 7 4 4 5" xfId="4838" xr:uid="{CD08427B-C8D6-406A-AE85-ACF7CBC86008}"/>
    <cellStyle name="Comma 7 4 4 5 2" xfId="10109" xr:uid="{3BABB4EE-ECAE-4530-89A3-35213F4B633D}"/>
    <cellStyle name="Comma 7 4 4 5 2 2" xfId="20172" xr:uid="{0258E07A-FACF-4D2E-AB18-D2DBACBB2A00}"/>
    <cellStyle name="Comma 7 4 4 5 3" xfId="12787" xr:uid="{FF247ED4-9BFE-4254-ADE2-7E0FCFB6E391}"/>
    <cellStyle name="Comma 7 4 4 5 3 2" xfId="23005" xr:uid="{1C17A740-378C-4086-A566-5CE17765CAD2}"/>
    <cellStyle name="Comma 7 4 4 5 4" xfId="17339" xr:uid="{6D5B7464-2130-450B-8E9A-8294A9C85EFC}"/>
    <cellStyle name="Comma 7 4 4 6" xfId="7933" xr:uid="{4DDE162E-DC75-4099-A81B-CA07CF13BB63}"/>
    <cellStyle name="Comma 7 4 4 6 2" xfId="14808" xr:uid="{A3C6A4B6-0021-49DD-B1B2-B02C042AEA7B}"/>
    <cellStyle name="Comma 7 4 4 7" xfId="8428" xr:uid="{4D337E3B-0C10-42B9-9869-6ABD2A3E541D}"/>
    <cellStyle name="Comma 7 4 4 7 2" xfId="17639" xr:uid="{8ADD095B-E6D0-4CA1-9162-E0686870351D}"/>
    <cellStyle name="Comma 7 4 4 8" xfId="10377" xr:uid="{DB27B25F-DC9D-44E8-AD01-D5B67C58533C}"/>
    <cellStyle name="Comma 7 4 4 8 2" xfId="20472" xr:uid="{86B1D9D4-229F-446F-AC2C-EA347A9FD492}"/>
    <cellStyle name="Comma 7 4 4 9" xfId="25518" xr:uid="{D9BEA25E-E351-4268-9754-61FCDA190FE0}"/>
    <cellStyle name="Comma 7 4 5" xfId="589" xr:uid="{00000000-0005-0000-0000-00004C020000}"/>
    <cellStyle name="Comma 7 4 5 2" xfId="3735" xr:uid="{D60F67AD-D07E-4F92-B763-AF17851C5018}"/>
    <cellStyle name="Comma 7 4 5 2 2" xfId="9446" xr:uid="{533E655B-77BF-447A-8071-2F8BBE2C0EE9}"/>
    <cellStyle name="Comma 7 4 5 2 2 2" xfId="28499" xr:uid="{C27D086E-2D68-4183-92DC-C65A55DE3D1E}"/>
    <cellStyle name="Comma 7 4 5 2 2 3" xfId="28763" xr:uid="{D2215BDC-344D-42E4-AC74-C655F09A6C3B}"/>
    <cellStyle name="Comma 7 4 5 2 2 4" xfId="18978" xr:uid="{BD0525C1-B092-4D09-A924-A82B88EFDC45}"/>
    <cellStyle name="Comma 7 4 5 2 3" xfId="11627" xr:uid="{031CC1AD-CF17-471C-8960-FED1794DF2A3}"/>
    <cellStyle name="Comma 7 4 5 2 3 2" xfId="21811" xr:uid="{504781C9-B134-4030-B681-F24A361B2C44}"/>
    <cellStyle name="Comma 7 4 5 2 4" xfId="24195" xr:uid="{F3A51421-30C3-4B2E-A93D-18238DCAC5F9}"/>
    <cellStyle name="Comma 7 4 5 2 5" xfId="16145" xr:uid="{DB324F14-1D72-463F-BF4F-649C7B8A98F6}"/>
    <cellStyle name="Comma 7 4 5 3" xfId="3873" xr:uid="{FB30193A-F296-4FA1-ABC4-12B01A139F9B}"/>
    <cellStyle name="Comma 7 4 5 3 2" xfId="5620" xr:uid="{6CBE3950-5961-4FCE-BD54-58CD6AB9A80A}"/>
    <cellStyle name="Comma 7 4 5 4" xfId="2920" xr:uid="{DFD7E2D4-9545-41DD-9321-AAAFE4497F3C}"/>
    <cellStyle name="Comma 7 4 5 5" xfId="24841" xr:uid="{82702D05-2F64-4CA4-B146-5F5E9C4CAF0A}"/>
    <cellStyle name="Comma 7 4 5 6" xfId="13979" xr:uid="{A8FD67F6-8CF5-4126-AEAD-041F53E278A9}"/>
    <cellStyle name="Comma 7 4 6" xfId="1838" xr:uid="{8E4D2C35-AB2F-4E63-B7F7-198C7B1410E1}"/>
    <cellStyle name="Comma 7 4 6 2" xfId="3444" xr:uid="{C40138DE-A24F-47F1-A666-9E696C8A0928}"/>
    <cellStyle name="Comma 7 4 6 2 2" xfId="9098" xr:uid="{29579F0A-B5EB-4CF1-97C0-BFACC3CDB601}"/>
    <cellStyle name="Comma 7 4 6 2 2 2" xfId="18559" xr:uid="{9035AE6C-6434-4EB2-A725-D28811576445}"/>
    <cellStyle name="Comma 7 4 6 2 3" xfId="11217" xr:uid="{512041D3-1BE6-4E24-8AD1-32155F49C6CA}"/>
    <cellStyle name="Comma 7 4 6 2 3 2" xfId="21392" xr:uid="{F95C9ECF-A35B-4129-B763-941312B86A66}"/>
    <cellStyle name="Comma 7 4 6 2 4" xfId="28609" xr:uid="{8E20AA2A-A6F2-45FE-8253-651999560622}"/>
    <cellStyle name="Comma 7 4 6 2 5" xfId="27606" xr:uid="{30564992-4E8A-4223-A157-A47A33A34854}"/>
    <cellStyle name="Comma 7 4 6 2 6" xfId="15726" xr:uid="{FF2A1794-5F5C-4AE8-82B1-114AE7B428C7}"/>
    <cellStyle name="Comma 7 4 6 3" xfId="3914" xr:uid="{8C7A071B-7FC9-40F9-9F69-C5BAEEE3D0AE}"/>
    <cellStyle name="Comma 7 4 6 4" xfId="8278" xr:uid="{A93ED331-BD22-4445-A28C-5B355643321E}"/>
    <cellStyle name="Comma 7 4 6 5" xfId="26049" xr:uid="{BC85F77A-229D-480B-B39D-B44E19C9B4E3}"/>
    <cellStyle name="Comma 7 4 6 6" xfId="13444" xr:uid="{941F3141-51F3-48F3-A7E3-91F546CD42A7}"/>
    <cellStyle name="Comma 7 4 7" xfId="2910" xr:uid="{868FD266-88FF-4A36-A21F-EB1610BDE0D8}"/>
    <cellStyle name="Comma 7 4 7 2" xfId="3236" xr:uid="{8AB769A5-2E3E-478A-AB7D-D12E42EFF3E6}"/>
    <cellStyle name="Comma 7 4 7 2 2" xfId="8924" xr:uid="{761B3BBC-7197-48EF-82DA-3642AE17AD92}"/>
    <cellStyle name="Comma 7 4 7 2 2 2" xfId="18315" xr:uid="{CB27561F-F79E-4EC1-8668-D180EC877AAA}"/>
    <cellStyle name="Comma 7 4 7 2 3" xfId="10997" xr:uid="{546C3DD0-7F93-4FEE-A391-CAC1B607AFDB}"/>
    <cellStyle name="Comma 7 4 7 2 3 2" xfId="21148" xr:uid="{D1732E73-5A7C-4678-BC6B-E03EC221A47A}"/>
    <cellStyle name="Comma 7 4 7 2 4" xfId="26688" xr:uid="{4098EC35-C0C9-4001-8F5A-DC5D5195FC14}"/>
    <cellStyle name="Comma 7 4 7 2 5" xfId="28013" xr:uid="{630C3F34-CE7D-4DCE-A0E1-9BEF77AF1C24}"/>
    <cellStyle name="Comma 7 4 7 2 6" xfId="15482" xr:uid="{8CB0F0CC-1742-40BA-B232-85B998A22A49}"/>
    <cellStyle name="Comma 7 4 7 3" xfId="3902" xr:uid="{BFA04FED-9616-4C6C-830A-3E0AAD5C6FA7}"/>
    <cellStyle name="Comma 7 4 7 4" xfId="24341" xr:uid="{CA0BBE9C-A768-4EF0-B030-D719026B28AB}"/>
    <cellStyle name="Comma 7 4 8" xfId="4296" xr:uid="{AD61FEA2-C8CC-4120-804A-9103FEC2E6E8}"/>
    <cellStyle name="Comma 7 4 8 2" xfId="9739" xr:uid="{AC62E289-4CBF-43E3-84D3-4DB94200F345}"/>
    <cellStyle name="Comma 7 4 8 2 2" xfId="19688" xr:uid="{0C12D77C-1157-467D-94D9-03FAF4522E8F}"/>
    <cellStyle name="Comma 7 4 8 3" xfId="12305" xr:uid="{F6F482CF-F39F-47F9-B615-49061C6A7602}"/>
    <cellStyle name="Comma 7 4 8 3 2" xfId="22521" xr:uid="{48C49772-37F9-4A4B-AF70-00AD3293E74D}"/>
    <cellStyle name="Comma 7 4 8 4" xfId="27044" xr:uid="{AC9A015C-1427-47AA-93D3-54C75FB57033}"/>
    <cellStyle name="Comma 7 4 8 5" xfId="26995" xr:uid="{682ACDE7-828A-43EA-8C9B-25D18DE0A029}"/>
    <cellStyle name="Comma 7 4 8 6" xfId="16855" xr:uid="{FD62BC13-0A5D-436A-BC9E-2CE1D978842E}"/>
    <cellStyle name="Comma 7 4 9" xfId="7929" xr:uid="{64F07078-F841-4BBA-BAC3-531E806C1EF7}"/>
    <cellStyle name="Comma 7 4 9 2" xfId="26963" xr:uid="{2BC38981-B69F-490B-93DF-3224363FCCD6}"/>
    <cellStyle name="Comma 7 4 9 3" xfId="27270" xr:uid="{71C6D34F-0955-4D8C-96EA-652331BB17D1}"/>
    <cellStyle name="Comma 7 4 9 4" xfId="14804" xr:uid="{5114A3D5-8025-4871-8361-8AF75B0CD7E9}"/>
    <cellStyle name="Comma 7 5" xfId="590" xr:uid="{00000000-0005-0000-0000-00004D020000}"/>
    <cellStyle name="Comma 7 5 10" xfId="8429" xr:uid="{7DE12E45-F2C2-455D-B993-7F1DA7FEC3F3}"/>
    <cellStyle name="Comma 7 5 10 2" xfId="17640" xr:uid="{1B725EFB-C506-492D-8F77-861DEC99E894}"/>
    <cellStyle name="Comma 7 5 11" xfId="10378" xr:uid="{797C21A1-30BC-4848-9D2A-F2967847BDBE}"/>
    <cellStyle name="Comma 7 5 11 2" xfId="20473" xr:uid="{7003ED08-A8DC-4D51-849C-D6ABD62F984A}"/>
    <cellStyle name="Comma 7 5 12" xfId="23510" xr:uid="{38688C5B-339D-4B87-87F8-B05A173FD972}"/>
    <cellStyle name="Comma 7 5 13" xfId="13124" xr:uid="{1959D7A7-A93C-4337-9F53-441BFECCC20B}"/>
    <cellStyle name="Comma 7 5 2" xfId="591" xr:uid="{00000000-0005-0000-0000-00004E020000}"/>
    <cellStyle name="Comma 7 5 2 10" xfId="24293" xr:uid="{9DBAC51C-0E49-40FD-98D0-B9B28697599B}"/>
    <cellStyle name="Comma 7 5 2 11" xfId="13282" xr:uid="{6F56C758-27BB-402C-90D8-2407C01B1077}"/>
    <cellStyle name="Comma 7 5 2 2" xfId="592" xr:uid="{00000000-0005-0000-0000-00004F020000}"/>
    <cellStyle name="Comma 7 5 2 2 2" xfId="593" xr:uid="{00000000-0005-0000-0000-000050020000}"/>
    <cellStyle name="Comma 7 5 2 2 2 2" xfId="2924" xr:uid="{F6E86701-196E-402C-8442-02FC2126E557}"/>
    <cellStyle name="Comma 7 5 2 2 2 2 2" xfId="6627" xr:uid="{0B95450C-EFC2-4995-B841-DD30E969DFDA}"/>
    <cellStyle name="Comma 7 5 2 2 2 3" xfId="5621" xr:uid="{07905DF9-1AB1-4F76-BB56-532B2F3E2901}"/>
    <cellStyle name="Comma 7 5 2 2 3" xfId="1844" xr:uid="{AF89D1F6-8DAA-4D4E-A60A-E78823902B73}"/>
    <cellStyle name="Comma 7 5 2 2 3 2" xfId="27443" xr:uid="{2269802A-8BE3-4900-8F43-2DC61D11DAD7}"/>
    <cellStyle name="Comma 7 5 2 2 3 3" xfId="27792" xr:uid="{1FAB7832-886F-4B1F-B57C-45975F16F2E4}"/>
    <cellStyle name="Comma 7 5 2 2 4" xfId="2923" xr:uid="{0DAF43F3-8AD0-4597-8BCC-747737CA3116}"/>
    <cellStyle name="Comma 7 5 2 2 4 2" xfId="5256" xr:uid="{71788233-6165-45B3-81AB-8457E354D42C}"/>
    <cellStyle name="Comma 7 5 2 2 5" xfId="5463" xr:uid="{429FD8FF-F07A-49DE-B6D3-93F24397A4F8}"/>
    <cellStyle name="Comma 7 5 2 2 5 2" xfId="27076" xr:uid="{3EB3850B-75E7-436D-BE37-D5985827DC9F}"/>
    <cellStyle name="Comma 7 5 2 2 5 3" xfId="29043" xr:uid="{F8B6D459-DD5A-4D8C-81A5-6B876156549A}"/>
    <cellStyle name="Comma 7 5 2 2 5 4" xfId="14811" xr:uid="{412331B3-9322-4D79-9F40-7B45BB5A891F}"/>
    <cellStyle name="Comma 7 5 2 2 6" xfId="8431" xr:uid="{E4F5B105-49F0-4B86-9EC5-1609C9AA5BE1}"/>
    <cellStyle name="Comma 7 5 2 2 6 2" xfId="17642" xr:uid="{9A1E9557-B6D8-4A68-B831-0E1B75A2EB63}"/>
    <cellStyle name="Comma 7 5 2 2 7" xfId="10380" xr:uid="{FAC1559F-A19E-4E60-9E53-491A1D279D8E}"/>
    <cellStyle name="Comma 7 5 2 2 7 2" xfId="20475" xr:uid="{D7E92983-8269-43BA-B23B-E9E6419E719A}"/>
    <cellStyle name="Comma 7 5 2 2 8" xfId="24444" xr:uid="{9D497CC7-7EE9-4030-8EC2-5C74A06CA05A}"/>
    <cellStyle name="Comma 7 5 2 2 9" xfId="14189" xr:uid="{3B65ADA4-461A-4B81-8D82-CF2527D2BE32}"/>
    <cellStyle name="Comma 7 5 2 3" xfId="594" xr:uid="{00000000-0005-0000-0000-000051020000}"/>
    <cellStyle name="Comma 7 5 2 3 2" xfId="3646" xr:uid="{F9005291-889E-4DAF-8467-D7D429BB8510}"/>
    <cellStyle name="Comma 7 5 2 3 2 2" xfId="9300" xr:uid="{8AFB7294-B243-4FC1-93F5-6B8589E0188C}"/>
    <cellStyle name="Comma 7 5 2 3 2 2 2" xfId="18791" xr:uid="{AEE28952-55E2-4264-A873-53F1735F0AFA}"/>
    <cellStyle name="Comma 7 5 2 3 2 3" xfId="11447" xr:uid="{1C2E000E-FC50-4589-A568-CF093AEBB4A0}"/>
    <cellStyle name="Comma 7 5 2 3 2 3 2" xfId="21624" xr:uid="{1D74D3D0-1523-4755-A60F-281109F1639B}"/>
    <cellStyle name="Comma 7 5 2 3 2 4" xfId="15958" xr:uid="{67192FBC-1769-4C3E-9B46-728223FCB39C}"/>
    <cellStyle name="Comma 7 5 2 3 3" xfId="3920" xr:uid="{222667A5-0496-4B80-AC33-1D200EEBF592}"/>
    <cellStyle name="Comma 7 5 2 3 3 2" xfId="5622" xr:uid="{F2D238C9-6BAC-4CAF-AF64-CEE4CBEF1527}"/>
    <cellStyle name="Comma 7 5 2 3 4" xfId="2925" xr:uid="{9A1E4DC3-F448-4F24-9E24-E19DE6123080}"/>
    <cellStyle name="Comma 7 5 2 3 5" xfId="25416" xr:uid="{50145D0C-12F5-4616-8A86-CFD5236AC876}"/>
    <cellStyle name="Comma 7 5 2 3 6" xfId="13700" xr:uid="{E7678D03-EC5B-4D17-8030-B3B5ECDCC1B5}"/>
    <cellStyle name="Comma 7 5 2 4" xfId="1843" xr:uid="{FBC800A3-0C3D-4C83-B03C-D5FE1600B45F}"/>
    <cellStyle name="Comma 7 5 2 4 2" xfId="5051" xr:uid="{0044B448-DDC2-4D22-B470-FA2D1548625D}"/>
    <cellStyle name="Comma 7 5 2 4 2 2" xfId="10299" xr:uid="{49C87E87-8F2D-4A81-A740-B99F7AE0244F}"/>
    <cellStyle name="Comma 7 5 2 4 2 2 2" xfId="20394" xr:uid="{6A94651A-F9C8-49B0-AA2A-E08472FBA947}"/>
    <cellStyle name="Comma 7 5 2 4 2 3" xfId="12977" xr:uid="{9FF5D5C0-F0E3-4748-B858-DF3CA50A5AD8}"/>
    <cellStyle name="Comma 7 5 2 4 2 3 2" xfId="23227" xr:uid="{B15718AE-C5E3-4E77-8C80-850CC425C9B3}"/>
    <cellStyle name="Comma 7 5 2 4 2 4" xfId="26957" xr:uid="{3D213E6D-5FC7-4559-B72E-E6033ED7B23C}"/>
    <cellStyle name="Comma 7 5 2 4 2 5" xfId="29036" xr:uid="{2E31188F-7F8B-4DD3-9399-069289AEC328}"/>
    <cellStyle name="Comma 7 5 2 4 2 6" xfId="17561" xr:uid="{3A2AB533-121B-49F1-B3CC-51C6E55B4A18}"/>
    <cellStyle name="Comma 7 5 2 4 3" xfId="23693" xr:uid="{F9C78C41-225F-454D-8BDF-EF9599A05579}"/>
    <cellStyle name="Comma 7 5 2 5" xfId="2922" xr:uid="{55F95FB2-1BCF-4923-89EF-D3A1ED815741}"/>
    <cellStyle name="Comma 7 5 2 5 2" xfId="5177" xr:uid="{9C0FCDF8-8F5D-4A2F-8B78-E1E27CA05363}"/>
    <cellStyle name="Comma 7 5 2 5 2 2" xfId="23434" xr:uid="{FB7D80BD-681B-4E08-A03C-5F4E3123470E}"/>
    <cellStyle name="Comma 7 5 2 5 3" xfId="23913" xr:uid="{3A3AAA49-10EA-4183-B398-23DE79CA419D}"/>
    <cellStyle name="Comma 7 5 2 6" xfId="4554" xr:uid="{510EB05B-78B3-4288-A4D3-262472C15762}"/>
    <cellStyle name="Comma 7 5 2 6 2" xfId="9907" xr:uid="{027AAC54-977E-4526-BB4F-27FEBC72E164}"/>
    <cellStyle name="Comma 7 5 2 6 2 2" xfId="19888" xr:uid="{4CBC0684-2798-4A2C-85A7-B4CC68A9EF97}"/>
    <cellStyle name="Comma 7 5 2 6 3" xfId="12503" xr:uid="{55D8DDF3-BF89-4F80-B1B0-9634CA32EA6D}"/>
    <cellStyle name="Comma 7 5 2 6 3 2" xfId="22721" xr:uid="{A39F0711-26A2-45F6-B273-049E8E46AB75}"/>
    <cellStyle name="Comma 7 5 2 6 4" xfId="27007" xr:uid="{786E3403-53A5-4A2B-B9C1-4028FE8815E3}"/>
    <cellStyle name="Comma 7 5 2 6 5" xfId="26945" xr:uid="{3D253A7B-3F44-4438-A40C-BD595DFA17F7}"/>
    <cellStyle name="Comma 7 5 2 6 6" xfId="17055" xr:uid="{1532CF87-0341-4E40-8E2F-F5B0CAD1A98B}"/>
    <cellStyle name="Comma 7 5 2 7" xfId="7935" xr:uid="{4796F145-6DBE-4C32-AF43-806F5D9BA37C}"/>
    <cellStyle name="Comma 7 5 2 7 2" xfId="27654" xr:uid="{064806DF-0E52-486D-9FAC-B72BFDEBFDF2}"/>
    <cellStyle name="Comma 7 5 2 7 3" xfId="28164" xr:uid="{BEE3A953-A18E-4A5B-9554-BB9DF5F0CE10}"/>
    <cellStyle name="Comma 7 5 2 7 4" xfId="14810" xr:uid="{689799C8-D8F8-407C-A068-660A57EB510E}"/>
    <cellStyle name="Comma 7 5 2 8" xfId="8430" xr:uid="{758BBFEF-5A53-4CFB-A728-6931CDB41B58}"/>
    <cellStyle name="Comma 7 5 2 8 2" xfId="17641" xr:uid="{642300B2-A811-4A2B-A25C-A304FE2DEDE3}"/>
    <cellStyle name="Comma 7 5 2 9" xfId="10379" xr:uid="{09C61246-BEE6-43B8-B548-223A18B63103}"/>
    <cellStyle name="Comma 7 5 2 9 2" xfId="20474" xr:uid="{46C4708F-48A5-41B9-971B-D0E565357B10}"/>
    <cellStyle name="Comma 7 5 3" xfId="595" xr:uid="{00000000-0005-0000-0000-000052020000}"/>
    <cellStyle name="Comma 7 5 3 10" xfId="14190" xr:uid="{212AA9CF-4A3C-4A40-8E2E-D1FA87807AD6}"/>
    <cellStyle name="Comma 7 5 3 2" xfId="596" xr:uid="{00000000-0005-0000-0000-000053020000}"/>
    <cellStyle name="Comma 7 5 3 2 2" xfId="2927" xr:uid="{A60FBCE9-FC7C-4527-A911-8BFCCE1FD84E}"/>
    <cellStyle name="Comma 7 5 3 2 2 2" xfId="6628" xr:uid="{66E86F7B-A9EB-4AC1-840C-BE2A7571FAC7}"/>
    <cellStyle name="Comma 7 5 3 2 3" xfId="5623" xr:uid="{5F3DA65B-D3DF-40CB-A702-38B0D0414ED3}"/>
    <cellStyle name="Comma 7 5 3 2 3 2" xfId="27379" xr:uid="{99473192-7E56-480C-86E2-A4257266172D}"/>
    <cellStyle name="Comma 7 5 3 3" xfId="1845" xr:uid="{08333EBF-B09A-4C41-A560-E715B8960D0B}"/>
    <cellStyle name="Comma 7 5 3 4" xfId="2926" xr:uid="{1E3D29B6-F911-48D1-88E3-BECB4BD52982}"/>
    <cellStyle name="Comma 7 5 3 4 2" xfId="5183" xr:uid="{9EC05141-9CF0-4049-A228-59F1BA1C8716}"/>
    <cellStyle name="Comma 7 5 3 4 2 2" xfId="26249" xr:uid="{CAB5EAEA-6BA7-4F0B-95D3-57BD6ECE8CDB}"/>
    <cellStyle name="Comma 7 5 3 4 3" xfId="25553" xr:uid="{6F656591-95E6-4E1F-9014-ED5831280BA5}"/>
    <cellStyle name="Comma 7 5 3 5" xfId="4839" xr:uid="{1D00CAC0-42C6-4C04-A73F-E25F55109495}"/>
    <cellStyle name="Comma 7 5 3 5 2" xfId="10110" xr:uid="{B416CBD3-C771-46FF-B3B9-C0E670BC44C6}"/>
    <cellStyle name="Comma 7 5 3 5 2 2" xfId="20173" xr:uid="{247BFD41-F20B-4A05-B788-BD40C534BD63}"/>
    <cellStyle name="Comma 7 5 3 5 3" xfId="12788" xr:uid="{BD8E13A5-73DE-4411-8E1D-E9F04AB0CFBC}"/>
    <cellStyle name="Comma 7 5 3 5 3 2" xfId="23006" xr:uid="{3B2791E5-6129-490D-A825-CF988B70B431}"/>
    <cellStyle name="Comma 7 5 3 5 4" xfId="26832" xr:uid="{0ED0F416-4085-44C2-918C-D91E3FDF44B5}"/>
    <cellStyle name="Comma 7 5 3 5 5" xfId="27237" xr:uid="{A18DF8D4-9000-4B08-A6FA-2B1E35692238}"/>
    <cellStyle name="Comma 7 5 3 5 6" xfId="17340" xr:uid="{25806B15-5080-43CA-AEAB-7447DC8B9941}"/>
    <cellStyle name="Comma 7 5 3 6" xfId="7936" xr:uid="{62FFF47D-E69D-4B55-851B-135B21F105F5}"/>
    <cellStyle name="Comma 7 5 3 6 2" xfId="27612" xr:uid="{6A168911-BE87-4267-AC03-0E983724D471}"/>
    <cellStyle name="Comma 7 5 3 6 3" xfId="26575" xr:uid="{FAE04CD0-D952-4631-9585-339E6B77B62E}"/>
    <cellStyle name="Comma 7 5 3 6 4" xfId="14812" xr:uid="{89664BB7-EE23-4E5E-9904-33873FC33F87}"/>
    <cellStyle name="Comma 7 5 3 7" xfId="8432" xr:uid="{C59BE342-05E8-4774-949D-4D0D8224691E}"/>
    <cellStyle name="Comma 7 5 3 7 2" xfId="17643" xr:uid="{0AC7DF33-6934-4173-8F5C-157F2E4B1973}"/>
    <cellStyle name="Comma 7 5 3 8" xfId="10381" xr:uid="{E550901C-3519-4E8F-B32B-E5A859783F75}"/>
    <cellStyle name="Comma 7 5 3 8 2" xfId="20476" xr:uid="{B2BAEAB5-6CA2-4810-9623-272E9EBAC53E}"/>
    <cellStyle name="Comma 7 5 3 9" xfId="25960" xr:uid="{0A18ABA1-6FE5-4F58-A545-9A126AD52BC7}"/>
    <cellStyle name="Comma 7 5 4" xfId="597" xr:uid="{00000000-0005-0000-0000-000054020000}"/>
    <cellStyle name="Comma 7 5 4 2" xfId="2929" xr:uid="{C2EF3900-BAF4-4A4A-B984-E609DB2027F7}"/>
    <cellStyle name="Comma 7 5 4 2 2" xfId="6629" xr:uid="{C3CFCA70-2FAF-4566-90FC-9A242EC750DB}"/>
    <cellStyle name="Comma 7 5 4 2 2 2" xfId="24979" xr:uid="{B5554482-E68D-4CDC-970B-8E4608EC5EBC}"/>
    <cellStyle name="Comma 7 5 4 2 3" xfId="26040" xr:uid="{D073DA43-2963-4A29-BEAA-0DCF81895E03}"/>
    <cellStyle name="Comma 7 5 4 3" xfId="2930" xr:uid="{70AF5FD1-976A-456D-8C97-F45C40091229}"/>
    <cellStyle name="Comma 7 5 4 3 2" xfId="5624" xr:uid="{7B04A122-C637-4341-9F18-F72F59A4BD75}"/>
    <cellStyle name="Comma 7 5 4 4" xfId="2928" xr:uid="{CDFB6F59-C6E4-4921-B160-7663ED6B1BC9}"/>
    <cellStyle name="Comma 7 5 4 5" xfId="7937" xr:uid="{A96611D3-032B-4535-98E5-23B9F92D78A6}"/>
    <cellStyle name="Comma 7 5 4 5 2" xfId="14813" xr:uid="{352FCF40-6D3B-412F-82BD-1FC1CAB26B3A}"/>
    <cellStyle name="Comma 7 5 4 6" xfId="8433" xr:uid="{8C39237C-D5DA-4504-AC62-C61425E973D0}"/>
    <cellStyle name="Comma 7 5 4 6 2" xfId="17644" xr:uid="{579A99EE-72AE-448A-AD78-9E55F11C0F5B}"/>
    <cellStyle name="Comma 7 5 4 7" xfId="10382" xr:uid="{7DA1D292-3C99-4665-A980-5ECBB3E7CD37}"/>
    <cellStyle name="Comma 7 5 4 7 2" xfId="20477" xr:uid="{595DDE62-608F-4B7C-8490-D18261CD171E}"/>
    <cellStyle name="Comma 7 5 4 8" xfId="23355" xr:uid="{70CBE8B1-0026-4CB8-951D-4735C7EBDB27}"/>
    <cellStyle name="Comma 7 5 4 9" xfId="13980" xr:uid="{55CB46D6-8C78-4328-8FAE-AF8D3830953E}"/>
    <cellStyle name="Comma 7 5 5" xfId="598" xr:uid="{00000000-0005-0000-0000-000055020000}"/>
    <cellStyle name="Comma 7 5 5 2" xfId="3502" xr:uid="{230178B7-6537-4CCE-8570-33FDDAE9A73E}"/>
    <cellStyle name="Comma 7 5 5 2 2" xfId="9156" xr:uid="{A8CE01DD-6E90-4F45-AE98-DBD1C8333793}"/>
    <cellStyle name="Comma 7 5 5 2 2 2" xfId="18619" xr:uid="{B3675EB9-DD0C-40C8-8949-C1EC1918076D}"/>
    <cellStyle name="Comma 7 5 5 2 3" xfId="11277" xr:uid="{CE52256A-DE97-4E71-B64D-3D1525B8E8BF}"/>
    <cellStyle name="Comma 7 5 5 2 3 2" xfId="21452" xr:uid="{F7B9DE57-C1D2-48E9-8691-163885261133}"/>
    <cellStyle name="Comma 7 5 5 2 4" xfId="15786" xr:uid="{7748294A-7F29-4054-8FBD-5BF70D9B71D5}"/>
    <cellStyle name="Comma 7 5 5 3" xfId="3984" xr:uid="{1DEBCB43-9F66-44E8-85E7-A3473F737540}"/>
    <cellStyle name="Comma 7 5 5 3 2" xfId="5625" xr:uid="{C6C6A741-66AA-4A42-9E6D-28320B1F5B76}"/>
    <cellStyle name="Comma 7 5 5 4" xfId="2931" xr:uid="{28447E25-5EB2-4FE8-B7C2-CC62D5EE473E}"/>
    <cellStyle name="Comma 7 5 5 5" xfId="24388" xr:uid="{46F06461-D185-4BFC-8B92-A7DBE8C9B27D}"/>
    <cellStyle name="Comma 7 5 5 6" xfId="13504" xr:uid="{3829C811-FFB0-4B8F-BF65-4D5116730C30}"/>
    <cellStyle name="Comma 7 5 6" xfId="1842" xr:uid="{F5AC0DC4-8436-4956-B42B-08C51C56676B}"/>
    <cellStyle name="Comma 7 5 6 2" xfId="3318" xr:uid="{F376E36E-78C4-4D9B-90E4-C3B67FCE7128}"/>
    <cellStyle name="Comma 7 5 6 2 2" xfId="9004" xr:uid="{A2F09461-B2D3-4EB3-8C8D-7DECDFE08C10}"/>
    <cellStyle name="Comma 7 5 6 2 2 2" xfId="18397" xr:uid="{7D509AEA-176D-404C-91D9-360279FFF5A6}"/>
    <cellStyle name="Comma 7 5 6 2 3" xfId="11079" xr:uid="{46ECC016-B8A4-402B-866E-4AF8B44E29B5}"/>
    <cellStyle name="Comma 7 5 6 2 3 2" xfId="21230" xr:uid="{E178A7E9-253B-4C15-AC2B-22DDA2E57B17}"/>
    <cellStyle name="Comma 7 5 6 2 4" xfId="27138" xr:uid="{A63627CA-7BE0-42D6-B63B-13C2DD9024D5}"/>
    <cellStyle name="Comma 7 5 6 2 5" xfId="28440" xr:uid="{75B983AB-1302-4721-9EB5-056FEDC9D467}"/>
    <cellStyle name="Comma 7 5 6 2 6" xfId="15564" xr:uid="{B7DBE9DB-F505-499F-93BC-68F05209A957}"/>
    <cellStyle name="Comma 7 5 6 3" xfId="4025" xr:uid="{7AFE3315-4DF0-4EA0-9117-978196EB19D3}"/>
    <cellStyle name="Comma 7 5 6 4" xfId="24308" xr:uid="{84AD3D55-DFE3-445F-9E2F-32788F51469B}"/>
    <cellStyle name="Comma 7 5 7" xfId="2921" xr:uid="{0AD074AA-F88E-4E19-BAC6-1C320E362238}"/>
    <cellStyle name="Comma 7 5 7 2" xfId="5157" xr:uid="{B92D91BA-9834-4D79-B88A-DA099DDA7350}"/>
    <cellStyle name="Comma 7 5 7 2 2" xfId="26225" xr:uid="{385E5F5D-2360-4FD9-9CC1-E92A102DC71F}"/>
    <cellStyle name="Comma 7 5 7 3" xfId="24850" xr:uid="{011E6135-D7DA-486E-9837-6911F4E59F2B}"/>
    <cellStyle name="Comma 7 5 8" xfId="4297" xr:uid="{924DAE71-5F0D-4D90-8ACA-C3E0822987C1}"/>
    <cellStyle name="Comma 7 5 8 2" xfId="9740" xr:uid="{A69A2553-25C7-44B0-8CB7-35E3055A2C98}"/>
    <cellStyle name="Comma 7 5 8 2 2" xfId="19689" xr:uid="{CCD65003-A4DD-4806-8D56-8D3172B59F93}"/>
    <cellStyle name="Comma 7 5 8 3" xfId="12306" xr:uid="{24FEBF6A-D2A8-42A7-A9EC-07E893E09B30}"/>
    <cellStyle name="Comma 7 5 8 3 2" xfId="22522" xr:uid="{9F181AE8-E284-4039-9E82-EF34C0806325}"/>
    <cellStyle name="Comma 7 5 8 4" xfId="27638" xr:uid="{6DD76681-505A-4B66-845B-C9F6E18A520E}"/>
    <cellStyle name="Comma 7 5 8 5" xfId="27041" xr:uid="{6A0930D4-79EB-4104-A029-88930A17FF41}"/>
    <cellStyle name="Comma 7 5 8 6" xfId="16856" xr:uid="{54910F20-C50E-4792-9C16-5F1CACF7EBA6}"/>
    <cellStyle name="Comma 7 5 9" xfId="7934" xr:uid="{5EEDA3A5-7822-406D-B410-01C9A3DB5BD3}"/>
    <cellStyle name="Comma 7 5 9 2" xfId="27884" xr:uid="{64EFFEF9-6441-4A66-BC44-307B5111E829}"/>
    <cellStyle name="Comma 7 5 9 3" xfId="28480" xr:uid="{1DB903CF-7948-44CC-91E2-51CC8FE1F97F}"/>
    <cellStyle name="Comma 7 5 9 4" xfId="14809" xr:uid="{51742CAC-1DBC-4835-A6DF-FF9E22A6B6A5}"/>
    <cellStyle name="Comma 7 6" xfId="599" xr:uid="{00000000-0005-0000-0000-000056020000}"/>
    <cellStyle name="Comma 7 6 10" xfId="8434" xr:uid="{205951F5-F5DF-48E1-B2E3-D02DADA2F0A2}"/>
    <cellStyle name="Comma 7 6 10 2" xfId="17645" xr:uid="{8EF8739E-C7CE-45F5-994A-BA5C07A19200}"/>
    <cellStyle name="Comma 7 6 11" xfId="10383" xr:uid="{A7D609C9-6C9D-450A-9A80-6829836F6BB0}"/>
    <cellStyle name="Comma 7 6 11 2" xfId="20478" xr:uid="{DEF9EFE7-5C5D-498C-A15A-02182B0E7D50}"/>
    <cellStyle name="Comma 7 6 12" xfId="24288" xr:uid="{7C8853D5-7EA5-44DB-9D71-CC65739EEF62}"/>
    <cellStyle name="Comma 7 6 13" xfId="13125" xr:uid="{AF37C004-785F-45EB-A739-BAF8FCD03128}"/>
    <cellStyle name="Comma 7 6 2" xfId="600" xr:uid="{00000000-0005-0000-0000-000057020000}"/>
    <cellStyle name="Comma 7 6 2 10" xfId="25613" xr:uid="{62B95ADC-2CE7-442F-BA3E-0FF9421177F2}"/>
    <cellStyle name="Comma 7 6 2 11" xfId="13283" xr:uid="{679C091A-0154-4A93-BBCE-25A0BCAB5B93}"/>
    <cellStyle name="Comma 7 6 2 2" xfId="601" xr:uid="{00000000-0005-0000-0000-000058020000}"/>
    <cellStyle name="Comma 7 6 2 2 2" xfId="602" xr:uid="{00000000-0005-0000-0000-000059020000}"/>
    <cellStyle name="Comma 7 6 2 2 2 2" xfId="2935" xr:uid="{F5B62B75-B376-4084-BD2C-1022C396E0BB}"/>
    <cellStyle name="Comma 7 6 2 2 2 2 2" xfId="6630" xr:uid="{9F148FB7-C12C-4356-A566-C13FDCD85ECE}"/>
    <cellStyle name="Comma 7 6 2 2 2 3" xfId="5626" xr:uid="{28B81DA4-8EE5-4383-818C-E619F9DE9C45}"/>
    <cellStyle name="Comma 7 6 2 2 3" xfId="1848" xr:uid="{5823E037-E47D-4F20-ADC6-B615BF7E554D}"/>
    <cellStyle name="Comma 7 6 2 2 3 2" xfId="28908" xr:uid="{9A82E9AC-5DE7-4F63-84D8-6A31D211E432}"/>
    <cellStyle name="Comma 7 6 2 2 3 3" xfId="27124" xr:uid="{6309A3A6-74BB-42A5-AC7B-B3CF33CC7727}"/>
    <cellStyle name="Comma 7 6 2 2 4" xfId="2934" xr:uid="{9CCEFF37-17FE-4581-8608-3A50C64E14AE}"/>
    <cellStyle name="Comma 7 6 2 2 4 2" xfId="5257" xr:uid="{5D0D0025-7334-4D73-97EC-E32D99E26C65}"/>
    <cellStyle name="Comma 7 6 2 2 5" xfId="5464" xr:uid="{2EE689AA-8BBE-4D80-936B-1C36737E5B9D}"/>
    <cellStyle name="Comma 7 6 2 2 5 2" xfId="27828" xr:uid="{F47510A7-8A20-4941-8D05-A45BF1DB6AFA}"/>
    <cellStyle name="Comma 7 6 2 2 5 3" xfId="27901" xr:uid="{D277B929-AD64-4D25-A2E1-15B96BFF12CF}"/>
    <cellStyle name="Comma 7 6 2 2 5 4" xfId="14816" xr:uid="{78861860-56E7-45C9-997D-56D0FE43BF73}"/>
    <cellStyle name="Comma 7 6 2 2 6" xfId="8436" xr:uid="{E0713471-8C0A-4BBE-A12F-1478FE34270A}"/>
    <cellStyle name="Comma 7 6 2 2 6 2" xfId="17647" xr:uid="{AE40DF5D-948C-40F9-A453-3E536CE0EBBA}"/>
    <cellStyle name="Comma 7 6 2 2 7" xfId="10385" xr:uid="{D2ADA6C2-E7AE-4A8F-A7E3-C187E3BE0215}"/>
    <cellStyle name="Comma 7 6 2 2 7 2" xfId="20480" xr:uid="{6BBDD42A-FBE0-40FD-A850-692EE38BE244}"/>
    <cellStyle name="Comma 7 6 2 2 8" xfId="24214" xr:uid="{4132413F-80BD-4049-BF5A-1B00ED7BEAFB}"/>
    <cellStyle name="Comma 7 6 2 2 9" xfId="14191" xr:uid="{B0D77FBA-7402-4442-B8C0-A8AD113EB6A0}"/>
    <cellStyle name="Comma 7 6 2 3" xfId="603" xr:uid="{00000000-0005-0000-0000-00005A020000}"/>
    <cellStyle name="Comma 7 6 2 3 2" xfId="3647" xr:uid="{DEB22478-F4D0-41EE-AAB3-B91D7245B3D1}"/>
    <cellStyle name="Comma 7 6 2 3 2 2" xfId="9301" xr:uid="{5FF8FA4F-5E4F-4960-8BD3-A74849409BC7}"/>
    <cellStyle name="Comma 7 6 2 3 2 2 2" xfId="18792" xr:uid="{3E19085A-817F-4805-A370-494055E27B02}"/>
    <cellStyle name="Comma 7 6 2 3 2 3" xfId="11448" xr:uid="{3EBA49C4-D759-478E-AB47-267D2558E74C}"/>
    <cellStyle name="Comma 7 6 2 3 2 3 2" xfId="21625" xr:uid="{3436F3C4-9EFC-4AD1-AEDB-2B1EA468621D}"/>
    <cellStyle name="Comma 7 6 2 3 2 4" xfId="15959" xr:uid="{2CE5BD2B-016C-4914-8D89-17D88DBBA247}"/>
    <cellStyle name="Comma 7 6 2 3 3" xfId="3934" xr:uid="{B243DFCF-59FA-40AC-BBE3-86534F48E3BB}"/>
    <cellStyle name="Comma 7 6 2 3 3 2" xfId="5627" xr:uid="{C6BA1007-14C4-4D88-83F1-F194214715B4}"/>
    <cellStyle name="Comma 7 6 2 3 4" xfId="2936" xr:uid="{324184F3-F54E-4C8A-B34D-9028F0422EE6}"/>
    <cellStyle name="Comma 7 6 2 3 5" xfId="24941" xr:uid="{0765D53E-81B3-4258-8D8D-0D30CD22EDFD}"/>
    <cellStyle name="Comma 7 6 2 3 6" xfId="13701" xr:uid="{AA916318-2A22-4D3B-A28B-4ADD2E858D26}"/>
    <cellStyle name="Comma 7 6 2 4" xfId="1847" xr:uid="{16212EA7-19B8-45F6-B943-190C37E0C2EB}"/>
    <cellStyle name="Comma 7 6 2 4 2" xfId="5054" xr:uid="{4E98323A-2FB0-4889-8B7A-3BB08A7534B9}"/>
    <cellStyle name="Comma 7 6 2 4 2 2" xfId="10301" xr:uid="{961352E7-1A03-46A4-B100-A0395CE5AC51}"/>
    <cellStyle name="Comma 7 6 2 4 2 2 2" xfId="20396" xr:uid="{63F2AD62-F903-43AC-9510-BC73798869D2}"/>
    <cellStyle name="Comma 7 6 2 4 2 3" xfId="12979" xr:uid="{7DACE03B-09D2-48E9-8F71-2EA49F2B4E06}"/>
    <cellStyle name="Comma 7 6 2 4 2 3 2" xfId="23229" xr:uid="{138A3E1A-9D8C-4724-84F6-0D02E14EECC5}"/>
    <cellStyle name="Comma 7 6 2 4 2 4" xfId="26296" xr:uid="{CF0B3968-2F56-449C-B5E8-F3A0E9BFCA01}"/>
    <cellStyle name="Comma 7 6 2 4 2 5" xfId="27359" xr:uid="{F087032E-224D-426C-97C7-05390D7AA018}"/>
    <cellStyle name="Comma 7 6 2 4 2 6" xfId="17563" xr:uid="{0A6212B8-EC25-4E1F-AF17-655FF1FA3A33}"/>
    <cellStyle name="Comma 7 6 2 4 3" xfId="24072" xr:uid="{F1E83B56-5EC3-4228-B8E3-4ABC9C0E4305}"/>
    <cellStyle name="Comma 7 6 2 5" xfId="2933" xr:uid="{7DCFE109-A86D-4A3E-AB05-E8D52DC2FF04}"/>
    <cellStyle name="Comma 7 6 2 5 2" xfId="5174" xr:uid="{2D56024F-FD4B-4C1E-9F1F-3CF16F2C4878}"/>
    <cellStyle name="Comma 7 6 2 5 2 2" xfId="26164" xr:uid="{9E5BCB5A-216D-4516-9388-EE0EE238282B}"/>
    <cellStyle name="Comma 7 6 2 5 3" xfId="24641" xr:uid="{314F2583-6033-4E56-A610-4E6EDE07EA1E}"/>
    <cellStyle name="Comma 7 6 2 6" xfId="4555" xr:uid="{80B377CA-8F0F-4B64-A00B-E5510F14434E}"/>
    <cellStyle name="Comma 7 6 2 6 2" xfId="9908" xr:uid="{D8D5CD96-7157-4CF2-81AC-BAD5CB67EAAA}"/>
    <cellStyle name="Comma 7 6 2 6 2 2" xfId="19889" xr:uid="{69770308-4203-49C0-AD4A-9B24961633C9}"/>
    <cellStyle name="Comma 7 6 2 6 3" xfId="12504" xr:uid="{8784E7CA-D763-4B5E-8390-71709199D8ED}"/>
    <cellStyle name="Comma 7 6 2 6 3 2" xfId="22722" xr:uid="{0C369608-54FA-4E0E-A540-97B18FB24224}"/>
    <cellStyle name="Comma 7 6 2 6 4" xfId="27527" xr:uid="{72059FEF-9AE5-434C-8BCD-92AC2E433C3A}"/>
    <cellStyle name="Comma 7 6 2 6 5" xfId="26883" xr:uid="{D8AD35BE-C3F2-4C28-9E1B-5ACF02630791}"/>
    <cellStyle name="Comma 7 6 2 6 6" xfId="17056" xr:uid="{CE703DC4-33DB-498D-A306-229A26CBA531}"/>
    <cellStyle name="Comma 7 6 2 7" xfId="7939" xr:uid="{92BCC523-A5D0-47FB-9666-2530771A09D4}"/>
    <cellStyle name="Comma 7 6 2 7 2" xfId="27596" xr:uid="{96BB7B46-AB7C-4FE3-8543-7B51A1F5B725}"/>
    <cellStyle name="Comma 7 6 2 7 3" xfId="26328" xr:uid="{A5E437C4-BE7E-4120-929E-DFE5BBBDCD16}"/>
    <cellStyle name="Comma 7 6 2 7 4" xfId="14815" xr:uid="{10D1DFF2-9E96-4BA2-822D-624951E8654D}"/>
    <cellStyle name="Comma 7 6 2 8" xfId="8435" xr:uid="{A1CB1753-1B64-4FD2-B55D-FA288966A4C1}"/>
    <cellStyle name="Comma 7 6 2 8 2" xfId="17646" xr:uid="{14359B3C-84A3-40BB-985D-4B02194BCF6A}"/>
    <cellStyle name="Comma 7 6 2 9" xfId="10384" xr:uid="{2CD97F14-DF31-4189-A7C6-F11F985E6F41}"/>
    <cellStyle name="Comma 7 6 2 9 2" xfId="20479" xr:uid="{63FD37B1-E39A-4019-B100-90AFFD82B151}"/>
    <cellStyle name="Comma 7 6 3" xfId="604" xr:uid="{00000000-0005-0000-0000-00005B020000}"/>
    <cellStyle name="Comma 7 6 3 10" xfId="14192" xr:uid="{3D2F58A0-054D-4587-B465-EB96950599F1}"/>
    <cellStyle name="Comma 7 6 3 2" xfId="605" xr:uid="{00000000-0005-0000-0000-00005C020000}"/>
    <cellStyle name="Comma 7 6 3 2 2" xfId="2938" xr:uid="{E0FD95BA-4625-4B33-B395-2FB906617FEE}"/>
    <cellStyle name="Comma 7 6 3 2 2 2" xfId="6631" xr:uid="{4A1BC797-1D26-4005-A9D8-BC2ED624B54B}"/>
    <cellStyle name="Comma 7 6 3 2 3" xfId="5628" xr:uid="{2F8B6530-28ED-40AA-AA73-45D64948CCAD}"/>
    <cellStyle name="Comma 7 6 3 2 3 2" xfId="26635" xr:uid="{648E56EB-60BC-441D-B718-423EEDF020A0}"/>
    <cellStyle name="Comma 7 6 3 3" xfId="1849" xr:uid="{D36FBC75-0D6F-4B34-813F-94E8E85060AF}"/>
    <cellStyle name="Comma 7 6 3 4" xfId="2937" xr:uid="{3333D50A-BFEA-4E2C-8D8A-C0C69923CCB7}"/>
    <cellStyle name="Comma 7 6 3 4 2" xfId="5184" xr:uid="{5203866E-11F3-4002-AECB-3C23D49127D9}"/>
    <cellStyle name="Comma 7 6 3 4 2 2" xfId="26585" xr:uid="{3BD2562F-2F88-4FFB-A8F4-BDD2B65268F8}"/>
    <cellStyle name="Comma 7 6 3 4 3" xfId="28208" xr:uid="{3EFB92CE-8007-4B70-9EA7-78C7CBF06B51}"/>
    <cellStyle name="Comma 7 6 3 5" xfId="4840" xr:uid="{4A9E2B53-863C-406E-9176-0D0C15A6C2B7}"/>
    <cellStyle name="Comma 7 6 3 5 2" xfId="10111" xr:uid="{80192066-FFC7-4B1C-953C-2D428C36FE43}"/>
    <cellStyle name="Comma 7 6 3 5 2 2" xfId="20174" xr:uid="{9FEE1A32-22E1-4A1D-926D-35DFA9D4EBA5}"/>
    <cellStyle name="Comma 7 6 3 5 3" xfId="12789" xr:uid="{D9C9249D-9418-46D1-83B9-4CD4FD15D922}"/>
    <cellStyle name="Comma 7 6 3 5 3 2" xfId="23007" xr:uid="{F29825DB-D324-47E5-92BC-9F7075B7604A}"/>
    <cellStyle name="Comma 7 6 3 5 4" xfId="28687" xr:uid="{8CA0466A-04BE-4234-AFB2-90F861EF0EA0}"/>
    <cellStyle name="Comma 7 6 3 5 5" xfId="26770" xr:uid="{C23DB603-494F-4728-873F-0544654013B5}"/>
    <cellStyle name="Comma 7 6 3 5 6" xfId="17341" xr:uid="{31D8256A-D901-4F2D-AFE3-548F340B1D35}"/>
    <cellStyle name="Comma 7 6 3 6" xfId="7940" xr:uid="{4CDFD7AC-1CD4-4FC9-A224-EF5409367E7D}"/>
    <cellStyle name="Comma 7 6 3 6 2" xfId="27674" xr:uid="{75AAA9B1-370B-4C11-BAD5-BD3C54EF3133}"/>
    <cellStyle name="Comma 7 6 3 6 3" xfId="28222" xr:uid="{04374CE3-EDBA-454B-BA41-9D250FA17691}"/>
    <cellStyle name="Comma 7 6 3 6 4" xfId="14817" xr:uid="{719A908B-EF8F-43F2-8A35-D72F9B3D4375}"/>
    <cellStyle name="Comma 7 6 3 7" xfId="8437" xr:uid="{29B96545-1AB0-4ED5-B4FB-FD549E757991}"/>
    <cellStyle name="Comma 7 6 3 7 2" xfId="17648" xr:uid="{8720B720-E439-4100-BC01-732C0926676F}"/>
    <cellStyle name="Comma 7 6 3 8" xfId="10386" xr:uid="{DA19F157-240C-474B-841F-CB940BEFCB44}"/>
    <cellStyle name="Comma 7 6 3 8 2" xfId="20481" xr:uid="{62CD4F24-965D-4071-BEE8-DB2044C6F312}"/>
    <cellStyle name="Comma 7 6 3 9" xfId="23843" xr:uid="{3A723FAC-88FF-4A8E-B718-D76D08EC56DC}"/>
    <cellStyle name="Comma 7 6 4" xfId="606" xr:uid="{00000000-0005-0000-0000-00005D020000}"/>
    <cellStyle name="Comma 7 6 4 2" xfId="2940" xr:uid="{0B4D8204-A87F-4E13-9149-A8030947ACEB}"/>
    <cellStyle name="Comma 7 6 4 2 2" xfId="6632" xr:uid="{B5AC740B-FD3C-4D5D-A800-91D9EECB443A}"/>
    <cellStyle name="Comma 7 6 4 2 2 2" xfId="24472" xr:uid="{DFE2B285-0A1C-4941-8D1C-DBE1C2BFD88D}"/>
    <cellStyle name="Comma 7 6 4 2 3" xfId="24832" xr:uid="{8E83FF1A-2302-4EDF-BB8C-8C06098B7A09}"/>
    <cellStyle name="Comma 7 6 4 3" xfId="2941" xr:uid="{6605628C-08EC-4B89-8916-F481C28662CE}"/>
    <cellStyle name="Comma 7 6 4 3 2" xfId="5629" xr:uid="{5D0C0ED8-4CEC-4131-9B44-30B10FF524E4}"/>
    <cellStyle name="Comma 7 6 4 4" xfId="2939" xr:uid="{0F112A8F-74ED-4E85-9BF8-A3F57CCD8745}"/>
    <cellStyle name="Comma 7 6 4 5" xfId="7941" xr:uid="{5B5EFF5E-45FD-4021-A9D5-3919A6C67758}"/>
    <cellStyle name="Comma 7 6 4 5 2" xfId="14818" xr:uid="{A2650480-54B6-4524-9E27-C6ADF7DD65F1}"/>
    <cellStyle name="Comma 7 6 4 6" xfId="8438" xr:uid="{0D12E1DD-A924-4E0E-BFB2-DB4182BCB7BB}"/>
    <cellStyle name="Comma 7 6 4 6 2" xfId="17649" xr:uid="{B13EED9B-69FD-4CA5-8889-DDB0A81636F3}"/>
    <cellStyle name="Comma 7 6 4 7" xfId="10387" xr:uid="{392520B3-8121-4150-927A-5168A9CCCAD2}"/>
    <cellStyle name="Comma 7 6 4 7 2" xfId="20482" xr:uid="{01A473F2-42A0-4F5F-BCD8-DA8060F102DE}"/>
    <cellStyle name="Comma 7 6 4 8" xfId="23975" xr:uid="{6F0E91A7-A6F9-48A6-AAE8-A4DA2554F1E1}"/>
    <cellStyle name="Comma 7 6 4 9" xfId="13981" xr:uid="{0876FC95-4EA1-45C7-9BB5-0E7F3989D6D8}"/>
    <cellStyle name="Comma 7 6 5" xfId="607" xr:uid="{00000000-0005-0000-0000-00005E020000}"/>
    <cellStyle name="Comma 7 6 5 2" xfId="3548" xr:uid="{601614FC-09F3-41A9-996C-0E202354B96E}"/>
    <cellStyle name="Comma 7 6 5 2 2" xfId="9202" xr:uid="{74E4123D-E08F-43FB-A7B1-C5115283B8E1}"/>
    <cellStyle name="Comma 7 6 5 2 2 2" xfId="18682" xr:uid="{C52BEBF0-7B35-49BF-A3DF-B378E93C28FA}"/>
    <cellStyle name="Comma 7 6 5 2 3" xfId="11338" xr:uid="{D7EC0EE9-C972-4D8B-AD91-741778CF870C}"/>
    <cellStyle name="Comma 7 6 5 2 3 2" xfId="21515" xr:uid="{28A47439-FE7C-4541-8EC7-8FF475EAF002}"/>
    <cellStyle name="Comma 7 6 5 2 4" xfId="15849" xr:uid="{0CC15319-7DFA-44F1-B509-5DAB8E3B3E1B}"/>
    <cellStyle name="Comma 7 6 5 3" xfId="3115" xr:uid="{35B23CF1-C21A-42A9-A9A5-C9B74CA8E187}"/>
    <cellStyle name="Comma 7 6 5 3 2" xfId="5630" xr:uid="{F4314ADF-0A65-4176-8F38-1F7262CCD9B3}"/>
    <cellStyle name="Comma 7 6 5 4" xfId="2942" xr:uid="{87FEDABD-091F-4726-BEC7-39A9E0110CC3}"/>
    <cellStyle name="Comma 7 6 5 5" xfId="23895" xr:uid="{E46DAA34-D2E3-4DFB-8E3F-5219197E8B3B}"/>
    <cellStyle name="Comma 7 6 5 6" xfId="13567" xr:uid="{F58B0F55-49E8-42AD-A166-490A6149EFE1}"/>
    <cellStyle name="Comma 7 6 6" xfId="1846" xr:uid="{912F7E76-AD64-4757-B28B-D6EDDA01C701}"/>
    <cellStyle name="Comma 7 6 6 2" xfId="3319" xr:uid="{39653E45-5773-46F6-8717-5EF92294FD41}"/>
    <cellStyle name="Comma 7 6 6 2 2" xfId="9005" xr:uid="{8378A80C-7F7A-4B8C-9FF6-9A322268101F}"/>
    <cellStyle name="Comma 7 6 6 2 2 2" xfId="18398" xr:uid="{6A816ABF-DB40-48A9-A331-37C25700BACC}"/>
    <cellStyle name="Comma 7 6 6 2 3" xfId="11080" xr:uid="{421DE2A3-B888-4FA3-8F7E-B89BFB16EB15}"/>
    <cellStyle name="Comma 7 6 6 2 3 2" xfId="21231" xr:uid="{5F3EC8EE-65A9-47C5-A1CC-A0D45ECBEF46}"/>
    <cellStyle name="Comma 7 6 6 2 4" xfId="29068" xr:uid="{AA795401-D8F6-434A-A501-C9FE5D9CB763}"/>
    <cellStyle name="Comma 7 6 6 2 5" xfId="27541" xr:uid="{CB31D1C6-6DF5-490B-8443-FD9AFC487AF3}"/>
    <cellStyle name="Comma 7 6 6 2 6" xfId="15565" xr:uid="{07F8DB1D-A383-45CA-A751-7E50D1294937}"/>
    <cellStyle name="Comma 7 6 6 3" xfId="3882" xr:uid="{47173593-ABD1-4A65-8EB4-7EF23F52554F}"/>
    <cellStyle name="Comma 7 6 6 4" xfId="25927" xr:uid="{39C70AC7-3576-4A4A-826D-C8E2B7F05528}"/>
    <cellStyle name="Comma 7 6 7" xfId="2932" xr:uid="{5025C508-20A9-4B1E-9A2E-230DEF0F59DC}"/>
    <cellStyle name="Comma 7 6 7 2" xfId="5158" xr:uid="{68CAE78F-9282-481F-87E2-4D6DAF8AB96D}"/>
    <cellStyle name="Comma 7 6 7 2 2" xfId="28327" xr:uid="{BF66056E-C030-4BFC-8FC7-1BF7796884B4}"/>
    <cellStyle name="Comma 7 6 7 3" xfId="27294" xr:uid="{683A9F6B-6587-493E-88B4-B5DAB0755E72}"/>
    <cellStyle name="Comma 7 6 8" xfId="4298" xr:uid="{9D30EBA9-92DF-4056-96DA-23666A14BD21}"/>
    <cellStyle name="Comma 7 6 8 2" xfId="9741" xr:uid="{52A9AA31-7FB7-4D3A-8E5F-739FE9B07FBC}"/>
    <cellStyle name="Comma 7 6 8 2 2" xfId="19690" xr:uid="{09E8F867-D103-4E53-8F85-13A3A0070172}"/>
    <cellStyle name="Comma 7 6 8 3" xfId="12307" xr:uid="{9CC0C6A1-48AE-4EEA-B4A2-446801397F7B}"/>
    <cellStyle name="Comma 7 6 8 3 2" xfId="22523" xr:uid="{DA3EABC7-F6B9-4315-9B7D-92D14E767071}"/>
    <cellStyle name="Comma 7 6 8 4" xfId="27033" xr:uid="{A771F2AB-5525-4415-A8CE-DF62DD5FD6E9}"/>
    <cellStyle name="Comma 7 6 8 5" xfId="27762" xr:uid="{F75968E0-DD0F-4831-8653-F64EFE451AFC}"/>
    <cellStyle name="Comma 7 6 8 6" xfId="16857" xr:uid="{8FD05320-2605-42EA-81B4-20325D4309EB}"/>
    <cellStyle name="Comma 7 6 9" xfId="7938" xr:uid="{0BF586E0-E521-4D27-9320-05C7B5F1A237}"/>
    <cellStyle name="Comma 7 6 9 2" xfId="28203" xr:uid="{41AB56CE-1D79-4D41-B6C2-46598BAF35C7}"/>
    <cellStyle name="Comma 7 6 9 3" xfId="26977" xr:uid="{19401947-4238-44E4-BA6B-DAD540376EB9}"/>
    <cellStyle name="Comma 7 6 9 4" xfId="14814" xr:uid="{BAF419C5-F4AD-45FF-B537-926EFB72182E}"/>
    <cellStyle name="Comma 7 7" xfId="608" xr:uid="{00000000-0005-0000-0000-00005F020000}"/>
    <cellStyle name="Comma 7 7 10" xfId="10388" xr:uid="{B4915C6E-D699-4C7D-9676-DB206B4A0045}"/>
    <cellStyle name="Comma 7 7 10 2" xfId="20483" xr:uid="{D00802BA-F3A7-4994-8106-6347B1711D8B}"/>
    <cellStyle name="Comma 7 7 11" xfId="25848" xr:uid="{84A3D3DE-B42E-4F53-B568-F8523164B89B}"/>
    <cellStyle name="Comma 7 7 12" xfId="13126" xr:uid="{08DE6060-31A1-4102-8F76-2EDB557B9688}"/>
    <cellStyle name="Comma 7 7 2" xfId="609" xr:uid="{00000000-0005-0000-0000-000060020000}"/>
    <cellStyle name="Comma 7 7 2 2" xfId="610" xr:uid="{00000000-0005-0000-0000-000061020000}"/>
    <cellStyle name="Comma 7 7 2 2 2" xfId="3736" xr:uid="{5114F518-77E5-47FE-B5DB-0F33B41BBA12}"/>
    <cellStyle name="Comma 7 7 2 2 2 2" xfId="9447" xr:uid="{C081DCE8-7FE3-4F89-B67D-85E4159A40B5}"/>
    <cellStyle name="Comma 7 7 2 2 2 2 2" xfId="18979" xr:uid="{5FF02609-827E-4A03-9314-EF14404E9FA2}"/>
    <cellStyle name="Comma 7 7 2 2 2 3" xfId="11628" xr:uid="{20DD0EF5-B07D-453C-BF9D-77511E1E96E1}"/>
    <cellStyle name="Comma 7 7 2 2 2 3 2" xfId="21812" xr:uid="{30014F03-3342-41E3-943C-FB133C98BBB3}"/>
    <cellStyle name="Comma 7 7 2 2 2 4" xfId="27683" xr:uid="{5FC45075-B8FD-448A-B07B-3E4AA8A4B2EA}"/>
    <cellStyle name="Comma 7 7 2 2 2 5" xfId="28299" xr:uid="{ECC488BA-6604-43F7-A506-0D44EED5F720}"/>
    <cellStyle name="Comma 7 7 2 2 2 6" xfId="16146" xr:uid="{0E756422-3365-4713-BFB8-4E5444FCFE4B}"/>
    <cellStyle name="Comma 7 7 2 2 3" xfId="3896" xr:uid="{2D5ACAC0-59D4-402A-AAB7-B84C7A79E7D8}"/>
    <cellStyle name="Comma 7 7 2 2 3 2" xfId="5631" xr:uid="{7337B01B-0329-42DD-ABA0-97243DB23D4C}"/>
    <cellStyle name="Comma 7 7 2 2 4" xfId="2945" xr:uid="{55E989D2-2CC3-4461-A6E2-66E0E670F440}"/>
    <cellStyle name="Comma 7 7 2 2 5" xfId="24299" xr:uid="{59D9FBAD-477E-4987-B9B9-C7D51EE76DE5}"/>
    <cellStyle name="Comma 7 7 2 2 6" xfId="13982" xr:uid="{649E244A-DD34-4755-8337-1891670DD596}"/>
    <cellStyle name="Comma 7 7 2 3" xfId="1851" xr:uid="{9D7CC4B4-4F75-4D36-ADBA-876115A561BB}"/>
    <cellStyle name="Comma 7 7 2 3 2" xfId="25537" xr:uid="{E49EEAED-9D94-4D70-AB99-118AC1DBD239}"/>
    <cellStyle name="Comma 7 7 2 3 3" xfId="24465" xr:uid="{A4B13328-ED03-4391-A2FE-D3D95D0EA1EE}"/>
    <cellStyle name="Comma 7 7 2 4" xfId="2944" xr:uid="{CB764498-B3E0-4A59-9350-3916D0E4D92D}"/>
    <cellStyle name="Comma 7 7 2 4 2" xfId="5185" xr:uid="{EB409BC9-9A92-4617-8AD2-DB3C65BFC076}"/>
    <cellStyle name="Comma 7 7 2 4 2 2" xfId="26420" xr:uid="{BF38F194-FDCF-40C7-B394-8EF724F10AA1}"/>
    <cellStyle name="Comma 7 7 2 4 3" xfId="26962" xr:uid="{FBFBB970-2656-4028-B307-2D855076B330}"/>
    <cellStyle name="Comma 7 7 2 5" xfId="5385" xr:uid="{57F1A8EA-992D-4A2E-8B17-E3866A7EDC94}"/>
    <cellStyle name="Comma 7 7 2 5 2" xfId="27803" xr:uid="{3403DE19-AFBD-46A6-9634-86CFE20C9842}"/>
    <cellStyle name="Comma 7 7 2 5 3" xfId="26788" xr:uid="{DEDCDF89-9961-41CD-B118-EBFFF344D8E9}"/>
    <cellStyle name="Comma 7 7 2 5 4" xfId="14820" xr:uid="{AD3CE58B-9D80-4E22-83B6-974940B49FE5}"/>
    <cellStyle name="Comma 7 7 2 6" xfId="8440" xr:uid="{8BD04255-6FDD-45BC-A3B3-C56814705035}"/>
    <cellStyle name="Comma 7 7 2 6 2" xfId="28551" xr:uid="{19B32A19-76BD-42EA-945A-204D7FA12EAD}"/>
    <cellStyle name="Comma 7 7 2 6 3" xfId="26303" xr:uid="{4EA41203-87C5-4500-8C28-D28662DA27E8}"/>
    <cellStyle name="Comma 7 7 2 6 4" xfId="17651" xr:uid="{D96A25B9-1142-4C86-A064-61824B8E7C67}"/>
    <cellStyle name="Comma 7 7 2 7" xfId="10389" xr:uid="{2E61EAF8-31D9-4036-BAAC-1A55E6157EEC}"/>
    <cellStyle name="Comma 7 7 2 7 2" xfId="20484" xr:uid="{9A85F5D4-73D7-4E7E-928E-EF48B2957769}"/>
    <cellStyle name="Comma 7 7 2 8" xfId="24137" xr:uid="{45BEC137-E559-4FDA-AE2D-3902957E5845}"/>
    <cellStyle name="Comma 7 7 2 9" xfId="13284" xr:uid="{0B27D0D9-9928-4B43-9253-A701A24A4159}"/>
    <cellStyle name="Comma 7 7 3" xfId="611" xr:uid="{00000000-0005-0000-0000-000062020000}"/>
    <cellStyle name="Comma 7 7 3 2" xfId="2947" xr:uid="{0237BE4A-CAD3-40BD-BFD7-1967C295C0A3}"/>
    <cellStyle name="Comma 7 7 3 2 2" xfId="6633" xr:uid="{2F8DFFF5-5625-4172-8C5E-4EE342D6FFBE}"/>
    <cellStyle name="Comma 7 7 3 2 2 2" xfId="28612" xr:uid="{E6B6B49B-37FE-4E44-A66F-E04C749676D0}"/>
    <cellStyle name="Comma 7 7 3 2 3" xfId="26614" xr:uid="{3DCEB3C6-C64B-44AD-A4F6-95664EB5AC08}"/>
    <cellStyle name="Comma 7 7 3 3" xfId="2948" xr:uid="{D747C031-510B-4566-8DDB-C8F9E3A96868}"/>
    <cellStyle name="Comma 7 7 3 3 2" xfId="5632" xr:uid="{63707F52-5513-433E-B2FB-4A01A62C9D65}"/>
    <cellStyle name="Comma 7 7 3 4" xfId="2946" xr:uid="{B8CFE224-D9A6-46B1-A7DA-6F8CC01438A8}"/>
    <cellStyle name="Comma 7 7 3 5" xfId="7943" xr:uid="{73034A6A-F8B6-47BE-B280-660E40BB32A3}"/>
    <cellStyle name="Comma 7 7 3 5 2" xfId="28143" xr:uid="{19522D0E-6580-4F92-B079-8573C87213E2}"/>
    <cellStyle name="Comma 7 7 3 5 3" xfId="28457" xr:uid="{47B3491F-3EB4-47DA-BF85-CC09E70A8EFA}"/>
    <cellStyle name="Comma 7 7 3 5 4" xfId="14821" xr:uid="{37A7419B-F3A4-4040-88F5-5A966FC26F9D}"/>
    <cellStyle name="Comma 7 7 3 6" xfId="8441" xr:uid="{D59ED910-3C89-43C8-8E85-3B8B23C2AABF}"/>
    <cellStyle name="Comma 7 7 3 6 2" xfId="17652" xr:uid="{AFA77484-9320-4D6B-9861-9F3A025858F7}"/>
    <cellStyle name="Comma 7 7 3 7" xfId="10390" xr:uid="{DB171639-E15F-4FE6-AA84-050C54AD7C98}"/>
    <cellStyle name="Comma 7 7 3 7 2" xfId="20485" xr:uid="{7019397B-4A5C-46A5-B815-37594E834582}"/>
    <cellStyle name="Comma 7 7 3 8" xfId="23879" xr:uid="{C30F4834-DD44-4A04-A407-7541F04945D9}"/>
    <cellStyle name="Comma 7 7 3 9" xfId="13702" xr:uid="{61709807-9085-4226-A4AF-BED2A8994472}"/>
    <cellStyle name="Comma 7 7 4" xfId="612" xr:uid="{00000000-0005-0000-0000-000063020000}"/>
    <cellStyle name="Comma 7 7 4 2" xfId="3320" xr:uid="{ABD4354D-E023-4611-90E1-21CA2F1D0A8D}"/>
    <cellStyle name="Comma 7 7 4 2 2" xfId="9006" xr:uid="{633B3773-0990-4D7D-A355-ED0CB4581D60}"/>
    <cellStyle name="Comma 7 7 4 2 2 2" xfId="18399" xr:uid="{6CB2947A-76F9-4A6B-98D6-2F70412FBAF4}"/>
    <cellStyle name="Comma 7 7 4 2 3" xfId="11081" xr:uid="{E4551548-1741-41D1-85B1-218C3B9139AB}"/>
    <cellStyle name="Comma 7 7 4 2 3 2" xfId="21232" xr:uid="{EDD624E4-3C01-4257-BCB8-DBD19F22C710}"/>
    <cellStyle name="Comma 7 7 4 2 4" xfId="27188" xr:uid="{A667DD55-8872-4EAB-842A-0FA14AB7FA04}"/>
    <cellStyle name="Comma 7 7 4 2 5" xfId="28161" xr:uid="{E4A0343B-067D-4F3C-A78B-E1E4B65059EF}"/>
    <cellStyle name="Comma 7 7 4 2 6" xfId="15566" xr:uid="{5B1C1B16-E143-476A-91C1-915D17C29CD6}"/>
    <cellStyle name="Comma 7 7 4 3" xfId="3111" xr:uid="{CC7DC882-B78F-47E4-A473-09C23E7C0BCE}"/>
    <cellStyle name="Comma 7 7 4 3 2" xfId="5633" xr:uid="{A1021D3D-73CF-421C-8164-7F50B966CF56}"/>
    <cellStyle name="Comma 7 7 4 4" xfId="2949" xr:uid="{D3A8B8AD-092B-49AD-B435-F5D4DDD1C787}"/>
    <cellStyle name="Comma 7 7 5" xfId="1850" xr:uid="{CB45DB92-C941-4C6F-BE9E-E5498737864E}"/>
    <cellStyle name="Comma 7 7 5 2" xfId="26145" xr:uid="{D51EC88A-675A-4526-8B51-7A07482DD8C6}"/>
    <cellStyle name="Comma 7 7 5 3" xfId="25265" xr:uid="{CB904FDB-32D7-4170-B3C4-A99B80E295D5}"/>
    <cellStyle name="Comma 7 7 6" xfId="2943" xr:uid="{F6342264-A374-4053-BADA-F4859EB55C3F}"/>
    <cellStyle name="Comma 7 7 6 2" xfId="5159" xr:uid="{6F1BEC51-2546-4CFE-9E20-A868776D72A4}"/>
    <cellStyle name="Comma 7 7 6 2 2" xfId="27794" xr:uid="{4E2C5E6C-32F6-4E0D-B823-7BFB507611CD}"/>
    <cellStyle name="Comma 7 7 6 3" xfId="26608" xr:uid="{E21E0C40-A133-4734-9280-4BEABB24D257}"/>
    <cellStyle name="Comma 7 7 7" xfId="4299" xr:uid="{52999B10-CC0D-46DC-8099-19BE155B2DFC}"/>
    <cellStyle name="Comma 7 7 7 2" xfId="9742" xr:uid="{B3BA6257-065B-47FB-B847-40BE656E8EA2}"/>
    <cellStyle name="Comma 7 7 7 2 2" xfId="29314" xr:uid="{DD41CABE-7C77-4CF7-B72E-BF8862DFFB6C}"/>
    <cellStyle name="Comma 7 7 7 2 3" xfId="27035" xr:uid="{2331A6C6-AA84-41F4-8483-C9E27EEEFB83}"/>
    <cellStyle name="Comma 7 7 7 2 4" xfId="19691" xr:uid="{E095421D-570E-48E4-8B3F-2C17DFDE6644}"/>
    <cellStyle name="Comma 7 7 7 3" xfId="12308" xr:uid="{D76FBD1F-B35A-4998-BD9F-085AFBC5A031}"/>
    <cellStyle name="Comma 7 7 7 3 2" xfId="22524" xr:uid="{4C678525-BC39-4696-B428-5ADF034D18D0}"/>
    <cellStyle name="Comma 7 7 7 4" xfId="28798" xr:uid="{AA9289A8-D7F2-4C2E-9826-52248217ED83}"/>
    <cellStyle name="Comma 7 7 7 5" xfId="16858" xr:uid="{168C4B77-F212-47D0-BD9B-8B5F1C22AA08}"/>
    <cellStyle name="Comma 7 7 8" xfId="7942" xr:uid="{E1562809-108B-4B95-80D6-7CD90FF05DCC}"/>
    <cellStyle name="Comma 7 7 8 2" xfId="26998" xr:uid="{871AF8EF-1E7C-4460-92A2-51C7CAA27232}"/>
    <cellStyle name="Comma 7 7 8 3" xfId="26666" xr:uid="{D1DD44CE-8285-4BB7-8B29-2E1F05A0BA56}"/>
    <cellStyle name="Comma 7 7 8 4" xfId="14819" xr:uid="{D678C8DB-9F27-44A7-A09A-F0AFFC37964F}"/>
    <cellStyle name="Comma 7 7 9" xfId="8439" xr:uid="{B542E319-7D29-458E-98DC-04203739A15D}"/>
    <cellStyle name="Comma 7 7 9 2" xfId="28709" xr:uid="{EDC14577-00F5-404F-8D12-BD0F074B1B8F}"/>
    <cellStyle name="Comma 7 7 9 3" xfId="27055" xr:uid="{DC1148AB-FC77-4F21-AC5F-241D707E9A95}"/>
    <cellStyle name="Comma 7 7 9 4" xfId="17650" xr:uid="{C1221DF9-EA31-4FEE-B80F-58D135826CA4}"/>
    <cellStyle name="Comma 7 8" xfId="613" xr:uid="{00000000-0005-0000-0000-000064020000}"/>
    <cellStyle name="Comma 7 8 10" xfId="10391" xr:uid="{E448BFC1-741B-4046-B522-B616490AC8AE}"/>
    <cellStyle name="Comma 7 8 10 2" xfId="20486" xr:uid="{6469FC48-20CE-4B5A-A526-1968D4D43808}"/>
    <cellStyle name="Comma 7 8 11" xfId="26041" xr:uid="{E97CF7B6-2136-4160-97C5-D4F65F971FDB}"/>
    <cellStyle name="Comma 7 8 12" xfId="13127" xr:uid="{66A77064-487F-4241-9D74-D88C6718040F}"/>
    <cellStyle name="Comma 7 8 2" xfId="614" xr:uid="{00000000-0005-0000-0000-000065020000}"/>
    <cellStyle name="Comma 7 8 2 2" xfId="615" xr:uid="{00000000-0005-0000-0000-000066020000}"/>
    <cellStyle name="Comma 7 8 2 2 2" xfId="3737" xr:uid="{328E1D53-EF64-48A9-87D8-C3538A8DCF3F}"/>
    <cellStyle name="Comma 7 8 2 2 2 2" xfId="9448" xr:uid="{D4CA5381-BC63-4D80-A243-9239358CDFEB}"/>
    <cellStyle name="Comma 7 8 2 2 2 2 2" xfId="18980" xr:uid="{D3BF84D2-6711-45AE-A419-979FEC8F56A1}"/>
    <cellStyle name="Comma 7 8 2 2 2 3" xfId="11629" xr:uid="{CBF7959E-51EF-4A24-A8CA-206D59D03DB7}"/>
    <cellStyle name="Comma 7 8 2 2 2 3 2" xfId="21813" xr:uid="{671B7A21-FD9E-4881-9E52-62D8FF7B55A6}"/>
    <cellStyle name="Comma 7 8 2 2 2 4" xfId="26520" xr:uid="{F9B1036A-D32C-4F89-B901-761AB1E6BCE6}"/>
    <cellStyle name="Comma 7 8 2 2 2 5" xfId="28202" xr:uid="{930C1819-DA54-44EF-85E3-3437F88891A3}"/>
    <cellStyle name="Comma 7 8 2 2 2 6" xfId="16147" xr:uid="{CD4BEA75-28E2-4DD7-8D47-5512E56481A4}"/>
    <cellStyle name="Comma 7 8 2 2 3" xfId="3988" xr:uid="{9F792F8C-FD29-4599-80DC-C58DE92EA2C2}"/>
    <cellStyle name="Comma 7 8 2 2 3 2" xfId="5634" xr:uid="{4ED37BB4-16E2-4A26-8CBC-AC0894024587}"/>
    <cellStyle name="Comma 7 8 2 2 4" xfId="2952" xr:uid="{3C932E3C-CD1D-445E-9810-A89B2290FCEC}"/>
    <cellStyle name="Comma 7 8 2 2 5" xfId="25233" xr:uid="{52E0F449-EBD2-4560-BD9C-626A8F87F64E}"/>
    <cellStyle name="Comma 7 8 2 2 6" xfId="13983" xr:uid="{F85C0D69-B5EC-4ED0-BC51-0677C3AC0B2C}"/>
    <cellStyle name="Comma 7 8 2 3" xfId="1853" xr:uid="{3D948F8E-87FA-4472-A4BF-4BA0729D85E2}"/>
    <cellStyle name="Comma 7 8 2 3 2" xfId="24215" xr:uid="{D794464C-ECA4-4734-AD68-A33D369CA03B}"/>
    <cellStyle name="Comma 7 8 2 3 3" xfId="23849" xr:uid="{0C398BEB-9159-497C-BDF6-EA2C3836BDB9}"/>
    <cellStyle name="Comma 7 8 2 4" xfId="2951" xr:uid="{79FECACF-A307-4D14-A68F-4E4BF8027677}"/>
    <cellStyle name="Comma 7 8 2 4 2" xfId="5186" xr:uid="{559125B5-2412-4465-AAFA-A658C5AFB996}"/>
    <cellStyle name="Comma 7 8 2 4 2 2" xfId="28007" xr:uid="{4EB4FFEA-94F5-4FDB-9B59-83733D5F5C88}"/>
    <cellStyle name="Comma 7 8 2 4 3" xfId="26368" xr:uid="{7BFE836A-6ACC-4C0A-B81F-E3A664FB5493}"/>
    <cellStyle name="Comma 7 8 2 5" xfId="5386" xr:uid="{8C336AD7-37C0-4F14-9308-DC5F3182CEC7}"/>
    <cellStyle name="Comma 7 8 2 5 2" xfId="28681" xr:uid="{9075F8FD-0635-440B-9B2D-8CABDDBB62A4}"/>
    <cellStyle name="Comma 7 8 2 5 3" xfId="27164" xr:uid="{96214C99-684A-4F93-8E62-A71072104A08}"/>
    <cellStyle name="Comma 7 8 2 5 4" xfId="14823" xr:uid="{BDA93FF8-8C36-4681-8378-31B3CBD314D0}"/>
    <cellStyle name="Comma 7 8 2 6" xfId="8443" xr:uid="{5BB337F6-9F30-4B56-9DD8-785B1FE98E5C}"/>
    <cellStyle name="Comma 7 8 2 6 2" xfId="27566" xr:uid="{B36D7516-8B6A-4D1D-A104-120DC3315534}"/>
    <cellStyle name="Comma 7 8 2 6 3" xfId="28261" xr:uid="{F125088B-D587-496B-A855-B6269D236CC9}"/>
    <cellStyle name="Comma 7 8 2 6 4" xfId="17654" xr:uid="{19A01A65-06FB-4D3A-973C-E4F88C5FC258}"/>
    <cellStyle name="Comma 7 8 2 7" xfId="10392" xr:uid="{E850C8EC-9AC6-4FF3-B31A-D2473E2B7C32}"/>
    <cellStyle name="Comma 7 8 2 7 2" xfId="20487" xr:uid="{60614CE8-ED75-460D-B674-3291F60762C7}"/>
    <cellStyle name="Comma 7 8 2 8" xfId="23617" xr:uid="{AD162BEB-24EB-4008-BB7F-E3189BB33268}"/>
    <cellStyle name="Comma 7 8 2 9" xfId="13285" xr:uid="{35CBA8C7-5B29-4C86-94CE-27B0CF20C98F}"/>
    <cellStyle name="Comma 7 8 3" xfId="616" xr:uid="{00000000-0005-0000-0000-000067020000}"/>
    <cellStyle name="Comma 7 8 3 2" xfId="2954" xr:uid="{E014D1E6-681A-4452-B081-FA4A9D8F6A66}"/>
    <cellStyle name="Comma 7 8 3 2 2" xfId="6634" xr:uid="{3443B0CF-CA35-4EDF-B95F-516111825DF2}"/>
    <cellStyle name="Comma 7 8 3 2 2 2" xfId="28065" xr:uid="{61C30C25-EEDB-4AFB-8AE2-03E0A75D9E99}"/>
    <cellStyle name="Comma 7 8 3 2 3" xfId="26790" xr:uid="{2775061D-8524-4D6A-A31B-C5CE1C4984AE}"/>
    <cellStyle name="Comma 7 8 3 3" xfId="2955" xr:uid="{6B094981-EC21-4E9A-8E12-EBE163750518}"/>
    <cellStyle name="Comma 7 8 3 3 2" xfId="5635" xr:uid="{C41855F6-ED18-4537-A854-921A360CFFF4}"/>
    <cellStyle name="Comma 7 8 3 4" xfId="2953" xr:uid="{96F05D98-55AF-4DB5-85A7-BDB925720F85}"/>
    <cellStyle name="Comma 7 8 3 5" xfId="7945" xr:uid="{C799AA9D-1AF4-4FB7-A92A-29C10B089092}"/>
    <cellStyle name="Comma 7 8 3 5 2" xfId="26837" xr:uid="{B8F29D4A-1BD4-45AE-A0AC-5493402F42F2}"/>
    <cellStyle name="Comma 7 8 3 5 3" xfId="27376" xr:uid="{5B3271C8-AC9D-4914-BAB7-0C50EED0D49F}"/>
    <cellStyle name="Comma 7 8 3 5 4" xfId="14824" xr:uid="{B3125FCD-C3EB-455F-BE44-FDDB9E308035}"/>
    <cellStyle name="Comma 7 8 3 6" xfId="8444" xr:uid="{8674ACD0-5A6D-43BD-9CF1-423A8AF9A1D1}"/>
    <cellStyle name="Comma 7 8 3 6 2" xfId="17655" xr:uid="{42C39613-E64D-4A25-BE75-5D5BCCA15A1C}"/>
    <cellStyle name="Comma 7 8 3 7" xfId="10393" xr:uid="{57BC9F9A-237C-418E-A3E2-3FCFC0176D96}"/>
    <cellStyle name="Comma 7 8 3 7 2" xfId="20488" xr:uid="{C0463607-9FB9-4FAE-A231-91EF8A508DB6}"/>
    <cellStyle name="Comma 7 8 3 8" xfId="25783" xr:uid="{88E9123C-7853-4508-AB50-EDB517F43466}"/>
    <cellStyle name="Comma 7 8 3 9" xfId="13703" xr:uid="{2B87D3EF-C230-4F5E-BCE6-2393994A006D}"/>
    <cellStyle name="Comma 7 8 4" xfId="617" xr:uid="{00000000-0005-0000-0000-000068020000}"/>
    <cellStyle name="Comma 7 8 4 2" xfId="3321" xr:uid="{64F773AE-FD0E-4C22-AD11-492A6E110E77}"/>
    <cellStyle name="Comma 7 8 4 2 2" xfId="9007" xr:uid="{10E9511B-8943-4443-A060-061E9D293CBA}"/>
    <cellStyle name="Comma 7 8 4 2 2 2" xfId="18400" xr:uid="{B954D17F-A3B8-4E4F-91BF-157845F891BF}"/>
    <cellStyle name="Comma 7 8 4 2 3" xfId="11082" xr:uid="{01EDFE15-62B0-4DF7-873C-57029D65AE75}"/>
    <cellStyle name="Comma 7 8 4 2 3 2" xfId="21233" xr:uid="{6499FD57-868D-43CB-9D17-A56080CD87C9}"/>
    <cellStyle name="Comma 7 8 4 2 4" xfId="28689" xr:uid="{9AF7F258-E089-47B3-B133-BD76ADA5967B}"/>
    <cellStyle name="Comma 7 8 4 2 5" xfId="27846" xr:uid="{0B0FB3E6-2A1A-43A7-AA06-BD705FF88106}"/>
    <cellStyle name="Comma 7 8 4 2 6" xfId="15567" xr:uid="{2382A8C8-DAFC-48E4-8FED-7EF03AFA5685}"/>
    <cellStyle name="Comma 7 8 4 3" xfId="3915" xr:uid="{56C1F4BB-E8FE-4403-AA42-4A4BCC9ED772}"/>
    <cellStyle name="Comma 7 8 4 3 2" xfId="5636" xr:uid="{367AB1D5-3B08-40CE-BE58-6F3D3C306EFF}"/>
    <cellStyle name="Comma 7 8 4 4" xfId="2956" xr:uid="{84314D4B-BB4A-412D-99D5-D469D679450C}"/>
    <cellStyle name="Comma 7 8 5" xfId="1852" xr:uid="{86016B81-0F5F-43B2-85B7-826197F0E055}"/>
    <cellStyle name="Comma 7 8 5 2" xfId="24344" xr:uid="{036EC34A-2BB6-47F5-8504-BC529B47082D}"/>
    <cellStyle name="Comma 7 8 5 3" xfId="24655" xr:uid="{FAA6EE62-8691-489D-BF16-2A8A0C0FE0DB}"/>
    <cellStyle name="Comma 7 8 6" xfId="2950" xr:uid="{BB477B9B-59B2-427E-8036-811170A1D08C}"/>
    <cellStyle name="Comma 7 8 6 2" xfId="5160" xr:uid="{49191F31-4400-47B1-9C9C-95EAAD35471C}"/>
    <cellStyle name="Comma 7 8 6 2 2" xfId="28583" xr:uid="{60F68C50-9A4D-47F2-89EC-8395E6067FEC}"/>
    <cellStyle name="Comma 7 8 6 3" xfId="28051" xr:uid="{17DF4E5A-ECF7-418A-930A-93B79C8E9A4C}"/>
    <cellStyle name="Comma 7 8 7" xfId="4300" xr:uid="{77B098B7-A616-4D70-9AB7-AE2DADA6167D}"/>
    <cellStyle name="Comma 7 8 7 2" xfId="9743" xr:uid="{B63E9963-50F2-46BB-AC87-025F74F5ADCA}"/>
    <cellStyle name="Comma 7 8 7 2 2" xfId="29315" xr:uid="{976DAC37-C889-4539-AC8F-251062B9DFA9}"/>
    <cellStyle name="Comma 7 8 7 2 3" xfId="27611" xr:uid="{39123EC0-AB98-47EA-A3FE-8E2B14043A25}"/>
    <cellStyle name="Comma 7 8 7 2 4" xfId="19692" xr:uid="{E87DC42F-BBDF-4429-852C-3BD4CF8E7617}"/>
    <cellStyle name="Comma 7 8 7 3" xfId="12309" xr:uid="{0D98412F-1C9A-4C76-A349-4299A0D4638F}"/>
    <cellStyle name="Comma 7 8 7 3 2" xfId="22525" xr:uid="{F6FA3B8F-24CE-45C0-B4AC-2F8DCD0E6207}"/>
    <cellStyle name="Comma 7 8 7 4" xfId="28801" xr:uid="{8FC26F6E-A140-4DEA-81FD-F40992151BD1}"/>
    <cellStyle name="Comma 7 8 7 5" xfId="16859" xr:uid="{832733B9-3E65-4DE8-8CFD-FAA286ABCC22}"/>
    <cellStyle name="Comma 7 8 8" xfId="7944" xr:uid="{C776AED3-87BC-499B-B91E-94EA0C754B32}"/>
    <cellStyle name="Comma 7 8 8 2" xfId="28348" xr:uid="{80FD9B28-5C2D-464A-B644-8A9EB936C725}"/>
    <cellStyle name="Comma 7 8 8 3" xfId="27889" xr:uid="{76309762-297D-46AC-836B-3CC5E85448A8}"/>
    <cellStyle name="Comma 7 8 8 4" xfId="14822" xr:uid="{84A29D43-71D1-4BA8-8B09-D6B03885433E}"/>
    <cellStyle name="Comma 7 8 9" xfId="8442" xr:uid="{ACA95E4F-076A-459B-8DC5-55B4943E04B9}"/>
    <cellStyle name="Comma 7 8 9 2" xfId="28672" xr:uid="{47223A48-658D-49BB-86AA-083DE038D704}"/>
    <cellStyle name="Comma 7 8 9 3" xfId="27992" xr:uid="{467D8A13-1D82-4946-91C1-9A775BA1AB02}"/>
    <cellStyle name="Comma 7 8 9 4" xfId="17653" xr:uid="{B498AD1C-245A-4FE7-9BC6-20938ECB88B7}"/>
    <cellStyle name="Comma 7 9" xfId="618" xr:uid="{00000000-0005-0000-0000-000069020000}"/>
    <cellStyle name="Comma 7 9 10" xfId="13119" xr:uid="{9E703D9D-185D-4D39-A32F-E98B34CF6A5D}"/>
    <cellStyle name="Comma 7 9 2" xfId="619" xr:uid="{00000000-0005-0000-0000-00006A020000}"/>
    <cellStyle name="Comma 7 9 2 2" xfId="3823" xr:uid="{57A623EF-0D63-4BB7-A063-A453D62F904B}"/>
    <cellStyle name="Comma 7 9 2 2 2" xfId="9498" xr:uid="{B1684E0D-44B5-4749-818C-A444673B0F92}"/>
    <cellStyle name="Comma 7 9 2 2 2 2" xfId="19138" xr:uid="{4A4DA041-29B1-4F61-96DA-CEC9781B9B0C}"/>
    <cellStyle name="Comma 7 9 2 2 3" xfId="11768" xr:uid="{A4D2424C-5CEC-4BCA-BB3B-B335686E6B84}"/>
    <cellStyle name="Comma 7 9 2 2 3 2" xfId="21971" xr:uid="{A0BBC91A-BEE9-45AE-99EC-A6DD8FB885A4}"/>
    <cellStyle name="Comma 7 9 2 2 4" xfId="25149" xr:uid="{DB045A25-797C-4B63-98BE-FE98145833E9}"/>
    <cellStyle name="Comma 7 9 2 2 5" xfId="27328" xr:uid="{1B323ACF-143D-44A6-9A71-75835164EB79}"/>
    <cellStyle name="Comma 7 9 2 2 6" xfId="16305" xr:uid="{8CDF6699-F9D8-4019-A2AB-3F854CED2D52}"/>
    <cellStyle name="Comma 7 9 2 3" xfId="3855" xr:uid="{05958F45-7B30-4E9B-A3B0-81FAB7A069B6}"/>
    <cellStyle name="Comma 7 9 2 3 2" xfId="5637" xr:uid="{0917F17E-1F7F-4D99-87EF-E0108D74B7A4}"/>
    <cellStyle name="Comma 7 9 2 3 2 2" xfId="26457" xr:uid="{A10E6821-9AA6-4CE3-AFCB-8DE40E402C4B}"/>
    <cellStyle name="Comma 7 9 2 3 3" xfId="26653" xr:uid="{F5D0A1C6-FFF2-4B52-9BA7-B20A6872B510}"/>
    <cellStyle name="Comma 7 9 2 4" xfId="2958" xr:uid="{B221AA74-444D-41A3-BE5E-F993874B7457}"/>
    <cellStyle name="Comma 7 9 2 5" xfId="23875" xr:uid="{D8F48A8A-0AF4-4439-ABCD-DA7818F2787B}"/>
    <cellStyle name="Comma 7 9 2 5 2" xfId="26826" xr:uid="{D01ABDC8-6844-45EC-975E-15D456A9DDB5}"/>
    <cellStyle name="Comma 7 9 2 6" xfId="27556" xr:uid="{41C73DDA-0C00-48D0-977C-71B674E06E16}"/>
    <cellStyle name="Comma 7 9 2 7" xfId="14193" xr:uid="{A48A8006-ABF8-477E-87AF-B1C506316486}"/>
    <cellStyle name="Comma 7 9 3" xfId="1854" xr:uid="{B2917FA5-E926-4B45-AC1D-72C3B08810CB}"/>
    <cellStyle name="Comma 7 9 3 2" xfId="3639" xr:uid="{075F81D8-3513-4965-ACA8-71B7FE63354F}"/>
    <cellStyle name="Comma 7 9 3 2 2" xfId="9293" xr:uid="{AF8FBA4D-ADE4-4F6B-ADA8-79DE031454B4}"/>
    <cellStyle name="Comma 7 9 3 2 2 2" xfId="18784" xr:uid="{7F9BCF6F-A9EE-4502-B23B-D6E0448ABD0E}"/>
    <cellStyle name="Comma 7 9 3 2 3" xfId="11440" xr:uid="{7EBEC504-0FDE-4154-97F9-883891A9CB31}"/>
    <cellStyle name="Comma 7 9 3 2 3 2" xfId="21617" xr:uid="{DBB645DB-E50F-4373-9FAD-2EAD59AB0730}"/>
    <cellStyle name="Comma 7 9 3 2 4" xfId="15951" xr:uid="{11D7633F-F59C-442E-9403-67C51FCDDF75}"/>
    <cellStyle name="Comma 7 9 3 3" xfId="3995" xr:uid="{AF531E96-320F-4509-95F1-3FB83B886033}"/>
    <cellStyle name="Comma 7 9 3 4" xfId="8279" xr:uid="{8A8E24C4-2491-44C7-B601-50A9A1E65188}"/>
    <cellStyle name="Comma 7 9 3 5" xfId="25769" xr:uid="{C79D7770-68F8-48C2-9919-632EB54F5B8A}"/>
    <cellStyle name="Comma 7 9 3 6" xfId="13690" xr:uid="{A31BA9AC-3137-4163-BAF6-272B7935E5FF}"/>
    <cellStyle name="Comma 7 9 4" xfId="2957" xr:uid="{81BE3EE1-C7B0-4855-B3F5-468DC1D87B03}"/>
    <cellStyle name="Comma 7 9 4 2" xfId="3313" xr:uid="{4916B26F-0CA8-4D29-B626-FD2EFB8C75A0}"/>
    <cellStyle name="Comma 7 9 4 2 2" xfId="8999" xr:uid="{8FFFB479-14E2-476E-891F-E069E6B68D97}"/>
    <cellStyle name="Comma 7 9 4 2 2 2" xfId="18392" xr:uid="{15669658-06B1-4B6C-874C-B083EAA91A66}"/>
    <cellStyle name="Comma 7 9 4 2 3" xfId="11074" xr:uid="{D618AECF-81C7-4188-9746-8B3C36035497}"/>
    <cellStyle name="Comma 7 9 4 2 3 2" xfId="21225" xr:uid="{6AC9CB81-07FC-478D-A248-3515520E3CA5}"/>
    <cellStyle name="Comma 7 9 4 2 4" xfId="27930" xr:uid="{1663FE0E-C474-44F6-B00B-ACE91F33D30D}"/>
    <cellStyle name="Comma 7 9 4 2 5" xfId="27714" xr:uid="{07E32AAC-0191-425A-91DC-7DE27F685FDA}"/>
    <cellStyle name="Comma 7 9 4 2 6" xfId="15559" xr:uid="{3C2D0241-DD69-43E5-B47F-14D4FE126F76}"/>
    <cellStyle name="Comma 7 9 4 3" xfId="3870" xr:uid="{7EBB8F63-6BE1-4E06-BC15-74A1EF921C20}"/>
    <cellStyle name="Comma 7 9 4 4" xfId="25279" xr:uid="{E1A0EAF1-C523-4257-9367-EDA3B60E293C}"/>
    <cellStyle name="Comma 7 9 5" xfId="4244" xr:uid="{2C9D7F73-8409-4A2D-ACE9-F0A4AD7148F4}"/>
    <cellStyle name="Comma 7 9 5 2" xfId="9689" xr:uid="{0567BAA1-31C3-46FF-959B-142D69879D8E}"/>
    <cellStyle name="Comma 7 9 5 2 2" xfId="29308" xr:uid="{4A82E9B0-6A94-46EB-8E9F-0EA619C7022D}"/>
    <cellStyle name="Comma 7 9 5 2 3" xfId="28221" xr:uid="{1E9D4C7D-EBDE-4901-A5BB-FC23F9C80455}"/>
    <cellStyle name="Comma 7 9 5 2 4" xfId="19637" xr:uid="{369D0CD3-85B9-4D3F-9BFD-A0E62B81E346}"/>
    <cellStyle name="Comma 7 9 5 3" xfId="12254" xr:uid="{F1FB0E67-54A3-469B-9855-0D598262AABF}"/>
    <cellStyle name="Comma 7 9 5 3 2" xfId="22470" xr:uid="{8811DFBB-FAAB-4CEE-9F11-DB73872F813A}"/>
    <cellStyle name="Comma 7 9 5 4" xfId="26241" xr:uid="{4EFCECC3-8B23-4F2F-BD9E-68AF7126FAA3}"/>
    <cellStyle name="Comma 7 9 5 5" xfId="16804" xr:uid="{92AAA330-DFB9-41A4-A182-D3B23E515EBB}"/>
    <cellStyle name="Comma 7 9 6" xfId="7946" xr:uid="{2CFA0F59-A56C-4426-B2AB-D1CD578AB140}"/>
    <cellStyle name="Comma 7 9 6 2" xfId="26905" xr:uid="{37DE133B-5BF1-43DC-AE78-88BA803D5B7A}"/>
    <cellStyle name="Comma 7 9 6 3" xfId="27250" xr:uid="{CF7B6BA4-C123-4ECB-8D56-2CF8BA3A9D15}"/>
    <cellStyle name="Comma 7 9 6 4" xfId="14825" xr:uid="{7DB664DE-C3AD-4443-87BA-1F5280DDA3CB}"/>
    <cellStyle name="Comma 7 9 7" xfId="8445" xr:uid="{DD6382DF-7E4C-481D-B7DA-B708B4DE1871}"/>
    <cellStyle name="Comma 7 9 7 2" xfId="27572" xr:uid="{3C0DAF16-CED5-4216-9BE8-6D5FBC1AC73E}"/>
    <cellStyle name="Comma 7 9 7 3" xfId="28467" xr:uid="{6463034A-7896-4D73-8B41-9C7C9432B8BD}"/>
    <cellStyle name="Comma 7 9 7 4" xfId="17656" xr:uid="{AF2BD257-0D66-46A6-B02C-5574CB8D3B95}"/>
    <cellStyle name="Comma 7 9 8" xfId="10394" xr:uid="{23535D49-E6FE-407C-BB5A-E7302CB107E1}"/>
    <cellStyle name="Comma 7 9 8 2" xfId="20489" xr:uid="{0ACDAC7C-7247-4A3E-BC52-F2491BD821FE}"/>
    <cellStyle name="Comma 7 9 9" xfId="25638" xr:uid="{AA485900-54CE-4B0C-9695-EF205381932F}"/>
    <cellStyle name="Comma 8" xfId="620" xr:uid="{00000000-0005-0000-0000-00006B020000}"/>
    <cellStyle name="Comma 9" xfId="621" xr:uid="{00000000-0005-0000-0000-00006C020000}"/>
    <cellStyle name="Comma 9 10" xfId="7947" xr:uid="{82AD91DE-644B-4FBB-B50A-E15306A9AF17}"/>
    <cellStyle name="Comma 9 10 2" xfId="26809" xr:uid="{A008AC64-0495-4151-AB2C-79AE7EECFFAD}"/>
    <cellStyle name="Comma 9 10 3" xfId="26773" xr:uid="{F05CD311-2637-425B-828E-7AC1AE9D8554}"/>
    <cellStyle name="Comma 9 10 4" xfId="14826" xr:uid="{B03B91EE-72CB-4269-A8F9-4F95E4A0B94A}"/>
    <cellStyle name="Comma 9 11" xfId="8446" xr:uid="{98DAAE29-BCC3-4470-BD14-DAA4384765A4}"/>
    <cellStyle name="Comma 9 11 2" xfId="17657" xr:uid="{93FD14FD-ACA4-4036-9A2E-A8CD11DAF307}"/>
    <cellStyle name="Comma 9 12" xfId="10395" xr:uid="{9CFE9208-4CC8-4E7A-ADDB-8877D04DD84D}"/>
    <cellStyle name="Comma 9 12 2" xfId="20490" xr:uid="{A2491886-2951-41DD-9156-AB01EBCFCD22}"/>
    <cellStyle name="Comma 9 13" xfId="24558" xr:uid="{E050EF35-972B-4AFF-A71E-8DD8DAA056BD}"/>
    <cellStyle name="Comma 9 14" xfId="13012" xr:uid="{DA6C5999-ABAD-4093-A8D6-CF03CAB0522B}"/>
    <cellStyle name="Comma 9 2" xfId="622" xr:uid="{00000000-0005-0000-0000-00006D020000}"/>
    <cellStyle name="Comma 9 2 10" xfId="8447" xr:uid="{350F1218-7AA9-47F0-B9DA-7D3B542B34AE}"/>
    <cellStyle name="Comma 9 2 10 2" xfId="17658" xr:uid="{9B23BBB7-CB84-47B8-B0D2-3CA75C176026}"/>
    <cellStyle name="Comma 9 2 11" xfId="10396" xr:uid="{F670CBB4-167D-4540-B0CB-5B7CA4046303}"/>
    <cellStyle name="Comma 9 2 11 2" xfId="20491" xr:uid="{36CAD3F9-87DA-4975-9C4D-FE879BA088B5}"/>
    <cellStyle name="Comma 9 2 12" xfId="24837" xr:uid="{C939E0CD-430F-442A-A25E-2C185ED9449B}"/>
    <cellStyle name="Comma 9 2 13" xfId="13072" xr:uid="{766F43A9-F7F8-4FB0-98B8-E51777492F61}"/>
    <cellStyle name="Comma 9 2 2" xfId="623" xr:uid="{00000000-0005-0000-0000-00006E020000}"/>
    <cellStyle name="Comma 9 2 2 10" xfId="10397" xr:uid="{8FC12ACB-3059-4023-8CCF-780E6A597808}"/>
    <cellStyle name="Comma 9 2 2 10 2" xfId="20492" xr:uid="{94F7FF7C-347A-419C-9D0A-2E05E8B5B0C1}"/>
    <cellStyle name="Comma 9 2 2 11" xfId="26003" xr:uid="{F5841151-2E8F-4947-B1CA-35456218BFE0}"/>
    <cellStyle name="Comma 9 2 2 12" xfId="13129" xr:uid="{B3770A29-E804-45CD-A8DF-CF78B91366D9}"/>
    <cellStyle name="Comma 9 2 2 2" xfId="624" xr:uid="{00000000-0005-0000-0000-00006F020000}"/>
    <cellStyle name="Comma 9 2 2 2 2" xfId="2467" xr:uid="{9FEC20CF-B4E0-4989-B81F-47B3F60CE78C}"/>
    <cellStyle name="Comma 9 2 2 2 2 2" xfId="7528" xr:uid="{8B00B0F3-B73F-431A-9A2C-183046D6A347}"/>
    <cellStyle name="Comma 9 2 2 2 2 2 2" xfId="26374" xr:uid="{E76A1AA6-E997-411A-877D-6C855D0D75E2}"/>
    <cellStyle name="Comma 9 2 2 2 2 2 3" xfId="27051" xr:uid="{40EBEAD0-12DE-44C0-9EF6-63CB36D158F7}"/>
    <cellStyle name="Comma 9 2 2 2 2 2 4" xfId="16307" xr:uid="{34F82F54-5852-4A53-8518-67E83F375FDC}"/>
    <cellStyle name="Comma 9 2 2 2 2 3" xfId="6315" xr:uid="{518FDE6E-7916-461F-8194-79729478B8F0}"/>
    <cellStyle name="Comma 9 2 2 2 2 3 2" xfId="19140" xr:uid="{14BC8E67-4ADD-41ED-B4D5-A75AEDA9ADDA}"/>
    <cellStyle name="Comma 9 2 2 2 2 4" xfId="11770" xr:uid="{3F23F65B-77B9-4792-979A-45279E8C84D7}"/>
    <cellStyle name="Comma 9 2 2 2 2 4 2" xfId="21973" xr:uid="{E1FA3B3E-F7DE-4A57-9982-196199C7052F}"/>
    <cellStyle name="Comma 9 2 2 2 2 5" xfId="24378" xr:uid="{68F48B18-6E9E-41F4-8D5A-A2FC8F4C31F0}"/>
    <cellStyle name="Comma 9 2 2 2 2 6" xfId="27748" xr:uid="{0AAC9998-8582-4445-BADD-EF02ECF2F13A}"/>
    <cellStyle name="Comma 9 2 2 2 2 7" xfId="14195" xr:uid="{EDB8E1F2-7B3E-4D07-8981-EC64D8966B54}"/>
    <cellStyle name="Comma 9 2 2 2 3" xfId="3650" xr:uid="{E7BC4B28-64F7-4325-A939-3DF3BD90075A}"/>
    <cellStyle name="Comma 9 2 2 2 3 2" xfId="9304" xr:uid="{EE225EBE-C3CF-48C2-9138-6323B3C21D0B}"/>
    <cellStyle name="Comma 9 2 2 2 3 2 2" xfId="27434" xr:uid="{BADB46DC-7FF8-41D1-A17D-28C77B1CE67D}"/>
    <cellStyle name="Comma 9 2 2 2 3 2 3" xfId="28225" xr:uid="{583A4C0C-527B-477F-885F-D64A116889AF}"/>
    <cellStyle name="Comma 9 2 2 2 3 2 4" xfId="18795" xr:uid="{3E503A0B-CCFA-431E-9C5C-339F78B9BF1B}"/>
    <cellStyle name="Comma 9 2 2 2 3 3" xfId="11451" xr:uid="{7598789B-A196-49C5-B77C-18990C440EE6}"/>
    <cellStyle name="Comma 9 2 2 2 3 3 2" xfId="21628" xr:uid="{AD3A2BFD-68A5-40ED-A36C-8195F59D5CD2}"/>
    <cellStyle name="Comma 9 2 2 2 3 4" xfId="25517" xr:uid="{EF4B64FC-2516-465E-B2C4-5A213AFFF1B4}"/>
    <cellStyle name="Comma 9 2 2 2 3 5" xfId="15962" xr:uid="{D6C5DCDB-D865-4A2F-84FD-DEF313F266C8}"/>
    <cellStyle name="Comma 9 2 2 2 4" xfId="3098" xr:uid="{AEB0D9C3-F4B9-4192-AF43-2F9C3627282E}"/>
    <cellStyle name="Comma 9 2 2 2 4 2" xfId="5638" xr:uid="{EA0B1BE3-A99B-469A-BB75-9CA2D5BF3909}"/>
    <cellStyle name="Comma 9 2 2 2 4 2 2" xfId="26558" xr:uid="{A21D42DE-39CA-4B9E-9F89-B19EF16494ED}"/>
    <cellStyle name="Comma 9 2 2 2 4 3" xfId="27702" xr:uid="{DD18DC87-8866-4210-9F18-6C068748BA8F}"/>
    <cellStyle name="Comma 9 2 2 2 5" xfId="4691" xr:uid="{121C7C2C-409A-4D71-9237-A0830D360737}"/>
    <cellStyle name="Comma 9 2 2 2 5 2" xfId="9998" xr:uid="{A137A688-8833-4BFE-A093-7F8ABE99A6E5}"/>
    <cellStyle name="Comma 9 2 2 2 5 2 2" xfId="20025" xr:uid="{0FAE137D-A94D-4DC5-BFDA-B9CB25BF2165}"/>
    <cellStyle name="Comma 9 2 2 2 5 3" xfId="12640" xr:uid="{FCB8557C-BC42-4D94-8E82-5FEF73CA4969}"/>
    <cellStyle name="Comma 9 2 2 2 5 3 2" xfId="22858" xr:uid="{A483F940-F8AE-43DE-88E7-264372100BAB}"/>
    <cellStyle name="Comma 9 2 2 2 5 4" xfId="28742" xr:uid="{5CB9E183-E1AA-405F-9ABE-DD02CF102FE0}"/>
    <cellStyle name="Comma 9 2 2 2 5 5" xfId="28265" xr:uid="{45E6B157-0F5A-4723-A78F-398EE8F34CB8}"/>
    <cellStyle name="Comma 9 2 2 2 5 6" xfId="17192" xr:uid="{4B7477D0-CB8F-4AA7-B524-B92243E03C4F}"/>
    <cellStyle name="Comma 9 2 2 2 6" xfId="2962" xr:uid="{99935462-07E0-43DD-94D8-F6EB7956FDF2}"/>
    <cellStyle name="Comma 9 2 2 2 7" xfId="25636" xr:uid="{FE55CE29-AF96-4FA0-94F8-D8DE6CE3C60B}"/>
    <cellStyle name="Comma 9 2 2 2 8" xfId="13706" xr:uid="{26D684F5-D6BD-4101-AEFC-6F7ACFCE3A04}"/>
    <cellStyle name="Comma 9 2 2 3" xfId="1857" xr:uid="{2BEFD4CA-2F56-4065-A5A6-1C281AD36B37}"/>
    <cellStyle name="Comma 9 2 2 3 2" xfId="2468" xr:uid="{9BD09534-12C1-4D18-B681-3168101E3A30}"/>
    <cellStyle name="Comma 9 2 2 3 2 2" xfId="7529" xr:uid="{FFDC5FA1-BC80-4FB7-89BF-C1477E6A6AE9}"/>
    <cellStyle name="Comma 9 2 2 3 2 2 2" xfId="29178" xr:uid="{CAD1E2D6-DF96-48F0-AC29-E131BC667393}"/>
    <cellStyle name="Comma 9 2 2 3 2 2 3" xfId="26827" xr:uid="{7BA8DFEA-5A71-4198-BC3B-7876E846E67E}"/>
    <cellStyle name="Comma 9 2 2 3 2 2 4" xfId="19141" xr:uid="{037959B0-F527-4C68-B855-F80B3EF58068}"/>
    <cellStyle name="Comma 9 2 2 3 2 3" xfId="6316" xr:uid="{3211B0FE-AF77-4850-9908-73F16C4827B6}"/>
    <cellStyle name="Comma 9 2 2 3 2 3 2" xfId="21974" xr:uid="{3E5F8FBA-EBEC-48D3-B4C9-4ED5B3A42F29}"/>
    <cellStyle name="Comma 9 2 2 3 2 4" xfId="25383" xr:uid="{E2992019-8A51-4FF3-997E-42BEB42E0A74}"/>
    <cellStyle name="Comma 9 2 2 3 2 5" xfId="16308" xr:uid="{8E3E5BAE-0CE4-4E27-B809-2A1B68130F66}"/>
    <cellStyle name="Comma 9 2 2 3 3" xfId="3136" xr:uid="{C5959BDC-CAA4-4969-BEF0-A74161EAA983}"/>
    <cellStyle name="Comma 9 2 2 3 4" xfId="4841" xr:uid="{1F795128-02F5-40A9-BF3E-457CF61531BD}"/>
    <cellStyle name="Comma 9 2 2 3 4 2" xfId="10112" xr:uid="{3D13B916-A3C2-4C6A-A999-FF3ECCEB3B9D}"/>
    <cellStyle name="Comma 9 2 2 3 4 2 2" xfId="20175" xr:uid="{A6DF3925-96AF-42F4-A88E-9F48E2956C0C}"/>
    <cellStyle name="Comma 9 2 2 3 4 3" xfId="12790" xr:uid="{4BC4D9ED-1BD8-4C49-8F31-F64336007432}"/>
    <cellStyle name="Comma 9 2 2 3 4 3 2" xfId="23008" xr:uid="{7E107131-E201-421C-B2C8-20825A362BFF}"/>
    <cellStyle name="Comma 9 2 2 3 4 4" xfId="17342" xr:uid="{9F5D7458-92F7-414A-B9C2-D7C02339B1A1}"/>
    <cellStyle name="Comma 9 2 2 3 5" xfId="8281" xr:uid="{75F8928A-6A7B-4563-91C8-CEA29C98CD56}"/>
    <cellStyle name="Comma 9 2 2 3 6" xfId="24694" xr:uid="{A55AC254-1E22-4501-8DA4-929EFCF278E2}"/>
    <cellStyle name="Comma 9 2 2 3 7" xfId="14196" xr:uid="{B7A7F783-AA69-4D87-99D4-8E15D2895CC3}"/>
    <cellStyle name="Comma 9 2 2 4" xfId="2466" xr:uid="{2BA2B4E8-BFF8-4691-9D54-20389FEE9DF4}"/>
    <cellStyle name="Comma 9 2 2 4 2" xfId="3824" xr:uid="{4E6A091D-B7A8-4D2C-B1A6-09270BE93115}"/>
    <cellStyle name="Comma 9 2 2 4 2 2" xfId="9499" xr:uid="{76FBD4E8-0F8A-4AB3-9644-3D6230D7CED7}"/>
    <cellStyle name="Comma 9 2 2 4 2 2 2" xfId="29177" xr:uid="{4EB3476E-E767-4806-A21B-9E435E8BDB41}"/>
    <cellStyle name="Comma 9 2 2 4 2 2 3" xfId="26753" xr:uid="{D49A9936-FA46-460A-BFFA-41F0144E0EE8}"/>
    <cellStyle name="Comma 9 2 2 4 2 2 4" xfId="19139" xr:uid="{235B5696-3C3B-426A-AFE4-A8A742D0BBFC}"/>
    <cellStyle name="Comma 9 2 2 4 2 3" xfId="11769" xr:uid="{0CFDEF6C-A8FC-44C2-8D81-A8E187F0BBFC}"/>
    <cellStyle name="Comma 9 2 2 4 2 3 2" xfId="21972" xr:uid="{12F4CA45-9453-4BE6-8900-FE367E29844E}"/>
    <cellStyle name="Comma 9 2 2 4 2 4" xfId="26759" xr:uid="{63686E78-30F7-4A82-8519-535B5575E078}"/>
    <cellStyle name="Comma 9 2 2 4 2 5" xfId="16306" xr:uid="{E29599AB-6757-4C76-B59A-7BEE3D691B72}"/>
    <cellStyle name="Comma 9 2 2 4 3" xfId="3923" xr:uid="{6254F957-891C-45E2-8181-70E1DF46C89C}"/>
    <cellStyle name="Comma 9 2 2 4 3 2" xfId="6314" xr:uid="{9CC638A3-B303-4663-9F16-A6CE67D05E33}"/>
    <cellStyle name="Comma 9 2 2 4 4" xfId="2961" xr:uid="{DCD6A69A-CAA0-4A9F-9600-7BD39E677029}"/>
    <cellStyle name="Comma 9 2 2 4 5" xfId="24864" xr:uid="{D78F3A60-DCDB-4F00-852A-B28C314EB2E8}"/>
    <cellStyle name="Comma 9 2 2 4 6" xfId="14194" xr:uid="{00489DAF-6EB6-4E97-B250-9AC2F97BD582}"/>
    <cellStyle name="Comma 9 2 2 5" xfId="3607" xr:uid="{5A7F80D6-90B2-4CAB-B0DB-C8376F63844B}"/>
    <cellStyle name="Comma 9 2 2 5 2" xfId="8330" xr:uid="{8038E538-3AF2-4DA4-B576-087D6604B8E7}"/>
    <cellStyle name="Comma 9 2 2 5 2 2" xfId="28999" xr:uid="{4B845E7C-1366-4BF6-B43C-6A682AF6D47F}"/>
    <cellStyle name="Comma 9 2 2 5 2 3" xfId="27646" xr:uid="{68705D6D-5879-4D82-BF76-49EACB603F41}"/>
    <cellStyle name="Comma 9 2 2 5 2 4" xfId="15918" xr:uid="{985A20F7-27DE-44EB-8CDC-EB670F40BE40}"/>
    <cellStyle name="Comma 9 2 2 5 3" xfId="9261" xr:uid="{A3A77491-A288-4EB7-AEF5-75B9167168B3}"/>
    <cellStyle name="Comma 9 2 2 5 3 2" xfId="18751" xr:uid="{689D9085-8C10-4177-A362-3860621DD654}"/>
    <cellStyle name="Comma 9 2 2 5 4" xfId="11407" xr:uid="{28DBB05C-87B2-4011-95D6-5DD491946790}"/>
    <cellStyle name="Comma 9 2 2 5 4 2" xfId="21584" xr:uid="{032D9357-778B-4C03-88FD-741A6E4F96E1}"/>
    <cellStyle name="Comma 9 2 2 5 5" xfId="24219" xr:uid="{30032849-BAB4-48D5-AE65-D1C3873A33DE}"/>
    <cellStyle name="Comma 9 2 2 5 6" xfId="13637" xr:uid="{E6FDF4D1-E1BC-466E-B843-E9D9B91FC5FA}"/>
    <cellStyle name="Comma 9 2 2 6" xfId="3323" xr:uid="{3256FFE0-C46C-4AF5-A4EC-61472D022B31}"/>
    <cellStyle name="Comma 9 2 2 6 2" xfId="9009" xr:uid="{82B09109-01BA-483E-A684-7048A7E089B6}"/>
    <cellStyle name="Comma 9 2 2 6 2 2" xfId="18402" xr:uid="{0A9B930B-471E-46EA-AFEB-915630E63ED6}"/>
    <cellStyle name="Comma 9 2 2 6 3" xfId="11084" xr:uid="{069F7EA1-559C-4703-8ADC-F53F0317FA5B}"/>
    <cellStyle name="Comma 9 2 2 6 3 2" xfId="21235" xr:uid="{6B3AD348-EE2A-4872-9091-06096FA604AE}"/>
    <cellStyle name="Comma 9 2 2 6 4" xfId="23255" xr:uid="{1AACF758-00B3-449F-8EBB-FCC3DFE320A2}"/>
    <cellStyle name="Comma 9 2 2 6 5" xfId="27230" xr:uid="{D6D8719E-BE8C-4FAB-8102-0C6461A28520}"/>
    <cellStyle name="Comma 9 2 2 6 6" xfId="15569" xr:uid="{0E1A347F-D697-4579-BC88-734A117F4BF5}"/>
    <cellStyle name="Comma 9 2 2 7" xfId="4250" xr:uid="{A44EC864-DAEB-413E-B66F-D9CAE54A57DD}"/>
    <cellStyle name="Comma 9 2 2 7 2" xfId="9695" xr:uid="{4AA5EA13-753B-4FDB-A432-11C55BBF5194}"/>
    <cellStyle name="Comma 9 2 2 7 2 2" xfId="19643" xr:uid="{686DA376-9E04-4E2F-818F-72C4C786C84A}"/>
    <cellStyle name="Comma 9 2 2 7 3" xfId="12260" xr:uid="{26EAAC80-61AD-42CB-BB8F-9E25A4FAFED8}"/>
    <cellStyle name="Comma 9 2 2 7 3 2" xfId="22476" xr:uid="{E244F82B-F4AC-4B68-B4DE-6946CB0361C3}"/>
    <cellStyle name="Comma 9 2 2 7 4" xfId="26882" xr:uid="{F5AB92C0-9828-45FC-82E3-98367619AE5E}"/>
    <cellStyle name="Comma 9 2 2 7 5" xfId="28404" xr:uid="{3E5C2C3F-5AA9-44CF-9F2F-F44A52F2EE7A}"/>
    <cellStyle name="Comma 9 2 2 7 6" xfId="16810" xr:uid="{4FE369F9-9642-4251-AA8B-F96F6F55497B}"/>
    <cellStyle name="Comma 9 2 2 8" xfId="7949" xr:uid="{0B9DF807-5CF5-4AAE-81A6-D1AB5BA77F0F}"/>
    <cellStyle name="Comma 9 2 2 8 2" xfId="14828" xr:uid="{1F3F422C-20BE-4CE3-9D8F-9E853DEFD4AF}"/>
    <cellStyle name="Comma 9 2 2 9" xfId="8448" xr:uid="{D4394259-C110-4275-B5A3-E9E71F253C1F}"/>
    <cellStyle name="Comma 9 2 2 9 2" xfId="17659" xr:uid="{D8D0119D-208B-4930-9D6E-3960DBDC379E}"/>
    <cellStyle name="Comma 9 2 3" xfId="625" xr:uid="{00000000-0005-0000-0000-000070020000}"/>
    <cellStyle name="Comma 9 2 3 10" xfId="13287" xr:uid="{ACD31D05-C6EC-4867-808D-061E9FBF0B9F}"/>
    <cellStyle name="Comma 9 2 3 2" xfId="2469" xr:uid="{2CE93974-24DC-4F33-B7A2-40AF64F3BB2D}"/>
    <cellStyle name="Comma 9 2 3 2 2" xfId="3825" xr:uid="{C96A9125-59C0-44AD-A600-D30FADE7C87D}"/>
    <cellStyle name="Comma 9 2 3 2 2 2" xfId="9500" xr:uid="{DE1DA7C0-4A79-467C-980C-F828C3C7632D}"/>
    <cellStyle name="Comma 9 2 3 2 2 2 2" xfId="29179" xr:uid="{C9D9A717-D44C-4FA2-8C05-DDC5C0469592}"/>
    <cellStyle name="Comma 9 2 3 2 2 2 3" xfId="28982" xr:uid="{5FF466CD-8BD1-4277-AB15-79B4CD3DAF8B}"/>
    <cellStyle name="Comma 9 2 3 2 2 2 4" xfId="19142" xr:uid="{F1B5D07C-6E2F-414A-8B57-34B61F8C971B}"/>
    <cellStyle name="Comma 9 2 3 2 2 3" xfId="11771" xr:uid="{597CF6E3-71DF-4B8E-AEF5-CDC0988D473A}"/>
    <cellStyle name="Comma 9 2 3 2 2 3 2" xfId="21975" xr:uid="{4468B3DB-7D8F-4397-8CA4-698D7D613288}"/>
    <cellStyle name="Comma 9 2 3 2 2 4" xfId="26206" xr:uid="{E8815E5A-7933-4126-9528-62E1D49F09AB}"/>
    <cellStyle name="Comma 9 2 3 2 2 5" xfId="16309" xr:uid="{D377B7E7-D03F-46DC-985A-EA520B702C1A}"/>
    <cellStyle name="Comma 9 2 3 2 3" xfId="4014" xr:uid="{7ABBD06A-F233-4C6E-AC72-6A03B3413A0F}"/>
    <cellStyle name="Comma 9 2 3 2 3 2" xfId="6317" xr:uid="{E31F485C-29D5-4DF7-8B40-50D8A875ACC0}"/>
    <cellStyle name="Comma 9 2 3 2 4" xfId="2964" xr:uid="{7C715BC7-613F-4D89-BF9A-CFA331FB2723}"/>
    <cellStyle name="Comma 9 2 3 2 5" xfId="23677" xr:uid="{145D9FCE-F897-4219-A650-DF5789F1071B}"/>
    <cellStyle name="Comma 9 2 3 2 6" xfId="14197" xr:uid="{0FF70BB3-663F-4783-B2D8-E51E1EA8AE59}"/>
    <cellStyle name="Comma 9 2 3 3" xfId="2965" xr:uid="{255087D3-D6CC-461B-B069-08A5BAED99A7}"/>
    <cellStyle name="Comma 9 2 3 3 2" xfId="3649" xr:uid="{EB3DD634-AEE1-418A-AD91-817A60AE92D8}"/>
    <cellStyle name="Comma 9 2 3 3 2 2" xfId="9303" xr:uid="{3EF10B09-A459-44C5-AC07-710867F1376E}"/>
    <cellStyle name="Comma 9 2 3 3 2 2 2" xfId="18794" xr:uid="{ABE885A8-8686-485D-966C-807D8C8660FA}"/>
    <cellStyle name="Comma 9 2 3 3 2 3" xfId="11450" xr:uid="{12D484BD-04EB-4A49-B82D-ACF2E425C5E7}"/>
    <cellStyle name="Comma 9 2 3 3 2 3 2" xfId="21627" xr:uid="{AE6C3E7C-F1C2-4761-8329-D90EBF4DCDCB}"/>
    <cellStyle name="Comma 9 2 3 3 2 4" xfId="15961" xr:uid="{A78ACC08-97CE-498C-A760-0462AC037F11}"/>
    <cellStyle name="Comma 9 2 3 3 3" xfId="3125" xr:uid="{0B0F18F0-22D0-4C97-84BB-2F5C9852B1D5}"/>
    <cellStyle name="Comma 9 2 3 3 4" xfId="8282" xr:uid="{88AB94D2-4F91-4F13-97AD-F3ABFDA7F13F}"/>
    <cellStyle name="Comma 9 2 3 3 5" xfId="25545" xr:uid="{E5B3CB42-274C-4B95-A20A-77A35E88EA50}"/>
    <cellStyle name="Comma 9 2 3 3 6" xfId="13705" xr:uid="{64611E31-3BA9-4666-8172-D07D185701CF}"/>
    <cellStyle name="Comma 9 2 3 4" xfId="2963" xr:uid="{0F2E9C2D-AEF3-442A-8519-1D4739FB8A88}"/>
    <cellStyle name="Comma 9 2 3 4 2" xfId="5045" xr:uid="{DF26E73D-C1CC-4474-9620-683739E3BE90}"/>
    <cellStyle name="Comma 9 2 3 4 2 2" xfId="10296" xr:uid="{009C6AEA-2CD7-4F99-B1EB-768F3751512F}"/>
    <cellStyle name="Comma 9 2 3 4 2 2 2" xfId="20391" xr:uid="{2DF612AE-6C0D-420B-8B80-07A20EF2AF61}"/>
    <cellStyle name="Comma 9 2 3 4 2 3" xfId="12974" xr:uid="{ADDE5464-F615-4976-931D-465D9F5A3405}"/>
    <cellStyle name="Comma 9 2 3 4 2 3 2" xfId="23224" xr:uid="{AAD13BD6-F5F9-425E-8BC6-7B0978F13D46}"/>
    <cellStyle name="Comma 9 2 3 4 2 4" xfId="28667" xr:uid="{10C839A8-A5C0-4AFC-B2DD-884FD6A9275D}"/>
    <cellStyle name="Comma 9 2 3 4 2 5" xfId="27453" xr:uid="{3C370773-5C15-43DD-B8B1-89F0E23CCA9F}"/>
    <cellStyle name="Comma 9 2 3 4 2 6" xfId="17558" xr:uid="{D9C49F24-270F-42B4-A4DD-94FF16024088}"/>
    <cellStyle name="Comma 9 2 3 4 3" xfId="23357" xr:uid="{925E5F68-4D31-495E-9D69-04293900D126}"/>
    <cellStyle name="Comma 9 2 3 5" xfId="4557" xr:uid="{DFA5A21B-F370-4403-BBEA-6EF7EA0A01AB}"/>
    <cellStyle name="Comma 9 2 3 5 2" xfId="9910" xr:uid="{7AE702EA-44B4-4931-9398-1B3593DB84AC}"/>
    <cellStyle name="Comma 9 2 3 5 2 2" xfId="29360" xr:uid="{F5F90709-384E-44BE-BF1B-7B29329ECD26}"/>
    <cellStyle name="Comma 9 2 3 5 2 3" xfId="27766" xr:uid="{87F13E06-0951-49E4-98C4-DBB9EC4E103A}"/>
    <cellStyle name="Comma 9 2 3 5 2 4" xfId="19891" xr:uid="{EF017085-3749-4259-B243-C08498F4684D}"/>
    <cellStyle name="Comma 9 2 3 5 3" xfId="12506" xr:uid="{EFD99C5D-B54A-4B23-82EE-E8BAE50908D6}"/>
    <cellStyle name="Comma 9 2 3 5 3 2" xfId="22724" xr:uid="{5D531E89-BA37-4270-9F4F-B79CDB3A08E1}"/>
    <cellStyle name="Comma 9 2 3 5 4" xfId="28464" xr:uid="{ECA6BF5B-411A-444C-B44F-65C19678CC54}"/>
    <cellStyle name="Comma 9 2 3 5 5" xfId="17058" xr:uid="{8CB43E6E-9E0F-410F-B51F-22A0C3C41A0B}"/>
    <cellStyle name="Comma 9 2 3 6" xfId="7950" xr:uid="{45FC6774-AB79-4830-8BF4-9976EC0A50D9}"/>
    <cellStyle name="Comma 9 2 3 6 2" xfId="28618" xr:uid="{CA15211A-B035-41F2-AF42-AE8AE1929D3F}"/>
    <cellStyle name="Comma 9 2 3 6 3" xfId="28086" xr:uid="{666913EE-8032-4E52-9166-9714218B64F3}"/>
    <cellStyle name="Comma 9 2 3 6 4" xfId="14829" xr:uid="{1675D8B2-B45F-4D3B-A139-639B449E711F}"/>
    <cellStyle name="Comma 9 2 3 7" xfId="8449" xr:uid="{15D97768-3657-49DD-9552-7A59BA69B7FF}"/>
    <cellStyle name="Comma 9 2 3 7 2" xfId="28771" xr:uid="{C456E857-F8A5-4F65-9FD1-1436A1229A0B}"/>
    <cellStyle name="Comma 9 2 3 7 3" xfId="27694" xr:uid="{D74D22DA-7BA8-47D9-81F7-9BBA22B7CE21}"/>
    <cellStyle name="Comma 9 2 3 7 4" xfId="17660" xr:uid="{CD1090D2-CEE9-44BA-890E-68C3BC7AB2ED}"/>
    <cellStyle name="Comma 9 2 3 8" xfId="10398" xr:uid="{D38CF923-5823-433D-8A84-17A38065BA7A}"/>
    <cellStyle name="Comma 9 2 3 8 2" xfId="20493" xr:uid="{78B965AA-E24D-4CED-A232-98996E303E53}"/>
    <cellStyle name="Comma 9 2 3 9" xfId="25663" xr:uid="{0B13E507-FC69-4AA1-9CC6-F819FCE5132E}"/>
    <cellStyle name="Comma 9 2 4" xfId="626" xr:uid="{00000000-0005-0000-0000-000071020000}"/>
    <cellStyle name="Comma 9 2 4 2" xfId="3826" xr:uid="{9C6D0972-AC44-448E-A4E8-2128C6A61211}"/>
    <cellStyle name="Comma 9 2 4 2 2" xfId="9501" xr:uid="{CEB151A5-181F-49DF-877A-1D6FC13F4B25}"/>
    <cellStyle name="Comma 9 2 4 2 2 2" xfId="29180" xr:uid="{9BFB379C-1582-4410-ADAB-43CB4DE087AF}"/>
    <cellStyle name="Comma 9 2 4 2 2 3" xfId="27788" xr:uid="{46E8654F-9727-4E27-9966-E539FC101A51}"/>
    <cellStyle name="Comma 9 2 4 2 2 4" xfId="19143" xr:uid="{AB42ED3E-3567-402C-9107-23B79B53FB77}"/>
    <cellStyle name="Comma 9 2 4 2 3" xfId="11772" xr:uid="{C4DDD99D-5BFE-4440-BF6B-FBCDDB740020}"/>
    <cellStyle name="Comma 9 2 4 2 3 2" xfId="21976" xr:uid="{0DE2F807-3D95-44E8-B9ED-B42AE4030F3B}"/>
    <cellStyle name="Comma 9 2 4 2 4" xfId="26136" xr:uid="{AF76A179-49BB-437B-97C1-4D807FB6309E}"/>
    <cellStyle name="Comma 9 2 4 2 5" xfId="16310" xr:uid="{CDE97E06-30AF-4916-AF2C-A1CE9FE10F11}"/>
    <cellStyle name="Comma 9 2 4 3" xfId="3935" xr:uid="{B70E7339-B81B-40E1-BBF4-726B3DA86922}"/>
    <cellStyle name="Comma 9 2 4 3 2" xfId="5639" xr:uid="{4572BC4D-B7C1-4046-BB3C-3903F4F96607}"/>
    <cellStyle name="Comma 9 2 4 4" xfId="4842" xr:uid="{EFADA3E8-8540-48CF-A590-351726A56181}"/>
    <cellStyle name="Comma 9 2 4 4 2" xfId="10113" xr:uid="{A9472038-55FB-481F-A668-01DAD8F9D5CD}"/>
    <cellStyle name="Comma 9 2 4 4 2 2" xfId="20176" xr:uid="{CC454865-A8D2-4161-AF74-44EFF53085B6}"/>
    <cellStyle name="Comma 9 2 4 4 3" xfId="12791" xr:uid="{A5E039A9-FBCA-4ADD-909D-FE38A15FB8BB}"/>
    <cellStyle name="Comma 9 2 4 4 3 2" xfId="23009" xr:uid="{787D216E-44CB-41A6-97A3-1461D1A57247}"/>
    <cellStyle name="Comma 9 2 4 4 4" xfId="28345" xr:uid="{9F6CEBCD-F390-43E4-89F0-30D5C1B7F49A}"/>
    <cellStyle name="Comma 9 2 4 4 5" xfId="28523" xr:uid="{C1B205D2-A73D-4203-B887-8217AE2EB86E}"/>
    <cellStyle name="Comma 9 2 4 4 6" xfId="17343" xr:uid="{A18AA311-038C-42B0-B621-BDD1CAF1B1F5}"/>
    <cellStyle name="Comma 9 2 4 5" xfId="2966" xr:uid="{847AC492-3C46-4750-9DB3-1879A677DBF4}"/>
    <cellStyle name="Comma 9 2 4 6" xfId="25199" xr:uid="{355DCF74-6C55-46A8-A48A-A280283B569D}"/>
    <cellStyle name="Comma 9 2 4 7" xfId="14198" xr:uid="{763276D1-98F1-4DC4-B79C-A6D7830EA31B}"/>
    <cellStyle name="Comma 9 2 5" xfId="1856" xr:uid="{35F891BC-28F2-40DB-8C4A-C9792FC27401}"/>
    <cellStyle name="Comma 9 2 5 2" xfId="2366" xr:uid="{290CC595-53A0-42B4-9BCA-B0AF8022FE41}"/>
    <cellStyle name="Comma 9 2 5 2 2" xfId="7467" xr:uid="{0BCD9B0D-F12D-419A-B6BA-21E8B45AF903}"/>
    <cellStyle name="Comma 9 2 5 2 2 2" xfId="27656" xr:uid="{6D6C1329-6473-4AB4-8F8C-A4250BD1DF4F}"/>
    <cellStyle name="Comma 9 2 5 2 2 3" xfId="26600" xr:uid="{3FAAF806-848D-42F8-87FA-5DB4E3DBB781}"/>
    <cellStyle name="Comma 9 2 5 2 2 4" xfId="18982" xr:uid="{AF72E6A1-7279-4565-9E63-501D0D6D5C6A}"/>
    <cellStyle name="Comma 9 2 5 2 3" xfId="6240" xr:uid="{41CE4D21-6987-4A95-969A-FF481DE6C3D2}"/>
    <cellStyle name="Comma 9 2 5 2 3 2" xfId="21815" xr:uid="{B4807D15-D38F-4EED-B7E1-F3F165A35B02}"/>
    <cellStyle name="Comma 9 2 5 2 4" xfId="28883" xr:uid="{EA99E82F-C73F-4004-A850-42400EB9F0C1}"/>
    <cellStyle name="Comma 9 2 5 2 5" xfId="16149" xr:uid="{3AA1D490-E839-4059-B223-1F4F308E4DF5}"/>
    <cellStyle name="Comma 9 2 5 3" xfId="3853" xr:uid="{CDDB9EC3-D2C8-4F55-AF5B-D4B20540882C}"/>
    <cellStyle name="Comma 9 2 5 4" xfId="8283" xr:uid="{7CB72AA0-FD5A-4E8E-A6DF-B26E6F0837EB}"/>
    <cellStyle name="Comma 9 2 5 5" xfId="25989" xr:uid="{D079638E-AEA8-4E25-B87E-21E3DDB61585}"/>
    <cellStyle name="Comma 9 2 5 6" xfId="13985" xr:uid="{5E699E34-B6E2-4017-9331-E1DCE2F8EE19}"/>
    <cellStyle name="Comma 9 2 6" xfId="2960" xr:uid="{FE46F79F-397D-4F45-8A8A-2D42F094C8A7}"/>
    <cellStyle name="Comma 9 2 6 2" xfId="3524" xr:uid="{D1867C1F-9762-4CB4-B91F-136B8E3352C9}"/>
    <cellStyle name="Comma 9 2 6 2 2" xfId="9178" xr:uid="{27C63F6D-236B-43FC-92E7-EC6A7B0F3F94}"/>
    <cellStyle name="Comma 9 2 6 2 2 2" xfId="18649" xr:uid="{41FF46B9-E0C4-4B53-B915-024FC62C9AF7}"/>
    <cellStyle name="Comma 9 2 6 2 3" xfId="11307" xr:uid="{5E50B3EC-3599-47D1-B312-E13ED9774E38}"/>
    <cellStyle name="Comma 9 2 6 2 3 2" xfId="21482" xr:uid="{51FD8A02-00F4-4F27-A369-CBD48CD4A9A8}"/>
    <cellStyle name="Comma 9 2 6 2 4" xfId="28372" xr:uid="{B87970AD-F3D1-4D15-84E4-A79D05BFD30B}"/>
    <cellStyle name="Comma 9 2 6 2 5" xfId="27465" xr:uid="{0353F25F-7497-463C-9133-7803ADB77EB8}"/>
    <cellStyle name="Comma 9 2 6 2 6" xfId="15816" xr:uid="{19518E6E-C87C-4265-8AA1-0A6AFD70E481}"/>
    <cellStyle name="Comma 9 2 6 3" xfId="4022" xr:uid="{F89F386D-5A2F-4845-A3A6-302082BF050D}"/>
    <cellStyle name="Comma 9 2 6 4" xfId="8280" xr:uid="{F87044AA-0773-4B43-B09A-CF69BF025F4E}"/>
    <cellStyle name="Comma 9 2 6 5" xfId="24413" xr:uid="{C7C4F126-310F-4EE5-97D7-5B02A028301D}"/>
    <cellStyle name="Comma 9 2 6 6" xfId="13534" xr:uid="{C10A29AB-C887-4277-9A7C-2500A583AEA8}"/>
    <cellStyle name="Comma 9 2 7" xfId="3266" xr:uid="{4394B145-9448-41EA-AE6D-E813628E0038}"/>
    <cellStyle name="Comma 9 2 7 2" xfId="8954" xr:uid="{9B07069E-66C5-4B72-B3CD-0124C46531F9}"/>
    <cellStyle name="Comma 9 2 7 2 2" xfId="27154" xr:uid="{78B2D6EA-76A1-40CB-8749-EFB6B5F30D71}"/>
    <cellStyle name="Comma 9 2 7 2 3" xfId="28627" xr:uid="{C6589702-7255-4C27-83F1-4CC5FF747EA1}"/>
    <cellStyle name="Comma 9 2 7 2 4" xfId="18345" xr:uid="{ADD6C57D-926C-488B-9987-A1060825DDB7}"/>
    <cellStyle name="Comma 9 2 7 3" xfId="11027" xr:uid="{2BE3E3E4-0193-4422-B5D1-479B72D4692C}"/>
    <cellStyle name="Comma 9 2 7 3 2" xfId="21178" xr:uid="{426FE257-6D6A-4344-9958-7818C762C5E2}"/>
    <cellStyle name="Comma 9 2 7 4" xfId="25538" xr:uid="{3ADC4424-524C-4B19-ADFA-650847B15E10}"/>
    <cellStyle name="Comma 9 2 7 5" xfId="15512" xr:uid="{A5C3F9FB-E330-4E32-829A-6B5BFA39474F}"/>
    <cellStyle name="Comma 9 2 8" xfId="4302" xr:uid="{423AC21A-801D-4D46-8F57-9AAB2ED4CF29}"/>
    <cellStyle name="Comma 9 2 8 2" xfId="9745" xr:uid="{D0B84E1D-FA01-44CA-B906-D1FC79CD0A4C}"/>
    <cellStyle name="Comma 9 2 8 2 2" xfId="19694" xr:uid="{DD235DF6-B00A-4F50-AB05-952C4188F39C}"/>
    <cellStyle name="Comma 9 2 8 3" xfId="12311" xr:uid="{0763EE9B-FF36-41CB-9229-3E0FE73087AC}"/>
    <cellStyle name="Comma 9 2 8 3 2" xfId="22527" xr:uid="{1164C6F8-8275-48BB-8958-D073673C55CA}"/>
    <cellStyle name="Comma 9 2 8 4" xfId="26854" xr:uid="{7EC30E05-706A-4315-826C-E584BD0DC806}"/>
    <cellStyle name="Comma 9 2 8 5" xfId="28130" xr:uid="{74F1CCC1-D452-45D8-BE49-8AE2B44364D7}"/>
    <cellStyle name="Comma 9 2 8 6" xfId="16861" xr:uid="{0085140A-ACF0-4411-9D4D-AC7518093D6C}"/>
    <cellStyle name="Comma 9 2 9" xfId="7948" xr:uid="{40A9E618-23BC-4502-AD22-B0DF49361F8B}"/>
    <cellStyle name="Comma 9 2 9 2" xfId="26435" xr:uid="{6EE27D2C-B4CB-4B64-81A1-2AE8BC0CB868}"/>
    <cellStyle name="Comma 9 2 9 3" xfId="28147" xr:uid="{E607D163-D6A3-46BE-86BD-EF2B44BF3D5B}"/>
    <cellStyle name="Comma 9 2 9 4" xfId="14827" xr:uid="{C2D73475-0506-4B45-B619-AFBFBB1E4444}"/>
    <cellStyle name="Comma 9 3" xfId="627" xr:uid="{00000000-0005-0000-0000-000072020000}"/>
    <cellStyle name="Comma 9 3 10" xfId="10399" xr:uid="{C50CEEF5-E030-4E1A-94CC-97464191260E}"/>
    <cellStyle name="Comma 9 3 10 2" xfId="20494" xr:uid="{FA0B5A75-B7BA-4C93-A2CD-E37898A4BEAC}"/>
    <cellStyle name="Comma 9 3 11" xfId="25024" xr:uid="{3EA33C47-279B-4FFD-BD2A-F039FC874884}"/>
    <cellStyle name="Comma 9 3 12" xfId="13128" xr:uid="{20960A71-2217-4F46-BCF0-5B0691A48551}"/>
    <cellStyle name="Comma 9 3 2" xfId="628" xr:uid="{00000000-0005-0000-0000-000073020000}"/>
    <cellStyle name="Comma 9 3 2 2" xfId="2471" xr:uid="{397502EE-A986-4E96-A136-CC984ACDAEA6}"/>
    <cellStyle name="Comma 9 3 2 2 2" xfId="7530" xr:uid="{1B28B431-5ACD-4849-94A5-7CD151ED7489}"/>
    <cellStyle name="Comma 9 3 2 2 2 2" xfId="24687" xr:uid="{757BE97B-361B-4E11-965B-1BFBF9146D9A}"/>
    <cellStyle name="Comma 9 3 2 2 2 2 2" xfId="28377" xr:uid="{0BF373E4-1FBF-41A6-97D0-D2AEE84DDEA1}"/>
    <cellStyle name="Comma 9 3 2 2 2 3" xfId="27286" xr:uid="{6CF3CD9D-A948-43BA-9962-1F79F5FF2D62}"/>
    <cellStyle name="Comma 9 3 2 2 2 4" xfId="16312" xr:uid="{931A0915-F648-43DA-A256-003823AF8EE3}"/>
    <cellStyle name="Comma 9 3 2 2 3" xfId="6319" xr:uid="{1003FCAA-2767-44EB-B130-8A03B99D1607}"/>
    <cellStyle name="Comma 9 3 2 2 3 2" xfId="19145" xr:uid="{A3B5F322-4DD4-4A87-9CFE-3361AA1E1880}"/>
    <cellStyle name="Comma 9 3 2 2 4" xfId="11774" xr:uid="{57BDD230-B10D-4ED6-B677-23E907140F1B}"/>
    <cellStyle name="Comma 9 3 2 2 4 2" xfId="21978" xr:uid="{8666EB74-5424-4EEB-9BBB-A26D6504E973}"/>
    <cellStyle name="Comma 9 3 2 2 5" xfId="24998" xr:uid="{D6BA6690-62B0-4026-A1AF-F546D3E36245}"/>
    <cellStyle name="Comma 9 3 2 2 6" xfId="28229" xr:uid="{9FB99E49-31A4-4870-98A6-B2B6C6FE861B}"/>
    <cellStyle name="Comma 9 3 2 2 7" xfId="14200" xr:uid="{150BE4CD-F552-4526-AE5B-3547197D0A20}"/>
    <cellStyle name="Comma 9 3 2 3" xfId="3651" xr:uid="{C33B4E74-C2D2-4F71-9076-8B23BE4A4CC6}"/>
    <cellStyle name="Comma 9 3 2 3 2" xfId="9305" xr:uid="{A1986422-5124-471D-8B23-1D6A02ED8F89}"/>
    <cellStyle name="Comma 9 3 2 3 2 2" xfId="28874" xr:uid="{D71D74EE-AC59-4E22-955F-4CED8A8316D7}"/>
    <cellStyle name="Comma 9 3 2 3 2 3" xfId="28733" xr:uid="{89A79ADA-1792-412C-B935-044D4851682C}"/>
    <cellStyle name="Comma 9 3 2 3 2 4" xfId="18796" xr:uid="{3A798217-6209-4934-A0A1-CB3CB27A1ECF}"/>
    <cellStyle name="Comma 9 3 2 3 3" xfId="11452" xr:uid="{9CD85EB3-B358-4716-A893-911AAE690E8B}"/>
    <cellStyle name="Comma 9 3 2 3 3 2" xfId="21629" xr:uid="{2A601170-B0C3-41E3-9114-79A2A08B7323}"/>
    <cellStyle name="Comma 9 3 2 3 4" xfId="23284" xr:uid="{97AD8983-E2B1-4FF4-A9E6-01176702E341}"/>
    <cellStyle name="Comma 9 3 2 3 5" xfId="15963" xr:uid="{86F0170E-D4FD-4C34-98FD-B6491FC3E937}"/>
    <cellStyle name="Comma 9 3 2 4" xfId="4011" xr:uid="{57C84B56-CF57-45EE-8517-E82D7B66E175}"/>
    <cellStyle name="Comma 9 3 2 4 2" xfId="5640" xr:uid="{429311E4-4442-40FC-A7C1-45BC3D0B4777}"/>
    <cellStyle name="Comma 9 3 2 4 2 2" xfId="27087" xr:uid="{46C9FB82-3660-43EB-8BB9-DC155D717C1D}"/>
    <cellStyle name="Comma 9 3 2 4 3" xfId="27119" xr:uid="{F092DE66-6A4C-4A67-9272-54C82B48C4F4}"/>
    <cellStyle name="Comma 9 3 2 5" xfId="4692" xr:uid="{0207C84F-8181-457B-BD64-1A960C56EDC0}"/>
    <cellStyle name="Comma 9 3 2 5 2" xfId="9999" xr:uid="{0D7131D0-BD09-4A15-B2D1-0D39512771A1}"/>
    <cellStyle name="Comma 9 3 2 5 2 2" xfId="20026" xr:uid="{6E26C9FF-3AC8-4D99-ACE0-C66F38AD6E87}"/>
    <cellStyle name="Comma 9 3 2 5 3" xfId="12641" xr:uid="{ABE62169-3BD9-4460-84D6-A20C23F1774C}"/>
    <cellStyle name="Comma 9 3 2 5 3 2" xfId="22859" xr:uid="{BB2F5381-901D-4425-BC48-13FCE266119A}"/>
    <cellStyle name="Comma 9 3 2 5 4" xfId="27773" xr:uid="{4DDF217B-B247-47A5-876C-89CC641E14E4}"/>
    <cellStyle name="Comma 9 3 2 5 5" xfId="28781" xr:uid="{876C42B1-7F16-496F-A75D-0A410A61BCDC}"/>
    <cellStyle name="Comma 9 3 2 5 6" xfId="17193" xr:uid="{011AFD76-341C-487A-BC82-0FC401808437}"/>
    <cellStyle name="Comma 9 3 2 6" xfId="2968" xr:uid="{27C14536-E196-47E3-8C32-05B7CABCA3C4}"/>
    <cellStyle name="Comma 9 3 2 7" xfId="25722" xr:uid="{6B097F35-1EF2-49AE-B1A7-02A3DA75F6E7}"/>
    <cellStyle name="Comma 9 3 2 8" xfId="13707" xr:uid="{8B818D39-AB0D-48F0-B3D5-BEB882D97154}"/>
    <cellStyle name="Comma 9 3 3" xfId="1858" xr:uid="{E6E6E6B0-B22A-4185-BACC-A9FA2C4CC27A}"/>
    <cellStyle name="Comma 9 3 3 2" xfId="2472" xr:uid="{0C106C82-2FA0-4B32-A43A-0F1326FE7086}"/>
    <cellStyle name="Comma 9 3 3 2 2" xfId="7531" xr:uid="{7A48BE3B-D8B9-41E0-9E53-D7FA1AEB9948}"/>
    <cellStyle name="Comma 9 3 3 2 2 2" xfId="29182" xr:uid="{7CA89698-9BC1-432A-AADF-4D979001780F}"/>
    <cellStyle name="Comma 9 3 3 2 2 3" xfId="27874" xr:uid="{ED50EB0D-2B73-4917-8AA0-7B4075115797}"/>
    <cellStyle name="Comma 9 3 3 2 2 4" xfId="19146" xr:uid="{D7AABF10-5688-4EFC-9D78-AD65CAD297BD}"/>
    <cellStyle name="Comma 9 3 3 2 3" xfId="6320" xr:uid="{A68C8743-74FB-4724-9CDA-DB204DA76D07}"/>
    <cellStyle name="Comma 9 3 3 2 3 2" xfId="21979" xr:uid="{690375DF-A262-4319-80C2-5B1C133A0AB6}"/>
    <cellStyle name="Comma 9 3 3 2 4" xfId="24637" xr:uid="{5C75CBD6-A99E-4935-83AB-04A4278D2BE4}"/>
    <cellStyle name="Comma 9 3 3 2 5" xfId="16313" xr:uid="{ED469228-9A46-4F9D-8058-326D982A9B13}"/>
    <cellStyle name="Comma 9 3 3 3" xfId="4021" xr:uid="{9AED7BE6-4E82-4B32-A6E1-4B4D3EB6AF50}"/>
    <cellStyle name="Comma 9 3 3 4" xfId="4843" xr:uid="{64955D5A-4690-4223-90E5-8CC4CC91AE43}"/>
    <cellStyle name="Comma 9 3 3 4 2" xfId="10114" xr:uid="{15899F13-CA88-4E4A-A444-6F4D5784CA09}"/>
    <cellStyle name="Comma 9 3 3 4 2 2" xfId="20177" xr:uid="{4B1AB1B3-23E6-4B66-BB90-E84593DCB501}"/>
    <cellStyle name="Comma 9 3 3 4 3" xfId="12792" xr:uid="{5C092308-993F-44C5-939C-50BF88088D7D}"/>
    <cellStyle name="Comma 9 3 3 4 3 2" xfId="23010" xr:uid="{55E2887A-1081-487E-8B99-F08CD4874917}"/>
    <cellStyle name="Comma 9 3 3 4 4" xfId="17344" xr:uid="{6BDD8E56-215C-4AA1-BAF8-0A27CDF1F8EB}"/>
    <cellStyle name="Comma 9 3 3 5" xfId="8284" xr:uid="{443E9B90-2F7E-47D7-A024-BF878D0B5894}"/>
    <cellStyle name="Comma 9 3 3 6" xfId="25190" xr:uid="{022A179C-374D-4939-860C-CDEE1BA42F11}"/>
    <cellStyle name="Comma 9 3 3 7" xfId="14201" xr:uid="{9A5B6327-6E88-4313-AD0D-CFA5F0AE820A}"/>
    <cellStyle name="Comma 9 3 4" xfId="2470" xr:uid="{B712F7A5-A5F0-4DE1-A7CD-3CF4681B55AB}"/>
    <cellStyle name="Comma 9 3 4 2" xfId="3827" xr:uid="{DD98CF77-8BD6-4942-944D-AAE2B92A5EB9}"/>
    <cellStyle name="Comma 9 3 4 2 2" xfId="9502" xr:uid="{4B34163D-C349-41F9-9C9B-F567C2F6EE7A}"/>
    <cellStyle name="Comma 9 3 4 2 2 2" xfId="29181" xr:uid="{0C3DC268-31E2-40CF-BA8E-FFBA49DBF136}"/>
    <cellStyle name="Comma 9 3 4 2 2 3" xfId="27130" xr:uid="{7A86C5D2-77D4-4560-AEB1-72D2BE7D1A91}"/>
    <cellStyle name="Comma 9 3 4 2 2 4" xfId="19144" xr:uid="{206D13F9-9467-4898-83BF-433BE46C041B}"/>
    <cellStyle name="Comma 9 3 4 2 3" xfId="11773" xr:uid="{A5653A6D-38B9-45A4-9330-8C3B0CAC4E10}"/>
    <cellStyle name="Comma 9 3 4 2 3 2" xfId="21977" xr:uid="{A923567E-1AD7-451C-AB84-87AFF7BA2937}"/>
    <cellStyle name="Comma 9 3 4 2 4" xfId="25672" xr:uid="{78254C02-6707-43A1-B580-BF6319AA8015}"/>
    <cellStyle name="Comma 9 3 4 2 5" xfId="16311" xr:uid="{4A058B92-3196-4933-BD13-B0D57C9A76B3}"/>
    <cellStyle name="Comma 9 3 4 3" xfId="3986" xr:uid="{6A443C57-5F76-4327-B2A5-F323C10905F9}"/>
    <cellStyle name="Comma 9 3 4 3 2" xfId="6318" xr:uid="{AEF51E12-8CE1-400E-9586-1E749A131F4B}"/>
    <cellStyle name="Comma 9 3 4 4" xfId="2967" xr:uid="{ED6BBF73-4E17-4630-973D-9E32FDE45CC4}"/>
    <cellStyle name="Comma 9 3 4 5" xfId="23456" xr:uid="{EC8324F9-8636-45B6-897D-86C284052BF3}"/>
    <cellStyle name="Comma 9 3 4 6" xfId="14199" xr:uid="{B0E955F9-C20D-475B-AA5F-AE5DE8507740}"/>
    <cellStyle name="Comma 9 3 5" xfId="3551" xr:uid="{CD5E7EE4-95E3-4075-A8D6-D4D1179DAAFC}"/>
    <cellStyle name="Comma 9 3 5 2" xfId="8321" xr:uid="{7E362A33-5077-4FCF-858A-358ACFC281F9}"/>
    <cellStyle name="Comma 9 3 5 2 2" xfId="28075" xr:uid="{161250D6-B00C-4F75-ABBD-7846E88DC149}"/>
    <cellStyle name="Comma 9 3 5 2 3" xfId="28473" xr:uid="{C553B2C1-F5D4-4277-BABD-FD5394830A0D}"/>
    <cellStyle name="Comma 9 3 5 2 4" xfId="15859" xr:uid="{19BCB4D6-516B-4D3A-974A-E52126AA7B7A}"/>
    <cellStyle name="Comma 9 3 5 3" xfId="9205" xr:uid="{985C66BB-11F3-49FC-8F29-EA3E8C521DEF}"/>
    <cellStyle name="Comma 9 3 5 3 2" xfId="18692" xr:uid="{B84F02B3-35C1-41D3-943B-B3D12F374D89}"/>
    <cellStyle name="Comma 9 3 5 4" xfId="11348" xr:uid="{22FEBCE1-7CDB-4FDE-A989-C90EBE843E9C}"/>
    <cellStyle name="Comma 9 3 5 4 2" xfId="21525" xr:uid="{52B10232-54A1-4E2E-9C32-057F93B3B821}"/>
    <cellStyle name="Comma 9 3 5 5" xfId="23922" xr:uid="{CB1D5B50-9354-4167-8F56-3989FA2F95E8}"/>
    <cellStyle name="Comma 9 3 5 6" xfId="13577" xr:uid="{5E32EC8F-5D6A-4093-8A47-29539B9C6E39}"/>
    <cellStyle name="Comma 9 3 6" xfId="3322" xr:uid="{F97C47DE-F38F-441C-B865-B0698711D061}"/>
    <cellStyle name="Comma 9 3 6 2" xfId="9008" xr:uid="{88FB216C-F657-4404-B1AB-83A21FAE6245}"/>
    <cellStyle name="Comma 9 3 6 2 2" xfId="18401" xr:uid="{F8472B08-7933-4395-8498-2324F58B283C}"/>
    <cellStyle name="Comma 9 3 6 3" xfId="11083" xr:uid="{526499A9-7408-4398-AE20-EE843D6C528E}"/>
    <cellStyle name="Comma 9 3 6 3 2" xfId="21234" xr:uid="{A5517B77-4E7C-4BD7-A790-EF41BA64634E}"/>
    <cellStyle name="Comma 9 3 6 4" xfId="25888" xr:uid="{C12729F5-25E9-4983-AA19-45948A401707}"/>
    <cellStyle name="Comma 9 3 6 5" xfId="27671" xr:uid="{E27A5530-F9D8-4B04-AAF0-093989033C7E}"/>
    <cellStyle name="Comma 9 3 6 6" xfId="15568" xr:uid="{5D81E32C-0AD3-4B13-871A-FF12111F20D8}"/>
    <cellStyle name="Comma 9 3 7" xfId="4249" xr:uid="{0B15D499-A702-4BD7-907C-0AD09B0AEA23}"/>
    <cellStyle name="Comma 9 3 7 2" xfId="9694" xr:uid="{6568494E-D3D0-492F-9C64-E1D7BA9D0066}"/>
    <cellStyle name="Comma 9 3 7 2 2" xfId="19642" xr:uid="{DF9E051B-BDB7-44C8-A6F3-FEFADE74F855}"/>
    <cellStyle name="Comma 9 3 7 3" xfId="12259" xr:uid="{C70CFF97-BA58-4B6B-98F7-EFD4192BC3B3}"/>
    <cellStyle name="Comma 9 3 7 3 2" xfId="22475" xr:uid="{6A9FAAD4-E7B7-4393-8E78-0F85ED2EA634}"/>
    <cellStyle name="Comma 9 3 7 4" xfId="26566" xr:uid="{C8476F53-82F8-489B-BA7D-F545CBBFDC70}"/>
    <cellStyle name="Comma 9 3 7 5" xfId="28456" xr:uid="{6092F051-E95D-4836-BD84-C0D8F8F1DC55}"/>
    <cellStyle name="Comma 9 3 7 6" xfId="16809" xr:uid="{77A96132-ACE5-4C33-871B-5299717ADEB4}"/>
    <cellStyle name="Comma 9 3 8" xfId="7951" xr:uid="{C9ED6C04-B761-4161-8917-16A940ABED91}"/>
    <cellStyle name="Comma 9 3 8 2" xfId="14830" xr:uid="{648F3A34-93B4-4E39-95CB-691DEBAB566F}"/>
    <cellStyle name="Comma 9 3 9" xfId="8450" xr:uid="{40AE6620-78DD-4C35-8F3D-DDA4014AC383}"/>
    <cellStyle name="Comma 9 3 9 2" xfId="17661" xr:uid="{2F1BA8C2-988B-409E-AB88-05EB23D91D0E}"/>
    <cellStyle name="Comma 9 4" xfId="629" xr:uid="{00000000-0005-0000-0000-000074020000}"/>
    <cellStyle name="Comma 9 4 10" xfId="13286" xr:uid="{F335F4AE-D88C-4F79-8E59-4208527F3300}"/>
    <cellStyle name="Comma 9 4 2" xfId="630" xr:uid="{00000000-0005-0000-0000-000075020000}"/>
    <cellStyle name="Comma 9 4 2 2" xfId="3828" xr:uid="{C45C6FB6-6279-4632-9098-A6F2C30838A4}"/>
    <cellStyle name="Comma 9 4 2 2 2" xfId="9503" xr:uid="{16F7F8FD-179A-421D-8F88-78DE6960E02A}"/>
    <cellStyle name="Comma 9 4 2 2 2 2" xfId="29183" xr:uid="{7F553EA9-005A-4EE2-AD47-882EAA483067}"/>
    <cellStyle name="Comma 9 4 2 2 2 3" xfId="28755" xr:uid="{E6FB28CF-3FC3-4F53-A7B2-D3E774605E8E}"/>
    <cellStyle name="Comma 9 4 2 2 2 4" xfId="19147" xr:uid="{F7F6C79A-F2AC-4341-B034-2E626ED3FA30}"/>
    <cellStyle name="Comma 9 4 2 2 3" xfId="11775" xr:uid="{808E578A-65A4-40F3-B417-6C09385281A8}"/>
    <cellStyle name="Comma 9 4 2 2 3 2" xfId="21980" xr:uid="{2853147F-A0CA-49B9-9BC9-4B17C8F8C0CD}"/>
    <cellStyle name="Comma 9 4 2 2 4" xfId="24556" xr:uid="{508273D2-AD6A-4200-843C-C414A304E111}"/>
    <cellStyle name="Comma 9 4 2 2 5" xfId="16314" xr:uid="{01585338-C9B7-42DD-B183-54CBF5457A4D}"/>
    <cellStyle name="Comma 9 4 2 3" xfId="3727" xr:uid="{0F2E5357-92A1-40F4-9B93-5F6487D2FD4B}"/>
    <cellStyle name="Comma 9 4 2 3 2" xfId="5641" xr:uid="{9CC882AB-CA31-4194-8D2B-26758BA4D98A}"/>
    <cellStyle name="Comma 9 4 2 4" xfId="2970" xr:uid="{4C96DAD6-20F6-4BC3-BF26-C0A6353B6DAB}"/>
    <cellStyle name="Comma 9 4 2 5" xfId="24803" xr:uid="{0374DC1F-EE66-424E-ACC9-3A369824475E}"/>
    <cellStyle name="Comma 9 4 2 6" xfId="14202" xr:uid="{08A6FAAC-FF69-4C9F-8551-472EAB425C9C}"/>
    <cellStyle name="Comma 9 4 3" xfId="1859" xr:uid="{2DC37609-F8C6-4C43-8E7E-452782945BBD}"/>
    <cellStyle name="Comma 9 4 3 2" xfId="3648" xr:uid="{DAE3BAD5-0462-4E16-80A7-AB04C3DE2F8C}"/>
    <cellStyle name="Comma 9 4 3 2 2" xfId="9302" xr:uid="{EFFF4199-ED77-4AF3-AEE4-D0E6C481622E}"/>
    <cellStyle name="Comma 9 4 3 2 2 2" xfId="18793" xr:uid="{3F89E17C-93CF-4561-9F45-BC4EE46F0C0F}"/>
    <cellStyle name="Comma 9 4 3 2 3" xfId="11449" xr:uid="{8D724D53-E977-439C-A78D-39FBE1811891}"/>
    <cellStyle name="Comma 9 4 3 2 3 2" xfId="21626" xr:uid="{24D52B1F-BD4E-4265-8433-039FE9A1BDA3}"/>
    <cellStyle name="Comma 9 4 3 2 4" xfId="15960" xr:uid="{FCB502DE-9D5C-48AB-8E18-3F34F71D6FD4}"/>
    <cellStyle name="Comma 9 4 3 3" xfId="3729" xr:uid="{48EE5860-FACC-4EDE-9DED-E601B7BF7CFA}"/>
    <cellStyle name="Comma 9 4 3 4" xfId="8285" xr:uid="{81D51AD2-B667-4A87-9D9E-BE2D204CB2AC}"/>
    <cellStyle name="Comma 9 4 3 5" xfId="24548" xr:uid="{C3BCA864-16D5-4751-84AB-E48BE7B46B9B}"/>
    <cellStyle name="Comma 9 4 3 6" xfId="13704" xr:uid="{F4721AA1-1510-4A07-BD70-58A506C4AD33}"/>
    <cellStyle name="Comma 9 4 4" xfId="2969" xr:uid="{60CB2C67-991C-456A-9D54-5A40B05479DA}"/>
    <cellStyle name="Comma 9 4 4 2" xfId="5015" xr:uid="{58225078-9ABB-4BB9-9143-966DAE256EE1}"/>
    <cellStyle name="Comma 9 4 4 2 2" xfId="10286" xr:uid="{79ADC367-444F-47AC-AA3F-4B077FDE9C99}"/>
    <cellStyle name="Comma 9 4 4 2 2 2" xfId="20381" xr:uid="{B8A79BEA-B55D-4B8E-9D62-9855593A03C2}"/>
    <cellStyle name="Comma 9 4 4 2 3" xfId="12964" xr:uid="{6F18C8F4-7F8C-4C73-ABDC-1D07C4D6DCE8}"/>
    <cellStyle name="Comma 9 4 4 2 3 2" xfId="23214" xr:uid="{33F49A08-5083-46B2-8799-731DED900F01}"/>
    <cellStyle name="Comma 9 4 4 2 4" xfId="28848" xr:uid="{D2D9B4C8-9A8F-473B-8310-B5378E172091}"/>
    <cellStyle name="Comma 9 4 4 2 5" xfId="26627" xr:uid="{CFA761A6-8B60-4B4F-A3E0-603A809F6527}"/>
    <cellStyle name="Comma 9 4 4 2 6" xfId="17548" xr:uid="{6013219A-56CB-4DCC-9BFA-8F313964A719}"/>
    <cellStyle name="Comma 9 4 4 3" xfId="25628" xr:uid="{C3D0229C-B398-4ECB-873B-4A0FE58A4726}"/>
    <cellStyle name="Comma 9 4 5" xfId="4556" xr:uid="{0588F7D6-CC91-4E43-B41B-DF8CDBFB53A3}"/>
    <cellStyle name="Comma 9 4 5 2" xfId="9909" xr:uid="{7980B2DF-9EB1-48BA-8BD9-6D0ED22B6A0B}"/>
    <cellStyle name="Comma 9 4 5 2 2" xfId="29359" xr:uid="{39E04701-7258-4145-88DD-398E027856AC}"/>
    <cellStyle name="Comma 9 4 5 2 3" xfId="28310" xr:uid="{D9A7B085-D6DC-4418-9D9E-13AE9D23FB00}"/>
    <cellStyle name="Comma 9 4 5 2 4" xfId="19890" xr:uid="{30F26D24-56CD-4A37-AFEB-FE6703E05D78}"/>
    <cellStyle name="Comma 9 4 5 3" xfId="12505" xr:uid="{4D61661C-DCE2-4B12-A8C9-90D278F220B3}"/>
    <cellStyle name="Comma 9 4 5 3 2" xfId="22723" xr:uid="{AE2B3F6F-337D-4D9A-BB02-E2C7E36C2519}"/>
    <cellStyle name="Comma 9 4 5 4" xfId="24366" xr:uid="{6D018CAA-9D0F-483E-945E-F4812610E5D9}"/>
    <cellStyle name="Comma 9 4 5 5" xfId="17057" xr:uid="{2997B937-66E6-4F72-AB94-F58028CEE70C}"/>
    <cellStyle name="Comma 9 4 6" xfId="7952" xr:uid="{49F75710-2417-473E-9997-56D849AF2158}"/>
    <cellStyle name="Comma 9 4 6 2" xfId="27551" xr:uid="{9E63084A-FB87-4523-B693-C7C61C108EA1}"/>
    <cellStyle name="Comma 9 4 6 3" xfId="26475" xr:uid="{1595B503-34CD-4C44-A0C6-74D76C978753}"/>
    <cellStyle name="Comma 9 4 6 4" xfId="14831" xr:uid="{3C42114C-A8B0-4557-AE8D-9D912564827F}"/>
    <cellStyle name="Comma 9 4 7" xfId="8451" xr:uid="{90B0EE8B-BF9D-4E8D-9CC7-35FA084FAE54}"/>
    <cellStyle name="Comma 9 4 7 2" xfId="26308" xr:uid="{4F70D988-CCF1-4634-905F-D4AB1E68DB37}"/>
    <cellStyle name="Comma 9 4 7 3" xfId="28026" xr:uid="{BD26CE8D-F966-4766-B54C-C6C2A8EEBBE8}"/>
    <cellStyle name="Comma 9 4 7 4" xfId="17662" xr:uid="{887BDE18-E67B-4D60-910D-50C45FE0934C}"/>
    <cellStyle name="Comma 9 4 8" xfId="10400" xr:uid="{F2DAF865-2C7F-496B-BB70-5818815A290B}"/>
    <cellStyle name="Comma 9 4 8 2" xfId="20495" xr:uid="{86F2A120-FB6C-4F24-8120-980DD0974E20}"/>
    <cellStyle name="Comma 9 4 9" xfId="23956" xr:uid="{D6FC096C-1A7D-4193-B1C5-94B9D8CC75D8}"/>
    <cellStyle name="Comma 9 5" xfId="631" xr:uid="{00000000-0005-0000-0000-000076020000}"/>
    <cellStyle name="Comma 9 5 10" xfId="14203" xr:uid="{66619745-88FC-4DF6-A8BD-74EEB1AB1436}"/>
    <cellStyle name="Comma 9 5 2" xfId="2972" xr:uid="{EB4AE4DA-4518-4321-A1D4-7E192D89B673}"/>
    <cellStyle name="Comma 9 5 2 2" xfId="6635" xr:uid="{CF9E987E-4611-4D38-BE85-7A8EF3A44F21}"/>
    <cellStyle name="Comma 9 5 2 2 2" xfId="24430" xr:uid="{2BA1BD12-FBAA-4C5C-9F47-4A932F8311BF}"/>
    <cellStyle name="Comma 9 5 2 3" xfId="26200" xr:uid="{A8A898B7-62AE-40C1-B72E-78A9C29387EC}"/>
    <cellStyle name="Comma 9 5 3" xfId="2973" xr:uid="{767AA9F6-8FFF-4133-94EF-643C2619DA00}"/>
    <cellStyle name="Comma 9 5 3 2" xfId="5642" xr:uid="{880558D6-0874-46AD-BFE0-1E319F5532D0}"/>
    <cellStyle name="Comma 9 5 4" xfId="2971" xr:uid="{A3505A19-0E43-430D-A389-0E689C6D5C0A}"/>
    <cellStyle name="Comma 9 5 5" xfId="4844" xr:uid="{0CC81299-1DD0-4CD1-B0CD-C3F36CC658F8}"/>
    <cellStyle name="Comma 9 5 5 2" xfId="10115" xr:uid="{888B0619-F23B-40EF-AFE0-7AF98BA1A708}"/>
    <cellStyle name="Comma 9 5 5 2 2" xfId="20178" xr:uid="{CA8BECA9-4030-4C97-9842-E9E6D759058F}"/>
    <cellStyle name="Comma 9 5 5 3" xfId="12793" xr:uid="{12B92BB3-B469-4D3C-AB23-6A3E07362C2F}"/>
    <cellStyle name="Comma 9 5 5 3 2" xfId="23011" xr:uid="{03711D7F-1DFF-4C8B-8AAD-DFB369118F20}"/>
    <cellStyle name="Comma 9 5 5 4" xfId="17345" xr:uid="{E953A3F9-E428-42E1-8BF1-83AA98C3CF31}"/>
    <cellStyle name="Comma 9 5 6" xfId="7953" xr:uid="{EDC8C688-BCAC-44EA-9A5C-45E54F35D7A7}"/>
    <cellStyle name="Comma 9 5 6 2" xfId="14832" xr:uid="{0703559C-F081-4525-AF8D-FD2CC6FF088A}"/>
    <cellStyle name="Comma 9 5 7" xfId="8452" xr:uid="{09D3F81C-005A-435A-9F5C-51A943099D29}"/>
    <cellStyle name="Comma 9 5 7 2" xfId="17663" xr:uid="{8330B67C-70F5-4B51-A5AF-EB8E92401899}"/>
    <cellStyle name="Comma 9 5 8" xfId="10401" xr:uid="{477164A2-3466-43D2-8777-BDC28DC34C9F}"/>
    <cellStyle name="Comma 9 5 8 2" xfId="20496" xr:uid="{96086543-800A-4BB6-8502-E3CA625EB53B}"/>
    <cellStyle name="Comma 9 5 9" xfId="26020" xr:uid="{AA42B47A-13E6-4C26-AAF7-2AB75D298EFA}"/>
    <cellStyle name="Comma 9 6" xfId="632" xr:uid="{00000000-0005-0000-0000-000077020000}"/>
    <cellStyle name="Comma 9 6 2" xfId="3738" xr:uid="{25EE19DB-DE8C-46F8-8660-102BE9AC1B79}"/>
    <cellStyle name="Comma 9 6 2 2" xfId="9449" xr:uid="{FE5A2870-C891-472A-8C49-B46578630DF9}"/>
    <cellStyle name="Comma 9 6 2 2 2" xfId="28864" xr:uid="{D94EE76B-0187-46B0-9D67-FBB810F977BA}"/>
    <cellStyle name="Comma 9 6 2 2 3" xfId="28490" xr:uid="{6C59FC85-260B-42A3-BAB2-5E8AB253978F}"/>
    <cellStyle name="Comma 9 6 2 2 4" xfId="18981" xr:uid="{7AD47A9C-7FA2-4C17-B5A7-70EAA3450020}"/>
    <cellStyle name="Comma 9 6 2 3" xfId="11630" xr:uid="{0207569B-15E3-4AA6-B670-27FDFDDDB987}"/>
    <cellStyle name="Comma 9 6 2 3 2" xfId="21814" xr:uid="{D700CFDD-4581-41A7-BCDE-0B35CEDFB4DC}"/>
    <cellStyle name="Comma 9 6 2 4" xfId="24268" xr:uid="{FD4EF5AD-DFAB-45C4-92CF-ADB16EC36338}"/>
    <cellStyle name="Comma 9 6 2 5" xfId="16148" xr:uid="{ABF7FAD1-F34A-41F6-9F8A-08096309DA68}"/>
    <cellStyle name="Comma 9 6 3" xfId="4017" xr:uid="{A57DFE98-9ECE-4189-BD96-647F8A899B07}"/>
    <cellStyle name="Comma 9 6 3 2" xfId="5643" xr:uid="{B88124A1-6DF4-493F-922B-CC5D28F08B04}"/>
    <cellStyle name="Comma 9 6 4" xfId="2974" xr:uid="{E31641C6-14C7-4F0B-9228-4D584A7D6C9A}"/>
    <cellStyle name="Comma 9 6 5" xfId="25110" xr:uid="{49523CDD-FD53-46CE-819A-CC3EF3BF42C5}"/>
    <cellStyle name="Comma 9 6 6" xfId="13984" xr:uid="{2C2EE6B3-EAE0-46CC-9A31-880DDAEF255E}"/>
    <cellStyle name="Comma 9 7" xfId="1855" xr:uid="{9F248399-7EB3-4121-A716-1E63CBAB1A4F}"/>
    <cellStyle name="Comma 9 7 2" xfId="3474" xr:uid="{92B07E91-374B-47E3-B9B6-DC609298CE60}"/>
    <cellStyle name="Comma 9 7 2 2" xfId="9128" xr:uid="{F26BFF4C-D64A-4BFB-9313-E79A1AD024C6}"/>
    <cellStyle name="Comma 9 7 2 2 2" xfId="18589" xr:uid="{3CE312EA-6924-44A4-9400-624B8738D628}"/>
    <cellStyle name="Comma 9 7 2 3" xfId="11247" xr:uid="{D31470B8-66C9-45FB-96CD-FDD979EB1A9F}"/>
    <cellStyle name="Comma 9 7 2 3 2" xfId="21422" xr:uid="{7433E9A2-8EC6-425D-84E7-49B167872E90}"/>
    <cellStyle name="Comma 9 7 2 4" xfId="28077" xr:uid="{A66936B5-D1A6-4581-AD77-A2234DD7B733}"/>
    <cellStyle name="Comma 9 7 2 5" xfId="27456" xr:uid="{47506C6C-00C9-486D-B23E-6B7ECEBD8BF3}"/>
    <cellStyle name="Comma 9 7 2 6" xfId="15756" xr:uid="{913ABF13-5963-4065-BF5E-ED2712A50936}"/>
    <cellStyle name="Comma 9 7 3" xfId="3975" xr:uid="{D601A816-2D58-48D1-8E1D-D6B9DA34677E}"/>
    <cellStyle name="Comma 9 7 4" xfId="8286" xr:uid="{BCC6EE4B-4D4F-4C60-A9ED-76234680789F}"/>
    <cellStyle name="Comma 9 7 5" xfId="25430" xr:uid="{CD4E22CA-04D5-43A8-B342-F5CEAC1AA5CC}"/>
    <cellStyle name="Comma 9 7 6" xfId="13474" xr:uid="{8B78E365-4E51-47BC-9EEA-493E2BEC8F03}"/>
    <cellStyle name="Comma 9 8" xfId="2959" xr:uid="{80A3CB6F-12E4-448F-A441-232A191E99DA}"/>
    <cellStyle name="Comma 9 8 2" xfId="3206" xr:uid="{2216DEE6-B7F2-48B9-BF42-3AABE0FDCD73}"/>
    <cellStyle name="Comma 9 8 2 2" xfId="8894" xr:uid="{C0BBB394-CA7E-4A59-B645-A973C7BC4A4C}"/>
    <cellStyle name="Comma 9 8 2 2 2" xfId="18285" xr:uid="{46B2DEC3-401A-40E9-B01F-38F05CF07F97}"/>
    <cellStyle name="Comma 9 8 2 3" xfId="10967" xr:uid="{F313BD27-E34B-41ED-9AF5-0EA86247080F}"/>
    <cellStyle name="Comma 9 8 2 3 2" xfId="21118" xr:uid="{30383C01-D4DD-493C-A4E6-594115D63E4C}"/>
    <cellStyle name="Comma 9 8 2 4" xfId="28289" xr:uid="{2CEEA712-B55F-4CD2-9C2E-7030EF7F5118}"/>
    <cellStyle name="Comma 9 8 2 5" xfId="26415" xr:uid="{ABEB90A0-9B45-44A3-ACC3-696EF03FE62F}"/>
    <cellStyle name="Comma 9 8 2 6" xfId="15452" xr:uid="{B390B027-3B26-4BF0-82F8-0EC9CC80E1EC}"/>
    <cellStyle name="Comma 9 8 3" xfId="3862" xr:uid="{90ABF937-021F-4CEF-BAEA-B9FC4043BE31}"/>
    <cellStyle name="Comma 9 8 4" xfId="25748" xr:uid="{8CD44802-3E8B-458A-9937-640FDAB80D58}"/>
    <cellStyle name="Comma 9 9" xfId="4301" xr:uid="{CCFCEFD2-2386-4A1F-B407-B3FE86B93011}"/>
    <cellStyle name="Comma 9 9 2" xfId="9744" xr:uid="{E30FDAFD-C1EA-4BA2-8562-461C9EEE8CDB}"/>
    <cellStyle name="Comma 9 9 2 2" xfId="19693" xr:uid="{82732427-050D-476B-AAB9-1EABDE74C940}"/>
    <cellStyle name="Comma 9 9 3" xfId="12310" xr:uid="{A4FE7FC2-E896-472B-AEDC-4E8CF8B867D3}"/>
    <cellStyle name="Comma 9 9 3 2" xfId="22526" xr:uid="{C677FEA0-8D19-494A-BD65-33405A5E2A3B}"/>
    <cellStyle name="Comma 9 9 4" xfId="28416" xr:uid="{FBFE4A0A-D9AC-4C7D-9EA4-E5D14F26DB24}"/>
    <cellStyle name="Comma 9 9 5" xfId="29031" xr:uid="{3C19CA71-3340-4472-B3A6-1E19A3A7761A}"/>
    <cellStyle name="Comma 9 9 6" xfId="16860" xr:uid="{C64BF649-5ADE-4268-9C5F-C50154286273}"/>
    <cellStyle name="Currency 10" xfId="10402" xr:uid="{0648DF62-F3B8-4060-89D6-C8654B7D690D}"/>
    <cellStyle name="Currency 10 2" xfId="20497" xr:uid="{26A89B1F-124B-47CE-9565-D05F63212446}"/>
    <cellStyle name="Currency 2" xfId="633" xr:uid="{00000000-0005-0000-0000-000078020000}"/>
    <cellStyle name="Currency 2 2" xfId="634" xr:uid="{00000000-0005-0000-0000-000079020000}"/>
    <cellStyle name="Currency 2 2 2" xfId="635" xr:uid="{00000000-0005-0000-0000-00007A020000}"/>
    <cellStyle name="Currency 2 2 2 2" xfId="2976" xr:uid="{CD8735D5-9F1C-4620-8A2B-698C552D7E65}"/>
    <cellStyle name="Currency 2 2 2 3" xfId="26218" xr:uid="{19A28808-BCFB-4001-8AA4-9121EDDA9573}"/>
    <cellStyle name="Currency 2 2 3" xfId="1860" xr:uid="{129FD9B2-532E-4964-BA12-5B84FD8F0660}"/>
    <cellStyle name="Currency 2 2 4" xfId="2975" xr:uid="{59D47E34-B3AE-4E2A-B313-8A85117A7FCC}"/>
    <cellStyle name="Currency 2 3" xfId="636" xr:uid="{00000000-0005-0000-0000-00007B020000}"/>
    <cellStyle name="Currency 2 4" xfId="637" xr:uid="{00000000-0005-0000-0000-00007C020000}"/>
    <cellStyle name="Currency 2 4 10" xfId="27445" xr:uid="{BB67C51E-FFF1-4C14-A424-884817CF8F2A}"/>
    <cellStyle name="Currency 2 4 11" xfId="14834" xr:uid="{8757BA46-AFFA-498A-BCF9-ACC2A960DCE0}"/>
    <cellStyle name="Currency 2 4 2" xfId="638" xr:uid="{00000000-0005-0000-0000-00007D020000}"/>
    <cellStyle name="Currency 2 4 2 2" xfId="2979" xr:uid="{2B022C85-9906-4BF8-8E6D-7FDA3CC96C4A}"/>
    <cellStyle name="Currency 2 4 2 2 2" xfId="6636" xr:uid="{9097FE8C-0480-41E5-885F-D1606B8AE903}"/>
    <cellStyle name="Currency 2 4 2 3" xfId="2980" xr:uid="{1E21848D-D9F1-4D29-854D-37713F135D48}"/>
    <cellStyle name="Currency 2 4 2 3 2" xfId="5644" xr:uid="{A69B0309-B5FB-4743-9AD5-265FEE08B74E}"/>
    <cellStyle name="Currency 2 4 2 4" xfId="2978" xr:uid="{2D525285-9ED5-4617-8725-FF1EB9069789}"/>
    <cellStyle name="Currency 2 4 2 5" xfId="8454" xr:uid="{34BFC914-1723-4B02-8FF5-AA382F63488D}"/>
    <cellStyle name="Currency 2 4 2 5 2" xfId="17666" xr:uid="{D2141E73-FEAF-4229-BC47-956164284E6D}"/>
    <cellStyle name="Currency 2 4 2 6" xfId="10404" xr:uid="{2BD98C4E-7E07-40A8-9072-8B81CB196C82}"/>
    <cellStyle name="Currency 2 4 2 6 2" xfId="20499" xr:uid="{0A693374-70B2-453D-96A6-974A3F8BB2B1}"/>
    <cellStyle name="Currency 2 4 2 7" xfId="25682" xr:uid="{453A8217-73BC-4BB5-8437-F30410875F6A}"/>
    <cellStyle name="Currency 2 4 2 8" xfId="14835" xr:uid="{EEC5CE18-83C0-4C4E-AC80-D65CF7A51CE0}"/>
    <cellStyle name="Currency 2 4 3" xfId="639" xr:uid="{00000000-0005-0000-0000-00007E020000}"/>
    <cellStyle name="Currency 2 4 3 2" xfId="2981" xr:uid="{D11157AF-9024-4C75-8826-C1F7EB37EA47}"/>
    <cellStyle name="Currency 2 4 3 2 2" xfId="6637" xr:uid="{5D8023B0-D647-498C-9708-7B8B854E08E8}"/>
    <cellStyle name="Currency 2 4 3 3" xfId="5645" xr:uid="{A4FC76D4-EE26-4F75-8E6B-1C9457BEA36B}"/>
    <cellStyle name="Currency 2 4 4" xfId="1861" xr:uid="{7F88DDD7-A844-4524-9F9E-DABA25DE99CA}"/>
    <cellStyle name="Currency 2 4 5" xfId="2977" xr:uid="{4B4A382F-A1D3-40B0-9DC1-ED40D9DBF47D}"/>
    <cellStyle name="Currency 2 4 5 2" xfId="5171" xr:uid="{0286F358-6BB7-48BB-9B44-761ED3A3C946}"/>
    <cellStyle name="Currency 2 4 6" xfId="5358" xr:uid="{46F26EBD-8F9E-4873-B081-BD74947DB61E}"/>
    <cellStyle name="Currency 2 4 6 2" xfId="17665" xr:uid="{7F02195E-87A4-4DEC-98BB-10C0E0433683}"/>
    <cellStyle name="Currency 2 4 7" xfId="10403" xr:uid="{4F2A5BE0-C8AB-4718-BDCF-B39AB8334EA6}"/>
    <cellStyle name="Currency 2 4 7 2" xfId="20498" xr:uid="{9C6A2815-4544-4C37-94FE-8F66EBE33551}"/>
    <cellStyle name="Currency 2 4 8" xfId="25160" xr:uid="{252DF14A-9CC2-4972-A145-9FD52E46B1C1}"/>
    <cellStyle name="Currency 2 4 9" xfId="23493" xr:uid="{57B429B6-1BC5-4ECD-810C-B9DFE484522B}"/>
    <cellStyle name="Currency 2 5" xfId="640" xr:uid="{00000000-0005-0000-0000-00007F020000}"/>
    <cellStyle name="Currency 2 5 2" xfId="2982" xr:uid="{DFF0140D-86FB-4314-8B13-E7D0487C6F1B}"/>
    <cellStyle name="Currency 3" xfId="641" xr:uid="{00000000-0005-0000-0000-000080020000}"/>
    <cellStyle name="Currency 3 2" xfId="642" xr:uid="{00000000-0005-0000-0000-000081020000}"/>
    <cellStyle name="Currency 3 2 2" xfId="2984" xr:uid="{E9C2B676-3300-432B-A675-29D1CE449DD0}"/>
    <cellStyle name="Currency 3 2 2 2" xfId="6638" xr:uid="{B01CD296-A48A-416B-A312-241803B4F13E}"/>
    <cellStyle name="Currency 3 2 3" xfId="2985" xr:uid="{AD5F78CF-540C-4E4B-8F69-7A3AC3B82791}"/>
    <cellStyle name="Currency 3 2 3 2" xfId="5646" xr:uid="{22C6DA9C-7D55-45EE-BCBF-60B949AFEFCA}"/>
    <cellStyle name="Currency 3 2 4" xfId="2983" xr:uid="{A1AF9AAE-557C-4D95-80B2-26C2A1AE9743}"/>
    <cellStyle name="Currency 3 2 5" xfId="8455" xr:uid="{FF5AE4A0-0B57-476F-8BC1-AAEBA58A3D92}"/>
    <cellStyle name="Currency 3 2 5 2" xfId="17667" xr:uid="{2C99CFE0-4D54-4464-90D0-3275AA44CF88}"/>
    <cellStyle name="Currency 3 2 6" xfId="10405" xr:uid="{7635A2F9-7BC2-4945-BE01-11FAA530C185}"/>
    <cellStyle name="Currency 3 2 6 2" xfId="20500" xr:uid="{79FEA5EE-32F8-46F2-8AE1-CE3EF7366979}"/>
    <cellStyle name="Currency 3 2 7" xfId="26094" xr:uid="{5685922D-281B-4235-88AA-300108CBB90E}"/>
    <cellStyle name="Currency 3 2 8" xfId="14836" xr:uid="{2BD5854C-8BAF-4607-A3F7-64104FE5DEC6}"/>
    <cellStyle name="Currency 4" xfId="643" xr:uid="{00000000-0005-0000-0000-000082020000}"/>
    <cellStyle name="Currency 4 10" xfId="644" xr:uid="{00000000-0005-0000-0000-000083020000}"/>
    <cellStyle name="Currency 4 10 10" xfId="13288" xr:uid="{E5705FBC-EFC6-4D4A-8142-6ACEE99DEED1}"/>
    <cellStyle name="Currency 4 10 2" xfId="645" xr:uid="{00000000-0005-0000-0000-000084020000}"/>
    <cellStyle name="Currency 4 10 2 2" xfId="3829" xr:uid="{B75AD4A5-50CE-4977-918E-C10F025B6F24}"/>
    <cellStyle name="Currency 4 10 2 2 2" xfId="9504" xr:uid="{99F49E23-A0A3-413E-83A6-F7100FE0D0C4}"/>
    <cellStyle name="Currency 4 10 2 2 2 2" xfId="19148" xr:uid="{80ABDE49-55C8-4226-9F3E-7EC04A0861FC}"/>
    <cellStyle name="Currency 4 10 2 2 3" xfId="11776" xr:uid="{CB3ABCAF-0B9C-4A0B-B235-9D364C45659E}"/>
    <cellStyle name="Currency 4 10 2 2 3 2" xfId="21981" xr:uid="{491D65FF-EA08-49AB-A39D-9533FF443147}"/>
    <cellStyle name="Currency 4 10 2 2 4" xfId="29017" xr:uid="{B7057DC5-05DD-49AE-8591-2FAA1FD7F6C1}"/>
    <cellStyle name="Currency 4 10 2 2 5" xfId="28367" xr:uid="{CC2DA261-9C93-4557-9916-89F22BAF609A}"/>
    <cellStyle name="Currency 4 10 2 2 6" xfId="16315" xr:uid="{D95F74B1-077A-4F30-A49A-46018FC7807B}"/>
    <cellStyle name="Currency 4 10 2 3" xfId="3104" xr:uid="{74E6AC91-DD2A-4D4C-A2B5-A9B233930FD4}"/>
    <cellStyle name="Currency 4 10 2 3 2" xfId="5647" xr:uid="{F1C4454D-60B0-4D26-936C-AB5590D3D818}"/>
    <cellStyle name="Currency 4 10 2 4" xfId="2987" xr:uid="{BA7209AB-A72C-4B80-9795-BAC14791AFFF}"/>
    <cellStyle name="Currency 4 10 2 5" xfId="25895" xr:uid="{D24CB487-5485-4252-805D-FFC56DBDBA34}"/>
    <cellStyle name="Currency 4 10 2 6" xfId="14204" xr:uid="{B839DB75-F757-4998-ADC2-5C7545029329}"/>
    <cellStyle name="Currency 4 10 3" xfId="1863" xr:uid="{00D65150-7D08-4179-BEF3-9F7FC27C9D9E}"/>
    <cellStyle name="Currency 4 10 3 2" xfId="25253" xr:uid="{FB1F5AA0-1D32-486F-9B15-301018A9563B}"/>
    <cellStyle name="Currency 4 10 3 3" xfId="25059" xr:uid="{E9A7326B-E8DF-4DED-BBDE-453C569AE812}"/>
    <cellStyle name="Currency 4 10 4" xfId="2986" xr:uid="{32CA9C10-BA80-43E9-B4E2-37A68AB402B5}"/>
    <cellStyle name="Currency 4 10 4 2" xfId="5244" xr:uid="{06BB0BA7-079B-49DF-BE3F-C35C34C41564}"/>
    <cellStyle name="Currency 4 10 4 2 2" xfId="24822" xr:uid="{83E29BBE-9705-4289-BC57-5E47FB16B849}"/>
    <cellStyle name="Currency 4 10 4 3" xfId="24337" xr:uid="{5B185FF0-3E32-4596-BD50-9109BFB82FD2}"/>
    <cellStyle name="Currency 4 10 5" xfId="4558" xr:uid="{280911AD-71A5-4939-A432-2267C3F52F2E}"/>
    <cellStyle name="Currency 4 10 5 2" xfId="9911" xr:uid="{6DAAE4F7-BE22-4060-88B9-0808C63D4CC2}"/>
    <cellStyle name="Currency 4 10 5 2 2" xfId="19892" xr:uid="{D974D7BB-A14B-4E87-8CF9-F4A9DC06F9D4}"/>
    <cellStyle name="Currency 4 10 5 3" xfId="12507" xr:uid="{3C5E1447-D945-448C-805C-914144DCE189}"/>
    <cellStyle name="Currency 4 10 5 3 2" xfId="22725" xr:uid="{A7340B15-B975-43DD-95C9-2E067E63D330}"/>
    <cellStyle name="Currency 4 10 5 4" xfId="26402" xr:uid="{F0809037-B695-4FC9-900C-6062A13C39A4}"/>
    <cellStyle name="Currency 4 10 5 5" xfId="28567" xr:uid="{592FE04B-0D4C-4782-AD89-181F1FCA95EF}"/>
    <cellStyle name="Currency 4 10 5 6" xfId="17059" xr:uid="{E6F64220-DE6E-4AA6-A34B-7C8B5FD48BA4}"/>
    <cellStyle name="Currency 4 10 6" xfId="7955" xr:uid="{D438A96B-B46F-4D77-BE64-7BD0A584CB83}"/>
    <cellStyle name="Currency 4 10 6 2" xfId="28400" xr:uid="{FCEA63C5-741C-4B2B-A1A1-BC82D047D8B6}"/>
    <cellStyle name="Currency 4 10 6 3" xfId="28794" xr:uid="{0931A983-3CE2-4AE7-9110-A80989C89BAE}"/>
    <cellStyle name="Currency 4 10 6 4" xfId="14838" xr:uid="{367AF081-3931-44D4-9312-D0145DE01BE0}"/>
    <cellStyle name="Currency 4 10 7" xfId="8457" xr:uid="{4B12FCFB-E7C9-4049-A984-59B82635870E}"/>
    <cellStyle name="Currency 4 10 7 2" xfId="17669" xr:uid="{7B4E985D-C9AA-43B8-92EC-ED744B999489}"/>
    <cellStyle name="Currency 4 10 8" xfId="10407" xr:uid="{DC95B67D-9C27-46A7-835A-289C70A7D209}"/>
    <cellStyle name="Currency 4 10 8 2" xfId="20502" xr:uid="{05486647-65CD-48EB-A8C3-1E4E111A1C8D}"/>
    <cellStyle name="Currency 4 10 9" xfId="24820" xr:uid="{9CB83DC6-07F5-4373-86FA-1CAAFC8DD316}"/>
    <cellStyle name="Currency 4 11" xfId="646" xr:uid="{00000000-0005-0000-0000-000085020000}"/>
    <cellStyle name="Currency 4 11 2" xfId="647" xr:uid="{00000000-0005-0000-0000-000086020000}"/>
    <cellStyle name="Currency 4 11 2 2" xfId="2989" xr:uid="{D37C67C4-0C7D-40EE-BDBF-D65881040D2D}"/>
    <cellStyle name="Currency 4 11 2 2 2" xfId="6639" xr:uid="{2EFC1279-E5E1-43BD-BBCC-393CD5117EF7}"/>
    <cellStyle name="Currency 4 11 2 3" xfId="5648" xr:uid="{896D5558-6949-441F-81B9-74F4BAF7C85D}"/>
    <cellStyle name="Currency 4 11 3" xfId="1864" xr:uid="{4277CD52-B084-465F-BBFE-CD6474EBB8DA}"/>
    <cellStyle name="Currency 4 11 4" xfId="2988" xr:uid="{9B332456-3327-43E9-8F7F-4338200150EF}"/>
    <cellStyle name="Currency 4 11 4 2" xfId="5161" xr:uid="{69515DFD-1219-4D28-8C58-87AD397B4F94}"/>
    <cellStyle name="Currency 4 11 5" xfId="5328" xr:uid="{D6DEAC7E-EA95-42A8-8B76-3DA331BA99CC}"/>
    <cellStyle name="Currency 4 11 5 2" xfId="14839" xr:uid="{FBF09B42-B1F4-4BDF-840E-4B5DAEE55D7F}"/>
    <cellStyle name="Currency 4 11 6" xfId="8458" xr:uid="{CCA644ED-5705-454C-92DC-BDDEE83EBEBC}"/>
    <cellStyle name="Currency 4 11 6 2" xfId="17670" xr:uid="{266C440E-564D-41D1-8FEC-9E123ACCDDC3}"/>
    <cellStyle name="Currency 4 11 7" xfId="10408" xr:uid="{BDBA4010-9AF8-4237-A0D4-9B78C3631E1F}"/>
    <cellStyle name="Currency 4 11 7 2" xfId="20503" xr:uid="{1D4C6924-CECC-447E-A66F-2A5826BDD7F3}"/>
    <cellStyle name="Currency 4 11 8" xfId="25618" xr:uid="{59AFAF81-33AF-4D83-995C-D91DF1B0245B}"/>
    <cellStyle name="Currency 4 11 9" xfId="13986" xr:uid="{40642E3A-28CA-4E25-BE2E-A5CBAB7F5FA5}"/>
    <cellStyle name="Currency 4 12" xfId="648" xr:uid="{00000000-0005-0000-0000-000087020000}"/>
    <cellStyle name="Currency 4 12 2" xfId="1865" xr:uid="{8F551863-3884-47DD-A99D-9057E7AF3412}"/>
    <cellStyle name="Currency 4 12 2 2" xfId="3435" xr:uid="{7F255C5D-4DBB-424F-BCA9-2F4A370E5A36}"/>
    <cellStyle name="Currency 4 12 2 2 2" xfId="18544" xr:uid="{53E0F749-03D9-43D9-B540-CF196830A42C}"/>
    <cellStyle name="Currency 4 12 2 3" xfId="11202" xr:uid="{9E193AAF-7CF2-444D-90F9-3B9D1BB435B7}"/>
    <cellStyle name="Currency 4 12 2 3 2" xfId="21377" xr:uid="{9133D8EB-93EF-4298-B5D1-368E102E4D4E}"/>
    <cellStyle name="Currency 4 12 2 4" xfId="15711" xr:uid="{8535A39C-0FAA-46FD-B5D1-E035CCDA0511}"/>
    <cellStyle name="Currency 4 12 3" xfId="3922" xr:uid="{F2DC1329-9DB4-4502-BE73-65359CD76181}"/>
    <cellStyle name="Currency 4 12 4" xfId="8287" xr:uid="{358959AF-E488-428F-8545-02CF370550C0}"/>
    <cellStyle name="Currency 4 12 5" xfId="23360" xr:uid="{6514DCF3-FECE-4CDF-AC4D-E109703045F5}"/>
    <cellStyle name="Currency 4 12 6" xfId="13428" xr:uid="{7DB3C715-0A6A-4623-9EA7-564DC3C9B22F}"/>
    <cellStyle name="Currency 4 13" xfId="649" xr:uid="{00000000-0005-0000-0000-000088020000}"/>
    <cellStyle name="Currency 4 13 2" xfId="3199" xr:uid="{950D203B-16D2-4A48-BA2E-E9C68BE92FA3}"/>
    <cellStyle name="Currency 4 13 2 2" xfId="8890" xr:uid="{B64BD853-2ED9-4559-BD61-4377A5E439DE}"/>
    <cellStyle name="Currency 4 13 2 2 2" xfId="18276" xr:uid="{FC835AAE-50B2-4DFA-90DD-18D2EAAC2A29}"/>
    <cellStyle name="Currency 4 13 2 3" xfId="10960" xr:uid="{B765C908-D115-4796-9BC9-2C7EAD30C591}"/>
    <cellStyle name="Currency 4 13 2 3 2" xfId="21109" xr:uid="{80FC7764-205E-493F-B722-199D8D5EE9E8}"/>
    <cellStyle name="Currency 4 13 2 4" xfId="28655" xr:uid="{7B378E49-327F-4138-A14B-55482550FBC9}"/>
    <cellStyle name="Currency 4 13 2 5" xfId="27744" xr:uid="{B3D62FDE-0A26-44F3-BDD6-3E069C127066}"/>
    <cellStyle name="Currency 4 13 2 6" xfId="15443" xr:uid="{B2CF7FEA-2AD9-4B04-A04F-5A036DFBAAD0}"/>
    <cellStyle name="Currency 4 13 3" xfId="3123" xr:uid="{845E646A-98BB-42DB-9A1F-C46222CEF0C2}"/>
    <cellStyle name="Currency 4 13 3 2" xfId="5649" xr:uid="{FA04FF75-CC60-4A0C-B2F1-4871D09D9A72}"/>
    <cellStyle name="Currency 4 13 4" xfId="2990" xr:uid="{0116A479-1F61-4BA6-9E6A-DC7CBCD08F52}"/>
    <cellStyle name="Currency 4 14" xfId="1862" xr:uid="{5C888726-102D-4858-A850-D8AED1D0002F}"/>
    <cellStyle name="Currency 4 14 2" xfId="26256" xr:uid="{B031EDDF-1F6D-4C88-A61F-F223AA49A675}"/>
    <cellStyle name="Currency 4 14 3" xfId="26232" xr:uid="{66479061-8CDB-4EF1-8029-6059DA4FF9B1}"/>
    <cellStyle name="Currency 4 15" xfId="4305" xr:uid="{F305FC9C-E461-46B1-B782-2FCCD3E715EA}"/>
    <cellStyle name="Currency 4 15 2" xfId="9748" xr:uid="{E6F2E84E-F47D-4753-B3FE-1C5036528735}"/>
    <cellStyle name="Currency 4 15 2 2" xfId="19697" xr:uid="{AF009A2B-B1FB-48E0-A61A-BF9DC7771CEC}"/>
    <cellStyle name="Currency 4 15 3" xfId="12314" xr:uid="{68269D54-B257-43C2-AB84-65CFE820BC0A}"/>
    <cellStyle name="Currency 4 15 3 2" xfId="22530" xr:uid="{3F11B304-25EE-4E1F-99F4-1070E03ADB8A}"/>
    <cellStyle name="Currency 4 15 4" xfId="27705" xr:uid="{E5FD2EB2-C716-4FD5-8033-2B7EA88F13B6}"/>
    <cellStyle name="Currency 4 15 5" xfId="26958" xr:uid="{2AD3740B-ADFE-4FBB-9F39-8DC2DB625D85}"/>
    <cellStyle name="Currency 4 15 6" xfId="16864" xr:uid="{25C6F66C-269B-47FC-BFB6-5ACB3201F9F5}"/>
    <cellStyle name="Currency 4 16" xfId="5310" xr:uid="{2FDE2E69-EAEC-48F2-9295-19A42CEFED2A}"/>
    <cellStyle name="Currency 4 16 2" xfId="27980" xr:uid="{984DFCE6-4470-46AE-8397-26C7D16EA113}"/>
    <cellStyle name="Currency 4 16 3" xfId="27261" xr:uid="{8F419B87-C596-4046-8B00-DF14938435B4}"/>
    <cellStyle name="Currency 4 16 4" xfId="14837" xr:uid="{12BE4E15-E19E-4DC5-92A8-4F79CFAA8872}"/>
    <cellStyle name="Currency 4 17" xfId="8456" xr:uid="{BA6A5681-7D53-4A83-9B1E-0E5932E8254F}"/>
    <cellStyle name="Currency 4 17 2" xfId="17668" xr:uid="{AC494716-BD9D-4B69-9AE3-D54AECAFD053}"/>
    <cellStyle name="Currency 4 18" xfId="10406" xr:uid="{A0201501-CC69-43C7-958A-42505844145B}"/>
    <cellStyle name="Currency 4 18 2" xfId="20501" xr:uid="{647F9239-9066-4E25-8449-C78DEEE25A7A}"/>
    <cellStyle name="Currency 4 19" xfId="23437" xr:uid="{071C6753-435B-438D-A5A7-AB3908C3E9C7}"/>
    <cellStyle name="Currency 4 2" xfId="650" xr:uid="{00000000-0005-0000-0000-000089020000}"/>
    <cellStyle name="Currency 4 2 10" xfId="7956" xr:uid="{771C4194-293E-471E-A5F7-A1089BDC5C4E}"/>
    <cellStyle name="Currency 4 2 10 2" xfId="28029" xr:uid="{9F769D41-0E9A-4DBC-AEFD-9D86D5DA373E}"/>
    <cellStyle name="Currency 4 2 10 3" xfId="27326" xr:uid="{8D6BAB2D-1ECC-4C19-A526-4A97E5EE8E7C}"/>
    <cellStyle name="Currency 4 2 10 4" xfId="14840" xr:uid="{0B0A2DC2-AFEE-4743-9F97-40362D93176F}"/>
    <cellStyle name="Currency 4 2 11" xfId="8459" xr:uid="{B7E2B382-34BA-4ED5-9A58-5ED6548BFAE0}"/>
    <cellStyle name="Currency 4 2 11 2" xfId="17671" xr:uid="{A0C72764-7A30-4EBA-8CD3-B451380FCF0E}"/>
    <cellStyle name="Currency 4 2 12" xfId="10409" xr:uid="{87EDB615-C745-4725-AC3D-00E351D207F6}"/>
    <cellStyle name="Currency 4 2 12 2" xfId="20504" xr:uid="{B87E735E-1BB2-4CC9-85C1-A75D0513A0B5}"/>
    <cellStyle name="Currency 4 2 13" xfId="23885" xr:uid="{68C0494B-63B2-4E31-AC2D-9116FE4BFEA3}"/>
    <cellStyle name="Currency 4 2 14" xfId="13026" xr:uid="{EC4ACB91-9FB0-4108-ADD4-C16269879946}"/>
    <cellStyle name="Currency 4 2 2" xfId="651" xr:uid="{00000000-0005-0000-0000-00008A020000}"/>
    <cellStyle name="Currency 4 2 2 10" xfId="8460" xr:uid="{AA5D4571-DDF7-4D2E-8C0E-28FCE39233CE}"/>
    <cellStyle name="Currency 4 2 2 10 2" xfId="17672" xr:uid="{F7B7DD32-2531-4B5D-95E8-029DFD256722}"/>
    <cellStyle name="Currency 4 2 2 11" xfId="10410" xr:uid="{A3B7537E-D261-419A-A169-82CDE8D40268}"/>
    <cellStyle name="Currency 4 2 2 11 2" xfId="20505" xr:uid="{C1096DFB-754C-43C9-A587-B4EE22C7FD9A}"/>
    <cellStyle name="Currency 4 2 2 12" xfId="25345" xr:uid="{7F3F5D38-35B9-45D2-BFCE-9793C5D8F40B}"/>
    <cellStyle name="Currency 4 2 2 13" xfId="13086" xr:uid="{B315CD38-0A3D-4248-AB10-F2A14E5C8789}"/>
    <cellStyle name="Currency 4 2 2 2" xfId="652" xr:uid="{00000000-0005-0000-0000-00008B020000}"/>
    <cellStyle name="Currency 4 2 2 2 10" xfId="10411" xr:uid="{1D1969A2-0116-4787-B479-2AA940D4752B}"/>
    <cellStyle name="Currency 4 2 2 2 10 2" xfId="20506" xr:uid="{773ADD71-0885-42E9-A422-6400215F051B}"/>
    <cellStyle name="Currency 4 2 2 2 11" xfId="24354" xr:uid="{5974D339-DF7B-4011-A1DF-09955B8489E1}"/>
    <cellStyle name="Currency 4 2 2 2 12" xfId="13132" xr:uid="{00986211-AEEB-49C3-AFF0-7CF4AE95062C}"/>
    <cellStyle name="Currency 4 2 2 2 2" xfId="653" xr:uid="{00000000-0005-0000-0000-00008C020000}"/>
    <cellStyle name="Currency 4 2 2 2 2 2" xfId="2474" xr:uid="{11984AA5-0015-4936-A0BE-69774964660C}"/>
    <cellStyle name="Currency 4 2 2 2 2 2 2" xfId="7532" xr:uid="{C3353FC4-8992-481B-909A-01087E4D8A91}"/>
    <cellStyle name="Currency 4 2 2 2 2 2 2 2" xfId="28635" xr:uid="{743CA4C3-69AE-4AD8-AB3A-E34964AFC18D}"/>
    <cellStyle name="Currency 4 2 2 2 2 2 2 3" xfId="28677" xr:uid="{84805E86-0EE4-4BA1-8234-A4CCEC870169}"/>
    <cellStyle name="Currency 4 2 2 2 2 2 2 4" xfId="16317" xr:uid="{0B63A876-DC49-4E60-99C4-22C8F894864B}"/>
    <cellStyle name="Currency 4 2 2 2 2 2 3" xfId="6322" xr:uid="{6521E7CB-AE57-47CB-BF8B-607E15A8B721}"/>
    <cellStyle name="Currency 4 2 2 2 2 2 3 2" xfId="19150" xr:uid="{1B985995-EA93-413D-8379-851CC17CCFA4}"/>
    <cellStyle name="Currency 4 2 2 2 2 2 4" xfId="11778" xr:uid="{4CDB562D-87C3-4586-974A-0BA2199C0543}"/>
    <cellStyle name="Currency 4 2 2 2 2 2 4 2" xfId="21983" xr:uid="{B7755A43-4091-4D67-9F42-1F3482D6B445}"/>
    <cellStyle name="Currency 4 2 2 2 2 2 5" xfId="25780" xr:uid="{AF36C225-D9EF-4D6B-96FA-E5064EE48646}"/>
    <cellStyle name="Currency 4 2 2 2 2 2 6" xfId="27621" xr:uid="{F1725A08-B127-434D-BD35-C3524EE84BF9}"/>
    <cellStyle name="Currency 4 2 2 2 2 2 7" xfId="14206" xr:uid="{09129170-28C0-442D-ACB8-1DF2AB5D96CC}"/>
    <cellStyle name="Currency 4 2 2 2 2 3" xfId="3655" xr:uid="{002A7EFD-5311-4A7C-A7F7-4BC5252184EC}"/>
    <cellStyle name="Currency 4 2 2 2 2 3 2" xfId="9310" xr:uid="{136E71EB-B7DD-44A4-83D4-9DD733D48C32}"/>
    <cellStyle name="Currency 4 2 2 2 2 3 2 2" xfId="28370" xr:uid="{3E20A90C-AC3C-4366-B1C8-3B35E98E1579}"/>
    <cellStyle name="Currency 4 2 2 2 2 3 2 3" xfId="27873" xr:uid="{C5201612-0C19-496E-AF21-D4C428F91F24}"/>
    <cellStyle name="Currency 4 2 2 2 2 3 2 4" xfId="18801" xr:uid="{D1AA9DDD-4550-4AE5-A297-2CBFA0DE6E35}"/>
    <cellStyle name="Currency 4 2 2 2 2 3 3" xfId="11457" xr:uid="{0D426CCF-6A8B-4FD8-A1A3-37F5172D837D}"/>
    <cellStyle name="Currency 4 2 2 2 2 3 3 2" xfId="21634" xr:uid="{DCF9F514-33CD-4AF6-86BE-96D1431AB970}"/>
    <cellStyle name="Currency 4 2 2 2 2 3 4" xfId="24605" xr:uid="{8F0DCD3C-8F02-4001-92EC-1C2AC06CC337}"/>
    <cellStyle name="Currency 4 2 2 2 2 3 5" xfId="15968" xr:uid="{CFF635D3-C1BA-4CFF-9D7E-6D9AC4FC2883}"/>
    <cellStyle name="Currency 4 2 2 2 2 4" xfId="4019" xr:uid="{68802349-5868-4B56-97A1-6420F5EF54C3}"/>
    <cellStyle name="Currency 4 2 2 2 2 4 2" xfId="5650" xr:uid="{597096BB-F790-4244-842C-6E8DEF6D12D4}"/>
    <cellStyle name="Currency 4 2 2 2 2 4 2 2" xfId="27037" xr:uid="{2DFAAE88-1316-47AB-A638-1994A1F706AD}"/>
    <cellStyle name="Currency 4 2 2 2 2 4 3" xfId="27297" xr:uid="{E8A1597B-83EF-46C8-9EA2-A3EABA1BF9DD}"/>
    <cellStyle name="Currency 4 2 2 2 2 5" xfId="4694" xr:uid="{1CB53529-A543-4FD1-8019-FB97B33D2420}"/>
    <cellStyle name="Currency 4 2 2 2 2 5 2" xfId="10001" xr:uid="{3A134044-FC56-42FC-AF18-B5BB284EE91A}"/>
    <cellStyle name="Currency 4 2 2 2 2 5 2 2" xfId="20028" xr:uid="{FA09701C-94F5-4304-A206-5E8B9412ADC6}"/>
    <cellStyle name="Currency 4 2 2 2 2 5 3" xfId="12643" xr:uid="{350C1F9F-DD3A-4881-9133-DFD8272962CE}"/>
    <cellStyle name="Currency 4 2 2 2 2 5 3 2" xfId="22861" xr:uid="{9098E11B-A450-43BB-A996-36DA8A8859F4}"/>
    <cellStyle name="Currency 4 2 2 2 2 5 4" xfId="27925" xr:uid="{E790B4BA-ED02-49D5-AFBE-558401ADD679}"/>
    <cellStyle name="Currency 4 2 2 2 2 5 5" xfId="27989" xr:uid="{E939AA5C-E6BC-45A1-B281-65422C7E9A64}"/>
    <cellStyle name="Currency 4 2 2 2 2 5 6" xfId="17195" xr:uid="{605E6E52-0D5D-4FD9-A322-1200E00D9163}"/>
    <cellStyle name="Currency 4 2 2 2 2 6" xfId="2994" xr:uid="{B1E7852E-CBDB-4326-B10F-2B9D1862F123}"/>
    <cellStyle name="Currency 4 2 2 2 2 7" xfId="23286" xr:uid="{27D0D7C1-BC85-4B11-B425-BAB8FE91ABBE}"/>
    <cellStyle name="Currency 4 2 2 2 2 8" xfId="13712" xr:uid="{162D2B0A-C3A5-43A6-A6DE-E465D91C7999}"/>
    <cellStyle name="Currency 4 2 2 2 3" xfId="1868" xr:uid="{F5C6D8C8-BEAA-440F-B4CB-43CE923811C4}"/>
    <cellStyle name="Currency 4 2 2 2 3 2" xfId="2475" xr:uid="{90549F86-5E7A-4FB2-AD2F-5E42D5109CD5}"/>
    <cellStyle name="Currency 4 2 2 2 3 2 2" xfId="7533" xr:uid="{ECF97388-99A1-4D93-ADB6-6C148D28782E}"/>
    <cellStyle name="Currency 4 2 2 2 3 2 2 2" xfId="29185" xr:uid="{94D0A6AD-C756-4DAC-BB2F-FEA02D1FDB67}"/>
    <cellStyle name="Currency 4 2 2 2 3 2 2 3" xfId="27273" xr:uid="{0AB27C31-7C9D-4E85-8456-AA949CBDCCBD}"/>
    <cellStyle name="Currency 4 2 2 2 3 2 2 4" xfId="19151" xr:uid="{E6406B22-32BC-4B57-8D9C-AFA28BB53178}"/>
    <cellStyle name="Currency 4 2 2 2 3 2 3" xfId="6323" xr:uid="{FDC727D0-5ABE-4E1F-B9C3-C4F354D9FF8E}"/>
    <cellStyle name="Currency 4 2 2 2 3 2 3 2" xfId="21984" xr:uid="{1D8B69B6-39AA-441E-BCD5-F8F9027CFB70}"/>
    <cellStyle name="Currency 4 2 2 2 3 2 4" xfId="26122" xr:uid="{D6EA3781-F96C-4FA1-8F4F-1DE2C6A8E6E0}"/>
    <cellStyle name="Currency 4 2 2 2 3 2 5" xfId="16318" xr:uid="{440A8152-1400-464A-A2B4-F755AF220FD3}"/>
    <cellStyle name="Currency 4 2 2 2 3 3" xfId="3134" xr:uid="{C84EDF0A-FF1C-40EE-8845-F8BB11F61EA8}"/>
    <cellStyle name="Currency 4 2 2 2 3 4" xfId="4845" xr:uid="{00E78EBC-9EEB-4479-BFD3-291002653347}"/>
    <cellStyle name="Currency 4 2 2 2 3 4 2" xfId="10116" xr:uid="{BB35543A-AE92-4715-8EC9-381B6D3951A5}"/>
    <cellStyle name="Currency 4 2 2 2 3 4 2 2" xfId="20179" xr:uid="{07139F58-A01F-4991-89BE-DB4A8F783DC1}"/>
    <cellStyle name="Currency 4 2 2 2 3 4 3" xfId="12794" xr:uid="{80AEB3BF-30D4-4F53-BF06-F80B483FEA8C}"/>
    <cellStyle name="Currency 4 2 2 2 3 4 3 2" xfId="23012" xr:uid="{8E5F68EC-8977-4BD0-B441-731341C7F551}"/>
    <cellStyle name="Currency 4 2 2 2 3 4 4" xfId="17346" xr:uid="{D7C605DC-5FEE-445F-9339-E34EAC4EFC1B}"/>
    <cellStyle name="Currency 4 2 2 2 3 5" xfId="8289" xr:uid="{A71ED7C4-EC8A-42CC-BD59-B807C4511DEC}"/>
    <cellStyle name="Currency 4 2 2 2 3 6" xfId="23270" xr:uid="{610CCECC-F1B2-492B-9F97-7EB64B89469A}"/>
    <cellStyle name="Currency 4 2 2 2 3 7" xfId="14207" xr:uid="{F8657DCB-47A6-4686-8B1D-EE8A7D84FA1B}"/>
    <cellStyle name="Currency 4 2 2 2 4" xfId="2473" xr:uid="{ECAC1824-2E97-4167-A4DC-A305598F52E1}"/>
    <cellStyle name="Currency 4 2 2 2 4 2" xfId="3830" xr:uid="{D1605917-2524-4464-9E33-D331A680D4DC}"/>
    <cellStyle name="Currency 4 2 2 2 4 2 2" xfId="9505" xr:uid="{F4C8832B-8CAE-48A7-8570-41D68CF51C6D}"/>
    <cellStyle name="Currency 4 2 2 2 4 2 2 2" xfId="29184" xr:uid="{544C4F8E-E014-4B36-A11D-25063C720257}"/>
    <cellStyle name="Currency 4 2 2 2 4 2 2 3" xfId="27510" xr:uid="{64C6E412-FDFE-4A37-91EF-AEF408025A1B}"/>
    <cellStyle name="Currency 4 2 2 2 4 2 2 4" xfId="19149" xr:uid="{9441357C-D4FF-4BEF-BC6D-BFF02DB68A1C}"/>
    <cellStyle name="Currency 4 2 2 2 4 2 3" xfId="11777" xr:uid="{081C702B-943F-43CF-AFC2-B9FB39DFA560}"/>
    <cellStyle name="Currency 4 2 2 2 4 2 3 2" xfId="21982" xr:uid="{923EB573-0564-46A3-973A-72A0ABCED6A8}"/>
    <cellStyle name="Currency 4 2 2 2 4 2 4" xfId="27952" xr:uid="{9BAC61A8-A0BC-405B-BB97-412B702411DB}"/>
    <cellStyle name="Currency 4 2 2 2 4 2 5" xfId="16316" xr:uid="{B6AB3499-0A31-4028-98F9-AFF75B2BB6B2}"/>
    <cellStyle name="Currency 4 2 2 2 4 3" xfId="3903" xr:uid="{1F7B43C9-DC90-468D-B395-30C915278E05}"/>
    <cellStyle name="Currency 4 2 2 2 4 3 2" xfId="6321" xr:uid="{72CDB177-7C8D-45DA-A0D3-CB63DADC4205}"/>
    <cellStyle name="Currency 4 2 2 2 4 4" xfId="2993" xr:uid="{FABFF6AC-9CA9-403D-A0B1-939C6FED74CA}"/>
    <cellStyle name="Currency 4 2 2 2 4 5" xfId="25219" xr:uid="{3117D9BB-5D93-481B-A51C-4E72513224BE}"/>
    <cellStyle name="Currency 4 2 2 2 4 6" xfId="14205" xr:uid="{0A54D702-3A3B-46C4-A2E0-7C18CE0EBF6A}"/>
    <cellStyle name="Currency 4 2 2 2 5" xfId="3614" xr:uid="{51B626A0-B930-48FE-9302-2119BB30766A}"/>
    <cellStyle name="Currency 4 2 2 2 5 2" xfId="8333" xr:uid="{6CDBB64D-36F4-4288-B969-E323C7D1710C}"/>
    <cellStyle name="Currency 4 2 2 2 5 2 2" xfId="26732" xr:uid="{8106BD54-FDE0-4E00-8FC8-BADA79299C78}"/>
    <cellStyle name="Currency 4 2 2 2 5 2 3" xfId="28534" xr:uid="{C2E1DF6E-1DD5-4F70-AEE9-737D7BBA957F}"/>
    <cellStyle name="Currency 4 2 2 2 5 2 4" xfId="15925" xr:uid="{9F5DA876-7F2C-44EE-94D4-3D42D6C13A01}"/>
    <cellStyle name="Currency 4 2 2 2 5 3" xfId="9268" xr:uid="{95A24705-918B-4AA6-97BF-3DB48F98A477}"/>
    <cellStyle name="Currency 4 2 2 2 5 3 2" xfId="18758" xr:uid="{66737D4C-92F6-4EEC-AF28-812CA46DCC67}"/>
    <cellStyle name="Currency 4 2 2 2 5 4" xfId="11414" xr:uid="{B25308C4-CDE9-45F5-991D-590411DDB05D}"/>
    <cellStyle name="Currency 4 2 2 2 5 4 2" xfId="21591" xr:uid="{1EBDE35B-27CC-44E5-8C07-448E16947F88}"/>
    <cellStyle name="Currency 4 2 2 2 5 5" xfId="24067" xr:uid="{C3EB63FB-84A0-403D-B06C-4FC0C347D093}"/>
    <cellStyle name="Currency 4 2 2 2 5 6" xfId="13651" xr:uid="{8DC0377C-7F66-4E17-9CDD-3F856C80486F}"/>
    <cellStyle name="Currency 4 2 2 2 6" xfId="3326" xr:uid="{61F6D6BD-6118-4741-9988-6733B148BCA5}"/>
    <cellStyle name="Currency 4 2 2 2 6 2" xfId="9012" xr:uid="{AB8C8709-1302-4DF6-B51D-694A20F95D14}"/>
    <cellStyle name="Currency 4 2 2 2 6 2 2" xfId="18405" xr:uid="{EAAF450A-BB5C-4F01-A3D9-561B84FADCEC}"/>
    <cellStyle name="Currency 4 2 2 2 6 3" xfId="11087" xr:uid="{91DC762E-3DA2-41CA-BF19-E2D6BF8906A5}"/>
    <cellStyle name="Currency 4 2 2 2 6 3 2" xfId="21238" xr:uid="{BC918932-93D2-444D-B19F-0239C62044D6}"/>
    <cellStyle name="Currency 4 2 2 2 6 4" xfId="23459" xr:uid="{61A07D43-19B7-4341-8C50-A76E814ADDE2}"/>
    <cellStyle name="Currency 4 2 2 2 6 5" xfId="27225" xr:uid="{154D0AF2-D6C2-4A14-AE8E-940D1D714E43}"/>
    <cellStyle name="Currency 4 2 2 2 6 6" xfId="15572" xr:uid="{1B1BE1AF-2C1E-4E7D-BBA0-65A2F7EA5CBD}"/>
    <cellStyle name="Currency 4 2 2 2 7" xfId="4253" xr:uid="{3CA65712-ABBB-46E5-AFC7-4DF3B6461C6E}"/>
    <cellStyle name="Currency 4 2 2 2 7 2" xfId="9698" xr:uid="{F9412E69-0514-4DE5-AA02-C512EADEDA5A}"/>
    <cellStyle name="Currency 4 2 2 2 7 2 2" xfId="19646" xr:uid="{CBF793B5-A3AB-46DA-9E80-7103B503C08E}"/>
    <cellStyle name="Currency 4 2 2 2 7 3" xfId="12263" xr:uid="{EB661D8A-5EA2-4016-8698-EC759B217E80}"/>
    <cellStyle name="Currency 4 2 2 2 7 3 2" xfId="22479" xr:uid="{D8A26FA8-068C-42DF-9608-E1D9DADD0EEA}"/>
    <cellStyle name="Currency 4 2 2 2 7 4" xfId="26662" xr:uid="{A80C1ADD-0E4B-43BE-BD1A-DBB5AC7D8A41}"/>
    <cellStyle name="Currency 4 2 2 2 7 5" xfId="26736" xr:uid="{5191A856-1AFD-479B-B5A2-A995F4A374D0}"/>
    <cellStyle name="Currency 4 2 2 2 7 6" xfId="16813" xr:uid="{831C2332-387D-4EA9-AC5D-9D371B42F270}"/>
    <cellStyle name="Currency 4 2 2 2 8" xfId="7958" xr:uid="{D72915F7-E1FA-4877-9BEE-6A6A93F8E999}"/>
    <cellStyle name="Currency 4 2 2 2 8 2" xfId="14842" xr:uid="{C1811CD8-E9B7-4913-A1E2-9DDA71AF8444}"/>
    <cellStyle name="Currency 4 2 2 2 9" xfId="8461" xr:uid="{B24AFB05-1705-44D0-A2F7-B6C0C5D259D7}"/>
    <cellStyle name="Currency 4 2 2 2 9 2" xfId="17673" xr:uid="{E856D081-B15C-4244-9E00-C221E1F368E8}"/>
    <cellStyle name="Currency 4 2 2 3" xfId="654" xr:uid="{00000000-0005-0000-0000-00008D020000}"/>
    <cellStyle name="Currency 4 2 2 3 10" xfId="13290" xr:uid="{68D8031C-8AF5-4394-8470-AF260DBFD8AC}"/>
    <cellStyle name="Currency 4 2 2 3 2" xfId="2476" xr:uid="{33E16601-91A7-4E00-A7AA-4757D403C267}"/>
    <cellStyle name="Currency 4 2 2 3 2 2" xfId="3831" xr:uid="{D4C2054B-1201-4436-9C73-68200FF7FAF3}"/>
    <cellStyle name="Currency 4 2 2 3 2 2 2" xfId="9506" xr:uid="{92EC6DD4-6E60-4F78-94E0-7342DCDDCBDF}"/>
    <cellStyle name="Currency 4 2 2 3 2 2 2 2" xfId="29186" xr:uid="{B82C885A-8A59-42E3-BED5-CA6C97D488DA}"/>
    <cellStyle name="Currency 4 2 2 3 2 2 2 3" xfId="28975" xr:uid="{7E86805F-1ADA-4EAA-8A8E-07FBC54BE621}"/>
    <cellStyle name="Currency 4 2 2 3 2 2 2 4" xfId="19152" xr:uid="{ACEAADE6-3CA3-4AF4-8715-EFB913A9D617}"/>
    <cellStyle name="Currency 4 2 2 3 2 2 3" xfId="11779" xr:uid="{B5B10707-14A1-43A7-870A-A6F280A78A49}"/>
    <cellStyle name="Currency 4 2 2 3 2 2 3 2" xfId="21985" xr:uid="{EE5F7497-F570-4DF6-98D2-476AA66FFFC8}"/>
    <cellStyle name="Currency 4 2 2 3 2 2 4" xfId="24740" xr:uid="{000691B3-6952-4B82-8AAA-DEA184A8A59C}"/>
    <cellStyle name="Currency 4 2 2 3 2 2 5" xfId="16319" xr:uid="{49E774E0-77D9-407D-8BE4-140D35064A25}"/>
    <cellStyle name="Currency 4 2 2 3 2 3" xfId="3904" xr:uid="{53CCF131-8C28-49EC-866E-D38B85808F13}"/>
    <cellStyle name="Currency 4 2 2 3 2 3 2" xfId="6324" xr:uid="{3C449CA1-A1CF-4829-8E5E-EE32B7C93715}"/>
    <cellStyle name="Currency 4 2 2 3 2 4" xfId="2996" xr:uid="{CEBBD46D-B791-4550-9DA6-DD74B2CA3099}"/>
    <cellStyle name="Currency 4 2 2 3 2 5" xfId="24945" xr:uid="{336EFBF4-DCA8-4416-8681-2C1337A4193A}"/>
    <cellStyle name="Currency 4 2 2 3 2 6" xfId="14208" xr:uid="{4406B222-BF1A-4C9B-AF58-6931B60B4C98}"/>
    <cellStyle name="Currency 4 2 2 3 3" xfId="2997" xr:uid="{BA1EC4C4-6353-4872-AF73-2C0A297EA651}"/>
    <cellStyle name="Currency 4 2 2 3 3 2" xfId="3654" xr:uid="{C9206E5D-901C-4B64-99EF-8BDCE97458B8}"/>
    <cellStyle name="Currency 4 2 2 3 3 2 2" xfId="9309" xr:uid="{75A679FA-65DE-4AC0-9749-EFF4C45AF8C7}"/>
    <cellStyle name="Currency 4 2 2 3 3 2 2 2" xfId="18800" xr:uid="{ED6F2174-7F70-42DA-8F7A-75D1C5B4E91F}"/>
    <cellStyle name="Currency 4 2 2 3 3 2 3" xfId="11456" xr:uid="{4694F00B-2F41-4969-BDD9-99528D1D4C56}"/>
    <cellStyle name="Currency 4 2 2 3 3 2 3 2" xfId="21633" xr:uid="{4F53D810-EB4A-4AC8-BC10-01391B8804DA}"/>
    <cellStyle name="Currency 4 2 2 3 3 2 4" xfId="15967" xr:uid="{163ACFB0-4AFB-436B-B8F7-6CFC865836C9}"/>
    <cellStyle name="Currency 4 2 2 3 3 3" xfId="3973" xr:uid="{BF4D9037-71EC-4C08-8CB4-BD8EFBD04797}"/>
    <cellStyle name="Currency 4 2 2 3 3 4" xfId="8290" xr:uid="{3B740CDB-70EC-4416-97D4-218879DCEF9C}"/>
    <cellStyle name="Currency 4 2 2 3 3 5" xfId="25201" xr:uid="{D457211F-C10B-430C-B96C-BC8A148B338C}"/>
    <cellStyle name="Currency 4 2 2 3 3 6" xfId="13711" xr:uid="{11A88B90-8B41-4540-B997-F5C7F9B50202}"/>
    <cellStyle name="Currency 4 2 2 3 4" xfId="2995" xr:uid="{28FFA4BB-2636-4C1D-8079-757D6623BC2B}"/>
    <cellStyle name="Currency 4 2 2 3 4 2" xfId="5047" xr:uid="{E00C5418-42D3-497A-A404-DBB929C37C4F}"/>
    <cellStyle name="Currency 4 2 2 3 4 2 2" xfId="10298" xr:uid="{F0C8D69A-342E-4884-999D-84C71CB2B2A9}"/>
    <cellStyle name="Currency 4 2 2 3 4 2 2 2" xfId="20393" xr:uid="{06B77931-C206-4366-A367-FBE544DE3FEC}"/>
    <cellStyle name="Currency 4 2 2 3 4 2 3" xfId="12976" xr:uid="{032027D0-0AC9-42D0-A781-9EE197DE7E92}"/>
    <cellStyle name="Currency 4 2 2 3 4 2 3 2" xfId="23226" xr:uid="{C9072C2A-183B-4B02-AEF6-89A351E392B9}"/>
    <cellStyle name="Currency 4 2 2 3 4 2 4" xfId="26376" xr:uid="{49730ED7-E811-4651-999B-44CBEE3D02C1}"/>
    <cellStyle name="Currency 4 2 2 3 4 2 5" xfId="26898" xr:uid="{953DA2B2-8757-4D47-B419-FA497A890902}"/>
    <cellStyle name="Currency 4 2 2 3 4 2 6" xfId="17560" xr:uid="{C261EA36-4D70-4CBC-8C4B-3F2631A63FA9}"/>
    <cellStyle name="Currency 4 2 2 3 4 3" xfId="25770" xr:uid="{5CA1CB4A-18D0-4020-A27A-BFBC1C6653A6}"/>
    <cellStyle name="Currency 4 2 2 3 5" xfId="4560" xr:uid="{9B6408B8-B84D-4513-8B6A-D06A817FE83D}"/>
    <cellStyle name="Currency 4 2 2 3 5 2" xfId="9913" xr:uid="{73006383-D68D-46AC-9886-5AC89767DB83}"/>
    <cellStyle name="Currency 4 2 2 3 5 2 2" xfId="29362" xr:uid="{5783D51D-2609-4A8A-9AB1-7A6BE8723ABA}"/>
    <cellStyle name="Currency 4 2 2 3 5 2 3" xfId="28363" xr:uid="{DEFC7E85-5B98-4828-B586-9113E4378047}"/>
    <cellStyle name="Currency 4 2 2 3 5 2 4" xfId="19894" xr:uid="{A1CFEFA6-5D8D-4762-876D-F36ABFA8E3F8}"/>
    <cellStyle name="Currency 4 2 2 3 5 3" xfId="12509" xr:uid="{999908E2-7F25-4F1D-B7DD-305E4DF44BE2}"/>
    <cellStyle name="Currency 4 2 2 3 5 3 2" xfId="22727" xr:uid="{793B30AA-9946-4106-B711-3D9AD9A8A0FC}"/>
    <cellStyle name="Currency 4 2 2 3 5 4" xfId="26631" xr:uid="{6A604E7E-AD49-4EB7-AD5F-AFFB79D60218}"/>
    <cellStyle name="Currency 4 2 2 3 5 5" xfId="17061" xr:uid="{F6F32DAA-4014-4E1A-ABDE-3E53F299386F}"/>
    <cellStyle name="Currency 4 2 2 3 6" xfId="7959" xr:uid="{CDD8350E-F297-451C-A3EA-922C6AEE614E}"/>
    <cellStyle name="Currency 4 2 2 3 6 2" xfId="26383" xr:uid="{F59AD51A-F1D9-4A6F-9B4D-E2BE2E50822A}"/>
    <cellStyle name="Currency 4 2 2 3 6 3" xfId="27985" xr:uid="{149FAFF5-5751-4A86-880C-58EAA1551FBC}"/>
    <cellStyle name="Currency 4 2 2 3 6 4" xfId="14843" xr:uid="{CB7BEC7B-A9E3-4F67-BC2D-81089BD40602}"/>
    <cellStyle name="Currency 4 2 2 3 7" xfId="8462" xr:uid="{4D7A0EA3-D9AA-4C5B-97CF-4FDC2FF5823F}"/>
    <cellStyle name="Currency 4 2 2 3 7 2" xfId="27911" xr:uid="{7CFE58E1-5DD3-4044-939F-EE0B4066ECD3}"/>
    <cellStyle name="Currency 4 2 2 3 7 3" xfId="27492" xr:uid="{5B08113E-E0EC-4B43-A62C-5DCD05CCD24C}"/>
    <cellStyle name="Currency 4 2 2 3 7 4" xfId="17674" xr:uid="{D83BC89C-F28E-4241-AD74-EBDC9F4E69F0}"/>
    <cellStyle name="Currency 4 2 2 3 8" xfId="10412" xr:uid="{348A2D66-DA56-439B-B5FD-ADFD604F557E}"/>
    <cellStyle name="Currency 4 2 2 3 8 2" xfId="20507" xr:uid="{FD567FB2-83CF-4966-B00C-B034E0BCE191}"/>
    <cellStyle name="Currency 4 2 2 3 9" xfId="25709" xr:uid="{A494B584-EAA6-44D9-A8D3-385827C94FD8}"/>
    <cellStyle name="Currency 4 2 2 4" xfId="655" xr:uid="{00000000-0005-0000-0000-00008E020000}"/>
    <cellStyle name="Currency 4 2 2 4 2" xfId="3832" xr:uid="{3AEDE4E6-C5A9-43B2-A959-9C1D459BE059}"/>
    <cellStyle name="Currency 4 2 2 4 2 2" xfId="9507" xr:uid="{4E96C5C6-7065-45F0-8070-5B1CE2E36F75}"/>
    <cellStyle name="Currency 4 2 2 4 2 2 2" xfId="29187" xr:uid="{9D1CB5BD-C1C7-4C96-BB42-1F37390E5AC7}"/>
    <cellStyle name="Currency 4 2 2 4 2 2 3" xfId="28036" xr:uid="{499AD32F-8A42-42C6-A273-1118C1E0290F}"/>
    <cellStyle name="Currency 4 2 2 4 2 2 4" xfId="19153" xr:uid="{95FB5EC4-117C-48F1-BE0A-711D305EDEC3}"/>
    <cellStyle name="Currency 4 2 2 4 2 3" xfId="11780" xr:uid="{DD01189D-288D-447B-B120-B7996DFE713A}"/>
    <cellStyle name="Currency 4 2 2 4 2 3 2" xfId="21986" xr:uid="{430B1B57-56D5-4475-8915-30E9A0CFCFAE}"/>
    <cellStyle name="Currency 4 2 2 4 2 4" xfId="26177" xr:uid="{947B94F8-062A-4BCA-A51F-BF5394EE6C27}"/>
    <cellStyle name="Currency 4 2 2 4 2 5" xfId="16320" xr:uid="{71F6A9ED-8B91-4FF0-BA64-6C89FD6E2509}"/>
    <cellStyle name="Currency 4 2 2 4 3" xfId="3974" xr:uid="{3FF45BC6-805B-428C-9539-190B59F12C26}"/>
    <cellStyle name="Currency 4 2 2 4 3 2" xfId="5651" xr:uid="{46E0A2B1-79BB-4B46-B47F-2B9EC9A67F62}"/>
    <cellStyle name="Currency 4 2 2 4 4" xfId="4846" xr:uid="{8781D131-6B2C-4817-AA57-4FD683947B70}"/>
    <cellStyle name="Currency 4 2 2 4 4 2" xfId="10117" xr:uid="{35E870BB-B07B-4DD8-ABD2-2EF93BE552A3}"/>
    <cellStyle name="Currency 4 2 2 4 4 2 2" xfId="20180" xr:uid="{CB3C85E3-3D02-4DDB-908F-855C934C52D3}"/>
    <cellStyle name="Currency 4 2 2 4 4 3" xfId="12795" xr:uid="{1E959B46-58DA-403B-87BA-76612CC08A6C}"/>
    <cellStyle name="Currency 4 2 2 4 4 3 2" xfId="23013" xr:uid="{F3EC2789-FB2C-4348-A4FA-2BB7AE73796A}"/>
    <cellStyle name="Currency 4 2 2 4 4 4" xfId="27252" xr:uid="{34890AC3-14AD-41D9-A854-96D1ECD030E8}"/>
    <cellStyle name="Currency 4 2 2 4 4 5" xfId="27489" xr:uid="{416F3851-2F83-4430-9032-25803C8CDA1C}"/>
    <cellStyle name="Currency 4 2 2 4 4 6" xfId="17347" xr:uid="{424C7C69-18B3-40BA-9715-06EB5AAA7428}"/>
    <cellStyle name="Currency 4 2 2 4 5" xfId="2998" xr:uid="{9BA4D8D9-EB8E-4DEE-B7F9-B536FFC7B9D1}"/>
    <cellStyle name="Currency 4 2 2 4 6" xfId="24375" xr:uid="{E1FBAD2C-FAC3-4AED-A094-F405ECE98F49}"/>
    <cellStyle name="Currency 4 2 2 4 7" xfId="14209" xr:uid="{1469DC2D-43EF-4DB6-B1AB-8B0323805311}"/>
    <cellStyle name="Currency 4 2 2 5" xfId="1867" xr:uid="{AC3568B3-8DA0-4AE2-900E-04E4C5BDEEED}"/>
    <cellStyle name="Currency 4 2 2 5 2" xfId="2367" xr:uid="{5FCBDDA0-DA51-4CC9-BCC9-43298022BD64}"/>
    <cellStyle name="Currency 4 2 2 5 2 2" xfId="7468" xr:uid="{D4217853-5C1F-42E0-AE8C-58D6055B6B3A}"/>
    <cellStyle name="Currency 4 2 2 5 2 2 2" xfId="29044" xr:uid="{280022BF-C4D8-405F-97BB-F5594A629223}"/>
    <cellStyle name="Currency 4 2 2 5 2 2 3" xfId="28021" xr:uid="{520192E0-739D-4D15-8505-91CFA7F02981}"/>
    <cellStyle name="Currency 4 2 2 5 2 2 4" xfId="18984" xr:uid="{0DFD0104-AA25-47DC-932A-AB8BA1B7EBAD}"/>
    <cellStyle name="Currency 4 2 2 5 2 3" xfId="6241" xr:uid="{B42AB86B-047E-41D5-9329-BE614E160853}"/>
    <cellStyle name="Currency 4 2 2 5 2 3 2" xfId="21817" xr:uid="{5E957EFD-3580-4DC5-A347-C371B593C83F}"/>
    <cellStyle name="Currency 4 2 2 5 2 4" xfId="28865" xr:uid="{F7D42C76-072B-4125-B85B-40A582F2219D}"/>
    <cellStyle name="Currency 4 2 2 5 2 5" xfId="16151" xr:uid="{3BFE9134-BC71-42A4-9BEC-2A091E9401BE}"/>
    <cellStyle name="Currency 4 2 2 5 3" xfId="3899" xr:uid="{6121825C-2AB9-49F5-B637-659E56F36320}"/>
    <cellStyle name="Currency 4 2 2 5 4" xfId="8291" xr:uid="{583A8EB6-DFA2-453E-B46E-D215FD593C83}"/>
    <cellStyle name="Currency 4 2 2 5 5" xfId="25230" xr:uid="{FDBAD0F0-69CF-4B9D-9D5E-AD308221E305}"/>
    <cellStyle name="Currency 4 2 2 5 6" xfId="13988" xr:uid="{6990633A-1428-4C80-AE27-BA1AA664F349}"/>
    <cellStyle name="Currency 4 2 2 6" xfId="2992" xr:uid="{5F5F453B-EA48-4064-9D99-1F825DBB3ECE}"/>
    <cellStyle name="Currency 4 2 2 6 2" xfId="3538" xr:uid="{FFD713D1-423D-426D-9C57-7751901CE415}"/>
    <cellStyle name="Currency 4 2 2 6 2 2" xfId="9192" xr:uid="{E91C811E-8278-4041-A8A5-3A793A7F254A}"/>
    <cellStyle name="Currency 4 2 2 6 2 2 2" xfId="18663" xr:uid="{1C24905D-EA04-4210-B492-828C113C02C5}"/>
    <cellStyle name="Currency 4 2 2 6 2 3" xfId="11321" xr:uid="{A24C3EE4-2DE2-42AF-9325-7393D4EC5975}"/>
    <cellStyle name="Currency 4 2 2 6 2 3 2" xfId="21496" xr:uid="{BC5B2F75-5F66-48A0-937E-1A55B089E846}"/>
    <cellStyle name="Currency 4 2 2 6 2 4" xfId="28606" xr:uid="{0FE52359-8383-44BB-9A2C-CB43D4EAEEA4}"/>
    <cellStyle name="Currency 4 2 2 6 2 5" xfId="26393" xr:uid="{446924FC-2CFC-43BE-916F-FD91811B1831}"/>
    <cellStyle name="Currency 4 2 2 6 2 6" xfId="15830" xr:uid="{CB7FC3D8-D701-4F1C-B258-F3DBD112CC75}"/>
    <cellStyle name="Currency 4 2 2 6 3" xfId="3938" xr:uid="{7AC16363-5746-4052-9CDF-8A997AC80238}"/>
    <cellStyle name="Currency 4 2 2 6 4" xfId="8288" xr:uid="{D518B258-0CD9-4ECA-A3BF-BF53C852B9BF}"/>
    <cellStyle name="Currency 4 2 2 6 5" xfId="25621" xr:uid="{BB5EC5C9-B910-4689-84F5-60C0CADB4CF8}"/>
    <cellStyle name="Currency 4 2 2 6 6" xfId="13548" xr:uid="{5D814240-7BB4-4E72-AF4B-6A6997999B48}"/>
    <cellStyle name="Currency 4 2 2 7" xfId="3280" xr:uid="{FCC30566-62C5-40D7-9988-74A2E422E35F}"/>
    <cellStyle name="Currency 4 2 2 7 2" xfId="8968" xr:uid="{815F8897-839F-499C-99A4-EC68545ED620}"/>
    <cellStyle name="Currency 4 2 2 7 2 2" xfId="27862" xr:uid="{3CE316B6-A227-4A9F-8061-34B6D3A48FC0}"/>
    <cellStyle name="Currency 4 2 2 7 2 3" xfId="27552" xr:uid="{65316B75-6F93-4CFC-8A80-4AE608FB1E98}"/>
    <cellStyle name="Currency 4 2 2 7 2 4" xfId="18359" xr:uid="{74CA1A58-EC1E-4C96-87BB-C885BA789662}"/>
    <cellStyle name="Currency 4 2 2 7 3" xfId="11041" xr:uid="{3B02BDCE-009D-409F-B0D3-94522E858B9F}"/>
    <cellStyle name="Currency 4 2 2 7 3 2" xfId="21192" xr:uid="{54126D1C-4C89-40EA-995D-52011923952A}"/>
    <cellStyle name="Currency 4 2 2 7 4" xfId="25637" xr:uid="{DAC461E5-2BAF-465D-A1C6-EACD02207A65}"/>
    <cellStyle name="Currency 4 2 2 7 5" xfId="15526" xr:uid="{EAC5BB0F-5794-44A3-886A-8BE4E4D7D976}"/>
    <cellStyle name="Currency 4 2 2 8" xfId="4307" xr:uid="{70EB3953-48D2-444B-BB46-835E66AB1C85}"/>
    <cellStyle name="Currency 4 2 2 8 2" xfId="9750" xr:uid="{7D042718-AB04-48E6-8B3A-2A869DD99EE0}"/>
    <cellStyle name="Currency 4 2 2 8 2 2" xfId="19699" xr:uid="{C32693B7-E119-445F-8119-2D74ACBACA89}"/>
    <cellStyle name="Currency 4 2 2 8 3" xfId="12316" xr:uid="{45C1A948-A5EE-4204-B992-3C291DC99D9A}"/>
    <cellStyle name="Currency 4 2 2 8 3 2" xfId="22532" xr:uid="{E9628915-B181-421C-BB97-AFBCB613ADC6}"/>
    <cellStyle name="Currency 4 2 2 8 4" xfId="28155" xr:uid="{2D986C7E-BB3C-4890-8D7A-DF188A6048FA}"/>
    <cellStyle name="Currency 4 2 2 8 5" xfId="27179" xr:uid="{6F9CBAEF-B539-49CD-BCD6-5FF692F47654}"/>
    <cellStyle name="Currency 4 2 2 8 6" xfId="16866" xr:uid="{1D0AF432-00CF-448F-8957-5CB395DF19FD}"/>
    <cellStyle name="Currency 4 2 2 9" xfId="7957" xr:uid="{6D95B2DA-1B1F-4BFE-A864-2318C3A62E09}"/>
    <cellStyle name="Currency 4 2 2 9 2" xfId="28722" xr:uid="{4FE20EA9-CF4C-4B0A-AEF8-FF69FAF4B902}"/>
    <cellStyle name="Currency 4 2 2 9 3" xfId="27753" xr:uid="{09BFCD4A-B971-4778-92A9-7605C3700302}"/>
    <cellStyle name="Currency 4 2 2 9 4" xfId="14841" xr:uid="{BCA03872-928D-40AB-B285-2BFDBE4DC5AA}"/>
    <cellStyle name="Currency 4 2 3" xfId="656" xr:uid="{00000000-0005-0000-0000-00008F020000}"/>
    <cellStyle name="Currency 4 2 3 10" xfId="10413" xr:uid="{EBA7CDE4-362A-4C29-AEA0-81C520433986}"/>
    <cellStyle name="Currency 4 2 3 10 2" xfId="20508" xr:uid="{29352D83-0A0D-4778-9629-EDE7CF050375}"/>
    <cellStyle name="Currency 4 2 3 11" xfId="23854" xr:uid="{66F7C21A-6766-495F-8601-95B79E02B3F7}"/>
    <cellStyle name="Currency 4 2 3 12" xfId="13131" xr:uid="{9F54749C-4343-4DB3-BBD7-75E6E3E4A04F}"/>
    <cellStyle name="Currency 4 2 3 2" xfId="657" xr:uid="{00000000-0005-0000-0000-000090020000}"/>
    <cellStyle name="Currency 4 2 3 2 2" xfId="2478" xr:uid="{E3CA2298-7B1D-430E-951E-AC603D48A297}"/>
    <cellStyle name="Currency 4 2 3 2 2 2" xfId="7534" xr:uid="{425E2910-0188-4C86-B81C-2C3455FCC9D2}"/>
    <cellStyle name="Currency 4 2 3 2 2 2 2" xfId="26242" xr:uid="{22552E59-FEEA-4174-A51C-1923CEB0369E}"/>
    <cellStyle name="Currency 4 2 3 2 2 2 2 2" xfId="28926" xr:uid="{178B2D57-1560-4B36-8E48-70FCC57A94CA}"/>
    <cellStyle name="Currency 4 2 3 2 2 2 3" xfId="28233" xr:uid="{AD4681D3-012C-4D1C-A72D-039F5BA5DE15}"/>
    <cellStyle name="Currency 4 2 3 2 2 2 4" xfId="16322" xr:uid="{DCABCF23-18C7-4228-BDC9-BDFCB05BC0AC}"/>
    <cellStyle name="Currency 4 2 3 2 2 3" xfId="6326" xr:uid="{6B1ED23F-4DFD-4107-B7E5-C2C388CF20C3}"/>
    <cellStyle name="Currency 4 2 3 2 2 3 2" xfId="19155" xr:uid="{A564C575-D598-4A44-8E22-3766E8E858A8}"/>
    <cellStyle name="Currency 4 2 3 2 2 4" xfId="11782" xr:uid="{41A7B967-7CBD-4E1E-B515-2E82980EA9F8}"/>
    <cellStyle name="Currency 4 2 3 2 2 4 2" xfId="21988" xr:uid="{D4F15441-7E58-4DD8-A10C-1A013296AA95}"/>
    <cellStyle name="Currency 4 2 3 2 2 5" xfId="24777" xr:uid="{3ECEA543-8676-486C-A96B-2006CEE4EFAE}"/>
    <cellStyle name="Currency 4 2 3 2 2 6" xfId="26652" xr:uid="{0EAFC66F-C8F2-4FFA-94DA-A44E2D39B05A}"/>
    <cellStyle name="Currency 4 2 3 2 2 7" xfId="14211" xr:uid="{D2B4CA11-CB94-41CA-85FE-8C8E7DA5AFC7}"/>
    <cellStyle name="Currency 4 2 3 2 3" xfId="3656" xr:uid="{AA0FD1DC-81FE-42E9-9BF5-CA39C68E3CA0}"/>
    <cellStyle name="Currency 4 2 3 2 3 2" xfId="9311" xr:uid="{4BCC59C4-F5B4-4B13-834B-0FFB2DD69129}"/>
    <cellStyle name="Currency 4 2 3 2 3 2 2" xfId="28542" xr:uid="{696986AB-6C70-41F0-8A91-55BDBC7C33F9}"/>
    <cellStyle name="Currency 4 2 3 2 3 2 3" xfId="28061" xr:uid="{2F166A8C-3662-44A4-A90F-D64F7268574C}"/>
    <cellStyle name="Currency 4 2 3 2 3 2 4" xfId="18802" xr:uid="{EB65DE5D-60D9-44F0-83EA-496390512887}"/>
    <cellStyle name="Currency 4 2 3 2 3 3" xfId="11458" xr:uid="{836610C7-1B9F-4829-BDD5-32E257F2DE66}"/>
    <cellStyle name="Currency 4 2 3 2 3 3 2" xfId="21635" xr:uid="{9E9969C6-E443-4C9B-B1FF-825E0E87534A}"/>
    <cellStyle name="Currency 4 2 3 2 3 4" xfId="24644" xr:uid="{7C6820CF-FE13-42E5-A5AE-D507630066C6}"/>
    <cellStyle name="Currency 4 2 3 2 3 5" xfId="15969" xr:uid="{A87269A9-0008-4308-A188-D52B6B4C6413}"/>
    <cellStyle name="Currency 4 2 3 2 4" xfId="3932" xr:uid="{E377C6C5-FEC3-44AF-A020-9F2DF8395C86}"/>
    <cellStyle name="Currency 4 2 3 2 4 2" xfId="5652" xr:uid="{30022CB6-C051-4C2B-B171-3E576F159BDD}"/>
    <cellStyle name="Currency 4 2 3 2 4 2 2" xfId="28943" xr:uid="{3E44DC91-7628-4A7D-8F76-5A529D6E09B3}"/>
    <cellStyle name="Currency 4 2 3 2 4 3" xfId="26677" xr:uid="{617519C2-8643-4648-A807-4D41732E7240}"/>
    <cellStyle name="Currency 4 2 3 2 5" xfId="4695" xr:uid="{ABBD0138-EA29-4B1B-A0C7-22670C3A13D2}"/>
    <cellStyle name="Currency 4 2 3 2 5 2" xfId="10002" xr:uid="{3B7D64B5-86B5-4575-B29D-EA60067FA890}"/>
    <cellStyle name="Currency 4 2 3 2 5 2 2" xfId="20029" xr:uid="{40A64F2B-8809-4309-9D60-210DD140AADB}"/>
    <cellStyle name="Currency 4 2 3 2 5 3" xfId="12644" xr:uid="{7D153A07-76BD-4186-ACE3-22B9CF4B4C4F}"/>
    <cellStyle name="Currency 4 2 3 2 5 3 2" xfId="22862" xr:uid="{14E96762-494C-4211-BBF1-EBBE31BC3888}"/>
    <cellStyle name="Currency 4 2 3 2 5 4" xfId="29065" xr:uid="{0590DCFA-5E55-4093-8629-56F3FCA306F7}"/>
    <cellStyle name="Currency 4 2 3 2 5 5" xfId="26372" xr:uid="{461B44D8-6E5A-43E7-86A8-BEB0F1B706B6}"/>
    <cellStyle name="Currency 4 2 3 2 5 6" xfId="17196" xr:uid="{E0A8B4D6-1A4D-4C6B-86C3-5F39B80FBAA0}"/>
    <cellStyle name="Currency 4 2 3 2 6" xfId="3000" xr:uid="{D7ECDFE6-EE77-4E1A-AFAC-23ACFC99333D}"/>
    <cellStyle name="Currency 4 2 3 2 7" xfId="24090" xr:uid="{61951596-9952-4FB6-A141-A842A962DC11}"/>
    <cellStyle name="Currency 4 2 3 2 8" xfId="13713" xr:uid="{98B56167-6784-4265-9B1A-CC9846D25EF0}"/>
    <cellStyle name="Currency 4 2 3 3" xfId="1869" xr:uid="{E0F3991A-5C25-4633-8F69-5B8459C588A0}"/>
    <cellStyle name="Currency 4 2 3 3 2" xfId="2479" xr:uid="{CC47EA68-5D71-4C55-BE0E-41D6CFBE7511}"/>
    <cellStyle name="Currency 4 2 3 3 2 2" xfId="7535" xr:uid="{36824C57-5CAC-41BD-BAB2-4DDE63C109D2}"/>
    <cellStyle name="Currency 4 2 3 3 2 2 2" xfId="29189" xr:uid="{AAFA652E-BC6D-4925-B79D-B6CE9ACA23BF}"/>
    <cellStyle name="Currency 4 2 3 3 2 2 3" xfId="28717" xr:uid="{293C10E1-3F1C-4C58-8D74-9AC363C607F4}"/>
    <cellStyle name="Currency 4 2 3 3 2 2 4" xfId="19156" xr:uid="{DCF2D9B2-C7DF-4DE2-A6B7-923BB340A986}"/>
    <cellStyle name="Currency 4 2 3 3 2 3" xfId="6327" xr:uid="{DA15ABC1-AC5A-440E-8D5C-3B74D9697BD8}"/>
    <cellStyle name="Currency 4 2 3 3 2 3 2" xfId="21989" xr:uid="{6E6227A5-E291-453E-8DBF-831D1F651451}"/>
    <cellStyle name="Currency 4 2 3 3 2 4" xfId="26019" xr:uid="{9A219EEB-0BD4-464E-B8A3-83583AE67A37}"/>
    <cellStyle name="Currency 4 2 3 3 2 5" xfId="16323" xr:uid="{C1BF43F7-934C-407B-9757-B36D713E1678}"/>
    <cellStyle name="Currency 4 2 3 3 3" xfId="4012" xr:uid="{919A15DF-FDB1-4704-9105-A22D615C34BE}"/>
    <cellStyle name="Currency 4 2 3 3 4" xfId="4847" xr:uid="{B4308B31-8AD6-402F-81F0-114D3C9A3C90}"/>
    <cellStyle name="Currency 4 2 3 3 4 2" xfId="10118" xr:uid="{04255007-8969-46BF-A196-DA15174FF1C4}"/>
    <cellStyle name="Currency 4 2 3 3 4 2 2" xfId="20181" xr:uid="{A78F9AAF-0028-47D7-A02D-3215AA36F6B5}"/>
    <cellStyle name="Currency 4 2 3 3 4 3" xfId="12796" xr:uid="{EE343092-774F-42C4-94CA-ABD7388C737E}"/>
    <cellStyle name="Currency 4 2 3 3 4 3 2" xfId="23014" xr:uid="{F7B983E0-B11D-465E-9299-E11B948AF26D}"/>
    <cellStyle name="Currency 4 2 3 3 4 4" xfId="17348" xr:uid="{833C629F-B2C7-491F-9E0E-1E6AC1857D06}"/>
    <cellStyle name="Currency 4 2 3 3 5" xfId="8292" xr:uid="{FAB165E9-2FCA-4AB5-A173-8AF09D041A53}"/>
    <cellStyle name="Currency 4 2 3 3 6" xfId="25244" xr:uid="{0D175C80-5FA7-4D68-9699-4FDAD1B4AC9D}"/>
    <cellStyle name="Currency 4 2 3 3 7" xfId="14212" xr:uid="{498E046D-B46A-4EBE-95E3-242824A0729F}"/>
    <cellStyle name="Currency 4 2 3 4" xfId="2477" xr:uid="{9C657C26-41C5-4429-A66E-8A811ED39631}"/>
    <cellStyle name="Currency 4 2 3 4 2" xfId="3833" xr:uid="{A0D438E0-D4CB-46A7-B406-EC81F62B4630}"/>
    <cellStyle name="Currency 4 2 3 4 2 2" xfId="9508" xr:uid="{665C6E92-62C3-47BC-9692-C85AF3603A95}"/>
    <cellStyle name="Currency 4 2 3 4 2 2 2" xfId="29188" xr:uid="{0D62DBEA-1E25-4595-842F-39A5C99AB264}"/>
    <cellStyle name="Currency 4 2 3 4 2 2 3" xfId="27754" xr:uid="{78CE9AB2-283F-4DD8-83C8-5F706809705B}"/>
    <cellStyle name="Currency 4 2 3 4 2 2 4" xfId="19154" xr:uid="{C2A6CA45-C3A1-4811-B842-D71222897D77}"/>
    <cellStyle name="Currency 4 2 3 4 2 3" xfId="11781" xr:uid="{932BD048-4B24-45DE-B63F-FBDA2F0DD235}"/>
    <cellStyle name="Currency 4 2 3 4 2 3 2" xfId="21987" xr:uid="{2257F53B-E682-41FC-B39C-544D14C1D2B4}"/>
    <cellStyle name="Currency 4 2 3 4 2 4" xfId="24557" xr:uid="{CFF28CD5-7EB5-4DA3-9F01-DF6E43810597}"/>
    <cellStyle name="Currency 4 2 3 4 2 5" xfId="16321" xr:uid="{8FE5473F-66D8-4F05-B05F-F6EA99F11DF5}"/>
    <cellStyle name="Currency 4 2 3 4 3" xfId="3124" xr:uid="{F7435989-9482-4A6C-A486-549BCF96CE98}"/>
    <cellStyle name="Currency 4 2 3 4 3 2" xfId="6325" xr:uid="{B287D7B5-976E-4D53-A7B2-D3D1D18F76EF}"/>
    <cellStyle name="Currency 4 2 3 4 4" xfId="2999" xr:uid="{7132B88D-EE7A-4B67-9151-47FB7ADEFAF4}"/>
    <cellStyle name="Currency 4 2 3 4 5" xfId="23253" xr:uid="{70047D51-C880-45F8-AE76-117F2E4FA2F4}"/>
    <cellStyle name="Currency 4 2 3 4 6" xfId="14210" xr:uid="{F11BB664-858A-48CB-9CEA-E10D2B51E1C7}"/>
    <cellStyle name="Currency 4 2 3 5" xfId="3565" xr:uid="{56272AD2-C300-42AB-913E-7C7B0941FEDF}"/>
    <cellStyle name="Currency 4 2 3 5 2" xfId="8325" xr:uid="{7869AB49-4E5A-493E-96C2-7E73EA9E1D10}"/>
    <cellStyle name="Currency 4 2 3 5 2 2" xfId="28360" xr:uid="{A3B553C2-0E3B-4B5B-88E6-D662423D2926}"/>
    <cellStyle name="Currency 4 2 3 5 2 3" xfId="28745" xr:uid="{5A465E21-350C-4F19-8830-E27C48017D29}"/>
    <cellStyle name="Currency 4 2 3 5 2 4" xfId="15873" xr:uid="{5DD750F2-B2DB-4288-8575-ABAF9C4979DF}"/>
    <cellStyle name="Currency 4 2 3 5 3" xfId="9219" xr:uid="{1862A012-825B-4ACE-81F9-31825D1236C1}"/>
    <cellStyle name="Currency 4 2 3 5 3 2" xfId="18706" xr:uid="{282863A4-E6F8-4551-B666-F9B88EB36FEB}"/>
    <cellStyle name="Currency 4 2 3 5 4" xfId="11362" xr:uid="{3E6A25BC-8879-459B-92DF-B13E1A84E7AD}"/>
    <cellStyle name="Currency 4 2 3 5 4 2" xfId="21539" xr:uid="{B3E72FD1-DB8F-4E36-992C-CCD275A9EA38}"/>
    <cellStyle name="Currency 4 2 3 5 5" xfId="24211" xr:uid="{B853D7FF-4D18-452D-A2F9-3AC0DB21D7FF}"/>
    <cellStyle name="Currency 4 2 3 5 6" xfId="13591" xr:uid="{532F70B8-0A64-4EC4-A4B3-ED829871B136}"/>
    <cellStyle name="Currency 4 2 3 6" xfId="3325" xr:uid="{F1251A81-1AB4-4BC1-AE1B-CAFC2E59BB01}"/>
    <cellStyle name="Currency 4 2 3 6 2" xfId="9011" xr:uid="{DC14A42E-7ECB-401D-A70A-B23897EAB943}"/>
    <cellStyle name="Currency 4 2 3 6 2 2" xfId="18404" xr:uid="{5633D361-E03A-44E1-88FF-3CAA3F769E51}"/>
    <cellStyle name="Currency 4 2 3 6 3" xfId="11086" xr:uid="{EA2CBC87-9CA6-4392-A9AA-47E3F888BD8F}"/>
    <cellStyle name="Currency 4 2 3 6 3 2" xfId="21237" xr:uid="{BFA3F6A1-E99F-4277-B3E0-17975A1DA4BF}"/>
    <cellStyle name="Currency 4 2 3 6 4" xfId="25020" xr:uid="{9557A64D-0E43-44C3-AF68-26CFEF04D889}"/>
    <cellStyle name="Currency 4 2 3 6 5" xfId="26626" xr:uid="{C0D4F2FA-EEBC-4B0D-86ED-997AEE3FD05C}"/>
    <cellStyle name="Currency 4 2 3 6 6" xfId="15571" xr:uid="{0BC4E342-4613-4328-8412-E6E3D5329970}"/>
    <cellStyle name="Currency 4 2 3 7" xfId="4252" xr:uid="{ECAB82C3-C8DA-43F2-9A46-9AF182D6E149}"/>
    <cellStyle name="Currency 4 2 3 7 2" xfId="9697" xr:uid="{6518DB83-3C8C-4D8D-8A3D-E3E933CF845B}"/>
    <cellStyle name="Currency 4 2 3 7 2 2" xfId="19645" xr:uid="{026A302C-87FE-4CA3-BA25-0D4933DC1390}"/>
    <cellStyle name="Currency 4 2 3 7 3" xfId="12262" xr:uid="{A6625EC8-2934-4193-81EB-522ACB21ACF6}"/>
    <cellStyle name="Currency 4 2 3 7 3 2" xfId="22478" xr:uid="{F9502982-47E3-4C9F-87BC-07B2394F940D}"/>
    <cellStyle name="Currency 4 2 3 7 4" xfId="27581" xr:uid="{321EF1C7-B526-4055-87D7-74E277EE4323}"/>
    <cellStyle name="Currency 4 2 3 7 5" xfId="27703" xr:uid="{BE56C708-871E-43D1-99FE-521DB8B7A157}"/>
    <cellStyle name="Currency 4 2 3 7 6" xfId="16812" xr:uid="{3DBCCC4C-5003-49E9-90E8-3E5E5FEC1AFA}"/>
    <cellStyle name="Currency 4 2 3 8" xfId="7960" xr:uid="{58BD112A-8877-4CB2-8C8D-D0B1D312618E}"/>
    <cellStyle name="Currency 4 2 3 8 2" xfId="14844" xr:uid="{01CFA377-7FEC-40E5-ABAC-B85F86761B3B}"/>
    <cellStyle name="Currency 4 2 3 9" xfId="8463" xr:uid="{6E613EE2-67CC-4E50-B440-B8A18A007883}"/>
    <cellStyle name="Currency 4 2 3 9 2" xfId="17675" xr:uid="{B98F403A-CEDA-4584-8C1C-52716CEECF9F}"/>
    <cellStyle name="Currency 4 2 4" xfId="658" xr:uid="{00000000-0005-0000-0000-000091020000}"/>
    <cellStyle name="Currency 4 2 4 10" xfId="13289" xr:uid="{D8C15564-5DF6-41CC-95E4-84D05CA25E36}"/>
    <cellStyle name="Currency 4 2 4 2" xfId="659" xr:uid="{00000000-0005-0000-0000-000092020000}"/>
    <cellStyle name="Currency 4 2 4 2 2" xfId="3834" xr:uid="{1398FC24-E3E8-4BFC-BA92-D12A3BEE979A}"/>
    <cellStyle name="Currency 4 2 4 2 2 2" xfId="9509" xr:uid="{91EF5682-B374-463B-A668-DB1A93817B08}"/>
    <cellStyle name="Currency 4 2 4 2 2 2 2" xfId="29190" xr:uid="{1B768622-E905-4EB6-998F-C09DD37B9FE9}"/>
    <cellStyle name="Currency 4 2 4 2 2 2 3" xfId="26873" xr:uid="{F532CE6D-945F-4C29-9675-74AA586F3B85}"/>
    <cellStyle name="Currency 4 2 4 2 2 2 4" xfId="19157" xr:uid="{C09CFA35-E7BC-4BF7-9C25-8513DDB25936}"/>
    <cellStyle name="Currency 4 2 4 2 2 3" xfId="11783" xr:uid="{67BCD01F-E771-496D-BCA6-A1D81E50FF2F}"/>
    <cellStyle name="Currency 4 2 4 2 2 3 2" xfId="21990" xr:uid="{B3FA7B56-622E-4175-A083-4B0C81B44268}"/>
    <cellStyle name="Currency 4 2 4 2 2 4" xfId="26008" xr:uid="{80C626B0-2558-4644-9736-E3DCFDFB95B1}"/>
    <cellStyle name="Currency 4 2 4 2 2 5" xfId="16324" xr:uid="{5EDA9F3B-6EAE-4BB0-893F-F889C60CFBEA}"/>
    <cellStyle name="Currency 4 2 4 2 3" xfId="3726" xr:uid="{17871F3E-C9A7-4F5A-8958-35320C160E2F}"/>
    <cellStyle name="Currency 4 2 4 2 3 2" xfId="5653" xr:uid="{37E8773C-B131-4D1C-9567-DDA6102CDA23}"/>
    <cellStyle name="Currency 4 2 4 2 4" xfId="3002" xr:uid="{807A2B65-468E-403D-A27F-6FA6E56E44DA}"/>
    <cellStyle name="Currency 4 2 4 2 5" xfId="24609" xr:uid="{7697A535-E668-4572-9A8D-43318D3232DC}"/>
    <cellStyle name="Currency 4 2 4 2 6" xfId="14213" xr:uid="{ECE2D2AD-F754-45F4-8C64-13DB0BD92280}"/>
    <cellStyle name="Currency 4 2 4 3" xfId="1870" xr:uid="{305C6E92-1FC3-4CA9-A0FC-8E36CEC62FD0}"/>
    <cellStyle name="Currency 4 2 4 3 2" xfId="3653" xr:uid="{E07DDC65-F69F-4308-9B87-C99B939A3390}"/>
    <cellStyle name="Currency 4 2 4 3 2 2" xfId="9308" xr:uid="{74CAAB2F-CC50-4F50-82BC-DE8692842D35}"/>
    <cellStyle name="Currency 4 2 4 3 2 2 2" xfId="18799" xr:uid="{6D221B69-69FD-421F-80D2-7B6D416F3C59}"/>
    <cellStyle name="Currency 4 2 4 3 2 3" xfId="11455" xr:uid="{41BF2BF3-E134-436C-9372-DB1839EAA1D3}"/>
    <cellStyle name="Currency 4 2 4 3 2 3 2" xfId="21632" xr:uid="{28FB0FB5-8DC9-4C61-8470-E52BC9E8C412}"/>
    <cellStyle name="Currency 4 2 4 3 2 4" xfId="15966" xr:uid="{829B85DE-EBA6-4B60-AA00-6F1CD412D5A7}"/>
    <cellStyle name="Currency 4 2 4 3 3" xfId="3860" xr:uid="{9A7A25B9-C6E9-4243-896E-E3DD87631BDB}"/>
    <cellStyle name="Currency 4 2 4 3 4" xfId="8293" xr:uid="{2B0F9B2B-D28C-4491-B6AA-04313C392C26}"/>
    <cellStyle name="Currency 4 2 4 3 5" xfId="25832" xr:uid="{E71A415A-9D08-4205-97C7-0EF2A9310B0A}"/>
    <cellStyle name="Currency 4 2 4 3 6" xfId="13710" xr:uid="{B1487F46-93F2-40AC-8F4B-9351485C9261}"/>
    <cellStyle name="Currency 4 2 4 4" xfId="3001" xr:uid="{4E174AAE-033B-4E93-9BB9-D46DAC3DFA1F}"/>
    <cellStyle name="Currency 4 2 4 4 2" xfId="5064" xr:uid="{7C1B72F0-5CF6-4E3D-9166-6C9905E92F3C}"/>
    <cellStyle name="Currency 4 2 4 4 2 2" xfId="10303" xr:uid="{5BE8005F-79CB-47A0-ADF0-A80316239522}"/>
    <cellStyle name="Currency 4 2 4 4 2 2 2" xfId="20398" xr:uid="{86074144-1488-411B-8028-9CAAE1C2F9D5}"/>
    <cellStyle name="Currency 4 2 4 4 2 3" xfId="12981" xr:uid="{7BB746DC-C48D-48A4-ABEA-134ECE13B65D}"/>
    <cellStyle name="Currency 4 2 4 4 2 3 2" xfId="23231" xr:uid="{C5D2FBED-E91C-4DE8-B08C-1100C8F4AF9B}"/>
    <cellStyle name="Currency 4 2 4 4 2 4" xfId="27830" xr:uid="{F6DECD6D-7AE1-46CD-9E2F-046020636FEE}"/>
    <cellStyle name="Currency 4 2 4 4 2 5" xfId="26700" xr:uid="{B7B0F8E8-2E4F-4FE9-A2BC-0FFD7F26AF4C}"/>
    <cellStyle name="Currency 4 2 4 4 2 6" xfId="17565" xr:uid="{9D9A7EB4-607F-4B26-9415-25FFC0FBC338}"/>
    <cellStyle name="Currency 4 2 4 4 3" xfId="23303" xr:uid="{38463800-ADD8-4ABD-B857-D3B92A8D1A9A}"/>
    <cellStyle name="Currency 4 2 4 5" xfId="4559" xr:uid="{AE9BF68E-1603-45A1-937A-ED051EEC2B0A}"/>
    <cellStyle name="Currency 4 2 4 5 2" xfId="9912" xr:uid="{AC6A837E-0BE0-4E6E-9547-C7A5B4725971}"/>
    <cellStyle name="Currency 4 2 4 5 2 2" xfId="29361" xr:uid="{912B6AC7-8E80-4854-8F35-6966C40DB3C6}"/>
    <cellStyle name="Currency 4 2 4 5 2 3" xfId="28359" xr:uid="{3C91ACD1-2C31-4165-B60D-7A7CC58EFDDC}"/>
    <cellStyle name="Currency 4 2 4 5 2 4" xfId="19893" xr:uid="{BC5407BD-582A-45D8-B3CD-2949855A7137}"/>
    <cellStyle name="Currency 4 2 4 5 3" xfId="12508" xr:uid="{0C73DC39-44F9-48B3-922E-E2C5588E935A}"/>
    <cellStyle name="Currency 4 2 4 5 3 2" xfId="22726" xr:uid="{05589BFA-BB32-4CA7-B3C1-6A152D56A89A}"/>
    <cellStyle name="Currency 4 2 4 5 4" xfId="24432" xr:uid="{58468187-78A7-40A6-B591-D2AB8322E774}"/>
    <cellStyle name="Currency 4 2 4 5 5" xfId="17060" xr:uid="{894B8D2E-D837-447C-97E6-8C1F889AA373}"/>
    <cellStyle name="Currency 4 2 4 6" xfId="7961" xr:uid="{F675A233-4FE7-40C9-8B14-4C53662C658C}"/>
    <cellStyle name="Currency 4 2 4 6 2" xfId="27365" xr:uid="{3BD4A82E-73B8-4B0E-B3EE-FF86ACB599EF}"/>
    <cellStyle name="Currency 4 2 4 6 3" xfId="28531" xr:uid="{B1C06E36-7101-4302-9506-21917012E562}"/>
    <cellStyle name="Currency 4 2 4 6 4" xfId="14845" xr:uid="{C0C5F45A-9B75-4B5F-AA99-95DFAA6DB30C}"/>
    <cellStyle name="Currency 4 2 4 7" xfId="8464" xr:uid="{DD3EF07C-17C7-4B95-91F8-88475F82DEF7}"/>
    <cellStyle name="Currency 4 2 4 7 2" xfId="28163" xr:uid="{1FB6C0F7-0197-4894-8DE0-2F92CE4EAE47}"/>
    <cellStyle name="Currency 4 2 4 7 3" xfId="27466" xr:uid="{9F155FEB-EFFC-4B36-8765-BEE73BCD8004}"/>
    <cellStyle name="Currency 4 2 4 7 4" xfId="17676" xr:uid="{1D3A1892-4D7B-4FDC-B117-E68A3689E2FE}"/>
    <cellStyle name="Currency 4 2 4 8" xfId="10414" xr:uid="{5571E3B8-5E41-4D18-BE38-F6E11E432294}"/>
    <cellStyle name="Currency 4 2 4 8 2" xfId="20509" xr:uid="{02D826CD-3DDE-4174-8EE0-9E9CD9FE4577}"/>
    <cellStyle name="Currency 4 2 4 9" xfId="25921" xr:uid="{BDF66112-27EA-4DEF-B641-C261BBA55012}"/>
    <cellStyle name="Currency 4 2 5" xfId="660" xr:uid="{00000000-0005-0000-0000-000093020000}"/>
    <cellStyle name="Currency 4 2 5 10" xfId="14214" xr:uid="{FC94FE5C-56C5-4CB0-8142-495722CA9777}"/>
    <cellStyle name="Currency 4 2 5 2" xfId="3004" xr:uid="{719AF5CB-A0BD-48D7-AF78-375D2469FB0B}"/>
    <cellStyle name="Currency 4 2 5 2 2" xfId="6640" xr:uid="{83C000A7-5AC1-43E4-A1BE-092E2A6D5818}"/>
    <cellStyle name="Currency 4 2 5 2 2 2" xfId="25460" xr:uid="{AF9859BD-E866-4B8A-842B-FEC9FD54FBE7}"/>
    <cellStyle name="Currency 4 2 5 2 3" xfId="23951" xr:uid="{C97F5794-1D4A-4BEE-890A-87979A567E3B}"/>
    <cellStyle name="Currency 4 2 5 3" xfId="3005" xr:uid="{ECF40B4E-AE4C-49E9-8BF3-E6F742F6CB08}"/>
    <cellStyle name="Currency 4 2 5 3 2" xfId="5654" xr:uid="{93369D14-415F-4C35-919F-ED213B540094}"/>
    <cellStyle name="Currency 4 2 5 4" xfId="3003" xr:uid="{DA6B8714-70E7-434A-8DE4-61D8E8787108}"/>
    <cellStyle name="Currency 4 2 5 5" xfId="4848" xr:uid="{613A03A0-5DFA-4EC6-AD00-B07252909FEA}"/>
    <cellStyle name="Currency 4 2 5 5 2" xfId="10119" xr:uid="{0DA179D6-731B-4692-BAD5-29409431F97D}"/>
    <cellStyle name="Currency 4 2 5 5 2 2" xfId="20182" xr:uid="{A45C7462-39DA-4296-B9E3-AA7DD2233721}"/>
    <cellStyle name="Currency 4 2 5 5 3" xfId="12797" xr:uid="{FDC0EC0F-AF90-4848-88AA-FC88B0D88FAF}"/>
    <cellStyle name="Currency 4 2 5 5 3 2" xfId="23015" xr:uid="{6CB8DCBC-450D-4C24-B3CC-5307E3B90C9A}"/>
    <cellStyle name="Currency 4 2 5 5 4" xfId="17349" xr:uid="{6D2B7CBE-32CF-45D1-843F-F7B02BDCC710}"/>
    <cellStyle name="Currency 4 2 5 6" xfId="7962" xr:uid="{1E9B1967-A640-4B6B-AADD-5415AC785C36}"/>
    <cellStyle name="Currency 4 2 5 6 2" xfId="14846" xr:uid="{53A53D0E-6F97-481F-92AC-B7CD810C0D17}"/>
    <cellStyle name="Currency 4 2 5 7" xfId="8465" xr:uid="{531B1BD7-4695-4A4F-B0A6-812620E5E7B8}"/>
    <cellStyle name="Currency 4 2 5 7 2" xfId="17677" xr:uid="{3A90C855-167B-4AAD-A07B-1522518BB404}"/>
    <cellStyle name="Currency 4 2 5 8" xfId="10415" xr:uid="{00A9E731-068E-45F8-B43E-D3B12B409E06}"/>
    <cellStyle name="Currency 4 2 5 8 2" xfId="20510" xr:uid="{5C1FF0AE-FCA6-4225-8430-729B1730EAE2}"/>
    <cellStyle name="Currency 4 2 5 9" xfId="24405" xr:uid="{9958ADD6-5846-49EF-A204-7F508AFDD127}"/>
    <cellStyle name="Currency 4 2 6" xfId="661" xr:uid="{00000000-0005-0000-0000-000094020000}"/>
    <cellStyle name="Currency 4 2 6 2" xfId="3739" xr:uid="{8935231D-FA53-4863-AE0A-8C5A42CC77B2}"/>
    <cellStyle name="Currency 4 2 6 2 2" xfId="9450" xr:uid="{7D4A7C17-0190-47EA-B5B8-792709E7B302}"/>
    <cellStyle name="Currency 4 2 6 2 2 2" xfId="26828" xr:uid="{65BB3771-737B-4E30-9E56-6FD88B963735}"/>
    <cellStyle name="Currency 4 2 6 2 2 3" xfId="26943" xr:uid="{F587F912-04CE-46B4-8FA5-0D6C3B63683C}"/>
    <cellStyle name="Currency 4 2 6 2 2 4" xfId="18983" xr:uid="{E4E4D0AB-489D-4291-BB9D-6EED1330250A}"/>
    <cellStyle name="Currency 4 2 6 2 3" xfId="11631" xr:uid="{D27847DC-0967-43A0-8781-F0C337D1360E}"/>
    <cellStyle name="Currency 4 2 6 2 3 2" xfId="21816" xr:uid="{1CA098AB-F304-40F5-8E74-8FB5F9189237}"/>
    <cellStyle name="Currency 4 2 6 2 4" xfId="25461" xr:uid="{5A487F63-5417-4FBF-80DB-3DB55E8EA3CF}"/>
    <cellStyle name="Currency 4 2 6 2 5" xfId="16150" xr:uid="{C585DEB7-C1A2-49A6-A3F7-34B03B2E8FE2}"/>
    <cellStyle name="Currency 4 2 6 3" xfId="3937" xr:uid="{8D0C72EA-89C1-47D5-B209-BFDA871CAB02}"/>
    <cellStyle name="Currency 4 2 6 3 2" xfId="5655" xr:uid="{1B779FAD-7C9D-47BF-9492-5DFF69D9867B}"/>
    <cellStyle name="Currency 4 2 6 4" xfId="3006" xr:uid="{01A65951-2A22-4809-AACB-61B760327C77}"/>
    <cellStyle name="Currency 4 2 6 5" xfId="25612" xr:uid="{480E5347-23BF-418D-89FB-F957D9F476B4}"/>
    <cellStyle name="Currency 4 2 6 6" xfId="13987" xr:uid="{F5916AB6-309A-4576-9271-B6226E557B46}"/>
    <cellStyle name="Currency 4 2 7" xfId="1866" xr:uid="{FF03C84F-FC18-4C5A-BDC3-76EE70091657}"/>
    <cellStyle name="Currency 4 2 7 2" xfId="3488" xr:uid="{0CB14D0E-A40B-477D-A3A3-9FB23FBC461D}"/>
    <cellStyle name="Currency 4 2 7 2 2" xfId="9142" xr:uid="{35527882-C71F-4577-9DB2-D42D19EE696D}"/>
    <cellStyle name="Currency 4 2 7 2 2 2" xfId="18603" xr:uid="{EE01D66B-9033-4D20-83FD-CB65A9FEC342}"/>
    <cellStyle name="Currency 4 2 7 2 3" xfId="11261" xr:uid="{02EB2983-767C-4E07-992B-0850B6227ED1}"/>
    <cellStyle name="Currency 4 2 7 2 3 2" xfId="21436" xr:uid="{FC3744FC-9E9A-463C-905F-39238BA02A07}"/>
    <cellStyle name="Currency 4 2 7 2 4" xfId="28308" xr:uid="{B285346D-9B2B-41EF-B685-DD8781E48777}"/>
    <cellStyle name="Currency 4 2 7 2 5" xfId="28253" xr:uid="{B56BFBA3-969D-4523-8F84-D8CFB14A193C}"/>
    <cellStyle name="Currency 4 2 7 2 6" xfId="15770" xr:uid="{22367774-FEEB-4228-BAF2-2A11C89A20BF}"/>
    <cellStyle name="Currency 4 2 7 3" xfId="3919" xr:uid="{D6662473-E77C-4F85-AFFA-9612373B8A40}"/>
    <cellStyle name="Currency 4 2 7 4" xfId="8294" xr:uid="{DC019A41-32EB-40E0-B07C-1A2AA9898FB3}"/>
    <cellStyle name="Currency 4 2 7 5" xfId="24450" xr:uid="{ED034BB3-2ABA-4C9C-AF01-6AEA5597660E}"/>
    <cellStyle name="Currency 4 2 7 6" xfId="13488" xr:uid="{C97AD8C8-3A27-46BF-8972-F06E2B2AAE0B}"/>
    <cellStyle name="Currency 4 2 8" xfId="2991" xr:uid="{43BACA57-1BC4-463A-A977-AAAD35FDB12D}"/>
    <cellStyle name="Currency 4 2 8 2" xfId="3220" xr:uid="{18A5069D-D73E-439A-8844-8C18519AB76B}"/>
    <cellStyle name="Currency 4 2 8 2 2" xfId="8908" xr:uid="{ADDC6294-84CC-4014-BD78-5FCAB89E22F9}"/>
    <cellStyle name="Currency 4 2 8 2 2 2" xfId="18299" xr:uid="{0AB832AE-751F-45D3-94D1-15B0DFB74458}"/>
    <cellStyle name="Currency 4 2 8 2 3" xfId="10981" xr:uid="{9E10A11F-1F56-4FCF-A7A6-13EA7AFB7F20}"/>
    <cellStyle name="Currency 4 2 8 2 3 2" xfId="21132" xr:uid="{C9041F10-AD10-4FB9-AE78-04EE3F48825B}"/>
    <cellStyle name="Currency 4 2 8 2 4" xfId="27132" xr:uid="{5E0CA799-D0A6-42F3-961E-0D0491D10842}"/>
    <cellStyle name="Currency 4 2 8 2 5" xfId="28218" xr:uid="{FF83E85C-5C06-4E31-BDE7-167D51992A97}"/>
    <cellStyle name="Currency 4 2 8 2 6" xfId="15466" xr:uid="{80B322C2-2270-4D08-AED3-6F3C974DB44B}"/>
    <cellStyle name="Currency 4 2 8 3" xfId="3967" xr:uid="{B7768A1B-7D79-414B-A822-B8F7B70990F3}"/>
    <cellStyle name="Currency 4 2 8 4" xfId="25468" xr:uid="{2D1A11B3-9583-4064-A4BA-86B540655A13}"/>
    <cellStyle name="Currency 4 2 9" xfId="4306" xr:uid="{3DBBF6B0-0CF3-4D9B-B244-BE256AB28E9E}"/>
    <cellStyle name="Currency 4 2 9 2" xfId="9749" xr:uid="{8AFAD40B-A8C3-4619-89BB-5DF0D3BBC1BF}"/>
    <cellStyle name="Currency 4 2 9 2 2" xfId="19698" xr:uid="{8ABCB51A-EB4E-4ACE-881A-77B305888CED}"/>
    <cellStyle name="Currency 4 2 9 3" xfId="12315" xr:uid="{00F30213-8D05-4E46-9B22-83D27C739E5F}"/>
    <cellStyle name="Currency 4 2 9 3 2" xfId="22531" xr:uid="{C46B0C84-6EB6-4042-8E9C-874BE0415969}"/>
    <cellStyle name="Currency 4 2 9 4" xfId="27647" xr:uid="{52581A2C-420C-48E9-AE15-4BE9D279257F}"/>
    <cellStyle name="Currency 4 2 9 5" xfId="27614" xr:uid="{3991CB0B-1E01-46B1-94D1-7F467E897C2F}"/>
    <cellStyle name="Currency 4 2 9 6" xfId="16865" xr:uid="{C7FA6724-1B3D-4C4E-BEC2-28B24884381E}"/>
    <cellStyle name="Currency 4 20" xfId="13003" xr:uid="{8162E250-58AC-4BD9-81CF-E8DE1DC3A523}"/>
    <cellStyle name="Currency 4 3" xfId="662" xr:uid="{00000000-0005-0000-0000-000095020000}"/>
    <cellStyle name="Currency 4 3 10" xfId="7963" xr:uid="{D64933B0-0CA6-4534-96F7-7C6C5449ED81}"/>
    <cellStyle name="Currency 4 3 10 2" xfId="14847" xr:uid="{B3B38118-4048-4975-ADF9-BD38645C61F8}"/>
    <cellStyle name="Currency 4 3 11" xfId="8466" xr:uid="{4FBF7F77-32D2-4A2A-8267-C819CB869E0F}"/>
    <cellStyle name="Currency 4 3 11 2" xfId="17678" xr:uid="{5E3AA042-06C5-4034-B39B-2465721F6293}"/>
    <cellStyle name="Currency 4 3 12" xfId="10416" xr:uid="{A5258CA6-776C-449C-BFD1-421C277809C0}"/>
    <cellStyle name="Currency 4 3 12 2" xfId="20511" xr:uid="{FE9C543E-4392-4E95-BBE8-A80866E9ECEB}"/>
    <cellStyle name="Currency 4 3 13" xfId="24321" xr:uid="{B3E9C84D-DC76-42C9-8134-BD6FE890E7D1}"/>
    <cellStyle name="Currency 4 3 14" xfId="13063" xr:uid="{C4C8725E-2E54-460B-9A35-6218BCC9D8A0}"/>
    <cellStyle name="Currency 4 3 2" xfId="663" xr:uid="{00000000-0005-0000-0000-000096020000}"/>
    <cellStyle name="Currency 4 3 2 10" xfId="10417" xr:uid="{B9523C2D-E1A3-436A-BD74-86F0B4BDB01F}"/>
    <cellStyle name="Currency 4 3 2 10 2" xfId="20512" xr:uid="{78A5897A-20A8-475B-ACC0-9C273CE1A966}"/>
    <cellStyle name="Currency 4 3 2 11" xfId="25654" xr:uid="{00E45948-9315-4452-9A7B-925E8498EFB2}"/>
    <cellStyle name="Currency 4 3 2 12" xfId="13133" xr:uid="{639D9A93-8DCE-46FD-9B47-A588473581E4}"/>
    <cellStyle name="Currency 4 3 2 2" xfId="664" xr:uid="{00000000-0005-0000-0000-000097020000}"/>
    <cellStyle name="Currency 4 3 2 2 10" xfId="13715" xr:uid="{1732F2FF-611C-4DE0-89FE-229A6C25C8C5}"/>
    <cellStyle name="Currency 4 3 2 2 2" xfId="665" xr:uid="{00000000-0005-0000-0000-000098020000}"/>
    <cellStyle name="Currency 4 3 2 2 2 2" xfId="3835" xr:uid="{A7D00658-7301-40DB-8191-0EC66945BD0D}"/>
    <cellStyle name="Currency 4 3 2 2 2 2 2" xfId="9510" xr:uid="{5BA1BF8F-8E9E-4115-860E-68C9E63F0275}"/>
    <cellStyle name="Currency 4 3 2 2 2 2 2 2" xfId="29192" xr:uid="{ECF01D34-62A8-4E7D-8D96-AF0B9302481F}"/>
    <cellStyle name="Currency 4 3 2 2 2 2 2 3" xfId="27013" xr:uid="{FDEC880F-D6BE-4F1A-8016-7AB3E99838C1}"/>
    <cellStyle name="Currency 4 3 2 2 2 2 2 4" xfId="19159" xr:uid="{F30A4847-071B-49CA-A48E-F9C0F8F453BA}"/>
    <cellStyle name="Currency 4 3 2 2 2 2 3" xfId="11784" xr:uid="{36977535-C787-4990-84B1-3385BB54B682}"/>
    <cellStyle name="Currency 4 3 2 2 2 2 3 2" xfId="21992" xr:uid="{B81993FB-00FB-4504-8076-BD87337377D0}"/>
    <cellStyle name="Currency 4 3 2 2 2 2 4" xfId="25822" xr:uid="{CA79CB3C-1053-4F27-B474-05C9BCE06740}"/>
    <cellStyle name="Currency 4 3 2 2 2 2 5" xfId="16326" xr:uid="{8BC6D4D6-0D22-4892-896B-C2DBE72B0DFD}"/>
    <cellStyle name="Currency 4 3 2 2 2 3" xfId="3103" xr:uid="{B9F65F26-AC4A-4CDC-BED9-8FEC2AEB28FD}"/>
    <cellStyle name="Currency 4 3 2 2 2 3 2" xfId="5656" xr:uid="{13940BC4-1CE0-4C22-B6DF-98B12FD62472}"/>
    <cellStyle name="Currency 4 3 2 2 2 4" xfId="3010" xr:uid="{BF102BAB-0C04-43F2-AF72-686740F786C9}"/>
    <cellStyle name="Currency 4 3 2 2 2 5" xfId="25763" xr:uid="{2DF77301-EB66-4A1E-9649-C2545EAEE982}"/>
    <cellStyle name="Currency 4 3 2 2 2 6" xfId="14216" xr:uid="{E94B98F1-4212-4925-B259-2E2C1363F25F}"/>
    <cellStyle name="Currency 4 3 2 2 3" xfId="1873" xr:uid="{884933BF-3C13-430F-9679-B7095411F439}"/>
    <cellStyle name="Currency 4 3 2 2 3 2" xfId="5073" xr:uid="{C3EE06A1-14FD-49A0-B91E-5C23CC1EA1C4}"/>
    <cellStyle name="Currency 4 3 2 2 3 2 2" xfId="10307" xr:uid="{08F92FF2-C080-470A-8689-62B6588361A1}"/>
    <cellStyle name="Currency 4 3 2 2 3 2 2 2" xfId="20402" xr:uid="{1FBE8B27-AA2A-4E95-A81C-E4B169ADC388}"/>
    <cellStyle name="Currency 4 3 2 2 3 2 3" xfId="12985" xr:uid="{210ACF98-6FF9-4B7D-B479-EDDF25E80F96}"/>
    <cellStyle name="Currency 4 3 2 2 3 2 3 2" xfId="23235" xr:uid="{A0AD4C6B-8562-494A-8559-BC89F239C751}"/>
    <cellStyle name="Currency 4 3 2 2 3 2 4" xfId="26636" xr:uid="{D2EB8125-3B90-45E9-8BC9-FA653C31D895}"/>
    <cellStyle name="Currency 4 3 2 2 3 2 5" xfId="27723" xr:uid="{5F85FA6D-8D03-402E-B918-BD59F5442624}"/>
    <cellStyle name="Currency 4 3 2 2 3 2 6" xfId="17569" xr:uid="{3B63A7B9-C5B3-4EE2-9362-1A04E34DDD3E}"/>
    <cellStyle name="Currency 4 3 2 2 3 3" xfId="24311" xr:uid="{DA6F2444-1D2A-4C61-992D-D32712E9253C}"/>
    <cellStyle name="Currency 4 3 2 2 4" xfId="3009" xr:uid="{38A709CE-D3B9-4560-83D4-1D184B14F83E}"/>
    <cellStyle name="Currency 4 3 2 2 4 2" xfId="5258" xr:uid="{285ADD1E-0C93-46B9-AA0B-ABEB3E7D39A4}"/>
    <cellStyle name="Currency 4 3 2 2 4 2 2" xfId="27377" xr:uid="{0200A975-25FF-4B25-B4FF-0F351089237D}"/>
    <cellStyle name="Currency 4 3 2 2 4 3" xfId="26780" xr:uid="{5699FCB3-5B59-4BA7-89EE-1AA6686F6A5E}"/>
    <cellStyle name="Currency 4 3 2 2 5" xfId="4697" xr:uid="{4429745F-617E-4CCB-A949-1AE101AC2C85}"/>
    <cellStyle name="Currency 4 3 2 2 5 2" xfId="10004" xr:uid="{3BA35840-5BAB-4D90-8A4F-C9426A151D4E}"/>
    <cellStyle name="Currency 4 3 2 2 5 2 2" xfId="20031" xr:uid="{BBCCC4AB-A922-4D95-AEDA-24DA19048467}"/>
    <cellStyle name="Currency 4 3 2 2 5 3" xfId="12646" xr:uid="{D649BF12-D7E4-420A-935F-BDC3D2B18E73}"/>
    <cellStyle name="Currency 4 3 2 2 5 3 2" xfId="22864" xr:uid="{8EC6F90F-47A1-4B08-8AEC-1A9337A970B4}"/>
    <cellStyle name="Currency 4 3 2 2 5 4" xfId="28017" xr:uid="{982B8343-21CE-4C44-960D-45F8F770852C}"/>
    <cellStyle name="Currency 4 3 2 2 5 5" xfId="26450" xr:uid="{45A41501-B1E1-467D-8C42-855710F02DA6}"/>
    <cellStyle name="Currency 4 3 2 2 5 6" xfId="17198" xr:uid="{29658C10-341D-4FF2-AAD3-BB3FA1A62E26}"/>
    <cellStyle name="Currency 4 3 2 2 6" xfId="7965" xr:uid="{D2411513-7737-4243-B3FC-52DCA1D09934}"/>
    <cellStyle name="Currency 4 3 2 2 6 2" xfId="26714" xr:uid="{90771BD9-2EA7-4CDC-8016-694014795673}"/>
    <cellStyle name="Currency 4 3 2 2 6 3" xfId="26469" xr:uid="{BBB598CF-33B6-4054-BCBD-2F5DBB7E5D41}"/>
    <cellStyle name="Currency 4 3 2 2 6 4" xfId="14849" xr:uid="{1CD9D15B-1885-49F5-A24A-F62DB71D287B}"/>
    <cellStyle name="Currency 4 3 2 2 7" xfId="8468" xr:uid="{C089F36B-F7AD-4033-8D5E-283C0044663D}"/>
    <cellStyle name="Currency 4 3 2 2 7 2" xfId="17680" xr:uid="{BE34E9BD-2BA0-40CE-A4A2-18431491F2A5}"/>
    <cellStyle name="Currency 4 3 2 2 8" xfId="10418" xr:uid="{FAF5704C-5901-4A70-9D25-F2A6FBD1A999}"/>
    <cellStyle name="Currency 4 3 2 2 8 2" xfId="20513" xr:uid="{F4E8CD54-3C00-4A42-BD3C-E1E2BAA4F8C9}"/>
    <cellStyle name="Currency 4 3 2 2 9" xfId="23498" xr:uid="{770C1FE0-AE68-4099-A76C-D6B8F39F993B}"/>
    <cellStyle name="Currency 4 3 2 3" xfId="666" xr:uid="{00000000-0005-0000-0000-000099020000}"/>
    <cellStyle name="Currency 4 3 2 3 2" xfId="3836" xr:uid="{EE1675B4-B232-4236-8F2D-FDDF9ECFC708}"/>
    <cellStyle name="Currency 4 3 2 3 2 2" xfId="9511" xr:uid="{309D85F3-7FE9-4000-AFE5-349AC1B4D563}"/>
    <cellStyle name="Currency 4 3 2 3 2 2 2" xfId="29193" xr:uid="{41641C7F-DC9F-47E3-BF8B-ADA816D3E674}"/>
    <cellStyle name="Currency 4 3 2 3 2 2 3" xfId="28396" xr:uid="{DAFA9CD7-9BD1-44F7-B0BC-599EC36A9A17}"/>
    <cellStyle name="Currency 4 3 2 3 2 2 4" xfId="19160" xr:uid="{513CBE37-232D-4D85-AF39-BE15DB31F36E}"/>
    <cellStyle name="Currency 4 3 2 3 2 3" xfId="11785" xr:uid="{F583C8E5-8FE3-4775-89CF-A438CBC6E799}"/>
    <cellStyle name="Currency 4 3 2 3 2 3 2" xfId="21993" xr:uid="{597E9797-B7D0-42BD-9B99-60452FC15C1A}"/>
    <cellStyle name="Currency 4 3 2 3 2 4" xfId="26135" xr:uid="{3B2012CE-B412-4A5D-8128-4A52BABE4881}"/>
    <cellStyle name="Currency 4 3 2 3 2 5" xfId="16327" xr:uid="{FA34DD45-C2C2-40EE-A4CB-5DE8641335E8}"/>
    <cellStyle name="Currency 4 3 2 3 3" xfId="3916" xr:uid="{40832A11-F6C6-4319-A897-9AB0AF4167B6}"/>
    <cellStyle name="Currency 4 3 2 3 3 2" xfId="5657" xr:uid="{C340B030-B5CD-4798-A455-CE0AE3CCF7CA}"/>
    <cellStyle name="Currency 4 3 2 3 4" xfId="4849" xr:uid="{97B11B4B-29B6-4F89-AF3B-753985809323}"/>
    <cellStyle name="Currency 4 3 2 3 4 2" xfId="10120" xr:uid="{EF81120C-3867-481A-9D41-31DF0C36309B}"/>
    <cellStyle name="Currency 4 3 2 3 4 2 2" xfId="20183" xr:uid="{3DAE0E83-5D1D-4116-81D1-1B29ACC49FAE}"/>
    <cellStyle name="Currency 4 3 2 3 4 3" xfId="12798" xr:uid="{64AD9B0D-0B11-4D73-8D69-1767D54F736C}"/>
    <cellStyle name="Currency 4 3 2 3 4 3 2" xfId="23016" xr:uid="{6552110D-3DF4-4783-9572-C08B53804D61}"/>
    <cellStyle name="Currency 4 3 2 3 4 4" xfId="17350" xr:uid="{CCA1577A-5095-4B11-9C9B-A9DBD2513DA3}"/>
    <cellStyle name="Currency 4 3 2 3 5" xfId="3011" xr:uid="{3576CE7C-0434-4CFE-A7EE-498E87D0930C}"/>
    <cellStyle name="Currency 4 3 2 3 6" xfId="23910" xr:uid="{09ADC045-FDBD-4E36-9CAE-16D8E6142B23}"/>
    <cellStyle name="Currency 4 3 2 3 7" xfId="14217" xr:uid="{4FC09F07-09E2-42E4-A709-B8BA6F7BF252}"/>
    <cellStyle name="Currency 4 3 2 4" xfId="1872" xr:uid="{6D6687C7-736E-4A1D-9848-487BE9679E73}"/>
    <cellStyle name="Currency 4 3 2 4 2" xfId="2480" xr:uid="{B1B5CF49-6750-44BB-AC49-71CAD2B62CE8}"/>
    <cellStyle name="Currency 4 3 2 4 2 2" xfId="7536" xr:uid="{BFC54926-A43F-4EC8-83DA-D1911C22792C}"/>
    <cellStyle name="Currency 4 3 2 4 2 2 2" xfId="29191" xr:uid="{5A69ABE1-A880-4F2D-A203-AAC3CD2B965D}"/>
    <cellStyle name="Currency 4 3 2 4 2 2 3" xfId="26811" xr:uid="{B2A1F430-D63A-466C-A3A3-7D019197D5E2}"/>
    <cellStyle name="Currency 4 3 2 4 2 2 4" xfId="19158" xr:uid="{9EC24336-2D3F-47EC-A37C-ABCE36A98C90}"/>
    <cellStyle name="Currency 4 3 2 4 2 3" xfId="6328" xr:uid="{3AB74569-A8F8-4ACE-9D5B-D16DB25C79B1}"/>
    <cellStyle name="Currency 4 3 2 4 2 3 2" xfId="21991" xr:uid="{E78AC765-8CEB-4CE7-AE02-5B2D920F9BD5}"/>
    <cellStyle name="Currency 4 3 2 4 2 4" xfId="26207" xr:uid="{D07F29C4-A621-425E-897A-D5194F061468}"/>
    <cellStyle name="Currency 4 3 2 4 2 5" xfId="16325" xr:uid="{1EE7286F-32CC-4669-A2B2-FB8A73B65A62}"/>
    <cellStyle name="Currency 4 3 2 4 3" xfId="3959" xr:uid="{39A6748C-DB1C-43BC-9EA8-7901990576C3}"/>
    <cellStyle name="Currency 4 3 2 4 4" xfId="8297" xr:uid="{3D6CA292-2D0B-4085-A6CE-B2E37D4510C0}"/>
    <cellStyle name="Currency 4 3 2 4 5" xfId="24970" xr:uid="{DAB00936-28EA-404C-8655-E48EEF561849}"/>
    <cellStyle name="Currency 4 3 2 4 6" xfId="14215" xr:uid="{BDE02559-F9FB-47AC-BB8D-366020994762}"/>
    <cellStyle name="Currency 4 3 2 5" xfId="3008" xr:uid="{5017C44C-6553-4A67-9028-553D05AD425F}"/>
    <cellStyle name="Currency 4 3 2 5 2" xfId="3515" xr:uid="{E3BB1402-7CC3-43EF-9531-4546C38E03FF}"/>
    <cellStyle name="Currency 4 3 2 5 2 2" xfId="9169" xr:uid="{058E30AA-0C2B-4428-ADBF-BACB671CA780}"/>
    <cellStyle name="Currency 4 3 2 5 2 2 2" xfId="18640" xr:uid="{4B007165-6849-4C8F-BE16-1382CA83E1F8}"/>
    <cellStyle name="Currency 4 3 2 5 2 3" xfId="11298" xr:uid="{701AE078-235D-4291-B11C-63B558A1B0E0}"/>
    <cellStyle name="Currency 4 3 2 5 2 3 2" xfId="21473" xr:uid="{4A542501-3808-4946-A847-2B63BFF2BE7E}"/>
    <cellStyle name="Currency 4 3 2 5 2 4" xfId="26491" xr:uid="{54A25F0E-6BF5-48ED-B9AA-99865D5D7B4F}"/>
    <cellStyle name="Currency 4 3 2 5 2 5" xfId="26927" xr:uid="{635E1DC4-3FD7-4543-A4A6-5EF274FD3774}"/>
    <cellStyle name="Currency 4 3 2 5 2 6" xfId="15807" xr:uid="{CE6CC0F3-860B-435A-801F-17CEE7B16E5D}"/>
    <cellStyle name="Currency 4 3 2 5 3" xfId="3911" xr:uid="{7A7396B1-67AB-4A2A-BAF3-8F9A2158415D}"/>
    <cellStyle name="Currency 4 3 2 5 4" xfId="8296" xr:uid="{684BCB63-0EF8-4F4F-948F-69C5D0010D55}"/>
    <cellStyle name="Currency 4 3 2 5 5" xfId="26010" xr:uid="{7F819FAB-4BC9-4AA1-93D9-E53C4B22A391}"/>
    <cellStyle name="Currency 4 3 2 5 6" xfId="13525" xr:uid="{16B3DD0C-47FF-47C2-9500-C3530F03D25A}"/>
    <cellStyle name="Currency 4 3 2 6" xfId="3327" xr:uid="{8E7C3C62-9C40-4B0B-882D-9C61D474B62D}"/>
    <cellStyle name="Currency 4 3 2 6 2" xfId="9013" xr:uid="{29C1151D-9A18-450C-B8E2-5A4E10D446E8}"/>
    <cellStyle name="Currency 4 3 2 6 2 2" xfId="18406" xr:uid="{16D28B31-FBC1-4B0D-9F34-FCCF965186D3}"/>
    <cellStyle name="Currency 4 3 2 6 3" xfId="11088" xr:uid="{727AA27F-6887-427E-98BA-054E96437253}"/>
    <cellStyle name="Currency 4 3 2 6 3 2" xfId="21239" xr:uid="{7CB45C44-1B82-43D2-BE6E-5F3C680BD53C}"/>
    <cellStyle name="Currency 4 3 2 6 4" xfId="24760" xr:uid="{6438E82A-5892-4B03-8BB1-0ED12AA0F2E2}"/>
    <cellStyle name="Currency 4 3 2 6 5" xfId="28803" xr:uid="{3CF409B6-4127-44F5-A522-E3AA61559045}"/>
    <cellStyle name="Currency 4 3 2 6 6" xfId="15573" xr:uid="{E9119309-FFA6-4BA1-A81E-3ADA4C377A5E}"/>
    <cellStyle name="Currency 4 3 2 7" xfId="4254" xr:uid="{C6B5C7A6-0360-40C8-9C34-6C79991E62FE}"/>
    <cellStyle name="Currency 4 3 2 7 2" xfId="9699" xr:uid="{8EDE09D8-7CEC-406A-9208-D120C22DFA9F}"/>
    <cellStyle name="Currency 4 3 2 7 2 2" xfId="19647" xr:uid="{741E318C-E698-4BC8-846B-18860C665AAA}"/>
    <cellStyle name="Currency 4 3 2 7 3" xfId="12264" xr:uid="{923F5B4C-D932-4C0E-BD99-269335C673F5}"/>
    <cellStyle name="Currency 4 3 2 7 3 2" xfId="22480" xr:uid="{941525A2-9786-46FF-BA2D-F7D0CA008DCD}"/>
    <cellStyle name="Currency 4 3 2 7 4" xfId="27835" xr:uid="{EB53ADEE-1376-4FE2-8DB0-10085609B3E3}"/>
    <cellStyle name="Currency 4 3 2 7 5" xfId="28662" xr:uid="{AB3C25BE-68CF-4D0D-93C9-AA71158435F4}"/>
    <cellStyle name="Currency 4 3 2 7 6" xfId="16814" xr:uid="{8C344967-E5CC-43EE-8D09-C57E1B7F1296}"/>
    <cellStyle name="Currency 4 3 2 8" xfId="7964" xr:uid="{F801386D-FFFB-4B07-9C3E-D3D12A85DCC8}"/>
    <cellStyle name="Currency 4 3 2 8 2" xfId="14848" xr:uid="{7B4035E8-D7D9-4959-B56D-FFD93A1B34B8}"/>
    <cellStyle name="Currency 4 3 2 9" xfId="8467" xr:uid="{4275A24B-8B5E-4FC9-A38B-F6C89BF83E27}"/>
    <cellStyle name="Currency 4 3 2 9 2" xfId="17679" xr:uid="{77273718-644F-49EF-80DA-F0E2D6C2DEA5}"/>
    <cellStyle name="Currency 4 3 3" xfId="667" xr:uid="{00000000-0005-0000-0000-00009A020000}"/>
    <cellStyle name="Currency 4 3 3 10" xfId="24798" xr:uid="{1468ED73-3773-4E50-861B-861339F598E3}"/>
    <cellStyle name="Currency 4 3 3 11" xfId="13291" xr:uid="{1C9B464F-E4CB-4F41-BD40-9E89E5EFC501}"/>
    <cellStyle name="Currency 4 3 3 2" xfId="668" xr:uid="{00000000-0005-0000-0000-00009B020000}"/>
    <cellStyle name="Currency 4 3 3 2 2" xfId="2482" xr:uid="{CFE380B1-6299-46ED-A618-09FAD746769E}"/>
    <cellStyle name="Currency 4 3 3 2 2 2" xfId="7537" xr:uid="{7954DD99-AEB4-40C3-9C9E-5CBDEDEC9719}"/>
    <cellStyle name="Currency 4 3 3 2 2 2 2" xfId="23748" xr:uid="{7FBF6A5A-7B78-4734-AD1A-0FD37327CF82}"/>
    <cellStyle name="Currency 4 3 3 2 2 2 2 2" xfId="26801" xr:uid="{337F9BED-CEBF-4D0A-8C8C-BB595D6BC975}"/>
    <cellStyle name="Currency 4 3 3 2 2 2 3" xfId="27358" xr:uid="{5AE81236-53FF-4413-AB9C-FB7D7EA45773}"/>
    <cellStyle name="Currency 4 3 3 2 2 2 4" xfId="16329" xr:uid="{4B5ACBD5-1065-4128-BE2B-81090521F3FD}"/>
    <cellStyle name="Currency 4 3 3 2 2 3" xfId="6330" xr:uid="{46D80076-0E86-4756-BB9B-D64833586871}"/>
    <cellStyle name="Currency 4 3 3 2 2 3 2" xfId="29195" xr:uid="{0873FE00-200F-420A-AC49-BAA876768EDB}"/>
    <cellStyle name="Currency 4 3 3 2 2 3 3" xfId="28410" xr:uid="{D953D141-DD0D-4ACC-9848-5393E4A7E46C}"/>
    <cellStyle name="Currency 4 3 3 2 2 3 4" xfId="19162" xr:uid="{4BF1E20A-52C0-4EEC-B592-226F1A9E03BF}"/>
    <cellStyle name="Currency 4 3 3 2 2 4" xfId="11787" xr:uid="{619B64EE-BCF3-4BB3-B64C-B2638BB55A99}"/>
    <cellStyle name="Currency 4 3 3 2 2 4 2" xfId="21995" xr:uid="{6A26097E-77A9-47EC-A559-616E2FDF75A5}"/>
    <cellStyle name="Currency 4 3 3 2 2 5" xfId="25611" xr:uid="{8C4868CE-F0CE-48FE-A5FF-42A1255F7279}"/>
    <cellStyle name="Currency 4 3 3 2 2 6" xfId="14219" xr:uid="{0C19C42E-045C-4867-9403-BA3BD3AFECDC}"/>
    <cellStyle name="Currency 4 3 3 2 3" xfId="3657" xr:uid="{C6E36930-E08F-448E-AA9B-D51A16D18D6C}"/>
    <cellStyle name="Currency 4 3 3 2 3 2" xfId="9312" xr:uid="{D3D30667-F603-43DD-9B7E-ADDB733375D8}"/>
    <cellStyle name="Currency 4 3 3 2 3 2 2" xfId="28402" xr:uid="{5F948C52-E83F-4BD1-993E-DF942C4C6E0C}"/>
    <cellStyle name="Currency 4 3 3 2 3 2 3" xfId="26768" xr:uid="{0F2398B3-9C84-405A-8B1F-88E904848C4D}"/>
    <cellStyle name="Currency 4 3 3 2 3 2 4" xfId="18803" xr:uid="{346C8A76-37DB-4113-BBD8-F5E9A7ACABC1}"/>
    <cellStyle name="Currency 4 3 3 2 3 3" xfId="11459" xr:uid="{8A10DA15-0D51-4C30-BBA3-5A9F6BE59768}"/>
    <cellStyle name="Currency 4 3 3 2 3 3 2" xfId="21636" xr:uid="{6BBAB9B1-41F6-4054-A214-C372168EA0FE}"/>
    <cellStyle name="Currency 4 3 3 2 3 4" xfId="23505" xr:uid="{79CAD9AE-C71C-4F4C-A718-B876E994154D}"/>
    <cellStyle name="Currency 4 3 3 2 3 5" xfId="15970" xr:uid="{9CD8F733-88FF-4391-ABF2-8FB57B865A94}"/>
    <cellStyle name="Currency 4 3 3 2 4" xfId="3114" xr:uid="{0A9AA788-FC33-4CF2-9833-38FABBFEFD59}"/>
    <cellStyle name="Currency 4 3 3 2 4 2" xfId="5658" xr:uid="{0C28911A-671E-4EF1-93F6-E87E952754CD}"/>
    <cellStyle name="Currency 4 3 3 2 5" xfId="4698" xr:uid="{5A362560-F60F-47C1-9531-94B4650E5A9D}"/>
    <cellStyle name="Currency 4 3 3 2 5 2" xfId="10005" xr:uid="{93560950-2D3D-486C-BA93-FB33AABD7C50}"/>
    <cellStyle name="Currency 4 3 3 2 5 2 2" xfId="20032" xr:uid="{866F1F53-70A3-479E-BDED-3FA6CCA2463D}"/>
    <cellStyle name="Currency 4 3 3 2 5 3" xfId="12647" xr:uid="{A8348101-3FAB-479A-BC9F-985E0037189B}"/>
    <cellStyle name="Currency 4 3 3 2 5 3 2" xfId="22865" xr:uid="{E4798191-1255-425A-82C7-8EC4C9D28FA7}"/>
    <cellStyle name="Currency 4 3 3 2 5 4" xfId="27463" xr:uid="{851040FB-6CA3-44B1-A01F-DD832A2B136D}"/>
    <cellStyle name="Currency 4 3 3 2 5 5" xfId="26517" xr:uid="{C73ECA43-BD6C-4370-863B-1341C6B80B32}"/>
    <cellStyle name="Currency 4 3 3 2 5 6" xfId="17199" xr:uid="{C24191FA-FB0F-4583-BFAB-9F8FCD5CFAC1}"/>
    <cellStyle name="Currency 4 3 3 2 6" xfId="3013" xr:uid="{505CFD3F-1A3B-4FE9-B026-CE951ED2F765}"/>
    <cellStyle name="Currency 4 3 3 2 7" xfId="23666" xr:uid="{CAB77B7B-A8A0-4E69-8EED-71D28D081569}"/>
    <cellStyle name="Currency 4 3 3 2 8" xfId="13716" xr:uid="{FE7440DC-8333-4CE7-82A1-341D7DF58E5B}"/>
    <cellStyle name="Currency 4 3 3 3" xfId="1874" xr:uid="{F4ACDC07-BF67-4BC0-B260-C94C3AC8060B}"/>
    <cellStyle name="Currency 4 3 3 3 2" xfId="2483" xr:uid="{7D83F58D-06F9-455D-9DAB-FFD928F5EFD9}"/>
    <cellStyle name="Currency 4 3 3 3 2 2" xfId="7538" xr:uid="{E73599B9-A78C-4132-9410-D6481537E393}"/>
    <cellStyle name="Currency 4 3 3 3 2 2 2" xfId="29196" xr:uid="{ACE7E6F4-6D1C-43EA-B739-AA36E62DC7CB}"/>
    <cellStyle name="Currency 4 3 3 3 2 2 3" xfId="27661" xr:uid="{A0A10439-EB01-4BB2-AA1F-CDBDBDD797BF}"/>
    <cellStyle name="Currency 4 3 3 3 2 2 4" xfId="19163" xr:uid="{54B1C0CB-F45A-40AE-B7C9-C7E7589119B7}"/>
    <cellStyle name="Currency 4 3 3 3 2 3" xfId="6331" xr:uid="{B41E037E-2C82-4830-B359-9165E5373E3B}"/>
    <cellStyle name="Currency 4 3 3 3 2 3 2" xfId="21996" xr:uid="{538E6932-9953-4DAC-8BE2-ADB82C98211F}"/>
    <cellStyle name="Currency 4 3 3 3 2 4" xfId="25683" xr:uid="{639F8CD6-2616-4064-BB99-32857C65EC7F}"/>
    <cellStyle name="Currency 4 3 3 3 2 5" xfId="16330" xr:uid="{C576E721-E7D8-48D5-887C-34FD162AA4A0}"/>
    <cellStyle name="Currency 4 3 3 3 3" xfId="3979" xr:uid="{7991DD44-BEFF-4BA0-8694-50E1882F4D8D}"/>
    <cellStyle name="Currency 4 3 3 3 4" xfId="4850" xr:uid="{BE346957-F9E6-49C5-B598-FA8CA9A74D0F}"/>
    <cellStyle name="Currency 4 3 3 3 4 2" xfId="10121" xr:uid="{EA6C0300-CEA1-496B-9C43-0AEF82B6718F}"/>
    <cellStyle name="Currency 4 3 3 3 4 2 2" xfId="20184" xr:uid="{82CD3312-5AE6-412B-8AAC-BC64697B3A62}"/>
    <cellStyle name="Currency 4 3 3 3 4 3" xfId="12799" xr:uid="{94B658B6-303A-4B7C-A0D5-0CE20797F505}"/>
    <cellStyle name="Currency 4 3 3 3 4 3 2" xfId="23017" xr:uid="{72F8D39D-765E-4291-AD22-86612CE8641E}"/>
    <cellStyle name="Currency 4 3 3 3 4 4" xfId="17351" xr:uid="{36753F86-15CF-4501-8B9C-A1AA88719564}"/>
    <cellStyle name="Currency 4 3 3 3 5" xfId="8298" xr:uid="{15585A56-F4C2-405F-A408-3E18D1A3C4CA}"/>
    <cellStyle name="Currency 4 3 3 3 6" xfId="23716" xr:uid="{9B318086-3BBD-4C53-8B64-78559DF81DB5}"/>
    <cellStyle name="Currency 4 3 3 3 7" xfId="14220" xr:uid="{3427FC9E-4760-46ED-ABC3-D64EAC0F0BB3}"/>
    <cellStyle name="Currency 4 3 3 4" xfId="2481" xr:uid="{873EFFD1-8F9C-4AD2-BE4E-6FA49DEA59A5}"/>
    <cellStyle name="Currency 4 3 3 4 2" xfId="3837" xr:uid="{AED6595E-4BC9-4A1C-9AC2-84444F5CB966}"/>
    <cellStyle name="Currency 4 3 3 4 2 2" xfId="9512" xr:uid="{5467AA4B-70E4-420C-89F6-5711B5C24EEA}"/>
    <cellStyle name="Currency 4 3 3 4 2 2 2" xfId="29194" xr:uid="{12423851-13EF-44C7-9442-4699824801A8}"/>
    <cellStyle name="Currency 4 3 3 4 2 2 3" xfId="28078" xr:uid="{B2FA7595-7FA7-4BFC-9FFE-1F54B5C2E026}"/>
    <cellStyle name="Currency 4 3 3 4 2 2 4" xfId="19161" xr:uid="{6DC4050A-18D7-4677-9962-4908F872C72F}"/>
    <cellStyle name="Currency 4 3 3 4 2 3" xfId="11786" xr:uid="{E54FD933-16EC-4220-BD7E-AF53776FDF91}"/>
    <cellStyle name="Currency 4 3 3 4 2 3 2" xfId="21994" xr:uid="{54D13047-8366-4640-9ECF-5A95DBAA3E53}"/>
    <cellStyle name="Currency 4 3 3 4 2 4" xfId="25997" xr:uid="{F4EFBA09-D3AB-41E4-A82E-50424611101A}"/>
    <cellStyle name="Currency 4 3 3 4 2 5" xfId="16328" xr:uid="{73C6EE6B-8972-4DB4-95B5-868252DDF70F}"/>
    <cellStyle name="Currency 4 3 3 4 3" xfId="4008" xr:uid="{4339BC8B-929F-4E6D-A29B-EDAC580E34A2}"/>
    <cellStyle name="Currency 4 3 3 4 3 2" xfId="6329" xr:uid="{7E2DADDA-F62B-47C9-B48E-AB342AD679F2}"/>
    <cellStyle name="Currency 4 3 3 4 4" xfId="3012" xr:uid="{EE2D3157-FBA8-4F65-90B0-21544D1B0488}"/>
    <cellStyle name="Currency 4 3 3 4 5" xfId="25387" xr:uid="{943F1912-FE17-44B5-BAD5-EDC9923282A0}"/>
    <cellStyle name="Currency 4 3 3 4 6" xfId="14218" xr:uid="{58A151C0-4EE0-4215-9046-AB5114F68814}"/>
    <cellStyle name="Currency 4 3 3 5" xfId="3601" xr:uid="{844D97CE-CD2E-4259-8BD6-9DA70E137F16}"/>
    <cellStyle name="Currency 4 3 3 5 2" xfId="8329" xr:uid="{395E5572-068F-4F45-BE00-22536714DC33}"/>
    <cellStyle name="Currency 4 3 3 5 2 2" xfId="28891" xr:uid="{DAA19F2D-E9DF-452B-A31B-95C34535E871}"/>
    <cellStyle name="Currency 4 3 3 5 2 3" xfId="26952" xr:uid="{4D65CAE3-32FF-41DE-AFB9-72A5DC07B5F7}"/>
    <cellStyle name="Currency 4 3 3 5 2 4" xfId="15910" xr:uid="{754FFDA6-9317-4E3E-A340-AEA5A7248A64}"/>
    <cellStyle name="Currency 4 3 3 5 3" xfId="9255" xr:uid="{993940DA-FFD0-4FED-9F47-B856C4F5F35C}"/>
    <cellStyle name="Currency 4 3 3 5 3 2" xfId="18743" xr:uid="{9562E5B1-CD78-43C7-BF42-4384D41A15AA}"/>
    <cellStyle name="Currency 4 3 3 5 4" xfId="11399" xr:uid="{D8D4124A-17BD-4DFD-89A6-32979636FBD5}"/>
    <cellStyle name="Currency 4 3 3 5 4 2" xfId="21576" xr:uid="{C765C04C-1D80-4359-8EC7-5B8D370142A9}"/>
    <cellStyle name="Currency 4 3 3 5 5" xfId="23984" xr:uid="{13373244-B16E-43D8-9A07-69EEBE3A5C56}"/>
    <cellStyle name="Currency 4 3 3 5 6" xfId="13628" xr:uid="{E4E926C7-8B9D-4D9A-8AD6-41167278ECF2}"/>
    <cellStyle name="Currency 4 3 3 6" xfId="4561" xr:uid="{255C7594-0F3B-4C7C-AD99-810C40F664B6}"/>
    <cellStyle name="Currency 4 3 3 6 2" xfId="9914" xr:uid="{322E65AF-ED67-461F-8BAE-95D62C627AB4}"/>
    <cellStyle name="Currency 4 3 3 6 2 2" xfId="19895" xr:uid="{2C16CC40-A9EF-42F1-AEBD-C60FC5A779EF}"/>
    <cellStyle name="Currency 4 3 3 6 3" xfId="12510" xr:uid="{1371887B-949E-43D7-A5FB-AE5DAA4136F1}"/>
    <cellStyle name="Currency 4 3 3 6 3 2" xfId="22728" xr:uid="{B58E8C71-ACBA-4ECA-8A30-D6A03F4204C8}"/>
    <cellStyle name="Currency 4 3 3 6 4" xfId="25226" xr:uid="{0E5C6A82-54A5-4DD7-817C-4C8C1CD3696A}"/>
    <cellStyle name="Currency 4 3 3 6 5" xfId="26449" xr:uid="{CF36CBCE-6F15-45BD-99F2-D399089E4A15}"/>
    <cellStyle name="Currency 4 3 3 6 6" xfId="17062" xr:uid="{3F3EE0B9-306C-420C-8921-578D8CBD5601}"/>
    <cellStyle name="Currency 4 3 3 7" xfId="7966" xr:uid="{07586894-3B65-435E-9ACF-273D5588AEE9}"/>
    <cellStyle name="Currency 4 3 3 7 2" xfId="27971" xr:uid="{3AE51283-993F-4C62-BBBE-6CB8AC8ECFF3}"/>
    <cellStyle name="Currency 4 3 3 7 3" xfId="27554" xr:uid="{67F1FB38-BC8C-4158-B32F-CB1008238484}"/>
    <cellStyle name="Currency 4 3 3 7 4" xfId="14850" xr:uid="{1A4AF458-40CC-4C62-9272-896B23759EB2}"/>
    <cellStyle name="Currency 4 3 3 8" xfId="8469" xr:uid="{0885CBEE-D3CC-4953-A508-FE2F5840D0D6}"/>
    <cellStyle name="Currency 4 3 3 8 2" xfId="17681" xr:uid="{F5569E87-109E-49E6-9048-492700609C67}"/>
    <cellStyle name="Currency 4 3 3 9" xfId="10419" xr:uid="{B9306240-2521-4A88-8B4D-85A628E8E576}"/>
    <cellStyle name="Currency 4 3 3 9 2" xfId="20514" xr:uid="{F5405501-7912-4CA7-84CD-45649B24F3D0}"/>
    <cellStyle name="Currency 4 3 4" xfId="669" xr:uid="{00000000-0005-0000-0000-00009C020000}"/>
    <cellStyle name="Currency 4 3 4 10" xfId="13714" xr:uid="{E8E2D6A4-8740-4A60-A37E-0937CA80311F}"/>
    <cellStyle name="Currency 4 3 4 2" xfId="2484" xr:uid="{A9644780-2C89-4CC1-BFAC-87FDD37C5491}"/>
    <cellStyle name="Currency 4 3 4 2 2" xfId="3838" xr:uid="{00FA1BFF-2AB8-45CE-9DA1-BE539857BEB5}"/>
    <cellStyle name="Currency 4 3 4 2 2 2" xfId="9513" xr:uid="{752B85B5-4CA3-4F83-A756-E3A40794F979}"/>
    <cellStyle name="Currency 4 3 4 2 2 2 2" xfId="29197" xr:uid="{A8E98CFB-36BF-4935-BFFC-3002BAB12518}"/>
    <cellStyle name="Currency 4 3 4 2 2 2 3" xfId="27840" xr:uid="{3C05E10C-1D8A-4BBE-8819-B3245E0580DE}"/>
    <cellStyle name="Currency 4 3 4 2 2 2 4" xfId="19164" xr:uid="{AB56408B-A367-4C49-B3C6-34209BCA2C4D}"/>
    <cellStyle name="Currency 4 3 4 2 2 3" xfId="11788" xr:uid="{E9D12A00-A9B7-4A77-9762-FF3F37D95D80}"/>
    <cellStyle name="Currency 4 3 4 2 2 3 2" xfId="21997" xr:uid="{0E386E2C-620F-4C7C-BB74-64D6D3EF5269}"/>
    <cellStyle name="Currency 4 3 4 2 2 4" xfId="24439" xr:uid="{54DA9E92-C96E-4786-A51E-EFAD7BC609D1}"/>
    <cellStyle name="Currency 4 3 4 2 2 5" xfId="16331" xr:uid="{A17C483D-CC9C-4DF3-9F8B-C73B1A6CB23C}"/>
    <cellStyle name="Currency 4 3 4 2 3" xfId="3944" xr:uid="{84B5E485-C737-41CC-8891-9F6EEA2DD31A}"/>
    <cellStyle name="Currency 4 3 4 2 3 2" xfId="6332" xr:uid="{2722313F-D74A-4350-ABD3-843FDBC32DD7}"/>
    <cellStyle name="Currency 4 3 4 2 4" xfId="3015" xr:uid="{C885F9F9-48DA-4369-83A1-368CBF9296B1}"/>
    <cellStyle name="Currency 4 3 4 2 5" xfId="23775" xr:uid="{A2A817CD-1D62-4F46-8B33-1913DC090917}"/>
    <cellStyle name="Currency 4 3 4 2 6" xfId="14221" xr:uid="{3753DB8E-03FF-4ECA-BFC2-EDC8AD2C3029}"/>
    <cellStyle name="Currency 4 3 4 3" xfId="3016" xr:uid="{D56E3DD2-9B22-447E-8EE1-14B167A55102}"/>
    <cellStyle name="Currency 4 3 4 3 2" xfId="5063" xr:uid="{B0F75C76-230B-4D91-927A-693BE9F01BB4}"/>
    <cellStyle name="Currency 4 3 4 3 2 2" xfId="10302" xr:uid="{F4C854B4-F222-4A13-9988-C8BDF0AAF157}"/>
    <cellStyle name="Currency 4 3 4 3 2 2 2" xfId="20397" xr:uid="{3F8358B8-3819-48DB-B2EC-22477DAFDBAF}"/>
    <cellStyle name="Currency 4 3 4 3 2 3" xfId="12980" xr:uid="{EAB5FEC4-7EE2-44CA-8A7F-0541AAC1DB81}"/>
    <cellStyle name="Currency 4 3 4 3 2 3 2" xfId="23230" xr:uid="{24861EF2-BCFF-4A4B-AE7B-AB35674DC59C}"/>
    <cellStyle name="Currency 4 3 4 3 2 4" xfId="27965" xr:uid="{1D3C49E4-B169-4392-AD42-9309AF63EB2E}"/>
    <cellStyle name="Currency 4 3 4 3 2 5" xfId="27488" xr:uid="{D7C01245-631C-4114-AA67-7F84D0E64517}"/>
    <cellStyle name="Currency 4 3 4 3 2 6" xfId="17564" xr:uid="{118A169C-D7DF-45BF-9982-6D0EEEC45C2F}"/>
    <cellStyle name="Currency 4 3 4 3 3" xfId="25307" xr:uid="{9EE0B941-B3F8-4074-B306-F62BF1924F49}"/>
    <cellStyle name="Currency 4 3 4 4" xfId="3014" xr:uid="{3F0A7ACD-04FA-4E85-823B-A65415FA6919}"/>
    <cellStyle name="Currency 4 3 4 4 2" xfId="5659" xr:uid="{6ACF959C-0F6B-4927-830E-BEEB30D0FF05}"/>
    <cellStyle name="Currency 4 3 4 5" xfId="4696" xr:uid="{C1BBE468-FEE5-48BD-BDBC-FF257F356303}"/>
    <cellStyle name="Currency 4 3 4 5 2" xfId="10003" xr:uid="{6990904E-026B-461C-88A0-51C498154F10}"/>
    <cellStyle name="Currency 4 3 4 5 2 2" xfId="20030" xr:uid="{540CC3B5-0CD0-455E-9E71-E64C4D926EF4}"/>
    <cellStyle name="Currency 4 3 4 5 3" xfId="12645" xr:uid="{18DB7B8C-9C47-4EC8-AB15-7B247C624FD8}"/>
    <cellStyle name="Currency 4 3 4 5 3 2" xfId="22863" xr:uid="{8417A58B-791E-4907-A874-A9AA791C5027}"/>
    <cellStyle name="Currency 4 3 4 5 4" xfId="28195" xr:uid="{FF87369F-EFC9-407E-B289-BA5F1A4280CA}"/>
    <cellStyle name="Currency 4 3 4 5 5" xfId="28907" xr:uid="{6D7A3DCA-2A04-4988-B958-6FB389112849}"/>
    <cellStyle name="Currency 4 3 4 5 6" xfId="17197" xr:uid="{64E4ED36-6890-4697-A394-88B3104A7803}"/>
    <cellStyle name="Currency 4 3 4 6" xfId="7967" xr:uid="{89271219-5D92-41F4-807C-2AA67452E7E5}"/>
    <cellStyle name="Currency 4 3 4 6 2" xfId="14851" xr:uid="{FA4A435A-F7B5-4D3D-A655-523B06428393}"/>
    <cellStyle name="Currency 4 3 4 7" xfId="8470" xr:uid="{7443126F-3A2D-4C3C-BB01-96E5EDB1B0EB}"/>
    <cellStyle name="Currency 4 3 4 7 2" xfId="17682" xr:uid="{2AD4E134-B3A6-4B33-8AE4-4BB6B09D7BB5}"/>
    <cellStyle name="Currency 4 3 4 8" xfId="10420" xr:uid="{32F71F45-7EF2-4240-9180-3BEF52A6E941}"/>
    <cellStyle name="Currency 4 3 4 8 2" xfId="20515" xr:uid="{825A2571-E08F-4BB1-A12E-E8F2FD278B23}"/>
    <cellStyle name="Currency 4 3 4 9" xfId="24571" xr:uid="{BCB75095-03C1-4B26-97B0-15390674D2F3}"/>
    <cellStyle name="Currency 4 3 5" xfId="670" xr:uid="{00000000-0005-0000-0000-00009D020000}"/>
    <cellStyle name="Currency 4 3 5 2" xfId="3839" xr:uid="{4DD80D7F-68C0-49A5-84BD-397640C23272}"/>
    <cellStyle name="Currency 4 3 5 2 2" xfId="9514" xr:uid="{D52F871F-980F-4382-AEEB-36E6464A9408}"/>
    <cellStyle name="Currency 4 3 5 2 2 2" xfId="29198" xr:uid="{D05614A5-CD7C-401F-B2B7-F8B148114E40}"/>
    <cellStyle name="Currency 4 3 5 2 2 3" xfId="28186" xr:uid="{859140AD-D02A-42BE-9B74-0ECC663BE724}"/>
    <cellStyle name="Currency 4 3 5 2 2 4" xfId="19165" xr:uid="{39B918B3-C26F-4CBA-AFDB-2B3EA817DFE0}"/>
    <cellStyle name="Currency 4 3 5 2 3" xfId="11789" xr:uid="{C4801EC5-F1CC-4D1B-A3CF-8352E2BDDE6C}"/>
    <cellStyle name="Currency 4 3 5 2 3 2" xfId="21998" xr:uid="{BEABFF5D-8849-4D10-8CDA-0F05E36BE1E4}"/>
    <cellStyle name="Currency 4 3 5 2 4" xfId="24141" xr:uid="{CE3B11C4-6292-48E9-B91A-C3AE50BC3898}"/>
    <cellStyle name="Currency 4 3 5 2 5" xfId="16332" xr:uid="{9F7F24D3-1483-4314-ADB9-2957A083DF11}"/>
    <cellStyle name="Currency 4 3 5 3" xfId="3876" xr:uid="{C5AD4904-23DB-496F-96AC-D504047F18FD}"/>
    <cellStyle name="Currency 4 3 5 3 2" xfId="5660" xr:uid="{31FF7332-F33D-4CEF-8D21-FE1F3DC4676B}"/>
    <cellStyle name="Currency 4 3 5 4" xfId="4851" xr:uid="{49CD62CB-E4D5-48C0-AB1F-25A7862654B9}"/>
    <cellStyle name="Currency 4 3 5 4 2" xfId="10122" xr:uid="{5D13F96B-5241-4D2E-9C22-CB78D70E7AFA}"/>
    <cellStyle name="Currency 4 3 5 4 2 2" xfId="20185" xr:uid="{2F7CBEC3-FB63-40E4-A1FF-543321DBB819}"/>
    <cellStyle name="Currency 4 3 5 4 3" xfId="12800" xr:uid="{07227DB8-5510-4E59-86F9-7B2B0A2D23AE}"/>
    <cellStyle name="Currency 4 3 5 4 3 2" xfId="23018" xr:uid="{F736A5AA-DF0D-4749-A81A-ED9A75C95270}"/>
    <cellStyle name="Currency 4 3 5 4 4" xfId="17352" xr:uid="{535E49A9-3CA7-44C4-92E8-4A333FEE15BE}"/>
    <cellStyle name="Currency 4 3 5 5" xfId="3017" xr:uid="{87B4E355-DD9E-437C-8EAD-135AB1023D1E}"/>
    <cellStyle name="Currency 4 3 5 6" xfId="25668" xr:uid="{E5814C20-DD42-4258-BC9A-C572209CC2EE}"/>
    <cellStyle name="Currency 4 3 5 7" xfId="14222" xr:uid="{C8548501-68C3-4203-9B06-BB0FA90FB2C1}"/>
    <cellStyle name="Currency 4 3 6" xfId="1871" xr:uid="{6A879851-CD98-4A99-8C8F-20788A64B7AB}"/>
    <cellStyle name="Currency 4 3 6 2" xfId="2368" xr:uid="{07534621-8656-4CB5-8C31-BBB8384AC7E2}"/>
    <cellStyle name="Currency 4 3 6 2 2" xfId="7469" xr:uid="{5506F599-C41E-4A1A-9C40-2579DCA2BEB7}"/>
    <cellStyle name="Currency 4 3 6 2 2 2" xfId="26289" xr:uid="{593F4216-5ECA-4375-B6C7-3354C9E1CD22}"/>
    <cellStyle name="Currency 4 3 6 2 2 3" xfId="28584" xr:uid="{88D15E9F-DDFA-4B11-AFEE-EFCF11D4FC18}"/>
    <cellStyle name="Currency 4 3 6 2 2 4" xfId="18985" xr:uid="{342B0C96-C54B-4DBF-8445-AB70BF935A1C}"/>
    <cellStyle name="Currency 4 3 6 2 3" xfId="6242" xr:uid="{1B16C8A4-134E-4561-8878-FFF51B2961A2}"/>
    <cellStyle name="Currency 4 3 6 2 3 2" xfId="21818" xr:uid="{AC5B635D-77AD-4979-B132-935C8F4CA81F}"/>
    <cellStyle name="Currency 4 3 6 2 4" xfId="23441" xr:uid="{519F1EFE-BF14-4C5B-B8AC-7E7249E34BFF}"/>
    <cellStyle name="Currency 4 3 6 2 5" xfId="16152" xr:uid="{BFE06F01-94C7-4192-B6A6-DA8C188F7887}"/>
    <cellStyle name="Currency 4 3 6 3" xfId="3905" xr:uid="{E560E9F1-D665-4F02-B91C-845ABCA4B013}"/>
    <cellStyle name="Currency 4 3 6 4" xfId="8299" xr:uid="{D3F13642-05F0-4349-8171-D7B1B499DB2B}"/>
    <cellStyle name="Currency 4 3 6 5" xfId="25713" xr:uid="{C1F0DB95-F1DD-497C-9346-151EE71B24A4}"/>
    <cellStyle name="Currency 4 3 6 6" xfId="13989" xr:uid="{87225B82-8B00-4E7A-B404-C50714D25952}"/>
    <cellStyle name="Currency 4 3 7" xfId="3007" xr:uid="{C02F5709-EDA4-4E88-9B0B-6A2A85FE0A10}"/>
    <cellStyle name="Currency 4 3 7 2" xfId="3465" xr:uid="{B53342C3-DFEF-42C5-B4FC-E86E0D472375}"/>
    <cellStyle name="Currency 4 3 7 2 2" xfId="9119" xr:uid="{4E4AAD43-83C1-4B93-B415-B9416C887196}"/>
    <cellStyle name="Currency 4 3 7 2 2 2" xfId="18580" xr:uid="{3087A03B-0C62-48EC-B1C2-0BF2438714BD}"/>
    <cellStyle name="Currency 4 3 7 2 3" xfId="11238" xr:uid="{85FE0CD6-F794-4908-B434-BDDA694490A0}"/>
    <cellStyle name="Currency 4 3 7 2 3 2" xfId="21413" xr:uid="{BE9AF6B9-907E-425B-84A5-DD98188D1B14}"/>
    <cellStyle name="Currency 4 3 7 2 4" xfId="27576" xr:uid="{BAD29CE0-5592-4D76-ACBC-F268868429EE}"/>
    <cellStyle name="Currency 4 3 7 2 5" xfId="29024" xr:uid="{4E7CF131-85EE-45B6-B9E3-9E069F7F8695}"/>
    <cellStyle name="Currency 4 3 7 2 6" xfId="15747" xr:uid="{BBABED61-F9F1-4E00-9324-2B8BA87C4908}"/>
    <cellStyle name="Currency 4 3 7 3" xfId="4018" xr:uid="{C1737B66-8621-4E56-87FF-179071790B8E}"/>
    <cellStyle name="Currency 4 3 7 4" xfId="8295" xr:uid="{DBD9411C-6E60-4005-BF3C-0F749DA1B986}"/>
    <cellStyle name="Currency 4 3 7 5" xfId="25565" xr:uid="{9DF4D62A-A199-442C-9417-760C97329550}"/>
    <cellStyle name="Currency 4 3 7 6" xfId="13465" xr:uid="{BCFA5EC7-D50B-48C8-8399-6035EE7ABEB2}"/>
    <cellStyle name="Currency 4 3 8" xfId="3257" xr:uid="{4D69524F-53AB-4E8B-94D8-D3CCC987DFF3}"/>
    <cellStyle name="Currency 4 3 8 2" xfId="8945" xr:uid="{DE640412-4EDB-4C63-B204-9AD13B889A0F}"/>
    <cellStyle name="Currency 4 3 8 2 2" xfId="18336" xr:uid="{83C8BA83-5CDA-4AB0-877F-0B5A64D0E34A}"/>
    <cellStyle name="Currency 4 3 8 3" xfId="11018" xr:uid="{AD429578-97C0-44A8-8A61-CDE17593A849}"/>
    <cellStyle name="Currency 4 3 8 3 2" xfId="21169" xr:uid="{84176DFA-774F-40FA-B8F5-9F6827FE7399}"/>
    <cellStyle name="Currency 4 3 8 4" xfId="25147" xr:uid="{54954E4F-409C-4BD8-B962-51F56CEA0F83}"/>
    <cellStyle name="Currency 4 3 8 5" xfId="27690" xr:uid="{65B92359-664B-4F2B-AFEA-99A519EB8CC3}"/>
    <cellStyle name="Currency 4 3 8 6" xfId="15503" xr:uid="{8944EBAC-4853-4420-8048-F4AB19AF48BF}"/>
    <cellStyle name="Currency 4 3 9" xfId="4308" xr:uid="{1177DC90-74BE-4747-B751-D1F832348FE1}"/>
    <cellStyle name="Currency 4 3 9 2" xfId="9751" xr:uid="{CD37F981-C28F-492B-8EE2-7D496F8FFB9D}"/>
    <cellStyle name="Currency 4 3 9 2 2" xfId="19700" xr:uid="{9EF5394B-76B5-4EF9-9020-A7CB2A1FBDEE}"/>
    <cellStyle name="Currency 4 3 9 3" xfId="12317" xr:uid="{A35B6E24-2545-4790-8F2B-BC7AC3AA945E}"/>
    <cellStyle name="Currency 4 3 9 3 2" xfId="22533" xr:uid="{281DF415-230F-46B4-8CA2-3F7EF9177CCB}"/>
    <cellStyle name="Currency 4 3 9 4" xfId="27438" xr:uid="{0C016186-1D50-4417-9F0A-B37E204BE368}"/>
    <cellStyle name="Currency 4 3 9 5" xfId="26384" xr:uid="{372FFCF5-C7B4-4C2C-95A0-25925226A492}"/>
    <cellStyle name="Currency 4 3 9 6" xfId="16867" xr:uid="{F0496D6C-4371-4489-9E20-0B5ABEA473B4}"/>
    <cellStyle name="Currency 4 4" xfId="671" xr:uid="{00000000-0005-0000-0000-00009E020000}"/>
    <cellStyle name="Currency 4 4 10" xfId="8471" xr:uid="{97E3EA43-125F-4200-947C-7491D926D41D}"/>
    <cellStyle name="Currency 4 4 10 2" xfId="17683" xr:uid="{2278D43D-5E97-47A8-BFDE-26C91FE828DB}"/>
    <cellStyle name="Currency 4 4 11" xfId="10421" xr:uid="{6A853DD9-57B9-44B8-91D5-972689269FE7}"/>
    <cellStyle name="Currency 4 4 11 2" xfId="20516" xr:uid="{1DFD4EEF-18F7-48AA-B41B-CD2A66F80B31}"/>
    <cellStyle name="Currency 4 4 12" xfId="25597" xr:uid="{10DA10F1-6257-470C-A15D-3F192C6FDC37}"/>
    <cellStyle name="Currency 4 4 13" xfId="13043" xr:uid="{734F32C8-064A-4FCB-83BF-DFF6086D51EB}"/>
    <cellStyle name="Currency 4 4 2" xfId="672" xr:uid="{00000000-0005-0000-0000-00009F020000}"/>
    <cellStyle name="Currency 4 4 2 10" xfId="10422" xr:uid="{BBE40196-E397-4F9F-B446-488FC1CB52A9}"/>
    <cellStyle name="Currency 4 4 2 10 2" xfId="20517" xr:uid="{969A75A4-1A3F-48BF-918A-008946D5AFCA}"/>
    <cellStyle name="Currency 4 4 2 11" xfId="23784" xr:uid="{A2E7840C-2535-4CF9-AD7B-50033B7DD2EA}"/>
    <cellStyle name="Currency 4 4 2 12" xfId="13134" xr:uid="{A86D934A-236F-47A8-AFCA-6D1461C4A83F}"/>
    <cellStyle name="Currency 4 4 2 2" xfId="673" xr:uid="{00000000-0005-0000-0000-0000A0020000}"/>
    <cellStyle name="Currency 4 4 2 2 10" xfId="13718" xr:uid="{2A9B63C8-9357-49DF-A975-482C8626F0B4}"/>
    <cellStyle name="Currency 4 4 2 2 2" xfId="674" xr:uid="{00000000-0005-0000-0000-0000A1020000}"/>
    <cellStyle name="Currency 4 4 2 2 2 2" xfId="3840" xr:uid="{EA5645E1-1811-4696-AB70-4A71ADDB64BD}"/>
    <cellStyle name="Currency 4 4 2 2 2 2 2" xfId="9515" xr:uid="{0314C4A0-D4BA-4E8B-BA16-BAB645E131F7}"/>
    <cellStyle name="Currency 4 4 2 2 2 2 2 2" xfId="29200" xr:uid="{B12756BF-D53C-4C5E-B93B-9B163E988E8F}"/>
    <cellStyle name="Currency 4 4 2 2 2 2 2 3" xfId="26655" xr:uid="{B18E3E2E-18C7-4FBC-9DA7-435BFF434B63}"/>
    <cellStyle name="Currency 4 4 2 2 2 2 2 4" xfId="19167" xr:uid="{638B390C-E8A9-4E38-A286-2717B118EF98}"/>
    <cellStyle name="Currency 4 4 2 2 2 2 3" xfId="11790" xr:uid="{99B467BE-D20B-489C-9AA6-2F848B417FD8}"/>
    <cellStyle name="Currency 4 4 2 2 2 2 3 2" xfId="22000" xr:uid="{B448F891-5D08-45E4-B2E9-A2F58CE39FC2}"/>
    <cellStyle name="Currency 4 4 2 2 2 2 4" xfId="26226" xr:uid="{33264214-8EA7-4A6C-B21A-923575D7EF0F}"/>
    <cellStyle name="Currency 4 4 2 2 2 2 5" xfId="16334" xr:uid="{0B8335EC-49C6-426E-8C4E-4989A19F0EA1}"/>
    <cellStyle name="Currency 4 4 2 2 2 3" xfId="3112" xr:uid="{AB631670-21B4-44A6-B042-9F8102BE678C}"/>
    <cellStyle name="Currency 4 4 2 2 2 3 2" xfId="5661" xr:uid="{F9339FAB-4D93-4FCF-BA3D-6BC116F4ADA8}"/>
    <cellStyle name="Currency 4 4 2 2 2 4" xfId="3021" xr:uid="{1DF1C597-9C33-4F58-9214-74CAAB1D4795}"/>
    <cellStyle name="Currency 4 4 2 2 2 5" xfId="25984" xr:uid="{BE4D7EF5-D958-470E-9251-77FCE2C0268D}"/>
    <cellStyle name="Currency 4 4 2 2 2 6" xfId="14224" xr:uid="{33380D16-6E94-4FEA-90E8-B71A4DBFCDB6}"/>
    <cellStyle name="Currency 4 4 2 2 3" xfId="1877" xr:uid="{9300AC42-486D-45BA-9BD1-94BFCCD50AD4}"/>
    <cellStyle name="Currency 4 4 2 2 3 2" xfId="5028" xr:uid="{02E98FF7-DF01-41D2-8A29-CFD4673B589B}"/>
    <cellStyle name="Currency 4 4 2 2 3 2 2" xfId="10290" xr:uid="{EE224808-35E2-4966-937F-DE8D031FA97E}"/>
    <cellStyle name="Currency 4 4 2 2 3 2 2 2" xfId="20385" xr:uid="{5ACC83CD-56BA-407C-874F-372472AF4928}"/>
    <cellStyle name="Currency 4 4 2 2 3 2 3" xfId="12968" xr:uid="{CE52B720-EF8A-47D9-BCE7-DC960A3A21CC}"/>
    <cellStyle name="Currency 4 4 2 2 3 2 3 2" xfId="23218" xr:uid="{1B67CB77-40D3-462B-9A6A-CABA707BBC10}"/>
    <cellStyle name="Currency 4 4 2 2 3 2 4" xfId="28885" xr:uid="{849081E7-9B08-4FEB-BAEE-873B2BF4AD6A}"/>
    <cellStyle name="Currency 4 4 2 2 3 2 5" xfId="28111" xr:uid="{B7B1AC82-CBD1-489B-807D-58FFC1D8CAC0}"/>
    <cellStyle name="Currency 4 4 2 2 3 2 6" xfId="17552" xr:uid="{81904B3F-2E54-413C-A87C-00B1532DF6C0}"/>
    <cellStyle name="Currency 4 4 2 2 3 3" xfId="25664" xr:uid="{7D1CABAC-B31F-4ADE-9FFC-50876F2680A8}"/>
    <cellStyle name="Currency 4 4 2 2 4" xfId="3020" xr:uid="{FFCE0C41-25E8-4C6A-A4C7-BE10EA7DC4C9}"/>
    <cellStyle name="Currency 4 4 2 2 4 2" xfId="5259" xr:uid="{D2A389B5-12E3-4F42-8718-AAD347FE55AF}"/>
    <cellStyle name="Currency 4 4 2 2 4 2 2" xfId="27382" xr:uid="{81B30BD6-70BE-4602-908F-A55CE259178D}"/>
    <cellStyle name="Currency 4 4 2 2 4 3" xfId="26781" xr:uid="{01AED1AD-ADC5-4CCA-A767-5F504A51257A}"/>
    <cellStyle name="Currency 4 4 2 2 5" xfId="4699" xr:uid="{503AF913-D406-4FD0-9436-4B3EB380242C}"/>
    <cellStyle name="Currency 4 4 2 2 5 2" xfId="10006" xr:uid="{423B4D14-4467-4B58-840D-E0DFA6970378}"/>
    <cellStyle name="Currency 4 4 2 2 5 2 2" xfId="20033" xr:uid="{27571A4E-8E99-499A-8736-287026148040}"/>
    <cellStyle name="Currency 4 4 2 2 5 3" xfId="12648" xr:uid="{A9F3EC41-FA79-42C4-B558-7D62AF41BCB9}"/>
    <cellStyle name="Currency 4 4 2 2 5 3 2" xfId="22866" xr:uid="{99E28EE9-2ED5-4928-890E-13619D7E9902}"/>
    <cellStyle name="Currency 4 4 2 2 5 4" xfId="28487" xr:uid="{B7348F8A-FFFD-411E-AA3D-AD3B71EC7BC2}"/>
    <cellStyle name="Currency 4 4 2 2 5 5" xfId="27715" xr:uid="{E740355A-F07A-45F1-A418-6CF356142888}"/>
    <cellStyle name="Currency 4 4 2 2 5 6" xfId="17200" xr:uid="{726460FB-2A5E-4EA8-A947-F35CE57189C9}"/>
    <cellStyle name="Currency 4 4 2 2 6" xfId="7970" xr:uid="{F8FA958E-1166-47D6-9643-BEE9113BBD27}"/>
    <cellStyle name="Currency 4 4 2 2 6 2" xfId="26341" xr:uid="{EF8CF652-4213-47D4-AB27-58CF2934065E}"/>
    <cellStyle name="Currency 4 4 2 2 6 3" xfId="28919" xr:uid="{8D67C7DC-5A17-4288-9349-4234B8992825}"/>
    <cellStyle name="Currency 4 4 2 2 6 4" xfId="14854" xr:uid="{8F469BAD-D2B9-4873-BB1E-C0846E0DF4BA}"/>
    <cellStyle name="Currency 4 4 2 2 7" xfId="8473" xr:uid="{5263678B-95BA-46DA-BFEE-6B0E54592C1D}"/>
    <cellStyle name="Currency 4 4 2 2 7 2" xfId="17685" xr:uid="{5868C56C-6764-471E-BE26-B21367AC22AD}"/>
    <cellStyle name="Currency 4 4 2 2 8" xfId="10423" xr:uid="{8BF6CE43-E7F1-42E8-8214-7EA3DC069241}"/>
    <cellStyle name="Currency 4 4 2 2 8 2" xfId="20518" xr:uid="{3D23BBAD-2ED0-46C8-95A6-614F5B2BB04A}"/>
    <cellStyle name="Currency 4 4 2 2 9" xfId="23630" xr:uid="{1C00B5B2-4576-42E9-8CB5-EA06D3B8F536}"/>
    <cellStyle name="Currency 4 4 2 3" xfId="675" xr:uid="{00000000-0005-0000-0000-0000A2020000}"/>
    <cellStyle name="Currency 4 4 2 3 2" xfId="3841" xr:uid="{C371AF3B-2706-47FC-8B75-5A73364F3642}"/>
    <cellStyle name="Currency 4 4 2 3 2 2" xfId="9516" xr:uid="{CA910B56-7AF4-4C68-AB6B-81E4E059C39F}"/>
    <cellStyle name="Currency 4 4 2 3 2 2 2" xfId="29201" xr:uid="{6FD94665-7CCC-4410-A992-6C7111872592}"/>
    <cellStyle name="Currency 4 4 2 3 2 2 3" xfId="27011" xr:uid="{93A304E8-54F6-4E55-BF5F-E0E948883973}"/>
    <cellStyle name="Currency 4 4 2 3 2 2 4" xfId="19168" xr:uid="{0CFC2ADF-528A-4FAD-936F-7942D34B0495}"/>
    <cellStyle name="Currency 4 4 2 3 2 3" xfId="11791" xr:uid="{354EEAE1-2F6D-4655-AD9D-3EEC78BD02C2}"/>
    <cellStyle name="Currency 4 4 2 3 2 3 2" xfId="22001" xr:uid="{91C38BD2-8E8A-4B98-87B1-DEDB67678082}"/>
    <cellStyle name="Currency 4 4 2 3 2 4" xfId="23841" xr:uid="{03F001F5-55DD-4764-9DE1-B92AF1E94742}"/>
    <cellStyle name="Currency 4 4 2 3 2 5" xfId="16335" xr:uid="{A8A7234F-A229-4ACE-956C-E780641D254A}"/>
    <cellStyle name="Currency 4 4 2 3 3" xfId="4009" xr:uid="{352B5244-DA4F-47E9-BFD0-134341668210}"/>
    <cellStyle name="Currency 4 4 2 3 3 2" xfId="5662" xr:uid="{7A79C873-7C5F-42D7-9F04-A60B6C31484A}"/>
    <cellStyle name="Currency 4 4 2 3 4" xfId="4852" xr:uid="{A7D9631C-0B57-4946-A522-870CE5A44AD1}"/>
    <cellStyle name="Currency 4 4 2 3 4 2" xfId="10123" xr:uid="{83197442-92FF-4F87-B608-3B2BA674FCA2}"/>
    <cellStyle name="Currency 4 4 2 3 4 2 2" xfId="20186" xr:uid="{34008254-5144-4DF9-96BC-EE5494ED9A62}"/>
    <cellStyle name="Currency 4 4 2 3 4 3" xfId="12801" xr:uid="{DDB4BE06-E763-49B4-85D7-B3DC5AC05CF3}"/>
    <cellStyle name="Currency 4 4 2 3 4 3 2" xfId="23019" xr:uid="{C0DEE37F-2918-4ECB-85C6-5B0262440B2B}"/>
    <cellStyle name="Currency 4 4 2 3 4 4" xfId="17353" xr:uid="{B7EF32F2-5E29-4433-AF0B-3B29BF19083F}"/>
    <cellStyle name="Currency 4 4 2 3 5" xfId="3022" xr:uid="{5DFF3426-7AC3-4B7D-B69F-AF6974B5CE60}"/>
    <cellStyle name="Currency 4 4 2 3 6" xfId="24110" xr:uid="{113E9F9C-B6D4-4F62-8055-03A43EFA0E76}"/>
    <cellStyle name="Currency 4 4 2 3 7" xfId="14225" xr:uid="{852FF611-DD1E-4597-9E80-7C13077377D7}"/>
    <cellStyle name="Currency 4 4 2 4" xfId="1876" xr:uid="{4BCD3B7A-4F8B-453D-9C0D-5B7F197B1C54}"/>
    <cellStyle name="Currency 4 4 2 4 2" xfId="2485" xr:uid="{05EDB918-E8CD-4CC4-B3B8-18B9C1445994}"/>
    <cellStyle name="Currency 4 4 2 4 2 2" xfId="7539" xr:uid="{6B9B2FEF-048F-47CA-ABFA-5350A70BE124}"/>
    <cellStyle name="Currency 4 4 2 4 2 2 2" xfId="29199" xr:uid="{BBBE8605-676B-4A2F-9A55-C144E0140FB7}"/>
    <cellStyle name="Currency 4 4 2 4 2 2 3" xfId="28979" xr:uid="{DC1F4629-BE82-466A-B011-5A0C6EB1956F}"/>
    <cellStyle name="Currency 4 4 2 4 2 2 4" xfId="19166" xr:uid="{9EF4B385-0570-4A60-8611-9D377ACFC365}"/>
    <cellStyle name="Currency 4 4 2 4 2 3" xfId="6333" xr:uid="{221E4CA9-F223-42A0-A75A-D450329BDD71}"/>
    <cellStyle name="Currency 4 4 2 4 2 3 2" xfId="21999" xr:uid="{BBA3521A-EF57-4D56-A825-6672E6CEDDF3}"/>
    <cellStyle name="Currency 4 4 2 4 2 4" xfId="24237" xr:uid="{662049B9-E8C6-41C6-867E-9A8024B9F419}"/>
    <cellStyle name="Currency 4 4 2 4 2 5" xfId="16333" xr:uid="{EAED1264-89D4-405E-9448-70177D79C00C}"/>
    <cellStyle name="Currency 4 4 2 4 3" xfId="3874" xr:uid="{AA8EF662-C684-439D-9F6B-9801B7AA1AA9}"/>
    <cellStyle name="Currency 4 4 2 4 4" xfId="8301" xr:uid="{EAB0559C-8F3D-44CC-85DA-8774711C945C}"/>
    <cellStyle name="Currency 4 4 2 4 5" xfId="25736" xr:uid="{4CBA02A9-FF31-4C9C-B52B-3ADA2F681378}"/>
    <cellStyle name="Currency 4 4 2 4 6" xfId="14223" xr:uid="{B3F3C3E2-B8C3-4F15-9332-5C15236B819D}"/>
    <cellStyle name="Currency 4 4 2 5" xfId="3019" xr:uid="{D089B770-4B4B-47C2-9AC2-B4568DB50D39}"/>
    <cellStyle name="Currency 4 4 2 5 2" xfId="3581" xr:uid="{4406340E-14FC-4238-8E08-4EC03DEBA723}"/>
    <cellStyle name="Currency 4 4 2 5 2 2" xfId="9235" xr:uid="{DBB1D766-431C-4788-B0FB-3816B9DB984D}"/>
    <cellStyle name="Currency 4 4 2 5 2 2 2" xfId="18723" xr:uid="{73DB01E2-F21C-4349-AEC3-B0059DE67780}"/>
    <cellStyle name="Currency 4 4 2 5 2 3" xfId="11379" xr:uid="{95EC8B6A-F5AD-4112-ACA2-CAB0A60705AD}"/>
    <cellStyle name="Currency 4 4 2 5 2 3 2" xfId="21556" xr:uid="{1C28498A-371C-432B-A04F-10A9EC9D62AD}"/>
    <cellStyle name="Currency 4 4 2 5 2 4" xfId="28969" xr:uid="{9157C11C-0E03-4F71-A979-AF6A71B72F09}"/>
    <cellStyle name="Currency 4 4 2 5 2 5" xfId="29053" xr:uid="{A796B05C-D6E9-43B7-8299-6E91AF5D970B}"/>
    <cellStyle name="Currency 4 4 2 5 2 6" xfId="15890" xr:uid="{17585FDF-6604-4BE4-8418-3B72C3230D29}"/>
    <cellStyle name="Currency 4 4 2 5 3" xfId="3978" xr:uid="{D8612C44-C920-4AA6-941A-905B0D136321}"/>
    <cellStyle name="Currency 4 4 2 5 4" xfId="8300" xr:uid="{030D6B5A-6B7E-4CF8-B574-0877FB815630}"/>
    <cellStyle name="Currency 4 4 2 5 5" xfId="25435" xr:uid="{C7B9C1AD-C413-41F8-9DB7-576492B018D7}"/>
    <cellStyle name="Currency 4 4 2 5 6" xfId="13608" xr:uid="{16212F04-AB0A-4C82-A3FB-796317D96C6D}"/>
    <cellStyle name="Currency 4 4 2 6" xfId="3328" xr:uid="{5765A68A-54D4-4E9B-9F5E-6C659D5E1219}"/>
    <cellStyle name="Currency 4 4 2 6 2" xfId="9014" xr:uid="{A9D8612E-17A7-4D78-AD57-EF10F6506770}"/>
    <cellStyle name="Currency 4 4 2 6 2 2" xfId="18407" xr:uid="{D3F3422D-EFF1-469E-A9BB-780EC77910F1}"/>
    <cellStyle name="Currency 4 4 2 6 3" xfId="11089" xr:uid="{4FACC013-3966-420D-A808-C269CDA13182}"/>
    <cellStyle name="Currency 4 4 2 6 3 2" xfId="21240" xr:uid="{A97390EB-73BE-48F2-B8AC-5254BDDD37F6}"/>
    <cellStyle name="Currency 4 4 2 6 4" xfId="25262" xr:uid="{92D61867-3B26-4117-BAFB-096B7CECA7BF}"/>
    <cellStyle name="Currency 4 4 2 6 5" xfId="28818" xr:uid="{4C7EE921-3782-403F-9C6D-4F1EB968C4EE}"/>
    <cellStyle name="Currency 4 4 2 6 6" xfId="15574" xr:uid="{DFF46B1A-66DC-43B6-9A3F-5D46DF08BAB2}"/>
    <cellStyle name="Currency 4 4 2 7" xfId="4255" xr:uid="{109FC04F-CF54-448E-BF93-274FFA4DCE1C}"/>
    <cellStyle name="Currency 4 4 2 7 2" xfId="9700" xr:uid="{B0251D71-569C-4DBE-A758-28D35FB832CA}"/>
    <cellStyle name="Currency 4 4 2 7 2 2" xfId="19648" xr:uid="{86A00B60-D6E5-4265-8C68-2B55A54188B4}"/>
    <cellStyle name="Currency 4 4 2 7 3" xfId="12265" xr:uid="{A4DD0491-EE8C-447A-8781-91585FA549CD}"/>
    <cellStyle name="Currency 4 4 2 7 3 2" xfId="22481" xr:uid="{4E2A1085-8D23-44B5-9D33-D6BF9CAD5C7A}"/>
    <cellStyle name="Currency 4 4 2 7 4" xfId="28011" xr:uid="{9975620C-5F7A-4E42-A50F-D6F478B5DAE5}"/>
    <cellStyle name="Currency 4 4 2 7 5" xfId="28866" xr:uid="{A578CFCE-1702-4CCB-BB7E-0185F8345A84}"/>
    <cellStyle name="Currency 4 4 2 7 6" xfId="16815" xr:uid="{87342C0A-3C21-4120-8EC8-2D6D516AF511}"/>
    <cellStyle name="Currency 4 4 2 8" xfId="7969" xr:uid="{92D76CE0-B348-496E-BE2E-ECEA18702E1B}"/>
    <cellStyle name="Currency 4 4 2 8 2" xfId="14853" xr:uid="{349B0399-253B-4B88-B1C9-AFBEE7617427}"/>
    <cellStyle name="Currency 4 4 2 9" xfId="8472" xr:uid="{8CE3D8EE-2C23-49FC-99A3-ADA14D632D9E}"/>
    <cellStyle name="Currency 4 4 2 9 2" xfId="17684" xr:uid="{8B873FBA-3D6F-4861-86EC-E08294F40684}"/>
    <cellStyle name="Currency 4 4 3" xfId="676" xr:uid="{00000000-0005-0000-0000-0000A3020000}"/>
    <cellStyle name="Currency 4 4 3 10" xfId="13292" xr:uid="{061EA8C3-89DD-4256-9777-B4D20F5149BE}"/>
    <cellStyle name="Currency 4 4 3 2" xfId="677" xr:uid="{00000000-0005-0000-0000-0000A4020000}"/>
    <cellStyle name="Currency 4 4 3 2 2" xfId="3842" xr:uid="{E76D1947-C727-4A8C-9AB1-1F3AAF233292}"/>
    <cellStyle name="Currency 4 4 3 2 2 2" xfId="9517" xr:uid="{01B85B77-DC34-4D01-A559-4FD44285BE22}"/>
    <cellStyle name="Currency 4 4 3 2 2 2 2" xfId="29202" xr:uid="{2A4B2DA0-FE75-4601-AE9A-F94B8E061D08}"/>
    <cellStyle name="Currency 4 4 3 2 2 2 3" xfId="28822" xr:uid="{2F13AEE5-CE2C-4F50-B299-0E5378D56E94}"/>
    <cellStyle name="Currency 4 4 3 2 2 2 4" xfId="19169" xr:uid="{F5EDC733-C20C-411B-ABFF-ED9D96B98FDD}"/>
    <cellStyle name="Currency 4 4 3 2 2 3" xfId="11792" xr:uid="{AEC4C762-4A25-490E-A0D2-B441E2DBF8A8}"/>
    <cellStyle name="Currency 4 4 3 2 2 3 2" xfId="22002" xr:uid="{77547FC8-EE3F-45E4-B6DB-A646720245FB}"/>
    <cellStyle name="Currency 4 4 3 2 2 4" xfId="24992" xr:uid="{CE60CE8D-163A-4FC5-86CA-87444BA33590}"/>
    <cellStyle name="Currency 4 4 3 2 2 5" xfId="16336" xr:uid="{31CCEF96-C87B-4F6A-95EB-04789CF5C5A6}"/>
    <cellStyle name="Currency 4 4 3 2 3" xfId="3871" xr:uid="{7DB8D3EC-E530-4B96-8F97-A3192F737A86}"/>
    <cellStyle name="Currency 4 4 3 2 3 2" xfId="5663" xr:uid="{BB4F3212-970A-469F-8ED3-68B8ECC2CC92}"/>
    <cellStyle name="Currency 4 4 3 2 4" xfId="3024" xr:uid="{C8D03A8C-4590-4942-94A5-D387871AB3BA}"/>
    <cellStyle name="Currency 4 4 3 2 5" xfId="24347" xr:uid="{43460165-B9C3-4A56-9BD7-B90193A1B580}"/>
    <cellStyle name="Currency 4 4 3 2 6" xfId="14226" xr:uid="{E39EB9F2-CD22-4F56-A5AE-42E5947DFBF0}"/>
    <cellStyle name="Currency 4 4 3 3" xfId="1878" xr:uid="{C17C1B43-6BD4-40F0-8433-3CD61C2EF457}"/>
    <cellStyle name="Currency 4 4 3 3 2" xfId="3658" xr:uid="{E1D1D0B3-8A8B-411A-8455-1826A9AEE1D0}"/>
    <cellStyle name="Currency 4 4 3 3 2 2" xfId="9313" xr:uid="{25BC9F37-697E-4D8C-9048-C9D5BE2B805C}"/>
    <cellStyle name="Currency 4 4 3 3 2 2 2" xfId="18804" xr:uid="{B55B1E59-45D0-4156-A7F5-0EB39DC7677D}"/>
    <cellStyle name="Currency 4 4 3 3 2 3" xfId="11460" xr:uid="{FE8EA2E5-00AF-4878-AAD7-3FF01F3C970E}"/>
    <cellStyle name="Currency 4 4 3 3 2 3 2" xfId="21637" xr:uid="{138922D9-CC30-446B-B152-FF753370362E}"/>
    <cellStyle name="Currency 4 4 3 3 2 4" xfId="15971" xr:uid="{9B21FB84-0332-475B-9B03-BC2EAADD9083}"/>
    <cellStyle name="Currency 4 4 3 3 3" xfId="3901" xr:uid="{9AA1F91E-44D3-497B-840F-95DE754B1183}"/>
    <cellStyle name="Currency 4 4 3 3 4" xfId="8302" xr:uid="{8D2F4600-2073-4C01-9F1F-67E6F4951D1D}"/>
    <cellStyle name="Currency 4 4 3 3 5" xfId="23402" xr:uid="{B9F0DF98-9450-4988-A615-0DF73BC40237}"/>
    <cellStyle name="Currency 4 4 3 3 6" xfId="13717" xr:uid="{CD4997A6-ACFA-43A5-9351-73E9F0CDA428}"/>
    <cellStyle name="Currency 4 4 3 4" xfId="3023" xr:uid="{3D843AAF-4C7C-4DB3-9B50-D757F872AA51}"/>
    <cellStyle name="Currency 4 4 3 4 2" xfId="4196" xr:uid="{568B0EA3-C282-4589-9BA4-BA46F8D150E1}"/>
    <cellStyle name="Currency 4 4 3 4 2 2" xfId="9656" xr:uid="{701AD8CF-4A69-4778-8179-D215959AEBE1}"/>
    <cellStyle name="Currency 4 4 3 4 2 2 2" xfId="19599" xr:uid="{674AE826-B9DA-4F8C-AA27-B983BF397A4A}"/>
    <cellStyle name="Currency 4 4 3 4 2 3" xfId="12217" xr:uid="{50A4F14C-E81C-4D19-9D4F-C28F8BFA8364}"/>
    <cellStyle name="Currency 4 4 3 4 2 3 2" xfId="22432" xr:uid="{35EBFD9E-0E51-411C-AAF7-A80625260D5F}"/>
    <cellStyle name="Currency 4 4 3 4 2 4" xfId="26424" xr:uid="{BDAB6880-6FE9-47AB-972E-92C8E460BDE5}"/>
    <cellStyle name="Currency 4 4 3 4 2 5" xfId="27825" xr:uid="{ED704CFF-8130-4FE8-AC8A-3F04142CD8DC}"/>
    <cellStyle name="Currency 4 4 3 4 2 6" xfId="16766" xr:uid="{AAA6D8E6-CD41-42F4-BA62-9E487D33D076}"/>
    <cellStyle name="Currency 4 4 3 4 3" xfId="23457" xr:uid="{4FBCA2D7-11BE-4EEB-8F8B-F925423FDACC}"/>
    <cellStyle name="Currency 4 4 3 5" xfId="4562" xr:uid="{90F01519-AA81-456B-9616-A01181C91E9C}"/>
    <cellStyle name="Currency 4 4 3 5 2" xfId="9915" xr:uid="{F933284A-0651-4ABB-BFAF-CC93F71FB018}"/>
    <cellStyle name="Currency 4 4 3 5 2 2" xfId="29363" xr:uid="{0C8A7F4E-D809-49C3-9482-C64F9B50E13D}"/>
    <cellStyle name="Currency 4 4 3 5 2 3" xfId="27185" xr:uid="{CFABA0A5-B926-4F58-A20A-355378077AD5}"/>
    <cellStyle name="Currency 4 4 3 5 2 4" xfId="19896" xr:uid="{B2DD0F25-36AF-4190-911F-4F41CFA79C8A}"/>
    <cellStyle name="Currency 4 4 3 5 3" xfId="12511" xr:uid="{4574040D-B59F-48FC-AF12-30D25673746F}"/>
    <cellStyle name="Currency 4 4 3 5 3 2" xfId="22729" xr:uid="{DBF054B6-0B72-4677-91A9-707EDBAB8DF3}"/>
    <cellStyle name="Currency 4 4 3 5 4" xfId="26022" xr:uid="{3E047DC1-FCF0-42B9-892C-D88D437C6341}"/>
    <cellStyle name="Currency 4 4 3 5 5" xfId="17063" xr:uid="{C2E0649C-57DD-4998-9A42-2BBA7443E09F}"/>
    <cellStyle name="Currency 4 4 3 6" xfId="7971" xr:uid="{7E3AD265-12C2-47D3-A221-3FC099F413DC}"/>
    <cellStyle name="Currency 4 4 3 6 2" xfId="27481" xr:uid="{71351DBB-712E-4824-8F5C-F494AF91C965}"/>
    <cellStyle name="Currency 4 4 3 6 3" xfId="27271" xr:uid="{84BBD06A-F3FE-413F-AA94-502AEEEB0BFD}"/>
    <cellStyle name="Currency 4 4 3 6 4" xfId="14855" xr:uid="{4FE43877-A574-462D-A552-6F3FB1ABEFB0}"/>
    <cellStyle name="Currency 4 4 3 7" xfId="8474" xr:uid="{813107E3-C16F-4E75-966F-6F2CEEB6E5D7}"/>
    <cellStyle name="Currency 4 4 3 7 2" xfId="26483" xr:uid="{7FF0A509-E7A6-4608-9BC9-EB7700151B09}"/>
    <cellStyle name="Currency 4 4 3 7 3" xfId="27437" xr:uid="{EC925156-8920-4D48-823D-57A2380B76F1}"/>
    <cellStyle name="Currency 4 4 3 7 4" xfId="17686" xr:uid="{238DE2BD-8A5D-4727-9D8D-A20DAD0105D6}"/>
    <cellStyle name="Currency 4 4 3 8" xfId="10424" xr:uid="{F52444EF-40E1-4A67-B1C4-D31435C74928}"/>
    <cellStyle name="Currency 4 4 3 8 2" xfId="20519" xr:uid="{99A8DBC2-D2DC-4C9F-9EC8-A49D2D95BC0C}"/>
    <cellStyle name="Currency 4 4 3 9" xfId="25986" xr:uid="{995EB420-30CB-4DD7-86E1-D4D6C9E4D39F}"/>
    <cellStyle name="Currency 4 4 4" xfId="678" xr:uid="{00000000-0005-0000-0000-0000A5020000}"/>
    <cellStyle name="Currency 4 4 4 10" xfId="14227" xr:uid="{7084480F-0596-4EBA-B2DA-0A0445A7CC99}"/>
    <cellStyle name="Currency 4 4 4 2" xfId="3026" xr:uid="{7C2D54CA-77AF-4960-BCF5-7F1FC53AAB97}"/>
    <cellStyle name="Currency 4 4 4 2 2" xfId="6641" xr:uid="{0CB8D499-A6F9-450D-B737-C8A3B03B0260}"/>
    <cellStyle name="Currency 4 4 4 2 2 2" xfId="24082" xr:uid="{C0E59A46-DF0D-408A-851D-3BF1D08E41CA}"/>
    <cellStyle name="Currency 4 4 4 2 3" xfId="23741" xr:uid="{1C570D1F-56D0-443C-9BAE-2F67271DA8F9}"/>
    <cellStyle name="Currency 4 4 4 3" xfId="3027" xr:uid="{97A298E5-E433-439F-A5E4-5006BBD0FAC9}"/>
    <cellStyle name="Currency 4 4 4 3 2" xfId="5664" xr:uid="{9861CC81-5B84-4D90-8869-5AE1A75077CB}"/>
    <cellStyle name="Currency 4 4 4 4" xfId="3025" xr:uid="{A1A0D295-F383-4E03-9325-FF98D176DE82}"/>
    <cellStyle name="Currency 4 4 4 5" xfId="4853" xr:uid="{6E4E29B7-74D8-4C33-A54A-9182FA14653D}"/>
    <cellStyle name="Currency 4 4 4 5 2" xfId="10124" xr:uid="{6E56E283-26C2-4DED-9037-272593BAA2FC}"/>
    <cellStyle name="Currency 4 4 4 5 2 2" xfId="20187" xr:uid="{C4B0B512-2362-4028-9B00-17254F825AED}"/>
    <cellStyle name="Currency 4 4 4 5 3" xfId="12802" xr:uid="{EF4FE727-D7C9-4CE6-AB17-8AB0E099B298}"/>
    <cellStyle name="Currency 4 4 4 5 3 2" xfId="23020" xr:uid="{B4E93B66-1882-4A2E-9181-7951300E5DAD}"/>
    <cellStyle name="Currency 4 4 4 5 4" xfId="17354" xr:uid="{8F88F07D-2708-4DB1-A045-56E68B763AEE}"/>
    <cellStyle name="Currency 4 4 4 6" xfId="7972" xr:uid="{F7AB8DD3-7EE3-492B-8FA2-0B43B099EFDA}"/>
    <cellStyle name="Currency 4 4 4 6 2" xfId="14856" xr:uid="{237FC3DE-A05F-49BF-9656-80B889510C45}"/>
    <cellStyle name="Currency 4 4 4 7" xfId="8475" xr:uid="{F184115E-FBDD-4583-BADD-670ADB5A13F8}"/>
    <cellStyle name="Currency 4 4 4 7 2" xfId="17687" xr:uid="{AC26FC67-2ADC-4B16-B976-D281597C2FD7}"/>
    <cellStyle name="Currency 4 4 4 8" xfId="10425" xr:uid="{B6229733-C3D8-46D8-9F0A-23C813A3CD17}"/>
    <cellStyle name="Currency 4 4 4 8 2" xfId="20520" xr:uid="{EDB77A39-E273-4D6C-8BFE-0F83E7F53E93}"/>
    <cellStyle name="Currency 4 4 4 9" xfId="23375" xr:uid="{BE8FBEC4-C754-429F-96A3-FF9E2B389ACC}"/>
    <cellStyle name="Currency 4 4 5" xfId="679" xr:uid="{00000000-0005-0000-0000-0000A6020000}"/>
    <cellStyle name="Currency 4 4 5 2" xfId="3740" xr:uid="{55233A6E-6DAF-482A-836D-8B9425369908}"/>
    <cellStyle name="Currency 4 4 5 2 2" xfId="9451" xr:uid="{5E92ED05-849B-40A0-8D11-E2EF1F1C5ABB}"/>
    <cellStyle name="Currency 4 4 5 2 2 2" xfId="26899" xr:uid="{F473861F-BE34-4242-A83D-347273F9354C}"/>
    <cellStyle name="Currency 4 4 5 2 2 3" xfId="28719" xr:uid="{8D09BCAF-2216-4741-AFAE-D7694D0A9762}"/>
    <cellStyle name="Currency 4 4 5 2 2 4" xfId="18986" xr:uid="{FABCAC3A-5265-499D-8439-D496A285B306}"/>
    <cellStyle name="Currency 4 4 5 2 3" xfId="11632" xr:uid="{D01DE853-1122-4D9C-9D12-1EE5AE30CFAC}"/>
    <cellStyle name="Currency 4 4 5 2 3 2" xfId="21819" xr:uid="{44C26971-5099-4C9F-BFF9-A5DA999B6613}"/>
    <cellStyle name="Currency 4 4 5 2 4" xfId="25701" xr:uid="{EFB8B710-146A-4688-8FD5-88743AC7069F}"/>
    <cellStyle name="Currency 4 4 5 2 5" xfId="16153" xr:uid="{B4B03F7A-3F46-4902-B6D6-F3DA9024AB06}"/>
    <cellStyle name="Currency 4 4 5 3" xfId="3877" xr:uid="{03EE5C75-CFF1-4E5B-B712-D2749477E5C5}"/>
    <cellStyle name="Currency 4 4 5 3 2" xfId="5665" xr:uid="{FC82FDAA-B21E-4B32-9480-A7409C7E87B5}"/>
    <cellStyle name="Currency 4 4 5 4" xfId="3028" xr:uid="{8D024D64-BF33-481D-B19E-8CC66B29603E}"/>
    <cellStyle name="Currency 4 4 5 5" xfId="23561" xr:uid="{8296A780-FCC9-4D82-860E-B9BE34084AA1}"/>
    <cellStyle name="Currency 4 4 5 6" xfId="13990" xr:uid="{AF16FAB9-E5FE-4A3C-BBC8-82F014CA4C85}"/>
    <cellStyle name="Currency 4 4 6" xfId="1875" xr:uid="{DD32F590-C661-4695-98F7-C9F1C25730E1}"/>
    <cellStyle name="Currency 4 4 6 2" xfId="3445" xr:uid="{9EDA4B01-E965-4F76-9289-EE44B834A5A1}"/>
    <cellStyle name="Currency 4 4 6 2 2" xfId="9099" xr:uid="{70EA0799-A166-4559-AB4C-36E9E73F374D}"/>
    <cellStyle name="Currency 4 4 6 2 2 2" xfId="18560" xr:uid="{8DFD0F2E-D2B0-4845-85AD-D7A3A2ACE19B}"/>
    <cellStyle name="Currency 4 4 6 2 3" xfId="11218" xr:uid="{E721B1D6-1D26-4A00-8D35-7F7A156B4D73}"/>
    <cellStyle name="Currency 4 4 6 2 3 2" xfId="21393" xr:uid="{283C1B0F-2EF4-4A2D-9BF6-7A8F74DF817C}"/>
    <cellStyle name="Currency 4 4 6 2 4" xfId="27822" xr:uid="{0F889593-C486-4B94-B5C7-22CD7B231A48}"/>
    <cellStyle name="Currency 4 4 6 2 5" xfId="26713" xr:uid="{522CB8F8-BDE1-43B4-BEB0-6DC0860490CC}"/>
    <cellStyle name="Currency 4 4 6 2 6" xfId="15727" xr:uid="{53B588B7-C3DE-4B25-99C7-A53FA3D9F008}"/>
    <cellStyle name="Currency 4 4 6 3" xfId="3909" xr:uid="{FCDC5AF1-5DB1-42D0-A6CC-B3C2038D74E6}"/>
    <cellStyle name="Currency 4 4 6 4" xfId="8303" xr:uid="{E3C9897F-35A6-477A-B945-0FEF9DE94EFE}"/>
    <cellStyle name="Currency 4 4 6 5" xfId="25838" xr:uid="{43768786-1FBB-453E-9D2E-3259DB17C715}"/>
    <cellStyle name="Currency 4 4 6 6" xfId="13445" xr:uid="{995D2C9F-051E-4CFB-9103-9729A7308ABD}"/>
    <cellStyle name="Currency 4 4 7" xfId="3018" xr:uid="{64154F14-7F59-4A55-831E-E1BD557ED7FB}"/>
    <cellStyle name="Currency 4 4 7 2" xfId="3237" xr:uid="{B40AB976-0341-4D1A-9014-1984E39725C0}"/>
    <cellStyle name="Currency 4 4 7 2 2" xfId="8925" xr:uid="{020039F5-8FD0-4939-B764-2355EC0C4D1F}"/>
    <cellStyle name="Currency 4 4 7 2 2 2" xfId="18316" xr:uid="{8A36C51A-DFEA-49B7-8977-D08B506DA970}"/>
    <cellStyle name="Currency 4 4 7 2 3" xfId="10998" xr:uid="{52BD5E1E-A2F7-41F6-88D2-2EC9F3C6F343}"/>
    <cellStyle name="Currency 4 4 7 2 3 2" xfId="21149" xr:uid="{FF1C9092-E522-4F1F-9160-27F937BA2FBF}"/>
    <cellStyle name="Currency 4 4 7 2 4" xfId="28064" xr:uid="{8894712F-2CEB-4CF7-AEE7-5FE4E9805AE7}"/>
    <cellStyle name="Currency 4 4 7 2 5" xfId="26971" xr:uid="{5514FF41-5DA6-463D-895E-1AD17340755C}"/>
    <cellStyle name="Currency 4 4 7 2 6" xfId="15483" xr:uid="{B64AE8E8-EE54-4B46-997A-27BB60EE6511}"/>
    <cellStyle name="Currency 4 4 7 3" xfId="3867" xr:uid="{4CCE2D21-38F5-4640-B763-FC10AE48109E}"/>
    <cellStyle name="Currency 4 4 7 4" xfId="24549" xr:uid="{55A12BBD-2922-496A-8B20-DB8511030F79}"/>
    <cellStyle name="Currency 4 4 8" xfId="4309" xr:uid="{C2C57DA2-D07D-434D-A378-10F7998B4771}"/>
    <cellStyle name="Currency 4 4 8 2" xfId="9752" xr:uid="{FFFD865A-1722-4B29-9F55-32695F17E84E}"/>
    <cellStyle name="Currency 4 4 8 2 2" xfId="19701" xr:uid="{412AD93D-1FF8-44B3-B77D-EEDFC6B20194}"/>
    <cellStyle name="Currency 4 4 8 3" xfId="12318" xr:uid="{47EBF85F-1AFD-44D7-A905-5737FD77B131}"/>
    <cellStyle name="Currency 4 4 8 3 2" xfId="22534" xr:uid="{872D4983-120A-4BD8-902F-12E689E98424}"/>
    <cellStyle name="Currency 4 4 8 4" xfId="26889" xr:uid="{0B8BC4CB-A3EA-4853-9475-6A77CDB8EC6F}"/>
    <cellStyle name="Currency 4 4 8 5" xfId="29086" xr:uid="{D9246198-5EBB-478F-8BD5-98FFD835C50D}"/>
    <cellStyle name="Currency 4 4 8 6" xfId="16868" xr:uid="{CF8EC5E6-3D16-4A3D-9F3E-94797ADD3BE8}"/>
    <cellStyle name="Currency 4 4 9" xfId="7968" xr:uid="{540522B2-600D-4DB1-98D3-5415533E2E07}"/>
    <cellStyle name="Currency 4 4 9 2" xfId="26926" xr:uid="{C5656947-885D-4B88-B4EC-75A558AA5B09}"/>
    <cellStyle name="Currency 4 4 9 3" xfId="28735" xr:uid="{6A70129E-6814-4748-A3EC-5EBBD9B3BE7E}"/>
    <cellStyle name="Currency 4 4 9 4" xfId="14852" xr:uid="{B4E58D5B-99DE-4E5B-8766-A487A744B2AA}"/>
    <cellStyle name="Currency 4 5" xfId="680" xr:uid="{00000000-0005-0000-0000-0000A7020000}"/>
    <cellStyle name="Currency 4 5 10" xfId="8476" xr:uid="{07B6D07B-90DC-4984-90E0-1DB37DA8E9AB}"/>
    <cellStyle name="Currency 4 5 10 2" xfId="17688" xr:uid="{1A888E8D-1FCF-4887-B6B2-CB1EC196F0E4}"/>
    <cellStyle name="Currency 4 5 11" xfId="10426" xr:uid="{149B16BF-CDC1-407F-887C-788B6730DFAA}"/>
    <cellStyle name="Currency 4 5 11 2" xfId="20521" xr:uid="{D1D5391A-1C13-4CCA-B519-4545158EA3F0}"/>
    <cellStyle name="Currency 4 5 12" xfId="23698" xr:uid="{FF5F79DC-AC5E-4F6E-ABE7-1B01212419CA}"/>
    <cellStyle name="Currency 4 5 13" xfId="13135" xr:uid="{FBD4ACC6-1E9C-4A64-93BF-9EBE6B47B153}"/>
    <cellStyle name="Currency 4 5 2" xfId="681" xr:uid="{00000000-0005-0000-0000-0000A8020000}"/>
    <cellStyle name="Currency 4 5 2 10" xfId="25153" xr:uid="{AE050E3C-13FD-47FB-A203-BBE23014688F}"/>
    <cellStyle name="Currency 4 5 2 11" xfId="13293" xr:uid="{27481699-DC39-4891-991A-EC6D921A5970}"/>
    <cellStyle name="Currency 4 5 2 2" xfId="682" xr:uid="{00000000-0005-0000-0000-0000A9020000}"/>
    <cellStyle name="Currency 4 5 2 2 2" xfId="683" xr:uid="{00000000-0005-0000-0000-0000AA020000}"/>
    <cellStyle name="Currency 4 5 2 2 2 2" xfId="3032" xr:uid="{6CD3222C-F3FD-4721-899D-7EAB89CDA522}"/>
    <cellStyle name="Currency 4 5 2 2 2 2 2" xfId="6642" xr:uid="{EB81F2A8-B424-4566-8F49-69C438B229E2}"/>
    <cellStyle name="Currency 4 5 2 2 2 3" xfId="5666" xr:uid="{194FDBB2-18F6-4817-B922-BE29F880F561}"/>
    <cellStyle name="Currency 4 5 2 2 3" xfId="1881" xr:uid="{F96F6D6D-B349-44E5-BD88-0F9BD7111D55}"/>
    <cellStyle name="Currency 4 5 2 2 3 2" xfId="28638" xr:uid="{C08FF4B2-4A95-4A42-8C66-0D33802F289E}"/>
    <cellStyle name="Currency 4 5 2 2 3 3" xfId="28118" xr:uid="{477CF8CD-767C-4927-B842-9CC7BB8560B5}"/>
    <cellStyle name="Currency 4 5 2 2 4" xfId="3031" xr:uid="{CDD8F590-05CA-40B9-9513-5E73534860A3}"/>
    <cellStyle name="Currency 4 5 2 2 4 2" xfId="5260" xr:uid="{F39CB03D-1BDA-4579-A771-4FCAA57378E1}"/>
    <cellStyle name="Currency 4 5 2 2 5" xfId="5465" xr:uid="{89027461-7158-4409-8394-DBB0C019BFD6}"/>
    <cellStyle name="Currency 4 5 2 2 5 2" xfId="28753" xr:uid="{C917E67A-A234-4F89-A1F4-4E721A67846E}"/>
    <cellStyle name="Currency 4 5 2 2 5 3" xfId="26787" xr:uid="{BB315E5F-FACB-42C5-8D3A-A82B95DFA588}"/>
    <cellStyle name="Currency 4 5 2 2 5 4" xfId="14859" xr:uid="{51510FDE-EC56-42B2-8860-ACEFECDC9F9A}"/>
    <cellStyle name="Currency 4 5 2 2 6" xfId="8478" xr:uid="{3DBAD99D-92E9-49C6-AB6D-A6045A2EED65}"/>
    <cellStyle name="Currency 4 5 2 2 6 2" xfId="17690" xr:uid="{0D484750-E1B5-4B9D-8B1C-FB100A8642D2}"/>
    <cellStyle name="Currency 4 5 2 2 7" xfId="10428" xr:uid="{81AD6E12-6F1B-4D69-9AE9-5C06D793DED5}"/>
    <cellStyle name="Currency 4 5 2 2 7 2" xfId="20523" xr:uid="{124B76E7-CAF8-49CA-9442-CAB6147B22F4}"/>
    <cellStyle name="Currency 4 5 2 2 8" xfId="25447" xr:uid="{1D1C1415-7D9B-4038-A290-AD0EF47270AA}"/>
    <cellStyle name="Currency 4 5 2 2 9" xfId="14228" xr:uid="{904B95FF-7002-4935-B6D6-FA7635712CEE}"/>
    <cellStyle name="Currency 4 5 2 3" xfId="684" xr:uid="{00000000-0005-0000-0000-0000AB020000}"/>
    <cellStyle name="Currency 4 5 2 3 2" xfId="3659" xr:uid="{FC9DD878-9E59-41BD-BE4D-C67ADC6BC5D1}"/>
    <cellStyle name="Currency 4 5 2 3 2 2" xfId="9314" xr:uid="{BE0F8052-6260-4A4C-91ED-8BE310E05644}"/>
    <cellStyle name="Currency 4 5 2 3 2 2 2" xfId="18805" xr:uid="{844F715D-B60D-4A1E-B9AE-4D9B2CD6FE1B}"/>
    <cellStyle name="Currency 4 5 2 3 2 3" xfId="11461" xr:uid="{E51D3CEE-B2C2-4039-B501-4C2B2B52C59F}"/>
    <cellStyle name="Currency 4 5 2 3 2 3 2" xfId="21638" xr:uid="{AB334EF1-E906-4830-89B3-79EF604F2765}"/>
    <cellStyle name="Currency 4 5 2 3 2 4" xfId="15972" xr:uid="{CB6A7FBD-C5EF-44BA-9503-0DD7544AB46B}"/>
    <cellStyle name="Currency 4 5 2 3 3" xfId="3992" xr:uid="{E2327BAC-9D37-4C29-9BFF-F962F7C1EA2B}"/>
    <cellStyle name="Currency 4 5 2 3 3 2" xfId="5667" xr:uid="{35D8853A-0A9E-48ED-B1AD-B6B02D1C8C06}"/>
    <cellStyle name="Currency 4 5 2 3 4" xfId="3033" xr:uid="{CA7BEBFF-A512-4D0C-B290-54385AE93404}"/>
    <cellStyle name="Currency 4 5 2 3 5" xfId="25685" xr:uid="{81441C97-25D5-41A9-BD5E-D8692E468693}"/>
    <cellStyle name="Currency 4 5 2 3 6" xfId="13719" xr:uid="{5B298DE9-43D7-4C99-A93D-5A3DE0CBEF2E}"/>
    <cellStyle name="Currency 4 5 2 4" xfId="1880" xr:uid="{789E7873-CD07-4519-9B0E-DA68F6624955}"/>
    <cellStyle name="Currency 4 5 2 4 2" xfId="5022" xr:uid="{58E61051-90EA-4712-9283-7753C4D5B4C8}"/>
    <cellStyle name="Currency 4 5 2 4 2 2" xfId="10288" xr:uid="{E0E2AB5A-5A93-405E-B416-E9F19AE21F9B}"/>
    <cellStyle name="Currency 4 5 2 4 2 2 2" xfId="20383" xr:uid="{E604492D-0807-4F40-9B5D-960B9E91F7F0}"/>
    <cellStyle name="Currency 4 5 2 4 2 3" xfId="12966" xr:uid="{FDD11914-4D0F-4880-8BD8-349E00D8A21C}"/>
    <cellStyle name="Currency 4 5 2 4 2 3 2" xfId="23216" xr:uid="{16D3597A-C513-45A5-865D-B5707B4F622B}"/>
    <cellStyle name="Currency 4 5 2 4 2 4" xfId="28093" xr:uid="{C9AF167F-336F-4E87-96B3-7E7DB660220D}"/>
    <cellStyle name="Currency 4 5 2 4 2 5" xfId="28770" xr:uid="{12D03057-F5B7-4A8B-89B8-EEDFCBA8E177}"/>
    <cellStyle name="Currency 4 5 2 4 2 6" xfId="17550" xr:uid="{5CDFC536-E109-494E-96DD-3FB8CEC5B3E5}"/>
    <cellStyle name="Currency 4 5 2 4 3" xfId="23269" xr:uid="{97196F6B-1DBC-47B6-AEE6-FCB5555FD03B}"/>
    <cellStyle name="Currency 4 5 2 5" xfId="3030" xr:uid="{671F8521-7B96-4F47-94E1-390C5502C86D}"/>
    <cellStyle name="Currency 4 5 2 5 2" xfId="5178" xr:uid="{941FEAC0-4C5B-4399-9430-403E595A9A56}"/>
    <cellStyle name="Currency 4 5 2 5 2 2" xfId="24593" xr:uid="{37B339D5-8BCA-41C9-BEEF-4AC2E14EC1F6}"/>
    <cellStyle name="Currency 4 5 2 5 3" xfId="26274" xr:uid="{8CD745FE-8179-47CB-AC56-AB1E707EDAFA}"/>
    <cellStyle name="Currency 4 5 2 6" xfId="4563" xr:uid="{16ECD497-8ECD-4F33-89C3-7C343DB6D70F}"/>
    <cellStyle name="Currency 4 5 2 6 2" xfId="9916" xr:uid="{2A96B070-2A2D-4CB4-9AB1-0BCF80DA5C35}"/>
    <cellStyle name="Currency 4 5 2 6 2 2" xfId="19897" xr:uid="{799858D7-5779-4FBA-A6F2-82CB582167B9}"/>
    <cellStyle name="Currency 4 5 2 6 3" xfId="12512" xr:uid="{B8C25DA1-3ED0-4FAA-946B-A17836DD7F7D}"/>
    <cellStyle name="Currency 4 5 2 6 3 2" xfId="22730" xr:uid="{E3066571-4231-4886-A858-EDCC939FBA8D}"/>
    <cellStyle name="Currency 4 5 2 6 4" xfId="28267" xr:uid="{3B388F95-7CFC-4029-8450-DA17FF035B85}"/>
    <cellStyle name="Currency 4 5 2 6 5" xfId="28148" xr:uid="{E2795762-954C-4D9D-A315-1597D3C59BEC}"/>
    <cellStyle name="Currency 4 5 2 6 6" xfId="17064" xr:uid="{E4DB4C3E-1DD4-4894-A5E0-7FF4985A271C}"/>
    <cellStyle name="Currency 4 5 2 7" xfId="7974" xr:uid="{5DFD7468-3225-4222-8BC3-16567D2FEB4C}"/>
    <cellStyle name="Currency 4 5 2 7 2" xfId="27431" xr:uid="{E9EF4009-F03A-42F1-8393-D3C06348867C}"/>
    <cellStyle name="Currency 4 5 2 7 3" xfId="26565" xr:uid="{1FB92125-AE50-4B61-AE26-BE1E13BC50A1}"/>
    <cellStyle name="Currency 4 5 2 7 4" xfId="14858" xr:uid="{9B196D0E-0C54-471E-93C2-6CD637EF36CC}"/>
    <cellStyle name="Currency 4 5 2 8" xfId="8477" xr:uid="{2B3FFDB5-C9CC-40AC-93B5-A0B5297F0240}"/>
    <cellStyle name="Currency 4 5 2 8 2" xfId="17689" xr:uid="{FCD354B9-3655-4617-A5A3-DA69C0A3DC9F}"/>
    <cellStyle name="Currency 4 5 2 9" xfId="10427" xr:uid="{0223412F-D19B-4B8C-B8E4-06BD8936F28E}"/>
    <cellStyle name="Currency 4 5 2 9 2" xfId="20522" xr:uid="{7EAB17B2-CB8C-4B94-B78D-22E09D3AA4B6}"/>
    <cellStyle name="Currency 4 5 3" xfId="685" xr:uid="{00000000-0005-0000-0000-0000AC020000}"/>
    <cellStyle name="Currency 4 5 3 10" xfId="14229" xr:uid="{985B667A-178D-4BFA-A565-3AC8BFE40789}"/>
    <cellStyle name="Currency 4 5 3 2" xfId="686" xr:uid="{00000000-0005-0000-0000-0000AD020000}"/>
    <cellStyle name="Currency 4 5 3 2 2" xfId="3035" xr:uid="{81A4925B-4917-4DB6-99CD-712C88744512}"/>
    <cellStyle name="Currency 4 5 3 2 2 2" xfId="6643" xr:uid="{F057C6F4-98E0-482F-85CF-12A069E68D00}"/>
    <cellStyle name="Currency 4 5 3 2 3" xfId="5668" xr:uid="{CDCA8B76-B4C2-4FB8-A1F4-6C135848C0B8}"/>
    <cellStyle name="Currency 4 5 3 2 3 2" xfId="26488" xr:uid="{618C409B-6794-401B-9728-7977D3659893}"/>
    <cellStyle name="Currency 4 5 3 3" xfId="1882" xr:uid="{5AF0F9CE-B452-4EBA-B311-DD650F0A9AC8}"/>
    <cellStyle name="Currency 4 5 3 4" xfId="3034" xr:uid="{F406091F-B4FA-48D2-BA81-A0C35C12DCBA}"/>
    <cellStyle name="Currency 4 5 3 4 2" xfId="5187" xr:uid="{B35BC587-168C-4779-8F4C-B3F07CEC1B85}"/>
    <cellStyle name="Currency 4 5 3 4 2 2" xfId="23527" xr:uid="{4BBF2474-36D0-4E66-B68D-40463EF266BB}"/>
    <cellStyle name="Currency 4 5 3 4 3" xfId="23770" xr:uid="{8C25587A-09FE-42AA-9A12-2A675EC08388}"/>
    <cellStyle name="Currency 4 5 3 5" xfId="4854" xr:uid="{E901FAD2-FE01-460C-B006-6A1C68125A1B}"/>
    <cellStyle name="Currency 4 5 3 5 2" xfId="10125" xr:uid="{BE8D2FF9-7A2F-4EE8-91A1-4F08B4E2245C}"/>
    <cellStyle name="Currency 4 5 3 5 2 2" xfId="20188" xr:uid="{458BF88C-4708-4C95-9B6D-84FA774D6105}"/>
    <cellStyle name="Currency 4 5 3 5 3" xfId="12803" xr:uid="{C3A67EEB-AB18-436E-B9FA-04DB3FB9EB8A}"/>
    <cellStyle name="Currency 4 5 3 5 3 2" xfId="23021" xr:uid="{9DE042BE-EC2D-420B-8A4B-5524DF194877}"/>
    <cellStyle name="Currency 4 5 3 5 4" xfId="28737" xr:uid="{163E4569-B1E0-48BC-863D-289F46F51E91}"/>
    <cellStyle name="Currency 4 5 3 5 5" xfId="28641" xr:uid="{80AA93F7-CD84-45CA-81D4-E0D994507D15}"/>
    <cellStyle name="Currency 4 5 3 5 6" xfId="17355" xr:uid="{FB14EF60-0902-421E-B154-7E530EC03B42}"/>
    <cellStyle name="Currency 4 5 3 6" xfId="7975" xr:uid="{6DD4AA86-6DAD-4955-8EF8-8F27F37C9F1C}"/>
    <cellStyle name="Currency 4 5 3 6 2" xfId="26309" xr:uid="{CB6A2EE9-953F-403E-9306-91C939B8ACFA}"/>
    <cellStyle name="Currency 4 5 3 6 3" xfId="26409" xr:uid="{7DC78A49-8625-461E-8D45-0DAE60198D77}"/>
    <cellStyle name="Currency 4 5 3 6 4" xfId="14860" xr:uid="{0238F501-378F-4D22-A288-C8EB1E7307FD}"/>
    <cellStyle name="Currency 4 5 3 7" xfId="8479" xr:uid="{4759D8F5-4B76-4525-9134-E908291B37C6}"/>
    <cellStyle name="Currency 4 5 3 7 2" xfId="17691" xr:uid="{6C57D8D5-EBEB-4728-AA0A-CE5CF95780DE}"/>
    <cellStyle name="Currency 4 5 3 8" xfId="10429" xr:uid="{B628EFA0-163F-479D-9340-E6F1E87083E8}"/>
    <cellStyle name="Currency 4 5 3 8 2" xfId="20524" xr:uid="{C5C654DB-64C2-432B-A8FC-55776162FF48}"/>
    <cellStyle name="Currency 4 5 3 9" xfId="24521" xr:uid="{D5551EA6-A2FE-4952-9B95-6AFAA684D1D8}"/>
    <cellStyle name="Currency 4 5 4" xfId="687" xr:uid="{00000000-0005-0000-0000-0000AE020000}"/>
    <cellStyle name="Currency 4 5 4 2" xfId="3037" xr:uid="{D6449726-D33B-47E5-A7A8-6FDA4ABA7139}"/>
    <cellStyle name="Currency 4 5 4 2 2" xfId="6644" xr:uid="{73E38D33-BB12-4518-8890-EAF7F0A879EB}"/>
    <cellStyle name="Currency 4 5 4 2 2 2" xfId="25188" xr:uid="{7B10E113-5292-46AF-A99B-DA531575F8D6}"/>
    <cellStyle name="Currency 4 5 4 2 3" xfId="24611" xr:uid="{D95EA1B4-CB38-4B67-AC1A-680D58138424}"/>
    <cellStyle name="Currency 4 5 4 3" xfId="3038" xr:uid="{D2F42AB3-5D1C-433F-8CBF-5AD444C563D3}"/>
    <cellStyle name="Currency 4 5 4 3 2" xfId="5669" xr:uid="{A7382FC4-875D-433F-AFD5-E0CB8732C9FF}"/>
    <cellStyle name="Currency 4 5 4 4" xfId="3036" xr:uid="{A0E5F77E-18E1-4600-8AEA-698FB706D3D9}"/>
    <cellStyle name="Currency 4 5 4 5" xfId="7976" xr:uid="{1485735B-DEA3-4B3E-8615-85A263CD6B92}"/>
    <cellStyle name="Currency 4 5 4 5 2" xfId="14861" xr:uid="{14B9A1AA-CACE-4481-9670-013D9227DB49}"/>
    <cellStyle name="Currency 4 5 4 6" xfId="8480" xr:uid="{804EA832-1AF9-4B6B-8566-C80A2F1AB5EE}"/>
    <cellStyle name="Currency 4 5 4 6 2" xfId="17692" xr:uid="{2EC050CE-650D-4C95-B1D0-C41BC12A7785}"/>
    <cellStyle name="Currency 4 5 4 7" xfId="10430" xr:uid="{139F98C9-8CB7-4C5D-A584-33DFA92694BA}"/>
    <cellStyle name="Currency 4 5 4 7 2" xfId="20525" xr:uid="{F404C66D-4BC9-4F7C-A4A6-645E6A843725}"/>
    <cellStyle name="Currency 4 5 4 8" xfId="23288" xr:uid="{C62B8BD0-92D3-4715-A48D-0F13F9476D72}"/>
    <cellStyle name="Currency 4 5 4 9" xfId="13991" xr:uid="{0A944320-2D17-4295-A48C-76F9636F96F7}"/>
    <cellStyle name="Currency 4 5 5" xfId="688" xr:uid="{00000000-0005-0000-0000-0000AF020000}"/>
    <cellStyle name="Currency 4 5 5 2" xfId="3503" xr:uid="{36A3B652-B125-4998-ACB8-4061ACC21FAE}"/>
    <cellStyle name="Currency 4 5 5 2 2" xfId="9157" xr:uid="{F9A7AC22-09D3-441A-9C1F-DED48A181514}"/>
    <cellStyle name="Currency 4 5 5 2 2 2" xfId="18620" xr:uid="{F38D8FC2-C0E0-4424-A90D-09896275F157}"/>
    <cellStyle name="Currency 4 5 5 2 3" xfId="11278" xr:uid="{868AE54C-F376-4633-AD36-1031F02AF90E}"/>
    <cellStyle name="Currency 4 5 5 2 3 2" xfId="21453" xr:uid="{FA7B7A1D-2F31-4F57-97B7-D8F0FE6ABF59}"/>
    <cellStyle name="Currency 4 5 5 2 4" xfId="15787" xr:uid="{E4F5AF53-ACBE-445F-98AA-58D5F57255B8}"/>
    <cellStyle name="Currency 4 5 5 3" xfId="4003" xr:uid="{C13BB1F9-6569-4544-A9B1-5215B178ED94}"/>
    <cellStyle name="Currency 4 5 5 3 2" xfId="5670" xr:uid="{3ADD48F4-0B7D-4E35-99C6-9C8688710BEB}"/>
    <cellStyle name="Currency 4 5 5 4" xfId="3039" xr:uid="{3A40EF28-D830-4E47-8732-EE906AB5179B}"/>
    <cellStyle name="Currency 4 5 5 5" xfId="23327" xr:uid="{5EE04632-D995-46D4-A58A-C0AA1176889F}"/>
    <cellStyle name="Currency 4 5 5 6" xfId="13505" xr:uid="{251808BA-2514-4822-9122-6E4DD2496C9C}"/>
    <cellStyle name="Currency 4 5 6" xfId="1879" xr:uid="{91EFA352-F464-4EB5-80B5-E1D7FC90E4B4}"/>
    <cellStyle name="Currency 4 5 6 2" xfId="3329" xr:uid="{AB23C69B-D415-48ED-AE18-23F434B3D1D4}"/>
    <cellStyle name="Currency 4 5 6 2 2" xfId="9015" xr:uid="{8A63DDBC-2E65-4911-BCB4-C5377F171C17}"/>
    <cellStyle name="Currency 4 5 6 2 2 2" xfId="18408" xr:uid="{50336274-C602-4516-9EDB-546EF78D58D4}"/>
    <cellStyle name="Currency 4 5 6 2 3" xfId="11090" xr:uid="{1C5FEA40-D08A-4BD8-8A04-82BB02EBB91B}"/>
    <cellStyle name="Currency 4 5 6 2 3 2" xfId="21241" xr:uid="{94E9B6C0-EC35-4312-88C2-63E0A1D53221}"/>
    <cellStyle name="Currency 4 5 6 2 4" xfId="27861" xr:uid="{571C9A5B-A632-410F-92CA-79B490E3F705}"/>
    <cellStyle name="Currency 4 5 6 2 5" xfId="28863" xr:uid="{96E7A097-8E83-4BDD-BDAA-9294DB139E4C}"/>
    <cellStyle name="Currency 4 5 6 2 6" xfId="15575" xr:uid="{4CA80D94-5BA5-48F7-A8AC-F752629FB104}"/>
    <cellStyle name="Currency 4 5 6 3" xfId="3102" xr:uid="{3C434467-576D-4516-97C5-8291CFE3C885}"/>
    <cellStyle name="Currency 4 5 6 4" xfId="24861" xr:uid="{6BD6E6D6-36E1-44C0-A99A-8EDEE1B80A37}"/>
    <cellStyle name="Currency 4 5 7" xfId="3029" xr:uid="{FDC55135-EF39-4B55-A953-6FF503AB19D6}"/>
    <cellStyle name="Currency 4 5 7 2" xfId="5162" xr:uid="{145A39E3-A5B8-4711-A08C-724F562F4756}"/>
    <cellStyle name="Currency 4 5 7 2 2" xfId="26231" xr:uid="{1E3BF92F-E3BE-423A-9D65-0D8851940429}"/>
    <cellStyle name="Currency 4 5 7 3" xfId="24780" xr:uid="{1D4053DC-7FFB-4557-9A37-F215FB0B732E}"/>
    <cellStyle name="Currency 4 5 8" xfId="4310" xr:uid="{D2288E62-4621-4D13-B19C-E4FD3D768C8A}"/>
    <cellStyle name="Currency 4 5 8 2" xfId="9753" xr:uid="{EB283D1A-B548-45CC-826F-96E058DD2442}"/>
    <cellStyle name="Currency 4 5 8 2 2" xfId="19702" xr:uid="{A466B1A7-6A97-4365-A1BC-E2D1734CD6CE}"/>
    <cellStyle name="Currency 4 5 8 3" xfId="12319" xr:uid="{57CE1ACF-ED4E-49D8-98AC-66E726BE1486}"/>
    <cellStyle name="Currency 4 5 8 3 2" xfId="22535" xr:uid="{DD2687C1-981C-4598-8556-ACA23381659B}"/>
    <cellStyle name="Currency 4 5 8 4" xfId="28389" xr:uid="{5FEEAE99-8182-4FAF-875C-7DCB56D96A28}"/>
    <cellStyle name="Currency 4 5 8 5" xfId="27533" xr:uid="{B0DC24B4-05CD-497E-9489-4F81EFC7FDF7}"/>
    <cellStyle name="Currency 4 5 8 6" xfId="16869" xr:uid="{18FA4BE0-B6A3-4918-B6CF-FEEC22FC93EB}"/>
    <cellStyle name="Currency 4 5 9" xfId="7973" xr:uid="{8811F02A-1ACB-4E32-8F2F-4E1A781E5A65}"/>
    <cellStyle name="Currency 4 5 9 2" xfId="28780" xr:uid="{8BB09AF8-5E9F-462C-AE0A-200B41D9A7FA}"/>
    <cellStyle name="Currency 4 5 9 3" xfId="28894" xr:uid="{D16D0432-E0BA-4368-8A0D-DD523E1B6640}"/>
    <cellStyle name="Currency 4 5 9 4" xfId="14857" xr:uid="{D2E435F7-0FF4-483B-A395-F4B2123447C9}"/>
    <cellStyle name="Currency 4 6" xfId="689" xr:uid="{00000000-0005-0000-0000-0000B0020000}"/>
    <cellStyle name="Currency 4 6 10" xfId="8481" xr:uid="{767FE7E3-BB1E-4CEC-B18B-890CED4F1F06}"/>
    <cellStyle name="Currency 4 6 10 2" xfId="17693" xr:uid="{3E7236B9-2C0E-48E2-B78E-AE445BA74270}"/>
    <cellStyle name="Currency 4 6 11" xfId="10431" xr:uid="{53879756-FD27-4C2A-B097-3E548AB9A9EA}"/>
    <cellStyle name="Currency 4 6 11 2" xfId="20526" xr:uid="{D334C796-00D3-4056-9BE8-8908874A159C}"/>
    <cellStyle name="Currency 4 6 12" xfId="25487" xr:uid="{209B6117-83E2-4B51-82BA-C33BC050C0EE}"/>
    <cellStyle name="Currency 4 6 13" xfId="13136" xr:uid="{61DC6FFA-276A-45E2-AACF-2444432074BE}"/>
    <cellStyle name="Currency 4 6 2" xfId="690" xr:uid="{00000000-0005-0000-0000-0000B1020000}"/>
    <cellStyle name="Currency 4 6 2 10" xfId="24511" xr:uid="{E9E2D4BC-5444-49A6-B4D8-2053E8C19734}"/>
    <cellStyle name="Currency 4 6 2 11" xfId="13294" xr:uid="{B5521D08-3F96-4765-8A15-FB048ED47266}"/>
    <cellStyle name="Currency 4 6 2 2" xfId="691" xr:uid="{00000000-0005-0000-0000-0000B2020000}"/>
    <cellStyle name="Currency 4 6 2 2 2" xfId="692" xr:uid="{00000000-0005-0000-0000-0000B3020000}"/>
    <cellStyle name="Currency 4 6 2 2 2 2" xfId="3043" xr:uid="{66DB7534-44CB-4257-ABB5-EA14D3AA50DF}"/>
    <cellStyle name="Currency 4 6 2 2 2 2 2" xfId="6645" xr:uid="{B22A9716-CC5C-452E-8F55-5BA0371CBAD0}"/>
    <cellStyle name="Currency 4 6 2 2 2 3" xfId="5671" xr:uid="{FC736AFA-FABD-48E2-9FAA-AEC1DE6400E8}"/>
    <cellStyle name="Currency 4 6 2 2 3" xfId="1885" xr:uid="{AC3460FA-D3AA-44E0-994A-191A45F919C1}"/>
    <cellStyle name="Currency 4 6 2 2 3 2" xfId="27432" xr:uid="{48987120-2B40-4587-A6C5-D7A0F04B574D}"/>
    <cellStyle name="Currency 4 6 2 2 3 3" xfId="28736" xr:uid="{AC4C55BA-ADED-440A-AF32-E8D665DA7A67}"/>
    <cellStyle name="Currency 4 6 2 2 4" xfId="3042" xr:uid="{1EE3FE5C-D73C-40C0-B584-B25B748C0544}"/>
    <cellStyle name="Currency 4 6 2 2 4 2" xfId="5261" xr:uid="{BAC369FD-5BFA-4D30-A7A1-D208671A846C}"/>
    <cellStyle name="Currency 4 6 2 2 5" xfId="5466" xr:uid="{9D4A4B60-53F8-4F83-9067-81EC04DA9B02}"/>
    <cellStyle name="Currency 4 6 2 2 5 2" xfId="28889" xr:uid="{5BC3D2B6-082B-4A5C-A279-B712E226E1A4}"/>
    <cellStyle name="Currency 4 6 2 2 5 3" xfId="28923" xr:uid="{44BEB5AC-F108-4B19-945A-EED23A478CF8}"/>
    <cellStyle name="Currency 4 6 2 2 5 4" xfId="14864" xr:uid="{4BA79978-0819-4A57-8DA8-BD89B4D529F9}"/>
    <cellStyle name="Currency 4 6 2 2 6" xfId="8483" xr:uid="{9E926646-EEFC-4E9C-9956-D62D57D023AD}"/>
    <cellStyle name="Currency 4 6 2 2 6 2" xfId="17695" xr:uid="{F82BA986-C662-41A2-8FA9-2160B4188E31}"/>
    <cellStyle name="Currency 4 6 2 2 7" xfId="10433" xr:uid="{DDCA1891-A5E8-4128-AB22-9A162A0D1832}"/>
    <cellStyle name="Currency 4 6 2 2 7 2" xfId="20528" xr:uid="{01892EAC-F2FC-4675-B18C-514B2B14E142}"/>
    <cellStyle name="Currency 4 6 2 2 8" xfId="24008" xr:uid="{7D7D65E2-AA8E-4834-BA19-E3093C127770}"/>
    <cellStyle name="Currency 4 6 2 2 9" xfId="14230" xr:uid="{8B7D10FA-CFE1-4B2A-BD69-842CEB9DE191}"/>
    <cellStyle name="Currency 4 6 2 3" xfId="693" xr:uid="{00000000-0005-0000-0000-0000B4020000}"/>
    <cellStyle name="Currency 4 6 2 3 2" xfId="3660" xr:uid="{EF3AF435-6184-4907-8AD8-543A1A398253}"/>
    <cellStyle name="Currency 4 6 2 3 2 2" xfId="9315" xr:uid="{8FFE1B6A-69A4-4C2D-B9D3-E7263AB61662}"/>
    <cellStyle name="Currency 4 6 2 3 2 2 2" xfId="18806" xr:uid="{677115EE-2F75-4C39-9320-AC61D18AD24F}"/>
    <cellStyle name="Currency 4 6 2 3 2 3" xfId="11462" xr:uid="{7E6168F9-4DA9-4CCE-8772-7EEDCE4D3E07}"/>
    <cellStyle name="Currency 4 6 2 3 2 3 2" xfId="21639" xr:uid="{4FC20067-88C2-4D54-BC01-4C7D64DE635F}"/>
    <cellStyle name="Currency 4 6 2 3 2 4" xfId="15973" xr:uid="{01458795-7FD2-4AF9-BA65-01045D48C570}"/>
    <cellStyle name="Currency 4 6 2 3 3" xfId="3952" xr:uid="{95B1383B-BBD5-427A-BA37-632141A75570}"/>
    <cellStyle name="Currency 4 6 2 3 3 2" xfId="5672" xr:uid="{C4B84A87-8FD8-4D16-942E-BE7FF020E694}"/>
    <cellStyle name="Currency 4 6 2 3 4" xfId="3044" xr:uid="{99071D8C-7FBA-416A-B694-9987EF9A983F}"/>
    <cellStyle name="Currency 4 6 2 3 5" xfId="23569" xr:uid="{D2969C26-9222-46E1-9DF6-FD2888D381BA}"/>
    <cellStyle name="Currency 4 6 2 3 6" xfId="13720" xr:uid="{B759AB19-1E24-4FE9-9EC4-C2785822DD60}"/>
    <cellStyle name="Currency 4 6 2 4" xfId="1884" xr:uid="{89E53C47-1BAD-443D-A391-4870C49A9206}"/>
    <cellStyle name="Currency 4 6 2 4 2" xfId="4195" xr:uid="{2C6C7D16-F47C-4EBF-B784-45E4872BEEE8}"/>
    <cellStyle name="Currency 4 6 2 4 2 2" xfId="9655" xr:uid="{2E50A35C-4DAB-40F4-A9FF-D6E092843C01}"/>
    <cellStyle name="Currency 4 6 2 4 2 2 2" xfId="19598" xr:uid="{603992A0-6C91-4B13-A540-C7A014FF4546}"/>
    <cellStyle name="Currency 4 6 2 4 2 3" xfId="12216" xr:uid="{B0897DE5-1C35-43A8-9D39-12A292E498B4}"/>
    <cellStyle name="Currency 4 6 2 4 2 3 2" xfId="22431" xr:uid="{3A353103-5889-4400-9922-D5BB2C1537DF}"/>
    <cellStyle name="Currency 4 6 2 4 2 4" xfId="28977" xr:uid="{A62A01AC-ECD5-4F55-849E-791D09E256F1}"/>
    <cellStyle name="Currency 4 6 2 4 2 5" xfId="27710" xr:uid="{841D9990-642D-4884-8262-E0584A1B73B2}"/>
    <cellStyle name="Currency 4 6 2 4 2 6" xfId="16765" xr:uid="{29E65BBF-D53A-4F25-9459-AAB84254A15C}"/>
    <cellStyle name="Currency 4 6 2 4 3" xfId="25788" xr:uid="{69F1DD33-7B47-456C-96E1-9223A3B2EE25}"/>
    <cellStyle name="Currency 4 6 2 5" xfId="3041" xr:uid="{98044B9A-9347-4ECF-8243-8FEA2FC573B7}"/>
    <cellStyle name="Currency 4 6 2 5 2" xfId="5175" xr:uid="{84AA5AB8-CDC6-4D9C-B6A0-66966BDAC348}"/>
    <cellStyle name="Currency 4 6 2 5 2 2" xfId="23637" xr:uid="{1EDED7F4-58FB-4A66-94B2-636ACCE3563D}"/>
    <cellStyle name="Currency 4 6 2 5 3" xfId="26258" xr:uid="{E4672A6B-4DEA-4B21-82E8-0CB564389B7F}"/>
    <cellStyle name="Currency 4 6 2 6" xfId="4564" xr:uid="{0FD07584-3EF2-457A-813D-F76945CD8AD2}"/>
    <cellStyle name="Currency 4 6 2 6 2" xfId="9917" xr:uid="{A61EE1C5-E4E3-48FC-B52E-5DAFF195259A}"/>
    <cellStyle name="Currency 4 6 2 6 2 2" xfId="19898" xr:uid="{C670CC34-0719-4166-8CB5-2CD373CFADCE}"/>
    <cellStyle name="Currency 4 6 2 6 3" xfId="12513" xr:uid="{7A998F26-CCFC-4032-B735-01D06A872F91}"/>
    <cellStyle name="Currency 4 6 2 6 3 2" xfId="22731" xr:uid="{D8840BBF-1368-45EA-8F89-13C7E8447DCA}"/>
    <cellStyle name="Currency 4 6 2 6 4" xfId="26965" xr:uid="{AF0C58AB-8D16-481E-8C43-A152479B004F}"/>
    <cellStyle name="Currency 4 6 2 6 5" xfId="27298" xr:uid="{316F4C3E-FB74-4498-BD09-018624D2AE65}"/>
    <cellStyle name="Currency 4 6 2 6 6" xfId="17065" xr:uid="{4AC6F92A-6961-4A2C-A0B5-1A1246470FB6}"/>
    <cellStyle name="Currency 4 6 2 7" xfId="7978" xr:uid="{FC0271F8-B432-4E3C-A29A-245D060B7473}"/>
    <cellStyle name="Currency 4 6 2 7 2" xfId="27543" xr:uid="{66681CFE-1224-4FEA-B0A5-B296BC01F922}"/>
    <cellStyle name="Currency 4 6 2 7 3" xfId="26594" xr:uid="{671D393F-71CD-4E9B-8EAF-4167F2E356A0}"/>
    <cellStyle name="Currency 4 6 2 7 4" xfId="14863" xr:uid="{4DDFF244-C8AC-43D7-B4A9-ED4A009FC67F}"/>
    <cellStyle name="Currency 4 6 2 8" xfId="8482" xr:uid="{6B23BC9D-5DEB-4D75-BBE3-FF22D8D12138}"/>
    <cellStyle name="Currency 4 6 2 8 2" xfId="17694" xr:uid="{932B85DF-C572-484A-987C-8DC137D40B5C}"/>
    <cellStyle name="Currency 4 6 2 9" xfId="10432" xr:uid="{36DB57D8-73D4-43FA-BB18-4750CD13EFEE}"/>
    <cellStyle name="Currency 4 6 2 9 2" xfId="20527" xr:uid="{7D8C0E8F-EC21-4783-98B3-9F2C05E58B5D}"/>
    <cellStyle name="Currency 4 6 3" xfId="694" xr:uid="{00000000-0005-0000-0000-0000B5020000}"/>
    <cellStyle name="Currency 4 6 3 10" xfId="14231" xr:uid="{35D62073-0B19-4289-BAB1-22C814656B54}"/>
    <cellStyle name="Currency 4 6 3 2" xfId="695" xr:uid="{00000000-0005-0000-0000-0000B6020000}"/>
    <cellStyle name="Currency 4 6 3 2 2" xfId="3046" xr:uid="{A091EDD6-7423-435B-8B0E-09E24DF2BB11}"/>
    <cellStyle name="Currency 4 6 3 2 2 2" xfId="6646" xr:uid="{73FF706B-FC42-429C-AD6D-AC2D06C434AB}"/>
    <cellStyle name="Currency 4 6 3 2 3" xfId="5673" xr:uid="{CADCCDFB-F54A-4845-8E42-DA98E6AF1C11}"/>
    <cellStyle name="Currency 4 6 3 2 3 2" xfId="28228" xr:uid="{480C4421-4849-4126-94F1-B2E27298C664}"/>
    <cellStyle name="Currency 4 6 3 3" xfId="1886" xr:uid="{090CD3AE-B613-45CA-B129-1C1E0B8E6A40}"/>
    <cellStyle name="Currency 4 6 3 4" xfId="3045" xr:uid="{B26B40B7-B48B-4A50-8A06-629849CCA683}"/>
    <cellStyle name="Currency 4 6 3 4 2" xfId="5188" xr:uid="{FCCF36D9-6827-4BF8-AF88-76950661410E}"/>
    <cellStyle name="Currency 4 6 3 4 2 2" xfId="27618" xr:uid="{5BA042C8-A336-4115-A17B-9A1E5177A76A}"/>
    <cellStyle name="Currency 4 6 3 4 3" xfId="28692" xr:uid="{3CE1E145-7474-43AC-B7A0-CAADD04CF510}"/>
    <cellStyle name="Currency 4 6 3 5" xfId="4855" xr:uid="{43EE0CF4-9508-4746-9692-1E36A62BBE33}"/>
    <cellStyle name="Currency 4 6 3 5 2" xfId="10126" xr:uid="{D8A21638-0211-4740-8EB6-AE06E366D386}"/>
    <cellStyle name="Currency 4 6 3 5 2 2" xfId="20189" xr:uid="{1CCE810E-BD2A-4271-8E46-C9DF921E92A2}"/>
    <cellStyle name="Currency 4 6 3 5 3" xfId="12804" xr:uid="{8E7320F9-B251-42DF-921D-E9A37E1FD58C}"/>
    <cellStyle name="Currency 4 6 3 5 3 2" xfId="23022" xr:uid="{916F2E64-E870-47A5-821C-2FCD2277E1EE}"/>
    <cellStyle name="Currency 4 6 3 5 4" xfId="28886" xr:uid="{71416BFE-C661-4A36-ADAE-FB734899921C}"/>
    <cellStyle name="Currency 4 6 3 5 5" xfId="27619" xr:uid="{2B6CCFD9-0F84-471B-8642-BC3238DCE29D}"/>
    <cellStyle name="Currency 4 6 3 5 6" xfId="17356" xr:uid="{9A06E1BF-8D1C-4AEF-9BFA-5ABD43B30E25}"/>
    <cellStyle name="Currency 4 6 3 6" xfId="7979" xr:uid="{3E73599D-81EB-4104-9288-3AF46E9BA6A2}"/>
    <cellStyle name="Currency 4 6 3 6 2" xfId="28834" xr:uid="{F0EBD483-23E5-4421-AB91-56E3945D45CD}"/>
    <cellStyle name="Currency 4 6 3 6 3" xfId="29009" xr:uid="{A9F5D6D3-7EC4-47FB-B6FC-E5F378609BD5}"/>
    <cellStyle name="Currency 4 6 3 6 4" xfId="14865" xr:uid="{AD4E75F4-41EF-41A8-8078-33475010320D}"/>
    <cellStyle name="Currency 4 6 3 7" xfId="8484" xr:uid="{D95B561E-BE1A-4B64-9950-22B65A16258A}"/>
    <cellStyle name="Currency 4 6 3 7 2" xfId="17696" xr:uid="{63A50E5A-961D-4597-B2EC-0CAA040B0821}"/>
    <cellStyle name="Currency 4 6 3 8" xfId="10434" xr:uid="{C65FB22E-1453-47ED-876B-37A06A22D926}"/>
    <cellStyle name="Currency 4 6 3 8 2" xfId="20529" xr:uid="{5EC6CCF8-A70F-4E8F-BBF5-5D45CF8CB47A}"/>
    <cellStyle name="Currency 4 6 3 9" xfId="24866" xr:uid="{3E0A19C9-5A83-47B2-9FB9-4A9BFAAB1850}"/>
    <cellStyle name="Currency 4 6 4" xfId="696" xr:uid="{00000000-0005-0000-0000-0000B7020000}"/>
    <cellStyle name="Currency 4 6 4 2" xfId="3048" xr:uid="{8BED6F48-9FDB-48BC-A541-0EC52F122CA1}"/>
    <cellStyle name="Currency 4 6 4 2 2" xfId="6647" xr:uid="{208096C8-784F-4119-A133-B4E0B4BB2F43}"/>
    <cellStyle name="Currency 4 6 4 2 2 2" xfId="25252" xr:uid="{48E52F45-6BF8-4DD0-A6C5-20F96A755085}"/>
    <cellStyle name="Currency 4 6 4 2 3" xfId="23336" xr:uid="{977CE93C-9A6C-4FF9-9B50-FD68F1A16D4C}"/>
    <cellStyle name="Currency 4 6 4 3" xfId="3049" xr:uid="{BE404D11-25E2-4A8B-8574-E5EF0F3D26C1}"/>
    <cellStyle name="Currency 4 6 4 3 2" xfId="5674" xr:uid="{17E3175F-EEC6-40BD-8ED2-8D21E436D20B}"/>
    <cellStyle name="Currency 4 6 4 4" xfId="3047" xr:uid="{2681A756-9B6D-4A86-B532-123DC57B7D75}"/>
    <cellStyle name="Currency 4 6 4 5" xfId="7980" xr:uid="{5E380F53-660B-42BA-B6CF-3F916C8CD1A5}"/>
    <cellStyle name="Currency 4 6 4 5 2" xfId="14866" xr:uid="{650AAFCD-9B90-43DC-B804-5F334BDB70D0}"/>
    <cellStyle name="Currency 4 6 4 6" xfId="8485" xr:uid="{F68B7BEE-F9A2-4830-A1C4-8942D5438FF5}"/>
    <cellStyle name="Currency 4 6 4 6 2" xfId="17697" xr:uid="{CDEB57D6-5EA0-412E-88DA-82F1D37A321E}"/>
    <cellStyle name="Currency 4 6 4 7" xfId="10435" xr:uid="{6EC56D03-4289-4C79-A3FC-A56640614E86}"/>
    <cellStyle name="Currency 4 6 4 7 2" xfId="20530" xr:uid="{39B6CEFB-0C9D-433A-AAF9-444CA99CE74F}"/>
    <cellStyle name="Currency 4 6 4 8" xfId="25463" xr:uid="{A4487395-4BFA-4368-B575-48CA29FEC413}"/>
    <cellStyle name="Currency 4 6 4 9" xfId="13992" xr:uid="{6EA2ADBA-3B65-4CEF-ADEF-BCE8CF5CD18A}"/>
    <cellStyle name="Currency 4 6 5" xfId="697" xr:uid="{00000000-0005-0000-0000-0000B8020000}"/>
    <cellStyle name="Currency 4 6 5 2" xfId="3549" xr:uid="{78DAEAAA-FD89-40EF-9566-5FE8030F80CC}"/>
    <cellStyle name="Currency 4 6 5 2 2" xfId="9203" xr:uid="{5BB680EF-C265-49A0-8AB1-563EA5D474C2}"/>
    <cellStyle name="Currency 4 6 5 2 2 2" xfId="18683" xr:uid="{05CB502B-E691-4A84-A65A-25DD6260BD81}"/>
    <cellStyle name="Currency 4 6 5 2 3" xfId="11339" xr:uid="{25A2E6C9-0FA4-4933-8536-7356B112B00A}"/>
    <cellStyle name="Currency 4 6 5 2 3 2" xfId="21516" xr:uid="{792617F2-FF29-4E0A-86A4-51C050D5E250}"/>
    <cellStyle name="Currency 4 6 5 2 4" xfId="15850" xr:uid="{1CAF9935-AB63-4C77-9177-ED35A6349E12}"/>
    <cellStyle name="Currency 4 6 5 3" xfId="3131" xr:uid="{1E85DDBF-F54C-496C-B8CF-63AD3144DBF6}"/>
    <cellStyle name="Currency 4 6 5 3 2" xfId="5675" xr:uid="{99823C12-2845-4724-86DA-CF0B31106311}"/>
    <cellStyle name="Currency 4 6 5 4" xfId="3050" xr:uid="{A42C53C5-9504-4B11-87F2-812B72028170}"/>
    <cellStyle name="Currency 4 6 5 5" xfId="25221" xr:uid="{D813A6F5-04AE-4327-8D5D-798B5CBA07C7}"/>
    <cellStyle name="Currency 4 6 5 6" xfId="13568" xr:uid="{143AA041-4E8F-4D42-8B86-78563C84DF46}"/>
    <cellStyle name="Currency 4 6 6" xfId="1883" xr:uid="{A39149C2-5856-41D0-A136-AD645DAA95C9}"/>
    <cellStyle name="Currency 4 6 6 2" xfId="3330" xr:uid="{11AC69BF-4946-4C8F-BD6C-C1DC8FF4B134}"/>
    <cellStyle name="Currency 4 6 6 2 2" xfId="9016" xr:uid="{C13888D7-6E69-4BCF-9B1A-D38BE88F0307}"/>
    <cellStyle name="Currency 4 6 6 2 2 2" xfId="18409" xr:uid="{BE9CC54A-7520-4280-9BCB-B9DFBE030304}"/>
    <cellStyle name="Currency 4 6 6 2 3" xfId="11091" xr:uid="{E02E0201-8254-4065-A2B6-F1FE93039AED}"/>
    <cellStyle name="Currency 4 6 6 2 3 2" xfId="21242" xr:uid="{50088A93-499A-456E-8389-039CAE4F5B4F}"/>
    <cellStyle name="Currency 4 6 6 2 4" xfId="26866" xr:uid="{D6BE359F-622D-40E9-84C6-1EA4249142A5}"/>
    <cellStyle name="Currency 4 6 6 2 5" xfId="28043" xr:uid="{D5044ACC-6A4D-4DC6-B261-6B60344BBE95}"/>
    <cellStyle name="Currency 4 6 6 2 6" xfId="15576" xr:uid="{3ED8B5A8-9690-47E1-99F8-EC001C09D5CD}"/>
    <cellStyle name="Currency 4 6 6 3" xfId="3884" xr:uid="{4C15E9E0-F184-4B27-BB27-4FE1DF5F84F6}"/>
    <cellStyle name="Currency 4 6 6 4" xfId="24179" xr:uid="{90182DCB-5FA9-41F6-B061-E75E3CF63ED0}"/>
    <cellStyle name="Currency 4 6 7" xfId="3040" xr:uid="{9C6524FA-B717-49ED-BEFD-BAB491E2DBF8}"/>
    <cellStyle name="Currency 4 6 7 2" xfId="5163" xr:uid="{64350B52-4D66-4B1D-8EF2-FE8AF04CAE55}"/>
    <cellStyle name="Currency 4 6 7 2 2" xfId="28870" xr:uid="{BB47ACBB-CF63-44B6-952B-DBE8F9F6B2E6}"/>
    <cellStyle name="Currency 4 6 7 3" xfId="27622" xr:uid="{87BCF2FA-AADB-443B-AD76-B86991FEB40C}"/>
    <cellStyle name="Currency 4 6 8" xfId="4311" xr:uid="{420BB7A3-9585-4E9D-A403-A892C1F6279A}"/>
    <cellStyle name="Currency 4 6 8 2" xfId="9754" xr:uid="{D156A368-6947-476F-89F0-B85B852837EF}"/>
    <cellStyle name="Currency 4 6 8 2 2" xfId="19703" xr:uid="{BCB3503B-A62B-4A54-844E-40F211DBDC46}"/>
    <cellStyle name="Currency 4 6 8 3" xfId="12320" xr:uid="{D2856CE2-C5CC-42CC-B2A3-DB0B7D5CE840}"/>
    <cellStyle name="Currency 4 6 8 3 2" xfId="22536" xr:uid="{85AE6F88-7A10-4BC8-A3C6-950EC76084A5}"/>
    <cellStyle name="Currency 4 6 8 4" xfId="28145" xr:uid="{46ADACCB-CAB5-4555-8CE2-A99601A54789}"/>
    <cellStyle name="Currency 4 6 8 5" xfId="28792" xr:uid="{97EC437E-D9FC-454B-8552-CCC38D81C497}"/>
    <cellStyle name="Currency 4 6 8 6" xfId="16870" xr:uid="{B431405A-74D6-4286-A0B1-096BA629BA11}"/>
    <cellStyle name="Currency 4 6 9" xfId="7977" xr:uid="{D44D1C67-707B-4AE2-AA3E-6CEDAC66480C}"/>
    <cellStyle name="Currency 4 6 9 2" xfId="27530" xr:uid="{DD3D6B11-2373-4F10-9230-E00FB5112E0C}"/>
    <cellStyle name="Currency 4 6 9 3" xfId="26400" xr:uid="{C7DFB69C-A877-4EFE-B4A2-1C6301BC4565}"/>
    <cellStyle name="Currency 4 6 9 4" xfId="14862" xr:uid="{86C0FB3E-58B9-4E15-8304-A3D6A7EFFB83}"/>
    <cellStyle name="Currency 4 7" xfId="698" xr:uid="{00000000-0005-0000-0000-0000B9020000}"/>
    <cellStyle name="Currency 4 7 10" xfId="10436" xr:uid="{126BD27B-5FF1-4859-B737-C94EF30613D3}"/>
    <cellStyle name="Currency 4 7 10 2" xfId="20531" xr:uid="{4E0E9D75-39E6-4052-875B-AC502607F78A}"/>
    <cellStyle name="Currency 4 7 11" xfId="24665" xr:uid="{7AD8D8D3-FD05-4D3B-BF63-8E714A374D07}"/>
    <cellStyle name="Currency 4 7 12" xfId="13137" xr:uid="{2C198E12-678B-4DD8-B123-41E696A31DBA}"/>
    <cellStyle name="Currency 4 7 2" xfId="699" xr:uid="{00000000-0005-0000-0000-0000BA020000}"/>
    <cellStyle name="Currency 4 7 2 2" xfId="700" xr:uid="{00000000-0005-0000-0000-0000BB020000}"/>
    <cellStyle name="Currency 4 7 2 2 2" xfId="3741" xr:uid="{68A31D0B-C411-419D-B878-B483BC01E96A}"/>
    <cellStyle name="Currency 4 7 2 2 2 2" xfId="9452" xr:uid="{61EEDCAC-5989-440C-9C67-0DD4E07654DD}"/>
    <cellStyle name="Currency 4 7 2 2 2 2 2" xfId="18987" xr:uid="{3F8DA8D2-FAE2-48C4-9FB3-F1D12D594B2A}"/>
    <cellStyle name="Currency 4 7 2 2 2 3" xfId="11633" xr:uid="{87252191-114F-4D72-855C-05128BB59174}"/>
    <cellStyle name="Currency 4 7 2 2 2 3 2" xfId="21820" xr:uid="{F8A460FF-F58E-4731-8F76-89986B5F2713}"/>
    <cellStyle name="Currency 4 7 2 2 2 4" xfId="27991" xr:uid="{CDA31834-1BC5-46E8-BBA3-5B0B5C732063}"/>
    <cellStyle name="Currency 4 7 2 2 2 5" xfId="28390" xr:uid="{6FD1B63F-90ED-48D6-B8B9-8941F4DE96F5}"/>
    <cellStyle name="Currency 4 7 2 2 2 6" xfId="16154" xr:uid="{A24DA169-6600-467C-9B37-92EEB4260366}"/>
    <cellStyle name="Currency 4 7 2 2 3" xfId="3991" xr:uid="{1D66734B-39E6-4A5B-98B4-FF7D5577FBF2}"/>
    <cellStyle name="Currency 4 7 2 2 3 2" xfId="5676" xr:uid="{2EA5016C-6BC3-4C25-AF54-7CDDEEBA7229}"/>
    <cellStyle name="Currency 4 7 2 2 4" xfId="3053" xr:uid="{1C7B0BA6-2A87-41F4-9474-295104DEDE4A}"/>
    <cellStyle name="Currency 4 7 2 2 5" xfId="23806" xr:uid="{CD065DFD-8D06-4655-8173-A5558444DC5D}"/>
    <cellStyle name="Currency 4 7 2 2 6" xfId="13993" xr:uid="{2E3B835E-7A20-4917-AA6E-92DBB8844E5D}"/>
    <cellStyle name="Currency 4 7 2 3" xfId="1888" xr:uid="{BE395F67-9550-45AE-8A20-A6956E52DA5A}"/>
    <cellStyle name="Currency 4 7 2 3 2" xfId="23377" xr:uid="{6ABC927A-2259-40EB-A68C-26E1E78E484F}"/>
    <cellStyle name="Currency 4 7 2 3 3" xfId="24714" xr:uid="{5329408A-FBD2-4D3D-932A-A67D4874433E}"/>
    <cellStyle name="Currency 4 7 2 4" xfId="3052" xr:uid="{DCF5C1B6-5425-4EDB-82B0-716DB50051DD}"/>
    <cellStyle name="Currency 4 7 2 4 2" xfId="5189" xr:uid="{B88B030F-737D-4756-8B53-8F8BC33C80FA}"/>
    <cellStyle name="Currency 4 7 2 4 2 2" xfId="28136" xr:uid="{C3738B9C-B55E-452D-B973-02E6241C4D4A}"/>
    <cellStyle name="Currency 4 7 2 4 3" xfId="27957" xr:uid="{B082E415-F4EB-4448-8F41-1462FC84277A}"/>
    <cellStyle name="Currency 4 7 2 5" xfId="5387" xr:uid="{30FC175B-0538-459F-8061-37D6DC9C1CD5}"/>
    <cellStyle name="Currency 4 7 2 5 2" xfId="26815" xr:uid="{B61BE51F-422A-419B-A5A3-6B7117A9A9BD}"/>
    <cellStyle name="Currency 4 7 2 5 3" xfId="28569" xr:uid="{EC059774-F9C0-4FE8-B4C7-BA0F0CD1DBE1}"/>
    <cellStyle name="Currency 4 7 2 5 4" xfId="14868" xr:uid="{9AF7823C-00FD-48D3-A043-9BDB735C6627}"/>
    <cellStyle name="Currency 4 7 2 6" xfId="8487" xr:uid="{701BDD15-854C-4C98-BDDB-4C06AA5337B6}"/>
    <cellStyle name="Currency 4 7 2 6 2" xfId="28045" xr:uid="{B4585B0B-5932-4A19-ADBF-4DFC2E209053}"/>
    <cellStyle name="Currency 4 7 2 6 3" xfId="27724" xr:uid="{9FBF2FBB-BB4A-486E-A3A9-DBA97302F88A}"/>
    <cellStyle name="Currency 4 7 2 6 4" xfId="17699" xr:uid="{C173092A-E832-42DF-A7FB-74634CAF97E8}"/>
    <cellStyle name="Currency 4 7 2 7" xfId="10437" xr:uid="{B903FB19-E2FA-4F3C-842F-AD6DADDA38FE}"/>
    <cellStyle name="Currency 4 7 2 7 2" xfId="20532" xr:uid="{47E5B82C-D005-4C97-A186-DECE4955768C}"/>
    <cellStyle name="Currency 4 7 2 8" xfId="23477" xr:uid="{2AAB8A88-3C83-4CEC-A257-56DCEB79FF0F}"/>
    <cellStyle name="Currency 4 7 2 9" xfId="13295" xr:uid="{B98CD27F-C7A5-442C-A558-98C914D10FBA}"/>
    <cellStyle name="Currency 4 7 3" xfId="701" xr:uid="{00000000-0005-0000-0000-0000BC020000}"/>
    <cellStyle name="Currency 4 7 3 2" xfId="3055" xr:uid="{2A524B45-49C8-49D4-A662-61E39DBD171A}"/>
    <cellStyle name="Currency 4 7 3 2 2" xfId="6648" xr:uid="{5380B18E-CAB2-407F-9E39-B7E52651BFBE}"/>
    <cellStyle name="Currency 4 7 3 2 2 2" xfId="28788" xr:uid="{D80C5AB7-BFC4-4F82-BEED-5A3630BF5D7A}"/>
    <cellStyle name="Currency 4 7 3 2 3" xfId="28358" xr:uid="{3656D0AC-537A-40B3-B1E8-ED772CBE6A00}"/>
    <cellStyle name="Currency 4 7 3 3" xfId="3056" xr:uid="{AEF048A3-6105-4C8E-BF51-DB2A0F5BEF15}"/>
    <cellStyle name="Currency 4 7 3 3 2" xfId="5677" xr:uid="{AF3AC5DD-C826-4C76-AEC0-35FF742D6817}"/>
    <cellStyle name="Currency 4 7 3 4" xfId="3054" xr:uid="{3055E5AD-21E1-4F9C-B69F-EBE0A846ABE5}"/>
    <cellStyle name="Currency 4 7 3 5" xfId="7982" xr:uid="{ED6F19EA-ABEE-46CD-A77C-0811B938A597}"/>
    <cellStyle name="Currency 4 7 3 5 2" xfId="27089" xr:uid="{CA9C6D7C-20DB-458E-8AAC-0D6F9408E350}"/>
    <cellStyle name="Currency 4 7 3 5 3" xfId="28058" xr:uid="{D06CEAEC-79C2-472F-A024-ED91F2A09F87}"/>
    <cellStyle name="Currency 4 7 3 5 4" xfId="14869" xr:uid="{6D6AE8E7-D469-4793-BDB8-79367F144A1C}"/>
    <cellStyle name="Currency 4 7 3 6" xfId="8488" xr:uid="{C6D33CB2-D9B9-45AE-AA9D-194666218FA9}"/>
    <cellStyle name="Currency 4 7 3 6 2" xfId="17700" xr:uid="{A4FC10A8-E10C-4C15-BD4E-599D847D6F54}"/>
    <cellStyle name="Currency 4 7 3 7" xfId="10438" xr:uid="{DBC971F4-DAEE-4EC2-84EE-52EF44F310C6}"/>
    <cellStyle name="Currency 4 7 3 7 2" xfId="20533" xr:uid="{8CD00F4D-6E3B-438C-B794-F01D0207FF24}"/>
    <cellStyle name="Currency 4 7 3 8" xfId="24857" xr:uid="{8DA69872-B1F8-4803-87F2-86F778BB6CC0}"/>
    <cellStyle name="Currency 4 7 3 9" xfId="13721" xr:uid="{0D9B630C-8958-4E66-A14F-FB5977CBD295}"/>
    <cellStyle name="Currency 4 7 4" xfId="702" xr:uid="{00000000-0005-0000-0000-0000BD020000}"/>
    <cellStyle name="Currency 4 7 4 2" xfId="3331" xr:uid="{F749FAE9-126B-4092-923D-0C4276E6747C}"/>
    <cellStyle name="Currency 4 7 4 2 2" xfId="9017" xr:uid="{1C33D760-08B6-4103-8CE2-8CE5682591DD}"/>
    <cellStyle name="Currency 4 7 4 2 2 2" xfId="18410" xr:uid="{75FE34BD-4CE6-484B-AB3F-3B52494A018A}"/>
    <cellStyle name="Currency 4 7 4 2 3" xfId="11092" xr:uid="{F66046DB-653C-419D-A51F-CDF3080E0123}"/>
    <cellStyle name="Currency 4 7 4 2 3 2" xfId="21243" xr:uid="{94A0FF66-520C-4A70-8C62-6466EF2FAB85}"/>
    <cellStyle name="Currency 4 7 4 2 4" xfId="26555" xr:uid="{04FFA778-F13B-47AD-BA2E-544D4553367A}"/>
    <cellStyle name="Currency 4 7 4 2 5" xfId="26371" xr:uid="{250C163D-6FFA-4EA9-AFFC-359B5D0CD5B7}"/>
    <cellStyle name="Currency 4 7 4 2 6" xfId="15577" xr:uid="{C26F8F1C-A95A-4178-B3EC-9DCB582B72DA}"/>
    <cellStyle name="Currency 4 7 4 3" xfId="3953" xr:uid="{0A0A642C-68E7-403D-AEE6-BB4AA30A0B46}"/>
    <cellStyle name="Currency 4 7 4 3 2" xfId="5678" xr:uid="{B22530D0-22B3-45EA-A05F-C9550E19B734}"/>
    <cellStyle name="Currency 4 7 4 4" xfId="3057" xr:uid="{A5B006FC-3042-47D3-950F-953FF000E5FC}"/>
    <cellStyle name="Currency 4 7 5" xfId="1887" xr:uid="{F0431D00-C27D-410E-A0A7-C485A93F6D3F}"/>
    <cellStyle name="Currency 4 7 5 2" xfId="25761" xr:uid="{9B8293E1-FFB2-4ECD-97E9-4A354B8807D2}"/>
    <cellStyle name="Currency 4 7 5 3" xfId="26080" xr:uid="{581AB7F6-FA14-41BC-BDFC-A36AC2844DEF}"/>
    <cellStyle name="Currency 4 7 6" xfId="3051" xr:uid="{9DB7C930-64F9-41AC-9D94-7CC697C2EB78}"/>
    <cellStyle name="Currency 4 7 6 2" xfId="5164" xr:uid="{507A8AE3-917C-4E70-9018-A3C2C95724E7}"/>
    <cellStyle name="Currency 4 7 6 2 2" xfId="26590" xr:uid="{4B50C297-7110-4063-8264-CA04F1E63A9F}"/>
    <cellStyle name="Currency 4 7 6 3" xfId="27049" xr:uid="{780969AF-4A7A-4F97-8A38-950167856A48}"/>
    <cellStyle name="Currency 4 7 7" xfId="4312" xr:uid="{3A7F17AD-6270-40A2-8FC2-2CC3BD2030D2}"/>
    <cellStyle name="Currency 4 7 7 2" xfId="9755" xr:uid="{80F643FE-DCC0-4BE8-919B-45A5C8B64C62}"/>
    <cellStyle name="Currency 4 7 7 2 2" xfId="29316" xr:uid="{6A326533-A650-4C88-9B5E-1695AC4D6534}"/>
    <cellStyle name="Currency 4 7 7 2 3" xfId="26782" xr:uid="{2AF9C9A6-7297-479C-824F-F1D92ABCFCFC}"/>
    <cellStyle name="Currency 4 7 7 2 4" xfId="19704" xr:uid="{A0B9E4A2-EFAB-4642-AA14-AB9DEDA4A15D}"/>
    <cellStyle name="Currency 4 7 7 3" xfId="12321" xr:uid="{938E5742-3FFB-4A40-84A6-93EDEAC27406}"/>
    <cellStyle name="Currency 4 7 7 3 2" xfId="22537" xr:uid="{44B05088-9DF0-41E2-9F8B-5EADA7055D29}"/>
    <cellStyle name="Currency 4 7 7 4" xfId="26618" xr:uid="{15FB43D9-D3F0-40F8-B039-B29A2D223989}"/>
    <cellStyle name="Currency 4 7 7 5" xfId="16871" xr:uid="{CFD867A5-6A06-40F7-9F76-F846D44108F6}"/>
    <cellStyle name="Currency 4 7 8" xfId="7981" xr:uid="{DA7A3BE4-28DD-4E0C-AC5A-E35453AE5136}"/>
    <cellStyle name="Currency 4 7 8 2" xfId="26663" xr:uid="{CE3B6B8E-F111-4C90-8F85-F864EFBD2A7F}"/>
    <cellStyle name="Currency 4 7 8 3" xfId="26560" xr:uid="{105906CE-1A7E-4594-BC1E-F969EB68B777}"/>
    <cellStyle name="Currency 4 7 8 4" xfId="14867" xr:uid="{B0BACC6A-D28A-44DC-9192-4F8DAA987C62}"/>
    <cellStyle name="Currency 4 7 9" xfId="8486" xr:uid="{2BBDED0E-BAA3-41F7-9AB1-BF48DFF3C16F}"/>
    <cellStyle name="Currency 4 7 9 2" xfId="28305" xr:uid="{A1283D86-C2D2-46D3-AE40-121619CF4DC0}"/>
    <cellStyle name="Currency 4 7 9 3" xfId="26382" xr:uid="{FB7B094A-3A88-491B-B6A6-23699DF6063D}"/>
    <cellStyle name="Currency 4 7 9 4" xfId="17698" xr:uid="{7A071324-422C-487A-BD9B-FE950E784CE5}"/>
    <cellStyle name="Currency 4 8" xfId="703" xr:uid="{00000000-0005-0000-0000-0000BE020000}"/>
    <cellStyle name="Currency 4 8 10" xfId="10439" xr:uid="{31C8172C-4F9A-445C-ACE5-2BD549D23DA7}"/>
    <cellStyle name="Currency 4 8 10 2" xfId="20534" xr:uid="{07F49982-98AD-4860-9D49-94C20961DE8A}"/>
    <cellStyle name="Currency 4 8 11" xfId="24816" xr:uid="{346B02DD-A29D-4637-83E1-FAFB6D1EB769}"/>
    <cellStyle name="Currency 4 8 12" xfId="13138" xr:uid="{0D291D19-B8F2-4959-99BB-661E83E97509}"/>
    <cellStyle name="Currency 4 8 2" xfId="704" xr:uid="{00000000-0005-0000-0000-0000BF020000}"/>
    <cellStyle name="Currency 4 8 2 2" xfId="705" xr:uid="{00000000-0005-0000-0000-0000C0020000}"/>
    <cellStyle name="Currency 4 8 2 2 2" xfId="3742" xr:uid="{AB12ACF9-D4F7-4EEC-BB1D-64900BF56D1C}"/>
    <cellStyle name="Currency 4 8 2 2 2 2" xfId="9453" xr:uid="{A49B3089-2566-4A9A-92FF-3D477B20EAA0}"/>
    <cellStyle name="Currency 4 8 2 2 2 2 2" xfId="18988" xr:uid="{50ABF7B7-DBE0-4E06-B57E-AE3DAA7A272A}"/>
    <cellStyle name="Currency 4 8 2 2 2 3" xfId="11634" xr:uid="{E23C8A87-FB53-4122-B4D1-D25744C28011}"/>
    <cellStyle name="Currency 4 8 2 2 2 3 2" xfId="21821" xr:uid="{1AD3315D-F29C-4EDB-8251-F9D5BC6311DB}"/>
    <cellStyle name="Currency 4 8 2 2 2 4" xfId="27963" xr:uid="{E976EA80-7527-4A47-ABCC-3953F9CFC666}"/>
    <cellStyle name="Currency 4 8 2 2 2 5" xfId="27101" xr:uid="{82C360E2-30D8-448A-8978-707586D6DD3E}"/>
    <cellStyle name="Currency 4 8 2 2 2 6" xfId="16155" xr:uid="{C36F3A34-56E3-451A-BADD-74975FA63A9E}"/>
    <cellStyle name="Currency 4 8 2 2 3" xfId="3880" xr:uid="{53573935-1AAC-4A66-9F19-6D9D51C4144C}"/>
    <cellStyle name="Currency 4 8 2 2 3 2" xfId="5679" xr:uid="{9EF8871F-44D2-4C7B-A2AC-4D7DDC5127E7}"/>
    <cellStyle name="Currency 4 8 2 2 4" xfId="3060" xr:uid="{F9E2D79D-8128-4530-AC1D-F03632295DB4}"/>
    <cellStyle name="Currency 4 8 2 2 5" xfId="24878" xr:uid="{CE9F1943-9F9D-4881-A9D4-E3CF3F04AD9A}"/>
    <cellStyle name="Currency 4 8 2 2 6" xfId="13994" xr:uid="{7AF562ED-1EE9-45C6-9830-A9D30DC05F6A}"/>
    <cellStyle name="Currency 4 8 2 3" xfId="1890" xr:uid="{13B1515E-65F9-4AD1-913C-227FF3123B93}"/>
    <cellStyle name="Currency 4 8 2 3 2" xfId="24319" xr:uid="{BE2E288B-841D-42A3-92C1-D6F954CC4ED3}"/>
    <cellStyle name="Currency 4 8 2 3 3" xfId="23705" xr:uid="{D08C151C-2917-4D30-965D-76C9324711D4}"/>
    <cellStyle name="Currency 4 8 2 4" xfId="3059" xr:uid="{7B9A9788-A926-4F07-B66B-1C60748F3A14}"/>
    <cellStyle name="Currency 4 8 2 4 2" xfId="5190" xr:uid="{FD3465B7-0FE0-4197-9FDD-32C90540FA22}"/>
    <cellStyle name="Currency 4 8 2 4 2 2" xfId="29029" xr:uid="{51435544-E2A0-43DB-A657-EFA519428F14}"/>
    <cellStyle name="Currency 4 8 2 4 3" xfId="28548" xr:uid="{C1204AB9-4B76-465D-8D44-ABC0C61722BD}"/>
    <cellStyle name="Currency 4 8 2 5" xfId="5388" xr:uid="{C98E6BCB-A157-46C6-808F-F4592F17D3AB}"/>
    <cellStyle name="Currency 4 8 2 5 2" xfId="27597" xr:uid="{19A39868-5310-40BD-A8D5-768716317278}"/>
    <cellStyle name="Currency 4 8 2 5 3" xfId="26285" xr:uid="{7FF0DB68-FF8F-4D8B-8574-E46FA23F464C}"/>
    <cellStyle name="Currency 4 8 2 5 4" xfId="14871" xr:uid="{DDE60F83-1381-4EE9-AC54-4C49DE20868F}"/>
    <cellStyle name="Currency 4 8 2 6" xfId="8490" xr:uid="{D6A15011-B30E-47B5-87FD-E1C2D8228EFB}"/>
    <cellStyle name="Currency 4 8 2 6 2" xfId="28365" xr:uid="{41658291-59EC-4B44-B7BE-861CCCA4C291}"/>
    <cellStyle name="Currency 4 8 2 6 3" xfId="26940" xr:uid="{EC7B3BE5-CAC6-4560-BFB3-EC899F9DB716}"/>
    <cellStyle name="Currency 4 8 2 6 4" xfId="17702" xr:uid="{FAFF4884-5D59-4E1C-8A14-41949F9CA98C}"/>
    <cellStyle name="Currency 4 8 2 7" xfId="10440" xr:uid="{5E7CFCB4-FDDE-45D3-853A-2A34A2ABE5C7}"/>
    <cellStyle name="Currency 4 8 2 7 2" xfId="20535" xr:uid="{FE3D9150-76F2-416D-8FEB-D2C099F31A7C}"/>
    <cellStyle name="Currency 4 8 2 8" xfId="24758" xr:uid="{9BFE1E9F-60BA-4288-8214-F28E4F8C398C}"/>
    <cellStyle name="Currency 4 8 2 9" xfId="13296" xr:uid="{FF579DB7-C5F8-4BD7-A460-3E436F4E9341}"/>
    <cellStyle name="Currency 4 8 3" xfId="706" xr:uid="{00000000-0005-0000-0000-0000C1020000}"/>
    <cellStyle name="Currency 4 8 3 2" xfId="3062" xr:uid="{93698A7A-D001-4058-929A-E4E0CFD1F27A}"/>
    <cellStyle name="Currency 4 8 3 2 2" xfId="6649" xr:uid="{A8BC0842-116A-44F6-B42B-084A0D76B78B}"/>
    <cellStyle name="Currency 4 8 3 2 2 2" xfId="28933" xr:uid="{A931C56B-4E68-45C6-9BC3-6EE76A7B3C95}"/>
    <cellStyle name="Currency 4 8 3 2 3" xfId="28732" xr:uid="{770F8188-E120-4478-83F7-68725137B3FB}"/>
    <cellStyle name="Currency 4 8 3 3" xfId="3063" xr:uid="{77F9006F-584D-40FC-BF24-A7A80155AD9B}"/>
    <cellStyle name="Currency 4 8 3 3 2" xfId="5680" xr:uid="{F12546A9-39DB-4785-A5BC-02739D64CEC2}"/>
    <cellStyle name="Currency 4 8 3 4" xfId="3061" xr:uid="{D99D26DD-4071-433A-9F95-93E635627B27}"/>
    <cellStyle name="Currency 4 8 3 5" xfId="7984" xr:uid="{E2EA86CF-6189-4BC1-905E-FD9671E63979}"/>
    <cellStyle name="Currency 4 8 3 5 2" xfId="27928" xr:uid="{D3BCBB5B-204D-445D-8401-28DDA7058474}"/>
    <cellStyle name="Currency 4 8 3 5 3" xfId="26762" xr:uid="{CE076498-B47C-4D51-9CE3-9A8B872686D9}"/>
    <cellStyle name="Currency 4 8 3 5 4" xfId="14872" xr:uid="{18D983D4-E82F-40E8-8677-521ABD235930}"/>
    <cellStyle name="Currency 4 8 3 6" xfId="8491" xr:uid="{DB4F8E47-B8CA-40BC-8D62-DAB816670359}"/>
    <cellStyle name="Currency 4 8 3 6 2" xfId="17703" xr:uid="{638AC71D-A8D6-4DD7-8A0B-328548D1F06F}"/>
    <cellStyle name="Currency 4 8 3 7" xfId="10441" xr:uid="{E5A7DFF7-FEB3-44BF-B05B-C67B9CBCE96E}"/>
    <cellStyle name="Currency 4 8 3 7 2" xfId="20536" xr:uid="{80A94E75-C1A1-4DC9-9024-4B36D990C1BA}"/>
    <cellStyle name="Currency 4 8 3 8" xfId="25778" xr:uid="{4B3C46C2-7B3C-435E-A849-22050E22EEDD}"/>
    <cellStyle name="Currency 4 8 3 9" xfId="13722" xr:uid="{51F2435B-5936-4DC5-A5C6-AF36E79E6677}"/>
    <cellStyle name="Currency 4 8 4" xfId="707" xr:uid="{00000000-0005-0000-0000-0000C2020000}"/>
    <cellStyle name="Currency 4 8 4 2" xfId="3332" xr:uid="{1A47F560-2F06-43BD-848B-C1E078A10E35}"/>
    <cellStyle name="Currency 4 8 4 2 2" xfId="9018" xr:uid="{04B5DD7A-9121-4CEA-97AD-B664163F393D}"/>
    <cellStyle name="Currency 4 8 4 2 2 2" xfId="18411" xr:uid="{CD033560-AF42-49BE-8C13-3F8076EA0155}"/>
    <cellStyle name="Currency 4 8 4 2 3" xfId="11093" xr:uid="{D51FD6ED-E560-4B1D-B0E5-54627089C50B}"/>
    <cellStyle name="Currency 4 8 4 2 3 2" xfId="21244" xr:uid="{883DFBDD-6D6B-4F75-A5EC-6727E95D7299}"/>
    <cellStyle name="Currency 4 8 4 2 4" xfId="28752" xr:uid="{5D173B6F-B6EA-4440-86FA-9E705BC31866}"/>
    <cellStyle name="Currency 4 8 4 2 5" xfId="26401" xr:uid="{7713F651-825A-4B39-99AB-E303CC21C42B}"/>
    <cellStyle name="Currency 4 8 4 2 6" xfId="15578" xr:uid="{93DBD0D3-4DDC-4BFA-96FC-3F752BF26E3B}"/>
    <cellStyle name="Currency 4 8 4 3" xfId="3135" xr:uid="{DD9CE3EA-79D3-4056-BCB7-787CD64DC4BA}"/>
    <cellStyle name="Currency 4 8 4 3 2" xfId="5681" xr:uid="{5F2F0E94-EAEA-43E7-AE39-C515BAD736DE}"/>
    <cellStyle name="Currency 4 8 4 4" xfId="3064" xr:uid="{8C44A963-8EBE-4DE0-9C91-799B2E19E69C}"/>
    <cellStyle name="Currency 4 8 5" xfId="1889" xr:uid="{150A7552-719F-4434-BBD6-2429D14C0D7A}"/>
    <cellStyle name="Currency 4 8 5 2" xfId="26099" xr:uid="{1CC0FDD3-B23B-4830-A410-D6A12E338C7A}"/>
    <cellStyle name="Currency 4 8 5 3" xfId="23684" xr:uid="{3AFF5A72-F105-401E-889C-17B900BBEE1C}"/>
    <cellStyle name="Currency 4 8 6" xfId="3058" xr:uid="{54F9AFC6-B62C-40B8-BCE3-799976547C18}"/>
    <cellStyle name="Currency 4 8 6 2" xfId="5165" xr:uid="{8692A28F-D751-4A74-9083-9786794EAABB}"/>
    <cellStyle name="Currency 4 8 6 2 2" xfId="26295" xr:uid="{4C85F440-F0A2-440A-A8E1-4E3E720852A8}"/>
    <cellStyle name="Currency 4 8 6 3" xfId="28295" xr:uid="{64AA7EAD-8866-4A5D-89FB-87DCBFA6D1E3}"/>
    <cellStyle name="Currency 4 8 7" xfId="4313" xr:uid="{6DD536CB-22CD-4942-9BD6-547BDD598988}"/>
    <cellStyle name="Currency 4 8 7 2" xfId="9756" xr:uid="{7CB53BCE-88C5-4F21-812F-D44C588CBD4B}"/>
    <cellStyle name="Currency 4 8 7 2 2" xfId="29317" xr:uid="{1BECB051-D7A1-490A-9580-CA61FD7582CE}"/>
    <cellStyle name="Currency 4 8 7 2 3" xfId="28630" xr:uid="{95587471-6762-488B-8BD6-9535269222B8}"/>
    <cellStyle name="Currency 4 8 7 2 4" xfId="19705" xr:uid="{624D737C-3F66-4D42-9AE4-63DC9BD6D92E}"/>
    <cellStyle name="Currency 4 8 7 3" xfId="12322" xr:uid="{FB5AA7F9-03A5-41BE-A63F-AC357ED5A4C2}"/>
    <cellStyle name="Currency 4 8 7 3 2" xfId="22538" xr:uid="{BA766560-0FB2-4AD8-9A34-D22995B387B4}"/>
    <cellStyle name="Currency 4 8 7 4" xfId="26739" xr:uid="{6335AFBD-A6D8-4021-8FBB-876E81411613}"/>
    <cellStyle name="Currency 4 8 7 5" xfId="16872" xr:uid="{81AA28DB-B92E-4A80-9AC9-3E16211C0801}"/>
    <cellStyle name="Currency 4 8 8" xfId="7983" xr:uid="{5AEC094D-1DD6-4E7D-9DE1-9A14AE12F70D}"/>
    <cellStyle name="Currency 4 8 8 2" xfId="28137" xr:uid="{FCAE8480-4362-4CF4-B324-CD2C92515904}"/>
    <cellStyle name="Currency 4 8 8 3" xfId="26584" xr:uid="{D0A3388C-7CE2-40EB-9740-36ED361C42C6}"/>
    <cellStyle name="Currency 4 8 8 4" xfId="14870" xr:uid="{142ACC77-FAAB-4B05-B6B4-BDA517E54B89}"/>
    <cellStyle name="Currency 4 8 9" xfId="8489" xr:uid="{BA8E2FC8-6167-4B06-8905-628915884634}"/>
    <cellStyle name="Currency 4 8 9 2" xfId="26563" xr:uid="{23DD7F1F-A934-4FE0-AC89-D62ED69FC209}"/>
    <cellStyle name="Currency 4 8 9 3" xfId="28395" xr:uid="{163758E0-B269-416D-8D3C-B2DD6840A129}"/>
    <cellStyle name="Currency 4 8 9 4" xfId="17701" xr:uid="{84528D55-AD27-4C64-BD3A-89087EC37AF6}"/>
    <cellStyle name="Currency 4 9" xfId="708" xr:uid="{00000000-0005-0000-0000-0000C3020000}"/>
    <cellStyle name="Currency 4 9 10" xfId="13130" xr:uid="{8F132270-BFDA-45E6-8123-D0D53408D8D7}"/>
    <cellStyle name="Currency 4 9 2" xfId="709" xr:uid="{00000000-0005-0000-0000-0000C4020000}"/>
    <cellStyle name="Currency 4 9 2 2" xfId="3843" xr:uid="{0AD317E3-A977-49D9-8375-072D7670FABE}"/>
    <cellStyle name="Currency 4 9 2 2 2" xfId="9518" xr:uid="{39A095D1-FF02-49A2-89D6-6D005E145B64}"/>
    <cellStyle name="Currency 4 9 2 2 2 2" xfId="19170" xr:uid="{6E802E31-20C1-4DAD-83EF-78FEF133F7CF}"/>
    <cellStyle name="Currency 4 9 2 2 3" xfId="11793" xr:uid="{004D621E-5B10-4908-9F2D-75EE91789F78}"/>
    <cellStyle name="Currency 4 9 2 2 3 2" xfId="22003" xr:uid="{56270191-730B-4F26-BFC3-E765E544151A}"/>
    <cellStyle name="Currency 4 9 2 2 4" xfId="26091" xr:uid="{920EA0D9-17DA-4AC7-916D-B8B03D907B3E}"/>
    <cellStyle name="Currency 4 9 2 2 5" xfId="27916" xr:uid="{2F5582EA-F92D-4224-AC09-6DABA9C8A99C}"/>
    <cellStyle name="Currency 4 9 2 2 6" xfId="16337" xr:uid="{EECFE8FA-D793-4861-A6FF-3D7EBECC3B36}"/>
    <cellStyle name="Currency 4 9 2 3" xfId="4002" xr:uid="{F05D59E2-8556-4FB8-846D-E9F1AEC9656A}"/>
    <cellStyle name="Currency 4 9 2 3 2" xfId="5682" xr:uid="{2DD7575E-A651-4442-AEF3-040EC0A175C9}"/>
    <cellStyle name="Currency 4 9 2 3 2 2" xfId="27427" xr:uid="{CC894EF3-D95B-4949-AC0B-2EE0183DFB50}"/>
    <cellStyle name="Currency 4 9 2 3 3" xfId="28676" xr:uid="{5AD453A0-9ADF-4493-87E6-CAD01AD924B1}"/>
    <cellStyle name="Currency 4 9 2 4" xfId="3066" xr:uid="{96EE7226-7073-40FB-A573-3B9BD3039F04}"/>
    <cellStyle name="Currency 4 9 2 5" xfId="24810" xr:uid="{C3A9C752-2B3F-482B-8713-E3DAD9073312}"/>
    <cellStyle name="Currency 4 9 2 5 2" xfId="27327" xr:uid="{6A357C2B-F690-495C-AE00-06DCF9F088C1}"/>
    <cellStyle name="Currency 4 9 2 6" xfId="28445" xr:uid="{E284C60A-D1F4-4DD2-949E-1D90BF9AD92E}"/>
    <cellStyle name="Currency 4 9 2 7" xfId="14232" xr:uid="{8E409473-D3BC-4DBA-8682-CAB52CFE95A7}"/>
    <cellStyle name="Currency 4 9 3" xfId="1891" xr:uid="{279CA86A-1212-40F7-9264-204B3FB0FC32}"/>
    <cellStyle name="Currency 4 9 3 2" xfId="3652" xr:uid="{E6A51B83-DC57-4353-8D92-D618B7DCAD67}"/>
    <cellStyle name="Currency 4 9 3 2 2" xfId="9307" xr:uid="{EB79A2B9-3078-40A9-A53F-93CA9EBAE027}"/>
    <cellStyle name="Currency 4 9 3 2 2 2" xfId="18798" xr:uid="{A0042F06-BCE9-4B9A-B953-2D4BDAAF9CF6}"/>
    <cellStyle name="Currency 4 9 3 2 3" xfId="11454" xr:uid="{06A5569D-FBD2-4AD4-BFDF-C684276B081F}"/>
    <cellStyle name="Currency 4 9 3 2 3 2" xfId="21631" xr:uid="{DCC4CBD8-AC44-4D54-B117-F595F6C227C3}"/>
    <cellStyle name="Currency 4 9 3 2 4" xfId="15965" xr:uid="{47C69AB0-60DB-4DCB-AEB9-5946941EDF0C}"/>
    <cellStyle name="Currency 4 9 3 3" xfId="3972" xr:uid="{AE95FDDF-660C-4994-B556-DF59E701170B}"/>
    <cellStyle name="Currency 4 9 3 4" xfId="8304" xr:uid="{A56FE7E0-035A-4797-8DA3-FC5CB4C33302}"/>
    <cellStyle name="Currency 4 9 3 5" xfId="23883" xr:uid="{EF9140C7-354E-4B44-A808-1CAAB0CE0589}"/>
    <cellStyle name="Currency 4 9 3 6" xfId="13709" xr:uid="{3A86635D-718A-4332-9D80-766E0B20BE8F}"/>
    <cellStyle name="Currency 4 9 4" xfId="3065" xr:uid="{7597FCFB-40EF-43B9-979E-6F7B2125D302}"/>
    <cellStyle name="Currency 4 9 4 2" xfId="3324" xr:uid="{7CCD5DF4-CE61-497E-9561-3B0DCDB97D45}"/>
    <cellStyle name="Currency 4 9 4 2 2" xfId="9010" xr:uid="{CF129C26-DB2C-451F-8D1B-BF1E5DBF0237}"/>
    <cellStyle name="Currency 4 9 4 2 2 2" xfId="18403" xr:uid="{46E8C972-EA8A-4E0B-A3A5-8109AAD3A228}"/>
    <cellStyle name="Currency 4 9 4 2 3" xfId="11085" xr:uid="{56893D92-97E1-423A-9508-F5C552248E77}"/>
    <cellStyle name="Currency 4 9 4 2 3 2" xfId="21236" xr:uid="{E6E7F172-970B-428C-AD99-0AC27AF6EC5B}"/>
    <cellStyle name="Currency 4 9 4 2 4" xfId="26981" xr:uid="{FAFFA0CA-726E-417C-A1CF-7E4A934D8C8D}"/>
    <cellStyle name="Currency 4 9 4 2 5" xfId="28479" xr:uid="{6871EDFE-B631-4A44-B31F-E2766910CA8D}"/>
    <cellStyle name="Currency 4 9 4 2 6" xfId="15570" xr:uid="{94ED8282-7FFE-43DB-8E56-07109C475020}"/>
    <cellStyle name="Currency 4 9 4 3" xfId="3961" xr:uid="{87BFF0D1-BFC5-4DF5-A0A2-6BC750A4F804}"/>
    <cellStyle name="Currency 4 9 4 4" xfId="24536" xr:uid="{9719E702-BA8E-4B67-9373-8AB2584C44CF}"/>
    <cellStyle name="Currency 4 9 5" xfId="4251" xr:uid="{9071DFA1-670B-405D-8356-6E7450621FF9}"/>
    <cellStyle name="Currency 4 9 5 2" xfId="9696" xr:uid="{37B0AFD9-19F6-402D-AE4E-5798D73EBF03}"/>
    <cellStyle name="Currency 4 9 5 2 2" xfId="29309" xr:uid="{EAA690FD-0035-4FF3-B680-AA9F0B8EAA8D}"/>
    <cellStyle name="Currency 4 9 5 2 3" xfId="28224" xr:uid="{C6CED729-1644-463D-8297-885158EBF4E0}"/>
    <cellStyle name="Currency 4 9 5 2 4" xfId="19644" xr:uid="{808414DF-12FC-496B-BE5E-E22CA5D80AFD}"/>
    <cellStyle name="Currency 4 9 5 3" xfId="12261" xr:uid="{AA872D30-C328-4883-81FA-AB70E1B04A34}"/>
    <cellStyle name="Currency 4 9 5 3 2" xfId="22477" xr:uid="{1D716DE6-5E7F-4541-83A9-2BF9C95C5C80}"/>
    <cellStyle name="Currency 4 9 5 4" xfId="26211" xr:uid="{B17E425D-FC2F-4D49-AC65-2CA58ED06EEC}"/>
    <cellStyle name="Currency 4 9 5 5" xfId="16811" xr:uid="{4254E249-EEF5-4567-9380-EA3C1868B3FA}"/>
    <cellStyle name="Currency 4 9 6" xfId="7985" xr:uid="{F2A544FB-EAAF-4A96-AB1D-13C408C7B5A4}"/>
    <cellStyle name="Currency 4 9 6 2" xfId="28546" xr:uid="{2EBFAD7A-8CB6-4639-9398-5DCBDC7FD87E}"/>
    <cellStyle name="Currency 4 9 6 3" xfId="29078" xr:uid="{0D8D5594-C284-4EE5-A195-87F02DBC9882}"/>
    <cellStyle name="Currency 4 9 6 4" xfId="14873" xr:uid="{065EEA2D-9112-4359-9A4D-073185762EBE}"/>
    <cellStyle name="Currency 4 9 7" xfId="8492" xr:uid="{D11CC2CE-3904-497D-A62A-944193FE749D}"/>
    <cellStyle name="Currency 4 9 7 2" xfId="26476" xr:uid="{20C601A1-F9B4-4CD3-99D3-09AA1AB309A6}"/>
    <cellStyle name="Currency 4 9 7 3" xfId="27114" xr:uid="{84A982E5-3921-44CE-A1C0-B94A15633BCC}"/>
    <cellStyle name="Currency 4 9 7 4" xfId="17704" xr:uid="{6FBF3508-4260-40F0-B4B4-EFF71F5D3A8E}"/>
    <cellStyle name="Currency 4 9 8" xfId="10442" xr:uid="{3278139C-21E0-4724-A0DE-1775747099B6}"/>
    <cellStyle name="Currency 4 9 8 2" xfId="20537" xr:uid="{D20164CA-D3CD-4F78-BEB9-1F97F44198FF}"/>
    <cellStyle name="Currency 4 9 9" xfId="25082" xr:uid="{762413E8-4CB5-4EC8-A7D5-8CF4DABC1C18}"/>
    <cellStyle name="Currency 5" xfId="710" xr:uid="{00000000-0005-0000-0000-0000C5020000}"/>
    <cellStyle name="Currency 5 10" xfId="7986" xr:uid="{CB16A816-8EE1-42BE-9146-8EBC6BE32A34}"/>
    <cellStyle name="Currency 5 10 2" xfId="26690" xr:uid="{9136DB5C-37DD-43AD-8482-D7599AE1FEFB}"/>
    <cellStyle name="Currency 5 10 3" xfId="26881" xr:uid="{9F942CD7-A835-4340-B80B-3CACFB057FED}"/>
    <cellStyle name="Currency 5 10 4" xfId="14874" xr:uid="{49A8A6A4-1D96-4E4A-B19F-BA6D23EDF527}"/>
    <cellStyle name="Currency 5 11" xfId="8493" xr:uid="{374C56B9-AC11-46CE-B71B-EC7050A08EAC}"/>
    <cellStyle name="Currency 5 11 2" xfId="17705" xr:uid="{60E8C4F0-4C9B-4412-B3B9-323CB411ED93}"/>
    <cellStyle name="Currency 5 12" xfId="10443" xr:uid="{832332D9-EE5B-4C8A-9AFB-726B6DF1B4A0}"/>
    <cellStyle name="Currency 5 12 2" xfId="20538" xr:uid="{707C9079-C0A7-49D4-B53D-221AFA2A3E87}"/>
    <cellStyle name="Currency 5 13" xfId="23680" xr:uid="{EF31DB6E-0AF5-4DFE-9232-DEB102F67623}"/>
    <cellStyle name="Currency 5 14" xfId="13013" xr:uid="{D25952DD-6B79-49B4-B987-ED28E83CE094}"/>
    <cellStyle name="Currency 5 2" xfId="711" xr:uid="{00000000-0005-0000-0000-0000C6020000}"/>
    <cellStyle name="Currency 5 2 10" xfId="8494" xr:uid="{06E4039F-B4FD-458F-A7AC-5D5C7E2209FC}"/>
    <cellStyle name="Currency 5 2 10 2" xfId="17706" xr:uid="{48016CC5-8827-4B8F-800C-FFD1AB113D46}"/>
    <cellStyle name="Currency 5 2 11" xfId="10444" xr:uid="{95D7E46B-26B4-4302-A397-2ECB6976B885}"/>
    <cellStyle name="Currency 5 2 11 2" xfId="20539" xr:uid="{8625A7B2-901C-492C-B55A-04E4EFABC968}"/>
    <cellStyle name="Currency 5 2 12" xfId="23423" xr:uid="{A5D3EFEE-4C68-49C2-9CF9-0A9DDD33B221}"/>
    <cellStyle name="Currency 5 2 13" xfId="13073" xr:uid="{B8FBD709-082B-4200-96B1-084E6730BEB9}"/>
    <cellStyle name="Currency 5 2 2" xfId="712" xr:uid="{00000000-0005-0000-0000-0000C7020000}"/>
    <cellStyle name="Currency 5 2 2 10" xfId="10445" xr:uid="{97689D09-E786-4C06-93C9-2B64BD2519A5}"/>
    <cellStyle name="Currency 5 2 2 10 2" xfId="20540" xr:uid="{41B51E7A-E461-4937-B1C4-FD1735D37C25}"/>
    <cellStyle name="Currency 5 2 2 11" xfId="25862" xr:uid="{C06A59F4-96C3-43AF-8181-5FF63226EF61}"/>
    <cellStyle name="Currency 5 2 2 12" xfId="13140" xr:uid="{70C17A3D-C9D3-42E1-8429-30FDD630D9AB}"/>
    <cellStyle name="Currency 5 2 2 2" xfId="713" xr:uid="{00000000-0005-0000-0000-0000C8020000}"/>
    <cellStyle name="Currency 5 2 2 2 2" xfId="2487" xr:uid="{886C47BD-4D28-4B0D-9744-6206442FF6D1}"/>
    <cellStyle name="Currency 5 2 2 2 2 2" xfId="7540" xr:uid="{DF3E1EED-2015-422D-B9ED-7FE21AC721DB}"/>
    <cellStyle name="Currency 5 2 2 2 2 2 2" xfId="26305" xr:uid="{963784B3-5670-4798-9C87-210CFF043B27}"/>
    <cellStyle name="Currency 5 2 2 2 2 2 3" xfId="27117" xr:uid="{99800EE6-A667-4233-8E55-C8B1738AB74D}"/>
    <cellStyle name="Currency 5 2 2 2 2 2 4" xfId="16339" xr:uid="{CC06F3BB-305D-48E8-B1F3-E550E98755E0}"/>
    <cellStyle name="Currency 5 2 2 2 2 3" xfId="6335" xr:uid="{2DFF0B23-BB1F-4E07-9B59-AC8C1CA81DB8}"/>
    <cellStyle name="Currency 5 2 2 2 2 3 2" xfId="19172" xr:uid="{B982A865-AC84-4B31-8B6C-519643F3C41A}"/>
    <cellStyle name="Currency 5 2 2 2 2 4" xfId="11795" xr:uid="{7D5801CB-B29F-435B-898B-1911E8A2AE1B}"/>
    <cellStyle name="Currency 5 2 2 2 2 4 2" xfId="22005" xr:uid="{776FA7F4-4A09-433A-9C74-F9064921F4C0}"/>
    <cellStyle name="Currency 5 2 2 2 2 5" xfId="24504" xr:uid="{68EAC10D-BC41-4C29-B74A-BC9F94625852}"/>
    <cellStyle name="Currency 5 2 2 2 2 6" xfId="28004" xr:uid="{32B2608F-F312-4153-B7A7-00746F4BD283}"/>
    <cellStyle name="Currency 5 2 2 2 2 7" xfId="14234" xr:uid="{7CDF2953-B564-4444-B177-5271211FEDF3}"/>
    <cellStyle name="Currency 5 2 2 2 3" xfId="3663" xr:uid="{71E5717E-6694-4040-976E-8CDECA0531EF}"/>
    <cellStyle name="Currency 5 2 2 2 3 2" xfId="9318" xr:uid="{1FE22C33-0782-46A8-B17E-4EE965A0FBF3}"/>
    <cellStyle name="Currency 5 2 2 2 3 2 2" xfId="28642" xr:uid="{9E99392C-72AB-4ED9-A20F-7A7DB3356DE0}"/>
    <cellStyle name="Currency 5 2 2 2 3 2 3" xfId="28251" xr:uid="{5F562FA6-C917-4D9C-87D4-77517B6C8665}"/>
    <cellStyle name="Currency 5 2 2 2 3 2 4" xfId="18809" xr:uid="{09F1D3A7-C6F2-4E88-9645-2E0D428E6582}"/>
    <cellStyle name="Currency 5 2 2 2 3 3" xfId="11465" xr:uid="{0B5F215E-3D31-4190-880D-12DC93E5F603}"/>
    <cellStyle name="Currency 5 2 2 2 3 3 2" xfId="21642" xr:uid="{D4A99E52-CE55-4E7B-843C-A5653D3FB0BA}"/>
    <cellStyle name="Currency 5 2 2 2 3 4" xfId="23888" xr:uid="{1158C4E8-CB02-440D-9D86-AD5702775C3B}"/>
    <cellStyle name="Currency 5 2 2 2 3 5" xfId="15976" xr:uid="{DFDFD35C-1F10-4EC7-BE28-68783067569D}"/>
    <cellStyle name="Currency 5 2 2 2 4" xfId="3100" xr:uid="{9E48CF01-4483-44E0-B25D-C7D7B57D4F6F}"/>
    <cellStyle name="Currency 5 2 2 2 4 2" xfId="5683" xr:uid="{D8FB4724-6CED-43B5-B848-3D8D99AEBB99}"/>
    <cellStyle name="Currency 5 2 2 2 4 2 2" xfId="27256" xr:uid="{5CE2F358-F507-4A27-AAB6-7FDF1F0A294A}"/>
    <cellStyle name="Currency 5 2 2 2 4 3" xfId="28799" xr:uid="{79B9CC58-73F1-4356-8749-D51E15367439}"/>
    <cellStyle name="Currency 5 2 2 2 5" xfId="4700" xr:uid="{D14941D1-70E6-4BC3-B641-4DD5BC8AB807}"/>
    <cellStyle name="Currency 5 2 2 2 5 2" xfId="10007" xr:uid="{19EE614B-8AD6-4C8A-B942-49DE2236F89C}"/>
    <cellStyle name="Currency 5 2 2 2 5 2 2" xfId="20034" xr:uid="{252D8743-8508-4AD8-97DC-98BC548C1ADD}"/>
    <cellStyle name="Currency 5 2 2 2 5 3" xfId="12649" xr:uid="{61CBF056-20F3-4477-B7D5-A7F798DFE9D7}"/>
    <cellStyle name="Currency 5 2 2 2 5 3 2" xfId="22867" xr:uid="{CF1872D9-DB67-4D5D-AC67-D51ECC85F2F6}"/>
    <cellStyle name="Currency 5 2 2 2 5 4" xfId="26849" xr:uid="{3E2480C0-4BF2-40FE-9B60-CE816C15CF1A}"/>
    <cellStyle name="Currency 5 2 2 2 5 5" xfId="27269" xr:uid="{2A286A6A-09A5-4046-B83D-51E49EBBCF26}"/>
    <cellStyle name="Currency 5 2 2 2 5 6" xfId="17201" xr:uid="{A66AC52A-C12D-4CD6-AD0E-E633E4D482BA}"/>
    <cellStyle name="Currency 5 2 2 2 6" xfId="3070" xr:uid="{C3B473F9-0D50-44A1-9E87-D4B058F58593}"/>
    <cellStyle name="Currency 5 2 2 2 7" xfId="25094" xr:uid="{5B4B0142-D0CF-4B1E-A975-8C8A98ECDC9F}"/>
    <cellStyle name="Currency 5 2 2 2 8" xfId="13725" xr:uid="{ECBF1FAB-30DC-4070-81BD-776EF306A067}"/>
    <cellStyle name="Currency 5 2 2 3" xfId="1894" xr:uid="{933AE9A2-3803-40A4-9C19-99B7CE08FB6F}"/>
    <cellStyle name="Currency 5 2 2 3 2" xfId="2488" xr:uid="{27442CD2-92CA-45E3-B9BE-16D8BD4C0BA6}"/>
    <cellStyle name="Currency 5 2 2 3 2 2" xfId="7541" xr:uid="{7771AEC5-805B-41EE-BC3F-4DEFD6028E13}"/>
    <cellStyle name="Currency 5 2 2 3 2 2 2" xfId="29204" xr:uid="{F5A8224A-EB50-4B07-9120-88E79D7E0EE2}"/>
    <cellStyle name="Currency 5 2 2 3 2 2 3" xfId="26557" xr:uid="{B03293DC-3702-4BBC-9DFF-E319EB15AB4A}"/>
    <cellStyle name="Currency 5 2 2 3 2 2 4" xfId="19173" xr:uid="{92CE4671-D5EF-4C0E-A44D-D0B95BBC283C}"/>
    <cellStyle name="Currency 5 2 2 3 2 3" xfId="6336" xr:uid="{4C29EB88-E663-4327-8F03-2ACD0243300D}"/>
    <cellStyle name="Currency 5 2 2 3 2 3 2" xfId="22006" xr:uid="{1EC3861B-CC61-4081-822A-92E6494C699E}"/>
    <cellStyle name="Currency 5 2 2 3 2 4" xfId="24150" xr:uid="{2EBCF6E8-EF43-470D-95FC-087173889C7D}"/>
    <cellStyle name="Currency 5 2 2 3 2 5" xfId="16340" xr:uid="{2E6E4A59-F01F-4849-8730-ACD3C82D4A35}"/>
    <cellStyle name="Currency 5 2 2 3 3" xfId="3865" xr:uid="{8C0562E6-DA49-431A-8EFD-8D036D5A2D0E}"/>
    <cellStyle name="Currency 5 2 2 3 4" xfId="4856" xr:uid="{F6702C1B-15D0-46FE-9BD4-FE4D9CDEEC1B}"/>
    <cellStyle name="Currency 5 2 2 3 4 2" xfId="10127" xr:uid="{F0C5C5D2-1D2B-40C7-9941-24B73788E2BD}"/>
    <cellStyle name="Currency 5 2 2 3 4 2 2" xfId="20190" xr:uid="{9DCC4835-14F2-4C2E-99EC-A29FB0A31066}"/>
    <cellStyle name="Currency 5 2 2 3 4 3" xfId="12805" xr:uid="{90E61D0D-ACBD-4875-8FBC-98BC70C971CE}"/>
    <cellStyle name="Currency 5 2 2 3 4 3 2" xfId="23023" xr:uid="{611CB9D6-2C25-456C-A4BA-1470980CFC57}"/>
    <cellStyle name="Currency 5 2 2 3 4 4" xfId="17357" xr:uid="{ABC27B0B-3514-43F3-A0D9-AB6497CEE066}"/>
    <cellStyle name="Currency 5 2 2 3 5" xfId="8306" xr:uid="{833C5AD9-C2A0-48E3-A752-721E5826B639}"/>
    <cellStyle name="Currency 5 2 2 3 6" xfId="25405" xr:uid="{1D0C0CCB-1405-409E-9CAD-DC485DD480E4}"/>
    <cellStyle name="Currency 5 2 2 3 7" xfId="14235" xr:uid="{A5DD8AD4-C789-4847-91FF-C0FD70EF4E93}"/>
    <cellStyle name="Currency 5 2 2 4" xfId="2486" xr:uid="{C21ABC68-DBEF-490D-BB07-0B7951B9485F}"/>
    <cellStyle name="Currency 5 2 2 4 2" xfId="3844" xr:uid="{83F54BB1-BBD8-4D7C-912A-1AC028D186CD}"/>
    <cellStyle name="Currency 5 2 2 4 2 2" xfId="9519" xr:uid="{55686744-EAA0-41E6-9C40-D6217D8F8DB0}"/>
    <cellStyle name="Currency 5 2 2 4 2 2 2" xfId="29203" xr:uid="{EC3BF63A-2C89-4D82-B204-1EDC7EB3F420}"/>
    <cellStyle name="Currency 5 2 2 4 2 2 3" xfId="28964" xr:uid="{417F2194-CE78-44BD-8020-74FCA3DBA838}"/>
    <cellStyle name="Currency 5 2 2 4 2 2 4" xfId="19171" xr:uid="{FB0FF498-4C80-43CE-AD9B-360AB8B5D208}"/>
    <cellStyle name="Currency 5 2 2 4 2 3" xfId="11794" xr:uid="{3E63A0F1-7FCB-4BF5-9941-586A1AD5781F}"/>
    <cellStyle name="Currency 5 2 2 4 2 3 2" xfId="22004" xr:uid="{BC9A4412-CB43-4E48-89EB-B4723AF85BFD}"/>
    <cellStyle name="Currency 5 2 2 4 2 4" xfId="27228" xr:uid="{45637421-2E54-4642-A426-4ED2212BF607}"/>
    <cellStyle name="Currency 5 2 2 4 2 5" xfId="16338" xr:uid="{481C73E0-27DE-4EB7-84CD-B5A33C745502}"/>
    <cellStyle name="Currency 5 2 2 4 3" xfId="3997" xr:uid="{C6D353AB-3E39-4ED9-B907-C47540435171}"/>
    <cellStyle name="Currency 5 2 2 4 3 2" xfId="6334" xr:uid="{FFE09815-AA01-4F45-82ED-C5ECB40CF040}"/>
    <cellStyle name="Currency 5 2 2 4 4" xfId="3069" xr:uid="{5BE89B4B-3C5F-4EEF-BBE9-8C3C92FC304A}"/>
    <cellStyle name="Currency 5 2 2 4 5" xfId="23588" xr:uid="{25167181-E778-4AD8-B94C-1CA9955E85E6}"/>
    <cellStyle name="Currency 5 2 2 4 6" xfId="14233" xr:uid="{451CB106-C83C-4B31-A180-7F005D673255}"/>
    <cellStyle name="Currency 5 2 2 5" xfId="3608" xr:uid="{A45681F0-F55C-404D-8298-CB2A3DD5A880}"/>
    <cellStyle name="Currency 5 2 2 5 2" xfId="8331" xr:uid="{662EA389-5509-44B3-8F33-CF1F45CA9BE8}"/>
    <cellStyle name="Currency 5 2 2 5 2 2" xfId="28425" xr:uid="{04C7E8CD-ACD0-415A-B46E-5CE0FA29E7C5}"/>
    <cellStyle name="Currency 5 2 2 5 2 3" xfId="28826" xr:uid="{22BB0648-6783-4F1A-A48F-4ABD7B14A227}"/>
    <cellStyle name="Currency 5 2 2 5 2 4" xfId="15919" xr:uid="{71812E16-9E25-4DD5-B55C-100C30741DDB}"/>
    <cellStyle name="Currency 5 2 2 5 3" xfId="9262" xr:uid="{ECE407A6-0C06-45C0-998E-48789E26A551}"/>
    <cellStyle name="Currency 5 2 2 5 3 2" xfId="18752" xr:uid="{31A52190-2870-4BDE-BF1F-0AF1DB5D67FE}"/>
    <cellStyle name="Currency 5 2 2 5 4" xfId="11408" xr:uid="{74EFEDEC-18CC-4426-92D5-0BBD0499AFC3}"/>
    <cellStyle name="Currency 5 2 2 5 4 2" xfId="21585" xr:uid="{5B1BF0E4-7E28-4FDB-8456-366E538C1D95}"/>
    <cellStyle name="Currency 5 2 2 5 5" xfId="24112" xr:uid="{8BD31666-5142-4676-8DE6-BC2B3E179054}"/>
    <cellStyle name="Currency 5 2 2 5 6" xfId="13638" xr:uid="{9E0975BA-9610-4037-82FB-1845B8C9515C}"/>
    <cellStyle name="Currency 5 2 2 6" xfId="3334" xr:uid="{CE9BEB9E-3861-4982-BE09-12C8A9577EC6}"/>
    <cellStyle name="Currency 5 2 2 6 2" xfId="9020" xr:uid="{2B508E21-A2B7-41C1-A502-05D62489E358}"/>
    <cellStyle name="Currency 5 2 2 6 2 2" xfId="18413" xr:uid="{E3924780-3BB5-49C1-8C76-478FB67CD5D8}"/>
    <cellStyle name="Currency 5 2 2 6 3" xfId="11095" xr:uid="{BFEB4466-8B61-4E8D-A6C9-E31686D54DC0}"/>
    <cellStyle name="Currency 5 2 2 6 3 2" xfId="21246" xr:uid="{68D5725B-7E7B-48BA-B07D-F60D265DF59F}"/>
    <cellStyle name="Currency 5 2 2 6 4" xfId="23275" xr:uid="{1EE2220E-2D6E-422D-9F3B-60FF99226C4E}"/>
    <cellStyle name="Currency 5 2 2 6 5" xfId="28720" xr:uid="{D11D1214-EE84-45BE-AF4D-0FB197F2EBEC}"/>
    <cellStyle name="Currency 5 2 2 6 6" xfId="15580" xr:uid="{05BA5CF3-07BE-41EB-A0D1-BD05569D5FE5}"/>
    <cellStyle name="Currency 5 2 2 7" xfId="4257" xr:uid="{2EFCA880-9B77-4606-9865-298602744A4F}"/>
    <cellStyle name="Currency 5 2 2 7 2" xfId="9702" xr:uid="{893508F7-EC5B-4341-8F3F-59AF84F6A189}"/>
    <cellStyle name="Currency 5 2 2 7 2 2" xfId="19650" xr:uid="{C3145D5E-49BA-43BA-A2DF-81AD500F3EBB}"/>
    <cellStyle name="Currency 5 2 2 7 3" xfId="12267" xr:uid="{1A6FB172-6B9E-4EB8-A50F-E74F07B86DA0}"/>
    <cellStyle name="Currency 5 2 2 7 3 2" xfId="22483" xr:uid="{5D16AD82-AD93-4CA4-8353-4F98588752E5}"/>
    <cellStyle name="Currency 5 2 2 7 4" xfId="28526" xr:uid="{53F29017-01C6-4BF1-8209-19D743991118}"/>
    <cellStyle name="Currency 5 2 2 7 5" xfId="26814" xr:uid="{27EF2021-437C-4323-B51D-4F076BC9DC39}"/>
    <cellStyle name="Currency 5 2 2 7 6" xfId="16817" xr:uid="{67E448F0-0AA8-4849-BD2E-B914CD599DC8}"/>
    <cellStyle name="Currency 5 2 2 8" xfId="7988" xr:uid="{9F75F074-15BA-4E07-A328-86A809EDD323}"/>
    <cellStyle name="Currency 5 2 2 8 2" xfId="14876" xr:uid="{4BDC57AD-F5A2-4D87-8C1D-3550546B0875}"/>
    <cellStyle name="Currency 5 2 2 9" xfId="8495" xr:uid="{15F7677D-92AD-44A5-9B1B-C67977EC4040}"/>
    <cellStyle name="Currency 5 2 2 9 2" xfId="17707" xr:uid="{7E2F2BE4-6702-41B7-BE62-98F8E2CEBE39}"/>
    <cellStyle name="Currency 5 2 3" xfId="714" xr:uid="{00000000-0005-0000-0000-0000C9020000}"/>
    <cellStyle name="Currency 5 2 3 10" xfId="13298" xr:uid="{75E9BE3F-AE5B-4505-AF20-486D98BDDE11}"/>
    <cellStyle name="Currency 5 2 3 2" xfId="2489" xr:uid="{9124601C-99DD-4854-BD2F-8D4578A5AE61}"/>
    <cellStyle name="Currency 5 2 3 2 2" xfId="3845" xr:uid="{94D5DD41-13EA-4D0A-BB00-736D7843B644}"/>
    <cellStyle name="Currency 5 2 3 2 2 2" xfId="9520" xr:uid="{16B017FE-8B9A-4B60-BFEB-22E91EBC4AA2}"/>
    <cellStyle name="Currency 5 2 3 2 2 2 2" xfId="29205" xr:uid="{F2E7790C-C740-4142-AED5-5DCA99BB9A83}"/>
    <cellStyle name="Currency 5 2 3 2 2 2 3" xfId="28517" xr:uid="{7C931121-2B48-4E4F-9065-C0F8CAB647D1}"/>
    <cellStyle name="Currency 5 2 3 2 2 2 4" xfId="19174" xr:uid="{E859F7F7-C6C0-4B5A-BBBD-34A32E1A448A}"/>
    <cellStyle name="Currency 5 2 3 2 2 3" xfId="11796" xr:uid="{601D6932-7D44-49B6-BCF2-E44111DE4FAB}"/>
    <cellStyle name="Currency 5 2 3 2 2 3 2" xfId="22007" xr:uid="{F4426317-A93D-489D-A87B-A1C37F9079A2}"/>
    <cellStyle name="Currency 5 2 3 2 2 4" xfId="24934" xr:uid="{79F060F6-496F-4626-96FA-94D8F38A6B9F}"/>
    <cellStyle name="Currency 5 2 3 2 2 5" xfId="16341" xr:uid="{F7F3A9F2-3CCC-4B3F-BF16-5FF6A019E97C}"/>
    <cellStyle name="Currency 5 2 3 2 3" xfId="3981" xr:uid="{765F4B1D-42BF-4BD3-99B2-15BBBCB8F1CE}"/>
    <cellStyle name="Currency 5 2 3 2 3 2" xfId="6337" xr:uid="{12B38301-F91D-4F1F-A6CA-B21EB85B8BD4}"/>
    <cellStyle name="Currency 5 2 3 2 4" xfId="3072" xr:uid="{59727274-5ECB-486A-9781-3BF007FBF954}"/>
    <cellStyle name="Currency 5 2 3 2 5" xfId="24688" xr:uid="{CBEC130B-9FB6-48F3-8C3A-A318DD65E11A}"/>
    <cellStyle name="Currency 5 2 3 2 6" xfId="14236" xr:uid="{90C459C3-7821-4B60-A07F-E2F1B0F899C2}"/>
    <cellStyle name="Currency 5 2 3 3" xfId="3073" xr:uid="{27CA210A-C1B2-4DDC-9435-D2922C24AA7E}"/>
    <cellStyle name="Currency 5 2 3 3 2" xfId="3662" xr:uid="{D9A6A585-C2B4-4545-9736-3B3F48969965}"/>
    <cellStyle name="Currency 5 2 3 3 2 2" xfId="9317" xr:uid="{5A990CB1-961B-42E1-8F98-D403BB1BD772}"/>
    <cellStyle name="Currency 5 2 3 3 2 2 2" xfId="18808" xr:uid="{8478331E-C18A-4E53-A018-3FC75499B825}"/>
    <cellStyle name="Currency 5 2 3 3 2 3" xfId="11464" xr:uid="{A9119147-3D64-4D62-B7CA-C073CBEBB60F}"/>
    <cellStyle name="Currency 5 2 3 3 2 3 2" xfId="21641" xr:uid="{6DB4F0EB-18A4-4EF4-B285-89105B2C54F1}"/>
    <cellStyle name="Currency 5 2 3 3 2 4" xfId="15975" xr:uid="{05823489-1562-4525-B1AA-770D60FFCB90}"/>
    <cellStyle name="Currency 5 2 3 3 3" xfId="3895" xr:uid="{663EFC2F-D25D-402C-90D7-7DC54A537E90}"/>
    <cellStyle name="Currency 5 2 3 3 4" xfId="8307" xr:uid="{02BDCBF1-C9F2-4713-9D26-98A1499F69BF}"/>
    <cellStyle name="Currency 5 2 3 3 5" xfId="25559" xr:uid="{3588C518-5188-448C-AE11-C7FA05FBD46B}"/>
    <cellStyle name="Currency 5 2 3 3 6" xfId="13724" xr:uid="{AF515DB3-D479-4E6C-A128-1170F5F02B51}"/>
    <cellStyle name="Currency 5 2 3 4" xfId="3071" xr:uid="{37190D6E-421F-4C09-8DD6-FE43071B0945}"/>
    <cellStyle name="Currency 5 2 3 4 2" xfId="4200" xr:uid="{0A6A5CC3-EB47-4DAA-9D60-2C5C2555DBF8}"/>
    <cellStyle name="Currency 5 2 3 4 2 2" xfId="9658" xr:uid="{D999B2E6-1763-4970-81C0-ABEEF56E0308}"/>
    <cellStyle name="Currency 5 2 3 4 2 2 2" xfId="19601" xr:uid="{91B2F773-A2CE-4FBA-AFCF-920A66BC40AB}"/>
    <cellStyle name="Currency 5 2 3 4 2 3" xfId="12219" xr:uid="{7029F907-FADA-4B2E-882A-5258BFF70D9C}"/>
    <cellStyle name="Currency 5 2 3 4 2 3 2" xfId="22434" xr:uid="{84327D40-B445-4952-929C-23362DE671F2}"/>
    <cellStyle name="Currency 5 2 3 4 2 4" xfId="26661" xr:uid="{A349BA78-55A1-43BB-A2EB-A40B95AC8687}"/>
    <cellStyle name="Currency 5 2 3 4 2 5" xfId="26817" xr:uid="{B955222D-B481-4191-ACC9-2B64DAC58212}"/>
    <cellStyle name="Currency 5 2 3 4 2 6" xfId="16768" xr:uid="{900649D5-D153-45EC-9E7E-706F4589BDCF}"/>
    <cellStyle name="Currency 5 2 3 4 3" xfId="24241" xr:uid="{F50F54AE-5D21-46EB-BB31-BC40EBD97A65}"/>
    <cellStyle name="Currency 5 2 3 5" xfId="4566" xr:uid="{8BE934C5-091A-432E-A911-4BEC10D7F65A}"/>
    <cellStyle name="Currency 5 2 3 5 2" xfId="9919" xr:uid="{8D757CC0-AC3C-43CB-88A0-D78E6B304330}"/>
    <cellStyle name="Currency 5 2 3 5 2 2" xfId="29365" xr:uid="{95F089FC-E66D-41DC-BBA2-2D5C05736564}"/>
    <cellStyle name="Currency 5 2 3 5 2 3" xfId="27986" xr:uid="{879EC8C0-65DB-43A6-999E-E7A6FE27EA38}"/>
    <cellStyle name="Currency 5 2 3 5 2 4" xfId="19900" xr:uid="{7CF09FEA-2307-4113-B6E0-404B4EBC5D28}"/>
    <cellStyle name="Currency 5 2 3 5 3" xfId="12515" xr:uid="{67BC0F45-71AA-41BE-A858-7DAE592B2E9F}"/>
    <cellStyle name="Currency 5 2 3 5 3 2" xfId="22733" xr:uid="{6113F17C-6DFE-44FF-8E23-B63AF54EF81C}"/>
    <cellStyle name="Currency 5 2 3 5 4" xfId="27383" xr:uid="{22808FCC-5679-4EA1-8718-73F50960CA34}"/>
    <cellStyle name="Currency 5 2 3 5 5" xfId="17067" xr:uid="{9E8A627F-CA95-493B-899B-9C5F6D640160}"/>
    <cellStyle name="Currency 5 2 3 6" xfId="7989" xr:uid="{0D29082A-D85C-4802-BF37-2D48F148783E}"/>
    <cellStyle name="Currency 5 2 3 6 2" xfId="28958" xr:uid="{38F3DF9B-34FC-428F-85A1-87DDFD2458E1}"/>
    <cellStyle name="Currency 5 2 3 6 3" xfId="27947" xr:uid="{B4B14BED-A00D-4A81-A334-380AEE347342}"/>
    <cellStyle name="Currency 5 2 3 6 4" xfId="14877" xr:uid="{7180B78D-1DC9-4E34-B565-21487031E971}"/>
    <cellStyle name="Currency 5 2 3 7" xfId="8496" xr:uid="{57CFA0E0-7828-4CD1-B7B9-CD77AA9D22E7}"/>
    <cellStyle name="Currency 5 2 3 7 2" xfId="28244" xr:uid="{625CBB9D-7438-45E4-B344-AA49E6A3EC1C}"/>
    <cellStyle name="Currency 5 2 3 7 3" xfId="26427" xr:uid="{CAF99250-D35F-4662-88BB-D90691D6BA66}"/>
    <cellStyle name="Currency 5 2 3 7 4" xfId="17708" xr:uid="{80479275-B1E0-4D38-A2F4-F5C76A25414B}"/>
    <cellStyle name="Currency 5 2 3 8" xfId="10446" xr:uid="{CEC61C59-095F-4C80-98C2-8721D51AEBB9}"/>
    <cellStyle name="Currency 5 2 3 8 2" xfId="20541" xr:uid="{6E1106AD-AE2D-4914-8951-566CE2B4F6ED}"/>
    <cellStyle name="Currency 5 2 3 9" xfId="23268" xr:uid="{07921058-2883-4EFC-9F50-919A0C38EC96}"/>
    <cellStyle name="Currency 5 2 4" xfId="715" xr:uid="{00000000-0005-0000-0000-0000CA020000}"/>
    <cellStyle name="Currency 5 2 4 2" xfId="3846" xr:uid="{16A77C1E-86E1-44E6-AE47-456BDE2BD543}"/>
    <cellStyle name="Currency 5 2 4 2 2" xfId="9521" xr:uid="{7469A495-5AF7-4DEE-8936-AB455605CDEA}"/>
    <cellStyle name="Currency 5 2 4 2 2 2" xfId="29206" xr:uid="{A04A44B1-2E97-4F70-835B-2F6D7E418814}"/>
    <cellStyle name="Currency 5 2 4 2 2 3" xfId="26503" xr:uid="{D42A9486-AEE7-4E00-8F08-EA73D315C1ED}"/>
    <cellStyle name="Currency 5 2 4 2 2 4" xfId="19175" xr:uid="{65F2E5F6-5238-427D-A7C1-346DF216D751}"/>
    <cellStyle name="Currency 5 2 4 2 3" xfId="11797" xr:uid="{2E390C7D-68A0-4C39-A6DF-9E8E0CE63508}"/>
    <cellStyle name="Currency 5 2 4 2 3 2" xfId="22008" xr:uid="{ABE26D0F-742A-410E-89F3-9AC5CA9ED971}"/>
    <cellStyle name="Currency 5 2 4 2 4" xfId="24510" xr:uid="{63E9ED4F-03D9-4648-95A8-23FE89FD0F57}"/>
    <cellStyle name="Currency 5 2 4 2 5" xfId="16342" xr:uid="{A5ABA84F-C5EF-48C6-BDFC-754F9CFC36A2}"/>
    <cellStyle name="Currency 5 2 4 3" xfId="3101" xr:uid="{C075A045-0E36-4AC0-9734-36E2E2589DDF}"/>
    <cellStyle name="Currency 5 2 4 3 2" xfId="5684" xr:uid="{58C9B7BC-D11B-4A76-A146-B8CF6B572867}"/>
    <cellStyle name="Currency 5 2 4 4" xfId="4857" xr:uid="{716DEEB4-B4C6-4ADA-82F4-F55167CB2F73}"/>
    <cellStyle name="Currency 5 2 4 4 2" xfId="10128" xr:uid="{C92D7AFF-524C-4268-A333-F87EED43D81C}"/>
    <cellStyle name="Currency 5 2 4 4 2 2" xfId="20191" xr:uid="{3AD425EE-56B9-4919-86A5-DAEF7FB48F04}"/>
    <cellStyle name="Currency 5 2 4 4 3" xfId="12806" xr:uid="{422F7A3A-329D-41E3-A8EF-F0DB1F810BFD}"/>
    <cellStyle name="Currency 5 2 4 4 3 2" xfId="23024" xr:uid="{4DD2CCD2-8A6A-4796-8B43-916471DF4068}"/>
    <cellStyle name="Currency 5 2 4 4 4" xfId="29021" xr:uid="{756E8D01-B40D-4E06-B0FF-F6B56D0D8863}"/>
    <cellStyle name="Currency 5 2 4 4 5" xfId="28550" xr:uid="{EE1592E1-064B-4AD5-92D6-8D3CCE27B46A}"/>
    <cellStyle name="Currency 5 2 4 4 6" xfId="17358" xr:uid="{9180D1AC-E0A3-4DA9-9F88-4A6A17CBE8FD}"/>
    <cellStyle name="Currency 5 2 4 5" xfId="3074" xr:uid="{05A8A470-0E0B-412D-B5D7-D449D732B924}"/>
    <cellStyle name="Currency 5 2 4 6" xfId="23318" xr:uid="{4AFAC80E-0E00-45B8-BD96-51BBAE1E9647}"/>
    <cellStyle name="Currency 5 2 4 7" xfId="14237" xr:uid="{C5F8CF58-F49C-4B2A-A7C6-AF0822D711CB}"/>
    <cellStyle name="Currency 5 2 5" xfId="1893" xr:uid="{A5493715-7087-4CF1-96A0-E70E8BB329C5}"/>
    <cellStyle name="Currency 5 2 5 2" xfId="2369" xr:uid="{7FAB8DC9-55D3-4792-BC7F-92666E1A606B}"/>
    <cellStyle name="Currency 5 2 5 2 2" xfId="7470" xr:uid="{5B2295CC-A987-414E-B32D-C03AFFC67AED}"/>
    <cellStyle name="Currency 5 2 5 2 2 2" xfId="29006" xr:uid="{D603FF84-3321-43E8-9D0F-CA2D27056BD6}"/>
    <cellStyle name="Currency 5 2 5 2 2 3" xfId="26463" xr:uid="{622C47C8-69EB-4087-849F-4B9711D89165}"/>
    <cellStyle name="Currency 5 2 5 2 2 4" xfId="18990" xr:uid="{86EB7034-4262-4967-BBE2-9852F2702EC0}"/>
    <cellStyle name="Currency 5 2 5 2 3" xfId="6243" xr:uid="{1D4BC20C-52A8-4B7C-8871-BD75BDDB51BE}"/>
    <cellStyle name="Currency 5 2 5 2 3 2" xfId="21823" xr:uid="{E5E84DAC-2A8D-4F00-9BD9-47A4B1565B82}"/>
    <cellStyle name="Currency 5 2 5 2 4" xfId="26379" xr:uid="{4B079EA4-A748-4527-A1CA-28F8E2447AFC}"/>
    <cellStyle name="Currency 5 2 5 2 5" xfId="16157" xr:uid="{9B4AB52C-7CF5-4C15-8EA0-622F79EB56CF}"/>
    <cellStyle name="Currency 5 2 5 3" xfId="3924" xr:uid="{D5B1E113-720E-49DE-9644-ACDB5A4DE30B}"/>
    <cellStyle name="Currency 5 2 5 4" xfId="8308" xr:uid="{5E66BC8C-8CEC-40CC-BB56-1DD6739322A2}"/>
    <cellStyle name="Currency 5 2 5 5" xfId="23632" xr:uid="{3649CDE1-1CB5-4438-AE38-71E76BC76583}"/>
    <cellStyle name="Currency 5 2 5 6" xfId="13996" xr:uid="{22D0F52E-C7A5-4C3A-BA73-8A372F9DCDA9}"/>
    <cellStyle name="Currency 5 2 6" xfId="3068" xr:uid="{ACB1BD98-57AA-4E8A-A740-F4688BFE811D}"/>
    <cellStyle name="Currency 5 2 6 2" xfId="3525" xr:uid="{ADB9C766-DE6D-43BE-95F8-9FB95E8EE55C}"/>
    <cellStyle name="Currency 5 2 6 2 2" xfId="9179" xr:uid="{BD24EC1E-368F-4DC7-8A6F-89C63BC70E9C}"/>
    <cellStyle name="Currency 5 2 6 2 2 2" xfId="18650" xr:uid="{483900FE-B7C0-466A-81D9-D5EFADDBF918}"/>
    <cellStyle name="Currency 5 2 6 2 3" xfId="11308" xr:uid="{502196AB-5B6C-412D-9C09-A7810B3C2EFD}"/>
    <cellStyle name="Currency 5 2 6 2 3 2" xfId="21483" xr:uid="{4A5CDF12-CB18-4FBB-A6CE-F5888A2DACD0}"/>
    <cellStyle name="Currency 5 2 6 2 4" xfId="27016" xr:uid="{345D89CE-5A0A-4D98-ABBB-614FAF80B626}"/>
    <cellStyle name="Currency 5 2 6 2 5" xfId="26354" xr:uid="{681FEA2E-73FE-49FE-BCDB-D2E489397E80}"/>
    <cellStyle name="Currency 5 2 6 2 6" xfId="15817" xr:uid="{5DA3B75D-9701-4220-B5E4-F5878F93C567}"/>
    <cellStyle name="Currency 5 2 6 3" xfId="3910" xr:uid="{FE810E85-ACE7-4FB4-9BA3-4E828CAE2388}"/>
    <cellStyle name="Currency 5 2 6 4" xfId="8305" xr:uid="{731ABDBC-0E04-4880-AFB4-4C29154DD3A0}"/>
    <cellStyle name="Currency 5 2 6 5" xfId="23706" xr:uid="{A5FBC287-E5E5-425F-AEED-BE13B3EFCE5A}"/>
    <cellStyle name="Currency 5 2 6 6" xfId="13535" xr:uid="{3918A758-0639-4AA0-B09B-5BD86B694090}"/>
    <cellStyle name="Currency 5 2 7" xfId="3267" xr:uid="{222DB84A-5612-490C-AA65-1A071CE88292}"/>
    <cellStyle name="Currency 5 2 7 2" xfId="8955" xr:uid="{FB88EBAF-3C5F-425A-BC5B-0A311824D128}"/>
    <cellStyle name="Currency 5 2 7 2 2" xfId="26741" xr:uid="{AB9619EC-FD45-4E31-9440-A135D606C390}"/>
    <cellStyle name="Currency 5 2 7 2 3" xfId="26589" xr:uid="{8B163988-4DEF-4165-B037-EE1E521926DF}"/>
    <cellStyle name="Currency 5 2 7 2 4" xfId="18346" xr:uid="{BE224EF3-CF33-4CF8-98D3-437130BA23C1}"/>
    <cellStyle name="Currency 5 2 7 3" xfId="11028" xr:uid="{A46B0FE8-6413-43BF-972A-53F7E316B3A2}"/>
    <cellStyle name="Currency 5 2 7 3 2" xfId="21179" xr:uid="{FE28F91F-5512-4259-BA90-123F7E6BCED0}"/>
    <cellStyle name="Currency 5 2 7 4" xfId="25797" xr:uid="{BDC65F1F-C6CF-4AFB-8109-7DBD917A301C}"/>
    <cellStyle name="Currency 5 2 7 5" xfId="15513" xr:uid="{2B6ABA7D-37CD-4E89-81EF-ADADA1FAD73C}"/>
    <cellStyle name="Currency 5 2 8" xfId="4315" xr:uid="{74DF9D9A-375E-4499-9BDB-6AD9023E29C0}"/>
    <cellStyle name="Currency 5 2 8 2" xfId="9758" xr:uid="{11FEC780-1A5E-49F1-AD8C-64DAB3E3AD59}"/>
    <cellStyle name="Currency 5 2 8 2 2" xfId="19707" xr:uid="{D5135477-C482-45CD-A003-97A6267B6D5E}"/>
    <cellStyle name="Currency 5 2 8 3" xfId="12324" xr:uid="{B3D6582B-93EE-4DA5-8DD3-2A96A97A43CB}"/>
    <cellStyle name="Currency 5 2 8 3 2" xfId="22540" xr:uid="{AC71BC85-EDB6-49AC-BA1A-CD0131284428}"/>
    <cellStyle name="Currency 5 2 8 4" xfId="28325" xr:uid="{FC367BE4-985D-4E8A-B327-4079FFA18955}"/>
    <cellStyle name="Currency 5 2 8 5" xfId="28928" xr:uid="{BB2E44B7-2DA5-4703-8A97-818FF1F9791F}"/>
    <cellStyle name="Currency 5 2 8 6" xfId="16874" xr:uid="{590B7599-A337-4C85-A43F-73E6D307925A}"/>
    <cellStyle name="Currency 5 2 9" xfId="7987" xr:uid="{3573EEF7-97AA-46D9-98D3-994068062B7B}"/>
    <cellStyle name="Currency 5 2 9 2" xfId="26380" xr:uid="{4E76D9F3-1C15-47D2-AC30-8CA5C7A8C6DD}"/>
    <cellStyle name="Currency 5 2 9 3" xfId="27483" xr:uid="{C18CEDD7-AAF3-4957-AE3F-81D972318B73}"/>
    <cellStyle name="Currency 5 2 9 4" xfId="14875" xr:uid="{9B48919D-C6F8-4E33-981A-9BEA5A71C2D4}"/>
    <cellStyle name="Currency 5 3" xfId="716" xr:uid="{00000000-0005-0000-0000-0000CB020000}"/>
    <cellStyle name="Currency 5 3 10" xfId="10447" xr:uid="{5138F3C9-C731-461C-ABE5-8D32368F7530}"/>
    <cellStyle name="Currency 5 3 10 2" xfId="20542" xr:uid="{9C0F5910-BC3D-49CE-A798-694B7E3E65E7}"/>
    <cellStyle name="Currency 5 3 11" xfId="23620" xr:uid="{406FB5C0-7AB4-4C28-A3A5-AF1BDD727FA5}"/>
    <cellStyle name="Currency 5 3 12" xfId="13139" xr:uid="{38594E2F-7D03-4F7D-BF1F-20B49152C0A8}"/>
    <cellStyle name="Currency 5 3 2" xfId="717" xr:uid="{00000000-0005-0000-0000-0000CC020000}"/>
    <cellStyle name="Currency 5 3 2 2" xfId="2491" xr:uid="{3371F0A1-8E24-49A7-B2E3-3E129923BD25}"/>
    <cellStyle name="Currency 5 3 2 2 2" xfId="7542" xr:uid="{0CCC7354-04F7-4F3F-9E91-FC4A585B9D6A}"/>
    <cellStyle name="Currency 5 3 2 2 2 2" xfId="24720" xr:uid="{555AC23D-E883-49B1-ADC0-062897AEA93A}"/>
    <cellStyle name="Currency 5 3 2 2 2 2 2" xfId="29064" xr:uid="{B425BD5A-6161-4726-80A3-892D1552BBB1}"/>
    <cellStyle name="Currency 5 3 2 2 2 3" xfId="28443" xr:uid="{40126C41-3A0E-4A3C-9C9F-551315697A64}"/>
    <cellStyle name="Currency 5 3 2 2 2 4" xfId="16344" xr:uid="{B74F523C-38C4-4327-B2DC-3061BB88F533}"/>
    <cellStyle name="Currency 5 3 2 2 3" xfId="6339" xr:uid="{7FE441CB-8557-4C9D-B236-2D0580C329A3}"/>
    <cellStyle name="Currency 5 3 2 2 3 2" xfId="19177" xr:uid="{365C8FD2-D5B3-478E-A457-7D9F9E293768}"/>
    <cellStyle name="Currency 5 3 2 2 4" xfId="11799" xr:uid="{694654E5-E97D-43E9-AF83-9B452CCCBBB7}"/>
    <cellStyle name="Currency 5 3 2 2 4 2" xfId="22010" xr:uid="{39CB74EF-630C-43E0-A7FF-35AC1B724FB5}"/>
    <cellStyle name="Currency 5 3 2 2 5" xfId="25410" xr:uid="{6AF146FB-B472-417C-A6CA-AB35F75549BF}"/>
    <cellStyle name="Currency 5 3 2 2 6" xfId="27336" xr:uid="{BA25050F-0CFA-4CB9-A0AD-08849504815E}"/>
    <cellStyle name="Currency 5 3 2 2 7" xfId="14239" xr:uid="{1AD85B56-C25A-42E3-AC98-D6788DDE4F9F}"/>
    <cellStyle name="Currency 5 3 2 3" xfId="3664" xr:uid="{BEE759B6-B3BE-4647-A0D2-4DF673CDB282}"/>
    <cellStyle name="Currency 5 3 2 3 2" xfId="9319" xr:uid="{079CE9E0-4A69-44B4-81D0-488D62D75987}"/>
    <cellStyle name="Currency 5 3 2 3 2 2" xfId="27480" xr:uid="{2E095786-7A11-4BB1-84AB-7F580084EEB7}"/>
    <cellStyle name="Currency 5 3 2 3 2 3" xfId="27815" xr:uid="{D6830F5E-27F1-4B67-B42D-5740965DE6AB}"/>
    <cellStyle name="Currency 5 3 2 3 2 4" xfId="18810" xr:uid="{B9C24DB6-B21E-4282-9B5C-EFD4EA1C3447}"/>
    <cellStyle name="Currency 5 3 2 3 3" xfId="11466" xr:uid="{BE34AD95-EF89-43CD-902A-AFD62EFE8DD5}"/>
    <cellStyle name="Currency 5 3 2 3 3 2" xfId="21643" xr:uid="{11DF1192-B31A-4BB7-86BB-25717FD70CE3}"/>
    <cellStyle name="Currency 5 3 2 3 4" xfId="24642" xr:uid="{F6B0BC8A-5329-4CF1-9CC5-5E4553FD6541}"/>
    <cellStyle name="Currency 5 3 2 3 5" xfId="15977" xr:uid="{E8BFDB68-8562-4759-94DC-2488DE2AC4FA}"/>
    <cellStyle name="Currency 5 3 2 4" xfId="4016" xr:uid="{EC01C90B-EAD9-46E7-B513-D1C575CAA35F}"/>
    <cellStyle name="Currency 5 3 2 4 2" xfId="5685" xr:uid="{56E040F5-5440-46FF-AB7A-029FB1336494}"/>
    <cellStyle name="Currency 5 3 2 4 2 2" xfId="27306" xr:uid="{124FD962-48BC-4044-B27E-1A959B342FA9}"/>
    <cellStyle name="Currency 5 3 2 4 3" xfId="26936" xr:uid="{5FF9E39B-3716-4D21-8EA0-F4400D54F84A}"/>
    <cellStyle name="Currency 5 3 2 5" xfId="4701" xr:uid="{34A7CE78-DF8D-47EC-812B-53CFFFD015C9}"/>
    <cellStyle name="Currency 5 3 2 5 2" xfId="10008" xr:uid="{75171B74-412D-452E-A267-D06B8E9395B2}"/>
    <cellStyle name="Currency 5 3 2 5 2 2" xfId="20035" xr:uid="{F0FE566F-6316-4094-BC48-0BC95E1A73BE}"/>
    <cellStyle name="Currency 5 3 2 5 3" xfId="12650" xr:uid="{86855D32-A53F-43ED-AD6C-2BA60EFCC0CE}"/>
    <cellStyle name="Currency 5 3 2 5 3 2" xfId="22868" xr:uid="{F4182ECE-EFDC-4F7C-A06C-87CA012F9CEA}"/>
    <cellStyle name="Currency 5 3 2 5 4" xfId="27369" xr:uid="{545DA468-5CF2-4AD2-91EB-1E9341C9C9BA}"/>
    <cellStyle name="Currency 5 3 2 5 5" xfId="27893" xr:uid="{5EA9841E-4BB8-4412-BE5A-E5ED9B87361B}"/>
    <cellStyle name="Currency 5 3 2 5 6" xfId="17202" xr:uid="{C07F043F-F878-4257-96F2-84BF13AEAB2B}"/>
    <cellStyle name="Currency 5 3 2 6" xfId="3076" xr:uid="{3035D016-A518-4E5E-9A7D-3DFF6351652C}"/>
    <cellStyle name="Currency 5 3 2 7" xfId="23502" xr:uid="{2C8DFBC5-3E8F-450F-A283-21E53943610E}"/>
    <cellStyle name="Currency 5 3 2 8" xfId="13726" xr:uid="{3C2CD9DA-09CC-4C96-92DA-9524769FBF1C}"/>
    <cellStyle name="Currency 5 3 3" xfId="1895" xr:uid="{3E89B43E-1376-4190-A082-B29BF8F1BC48}"/>
    <cellStyle name="Currency 5 3 3 2" xfId="2492" xr:uid="{0CA1A67D-7443-4A1B-B1EE-C2C27347420A}"/>
    <cellStyle name="Currency 5 3 3 2 2" xfId="7543" xr:uid="{AF549809-BE15-430B-8A24-005D365BBF8C}"/>
    <cellStyle name="Currency 5 3 3 2 2 2" xfId="29208" xr:uid="{160DF6F1-477D-4F89-BD25-2F682073EFA0}"/>
    <cellStyle name="Currency 5 3 3 2 2 3" xfId="27067" xr:uid="{65D2F3FC-1257-4F42-8DC6-0F6509BCB51F}"/>
    <cellStyle name="Currency 5 3 3 2 2 4" xfId="19178" xr:uid="{10B8D06F-9B3A-4BF7-8C8B-76600447BF06}"/>
    <cellStyle name="Currency 5 3 3 2 3" xfId="6340" xr:uid="{65C8FFF8-4579-4DA7-BDCD-4E5A116C4CBB}"/>
    <cellStyle name="Currency 5 3 3 2 3 2" xfId="22011" xr:uid="{70A6F9B5-A863-40A1-AC6A-08F852EB8054}"/>
    <cellStyle name="Currency 5 3 3 2 4" xfId="24668" xr:uid="{BD37F005-7E81-40B1-8212-CF18DA435F5C}"/>
    <cellStyle name="Currency 5 3 3 2 5" xfId="16345" xr:uid="{B722778A-13F1-4CC0-93D7-279BB91B4E14}"/>
    <cellStyle name="Currency 5 3 3 3" xfId="3133" xr:uid="{76015B47-B115-431B-8E76-27D2B11D35CC}"/>
    <cellStyle name="Currency 5 3 3 4" xfId="4858" xr:uid="{CFE47162-85FF-4AC2-96A7-868BD94A020A}"/>
    <cellStyle name="Currency 5 3 3 4 2" xfId="10129" xr:uid="{33F9A0F4-7960-4AEF-A4CE-6449437D383A}"/>
    <cellStyle name="Currency 5 3 3 4 2 2" xfId="20192" xr:uid="{76BAFA8D-22A7-4F46-B0FE-ED4FB666013E}"/>
    <cellStyle name="Currency 5 3 3 4 3" xfId="12807" xr:uid="{9741EDDC-7574-4DBB-B413-96D3C984930E}"/>
    <cellStyle name="Currency 5 3 3 4 3 2" xfId="23025" xr:uid="{5E7E18FC-59CA-4F93-9195-1A6650A7C77D}"/>
    <cellStyle name="Currency 5 3 3 4 4" xfId="17359" xr:uid="{28F4AE3A-D0B7-492D-A0CC-6C210580F1F7}"/>
    <cellStyle name="Currency 5 3 3 5" xfId="8309" xr:uid="{4A988724-EB96-4836-A7FF-ED5D17C62040}"/>
    <cellStyle name="Currency 5 3 3 6" xfId="23660" xr:uid="{659A6F5F-2019-411C-92D2-A714AAB34E36}"/>
    <cellStyle name="Currency 5 3 3 7" xfId="14240" xr:uid="{797EC569-BCD5-41F1-8886-EE89BCBC732F}"/>
    <cellStyle name="Currency 5 3 4" xfId="2490" xr:uid="{2899591D-3A77-46D4-91DA-DC272FE6EDF2}"/>
    <cellStyle name="Currency 5 3 4 2" xfId="3847" xr:uid="{0CC6BEFD-052B-4555-B764-BD2D26BB1EB8}"/>
    <cellStyle name="Currency 5 3 4 2 2" xfId="9522" xr:uid="{4FD4C986-D235-49FE-81AA-5542BF85345A}"/>
    <cellStyle name="Currency 5 3 4 2 2 2" xfId="29207" xr:uid="{3CDEB919-C234-4407-91C6-28FCC99A7AC8}"/>
    <cellStyle name="Currency 5 3 4 2 2 3" xfId="28643" xr:uid="{63B543E1-84CE-4CB1-BD27-870660BCAF2F}"/>
    <cellStyle name="Currency 5 3 4 2 2 4" xfId="19176" xr:uid="{9389DA69-4EA9-4593-89C2-D898C6DA5969}"/>
    <cellStyle name="Currency 5 3 4 2 3" xfId="11798" xr:uid="{9500C38E-7780-47BB-B068-D53F67F0AC36}"/>
    <cellStyle name="Currency 5 3 4 2 3 2" xfId="22009" xr:uid="{B867BF32-3A2B-4715-947B-C60C6A392FE5}"/>
    <cellStyle name="Currency 5 3 4 2 4" xfId="23467" xr:uid="{DE7A3BFB-905D-41CB-ADD0-B5D5A8D95024}"/>
    <cellStyle name="Currency 5 3 4 2 5" xfId="16343" xr:uid="{9CE0D6AF-A3BD-433D-8C74-D4B8551DA59F}"/>
    <cellStyle name="Currency 5 3 4 3" xfId="3861" xr:uid="{332F361F-D022-4F82-B13D-E26A94F4E4D7}"/>
    <cellStyle name="Currency 5 3 4 3 2" xfId="6338" xr:uid="{0960C306-463C-43FA-802A-B3306605DB70}"/>
    <cellStyle name="Currency 5 3 4 4" xfId="3075" xr:uid="{772F6C9E-883E-41B1-AD84-2F7BDAD75665}"/>
    <cellStyle name="Currency 5 3 4 5" xfId="25488" xr:uid="{D56DAA2D-4D29-4CF3-870E-47A9F604BCB0}"/>
    <cellStyle name="Currency 5 3 4 6" xfId="14238" xr:uid="{341FC430-AD53-448D-8434-DC8C4EACE0DB}"/>
    <cellStyle name="Currency 5 3 5" xfId="3552" xr:uid="{B898DC84-8869-4817-A848-74BC64F78F2F}"/>
    <cellStyle name="Currency 5 3 5 2" xfId="8322" xr:uid="{B4C142E8-B343-4F7D-B7B1-6BE7EFC1F08D}"/>
    <cellStyle name="Currency 5 3 5 2 2" xfId="27384" xr:uid="{249B606A-3D22-4767-A882-A63373A403DE}"/>
    <cellStyle name="Currency 5 3 5 2 3" xfId="27841" xr:uid="{458AABEB-9B12-4134-B033-B3630FB2B037}"/>
    <cellStyle name="Currency 5 3 5 2 4" xfId="15860" xr:uid="{895AD9EB-2F8C-4703-B629-52765FB99571}"/>
    <cellStyle name="Currency 5 3 5 3" xfId="9206" xr:uid="{EB8C0610-EA71-4B24-9842-23B7AA5CB8FE}"/>
    <cellStyle name="Currency 5 3 5 3 2" xfId="18693" xr:uid="{87D791BB-A6D4-4804-A318-1BF50CA1A748}"/>
    <cellStyle name="Currency 5 3 5 4" xfId="11349" xr:uid="{9B7BA52F-2674-47BC-A4D7-9731034990B7}"/>
    <cellStyle name="Currency 5 3 5 4 2" xfId="21526" xr:uid="{28BF6C3B-61AC-4751-A5C1-64DA39016E74}"/>
    <cellStyle name="Currency 5 3 5 5" xfId="23520" xr:uid="{3C12B877-FC2F-43A3-932C-0E4A7ECF6CB2}"/>
    <cellStyle name="Currency 5 3 5 6" xfId="13578" xr:uid="{0E88E2EA-BE0D-478B-B061-2ED6B361BA73}"/>
    <cellStyle name="Currency 5 3 6" xfId="3333" xr:uid="{7C7CE20C-8EE1-4AC4-BD1C-7DD4BD454437}"/>
    <cellStyle name="Currency 5 3 6 2" xfId="9019" xr:uid="{C3780321-0948-4893-B094-D86A57E5E3C2}"/>
    <cellStyle name="Currency 5 3 6 2 2" xfId="18412" xr:uid="{42F2154B-4C3C-4136-9A76-FD8C6AC255F8}"/>
    <cellStyle name="Currency 5 3 6 3" xfId="11094" xr:uid="{A254480E-0650-43E0-A6F8-0C77EEC5809E}"/>
    <cellStyle name="Currency 5 3 6 3 2" xfId="21245" xr:uid="{C965F449-6D2C-4A84-888B-7CB6D7471F84}"/>
    <cellStyle name="Currency 5 3 6 4" xfId="25193" xr:uid="{9A4375E0-DC2F-4C16-86E7-B9682B90D132}"/>
    <cellStyle name="Currency 5 3 6 5" xfId="29002" xr:uid="{F7AB09E9-F723-452E-BB85-CB7451B744FC}"/>
    <cellStyle name="Currency 5 3 6 6" xfId="15579" xr:uid="{AFAE2F4C-A77F-414A-B3C7-DD6F9856C9BC}"/>
    <cellStyle name="Currency 5 3 7" xfId="4256" xr:uid="{87FEFB1D-ECAC-4F2D-A3E9-15A81CAA33C2}"/>
    <cellStyle name="Currency 5 3 7 2" xfId="9701" xr:uid="{3E512805-1E39-4B61-94EF-64494A69DAA5}"/>
    <cellStyle name="Currency 5 3 7 2 2" xfId="19649" xr:uid="{2A4FF691-03D3-493E-9559-A83E81EEF7CE}"/>
    <cellStyle name="Currency 5 3 7 3" xfId="12266" xr:uid="{B593B0CA-2A9D-4908-844C-346ADFCE7F3D}"/>
    <cellStyle name="Currency 5 3 7 3 2" xfId="22482" xr:uid="{9E0B2CF0-2FDE-4B8A-98E8-B9FF69F19A1B}"/>
    <cellStyle name="Currency 5 3 7 4" xfId="26609" xr:uid="{BAC244E6-BBAB-4DA1-9D00-B6D7CCB4E2E0}"/>
    <cellStyle name="Currency 5 3 7 5" xfId="26394" xr:uid="{400B8FDC-71B9-46E2-BB20-C517E937D716}"/>
    <cellStyle name="Currency 5 3 7 6" xfId="16816" xr:uid="{CB449181-5FBB-4EED-A63E-BF817D15B148}"/>
    <cellStyle name="Currency 5 3 8" xfId="7990" xr:uid="{DE35B182-DDD2-4303-BC1D-262B44862384}"/>
    <cellStyle name="Currency 5 3 8 2" xfId="14878" xr:uid="{0997385F-A174-4502-9D43-4F8301747BE0}"/>
    <cellStyle name="Currency 5 3 9" xfId="8497" xr:uid="{5577CE48-369E-486A-B31F-8CA5C0CFBF62}"/>
    <cellStyle name="Currency 5 3 9 2" xfId="17709" xr:uid="{E718A1BA-0044-45CD-A752-F38A1E7F6B4D}"/>
    <cellStyle name="Currency 5 4" xfId="718" xr:uid="{00000000-0005-0000-0000-0000CD020000}"/>
    <cellStyle name="Currency 5 4 10" xfId="13297" xr:uid="{BDBB97AF-DFFC-4CD6-9EC9-EA02B9D7DFBE}"/>
    <cellStyle name="Currency 5 4 2" xfId="719" xr:uid="{00000000-0005-0000-0000-0000CE020000}"/>
    <cellStyle name="Currency 5 4 2 2" xfId="3848" xr:uid="{A7C984FA-39B8-4129-AC16-B5BB8A8651B7}"/>
    <cellStyle name="Currency 5 4 2 2 2" xfId="9523" xr:uid="{A6319745-0DDB-4F7B-925F-F8E4A9D495F8}"/>
    <cellStyle name="Currency 5 4 2 2 2 2" xfId="29209" xr:uid="{BF25FA39-5496-4B83-A648-621CEE835BF7}"/>
    <cellStyle name="Currency 5 4 2 2 2 3" xfId="28106" xr:uid="{98352247-C809-4F70-8949-A186BB64C329}"/>
    <cellStyle name="Currency 5 4 2 2 2 4" xfId="19179" xr:uid="{13FBDF41-F3E9-4822-9E86-1734868DBA82}"/>
    <cellStyle name="Currency 5 4 2 2 3" xfId="11800" xr:uid="{AEEBFA29-4575-4459-9F05-F351E4868DC1}"/>
    <cellStyle name="Currency 5 4 2 2 3 2" xfId="22012" xr:uid="{5879A840-52A8-43CF-926D-A975E4AC4FC9}"/>
    <cellStyle name="Currency 5 4 2 2 4" xfId="24306" xr:uid="{D2A9EBBA-3C6E-441D-AD0F-DEF2646DC0CC}"/>
    <cellStyle name="Currency 5 4 2 2 5" xfId="16346" xr:uid="{65D834F8-9738-40B8-9E2F-F45FAAA332A8}"/>
    <cellStyle name="Currency 5 4 2 3" xfId="3958" xr:uid="{74472A9D-1729-4576-814B-B75C86A2EC32}"/>
    <cellStyle name="Currency 5 4 2 3 2" xfId="5686" xr:uid="{744CAF00-0255-43DC-B61F-72571DD0AB67}"/>
    <cellStyle name="Currency 5 4 2 4" xfId="3078" xr:uid="{AD940C56-9DBC-48ED-9315-70EC873EDAE4}"/>
    <cellStyle name="Currency 5 4 2 5" xfId="23417" xr:uid="{5464B598-D92E-4DE8-A71A-96782E14B879}"/>
    <cellStyle name="Currency 5 4 2 6" xfId="14241" xr:uid="{EC8F1B47-2DA6-46BB-8C90-181FE30A6BCF}"/>
    <cellStyle name="Currency 5 4 3" xfId="1896" xr:uid="{E9F70857-900D-442E-8435-84188A14923E}"/>
    <cellStyle name="Currency 5 4 3 2" xfId="3661" xr:uid="{FE528CB7-AC65-4847-8CC3-434F4A73B58B}"/>
    <cellStyle name="Currency 5 4 3 2 2" xfId="9316" xr:uid="{B6B0F119-5468-467A-8E76-6B5C798B3A76}"/>
    <cellStyle name="Currency 5 4 3 2 2 2" xfId="18807" xr:uid="{BD8466F3-3EB1-4053-9BD0-E7361B3095B4}"/>
    <cellStyle name="Currency 5 4 3 2 3" xfId="11463" xr:uid="{73355625-7DC0-4D8E-935B-458DA0689D93}"/>
    <cellStyle name="Currency 5 4 3 2 3 2" xfId="21640" xr:uid="{D501E9C8-94E8-48EA-BB5E-20E41E95DAF6}"/>
    <cellStyle name="Currency 5 4 3 2 4" xfId="15974" xr:uid="{957D6C20-F0DD-45FA-B02A-71CB217C203B}"/>
    <cellStyle name="Currency 5 4 3 3" xfId="3122" xr:uid="{EF2F87AD-E4C1-478E-A3F8-A431F4C7257E}"/>
    <cellStyle name="Currency 5 4 3 4" xfId="8310" xr:uid="{F95CCDD8-059A-446A-8C59-BCE422607EB9}"/>
    <cellStyle name="Currency 5 4 3 5" xfId="24682" xr:uid="{BB3D4144-2E11-4547-B03A-7524974A9E37}"/>
    <cellStyle name="Currency 5 4 3 6" xfId="13723" xr:uid="{46348238-941E-450E-961D-83B7689759EE}"/>
    <cellStyle name="Currency 5 4 4" xfId="3077" xr:uid="{7262E2AD-A863-4524-A00D-41989F561D0A}"/>
    <cellStyle name="Currency 5 4 4 2" xfId="5077" xr:uid="{A98912F1-8EC1-4040-BEC7-76BC6C518304}"/>
    <cellStyle name="Currency 5 4 4 2 2" xfId="10308" xr:uid="{C1C891CE-CFA3-45DB-A959-050D1D1EBE74}"/>
    <cellStyle name="Currency 5 4 4 2 2 2" xfId="20403" xr:uid="{2BC82017-0281-4AB2-86C2-D1203C90853B}"/>
    <cellStyle name="Currency 5 4 4 2 3" xfId="12986" xr:uid="{1FBF7027-B33E-41CB-A6E6-1F00703EEEA3}"/>
    <cellStyle name="Currency 5 4 4 2 3 2" xfId="23236" xr:uid="{608B405D-65F0-4C24-8554-612463F6EE89}"/>
    <cellStyle name="Currency 5 4 4 2 4" xfId="27372" xr:uid="{8CB4B44A-B269-499E-B0CD-791858BAF799}"/>
    <cellStyle name="Currency 5 4 4 2 5" xfId="28254" xr:uid="{EDDA693E-BC91-4C15-9F37-EC4D5BB73440}"/>
    <cellStyle name="Currency 5 4 4 2 6" xfId="17570" xr:uid="{BA7B692E-B5FC-4B12-8807-14B1A02B26A8}"/>
    <cellStyle name="Currency 5 4 4 3" xfId="25922" xr:uid="{88CFB933-0CD0-4F14-A767-E7EE43CA266E}"/>
    <cellStyle name="Currency 5 4 5" xfId="4565" xr:uid="{BF0947DF-2B77-46D8-9099-55431869E4E8}"/>
    <cellStyle name="Currency 5 4 5 2" xfId="9918" xr:uid="{4EA41DB3-921B-4A7B-8BF9-68BCD77559AA}"/>
    <cellStyle name="Currency 5 4 5 2 2" xfId="29364" xr:uid="{9F0A22DC-2554-4F48-85F0-887DC5C2B988}"/>
    <cellStyle name="Currency 5 4 5 2 3" xfId="27826" xr:uid="{B15038D4-D4E4-4AAD-9F14-5D58B04ABB6D}"/>
    <cellStyle name="Currency 5 4 5 2 4" xfId="19899" xr:uid="{EA503F11-7890-479E-8220-38202F6ED330}"/>
    <cellStyle name="Currency 5 4 5 3" xfId="12514" xr:uid="{CFA9EFFB-7668-4F52-A123-71C325215C4C}"/>
    <cellStyle name="Currency 5 4 5 3 2" xfId="22732" xr:uid="{3C89D6C8-A643-4E2F-81A8-5D556B676B4E}"/>
    <cellStyle name="Currency 5 4 5 4" xfId="26261" xr:uid="{1D4023C7-DF09-4E7E-9133-FD6C71C93CD0}"/>
    <cellStyle name="Currency 5 4 5 5" xfId="17066" xr:uid="{0482CE07-C487-4597-980D-11F4A937AC4B}"/>
    <cellStyle name="Currency 5 4 6" xfId="7991" xr:uid="{5ED23E6D-AFD8-4CB6-9040-5EED67CE0955}"/>
    <cellStyle name="Currency 5 4 6 2" xfId="27813" xr:uid="{388E722B-18D4-49FB-939D-C86BBE20630C}"/>
    <cellStyle name="Currency 5 4 6 3" xfId="28828" xr:uid="{B7BE146F-4C52-4AB3-BE41-7928E934469F}"/>
    <cellStyle name="Currency 5 4 6 4" xfId="14879" xr:uid="{FE98873F-7673-44AC-A12D-6B7434E639C2}"/>
    <cellStyle name="Currency 5 4 7" xfId="8498" xr:uid="{9768B219-B6A4-473C-A144-B0DD7CC0AFE1}"/>
    <cellStyle name="Currency 5 4 7 2" xfId="27876" xr:uid="{99D9E076-6FC9-4EF7-B042-D4758C097034}"/>
    <cellStyle name="Currency 5 4 7 3" xfId="27028" xr:uid="{5E1E139A-7022-4A70-98AF-BF668F49493F}"/>
    <cellStyle name="Currency 5 4 7 4" xfId="17710" xr:uid="{76CA06D0-663F-4690-869B-5B6BCF1E04D4}"/>
    <cellStyle name="Currency 5 4 8" xfId="10448" xr:uid="{4A28C4EA-F155-461B-9E6D-3912E09DC439}"/>
    <cellStyle name="Currency 5 4 8 2" xfId="20543" xr:uid="{B965491D-CFD1-4C96-8765-3E25C14B5195}"/>
    <cellStyle name="Currency 5 4 9" xfId="24635" xr:uid="{E31F89C5-2F65-40B8-8953-F9DE5CE32865}"/>
    <cellStyle name="Currency 5 5" xfId="720" xr:uid="{00000000-0005-0000-0000-0000CF020000}"/>
    <cellStyle name="Currency 5 5 10" xfId="14242" xr:uid="{056C7BA8-4676-48C3-BA5E-C94C94AF18A1}"/>
    <cellStyle name="Currency 5 5 2" xfId="3080" xr:uid="{72451328-E3A5-4EE1-ABBF-CFE98DDA84D1}"/>
    <cellStyle name="Currency 5 5 2 2" xfId="6650" xr:uid="{A2AD8591-91B7-4B46-8281-6A403D755546}"/>
    <cellStyle name="Currency 5 5 2 2 2" xfId="26143" xr:uid="{D0177705-8422-4694-882D-5B3076D0999E}"/>
    <cellStyle name="Currency 5 5 2 3" xfId="23949" xr:uid="{08D9E6CD-69F9-476B-9079-E4E306748A99}"/>
    <cellStyle name="Currency 5 5 3" xfId="3081" xr:uid="{76B0A17F-816A-4C7C-BA2B-173BCC2A6E0B}"/>
    <cellStyle name="Currency 5 5 3 2" xfId="5687" xr:uid="{1A525442-69C0-4851-8FE8-4C753A3BFE7B}"/>
    <cellStyle name="Currency 5 5 4" xfId="3079" xr:uid="{D0EB7B12-82F8-4F77-A495-E348DCED0E8B}"/>
    <cellStyle name="Currency 5 5 5" xfId="4859" xr:uid="{54EF5373-0F71-4774-9638-5DB56A36BBB8}"/>
    <cellStyle name="Currency 5 5 5 2" xfId="10130" xr:uid="{CE669C8F-1E4C-4A50-9600-DAF8E76E046E}"/>
    <cellStyle name="Currency 5 5 5 2 2" xfId="20193" xr:uid="{03AFBA97-B445-427D-94DF-6DE1F8581BB4}"/>
    <cellStyle name="Currency 5 5 5 3" xfId="12808" xr:uid="{F40B97F3-AE15-487E-AC16-5736F9DA1A78}"/>
    <cellStyle name="Currency 5 5 5 3 2" xfId="23026" xr:uid="{E57BEBAD-81F5-4F46-80DB-A145C1788778}"/>
    <cellStyle name="Currency 5 5 5 4" xfId="17360" xr:uid="{15745B09-6BD6-42C3-97B5-04D5F58F7029}"/>
    <cellStyle name="Currency 5 5 6" xfId="7992" xr:uid="{16702AD9-6BAA-4C01-AF6F-2EAA00F7513C}"/>
    <cellStyle name="Currency 5 5 6 2" xfId="14880" xr:uid="{44E5BB80-19EF-4E9A-B925-C3232C6649F3}"/>
    <cellStyle name="Currency 5 5 7" xfId="8499" xr:uid="{166AEC92-08DD-4120-8E8B-3DDEAB8E0F67}"/>
    <cellStyle name="Currency 5 5 7 2" xfId="17711" xr:uid="{60F8589A-8A64-48A7-9C00-9A236049A219}"/>
    <cellStyle name="Currency 5 5 8" xfId="10449" xr:uid="{A4873343-C550-4968-8139-C2E870855752}"/>
    <cellStyle name="Currency 5 5 8 2" xfId="20544" xr:uid="{C6E6A485-D507-4034-A6B9-B895EF4C5918}"/>
    <cellStyle name="Currency 5 5 9" xfId="25484" xr:uid="{12AF8A0E-163F-43BC-A6CA-CA8B5C386ABD}"/>
    <cellStyle name="Currency 5 6" xfId="721" xr:uid="{00000000-0005-0000-0000-0000D0020000}"/>
    <cellStyle name="Currency 5 6 2" xfId="3743" xr:uid="{82B0C8D5-753E-4256-B0CE-6834C309D864}"/>
    <cellStyle name="Currency 5 6 2 2" xfId="9454" xr:uid="{507D926B-88B0-4D70-A17B-4C22E82CA5AC}"/>
    <cellStyle name="Currency 5 6 2 2 2" xfId="28571" xr:uid="{B41FB705-F28B-45DB-9224-77D835F4CFEA}"/>
    <cellStyle name="Currency 5 6 2 2 3" xfId="26388" xr:uid="{1DDF9783-A96F-4F1B-A64B-F7C5D515BA0B}"/>
    <cellStyle name="Currency 5 6 2 2 4" xfId="18989" xr:uid="{85743D18-F88E-472D-87E1-AEDBD5D80E00}"/>
    <cellStyle name="Currency 5 6 2 3" xfId="11635" xr:uid="{C56E10DE-0E3A-4266-BDFE-D4F552B401E2}"/>
    <cellStyle name="Currency 5 6 2 3 2" xfId="21822" xr:uid="{D4A3E4FB-6EDD-47B2-BC18-C0E776280C4E}"/>
    <cellStyle name="Currency 5 6 2 4" xfId="24621" xr:uid="{00DF05D6-9057-4B1A-B8AD-5732922C2CBD}"/>
    <cellStyle name="Currency 5 6 2 5" xfId="16156" xr:uid="{8CB0F8DE-FD73-46F3-8C76-27CFBCA05923}"/>
    <cellStyle name="Currency 5 6 3" xfId="4007" xr:uid="{1EB461C8-5A39-428A-B01D-58E97348BF31}"/>
    <cellStyle name="Currency 5 6 3 2" xfId="5688" xr:uid="{E72E6E97-3DE3-4B2F-B86C-5A74475958C2}"/>
    <cellStyle name="Currency 5 6 4" xfId="3082" xr:uid="{14A79F6C-FA3F-43C1-B8A2-6A7A16677F75}"/>
    <cellStyle name="Currency 5 6 5" xfId="24918" xr:uid="{F132D12B-987F-421B-86D0-BE93347C83E1}"/>
    <cellStyle name="Currency 5 6 6" xfId="13995" xr:uid="{E3805D8D-3DE6-4ED0-888C-C8DB3BFC5348}"/>
    <cellStyle name="Currency 5 7" xfId="1892" xr:uid="{9709E156-31A2-409D-BA32-75C182A29EF3}"/>
    <cellStyle name="Currency 5 7 2" xfId="3475" xr:uid="{9DEF26C9-0015-43D3-A890-6BBDA0113440}"/>
    <cellStyle name="Currency 5 7 2 2" xfId="9129" xr:uid="{BB1649DB-F34A-48C4-98C4-FD3E6116B7B3}"/>
    <cellStyle name="Currency 5 7 2 2 2" xfId="18590" xr:uid="{5E479140-25FB-4048-A971-1575DD3F6C3F}"/>
    <cellStyle name="Currency 5 7 2 3" xfId="11248" xr:uid="{8DE2B33F-3655-46F5-9B32-E1A27BED2179}"/>
    <cellStyle name="Currency 5 7 2 3 2" xfId="21423" xr:uid="{DA41AF56-4EC8-4002-A3AE-0FAB4801B6C5}"/>
    <cellStyle name="Currency 5 7 2 4" xfId="28423" xr:uid="{C3326D32-00C9-4029-B17C-75F5237A65B1}"/>
    <cellStyle name="Currency 5 7 2 5" xfId="28474" xr:uid="{3D15E884-E554-4E6C-B7FB-9EA9E5478921}"/>
    <cellStyle name="Currency 5 7 2 6" xfId="15757" xr:uid="{45D6DB6C-6D13-4F47-945A-9B050E5EC495}"/>
    <cellStyle name="Currency 5 7 3" xfId="3963" xr:uid="{FA9FE0B0-F1D3-4ED4-BFBB-2041ED0D116D}"/>
    <cellStyle name="Currency 5 7 4" xfId="8311" xr:uid="{3AE6461F-9CC6-48B9-BC8B-15FA2B0D6770}"/>
    <cellStyle name="Currency 5 7 5" xfId="25695" xr:uid="{288DAA77-5464-4802-9D03-E5580D8602FE}"/>
    <cellStyle name="Currency 5 7 6" xfId="13475" xr:uid="{BF7302B7-10DA-4BE3-B64E-4334CBE22E1E}"/>
    <cellStyle name="Currency 5 8" xfId="3067" xr:uid="{7AC6A4E4-6C85-48C4-A6FE-6DB529792109}"/>
    <cellStyle name="Currency 5 8 2" xfId="3207" xr:uid="{321634CE-C542-4D66-A51F-49D0C10EF93E}"/>
    <cellStyle name="Currency 5 8 2 2" xfId="8895" xr:uid="{39689A21-3001-4E53-92CF-3B217DF764E2}"/>
    <cellStyle name="Currency 5 8 2 2 2" xfId="18286" xr:uid="{A6342DE8-6DBD-47E2-9AE3-71500754E4EA}"/>
    <cellStyle name="Currency 5 8 2 3" xfId="10968" xr:uid="{888C1DB6-B85B-4679-8A63-E3A7E9B2BBF9}"/>
    <cellStyle name="Currency 5 8 2 3 2" xfId="21119" xr:uid="{8F1A1B4E-601C-40F1-830D-2FE2FA96318D}"/>
    <cellStyle name="Currency 5 8 2 4" xfId="27172" xr:uid="{62ED890B-6D78-4726-8D0C-A032EA47C240}"/>
    <cellStyle name="Currency 5 8 2 5" xfId="26929" xr:uid="{D4FC3F1F-3759-4C24-AC3A-47E3489315A1}"/>
    <cellStyle name="Currency 5 8 2 6" xfId="15453" xr:uid="{944FC679-CD8D-40E8-9053-A38FF984FC80}"/>
    <cellStyle name="Currency 5 8 3" xfId="4015" xr:uid="{B62982A7-DFD0-44AD-96D1-CC6C635DBDBD}"/>
    <cellStyle name="Currency 5 8 4" xfId="23691" xr:uid="{FD269596-5DF3-4051-B3B9-78C4B093DEBB}"/>
    <cellStyle name="Currency 5 9" xfId="4314" xr:uid="{EEB377EF-6DD3-4B24-A04B-C23D78FB08F7}"/>
    <cellStyle name="Currency 5 9 2" xfId="9757" xr:uid="{962D6912-88E8-4C86-B976-96BB862E9C7D}"/>
    <cellStyle name="Currency 5 9 2 2" xfId="19706" xr:uid="{E8579500-380B-44CF-82A2-83EFA3E9A23B}"/>
    <cellStyle name="Currency 5 9 3" xfId="12323" xr:uid="{384F5100-2B02-4382-B914-4AB7B3DCB67A}"/>
    <cellStyle name="Currency 5 9 3 2" xfId="22539" xr:uid="{21C80194-9338-437C-8E5E-6964AA7EA78D}"/>
    <cellStyle name="Currency 5 9 4" xfId="26586" xr:uid="{8CAD3596-AC86-45A5-9D16-DB9D91EFFD23}"/>
    <cellStyle name="Currency 5 9 5" xfId="26301" xr:uid="{656F7A8D-4A51-4697-9685-B75C211B0673}"/>
    <cellStyle name="Currency 5 9 6" xfId="16873" xr:uid="{CC846E6D-A479-4CCA-BB9C-D0DC2AA21981}"/>
    <cellStyle name="Currency 6" xfId="722" xr:uid="{00000000-0005-0000-0000-0000D1020000}"/>
    <cellStyle name="Currency 6 10" xfId="10450" xr:uid="{FF974D23-4741-4C28-A3CA-2D65B554E9E6}"/>
    <cellStyle name="Currency 6 10 2" xfId="20545" xr:uid="{2786C5BA-CBB2-46E1-9E79-9E23F5EF381C}"/>
    <cellStyle name="Currency 6 11" xfId="24183" xr:uid="{C76E55C5-C9F0-4B23-B250-5506D07FFA81}"/>
    <cellStyle name="Currency 6 12" xfId="13098" xr:uid="{B40EC60E-7375-4C98-A26A-9CC937BBA10F}"/>
    <cellStyle name="Currency 6 2" xfId="723" xr:uid="{00000000-0005-0000-0000-0000D2020000}"/>
    <cellStyle name="Currency 6 2 2" xfId="2494" xr:uid="{B1BA74D9-BB5B-49D9-ACE9-11213798A5C5}"/>
    <cellStyle name="Currency 6 2 2 2" xfId="7544" xr:uid="{21BB97B0-78B6-4A8A-9603-C8286191B6FB}"/>
    <cellStyle name="Currency 6 2 2 2 2" xfId="25948" xr:uid="{B7BF3A18-0522-4983-9FC6-64DA95AB32F3}"/>
    <cellStyle name="Currency 6 2 2 2 2 2" xfId="26493" xr:uid="{4A869AF5-30FE-47FE-B0B2-03B67614940F}"/>
    <cellStyle name="Currency 6 2 2 2 3" xfId="28160" xr:uid="{09BF4787-C17E-4637-B4F9-5702F3B3E037}"/>
    <cellStyle name="Currency 6 2 2 2 4" xfId="16348" xr:uid="{99A2D11F-B6F3-49ED-B652-865834CBD061}"/>
    <cellStyle name="Currency 6 2 2 3" xfId="6342" xr:uid="{D10BB12B-6586-4AE6-ABFE-7972F8FEFF5C}"/>
    <cellStyle name="Currency 6 2 2 3 2" xfId="19181" xr:uid="{990F3365-8568-45FA-8423-16305DAABB71}"/>
    <cellStyle name="Currency 6 2 2 4" xfId="11802" xr:uid="{B54D8047-032E-466A-B489-5F93663EF1D8}"/>
    <cellStyle name="Currency 6 2 2 4 2" xfId="22014" xr:uid="{73CCE38E-7FE7-4A34-808C-74B13E13F81A}"/>
    <cellStyle name="Currency 6 2 2 5" xfId="25010" xr:uid="{DC22FA4C-5304-4195-B27F-DE342CA218DC}"/>
    <cellStyle name="Currency 6 2 2 6" xfId="28723" xr:uid="{BB9F4700-145D-4C17-83D0-B1253B021612}"/>
    <cellStyle name="Currency 6 2 2 7" xfId="14244" xr:uid="{88D119B1-ED08-4478-A32A-3E3B4D8E8A54}"/>
    <cellStyle name="Currency 6 2 3" xfId="3665" xr:uid="{63957355-9BD6-44F7-B2A0-99C0C8688EAF}"/>
    <cellStyle name="Currency 6 2 3 2" xfId="9320" xr:uid="{4D5B341C-4B0F-4C7A-985A-F5376B3A64E4}"/>
    <cellStyle name="Currency 6 2 3 2 2" xfId="27450" xr:uid="{11FA27BB-C8CE-464D-BBD7-1E7181834613}"/>
    <cellStyle name="Currency 6 2 3 2 3" xfId="28587" xr:uid="{6934E1CE-E402-4C68-9A87-44ABA8932A8B}"/>
    <cellStyle name="Currency 6 2 3 2 4" xfId="18811" xr:uid="{CCD3E5B5-CA9D-4D2D-BD22-F51D37A555E2}"/>
    <cellStyle name="Currency 6 2 3 3" xfId="11467" xr:uid="{3F3B042B-BC88-4783-B708-8B4EB4084737}"/>
    <cellStyle name="Currency 6 2 3 3 2" xfId="21644" xr:uid="{62F21027-6BC9-4A7A-AC19-2DF4C74F88F8}"/>
    <cellStyle name="Currency 6 2 3 4" xfId="25317" xr:uid="{8A0E97C2-4D91-47C5-8958-0BB2F9ACFCED}"/>
    <cellStyle name="Currency 6 2 3 5" xfId="15978" xr:uid="{DBB02726-6D72-4D36-9311-9FFC3FFEEA77}"/>
    <cellStyle name="Currency 6 2 4" xfId="3971" xr:uid="{060C585B-C66D-42DF-9924-6749C9D395DA}"/>
    <cellStyle name="Currency 6 2 4 2" xfId="5689" xr:uid="{7D2B2CAB-452E-4BA8-A600-9C30BC3FE3B2}"/>
    <cellStyle name="Currency 6 2 4 2 2" xfId="28808" xr:uid="{B0CF6238-F3ED-46CD-94F9-5E2350B886CA}"/>
    <cellStyle name="Currency 6 2 4 3" xfId="26346" xr:uid="{826DA697-CBE3-4859-B88C-CBF7BAC5290A}"/>
    <cellStyle name="Currency 6 2 5" xfId="4702" xr:uid="{8BC7E0AD-92EC-40D2-A12D-D5A7E48586AD}"/>
    <cellStyle name="Currency 6 2 5 2" xfId="10009" xr:uid="{43D38234-5675-4D2B-B867-CA02B47C071B}"/>
    <cellStyle name="Currency 6 2 5 2 2" xfId="20036" xr:uid="{1F9A6FE0-FB8A-4D28-ADA3-C3FAFE87D7C5}"/>
    <cellStyle name="Currency 6 2 5 3" xfId="12651" xr:uid="{87C50F9B-7B81-4538-8095-2FE0E57588CA}"/>
    <cellStyle name="Currency 6 2 5 3 2" xfId="22869" xr:uid="{0EA7A575-F6D2-4184-BCB9-790FD63183F0}"/>
    <cellStyle name="Currency 6 2 5 4" xfId="26665" xr:uid="{86696CA9-3274-4188-AE9E-129DA439B529}"/>
    <cellStyle name="Currency 6 2 5 5" xfId="28039" xr:uid="{F1CDE239-1AE2-4D57-B3F9-4F6B568BF935}"/>
    <cellStyle name="Currency 6 2 5 6" xfId="17203" xr:uid="{E875C30E-0C13-4B1C-8719-A3958301B006}"/>
    <cellStyle name="Currency 6 2 6" xfId="3084" xr:uid="{A2E02641-DE63-4DE5-9C92-17F26EC73296}"/>
    <cellStyle name="Currency 6 2 7" xfId="25276" xr:uid="{8469A9E9-DAE9-4993-9A51-37EAE1CBC0F6}"/>
    <cellStyle name="Currency 6 2 8" xfId="13727" xr:uid="{0CBACDB6-E470-4679-8F6C-894C7B28748D}"/>
    <cellStyle name="Currency 6 3" xfId="1897" xr:uid="{7C99CE7A-C29C-4557-A26F-16B4089E2E4F}"/>
    <cellStyle name="Currency 6 3 2" xfId="2495" xr:uid="{BC3EB289-2F1E-4DCE-87F8-B30705B0D259}"/>
    <cellStyle name="Currency 6 3 2 2" xfId="7545" xr:uid="{6EBEDBEE-4BAA-4003-9BCB-9E1E6C43DB54}"/>
    <cellStyle name="Currency 6 3 2 2 2" xfId="29211" xr:uid="{9058E35E-6AF3-435A-A9E9-B598F1EC10C1}"/>
    <cellStyle name="Currency 6 3 2 2 3" xfId="27927" xr:uid="{CEB1D739-B219-4C20-9985-34582E5BE5CE}"/>
    <cellStyle name="Currency 6 3 2 2 4" xfId="19182" xr:uid="{05852030-A97B-4253-9DB4-B47A2E14F2CE}"/>
    <cellStyle name="Currency 6 3 2 3" xfId="6343" xr:uid="{5BAE3062-0007-4BBD-BA72-BFAAE7D847BB}"/>
    <cellStyle name="Currency 6 3 2 3 2" xfId="22015" xr:uid="{68C49A75-46F5-486A-BF90-A1B017676E37}"/>
    <cellStyle name="Currency 6 3 2 4" xfId="23988" xr:uid="{C9BFDB0C-96FD-4C08-98D5-F844E5C5052D}"/>
    <cellStyle name="Currency 6 3 2 5" xfId="16349" xr:uid="{72B9132E-8D52-40C4-895E-65EFCB0E4FB0}"/>
    <cellStyle name="Currency 6 3 3" xfId="3864" xr:uid="{014460E9-4E9E-4D54-9574-56BF7FF3C314}"/>
    <cellStyle name="Currency 6 3 4" xfId="4860" xr:uid="{CA7A77BC-B1D3-4C3A-AE50-20B7CC0A84BB}"/>
    <cellStyle name="Currency 6 3 4 2" xfId="10131" xr:uid="{E9C2ECAD-2006-43AB-8DE9-44ED15361300}"/>
    <cellStyle name="Currency 6 3 4 2 2" xfId="20194" xr:uid="{24B3DA11-7A73-45C5-A149-3242A4B7A5AF}"/>
    <cellStyle name="Currency 6 3 4 3" xfId="12809" xr:uid="{681A2C83-096F-4D97-83DE-1B8016323DCE}"/>
    <cellStyle name="Currency 6 3 4 3 2" xfId="23027" xr:uid="{2FC03C6E-1BB0-4C26-B262-2FBBD3253165}"/>
    <cellStyle name="Currency 6 3 4 4" xfId="17361" xr:uid="{3262620D-C06E-4E48-A0B6-C50ADAFA33AF}"/>
    <cellStyle name="Currency 6 3 5" xfId="8312" xr:uid="{E17112AC-5CA7-4C4B-978E-350A0212390A}"/>
    <cellStyle name="Currency 6 3 6" xfId="24159" xr:uid="{A4AA08DA-B713-48D7-BFFF-9AFE79E858DB}"/>
    <cellStyle name="Currency 6 3 7" xfId="14245" xr:uid="{6F0DD93D-FD91-44E7-83A3-8E7AAA07C705}"/>
    <cellStyle name="Currency 6 4" xfId="2493" xr:uid="{1EB1BDF2-5A70-450D-901E-D7222A059E18}"/>
    <cellStyle name="Currency 6 4 2" xfId="3849" xr:uid="{AEDF5455-C318-43FB-9970-D9281B82DBF3}"/>
    <cellStyle name="Currency 6 4 2 2" xfId="9524" xr:uid="{A6A73259-DE2E-40F2-91F7-56BB0FD56560}"/>
    <cellStyle name="Currency 6 4 2 2 2" xfId="29210" xr:uid="{0A3F1330-B19C-4ED0-A48E-692CFB306F5D}"/>
    <cellStyle name="Currency 6 4 2 2 3" xfId="28159" xr:uid="{86520B64-4356-44BB-BC48-3FB87FC30DD6}"/>
    <cellStyle name="Currency 6 4 2 2 4" xfId="19180" xr:uid="{74CF709E-6905-4447-AF0A-AB4AEF225E7C}"/>
    <cellStyle name="Currency 6 4 2 3" xfId="11801" xr:uid="{E245EFAC-79FA-4977-A2B1-CF33CA276976}"/>
    <cellStyle name="Currency 6 4 2 3 2" xfId="22013" xr:uid="{129A1CBC-059A-4BB4-869C-B88F802CB7F8}"/>
    <cellStyle name="Currency 6 4 2 4" xfId="26214" xr:uid="{BD92919F-D7DC-4AFB-9B26-3C56E9464D38}"/>
    <cellStyle name="Currency 6 4 2 5" xfId="16347" xr:uid="{43FCFA82-3E51-4AD4-A565-A9B375976008}"/>
    <cellStyle name="Currency 6 4 3" xfId="3869" xr:uid="{CF2AB860-3AAB-4298-85D2-51CEA531B656}"/>
    <cellStyle name="Currency 6 4 3 2" xfId="6341" xr:uid="{B1E8F3EF-AB8D-4E00-8D2E-FB9811042837}"/>
    <cellStyle name="Currency 6 4 4" xfId="3083" xr:uid="{A8E3EEE5-F2EC-43ED-B1A0-0DE0555BC5B9}"/>
    <cellStyle name="Currency 6 4 5" xfId="25369" xr:uid="{B0777F8B-3BAE-4B79-8B2C-B456CB15470E}"/>
    <cellStyle name="Currency 6 4 6" xfId="14243" xr:uid="{E02CBB91-65EE-4320-ABA9-46F3147A127F}"/>
    <cellStyle name="Currency 6 5" xfId="3619" xr:uid="{DBBDF22E-2FC5-45D5-9AFA-0552E4F7659A}"/>
    <cellStyle name="Currency 6 5 2" xfId="8335" xr:uid="{78A15089-3EE8-48F0-AB75-5E844F51E095}"/>
    <cellStyle name="Currency 6 5 2 2" xfId="28150" xr:uid="{1294CBFA-E6F2-43A6-A67C-FAE72541707B}"/>
    <cellStyle name="Currency 6 5 2 3" xfId="28884" xr:uid="{4B0DFFE2-3467-4082-9DCC-AC066AC50658}"/>
    <cellStyle name="Currency 6 5 2 4" xfId="15931" xr:uid="{1C6DED7E-7FD2-439A-9AA1-9C281BAED37D}"/>
    <cellStyle name="Currency 6 5 3" xfId="9273" xr:uid="{DF463DD5-84D8-444F-959D-DC6441D06D84}"/>
    <cellStyle name="Currency 6 5 3 2" xfId="18764" xr:uid="{8F82BB23-B244-4E11-A8DE-BB30BD443CBB}"/>
    <cellStyle name="Currency 6 5 4" xfId="11420" xr:uid="{3B529831-B10D-44D3-9530-9CB7034BDC19}"/>
    <cellStyle name="Currency 6 5 4 2" xfId="21597" xr:uid="{D9EAE201-06EE-4409-9D99-8A0F00BAC7AA}"/>
    <cellStyle name="Currency 6 5 5" xfId="25140" xr:uid="{CA5EA7BA-C6C0-421C-8217-7FED2E159AA8}"/>
    <cellStyle name="Currency 6 5 6" xfId="13663" xr:uid="{B5066C93-7767-43D7-9FD9-1A2B412A01A9}"/>
    <cellStyle name="Currency 6 6" xfId="3292" xr:uid="{59022CE8-B72B-4FE4-B834-C640BF02F2C8}"/>
    <cellStyle name="Currency 6 6 2" xfId="8979" xr:uid="{1EE8C7B7-8ED4-4944-A5BD-A378818BD38C}"/>
    <cellStyle name="Currency 6 6 2 2" xfId="18371" xr:uid="{0DDFC7F1-36E2-4A86-A659-5D2C093FF840}"/>
    <cellStyle name="Currency 6 6 3" xfId="11053" xr:uid="{790703CD-6320-4850-9CB3-FC1CB3DC1CB8}"/>
    <cellStyle name="Currency 6 6 3 2" xfId="21204" xr:uid="{AECA6470-A175-4A84-AB8B-9E6D71C4F278}"/>
    <cellStyle name="Currency 6 6 4" xfId="25271" xr:uid="{6ED0626C-DBAA-4CE2-865F-1A7ABC9DADDF}"/>
    <cellStyle name="Currency 6 6 5" xfId="27518" xr:uid="{6CA87A00-9ACC-4AF9-96DC-92CE852FE7FB}"/>
    <cellStyle name="Currency 6 6 6" xfId="15538" xr:uid="{CE9A2A31-0220-4482-84D5-C09908A1FD92}"/>
    <cellStyle name="Currency 6 7" xfId="4303" xr:uid="{E578CBCD-CCCA-48BC-9E87-1FA9B838792A}"/>
    <cellStyle name="Currency 6 7 2" xfId="9746" xr:uid="{5C5DFA37-E7F3-42D6-BFFA-501358B311D4}"/>
    <cellStyle name="Currency 6 7 2 2" xfId="19695" xr:uid="{A714EE36-A2C5-4150-8E8A-DC9BB0802464}"/>
    <cellStyle name="Currency 6 7 3" xfId="12312" xr:uid="{352B95C8-64B3-403D-8438-DFA20A14E202}"/>
    <cellStyle name="Currency 6 7 3 2" xfId="22528" xr:uid="{CC2E37ED-CF26-4532-8256-8B35D0E3BDBF}"/>
    <cellStyle name="Currency 6 7 4" xfId="26922" xr:uid="{E1E23241-C891-4802-8638-8D9C175B8208}"/>
    <cellStyle name="Currency 6 7 5" xfId="28311" xr:uid="{20F4E802-0E05-4EDE-80BE-95664D3C544E}"/>
    <cellStyle name="Currency 6 7 6" xfId="16862" xr:uid="{75E9EF75-2CE8-4287-8F27-937592038E23}"/>
    <cellStyle name="Currency 6 8" xfId="7993" xr:uid="{2EDB9589-4F66-49EC-8082-9CA9E5821965}"/>
    <cellStyle name="Currency 6 8 2" xfId="14881" xr:uid="{35FE649E-0217-4862-8EBA-8937FDC709C4}"/>
    <cellStyle name="Currency 6 9" xfId="8500" xr:uid="{6F345475-3341-4D23-877D-4B02D698C8F7}"/>
    <cellStyle name="Currency 6 9 2" xfId="17712" xr:uid="{1061E26C-F6BF-485D-B099-DF684A963FAA}"/>
    <cellStyle name="Currency 7" xfId="724" xr:uid="{00000000-0005-0000-0000-0000D3020000}"/>
    <cellStyle name="Currency 7 2" xfId="2496" xr:uid="{05E27433-B46F-4E89-B7C6-B977CAD34902}"/>
    <cellStyle name="Currency 7 2 2" xfId="7546" xr:uid="{432DF28D-3D68-43EB-B4AB-C38550E25805}"/>
    <cellStyle name="Currency 7 2 2 2" xfId="25207" xr:uid="{DC08921D-041F-4B0A-9725-C35698A8BB0A}"/>
    <cellStyle name="Currency 7 2 2 2 2" xfId="26904" xr:uid="{72D0F41F-C917-478C-9B14-94070A30836A}"/>
    <cellStyle name="Currency 7 2 2 3" xfId="27699" xr:uid="{EC3D0634-55FB-46EC-97F9-F601EA5AD5B2}"/>
    <cellStyle name="Currency 7 2 2 4" xfId="16350" xr:uid="{4567635F-F48D-4DEF-8A29-FFE151D9BBA4}"/>
    <cellStyle name="Currency 7 2 3" xfId="6344" xr:uid="{6803E698-70E0-4F89-97D3-6669208072DF}"/>
    <cellStyle name="Currency 7 2 3 2" xfId="29212" xr:uid="{B937A73A-3DDD-4D67-B03B-E53B56A36845}"/>
    <cellStyle name="Currency 7 2 3 3" xfId="26407" xr:uid="{3D2D0C53-4EFC-476E-9DFD-1811F242B44B}"/>
    <cellStyle name="Currency 7 2 3 4" xfId="19183" xr:uid="{078AF3AE-E779-42F8-BAE7-E9389F5E875E}"/>
    <cellStyle name="Currency 7 2 4" xfId="11803" xr:uid="{7BD303DC-C561-4546-B9A5-02CC486642F4}"/>
    <cellStyle name="Currency 7 2 4 2" xfId="22016" xr:uid="{1BDDFBFB-FC9B-4F01-86F5-F50CB70FDC59}"/>
    <cellStyle name="Currency 7 2 5" xfId="25272" xr:uid="{E62D2A21-F25C-4BF4-BD98-1943A033BB27}"/>
    <cellStyle name="Currency 7 2 6" xfId="14246" xr:uid="{3E7C4A86-1EB6-4E3C-A206-C181B84657DC}"/>
    <cellStyle name="Currency 7 3" xfId="4693" xr:uid="{15CE99CA-AE7B-4507-B851-71AE49B5F421}"/>
    <cellStyle name="Currency 7 3 2" xfId="10000" xr:uid="{479C65EA-8E92-4E1A-A41E-646A48E3F7BC}"/>
    <cellStyle name="Currency 7 3 2 2" xfId="29443" xr:uid="{7C9CD807-64F0-4D8F-8300-487B11C0739C}"/>
    <cellStyle name="Currency 7 3 2 3" xfId="29035" xr:uid="{7488E2AE-8426-403A-9327-B86C98FDCA5D}"/>
    <cellStyle name="Currency 7 3 2 4" xfId="20027" xr:uid="{1A79327B-D438-45FC-BA8C-660E6D617CA9}"/>
    <cellStyle name="Currency 7 3 3" xfId="12642" xr:uid="{492CF64E-B5FB-4C3C-A93B-EDE544B16E92}"/>
    <cellStyle name="Currency 7 3 3 2" xfId="22860" xr:uid="{0B34067E-7713-4A18-A0FC-D0EA0723ED10}"/>
    <cellStyle name="Currency 7 3 4" xfId="25130" xr:uid="{19B0D011-9B0D-419C-947A-92317450252E}"/>
    <cellStyle name="Currency 7 3 5" xfId="17194" xr:uid="{ED2C1181-6798-4CF5-9770-74F415DCAB77}"/>
    <cellStyle name="Currency 7 4" xfId="5690" xr:uid="{E2B99E9E-853D-4DD7-BA0E-9FD1524BBE73}"/>
    <cellStyle name="Currency 7 4 2" xfId="26355" xr:uid="{B380790B-3AA8-4156-906B-97A1125A62A9}"/>
    <cellStyle name="Currency 7 4 3" xfId="28424" xr:uid="{F5F114DE-0A15-4B18-A546-824CAC0BBED2}"/>
    <cellStyle name="Currency 7 4 4" xfId="15964" xr:uid="{ADBCE7AE-A93F-41F7-9004-688ABD852712}"/>
    <cellStyle name="Currency 7 5" xfId="9306" xr:uid="{54FE18A9-A055-4F2F-AA32-FC6F3F54E807}"/>
    <cellStyle name="Currency 7 5 2" xfId="28446" xr:uid="{3FE6D4B9-4428-4FD0-97ED-71279CCA306D}"/>
    <cellStyle name="Currency 7 5 3" xfId="27528" xr:uid="{E5AAE6EA-5744-4808-9DE6-C4E9F424C9DD}"/>
    <cellStyle name="Currency 7 5 4" xfId="18797" xr:uid="{8BDB84E2-672F-44A8-B6DE-6EAFA232F9C7}"/>
    <cellStyle name="Currency 7 6" xfId="11453" xr:uid="{F11BAF78-27E4-4F28-8DF8-AF8939DE2C0F}"/>
    <cellStyle name="Currency 7 6 2" xfId="21630" xr:uid="{567CF027-DB31-46F4-A406-FDBF9F956A1E}"/>
    <cellStyle name="Currency 7 7" xfId="24400" xr:uid="{D5CCD542-17FE-4936-A104-B38AE012E3A3}"/>
    <cellStyle name="Currency 7 8" xfId="24602" xr:uid="{3C024074-8042-44E7-A5C0-F9E63AB7841C}"/>
    <cellStyle name="Currency 7 9" xfId="13708" xr:uid="{444ADED9-D4DB-4669-BE22-A4AD46871A38}"/>
    <cellStyle name="Currency 8" xfId="7954" xr:uid="{1B1F5C49-E578-49AE-8EE1-DF500C950CB3}"/>
    <cellStyle name="Currency 8 2" xfId="26082" xr:uid="{39E4DC3C-14D2-47A7-97C3-04EAE9D003EB}"/>
    <cellStyle name="Currency 8 3" xfId="14833" xr:uid="{92FEB545-F893-4FCB-93C1-35B1443C05D1}"/>
    <cellStyle name="Currency 9" xfId="8453" xr:uid="{E85FE2AB-57F2-4AE4-BE1B-D8C4604B58DD}"/>
    <cellStyle name="Currency 9 2" xfId="17664" xr:uid="{753D0D27-6F34-452F-8972-7194EF0B3521}"/>
    <cellStyle name="Emphasis 1" xfId="725" xr:uid="{00000000-0005-0000-0000-0000D4020000}"/>
    <cellStyle name="Emphasis 2" xfId="726" xr:uid="{00000000-0005-0000-0000-0000D5020000}"/>
    <cellStyle name="Emphasis 3" xfId="727" xr:uid="{00000000-0005-0000-0000-0000D6020000}"/>
    <cellStyle name="Explanatory Text" xfId="5120" builtinId="53" customBuiltin="1"/>
    <cellStyle name="Explanatory Text 2" xfId="29884" xr:uid="{6A9F5DDA-A884-448D-BA3F-739201414508}"/>
    <cellStyle name="FundHeaderRowCol.*" xfId="7807" xr:uid="{A5CFB2AC-F812-46B7-8C87-B302352A15AA}"/>
    <cellStyle name="FundHeaderRowCol.1" xfId="7808" xr:uid="{AA661852-3530-4E3C-9AE0-44D16D03AECA}"/>
    <cellStyle name="FundHeaderRowCol.2" xfId="7809" xr:uid="{707CAB15-986D-4D76-A36B-609EA149306A}"/>
    <cellStyle name="FundSectionHeaderRowDescCol" xfId="7810" xr:uid="{4CCE18FA-6B26-446D-B5EB-2A1B1F9DC58E}"/>
    <cellStyle name="FundSectionHeaderRowJERefCol" xfId="7811" xr:uid="{85581051-1C1D-4072-AFF1-BFDDD6D54107}"/>
    <cellStyle name="FundSectionHeaderRowNameCol" xfId="7812" xr:uid="{58DFE5EE-02B8-4F7F-A243-7B582E92FBAB}"/>
    <cellStyle name="Good" xfId="5111" builtinId="26" customBuiltin="1"/>
    <cellStyle name="Good 2" xfId="728" xr:uid="{00000000-0005-0000-0000-0000D7020000}"/>
    <cellStyle name="Good 3" xfId="729" xr:uid="{00000000-0005-0000-0000-0000D8020000}"/>
    <cellStyle name="Good 4" xfId="29885" xr:uid="{086D1628-2F39-460A-BB35-1DC1EB11BC7C}"/>
    <cellStyle name="GroupSectionHeaderRowBalance" xfId="7813" xr:uid="{D903302F-A52F-4F55-AA41-070B718C75E8}"/>
    <cellStyle name="GroupSectionHeaderRowDescCol" xfId="7814" xr:uid="{2EFD8934-112D-4257-AE3C-D65ADA2C62A3}"/>
    <cellStyle name="GroupSectionHeaderRowNameCol" xfId="7815" xr:uid="{389EF6FC-3978-4380-9B42-942AAD7A11F2}"/>
    <cellStyle name="GroupSelectionHeaderRowJERefCol" xfId="7816" xr:uid="{EEE9609F-EEB2-4961-91D5-55F828142312}"/>
    <cellStyle name="Heading 1" xfId="5107" builtinId="16" customBuiltin="1"/>
    <cellStyle name="Heading 1 2" xfId="730" xr:uid="{00000000-0005-0000-0000-0000D9020000}"/>
    <cellStyle name="Heading 1 3" xfId="731" xr:uid="{00000000-0005-0000-0000-0000DA020000}"/>
    <cellStyle name="Heading 1 4" xfId="29886" xr:uid="{0BFB2DD8-9132-4FDF-92DF-8026B73F2FFA}"/>
    <cellStyle name="Heading 2" xfId="5108" builtinId="17" customBuiltin="1"/>
    <cellStyle name="Heading 2 2" xfId="732" xr:uid="{00000000-0005-0000-0000-0000DB020000}"/>
    <cellStyle name="Heading 2 3" xfId="733" xr:uid="{00000000-0005-0000-0000-0000DC020000}"/>
    <cellStyle name="Heading 2 4" xfId="29887" xr:uid="{9ECBDE0A-0C82-4C90-A54B-90933DAFE944}"/>
    <cellStyle name="Heading 3" xfId="5109" builtinId="18" customBuiltin="1"/>
    <cellStyle name="Heading 3 2" xfId="734" xr:uid="{00000000-0005-0000-0000-0000DD020000}"/>
    <cellStyle name="Heading 3 2 2" xfId="29888" xr:uid="{8BED3D33-E8FD-4098-B1F3-D8C795506721}"/>
    <cellStyle name="Heading 3 3" xfId="735" xr:uid="{00000000-0005-0000-0000-0000DE020000}"/>
    <cellStyle name="Heading 3 3 2" xfId="29889" xr:uid="{4E6C171F-8AD4-454D-BB31-FE74F62FEE6D}"/>
    <cellStyle name="Heading 3 4" xfId="29890" xr:uid="{BDC3CF31-7878-470B-9C27-7C0221442E75}"/>
    <cellStyle name="Heading 4" xfId="5110" builtinId="19" customBuiltin="1"/>
    <cellStyle name="Heading 4 2" xfId="736" xr:uid="{00000000-0005-0000-0000-0000DF020000}"/>
    <cellStyle name="Heading 4 3" xfId="737" xr:uid="{00000000-0005-0000-0000-0000E0020000}"/>
    <cellStyle name="Heading 4 4" xfId="29891" xr:uid="{0C18B7D9-42E5-4E21-84C5-FD2ECF76E0B5}"/>
    <cellStyle name="Hyperlink" xfId="738" builtinId="8"/>
    <cellStyle name="Hyperlink 2" xfId="739" xr:uid="{00000000-0005-0000-0000-0000E2020000}"/>
    <cellStyle name="Hyperlink 2 2" xfId="29927" xr:uid="{6959AF4D-ED26-471E-8D71-617741032596}"/>
    <cellStyle name="Hyperlink 3" xfId="740" xr:uid="{00000000-0005-0000-0000-0000E3020000}"/>
    <cellStyle name="Hyperlink 4" xfId="741" xr:uid="{00000000-0005-0000-0000-0000E4020000}"/>
    <cellStyle name="Hyperlink 5" xfId="29928" xr:uid="{7C60A95C-BB57-4AEB-BA0A-D533A4EC6A2E}"/>
    <cellStyle name="Input" xfId="5113" builtinId="20" customBuiltin="1"/>
    <cellStyle name="Input 2" xfId="742" xr:uid="{00000000-0005-0000-0000-0000E5020000}"/>
    <cellStyle name="Input 3" xfId="743" xr:uid="{00000000-0005-0000-0000-0000E6020000}"/>
    <cellStyle name="Input 4" xfId="29892" xr:uid="{E7473B04-F69E-4965-BBD2-A24BA50ACBE2}"/>
    <cellStyle name="JEDescriptionRowNameCol" xfId="7817" xr:uid="{35F2E174-6C99-4932-8F3A-A4FEAB82F505}"/>
    <cellStyle name="JEDetailRowCreditCol" xfId="7818" xr:uid="{6AFC5A44-A914-4D51-80D1-D4D24FFC148C}"/>
    <cellStyle name="JEDetailRowDebitCol" xfId="7819" xr:uid="{0B98204C-C7CF-4D30-B1D4-F2B7EA1805BA}"/>
    <cellStyle name="JEDetailRowDescCol" xfId="7820" xr:uid="{325ADCE8-D832-4799-AE8E-ABB4C48DC94F}"/>
    <cellStyle name="JEDetailRowNameCol" xfId="7821" xr:uid="{58FDE27F-1A0A-4398-9A5A-5763AE00EA42}"/>
    <cellStyle name="JEDetailRowWPRefCol" xfId="7822" xr:uid="{D0725508-DEF1-478E-AFE2-28488C2A88F6}"/>
    <cellStyle name="JEIdentityRowDescCol" xfId="7823" xr:uid="{4B24D14E-69F1-44A0-B8C8-08C671359E61}"/>
    <cellStyle name="JEIdentityRowNameCol" xfId="7824" xr:uid="{FAD121F3-470F-4306-9AB2-76409EDC4F93}"/>
    <cellStyle name="JEIdentityRowWPRefCol" xfId="7825" xr:uid="{6EA86101-C9F7-4FA6-AFA7-24D3DDD52EF4}"/>
    <cellStyle name="JETotalRowCreditCol" xfId="7826" xr:uid="{62AC5754-6CD6-400C-BC15-78C39398EC63}"/>
    <cellStyle name="JETotalRowDebitCol" xfId="7827" xr:uid="{EE34E9A1-9C00-4721-968E-13AACBE2230F}"/>
    <cellStyle name="JETotalRowDescCol" xfId="7828" xr:uid="{1B2DF8E8-C5D3-441D-974F-79BB06B03E98}"/>
    <cellStyle name="JETotalRowNameCol" xfId="7829" xr:uid="{C5D0AF87-8F22-4E09-B8BE-45C9C3677748}"/>
    <cellStyle name="JETotalRowWPRefCol" xfId="7830" xr:uid="{5891CA2A-1DE8-4C18-8042-A49BD6DA0855}"/>
    <cellStyle name="JETypeDescriptionRowDescCol" xfId="7831" xr:uid="{904514FE-5185-4DF0-9984-E18629195417}"/>
    <cellStyle name="JETypeDescriptionRowNameCol" xfId="7832" xr:uid="{BF561ACC-8F4D-4AE2-8887-F2795A9F68C3}"/>
    <cellStyle name="Linked Cell" xfId="5116" builtinId="24" customBuiltin="1"/>
    <cellStyle name="Linked Cell 2" xfId="744" xr:uid="{00000000-0005-0000-0000-0000E7020000}"/>
    <cellStyle name="Linked Cell 3" xfId="745" xr:uid="{00000000-0005-0000-0000-0000E8020000}"/>
    <cellStyle name="Linked Cell 4" xfId="29893" xr:uid="{7010B309-4DF7-4EBA-B725-1DB39E758698}"/>
    <cellStyle name="NetIncomeLossRowBalance" xfId="7833" xr:uid="{4B9B3CE4-7A44-4255-BAF9-EDB1642C57F9}"/>
    <cellStyle name="NetIncomeLossRowDescCol" xfId="7834" xr:uid="{7364794B-A5FD-4D2B-8649-9A5C54B925CA}"/>
    <cellStyle name="NetIncomeLossRowJERefCol" xfId="7835" xr:uid="{8ABD7B55-FA90-44CD-A1F8-DCAA6646036C}"/>
    <cellStyle name="NetIncomeLossRowNameCol" xfId="7836" xr:uid="{3A76C510-5E05-4272-B4B8-49523D99F900}"/>
    <cellStyle name="NetIncomeLossRowVarPectCol" xfId="7837" xr:uid="{E6438FDB-D299-48DB-B466-C8844ADA9CD7}"/>
    <cellStyle name="NetIncomeLossRowWPRefCol" xfId="7838" xr:uid="{69AE5E49-E38D-462A-B031-5C835EF61BE5}"/>
    <cellStyle name="Neutral 2" xfId="746" xr:uid="{00000000-0005-0000-0000-0000E9020000}"/>
    <cellStyle name="Neutral 3" xfId="747" xr:uid="{00000000-0005-0000-0000-0000EA020000}"/>
    <cellStyle name="Neutral 4" xfId="7747" xr:uid="{568F0964-08E5-48FA-A9CB-736BCEE55FDD}"/>
    <cellStyle name="Neutral 4 2" xfId="29894" xr:uid="{ECE757D0-9413-42AD-B704-F849D21C6288}"/>
    <cellStyle name="Normal" xfId="0" builtinId="0"/>
    <cellStyle name="Normal 10" xfId="748" xr:uid="{00000000-0005-0000-0000-0000EC020000}"/>
    <cellStyle name="Normal 10 10" xfId="749" xr:uid="{00000000-0005-0000-0000-0000ED020000}"/>
    <cellStyle name="Normal 10 10 2" xfId="2497" xr:uid="{E0CF5B67-9076-4086-9D1F-8D8092E8A00E}"/>
    <cellStyle name="Normal 10 10 2 2" xfId="7547" xr:uid="{BFDC61B0-5C75-4DC1-99BD-7366D28FE0DD}"/>
    <cellStyle name="Normal 10 10 2 2 2" xfId="26194" xr:uid="{25CEB896-99FF-4057-BA9D-D09506E6C3F7}"/>
    <cellStyle name="Normal 10 10 2 2 3" xfId="27095" xr:uid="{91552C54-14EC-4978-A865-1FE80F9F0446}"/>
    <cellStyle name="Normal 10 10 2 2 4" xfId="16351" xr:uid="{66F0E7E8-F13D-4105-A9B1-96BFAD281219}"/>
    <cellStyle name="Normal 10 10 2 3" xfId="6345" xr:uid="{8A7B7428-70BD-40BD-9DC6-4811FC5FAF76}"/>
    <cellStyle name="Normal 10 10 2 3 2" xfId="29213" xr:uid="{A41F65BF-7F37-41C1-AF14-834891BD3FE0}"/>
    <cellStyle name="Normal 10 10 2 3 3" xfId="19184" xr:uid="{B526E47A-593B-41D6-8E81-BEB1AB5C8670}"/>
    <cellStyle name="Normal 10 10 2 4" xfId="11804" xr:uid="{91934C69-8E4F-4195-8D09-14CD781379CF}"/>
    <cellStyle name="Normal 10 10 2 4 2" xfId="22017" xr:uid="{BF32D0EF-6BA8-41EC-A8D2-A230DCF1D870}"/>
    <cellStyle name="Normal 10 10 2 5" xfId="23937" xr:uid="{826550FA-E4FF-4A29-9E14-661F548A49A2}"/>
    <cellStyle name="Normal 10 10 2 6" xfId="14247" xr:uid="{342A5EA1-68FE-42E2-86F0-340F1B6265BD}"/>
    <cellStyle name="Normal 10 10 3" xfId="3723" xr:uid="{EA6B93E4-089D-4A3F-825C-71069AD6CD67}"/>
    <cellStyle name="Normal 10 10 3 2" xfId="8355" xr:uid="{3F92B069-F427-4302-A754-E0F59CC3D733}"/>
    <cellStyle name="Normal 10 10 3 2 2" xfId="28904" xr:uid="{B41C4D04-8270-4487-ADD3-4F035179A2A9}"/>
    <cellStyle name="Normal 10 10 3 2 3" xfId="16132" xr:uid="{370057CF-CB9E-4D51-998A-0BAAF18AE660}"/>
    <cellStyle name="Normal 10 10 3 3" xfId="9439" xr:uid="{9269DA08-4529-43D6-A796-A629501F0289}"/>
    <cellStyle name="Normal 10 10 3 3 2" xfId="18965" xr:uid="{BEE41AC9-7873-41BD-B3E3-5C215C1E2ADE}"/>
    <cellStyle name="Normal 10 10 3 4" xfId="11619" xr:uid="{20B2FF25-845A-49DD-9D63-C15866991AF1}"/>
    <cellStyle name="Normal 10 10 3 4 2" xfId="21798" xr:uid="{0CDAC998-0FF5-462F-BDA1-BC36937F7799}"/>
    <cellStyle name="Normal 10 10 3 5" xfId="25858" xr:uid="{1363D405-5FBF-4348-9903-B6AE94E1467A}"/>
    <cellStyle name="Normal 10 10 3 6" xfId="13954" xr:uid="{CA856686-14D0-4CA1-B8E5-A2B5725A82D1}"/>
    <cellStyle name="Normal 10 10 4" xfId="4567" xr:uid="{40D03551-8AAC-4671-B3AF-D1B5A1372E7F}"/>
    <cellStyle name="Normal 10 10 4 2" xfId="9920" xr:uid="{268F1303-F4A0-48A2-88D2-544DAD6032AC}"/>
    <cellStyle name="Normal 10 10 4 2 2" xfId="29366" xr:uid="{5079D0C0-9A2D-4258-88C2-A8CAC21658E7}"/>
    <cellStyle name="Normal 10 10 4 2 3" xfId="19901" xr:uid="{BC01CE21-E554-4A8C-B26C-D7CA97060CF9}"/>
    <cellStyle name="Normal 10 10 4 3" xfId="12516" xr:uid="{17D35CA3-55CF-40AB-BC9C-3D743F12B0F7}"/>
    <cellStyle name="Normal 10 10 4 3 2" xfId="22734" xr:uid="{D27B9458-D3CE-41C3-9569-D3B0041C3B98}"/>
    <cellStyle name="Normal 10 10 4 4" xfId="26728" xr:uid="{855BF56D-6463-405B-97FC-90DE1FABBDCC}"/>
    <cellStyle name="Normal 10 10 4 5" xfId="17068" xr:uid="{67FD1DAB-BB61-477D-89E8-CCE591C96CC2}"/>
    <cellStyle name="Normal 10 10 5" xfId="7994" xr:uid="{09ECAB58-825C-44A4-A7CE-7C33A666193E}"/>
    <cellStyle name="Normal 10 10 5 2" xfId="27742" xr:uid="{6A4F3B1C-6CC4-498E-AD77-08DF032391BB}"/>
    <cellStyle name="Normal 10 10 5 3" xfId="14883" xr:uid="{B4FE4897-24F8-4A4E-9EB5-9D48AC3173A3}"/>
    <cellStyle name="Normal 10 10 6" xfId="8502" xr:uid="{AA021A5B-99B4-42CB-85FE-EE12CFCC9771}"/>
    <cellStyle name="Normal 10 10 6 2" xfId="17714" xr:uid="{827134CF-901B-48EF-854A-75DCCA4826FA}"/>
    <cellStyle name="Normal 10 10 7" xfId="10452" xr:uid="{C3C41A87-CCC3-4154-8FEE-2D2E1AF01F80}"/>
    <cellStyle name="Normal 10 10 7 2" xfId="20547" xr:uid="{9C1AFD47-19F7-4A1C-BFD2-A729FD00F8F7}"/>
    <cellStyle name="Normal 10 10 8" xfId="23491" xr:uid="{F7B62FC6-3E8F-40AB-ADBC-7EFC68262297}"/>
    <cellStyle name="Normal 10 10 9" xfId="13299" xr:uid="{B456F56C-6809-46D4-8D5A-8B3A244312C5}"/>
    <cellStyle name="Normal 10 11" xfId="750" xr:uid="{00000000-0005-0000-0000-0000EE020000}"/>
    <cellStyle name="Normal 10 11 2" xfId="6652" xr:uid="{49DB3595-159C-4764-8AEF-82CD0C4932E5}"/>
    <cellStyle name="Normal 10 11 2 2" xfId="25306" xr:uid="{94608FB2-D5CA-4DBF-9075-A8CA26BB3385}"/>
    <cellStyle name="Normal 10 11 2 3" xfId="28304" xr:uid="{3DE3D397-8B0E-4F50-8962-86DAED2B1A16}"/>
    <cellStyle name="Normal 10 11 2 4" xfId="14884" xr:uid="{F536BE50-E3DE-4717-B52B-3BA508C9EE15}"/>
    <cellStyle name="Normal 10 11 3" xfId="5692" xr:uid="{8F272CF1-BBDE-4A4F-8DDA-77DCEB386078}"/>
    <cellStyle name="Normal 10 11 3 2" xfId="27320" xr:uid="{66189C47-9EA3-4EF6-B6B4-9A0C0982CF45}"/>
    <cellStyle name="Normal 10 11 3 3" xfId="17715" xr:uid="{6C1E7FE2-09BC-427E-A955-66A527DC1BFC}"/>
    <cellStyle name="Normal 10 11 4" xfId="10453" xr:uid="{5AA72EC7-F9D5-4C6F-9A3E-7B855CD4CA08}"/>
    <cellStyle name="Normal 10 11 4 2" xfId="20548" xr:uid="{46847ED2-7DEB-48B7-A628-3C48F718D3A2}"/>
    <cellStyle name="Normal 10 11 5" xfId="25073" xr:uid="{BA6B93AD-8893-436E-BDA5-AA439D902F9C}"/>
    <cellStyle name="Normal 10 11 6" xfId="13997" xr:uid="{59210BC5-0486-4330-A344-7FAFAFA7CFD1}"/>
    <cellStyle name="Normal 10 12" xfId="751" xr:uid="{00000000-0005-0000-0000-0000EF020000}"/>
    <cellStyle name="Normal 10 12 2" xfId="6653" xr:uid="{FC374E1E-2B1F-4CC0-AA4F-5B602386480D}"/>
    <cellStyle name="Normal 10 12 2 2" xfId="29032" xr:uid="{56626686-1B23-475E-B4F9-7445200CED54}"/>
    <cellStyle name="Normal 10 12 2 3" xfId="14885" xr:uid="{7D3817F4-0ED3-4688-B8CD-F8CE57405A90}"/>
    <cellStyle name="Normal 10 12 3" xfId="5693" xr:uid="{6496A0C0-8D2C-40E8-84AE-429787B8B4ED}"/>
    <cellStyle name="Normal 10 12 3 2" xfId="17716" xr:uid="{C5BFA329-2186-4C38-8635-40143900C39C}"/>
    <cellStyle name="Normal 10 12 4" xfId="10454" xr:uid="{B925CA76-C6F9-4C26-824E-E7F6E55AE160}"/>
    <cellStyle name="Normal 10 12 4 2" xfId="20549" xr:uid="{6DCD5AFD-A0DE-4B78-891C-639664936154}"/>
    <cellStyle name="Normal 10 12 5" xfId="25831" xr:uid="{B0614386-B163-4582-B6B3-36E2DA2E10B0}"/>
    <cellStyle name="Normal 10 12 6" xfId="13436" xr:uid="{D0D81202-C0CB-41EA-A4A8-F98AD6650C3D}"/>
    <cellStyle name="Normal 10 13" xfId="1898" xr:uid="{8D04958D-77F3-4057-BCE9-920E690D082A}"/>
    <cellStyle name="Normal 10 13 2" xfId="7161" xr:uid="{88EFAC75-01F1-4E5F-B039-F566FFB660E5}"/>
    <cellStyle name="Normal 10 13 2 2" xfId="26676" xr:uid="{5831EB6F-1099-4F31-86A6-A3C91E703F00}"/>
    <cellStyle name="Normal 10 13 2 3" xfId="18284" xr:uid="{DF19DEFB-872B-42D8-B42A-4D1CF2295625}"/>
    <cellStyle name="Normal 10 13 3" xfId="5691" xr:uid="{AF9F81A9-B875-416A-BE6E-81317621159A}"/>
    <cellStyle name="Normal 10 13 3 2" xfId="21117" xr:uid="{3E0E83E2-C321-4935-82BC-00C239C06EB0}"/>
    <cellStyle name="Normal 10 13 4" xfId="25154" xr:uid="{E7CA8126-81E3-4A6B-99D6-6BC796C09333}"/>
    <cellStyle name="Normal 10 13 5" xfId="15451" xr:uid="{856D5913-31F7-43CC-96AD-7F900C5AE899}"/>
    <cellStyle name="Normal 10 14" xfId="4328" xr:uid="{0DCACCB8-9995-4E17-A3A7-EDA95F44CAE1}"/>
    <cellStyle name="Normal 10 14 2" xfId="6651" xr:uid="{9CAEF238-00FB-42B9-836A-43B3F0622360}"/>
    <cellStyle name="Normal 10 14 2 2" xfId="19720" xr:uid="{714A117A-A1BB-4F2B-A26C-9112F282136E}"/>
    <cellStyle name="Normal 10 14 3" xfId="12337" xr:uid="{60F7F920-17CE-4A6A-A107-22C421960DEE}"/>
    <cellStyle name="Normal 10 14 3 2" xfId="22553" xr:uid="{01A75F94-149F-47BB-9C83-021109672F3C}"/>
    <cellStyle name="Normal 10 14 4" xfId="25018" xr:uid="{EE6A6ACE-B1EC-412A-8A32-0EF873A380C5}"/>
    <cellStyle name="Normal 10 14 5" xfId="16887" xr:uid="{0C800799-2A37-4F01-932B-EE5106BE5CCD}"/>
    <cellStyle name="Normal 10 15" xfId="5329" xr:uid="{C2262C90-B2C1-4DD1-BC82-D824232AC9A2}"/>
    <cellStyle name="Normal 10 15 2" xfId="14882" xr:uid="{B3BD3C9D-AFA1-437D-B239-3C6206CF1440}"/>
    <cellStyle name="Normal 10 16" xfId="8501" xr:uid="{37C654B8-922F-4EE9-86BA-B89E3FAC3909}"/>
    <cellStyle name="Normal 10 16 2" xfId="17713" xr:uid="{42A0AF23-C0B4-4B0E-AC02-2A355C8BD077}"/>
    <cellStyle name="Normal 10 17" xfId="10451" xr:uid="{B1D2332F-F26F-4A7C-AC14-818A9F12016A}"/>
    <cellStyle name="Normal 10 17 2" xfId="20546" xr:uid="{6DD29926-E1FB-4F28-85CF-014C46B909C0}"/>
    <cellStyle name="Normal 10 18" xfId="23554" xr:uid="{6A86CA3C-9C77-497D-9E08-71D38BAF6711}"/>
    <cellStyle name="Normal 10 19" xfId="13011" xr:uid="{DB4C2730-BC94-409F-A284-E362E7B49483}"/>
    <cellStyle name="Normal 10 2" xfId="752" xr:uid="{00000000-0005-0000-0000-0000F0020000}"/>
    <cellStyle name="Normal 10 2 10" xfId="7995" xr:uid="{125D5636-C48A-4277-82A3-3C5FB300D980}"/>
    <cellStyle name="Normal 10 2 10 2" xfId="14886" xr:uid="{67AEEB81-8264-4564-92E9-39C84A3925BF}"/>
    <cellStyle name="Normal 10 2 11" xfId="8503" xr:uid="{A7A784BF-D8B9-4112-A4C9-80F596146AB3}"/>
    <cellStyle name="Normal 10 2 11 2" xfId="17717" xr:uid="{2EFD6A82-4A64-4C9F-AA73-15C64F51B383}"/>
    <cellStyle name="Normal 10 2 12" xfId="10455" xr:uid="{4F71A366-9C2E-4596-9EC1-FC267560CEC1}"/>
    <cellStyle name="Normal 10 2 12 2" xfId="20550" xr:uid="{E6481C13-3A8A-45E5-ADAB-AAD7E73B12BF}"/>
    <cellStyle name="Normal 10 2 13" xfId="23256" xr:uid="{3C4BA566-9D24-4269-AC62-48378155F854}"/>
    <cellStyle name="Normal 10 2 14" xfId="13034" xr:uid="{A8A91E6F-A0D1-473E-8A8F-55AC88EF56BD}"/>
    <cellStyle name="Normal 10 2 2" xfId="753" xr:uid="{00000000-0005-0000-0000-0000F1020000}"/>
    <cellStyle name="Normal 10 2 2 10" xfId="8504" xr:uid="{D511E310-BD51-4903-8FAD-2C08CE5F29EE}"/>
    <cellStyle name="Normal 10 2 2 10 2" xfId="17718" xr:uid="{8BD5B913-4C85-4B5F-A3ED-B0DD49711014}"/>
    <cellStyle name="Normal 10 2 2 11" xfId="10456" xr:uid="{1000F2F5-8B06-4C0B-9040-A66B279C0703}"/>
    <cellStyle name="Normal 10 2 2 11 2" xfId="20551" xr:uid="{27A8E30A-3584-4CF7-8DC2-B0E78A71A014}"/>
    <cellStyle name="Normal 10 2 2 12" xfId="24427" xr:uid="{D75705C7-A315-43E6-BC2A-D38680FF336F}"/>
    <cellStyle name="Normal 10 2 2 13" xfId="13094" xr:uid="{76EFFA99-E9E0-4F42-B5DD-35655791E180}"/>
    <cellStyle name="Normal 10 2 2 2" xfId="754" xr:uid="{00000000-0005-0000-0000-0000F2020000}"/>
    <cellStyle name="Normal 10 2 2 2 10" xfId="13659" xr:uid="{3C1C47A1-DE1E-4219-BA1B-0DF3DD7A059F}"/>
    <cellStyle name="Normal 10 2 2 2 2" xfId="755" xr:uid="{00000000-0005-0000-0000-0000F3020000}"/>
    <cellStyle name="Normal 10 2 2 2 2 2" xfId="1902" xr:uid="{AAA10285-7145-4CA4-8CF8-82D32D8BB0BE}"/>
    <cellStyle name="Normal 10 2 2 2 2 2 2" xfId="7162" xr:uid="{6E5DEEE4-2F8F-45B0-9134-6A99170965D8}"/>
    <cellStyle name="Normal 10 2 2 2 2 2 2 2" xfId="23924" xr:uid="{C270806F-31C6-4D08-B572-B91002CBF74D}"/>
    <cellStyle name="Normal 10 2 2 2 2 2 2 3" xfId="16354" xr:uid="{30EF33C2-61D2-42DC-B9D9-2A2B94FF721C}"/>
    <cellStyle name="Normal 10 2 2 2 2 2 3" xfId="5697" xr:uid="{891521D8-6C5E-4DDD-8BCA-E34F94E39B66}"/>
    <cellStyle name="Normal 10 2 2 2 2 2 3 2" xfId="19187" xr:uid="{DB72C75B-D4BA-41A1-8CA8-F580D4908517}"/>
    <cellStyle name="Normal 10 2 2 2 2 2 4" xfId="11807" xr:uid="{AB32DFBC-2985-475B-AB8D-E4841E659E1B}"/>
    <cellStyle name="Normal 10 2 2 2 2 2 4 2" xfId="22020" xr:uid="{A1886297-A8C5-4B3A-90E4-EE5978F42E47}"/>
    <cellStyle name="Normal 10 2 2 2 2 2 5" xfId="25038" xr:uid="{BE9B9405-0EAF-4DCC-9E31-F505BCB68F61}"/>
    <cellStyle name="Normal 10 2 2 2 2 2 6" xfId="14250" xr:uid="{8F463285-442D-435F-942C-9686928DD484}"/>
    <cellStyle name="Normal 10 2 2 2 2 3" xfId="4704" xr:uid="{256C5A6E-4BFD-4D7E-8D97-A8E1209D597C}"/>
    <cellStyle name="Normal 10 2 2 2 2 3 2" xfId="6657" xr:uid="{473BAC78-4E17-4A2C-B056-1BED3C176D77}"/>
    <cellStyle name="Normal 10 2 2 2 2 3 2 2" xfId="29445" xr:uid="{7730098E-0B5D-45E9-ABC3-3EF6AD5DD72B}"/>
    <cellStyle name="Normal 10 2 2 2 2 3 2 3" xfId="20038" xr:uid="{F669ED3B-F411-4D12-AC8A-66AA1E2048EC}"/>
    <cellStyle name="Normal 10 2 2 2 2 3 3" xfId="12653" xr:uid="{5F106F5E-15E3-4F26-84AD-4082867F1309}"/>
    <cellStyle name="Normal 10 2 2 2 2 3 3 2" xfId="22871" xr:uid="{C1526B30-ABEC-4C6A-AC68-C234497DC082}"/>
    <cellStyle name="Normal 10 2 2 2 2 3 4" xfId="25048" xr:uid="{B3F3A0D9-5FB7-45E7-A3A3-389E325D33BD}"/>
    <cellStyle name="Normal 10 2 2 2 2 3 5" xfId="17205" xr:uid="{984A27D8-D3B8-44DB-A02C-B3AD670C30A9}"/>
    <cellStyle name="Normal 10 2 2 2 2 4" xfId="5542" xr:uid="{18DE53FB-FB47-4DE8-8251-41B913805C1C}"/>
    <cellStyle name="Normal 10 2 2 2 2 4 2" xfId="26668" xr:uid="{9810FFA9-E9C9-4630-A67D-85A069EF4775}"/>
    <cellStyle name="Normal 10 2 2 2 2 4 3" xfId="14889" xr:uid="{A1516169-2C06-4B72-98B9-E26ADB8BF586}"/>
    <cellStyle name="Normal 10 2 2 2 2 5" xfId="8506" xr:uid="{EDB928D5-4F59-40AE-A04E-E50A984B4ED1}"/>
    <cellStyle name="Normal 10 2 2 2 2 5 2" xfId="17720" xr:uid="{0C476522-F098-4DC5-8F20-768AB10B675A}"/>
    <cellStyle name="Normal 10 2 2 2 2 6" xfId="10458" xr:uid="{AA8DFA89-6BEC-49DF-B49E-DEFB78EA4991}"/>
    <cellStyle name="Normal 10 2 2 2 2 6 2" xfId="20553" xr:uid="{3680DBBA-488E-48AC-9DE3-0EC185E9C2E0}"/>
    <cellStyle name="Normal 10 2 2 2 2 7" xfId="24666" xr:uid="{B6379646-A5FE-4B20-A79E-A7BED542E2BF}"/>
    <cellStyle name="Normal 10 2 2 2 2 8" xfId="13731" xr:uid="{1A429FA0-CDDA-4BB2-9DCC-F8269BAEAD01}"/>
    <cellStyle name="Normal 10 2 2 2 3" xfId="1901" xr:uid="{FD6F48C4-7619-4032-A207-614CCC6756A2}"/>
    <cellStyle name="Normal 10 2 2 2 3 2" xfId="4861" xr:uid="{3AC06A0A-B1FD-4CA9-9AA9-CBBB03CB6AE4}"/>
    <cellStyle name="Normal 10 2 2 2 3 2 2" xfId="10132" xr:uid="{90ECD043-CB20-40A0-9FA9-3F2082B121CF}"/>
    <cellStyle name="Normal 10 2 2 2 3 2 2 2" xfId="20195" xr:uid="{94628D13-ADB6-4A07-95F8-905EA4134A62}"/>
    <cellStyle name="Normal 10 2 2 2 3 2 3" xfId="12810" xr:uid="{2A9BEBD7-36E6-496F-AD70-77347FAF10F5}"/>
    <cellStyle name="Normal 10 2 2 2 3 2 3 2" xfId="23028" xr:uid="{1270D59D-9D03-4921-9C55-64FCABB64FFF}"/>
    <cellStyle name="Normal 10 2 2 2 3 2 4" xfId="27784" xr:uid="{F29C8A1A-EE80-4546-8456-CE6DD2072021}"/>
    <cellStyle name="Normal 10 2 2 2 3 2 5" xfId="17362" xr:uid="{7D53FD66-2F91-44E8-B8C0-0E181E439D36}"/>
    <cellStyle name="Normal 10 2 2 2 3 3" xfId="5696" xr:uid="{FD1720BA-14D9-4574-8634-0A407F26C6AC}"/>
    <cellStyle name="Normal 10 2 2 2 3 3 2" xfId="16355" xr:uid="{C3E3C1AF-F70D-443B-A611-91A46854AE63}"/>
    <cellStyle name="Normal 10 2 2 2 3 4" xfId="9525" xr:uid="{A012B673-662B-4774-AF2E-21406A7DB6B8}"/>
    <cellStyle name="Normal 10 2 2 2 3 4 2" xfId="19188" xr:uid="{1571EDA4-FA52-43AB-A51A-F78386EF83F1}"/>
    <cellStyle name="Normal 10 2 2 2 3 5" xfId="11808" xr:uid="{AF7BAF98-8806-475E-87D9-ECA12F7BB77F}"/>
    <cellStyle name="Normal 10 2 2 2 3 5 2" xfId="22021" xr:uid="{DEC74CA7-864B-4C13-808E-B2FB20A350E7}"/>
    <cellStyle name="Normal 10 2 2 2 3 6" xfId="25521" xr:uid="{106C002F-39FE-408C-9F54-7C58EE4D8684}"/>
    <cellStyle name="Normal 10 2 2 2 3 7" xfId="14251" xr:uid="{30E0EBF8-816E-461D-9E8B-115FE923BFD7}"/>
    <cellStyle name="Normal 10 2 2 2 4" xfId="2499" xr:uid="{7143E16E-65C9-4F51-8EBC-034C0994343E}"/>
    <cellStyle name="Normal 10 2 2 2 4 2" xfId="7549" xr:uid="{6317D5A8-512F-497C-A6E8-CA21259A13D3}"/>
    <cellStyle name="Normal 10 2 2 2 4 2 2" xfId="28154" xr:uid="{957ACCC5-E300-4DA0-93B0-49FDD016926F}"/>
    <cellStyle name="Normal 10 2 2 2 4 2 3" xfId="16353" xr:uid="{77D76E94-567E-4F15-8C6E-2F08D1507C6C}"/>
    <cellStyle name="Normal 10 2 2 2 4 3" xfId="6347" xr:uid="{59B4D136-A9CA-4D18-8F51-06E667BFD9E0}"/>
    <cellStyle name="Normal 10 2 2 2 4 3 2" xfId="19186" xr:uid="{252396C6-DDD9-4FC9-B613-D6805F0DB007}"/>
    <cellStyle name="Normal 10 2 2 2 4 4" xfId="11806" xr:uid="{AFBFC011-C618-42A1-A598-1F1FF54260F2}"/>
    <cellStyle name="Normal 10 2 2 2 4 4 2" xfId="22019" xr:uid="{5F954565-2987-4753-9D14-45799D8A81F3}"/>
    <cellStyle name="Normal 10 2 2 2 4 5" xfId="25727" xr:uid="{B9F2BB5E-3AC8-4869-ACA3-08F73B0A8970}"/>
    <cellStyle name="Normal 10 2 2 2 4 6" xfId="14249" xr:uid="{7229E217-35C8-40F2-ABB1-5478EAB8F43F}"/>
    <cellStyle name="Normal 10 2 2 2 5" xfId="4672" xr:uid="{B56F2C1E-7509-4206-9D08-FDD83B06D3BF}"/>
    <cellStyle name="Normal 10 2 2 2 5 2" xfId="6656" xr:uid="{92F83D78-2D9A-431C-A231-FBF57181F0FD}"/>
    <cellStyle name="Normal 10 2 2 2 5 2 2" xfId="29441" xr:uid="{F24B545C-95A0-450F-99AE-22837752850E}"/>
    <cellStyle name="Normal 10 2 2 2 5 2 3" xfId="20006" xr:uid="{0FEC0462-702A-4A84-A86B-068BA0E4E3C3}"/>
    <cellStyle name="Normal 10 2 2 2 5 3" xfId="12621" xr:uid="{DA0C0434-CCE9-4ACF-8C33-E6E25D609C44}"/>
    <cellStyle name="Normal 10 2 2 2 5 3 2" xfId="22839" xr:uid="{6BE83448-AA66-496B-B2FD-E68A5EE4A364}"/>
    <cellStyle name="Normal 10 2 2 2 5 4" xfId="25357" xr:uid="{E7702860-EC68-4699-BA2B-AAE89FA8A6CA}"/>
    <cellStyle name="Normal 10 2 2 2 5 5" xfId="17173" xr:uid="{11C68751-027F-47A1-9912-4DAD5D40DBB4}"/>
    <cellStyle name="Normal 10 2 2 2 6" xfId="5467" xr:uid="{9B73BFC8-EDC6-400B-85D3-A19A7DE08ED0}"/>
    <cellStyle name="Normal 10 2 2 2 6 2" xfId="27563" xr:uid="{55B9656F-C5B1-4142-8450-3FA6F27FA072}"/>
    <cellStyle name="Normal 10 2 2 2 6 3" xfId="14888" xr:uid="{BF5CC45D-4EB3-4A5C-A9E8-4B51B58AE7DA}"/>
    <cellStyle name="Normal 10 2 2 2 7" xfId="8505" xr:uid="{B676FF96-AD7C-49F8-B4D6-DD1C1960C566}"/>
    <cellStyle name="Normal 10 2 2 2 7 2" xfId="17719" xr:uid="{861C6FF4-3869-46DC-BD13-B27CDEBB66DA}"/>
    <cellStyle name="Normal 10 2 2 2 8" xfId="10457" xr:uid="{F04C9380-6EE3-4788-BD24-BC28AFBA9A7B}"/>
    <cellStyle name="Normal 10 2 2 2 8 2" xfId="20552" xr:uid="{CF41E332-ECAE-4D63-B7D0-BFD8001EA8E3}"/>
    <cellStyle name="Normal 10 2 2 2 9" xfId="24509" xr:uid="{2E64272B-AA94-4F7A-9C34-99B990DC51A7}"/>
    <cellStyle name="Normal 10 2 2 3" xfId="1900" xr:uid="{8483C1AD-AC2C-4EEE-BC76-FD7A3556BCFF}"/>
    <cellStyle name="Normal 10 2 2 3 2" xfId="2500" xr:uid="{8135FC94-3383-42EA-9A87-5D868ED50B6A}"/>
    <cellStyle name="Normal 10 2 2 3 2 2" xfId="7550" xr:uid="{8E1EE7F3-2422-45D0-9785-BA8D163AC12A}"/>
    <cellStyle name="Normal 10 2 2 3 2 2 2" xfId="26923" xr:uid="{83203AB8-5E1A-4388-A7FA-3910E4951215}"/>
    <cellStyle name="Normal 10 2 2 3 2 2 3" xfId="16356" xr:uid="{913577A1-A793-4000-8801-EE414940EC3F}"/>
    <cellStyle name="Normal 10 2 2 3 2 3" xfId="6348" xr:uid="{DD3DDC6F-145D-49D5-98B0-6CE08E871558}"/>
    <cellStyle name="Normal 10 2 2 3 2 3 2" xfId="19189" xr:uid="{9749C2A7-E84B-4BD1-9E45-2798C1C2ECCD}"/>
    <cellStyle name="Normal 10 2 2 3 2 4" xfId="11809" xr:uid="{7B522D5E-EB85-49FE-B3FC-D2A5F9079A1C}"/>
    <cellStyle name="Normal 10 2 2 3 2 4 2" xfId="22022" xr:uid="{F9BFA88E-8D4D-4156-84EA-BF5D89E75E59}"/>
    <cellStyle name="Normal 10 2 2 3 2 5" xfId="25577" xr:uid="{349E403D-4550-474E-8F17-19A7FCAA2E5B}"/>
    <cellStyle name="Normal 10 2 2 3 2 6" xfId="14252" xr:uid="{3B4B0797-D1EE-4F37-97B7-1F1342CE1D3E}"/>
    <cellStyle name="Normal 10 2 2 3 3" xfId="4703" xr:uid="{0B29FE96-DA0B-4862-A61E-04AD2C43BB8C}"/>
    <cellStyle name="Normal 10 2 2 3 3 2" xfId="10010" xr:uid="{6812547E-3487-47A7-8338-EE522781DF0A}"/>
    <cellStyle name="Normal 10 2 2 3 3 2 2" xfId="29444" xr:uid="{DD82B443-0C27-4DC1-9E3A-A3559AA79ADD}"/>
    <cellStyle name="Normal 10 2 2 3 3 2 3" xfId="20037" xr:uid="{DDFC2C87-0C12-4C62-8B49-EC80C7F3554E}"/>
    <cellStyle name="Normal 10 2 2 3 3 3" xfId="12652" xr:uid="{791209F5-62AC-4177-A7DB-2F4291ED964B}"/>
    <cellStyle name="Normal 10 2 2 3 3 3 2" xfId="22870" xr:uid="{90EFE279-9877-4653-914D-FD983BEE11E7}"/>
    <cellStyle name="Normal 10 2 2 3 3 4" xfId="23503" xr:uid="{89AD55B7-E939-42F7-B7E1-B9D2EB964FF6}"/>
    <cellStyle name="Normal 10 2 2 3 3 5" xfId="17204" xr:uid="{B959D938-8F75-484B-86A4-62AF47A8035A}"/>
    <cellStyle name="Normal 10 2 2 3 4" xfId="5695" xr:uid="{980C8C3E-0AE8-4C68-B6AA-C5D700991307}"/>
    <cellStyle name="Normal 10 2 2 3 4 2" xfId="28561" xr:uid="{F039AB97-C37F-4C8C-B862-4C597C853F48}"/>
    <cellStyle name="Normal 10 2 2 3 4 3" xfId="15981" xr:uid="{27A35C84-8AFF-4570-8E5F-D1E4D06314FF}"/>
    <cellStyle name="Normal 10 2 2 3 5" xfId="9323" xr:uid="{5C0A3E5C-B28F-425C-846A-13B67613EF75}"/>
    <cellStyle name="Normal 10 2 2 3 5 2" xfId="18814" xr:uid="{7C71E55A-A166-4A9A-B952-8C9EE43BA334}"/>
    <cellStyle name="Normal 10 2 2 3 6" xfId="11470" xr:uid="{36E3BDEF-9F53-41DA-86FD-579823066F85}"/>
    <cellStyle name="Normal 10 2 2 3 6 2" xfId="21647" xr:uid="{3629792F-B7E2-4509-9183-8E21D41C5CC7}"/>
    <cellStyle name="Normal 10 2 2 3 7" xfId="25617" xr:uid="{641686C4-217F-43D7-A8C8-7FD4B6545526}"/>
    <cellStyle name="Normal 10 2 2 3 8" xfId="13730" xr:uid="{C465FDA0-697E-4982-AF1E-66CFD9041E87}"/>
    <cellStyle name="Normal 10 2 2 4" xfId="2501" xr:uid="{DF62CBF4-66B8-49BB-95AB-FCD3C75F1134}"/>
    <cellStyle name="Normal 10 2 2 4 2" xfId="4862" xr:uid="{11469C17-E3DE-432D-83E8-4C86625E2F9C}"/>
    <cellStyle name="Normal 10 2 2 4 2 2" xfId="10133" xr:uid="{01C51E08-8684-4DD4-A947-C9976E4723F9}"/>
    <cellStyle name="Normal 10 2 2 4 2 2 2" xfId="20196" xr:uid="{7B88379F-4C77-4F76-A8FE-30E2E77ED71B}"/>
    <cellStyle name="Normal 10 2 2 4 2 3" xfId="12811" xr:uid="{4D3B04A0-77FA-4221-9C50-244D2E6F1217}"/>
    <cellStyle name="Normal 10 2 2 4 2 3 2" xfId="23029" xr:uid="{EC4681C0-3A70-4CDB-BF2E-CAC7516C8F26}"/>
    <cellStyle name="Normal 10 2 2 4 2 4" xfId="28669" xr:uid="{5B08ABE2-E0D4-4ECA-B2D7-F0223873379D}"/>
    <cellStyle name="Normal 10 2 2 4 2 5" xfId="17363" xr:uid="{6153A006-7189-4E50-9F2C-6FE68527F98F}"/>
    <cellStyle name="Normal 10 2 2 4 3" xfId="6349" xr:uid="{274CE442-02BA-406F-95B4-0F0A7DC18936}"/>
    <cellStyle name="Normal 10 2 2 4 3 2" xfId="16357" xr:uid="{E21BB027-082A-42ED-A4E2-314721EAA122}"/>
    <cellStyle name="Normal 10 2 2 4 4" xfId="9526" xr:uid="{1EFA23A8-3032-4A97-AD46-D76B5E1D74B2}"/>
    <cellStyle name="Normal 10 2 2 4 4 2" xfId="19190" xr:uid="{5F70B364-2B0D-4E15-859F-436B050CDAF3}"/>
    <cellStyle name="Normal 10 2 2 4 5" xfId="11810" xr:uid="{E539F10E-2232-452D-AEAD-3ED0436F5878}"/>
    <cellStyle name="Normal 10 2 2 4 5 2" xfId="22023" xr:uid="{E1DF65CE-C8A9-4038-9B22-A47F0B4586B2}"/>
    <cellStyle name="Normal 10 2 2 4 6" xfId="25939" xr:uid="{C661C306-060E-4FA4-981D-CB86B1FFAD94}"/>
    <cellStyle name="Normal 10 2 2 4 7" xfId="14253" xr:uid="{3579E35B-8116-4891-ABCE-EB2E5D5AB122}"/>
    <cellStyle name="Normal 10 2 2 5" xfId="2498" xr:uid="{E85A9921-07D5-44F6-B466-907B4039ED1B}"/>
    <cellStyle name="Normal 10 2 2 5 2" xfId="7548" xr:uid="{BB2BB09D-C4FE-4296-B879-EE4580B6D428}"/>
    <cellStyle name="Normal 10 2 2 5 2 2" xfId="27403" xr:uid="{71E56726-49BD-43B6-B12B-DAD5961CA711}"/>
    <cellStyle name="Normal 10 2 2 5 2 3" xfId="16352" xr:uid="{058D0144-F8C4-4746-B604-A30FEDC6CBF5}"/>
    <cellStyle name="Normal 10 2 2 5 3" xfId="6346" xr:uid="{95EBF484-7697-4CC1-A01A-B6D050BC563C}"/>
    <cellStyle name="Normal 10 2 2 5 3 2" xfId="19185" xr:uid="{5F95AC5C-10E2-4997-8675-78A942DD58BB}"/>
    <cellStyle name="Normal 10 2 2 5 4" xfId="11805" xr:uid="{0FF55EB9-869A-44ED-A922-384516B9C2A9}"/>
    <cellStyle name="Normal 10 2 2 5 4 2" xfId="22018" xr:uid="{860D3B4F-FB7D-41D8-8E0D-619567CB88D3}"/>
    <cellStyle name="Normal 10 2 2 5 5" xfId="25127" xr:uid="{EE3C5661-B63E-4EB5-92B5-EAA221B32ECA}"/>
    <cellStyle name="Normal 10 2 2 5 6" xfId="14248" xr:uid="{55ECAE20-9F90-407F-84B6-D5020DEE1F8A}"/>
    <cellStyle name="Normal 10 2 2 6" xfId="3546" xr:uid="{CB32F0AA-128B-4290-9C0E-7138BA87EFC4}"/>
    <cellStyle name="Normal 10 2 2 6 2" xfId="6655" xr:uid="{00BB7E41-2CCE-4E5C-9104-390099A61261}"/>
    <cellStyle name="Normal 10 2 2 6 2 2" xfId="28091" xr:uid="{B6DF6ACA-CFD2-4A3B-8354-73F27E9D7CB6}"/>
    <cellStyle name="Normal 10 2 2 6 2 3" xfId="15838" xr:uid="{0903703D-2892-4414-9344-8BDE06C9677F}"/>
    <cellStyle name="Normal 10 2 2 6 3" xfId="9200" xr:uid="{54D99896-ED6F-4772-A1E4-D3951CB21D68}"/>
    <cellStyle name="Normal 10 2 2 6 3 2" xfId="18671" xr:uid="{A8A0D663-DBB2-4D90-B77F-2E7C4F38307E}"/>
    <cellStyle name="Normal 10 2 2 6 4" xfId="11329" xr:uid="{8BBE0304-E837-4BDB-8CAA-03F0A72473B1}"/>
    <cellStyle name="Normal 10 2 2 6 4 2" xfId="21504" xr:uid="{D4885250-43C6-4B65-B26C-3A10C29DFF51}"/>
    <cellStyle name="Normal 10 2 2 6 5" xfId="23816" xr:uid="{BD1E1201-BA73-47FF-9333-9D967C6E6041}"/>
    <cellStyle name="Normal 10 2 2 6 6" xfId="13556" xr:uid="{5C7F68AE-E55A-4AFF-ABB6-FFAB8906FDD3}"/>
    <cellStyle name="Normal 10 2 2 7" xfId="3288" xr:uid="{28ABCDC4-3146-432E-B318-E132B4DE7AF4}"/>
    <cellStyle name="Normal 10 2 2 7 2" xfId="8976" xr:uid="{FEF825D7-111C-46CB-B8BF-5CA270685AED}"/>
    <cellStyle name="Normal 10 2 2 7 2 2" xfId="18367" xr:uid="{AB5E9977-49A8-403C-B260-DB15DFDC3633}"/>
    <cellStyle name="Normal 10 2 2 7 3" xfId="11049" xr:uid="{976E6BFB-1C70-4A43-94BD-37AEE0438789}"/>
    <cellStyle name="Normal 10 2 2 7 3 2" xfId="21200" xr:uid="{90477192-3165-42D4-B1FB-C4C6A4413E2F}"/>
    <cellStyle name="Normal 10 2 2 7 4" xfId="25799" xr:uid="{A8EE6125-CB62-43F3-9395-7BF093DAA9CF}"/>
    <cellStyle name="Normal 10 2 2 7 5" xfId="15534" xr:uid="{16225B53-A384-40CD-AEF6-7FD8FB750562}"/>
    <cellStyle name="Normal 10 2 2 8" xfId="4230" xr:uid="{CE5F4E5D-F9B4-4FD0-9796-ABDE78E50C76}"/>
    <cellStyle name="Normal 10 2 2 8 2" xfId="9679" xr:uid="{C371E2BB-F1EA-4966-AD85-248CCEC95673}"/>
    <cellStyle name="Normal 10 2 2 8 2 2" xfId="19626" xr:uid="{882D2A28-D88C-4CBD-B12D-872879122522}"/>
    <cellStyle name="Normal 10 2 2 8 3" xfId="12243" xr:uid="{7D684384-EFB0-478A-812D-D95CAF591989}"/>
    <cellStyle name="Normal 10 2 2 8 3 2" xfId="22459" xr:uid="{929092C2-A572-440B-B41D-BF51DC4FDED6}"/>
    <cellStyle name="Normal 10 2 2 8 4" xfId="16793" xr:uid="{10986955-30E8-421F-A8E5-943EFF68DC3B}"/>
    <cellStyle name="Normal 10 2 2 9" xfId="7996" xr:uid="{393E817B-9B23-45EC-B32D-99329100083E}"/>
    <cellStyle name="Normal 10 2 2 9 2" xfId="14887" xr:uid="{359D6F4E-C36F-43D5-AD24-1B08C22FCF46}"/>
    <cellStyle name="Normal 10 2 3" xfId="756" xr:uid="{00000000-0005-0000-0000-0000F4020000}"/>
    <cellStyle name="Normal 10 2 3 10" xfId="10459" xr:uid="{EDF3FC7A-5442-496F-B24B-5A20C661253B}"/>
    <cellStyle name="Normal 10 2 3 10 2" xfId="20554" xr:uid="{EDD19A93-E4E2-4C3E-A742-0BDB91E5F42F}"/>
    <cellStyle name="Normal 10 2 3 11" xfId="24256" xr:uid="{9F3C46C7-9CAA-4B79-9234-CD422B9C3A6D}"/>
    <cellStyle name="Normal 10 2 3 12" xfId="13142" xr:uid="{4CD13031-F8DD-4692-9CA3-EE069A5EFC63}"/>
    <cellStyle name="Normal 10 2 3 2" xfId="1903" xr:uid="{22FDF441-CAEE-4459-8C59-93A0092959F7}"/>
    <cellStyle name="Normal 10 2 3 2 2" xfId="2503" xr:uid="{173C4A5B-724E-4761-9D11-4C152971193C}"/>
    <cellStyle name="Normal 10 2 3 2 2 2" xfId="7552" xr:uid="{BB71579B-7C71-4760-84C2-B1311373F3D5}"/>
    <cellStyle name="Normal 10 2 3 2 2 2 2" xfId="27104" xr:uid="{00C8416C-35F7-4672-B460-75F653772EFB}"/>
    <cellStyle name="Normal 10 2 3 2 2 2 3" xfId="16359" xr:uid="{C3F4F979-1EA2-4247-B642-6DD32885DBC6}"/>
    <cellStyle name="Normal 10 2 3 2 2 3" xfId="6351" xr:uid="{5DFB1261-CB1A-4919-827B-B2089EF713BE}"/>
    <cellStyle name="Normal 10 2 3 2 2 3 2" xfId="19192" xr:uid="{46332717-510C-441C-A7D5-487D1C9FE135}"/>
    <cellStyle name="Normal 10 2 3 2 2 4" xfId="11812" xr:uid="{00FEC8B4-FD1D-4221-9A53-942CA8941576}"/>
    <cellStyle name="Normal 10 2 3 2 2 4 2" xfId="22025" xr:uid="{71937921-A374-406D-BD90-2541EBB2F3FE}"/>
    <cellStyle name="Normal 10 2 3 2 2 5" xfId="24038" xr:uid="{66F65883-F52B-46AC-B93B-1A955D19E3A3}"/>
    <cellStyle name="Normal 10 2 3 2 2 6" xfId="14255" xr:uid="{BD6C2024-47AB-44C6-AD11-D055A17A8171}"/>
    <cellStyle name="Normal 10 2 3 2 3" xfId="4705" xr:uid="{08D2F1B1-3EFC-4024-B0F9-EB05DFDE2709}"/>
    <cellStyle name="Normal 10 2 3 2 3 2" xfId="10011" xr:uid="{4D10786F-1E35-4901-AA00-972C697B0EBE}"/>
    <cellStyle name="Normal 10 2 3 2 3 2 2" xfId="29446" xr:uid="{0266F2A7-D3EE-4D21-A261-BC1FA5F6054C}"/>
    <cellStyle name="Normal 10 2 3 2 3 2 3" xfId="20039" xr:uid="{CE4C22B9-62DF-4124-BDC4-528F21330408}"/>
    <cellStyle name="Normal 10 2 3 2 3 3" xfId="12654" xr:uid="{90ECD4F9-3C99-45ED-81A1-3EF2069B1F28}"/>
    <cellStyle name="Normal 10 2 3 2 3 3 2" xfId="22872" xr:uid="{82288EF8-D557-4B5E-917A-A53653E811E3}"/>
    <cellStyle name="Normal 10 2 3 2 3 4" xfId="24983" xr:uid="{7DCA5768-4B32-413D-8816-C367A48E64DB}"/>
    <cellStyle name="Normal 10 2 3 2 3 5" xfId="17206" xr:uid="{0DEC7E5E-F480-40DF-8563-FE0A31B3633A}"/>
    <cellStyle name="Normal 10 2 3 2 4" xfId="5698" xr:uid="{29FD20E1-6130-416E-815E-9A5022B4E04C}"/>
    <cellStyle name="Normal 10 2 3 2 4 2" xfId="29025" xr:uid="{A97C83AB-E3CA-451D-935E-B76E305EE6EB}"/>
    <cellStyle name="Normal 10 2 3 2 4 3" xfId="15982" xr:uid="{71069B05-D294-43E8-913F-4805440E578A}"/>
    <cellStyle name="Normal 10 2 3 2 5" xfId="9324" xr:uid="{49853D89-DF46-432D-9BB4-404291B2B96C}"/>
    <cellStyle name="Normal 10 2 3 2 5 2" xfId="18815" xr:uid="{FACFC482-91B7-488C-9F61-B0B69537966F}"/>
    <cellStyle name="Normal 10 2 3 2 6" xfId="11471" xr:uid="{9EC92F86-93DC-46C6-97F4-E3C73D9E81C8}"/>
    <cellStyle name="Normal 10 2 3 2 6 2" xfId="21648" xr:uid="{B6D39A54-89FE-4045-8139-2CE11BC59C0D}"/>
    <cellStyle name="Normal 10 2 3 2 7" xfId="25470" xr:uid="{6A846C13-E3D1-4EC2-BB6E-C00E4B655C1C}"/>
    <cellStyle name="Normal 10 2 3 2 8" xfId="13732" xr:uid="{A6F6AA27-9092-4505-91B1-B331D284BCFA}"/>
    <cellStyle name="Normal 10 2 3 3" xfId="2504" xr:uid="{B86B1E3B-73C5-436F-96DD-6ED4B6A75C78}"/>
    <cellStyle name="Normal 10 2 3 3 2" xfId="4863" xr:uid="{1B1F05C5-3DB9-415F-BB4A-7A159AC63CEE}"/>
    <cellStyle name="Normal 10 2 3 3 2 2" xfId="10134" xr:uid="{B9597267-74E2-4FBF-B515-F796A5F8C243}"/>
    <cellStyle name="Normal 10 2 3 3 2 2 2" xfId="29554" xr:uid="{99C50072-14BE-4593-B14A-D77697CA095B}"/>
    <cellStyle name="Normal 10 2 3 3 2 2 3" xfId="20197" xr:uid="{9D1F6655-5652-4043-A5F8-36D8EF92686F}"/>
    <cellStyle name="Normal 10 2 3 3 2 3" xfId="12812" xr:uid="{C9A2C438-BFFA-4836-8048-B0EF2E3BD229}"/>
    <cellStyle name="Normal 10 2 3 3 2 3 2" xfId="23030" xr:uid="{4BD74116-B5B2-438B-9357-18700D97088D}"/>
    <cellStyle name="Normal 10 2 3 3 2 4" xfId="26279" xr:uid="{41099FA3-026F-4CBE-97C2-D190B6A548AE}"/>
    <cellStyle name="Normal 10 2 3 3 2 5" xfId="17364" xr:uid="{E3B602EE-6C61-4AC3-818D-F9D6FBBAD5A6}"/>
    <cellStyle name="Normal 10 2 3 3 3" xfId="6352" xr:uid="{6CBA91E4-4D0F-40E4-8E9C-AC0A0E77FDDB}"/>
    <cellStyle name="Normal 10 2 3 3 3 2" xfId="26670" xr:uid="{9A1285EA-F3B5-41AD-98FC-ECFBBD608AAB}"/>
    <cellStyle name="Normal 10 2 3 3 3 3" xfId="16360" xr:uid="{0E01733B-2F79-4648-A933-28E60BD930FF}"/>
    <cellStyle name="Normal 10 2 3 3 4" xfId="9527" xr:uid="{9088C421-6C20-4289-A76F-0737004939C6}"/>
    <cellStyle name="Normal 10 2 3 3 4 2" xfId="19193" xr:uid="{19759E07-5453-47CE-9090-C3FD019A969A}"/>
    <cellStyle name="Normal 10 2 3 3 5" xfId="11813" xr:uid="{A356010D-1F82-498B-96C3-0B229A2431A7}"/>
    <cellStyle name="Normal 10 2 3 3 5 2" xfId="22026" xr:uid="{9C544414-C668-45E1-A873-6BEAB24049F1}"/>
    <cellStyle name="Normal 10 2 3 3 6" xfId="24346" xr:uid="{ED07AF3C-8FC0-4CB8-9E66-F5EB9E25CF7D}"/>
    <cellStyle name="Normal 10 2 3 3 7" xfId="14256" xr:uid="{AC9DA644-122C-48FE-A0E5-864D9BA4A096}"/>
    <cellStyle name="Normal 10 2 3 4" xfId="2502" xr:uid="{FE2C5FCA-C485-4E67-A397-42C1269AB661}"/>
    <cellStyle name="Normal 10 2 3 4 2" xfId="7551" xr:uid="{A2CFD085-2B61-4293-BD38-839A0E629DF5}"/>
    <cellStyle name="Normal 10 2 3 4 2 2" xfId="28379" xr:uid="{4B8CD4F3-E4BE-4E8B-A82A-4C77BC1FA75A}"/>
    <cellStyle name="Normal 10 2 3 4 2 3" xfId="16358" xr:uid="{568D3504-22EA-4F3A-AF6A-EAD3BB6124AA}"/>
    <cellStyle name="Normal 10 2 3 4 3" xfId="6350" xr:uid="{61AB664B-46EE-4047-80E3-58AE70B0A4D9}"/>
    <cellStyle name="Normal 10 2 3 4 3 2" xfId="19191" xr:uid="{F0A16430-B629-4F5F-B63E-B6358867DF7E}"/>
    <cellStyle name="Normal 10 2 3 4 4" xfId="11811" xr:uid="{6FA19FDD-89F0-4018-BACF-A2D8D6123A7B}"/>
    <cellStyle name="Normal 10 2 3 4 4 2" xfId="22024" xr:uid="{DF4CEAAA-3AE1-4661-9A61-E480583BD5EB}"/>
    <cellStyle name="Normal 10 2 3 4 5" xfId="24302" xr:uid="{ACD3CA9D-7A0D-496F-88DC-2CBA89CF1BB9}"/>
    <cellStyle name="Normal 10 2 3 4 6" xfId="14254" xr:uid="{FDFB5F85-CB33-42CC-AFCF-41DE629A9970}"/>
    <cellStyle name="Normal 10 2 3 5" xfId="3572" xr:uid="{A3A64B5C-947B-4A46-9132-54E0FFC038C0}"/>
    <cellStyle name="Normal 10 2 3 5 2" xfId="6658" xr:uid="{2F33BAF1-3810-43A4-9FAE-70730DC1CD53}"/>
    <cellStyle name="Normal 10 2 3 5 2 2" xfId="28422" xr:uid="{18AC6F9A-DD76-4139-BCFF-AD2DD59DBFB3}"/>
    <cellStyle name="Normal 10 2 3 5 2 3" xfId="15881" xr:uid="{A4F43452-E344-4FFB-9F74-2ECA9FB58F25}"/>
    <cellStyle name="Normal 10 2 3 5 3" xfId="9226" xr:uid="{D31D461B-9386-4790-A700-472A6DCCA58B}"/>
    <cellStyle name="Normal 10 2 3 5 3 2" xfId="18714" xr:uid="{3FBCCB47-1698-4ED9-8CA0-BF492C91CD85}"/>
    <cellStyle name="Normal 10 2 3 5 4" xfId="11370" xr:uid="{4A168F3A-E6DE-4095-965D-3E47A7192C99}"/>
    <cellStyle name="Normal 10 2 3 5 4 2" xfId="21547" xr:uid="{BF599608-A142-4DBA-B0FD-3652408F88EC}"/>
    <cellStyle name="Normal 10 2 3 5 5" xfId="24372" xr:uid="{B971B798-0017-4019-9AAC-C52644AF6C09}"/>
    <cellStyle name="Normal 10 2 3 5 6" xfId="13599" xr:uid="{44EDF856-02A3-47A4-A5BF-7D6C7206E83E}"/>
    <cellStyle name="Normal 10 2 3 6" xfId="3335" xr:uid="{68EC5461-3917-4770-9C55-FB616353E838}"/>
    <cellStyle name="Normal 10 2 3 6 2" xfId="9021" xr:uid="{89ACAAE3-3558-479E-8B89-3FC69CFF0E3A}"/>
    <cellStyle name="Normal 10 2 3 6 2 2" xfId="18415" xr:uid="{82DC3CA0-7785-4944-98CD-7F6BD4256E8C}"/>
    <cellStyle name="Normal 10 2 3 6 3" xfId="11096" xr:uid="{FF89261B-94EC-4700-955D-5F46B63D6531}"/>
    <cellStyle name="Normal 10 2 3 6 3 2" xfId="21248" xr:uid="{34B158C7-D6D4-4967-B099-968BCB56F9A6}"/>
    <cellStyle name="Normal 10 2 3 6 4" xfId="25096" xr:uid="{2EC51220-97B0-4FA0-9370-CF7D889C57FD}"/>
    <cellStyle name="Normal 10 2 3 6 5" xfId="15582" xr:uid="{1B913333-2917-43CF-8D8F-90C65D411077}"/>
    <cellStyle name="Normal 10 2 3 7" xfId="4259" xr:uid="{B71A09C6-800F-40F9-995A-759EC2E24496}"/>
    <cellStyle name="Normal 10 2 3 7 2" xfId="9703" xr:uid="{FD0E91B8-7FBD-4E7D-9BC9-508AE846B926}"/>
    <cellStyle name="Normal 10 2 3 7 2 2" xfId="19652" xr:uid="{24AD8E9B-263B-4B8B-AD53-A4D44B5BF8B1}"/>
    <cellStyle name="Normal 10 2 3 7 3" xfId="12269" xr:uid="{6C88E3C1-B9B4-40DE-A90E-F2BBA2A28118}"/>
    <cellStyle name="Normal 10 2 3 7 3 2" xfId="22485" xr:uid="{EB73C79C-844D-4678-B5B4-E751B538C50B}"/>
    <cellStyle name="Normal 10 2 3 7 4" xfId="16819" xr:uid="{6C57E21B-6A29-4B68-96AF-8FC8F0FB8263}"/>
    <cellStyle name="Normal 10 2 3 8" xfId="7997" xr:uid="{3A0BD0EA-5F65-429A-BA82-A20DB2CAFC7D}"/>
    <cellStyle name="Normal 10 2 3 8 2" xfId="14890" xr:uid="{59E9A41D-B12E-45DD-A332-FCA80E7E5E4A}"/>
    <cellStyle name="Normal 10 2 3 9" xfId="8507" xr:uid="{21DA4D30-6A34-43FA-A258-5E5002341DF1}"/>
    <cellStyle name="Normal 10 2 3 9 2" xfId="17721" xr:uid="{3289B809-B30E-41CA-BBB8-4FB525831D78}"/>
    <cellStyle name="Normal 10 2 4" xfId="757" xr:uid="{00000000-0005-0000-0000-0000F5020000}"/>
    <cellStyle name="Normal 10 2 4 2" xfId="2505" xr:uid="{0845826B-86D3-4C83-9EB9-FBFA14F61CFA}"/>
    <cellStyle name="Normal 10 2 4 2 2" xfId="7553" xr:uid="{60451763-0375-43C5-A33E-751C07B6EDB9}"/>
    <cellStyle name="Normal 10 2 4 2 2 2" xfId="28702" xr:uid="{7CDBB201-56B1-4F3E-BE51-23AF990939D8}"/>
    <cellStyle name="Normal 10 2 4 2 2 3" xfId="16361" xr:uid="{BD9D2D73-C4FF-46C3-9E99-69E72E3B74B7}"/>
    <cellStyle name="Normal 10 2 4 2 3" xfId="6353" xr:uid="{E6E7AC49-4AE8-4C7F-B8EB-65E564EAEFA8}"/>
    <cellStyle name="Normal 10 2 4 2 3 2" xfId="19194" xr:uid="{4C594D12-BCC8-473D-A504-A28375CE23E7}"/>
    <cellStyle name="Normal 10 2 4 2 4" xfId="11814" xr:uid="{D288326C-34A8-4202-8166-3AAA12648DA3}"/>
    <cellStyle name="Normal 10 2 4 2 4 2" xfId="22027" xr:uid="{5A8CD43F-941B-4D14-80AF-B32CBAA60EEC}"/>
    <cellStyle name="Normal 10 2 4 2 5" xfId="25045" xr:uid="{C2844100-9689-407D-8524-D775F1D125AA}"/>
    <cellStyle name="Normal 10 2 4 2 6" xfId="14257" xr:uid="{567C7E50-BAB4-4427-9073-7B2666244B07}"/>
    <cellStyle name="Normal 10 2 4 3" xfId="3667" xr:uid="{680D0436-8559-486A-B3C0-B5566AA0C5CD}"/>
    <cellStyle name="Normal 10 2 4 3 2" xfId="8336" xr:uid="{410DB46F-2834-49F7-A018-38F287A03453}"/>
    <cellStyle name="Normal 10 2 4 3 2 2" xfId="27054" xr:uid="{FE0C121C-33F6-443F-932C-F28A054C3108}"/>
    <cellStyle name="Normal 10 2 4 3 2 3" xfId="15980" xr:uid="{6E38B035-AD38-4EE9-BAA9-C28946733A7F}"/>
    <cellStyle name="Normal 10 2 4 3 3" xfId="9322" xr:uid="{8626B98B-506A-4376-AF12-36848979F289}"/>
    <cellStyle name="Normal 10 2 4 3 3 2" xfId="18813" xr:uid="{52A4013E-CFB2-434F-ABC5-EAFEFF1FA0CB}"/>
    <cellStyle name="Normal 10 2 4 3 4" xfId="11469" xr:uid="{22A8497C-A18B-40D6-9BB7-8F29F2572A30}"/>
    <cellStyle name="Normal 10 2 4 3 4 2" xfId="21646" xr:uid="{E8CA4D70-BE41-4746-9FEF-03F6A2372F41}"/>
    <cellStyle name="Normal 10 2 4 3 5" xfId="24737" xr:uid="{8B1D97D9-2350-4D19-B09F-6C2A572AC5DC}"/>
    <cellStyle name="Normal 10 2 4 3 6" xfId="13729" xr:uid="{B69A1785-5F82-4104-B600-3F085C426E20}"/>
    <cellStyle name="Normal 10 2 4 4" xfId="4568" xr:uid="{51D0D88B-6320-4A02-AA43-C629EAE6A642}"/>
    <cellStyle name="Normal 10 2 4 4 2" xfId="9921" xr:uid="{7C1E03F1-A2C1-43F2-B18A-A2F406D30D85}"/>
    <cellStyle name="Normal 10 2 4 4 2 2" xfId="19902" xr:uid="{6D8968C2-DC21-4A47-818E-6818D69DB677}"/>
    <cellStyle name="Normal 10 2 4 4 3" xfId="12517" xr:uid="{E6E0B890-8AD9-4BD5-8084-DC6479C4FEFA}"/>
    <cellStyle name="Normal 10 2 4 4 3 2" xfId="22735" xr:uid="{D5CFBA08-C51E-4914-A143-56E5B3C49558}"/>
    <cellStyle name="Normal 10 2 4 4 4" xfId="23537" xr:uid="{192A03F6-7D2F-4B46-A0D2-D4634D158530}"/>
    <cellStyle name="Normal 10 2 4 4 5" xfId="17069" xr:uid="{0F90FE9D-3F1C-4670-901E-214DD099F21F}"/>
    <cellStyle name="Normal 10 2 4 5" xfId="7998" xr:uid="{7D41D173-5095-4FDC-9EE2-3102EB0A11FB}"/>
    <cellStyle name="Normal 10 2 4 5 2" xfId="14891" xr:uid="{F2E4BB87-6C28-4976-A04B-B5DBD8A5C87A}"/>
    <cellStyle name="Normal 10 2 4 6" xfId="8508" xr:uid="{FE71F65E-CE61-44EC-9EF9-960325FA3359}"/>
    <cellStyle name="Normal 10 2 4 6 2" xfId="17722" xr:uid="{A982E4B6-6A9E-48DE-A9E2-0637ED49467A}"/>
    <cellStyle name="Normal 10 2 4 7" xfId="10460" xr:uid="{E163A2EA-4C54-4151-94AA-82985B922D39}"/>
    <cellStyle name="Normal 10 2 4 7 2" xfId="20555" xr:uid="{AA5E6E26-FB71-446C-B793-332A3C4B2B37}"/>
    <cellStyle name="Normal 10 2 4 8" xfId="25697" xr:uid="{600429C7-B9E8-4BB2-8149-0B8C4D1F2B12}"/>
    <cellStyle name="Normal 10 2 4 9" xfId="13300" xr:uid="{0D8F6884-DB40-4C4D-8CBC-FB6A12DB96E8}"/>
    <cellStyle name="Normal 10 2 5" xfId="1899" xr:uid="{21049AAD-B168-49E7-BFCF-5AE7460C40CF}"/>
    <cellStyle name="Normal 10 2 5 2" xfId="4864" xr:uid="{E0012D18-9869-45D9-AEF6-83464B008092}"/>
    <cellStyle name="Normal 10 2 5 2 2" xfId="10135" xr:uid="{961BA789-CA33-4107-B0B3-807E228C5FAD}"/>
    <cellStyle name="Normal 10 2 5 2 2 2" xfId="29555" xr:uid="{06AC8085-8357-459C-A504-44FCCF723F0E}"/>
    <cellStyle name="Normal 10 2 5 2 2 3" xfId="20198" xr:uid="{95F180FC-9928-4B89-8D61-58394BC94625}"/>
    <cellStyle name="Normal 10 2 5 2 3" xfId="12813" xr:uid="{8E9A0CB1-CC90-470D-BD09-F27BE41538C1}"/>
    <cellStyle name="Normal 10 2 5 2 3 2" xfId="23031" xr:uid="{15E3BBC9-B023-4361-B630-AAFB195CC795}"/>
    <cellStyle name="Normal 10 2 5 2 4" xfId="26098" xr:uid="{A88AA0F6-9CF9-4F91-90F7-917AC04CBE63}"/>
    <cellStyle name="Normal 10 2 5 2 5" xfId="17365" xr:uid="{A8518C2E-640A-4239-AF70-C8F7DA9345D7}"/>
    <cellStyle name="Normal 10 2 5 3" xfId="5694" xr:uid="{61288E23-E01A-42D4-829E-8E49C824054A}"/>
    <cellStyle name="Normal 10 2 5 3 2" xfId="28563" xr:uid="{DA51AF02-59FD-4578-8FB1-BED6525080D5}"/>
    <cellStyle name="Normal 10 2 5 3 3" xfId="16362" xr:uid="{B0FA583E-4F5D-4124-BDE9-13804212FA04}"/>
    <cellStyle name="Normal 10 2 5 4" xfId="9528" xr:uid="{B0A4CA0A-740E-4CA9-B736-110103594B55}"/>
    <cellStyle name="Normal 10 2 5 4 2" xfId="19195" xr:uid="{2A96BB49-8F07-4CA6-B226-955E49A4B039}"/>
    <cellStyle name="Normal 10 2 5 5" xfId="11815" xr:uid="{D7D980AB-48DF-4D27-96C2-98CCF5F9EE4A}"/>
    <cellStyle name="Normal 10 2 5 5 2" xfId="22028" xr:uid="{3E85C562-F109-48E9-91F4-8761B3DCB493}"/>
    <cellStyle name="Normal 10 2 5 6" xfId="25051" xr:uid="{7D48058E-4C5D-46F0-BEAA-BD2C518C87E2}"/>
    <cellStyle name="Normal 10 2 5 7" xfId="14258" xr:uid="{B3A39A2C-9B86-4253-8E30-9831DDCA26B4}"/>
    <cellStyle name="Normal 10 2 6" xfId="2370" xr:uid="{EC028A7E-809B-4F0D-A039-D463D0585420}"/>
    <cellStyle name="Normal 10 2 6 2" xfId="7471" xr:uid="{4B68C44E-0DFE-4108-99C7-A1F27A726883}"/>
    <cellStyle name="Normal 10 2 6 2 2" xfId="27595" xr:uid="{92AD5267-00E5-4AE9-B860-5C21B6A30BF0}"/>
    <cellStyle name="Normal 10 2 6 2 3" xfId="16158" xr:uid="{D40C136B-8A5C-485C-AFB8-ED32B40E80C3}"/>
    <cellStyle name="Normal 10 2 6 3" xfId="6244" xr:uid="{12C926BA-230A-4ACE-9E50-51B40962A54E}"/>
    <cellStyle name="Normal 10 2 6 3 2" xfId="18991" xr:uid="{DC4B97E2-F8B5-4198-8AB2-E8E23D30755C}"/>
    <cellStyle name="Normal 10 2 6 4" xfId="11636" xr:uid="{E25A05E3-7060-46A7-B3F8-06BEAE7AF31F}"/>
    <cellStyle name="Normal 10 2 6 4 2" xfId="21824" xr:uid="{5609BFDD-B853-4702-BF30-AC97B07F900F}"/>
    <cellStyle name="Normal 10 2 6 5" xfId="25346" xr:uid="{F4517B22-1F18-4C0F-8783-04C8D70FE5C3}"/>
    <cellStyle name="Normal 10 2 6 6" xfId="13998" xr:uid="{E73CB25D-FCD8-417E-9D3E-C11E64F6C6C3}"/>
    <cellStyle name="Normal 10 2 7" xfId="3496" xr:uid="{35679FC3-E3DE-4D8E-86B8-EABF463746EE}"/>
    <cellStyle name="Normal 10 2 7 2" xfId="6654" xr:uid="{588C16FC-375E-498D-96D3-BCE84F969E6A}"/>
    <cellStyle name="Normal 10 2 7 2 2" xfId="27524" xr:uid="{50202F31-7A7E-4CFA-8E7C-8C529D339B12}"/>
    <cellStyle name="Normal 10 2 7 2 3" xfId="15778" xr:uid="{913A2D7E-37C5-439F-B5D7-D852C13BD0B6}"/>
    <cellStyle name="Normal 10 2 7 3" xfId="9150" xr:uid="{D8D0BB9F-9A09-4AF8-B683-43F468CEB021}"/>
    <cellStyle name="Normal 10 2 7 3 2" xfId="18611" xr:uid="{73ACF29C-1297-4AB7-8AE6-A17C7A5CA86C}"/>
    <cellStyle name="Normal 10 2 7 4" xfId="11269" xr:uid="{5E2210C3-A2B0-48D6-B9F1-A68C0E09AEFE}"/>
    <cellStyle name="Normal 10 2 7 4 2" xfId="21444" xr:uid="{E20B5069-BFFB-40B9-9343-D52FD6B70D0C}"/>
    <cellStyle name="Normal 10 2 7 5" xfId="23540" xr:uid="{FEA35591-4E9B-4B9B-922C-9A751D77A92C}"/>
    <cellStyle name="Normal 10 2 7 6" xfId="13496" xr:uid="{AE3BCFDE-BCEA-4416-9731-40D7FA9D035E}"/>
    <cellStyle name="Normal 10 2 8" xfId="3228" xr:uid="{C3825BC3-D2BE-4403-9AB6-6593B4530A23}"/>
    <cellStyle name="Normal 10 2 8 2" xfId="8916" xr:uid="{D8F3129B-93AF-4B92-9FBD-FC8397364B43}"/>
    <cellStyle name="Normal 10 2 8 2 2" xfId="18307" xr:uid="{8D339A92-50A8-42A4-812D-2DEE05EDD772}"/>
    <cellStyle name="Normal 10 2 8 3" xfId="10989" xr:uid="{55975AFB-C70B-4F9C-9878-1BC3FFFBB8FB}"/>
    <cellStyle name="Normal 10 2 8 3 2" xfId="21140" xr:uid="{4166ECE8-7A66-48A1-ACE5-A05AA8F90588}"/>
    <cellStyle name="Normal 10 2 8 4" xfId="24500" xr:uid="{B168F744-69F3-43A8-8379-C4C5D896CC14}"/>
    <cellStyle name="Normal 10 2 8 5" xfId="15474" xr:uid="{E23D2C8D-52BF-4743-834D-A349914B2CBD}"/>
    <cellStyle name="Normal 10 2 9" xfId="4329" xr:uid="{4219C855-6EDC-44D9-B710-04EAAB0FFC73}"/>
    <cellStyle name="Normal 10 2 9 2" xfId="9771" xr:uid="{79E38154-BB06-4E3B-9E48-C7C18ABEC229}"/>
    <cellStyle name="Normal 10 2 9 2 2" xfId="19721" xr:uid="{2925433F-38EE-4F8E-B2D7-8D5999640BCA}"/>
    <cellStyle name="Normal 10 2 9 3" xfId="12338" xr:uid="{54B36EDB-61D9-49F9-84E3-103366251A97}"/>
    <cellStyle name="Normal 10 2 9 3 2" xfId="22554" xr:uid="{A5BDA2B9-157B-4E86-888B-1BDB38BEE07B}"/>
    <cellStyle name="Normal 10 2 9 4" xfId="16888" xr:uid="{366C5D13-4FA5-49E8-A450-8EEBC55B414D}"/>
    <cellStyle name="Normal 10 3" xfId="758" xr:uid="{00000000-0005-0000-0000-0000F6020000}"/>
    <cellStyle name="Normal 10 3 10" xfId="7999" xr:uid="{FF5DD359-DE50-417D-B85E-51055A79DF83}"/>
    <cellStyle name="Normal 10 3 10 2" xfId="14892" xr:uid="{65CC9FC3-C5F2-4C35-B276-DB460B4C8DA3}"/>
    <cellStyle name="Normal 10 3 11" xfId="8509" xr:uid="{CE75AD69-7C5A-4FB3-A4C6-872C09A42645}"/>
    <cellStyle name="Normal 10 3 11 2" xfId="17723" xr:uid="{0C738E8F-4663-45E9-BF90-8C11C946B7C2}"/>
    <cellStyle name="Normal 10 3 12" xfId="10461" xr:uid="{6303921C-4F76-48FB-B549-1F9623A6E2B0}"/>
    <cellStyle name="Normal 10 3 12 2" xfId="20556" xr:uid="{209CE67D-907C-4CAB-9AD5-0432C02D6A0C}"/>
    <cellStyle name="Normal 10 3 13" xfId="24445" xr:uid="{879A0601-E1CB-40CE-9689-F045E806D7D7}"/>
    <cellStyle name="Normal 10 3 14" xfId="13071" xr:uid="{EE975BED-F683-453F-B44D-6C73F34FB6FE}"/>
    <cellStyle name="Normal 10 3 2" xfId="759" xr:uid="{00000000-0005-0000-0000-0000F7020000}"/>
    <cellStyle name="Normal 10 3 2 10" xfId="10462" xr:uid="{76AF2A92-9709-4DB3-A32C-A3327296814E}"/>
    <cellStyle name="Normal 10 3 2 10 2" xfId="20557" xr:uid="{37BC4659-0397-49A6-9F93-D8B05891EDB0}"/>
    <cellStyle name="Normal 10 3 2 11" xfId="23601" xr:uid="{6243265A-0A78-41C0-8AFB-A46C600E09DE}"/>
    <cellStyle name="Normal 10 3 2 12" xfId="13143" xr:uid="{A43A64C1-9BC6-415A-86A0-3D96BF2E4736}"/>
    <cellStyle name="Normal 10 3 2 2" xfId="760" xr:uid="{00000000-0005-0000-0000-0000F8020000}"/>
    <cellStyle name="Normal 10 3 2 2 2" xfId="1906" xr:uid="{8626BCC1-C01C-44BD-8F18-58CC1EAEEE87}"/>
    <cellStyle name="Normal 10 3 2 2 2 2" xfId="7163" xr:uid="{28E67E07-F51F-43C9-87A0-AFB3D319CA8A}"/>
    <cellStyle name="Normal 10 3 2 2 2 2 2" xfId="26616" xr:uid="{DB0E6F3B-3EFA-4192-959D-305232F8D359}"/>
    <cellStyle name="Normal 10 3 2 2 2 2 3" xfId="26338" xr:uid="{353CB617-43FB-425A-8592-7B4070552376}"/>
    <cellStyle name="Normal 10 3 2 2 2 2 4" xfId="16364" xr:uid="{C40671B0-0457-4526-87D9-E360BC2E6D24}"/>
    <cellStyle name="Normal 10 3 2 2 2 3" xfId="5701" xr:uid="{BD32143D-D927-4886-82D7-BEA447CD6C07}"/>
    <cellStyle name="Normal 10 3 2 2 2 3 2" xfId="29214" xr:uid="{A6C73292-CB59-4F76-852F-17BAA947F8E1}"/>
    <cellStyle name="Normal 10 3 2 2 2 3 3" xfId="19197" xr:uid="{076AE4CA-F2A8-43B7-990E-0CA9739329A0}"/>
    <cellStyle name="Normal 10 3 2 2 2 4" xfId="11817" xr:uid="{13D6B0DF-6BC3-495C-A7ED-AEA9F7440C0C}"/>
    <cellStyle name="Normal 10 3 2 2 2 4 2" xfId="22030" xr:uid="{79A36231-1195-47C7-9A3F-280FFCE2D9DF}"/>
    <cellStyle name="Normal 10 3 2 2 2 5" xfId="23470" xr:uid="{66BDAF32-D9F2-4646-A73C-F932C5B5A631}"/>
    <cellStyle name="Normal 10 3 2 2 2 6" xfId="14260" xr:uid="{C86495EF-F3DF-4188-A40F-DBA76D5873B1}"/>
    <cellStyle name="Normal 10 3 2 2 3" xfId="4707" xr:uid="{483C9D9F-95CA-48AA-ADC0-4BDC3F821970}"/>
    <cellStyle name="Normal 10 3 2 2 3 2" xfId="6661" xr:uid="{D2E06A1F-F7B9-4F9C-A36D-6AD7EC819B41}"/>
    <cellStyle name="Normal 10 3 2 2 3 2 2" xfId="29448" xr:uid="{7F4EBA1C-33E2-4001-9354-A9B2D14DF375}"/>
    <cellStyle name="Normal 10 3 2 2 3 2 3" xfId="20041" xr:uid="{9C293DB9-CBED-4960-9105-02F31AF85F52}"/>
    <cellStyle name="Normal 10 3 2 2 3 3" xfId="12656" xr:uid="{D3366E65-6E60-4AAA-8EB7-4DF065588587}"/>
    <cellStyle name="Normal 10 3 2 2 3 3 2" xfId="22874" xr:uid="{C64A9D7D-A360-4DA2-8224-7A62BDA30891}"/>
    <cellStyle name="Normal 10 3 2 2 3 4" xfId="25282" xr:uid="{52A21BDB-0751-4895-9209-4C048CB9F352}"/>
    <cellStyle name="Normal 10 3 2 2 3 5" xfId="17208" xr:uid="{E790DEFF-8AEA-4974-BD03-81536CB8C5A6}"/>
    <cellStyle name="Normal 10 3 2 2 4" xfId="5468" xr:uid="{D6E16067-C6B5-49B8-81E2-A9367A9D3819}"/>
    <cellStyle name="Normal 10 3 2 2 4 2" xfId="26691" xr:uid="{B195F0C3-A23E-4F21-A7B8-93FD906CA15C}"/>
    <cellStyle name="Normal 10 3 2 2 4 3" xfId="14894" xr:uid="{4094E068-DBEF-42A6-83F6-DE01C6CE82BC}"/>
    <cellStyle name="Normal 10 3 2 2 5" xfId="8511" xr:uid="{E6A28467-8B78-49AD-9DFD-57F30CF66009}"/>
    <cellStyle name="Normal 10 3 2 2 5 2" xfId="17725" xr:uid="{79332F59-0BC2-4AEE-9EA9-B96A98F2E7D1}"/>
    <cellStyle name="Normal 10 3 2 2 6" xfId="10463" xr:uid="{2159B353-3A6E-4650-8A24-83F0DBB51CE7}"/>
    <cellStyle name="Normal 10 3 2 2 6 2" xfId="20558" xr:uid="{7F1497C5-6620-436A-8277-05A97CFE535B}"/>
    <cellStyle name="Normal 10 3 2 2 7" xfId="25678" xr:uid="{D576C90E-813F-4789-ADAB-671FFE336DD3}"/>
    <cellStyle name="Normal 10 3 2 2 8" xfId="13734" xr:uid="{E0678C57-BA70-443D-B275-A9370E103181}"/>
    <cellStyle name="Normal 10 3 2 3" xfId="1905" xr:uid="{FF1B1FCD-3E80-4F55-861E-33F3F22D6AB4}"/>
    <cellStyle name="Normal 10 3 2 3 2" xfId="4865" xr:uid="{BB4F8D61-B3B3-4BD1-95A0-DBB1AB5D31CA}"/>
    <cellStyle name="Normal 10 3 2 3 2 2" xfId="10136" xr:uid="{924FADF2-7694-4599-A7FB-7FEEEFC69286}"/>
    <cellStyle name="Normal 10 3 2 3 2 2 2" xfId="29556" xr:uid="{BD684CCE-E032-4E04-8470-97C3E3AFE396}"/>
    <cellStyle name="Normal 10 3 2 3 2 2 3" xfId="20199" xr:uid="{A9341546-B64C-4D43-B64C-DB845F0715E6}"/>
    <cellStyle name="Normal 10 3 2 3 2 3" xfId="12814" xr:uid="{3CFF867D-88BE-49BF-9746-0BBA02DD4CD6}"/>
    <cellStyle name="Normal 10 3 2 3 2 3 2" xfId="23032" xr:uid="{C13A05EF-AD18-49CF-BDF7-FB3F8003E269}"/>
    <cellStyle name="Normal 10 3 2 3 2 4" xfId="25406" xr:uid="{1DAF3741-72C7-4548-BB9D-B27E91EE5543}"/>
    <cellStyle name="Normal 10 3 2 3 2 5" xfId="17366" xr:uid="{22006932-6A2B-4505-A661-55F864923E39}"/>
    <cellStyle name="Normal 10 3 2 3 3" xfId="5700" xr:uid="{6CA560B1-AE6A-4C00-9E6A-7A897E3EC958}"/>
    <cellStyle name="Normal 10 3 2 3 3 2" xfId="28481" xr:uid="{4750D5C0-ED69-403A-94B6-CA3BA986B02F}"/>
    <cellStyle name="Normal 10 3 2 3 3 3" xfId="16365" xr:uid="{28D58DF2-0EAE-4931-8EF2-C24255BDEF3A}"/>
    <cellStyle name="Normal 10 3 2 3 4" xfId="9529" xr:uid="{862ED25F-7378-467A-9DAF-6BDD9168B45A}"/>
    <cellStyle name="Normal 10 3 2 3 4 2" xfId="19198" xr:uid="{A2715D5C-2099-40DA-8BDA-1AE2660A071C}"/>
    <cellStyle name="Normal 10 3 2 3 5" xfId="11818" xr:uid="{D9D71FF5-DC59-469E-A8E0-9FBDFBB960D7}"/>
    <cellStyle name="Normal 10 3 2 3 5 2" xfId="22031" xr:uid="{036D4637-8692-4A78-9C0F-BAD971447313}"/>
    <cellStyle name="Normal 10 3 2 3 6" xfId="25556" xr:uid="{4B29F175-2EFF-427E-8FBA-A15856E0C577}"/>
    <cellStyle name="Normal 10 3 2 3 7" xfId="14261" xr:uid="{187A527A-0F7A-4B73-8685-506F39A00B35}"/>
    <cellStyle name="Normal 10 3 2 4" xfId="2506" xr:uid="{B48C367A-B0B3-4887-99B5-0E2A3BCCABA3}"/>
    <cellStyle name="Normal 10 3 2 4 2" xfId="7554" xr:uid="{63055704-0AC4-4DDC-BAE7-D3350D76BC63}"/>
    <cellStyle name="Normal 10 3 2 4 2 2" xfId="27040" xr:uid="{1D81D2A4-FCAE-4C31-9FB3-7ED6971782A7}"/>
    <cellStyle name="Normal 10 3 2 4 2 3" xfId="16363" xr:uid="{1F7A09B8-BDE2-46E5-BBCF-8196DC2929E6}"/>
    <cellStyle name="Normal 10 3 2 4 3" xfId="6354" xr:uid="{CC49B97E-B774-483E-A0B5-209EC35940E4}"/>
    <cellStyle name="Normal 10 3 2 4 3 2" xfId="19196" xr:uid="{39DE837A-6EAF-47AA-9745-1F3FA272C4C8}"/>
    <cellStyle name="Normal 10 3 2 4 4" xfId="11816" xr:uid="{888DEA28-9FE1-420F-8286-64DA8A1B96EA}"/>
    <cellStyle name="Normal 10 3 2 4 4 2" xfId="22029" xr:uid="{E0A839AE-BF9F-4F82-88CD-F43BB00D9D6B}"/>
    <cellStyle name="Normal 10 3 2 4 5" xfId="23859" xr:uid="{683CAEA6-5E15-4B49-A9FC-75A8152F207B}"/>
    <cellStyle name="Normal 10 3 2 4 6" xfId="14259" xr:uid="{288DAEF8-E51E-411D-B93A-9769EE2FC498}"/>
    <cellStyle name="Normal 10 3 2 5" xfId="3523" xr:uid="{4BF549B7-9746-4972-8260-129D8301B53B}"/>
    <cellStyle name="Normal 10 3 2 5 2" xfId="6660" xr:uid="{9C4BADB0-DF98-4EE9-92C4-66F526D93AD2}"/>
    <cellStyle name="Normal 10 3 2 5 2 2" xfId="28856" xr:uid="{2EA59337-3D8F-4E42-8BE3-9FB739F62325}"/>
    <cellStyle name="Normal 10 3 2 5 2 3" xfId="15815" xr:uid="{5D21C8AA-3BD3-44B9-86C1-627C9031919B}"/>
    <cellStyle name="Normal 10 3 2 5 3" xfId="9177" xr:uid="{BCC182D1-35AF-41CD-8960-48AB9681232E}"/>
    <cellStyle name="Normal 10 3 2 5 3 2" xfId="18648" xr:uid="{6FADEEB5-296D-4C07-9FD2-32F47C22A5B9}"/>
    <cellStyle name="Normal 10 3 2 5 4" xfId="11306" xr:uid="{31E65A1A-8B31-4B5A-BADC-C39B0DB9050C}"/>
    <cellStyle name="Normal 10 3 2 5 4 2" xfId="21481" xr:uid="{85D2C5B6-AA95-48DA-8A74-5CE58581FBCF}"/>
    <cellStyle name="Normal 10 3 2 5 5" xfId="24636" xr:uid="{FCAC928A-EDDC-4D0B-9BC8-6F75C034F860}"/>
    <cellStyle name="Normal 10 3 2 5 6" xfId="13533" xr:uid="{24859A1C-A417-488C-B5BF-558AD3026AEB}"/>
    <cellStyle name="Normal 10 3 2 6" xfId="3336" xr:uid="{CF4A94BC-C23A-405E-AB49-5EE7EBB1D792}"/>
    <cellStyle name="Normal 10 3 2 6 2" xfId="9022" xr:uid="{53444970-6A2B-478A-A371-C767C4120021}"/>
    <cellStyle name="Normal 10 3 2 6 2 2" xfId="18416" xr:uid="{F603AA6B-DB7A-4701-9140-E6667BC72690}"/>
    <cellStyle name="Normal 10 3 2 6 3" xfId="11097" xr:uid="{190583B9-E218-4029-AC2B-AF51A834C5DE}"/>
    <cellStyle name="Normal 10 3 2 6 3 2" xfId="21249" xr:uid="{70DD903F-2148-46A2-AA77-E97706BC8ACB}"/>
    <cellStyle name="Normal 10 3 2 6 4" xfId="24762" xr:uid="{F28CDA82-A71F-4D5C-9A8E-B001127CE4C4}"/>
    <cellStyle name="Normal 10 3 2 6 5" xfId="15583" xr:uid="{7996CC63-1B07-42B2-9CE3-7CA58E3B53E7}"/>
    <cellStyle name="Normal 10 3 2 7" xfId="4260" xr:uid="{1A5EBC3C-2661-492F-BBB1-944A04F2EABE}"/>
    <cellStyle name="Normal 10 3 2 7 2" xfId="9704" xr:uid="{D9236EE1-8E83-42B5-80B1-5CE53FED2691}"/>
    <cellStyle name="Normal 10 3 2 7 2 2" xfId="19653" xr:uid="{313800F4-0DCE-477C-A781-B71720741430}"/>
    <cellStyle name="Normal 10 3 2 7 3" xfId="12270" xr:uid="{B8CA1A28-57CF-44C6-9C3C-E0C986BA0114}"/>
    <cellStyle name="Normal 10 3 2 7 3 2" xfId="22486" xr:uid="{F9521CF6-B4C3-415B-8E23-7966E41ED67F}"/>
    <cellStyle name="Normal 10 3 2 7 4" xfId="16820" xr:uid="{655D624D-2986-4562-A5F8-09C3B863125D}"/>
    <cellStyle name="Normal 10 3 2 8" xfId="8000" xr:uid="{2D09E23A-B140-4EB3-AB9D-4B84EFA8268C}"/>
    <cellStyle name="Normal 10 3 2 8 2" xfId="14893" xr:uid="{78400C78-6B3C-4136-A7E6-18096425FA9B}"/>
    <cellStyle name="Normal 10 3 2 9" xfId="8510" xr:uid="{FF027A0A-ABC7-4E76-8A3A-FAA584A921A2}"/>
    <cellStyle name="Normal 10 3 2 9 2" xfId="17724" xr:uid="{BD9E42F2-3FEA-4E31-B7D2-C473CD338525}"/>
    <cellStyle name="Normal 10 3 3" xfId="761" xr:uid="{00000000-0005-0000-0000-0000F9020000}"/>
    <cellStyle name="Normal 10 3 3 10" xfId="25162" xr:uid="{25A92494-35FF-4180-AD82-E91511D43357}"/>
    <cellStyle name="Normal 10 3 3 11" xfId="13301" xr:uid="{F2A3FC7A-7083-4857-BE27-D7882A650229}"/>
    <cellStyle name="Normal 10 3 3 2" xfId="1907" xr:uid="{CF30D39D-9DEF-4975-971F-3781C646D444}"/>
    <cellStyle name="Normal 10 3 3 2 2" xfId="2508" xr:uid="{5F11E22F-8715-4329-AACF-30B81895CE37}"/>
    <cellStyle name="Normal 10 3 3 2 2 2" xfId="7556" xr:uid="{A503AFAA-CCE8-4642-A3CB-EF72ABAE165B}"/>
    <cellStyle name="Normal 10 3 3 2 2 2 2" xfId="27950" xr:uid="{BDB5C372-A1C4-4B77-AE1A-C91B4410031C}"/>
    <cellStyle name="Normal 10 3 3 2 2 2 3" xfId="16367" xr:uid="{442CBE23-DA79-42FA-B583-8B9B2EAD61B0}"/>
    <cellStyle name="Normal 10 3 3 2 2 3" xfId="6356" xr:uid="{75CC3082-C10E-4AA2-B52B-1F84C5CC46B3}"/>
    <cellStyle name="Normal 10 3 3 2 2 3 2" xfId="19200" xr:uid="{2B436113-93E8-470C-A87D-3FDFF3A21D77}"/>
    <cellStyle name="Normal 10 3 3 2 2 4" xfId="11820" xr:uid="{E42EC377-200A-45DD-BA5D-56F3FB9D8427}"/>
    <cellStyle name="Normal 10 3 3 2 2 4 2" xfId="22033" xr:uid="{021EF756-11CE-49D3-8997-EFA5FAE13429}"/>
    <cellStyle name="Normal 10 3 3 2 2 5" xfId="25586" xr:uid="{125C9968-50E9-4224-8F6D-DC2F8F107684}"/>
    <cellStyle name="Normal 10 3 3 2 2 6" xfId="14263" xr:uid="{788325E0-F727-408D-A713-634589A491E4}"/>
    <cellStyle name="Normal 10 3 3 2 3" xfId="4708" xr:uid="{F186FE0B-A750-4EEE-8A12-21E6513C35BB}"/>
    <cellStyle name="Normal 10 3 3 2 3 2" xfId="10013" xr:uid="{7711C446-20BD-4279-96BC-C8BEE4A24411}"/>
    <cellStyle name="Normal 10 3 3 2 3 2 2" xfId="29449" xr:uid="{46B0FD5D-F82B-4732-B94F-7AC254576EA9}"/>
    <cellStyle name="Normal 10 3 3 2 3 2 3" xfId="20042" xr:uid="{B98F70FF-3CF8-494D-85C4-5B17BADCECDD}"/>
    <cellStyle name="Normal 10 3 3 2 3 3" xfId="12657" xr:uid="{766680AC-441E-4D59-9A06-B939D30336F2}"/>
    <cellStyle name="Normal 10 3 3 2 3 3 2" xfId="22875" xr:uid="{A7E1B2D8-B4DF-4C65-87A7-4F28271C4BD6}"/>
    <cellStyle name="Normal 10 3 3 2 3 4" xfId="24748" xr:uid="{2807F9DB-7144-4EDF-8BBF-741A6E366965}"/>
    <cellStyle name="Normal 10 3 3 2 3 5" xfId="17209" xr:uid="{F7E4635E-5F3B-4CC0-9298-97D0E7C82F02}"/>
    <cellStyle name="Normal 10 3 3 2 4" xfId="5702" xr:uid="{CA661A6B-3BBC-4AAB-A965-518EBC963E95}"/>
    <cellStyle name="Normal 10 3 3 2 4 2" xfId="28651" xr:uid="{5A42B5F1-9F08-4FF7-A0EB-90C7141E0309}"/>
    <cellStyle name="Normal 10 3 3 2 4 3" xfId="15983" xr:uid="{24D30259-50A5-4F01-9F7A-E83CFA9C18F3}"/>
    <cellStyle name="Normal 10 3 3 2 5" xfId="9325" xr:uid="{0B763661-D97B-4E09-95F8-3648FA14F033}"/>
    <cellStyle name="Normal 10 3 3 2 5 2" xfId="18816" xr:uid="{0979FE95-5CFB-485A-874F-0CE1BD3F5303}"/>
    <cellStyle name="Normal 10 3 3 2 6" xfId="11472" xr:uid="{39667B4A-A623-4308-9547-2AEEB259DE14}"/>
    <cellStyle name="Normal 10 3 3 2 6 2" xfId="21649" xr:uid="{7DA0228C-972F-4C30-BAED-224847A32B08}"/>
    <cellStyle name="Normal 10 3 3 2 7" xfId="25222" xr:uid="{C8F8E243-FCB6-43C0-98C6-A8A8E0CCEE48}"/>
    <cellStyle name="Normal 10 3 3 2 8" xfId="13735" xr:uid="{BFB75C1B-9B75-4385-8EAC-56763B727503}"/>
    <cellStyle name="Normal 10 3 3 3" xfId="2509" xr:uid="{DB2C9FF7-265A-4E49-B6A3-84D22D282515}"/>
    <cellStyle name="Normal 10 3 3 3 2" xfId="4866" xr:uid="{19CE368C-E4D9-417C-A620-656F7307CFEC}"/>
    <cellStyle name="Normal 10 3 3 3 2 2" xfId="10137" xr:uid="{229F950B-8039-45F6-9509-A3D0F93B9871}"/>
    <cellStyle name="Normal 10 3 3 3 2 2 2" xfId="29557" xr:uid="{0D45E4EF-EB88-4A08-BC72-DA7E32DEB0AD}"/>
    <cellStyle name="Normal 10 3 3 3 2 2 3" xfId="20200" xr:uid="{35423FFC-BC79-4516-9F45-1FEE166C5724}"/>
    <cellStyle name="Normal 10 3 3 3 2 3" xfId="12815" xr:uid="{6AB6C8C2-5696-4FA8-AEE2-C5AB5621608E}"/>
    <cellStyle name="Normal 10 3 3 3 2 3 2" xfId="23033" xr:uid="{4E860B4F-2623-4BF5-8B18-68072C7C0BFE}"/>
    <cellStyle name="Normal 10 3 3 3 2 4" xfId="26158" xr:uid="{B4199FAD-4CAE-40F9-88A2-D95FB2126A7C}"/>
    <cellStyle name="Normal 10 3 3 3 2 5" xfId="17367" xr:uid="{3B385136-AA20-452E-90E6-A1B8AFB42239}"/>
    <cellStyle name="Normal 10 3 3 3 3" xfId="6357" xr:uid="{226DCBB2-16D1-4E25-8101-5CCE8B40FAED}"/>
    <cellStyle name="Normal 10 3 3 3 3 2" xfId="27274" xr:uid="{E004914B-946D-49CE-9ED3-BBCC0A296963}"/>
    <cellStyle name="Normal 10 3 3 3 3 3" xfId="16368" xr:uid="{0965B218-284C-471A-BEBC-D4A607E13B39}"/>
    <cellStyle name="Normal 10 3 3 3 4" xfId="9530" xr:uid="{B5A3B939-32A3-42C9-BD54-B7AC579E3C64}"/>
    <cellStyle name="Normal 10 3 3 3 4 2" xfId="19201" xr:uid="{C6060AF8-B2B3-4BA5-9393-38BD287352F6}"/>
    <cellStyle name="Normal 10 3 3 3 5" xfId="11821" xr:uid="{DBA36B28-7D21-429B-9BC9-CD88E2019CDC}"/>
    <cellStyle name="Normal 10 3 3 3 5 2" xfId="22034" xr:uid="{B5EDB4A0-B819-43FB-8B2E-9F7354983ADC}"/>
    <cellStyle name="Normal 10 3 3 3 6" xfId="23616" xr:uid="{A62B33A3-E0E4-493D-9BFC-EECC363211AF}"/>
    <cellStyle name="Normal 10 3 3 3 7" xfId="14264" xr:uid="{988942C4-13E8-4C14-A168-8181D5D6ED4B}"/>
    <cellStyle name="Normal 10 3 3 4" xfId="2507" xr:uid="{6EBFFC00-FB1E-4A16-95CC-8A3C4119E190}"/>
    <cellStyle name="Normal 10 3 3 4 2" xfId="7555" xr:uid="{33406552-8C7C-4ABC-8168-BF156761EF51}"/>
    <cellStyle name="Normal 10 3 3 4 2 2" xfId="28215" xr:uid="{BF7C2DEF-F100-45FB-BFD9-49AEAE3E69F2}"/>
    <cellStyle name="Normal 10 3 3 4 2 3" xfId="16366" xr:uid="{77BFE1D3-6993-47FD-B329-850F66597378}"/>
    <cellStyle name="Normal 10 3 3 4 3" xfId="6355" xr:uid="{CC52BB29-0DA7-48EB-BFC7-49BE9FE72AE4}"/>
    <cellStyle name="Normal 10 3 3 4 3 2" xfId="19199" xr:uid="{D5EA069C-40A1-4C65-B827-8FABAFB784E1}"/>
    <cellStyle name="Normal 10 3 3 4 4" xfId="11819" xr:uid="{54FBE2FC-CEDC-4299-86D8-D3D79169141C}"/>
    <cellStyle name="Normal 10 3 3 4 4 2" xfId="22032" xr:uid="{5CF17ED0-9C69-4891-9517-6DBA5CEAC6BE}"/>
    <cellStyle name="Normal 10 3 3 4 5" xfId="24048" xr:uid="{2F14F531-7250-4BAF-B989-B06278FA0E7C}"/>
    <cellStyle name="Normal 10 3 3 4 6" xfId="14262" xr:uid="{75160D8C-1CAA-4259-B9CC-B67E69CC8FA1}"/>
    <cellStyle name="Normal 10 3 3 5" xfId="3606" xr:uid="{D8076AB6-27B6-4BB1-B9CA-A2045AF5BF75}"/>
    <cellStyle name="Normal 10 3 3 5 2" xfId="6662" xr:uid="{B66A87F9-22C0-44C7-B7CC-D92C445B96A3}"/>
    <cellStyle name="Normal 10 3 3 5 2 2" xfId="28392" xr:uid="{20368A99-A48D-4F6D-831D-B1A46A647E39}"/>
    <cellStyle name="Normal 10 3 3 5 2 3" xfId="15917" xr:uid="{629BBFC0-05D3-4B8D-8A26-CFC38B204F29}"/>
    <cellStyle name="Normal 10 3 3 5 3" xfId="9260" xr:uid="{61BB2BD1-2AF1-4DA6-A5AC-5707532635DA}"/>
    <cellStyle name="Normal 10 3 3 5 3 2" xfId="18750" xr:uid="{F79A1577-13A5-493B-8E1C-B64EFB55FCAE}"/>
    <cellStyle name="Normal 10 3 3 5 4" xfId="11406" xr:uid="{6DFD22C2-1D40-4A4F-9E68-3A8249403A75}"/>
    <cellStyle name="Normal 10 3 3 5 4 2" xfId="21583" xr:uid="{9772D8CC-DC71-4044-B959-51CDC4F00CD3}"/>
    <cellStyle name="Normal 10 3 3 5 5" xfId="24802" xr:uid="{72436383-60DF-4E9F-9DBD-3173381EA590}"/>
    <cellStyle name="Normal 10 3 3 5 6" xfId="13636" xr:uid="{364D1594-DE4D-4E05-9AE4-1E2EC32CF4DF}"/>
    <cellStyle name="Normal 10 3 3 6" xfId="4569" xr:uid="{E649976B-1DFB-4063-A0B6-A4CCFA468ADB}"/>
    <cellStyle name="Normal 10 3 3 6 2" xfId="9922" xr:uid="{61BF5CDC-B9D1-4D43-8A07-EB3078BA1393}"/>
    <cellStyle name="Normal 10 3 3 6 2 2" xfId="19903" xr:uid="{F75B5CDE-1ED7-4C6D-AA3C-F62585BA29F7}"/>
    <cellStyle name="Normal 10 3 3 6 3" xfId="12518" xr:uid="{896DB418-70CC-4118-95DA-8A040DF0F2CB}"/>
    <cellStyle name="Normal 10 3 3 6 3 2" xfId="22736" xr:uid="{C2E1BEAC-1FAE-44FD-8C9D-D3EC8C2D1981}"/>
    <cellStyle name="Normal 10 3 3 6 4" xfId="25380" xr:uid="{7F6595AC-D4EC-405E-A5D4-225AEE0C963C}"/>
    <cellStyle name="Normal 10 3 3 6 5" xfId="17070" xr:uid="{A6F5FA7B-226D-43F3-9F19-550460D6BE47}"/>
    <cellStyle name="Normal 10 3 3 7" xfId="8001" xr:uid="{1F64D4C6-6A4A-49DF-8A89-A34AA6D8D266}"/>
    <cellStyle name="Normal 10 3 3 7 2" xfId="14895" xr:uid="{BE8BD60E-E2B5-41A3-AC23-23451F0F9078}"/>
    <cellStyle name="Normal 10 3 3 8" xfId="8512" xr:uid="{7084A64D-ABB9-43C2-88A0-8763245BF40E}"/>
    <cellStyle name="Normal 10 3 3 8 2" xfId="17726" xr:uid="{03899F2B-CBDF-4D21-8B81-6BA954B0B9D5}"/>
    <cellStyle name="Normal 10 3 3 9" xfId="10464" xr:uid="{B7375D8E-7968-4073-AF18-E2A7F9A69156}"/>
    <cellStyle name="Normal 10 3 3 9 2" xfId="20559" xr:uid="{C141E178-E3C2-404C-B2DE-F427020EFED3}"/>
    <cellStyle name="Normal 10 3 4" xfId="762" xr:uid="{00000000-0005-0000-0000-0000FA020000}"/>
    <cellStyle name="Normal 10 3 4 2" xfId="2510" xr:uid="{6BE1B7F1-9BFC-4BC6-8387-D17D3FCC838A}"/>
    <cellStyle name="Normal 10 3 4 2 2" xfId="7557" xr:uid="{1B09BEFB-47F9-4D9E-B17B-65D47EA7B07E}"/>
    <cellStyle name="Normal 10 3 4 2 2 2" xfId="26530" xr:uid="{273BBC35-10C3-4EFB-A01B-8FEEF908EA38}"/>
    <cellStyle name="Normal 10 3 4 2 2 3" xfId="16369" xr:uid="{5AC88008-45E7-4F20-B500-AD8E857D1BAC}"/>
    <cellStyle name="Normal 10 3 4 2 3" xfId="6358" xr:uid="{5BE39D04-A2C3-490B-97A0-1F8CA2932C0C}"/>
    <cellStyle name="Normal 10 3 4 2 3 2" xfId="19202" xr:uid="{39B6AC72-CF1B-4D9E-9D34-EDDCB9AFF912}"/>
    <cellStyle name="Normal 10 3 4 2 4" xfId="11822" xr:uid="{58E68E0E-92B8-4C35-915D-C8A2A5421578}"/>
    <cellStyle name="Normal 10 3 4 2 4 2" xfId="22035" xr:uid="{D525C52B-7EEC-48B6-AD52-6AD34D993821}"/>
    <cellStyle name="Normal 10 3 4 2 5" xfId="23596" xr:uid="{3F14DD1B-0C37-44F0-90E3-750CBB2551D3}"/>
    <cellStyle name="Normal 10 3 4 2 6" xfId="14265" xr:uid="{FA089DA9-C0EB-4E26-8181-74214EA04AC8}"/>
    <cellStyle name="Normal 10 3 4 3" xfId="4706" xr:uid="{0ED2DCB6-EBC3-4536-B819-E89867E73F42}"/>
    <cellStyle name="Normal 10 3 4 3 2" xfId="10012" xr:uid="{CC336478-DB79-464D-8797-C11D7B267556}"/>
    <cellStyle name="Normal 10 3 4 3 2 2" xfId="29447" xr:uid="{19F51C8B-F9E7-4461-8C64-BF05AE5D3E5E}"/>
    <cellStyle name="Normal 10 3 4 3 2 3" xfId="20040" xr:uid="{A9761014-9AB6-4365-A833-2F6215852AD6}"/>
    <cellStyle name="Normal 10 3 4 3 3" xfId="12655" xr:uid="{E91C8A4A-6809-49EA-BB5E-3A533B9F0C73}"/>
    <cellStyle name="Normal 10 3 4 3 3 2" xfId="22873" xr:uid="{C65C35B7-F172-4526-B3C2-69BDB8C2C7D4}"/>
    <cellStyle name="Normal 10 3 4 3 4" xfId="25350" xr:uid="{C3B96B24-8CB7-425C-B1BE-EBF9C6FE6E5E}"/>
    <cellStyle name="Normal 10 3 4 3 5" xfId="17207" xr:uid="{7E1FC112-4BBF-4BC8-88F1-F678C55E172B}"/>
    <cellStyle name="Normal 10 3 4 4" xfId="5703" xr:uid="{7B488A99-93E9-417A-97AB-BA8FE31C9C2C}"/>
    <cellStyle name="Normal 10 3 4 4 2" xfId="28080" xr:uid="{A1FE910C-97A1-4763-85C5-24F2BD5990A2}"/>
    <cellStyle name="Normal 10 3 4 4 3" xfId="14896" xr:uid="{B55A26F2-08D8-472A-94FC-46AAD118BEDB}"/>
    <cellStyle name="Normal 10 3 4 5" xfId="8513" xr:uid="{1D1F4FC5-703C-4764-A363-2C8F70DDAD00}"/>
    <cellStyle name="Normal 10 3 4 5 2" xfId="17727" xr:uid="{72924F73-B32B-4218-8362-AF3BCF098B05}"/>
    <cellStyle name="Normal 10 3 4 6" xfId="10465" xr:uid="{7BC43CE8-F981-4101-BE20-8CF0458AEE51}"/>
    <cellStyle name="Normal 10 3 4 6 2" xfId="20560" xr:uid="{1C5570AA-84EE-4049-AD8B-C9C11E603C89}"/>
    <cellStyle name="Normal 10 3 4 7" xfId="25755" xr:uid="{5A9AD015-FA50-4ECC-9063-D7D75AC4843C}"/>
    <cellStyle name="Normal 10 3 4 8" xfId="13733" xr:uid="{2D152C6D-2366-4F08-9CC1-5EBEF00DBEB7}"/>
    <cellStyle name="Normal 10 3 5" xfId="1904" xr:uid="{F5605591-1E08-471D-9E1E-463C11036385}"/>
    <cellStyle name="Normal 10 3 5 2" xfId="4867" xr:uid="{A5D915F9-02FC-493B-B6CD-C0A73B42702F}"/>
    <cellStyle name="Normal 10 3 5 2 2" xfId="10138" xr:uid="{FA45AFA1-3379-439C-B8DF-EF551CF87835}"/>
    <cellStyle name="Normal 10 3 5 2 2 2" xfId="29558" xr:uid="{7F213EB1-DE9E-45A3-9B75-1930FC636002}"/>
    <cellStyle name="Normal 10 3 5 2 2 3" xfId="20201" xr:uid="{F344C63D-B8F3-489E-80B6-9297204426E3}"/>
    <cellStyle name="Normal 10 3 5 2 3" xfId="12816" xr:uid="{2096DABB-E3BE-4E40-B161-97FA84F84057}"/>
    <cellStyle name="Normal 10 3 5 2 3 2" xfId="23034" xr:uid="{6AE20D46-7C22-48B5-BB1C-3062D4F715AF}"/>
    <cellStyle name="Normal 10 3 5 2 4" xfId="23508" xr:uid="{40B501A9-1308-4076-85DF-274BCF8F9DF3}"/>
    <cellStyle name="Normal 10 3 5 2 5" xfId="17368" xr:uid="{34955E76-B802-4255-8672-9ED727993B95}"/>
    <cellStyle name="Normal 10 3 5 3" xfId="5699" xr:uid="{16AE739D-592B-47A2-A164-C5665637D4EC}"/>
    <cellStyle name="Normal 10 3 5 3 2" xfId="28715" xr:uid="{B2578D9A-8846-487B-B270-498676FF51EA}"/>
    <cellStyle name="Normal 10 3 5 3 3" xfId="16370" xr:uid="{1B18BD23-3C06-4DAF-9AA8-16F428309263}"/>
    <cellStyle name="Normal 10 3 5 4" xfId="9531" xr:uid="{A6C77E42-667B-46C1-9C89-33FC4FFCD682}"/>
    <cellStyle name="Normal 10 3 5 4 2" xfId="19203" xr:uid="{32E76CE1-D89B-430D-837D-3D61D963C043}"/>
    <cellStyle name="Normal 10 3 5 5" xfId="11823" xr:uid="{82D3F3A3-B141-44FA-92BB-D449007767DB}"/>
    <cellStyle name="Normal 10 3 5 5 2" xfId="22036" xr:uid="{E9127355-C076-41E7-847A-EEE6A6455F3F}"/>
    <cellStyle name="Normal 10 3 5 6" xfId="24367" xr:uid="{EEC502E5-8AD3-4388-8FB0-A7DE0C2861CC}"/>
    <cellStyle name="Normal 10 3 5 7" xfId="14266" xr:uid="{A5ADFAB4-98AB-4103-853B-483B33CED230}"/>
    <cellStyle name="Normal 10 3 6" xfId="2371" xr:uid="{20C0DCC0-76FA-429B-8AE4-48662F78ECB0}"/>
    <cellStyle name="Normal 10 3 6 2" xfId="7472" xr:uid="{A2F3FC66-4527-44BC-89D4-4B74BBB13FA1}"/>
    <cellStyle name="Normal 10 3 6 2 2" xfId="26367" xr:uid="{85FC5DCE-38D7-4F88-AFCA-3ADB64C6FA7E}"/>
    <cellStyle name="Normal 10 3 6 2 3" xfId="16159" xr:uid="{768B02D6-21E9-4537-9968-CF792D29721E}"/>
    <cellStyle name="Normal 10 3 6 3" xfId="6245" xr:uid="{D2271C02-FCCA-41C6-92D9-81A515312CF9}"/>
    <cellStyle name="Normal 10 3 6 3 2" xfId="18992" xr:uid="{3B63D290-1DF4-4D05-AD5A-101D7E1E7B86}"/>
    <cellStyle name="Normal 10 3 6 4" xfId="11637" xr:uid="{65375F2F-0F02-4E4A-B303-363A994D7BA9}"/>
    <cellStyle name="Normal 10 3 6 4 2" xfId="21825" xr:uid="{28E63456-D2E9-4EC9-B9AA-59767A24A72D}"/>
    <cellStyle name="Normal 10 3 6 5" xfId="25268" xr:uid="{44423A8D-D6EE-49DF-B3BD-E3A899F9374A}"/>
    <cellStyle name="Normal 10 3 6 6" xfId="13999" xr:uid="{EAE769A0-1FF9-4942-BA9C-67F425AE5B28}"/>
    <cellStyle name="Normal 10 3 7" xfId="3473" xr:uid="{F11B1601-6763-4788-BDF6-1DBBD9B0A717}"/>
    <cellStyle name="Normal 10 3 7 2" xfId="6659" xr:uid="{171B3B9D-0164-44DF-87A6-357B324AD371}"/>
    <cellStyle name="Normal 10 3 7 2 2" xfId="26456" xr:uid="{2791AA29-058B-453D-A565-7FD25CFDFFD3}"/>
    <cellStyle name="Normal 10 3 7 2 3" xfId="15755" xr:uid="{66DDEBB3-3CB3-4356-A4C7-B9D7A84CE28F}"/>
    <cellStyle name="Normal 10 3 7 3" xfId="9127" xr:uid="{AD2E688F-709B-4023-8671-5AE658B16F7E}"/>
    <cellStyle name="Normal 10 3 7 3 2" xfId="18588" xr:uid="{48C83F1F-BFDF-4022-A105-9E9212663B39}"/>
    <cellStyle name="Normal 10 3 7 4" xfId="11246" xr:uid="{02421118-B8E3-4890-AFCE-6DA36161E11B}"/>
    <cellStyle name="Normal 10 3 7 4 2" xfId="21421" xr:uid="{DDF4B658-727F-4976-90EC-F55C25CF2265}"/>
    <cellStyle name="Normal 10 3 7 5" xfId="25975" xr:uid="{93EC7375-4674-4D0B-9AE6-CAB0CE58CBA5}"/>
    <cellStyle name="Normal 10 3 7 6" xfId="13473" xr:uid="{340E4D81-61EC-43C8-9EDC-C5A271F70002}"/>
    <cellStyle name="Normal 10 3 8" xfId="3265" xr:uid="{EEA04337-898A-4046-966B-F01CA82465D3}"/>
    <cellStyle name="Normal 10 3 8 2" xfId="8953" xr:uid="{1E72B945-6617-4433-8840-C63C42606EC7}"/>
    <cellStyle name="Normal 10 3 8 2 2" xfId="18344" xr:uid="{F92BEEFF-6422-40E6-870D-20F09E69BC49}"/>
    <cellStyle name="Normal 10 3 8 3" xfId="11026" xr:uid="{2A9DFE0F-F6DC-45AE-8F79-1DA8D6061D50}"/>
    <cellStyle name="Normal 10 3 8 3 2" xfId="21177" xr:uid="{73D748FB-CDB1-46CD-AB8D-6369FB3B4B73}"/>
    <cellStyle name="Normal 10 3 8 4" xfId="24088" xr:uid="{DC118958-F400-4FA1-9B40-8642D5204666}"/>
    <cellStyle name="Normal 10 3 8 5" xfId="15511" xr:uid="{A8AC7FA6-0D69-48C5-828D-7848706037B9}"/>
    <cellStyle name="Normal 10 3 9" xfId="4330" xr:uid="{4595E5E6-9007-46B7-A7EA-4EADC7F1E3DF}"/>
    <cellStyle name="Normal 10 3 9 2" xfId="9772" xr:uid="{68A28DB3-8658-4634-8A53-A60A0C90A088}"/>
    <cellStyle name="Normal 10 3 9 2 2" xfId="19722" xr:uid="{1DA4473D-B87A-49F4-856C-3D6DAC440F50}"/>
    <cellStyle name="Normal 10 3 9 3" xfId="12339" xr:uid="{F89F39D4-643D-42DC-AC4E-EE1D4AB845BB}"/>
    <cellStyle name="Normal 10 3 9 3 2" xfId="22555" xr:uid="{6E16A90B-2C5A-4029-9D62-F2EA0D9C687C}"/>
    <cellStyle name="Normal 10 3 9 4" xfId="16889" xr:uid="{9B6712CC-1F70-4524-BC86-D9469C45621D}"/>
    <cellStyle name="Normal 10 4" xfId="763" xr:uid="{00000000-0005-0000-0000-0000FB020000}"/>
    <cellStyle name="Normal 10 4 10" xfId="8514" xr:uid="{A2E0489A-03AD-4B05-AB7A-30D411270687}"/>
    <cellStyle name="Normal 10 4 10 2" xfId="17728" xr:uid="{C5EC3071-EE02-4146-9CAC-1200F8D20F49}"/>
    <cellStyle name="Normal 10 4 11" xfId="10466" xr:uid="{0CE02D77-C441-4376-9643-66A27507D63B}"/>
    <cellStyle name="Normal 10 4 11 2" xfId="20561" xr:uid="{F18052CB-67CD-4F64-BB5E-55D49FA21798}"/>
    <cellStyle name="Normal 10 4 12" xfId="25204" xr:uid="{C7DD70B9-50C5-4425-BAB6-E1A8FCB3DD2F}"/>
    <cellStyle name="Normal 10 4 13" xfId="13051" xr:uid="{57650581-BCEC-4C4B-BC2A-A05067AB54E5}"/>
    <cellStyle name="Normal 10 4 2" xfId="764" xr:uid="{00000000-0005-0000-0000-0000FC020000}"/>
    <cellStyle name="Normal 10 4 2 10" xfId="10467" xr:uid="{A6B774BA-E4A8-4F43-A1F6-F51F77AAA604}"/>
    <cellStyle name="Normal 10 4 2 10 2" xfId="20562" xr:uid="{4068200A-4E0F-4D74-8B23-2B9530E5F017}"/>
    <cellStyle name="Normal 10 4 2 11" xfId="25626" xr:uid="{FA27110B-1A60-44BF-9EB6-A127AF06BCBA}"/>
    <cellStyle name="Normal 10 4 2 12" xfId="13144" xr:uid="{30A8ABF8-25DD-4BC1-8C18-F4D2A8F8472E}"/>
    <cellStyle name="Normal 10 4 2 2" xfId="765" xr:uid="{00000000-0005-0000-0000-0000FD020000}"/>
    <cellStyle name="Normal 10 4 2 2 2" xfId="1910" xr:uid="{DC4C6139-F35C-4A45-9DE5-D06AD6844F2F}"/>
    <cellStyle name="Normal 10 4 2 2 2 2" xfId="7165" xr:uid="{3F0F21DD-3C60-4882-A491-C23D2186604A}"/>
    <cellStyle name="Normal 10 4 2 2 2 2 2" xfId="26580" xr:uid="{27AB353A-8ECA-4D1B-9242-9844FA941326}"/>
    <cellStyle name="Normal 10 4 2 2 2 2 3" xfId="28658" xr:uid="{27ED705F-A56B-42BF-A5DF-B8E647B77109}"/>
    <cellStyle name="Normal 10 4 2 2 2 2 4" xfId="16372" xr:uid="{5CD5434B-F3FD-4137-9AC5-BAC9D45BFD5F}"/>
    <cellStyle name="Normal 10 4 2 2 2 3" xfId="5706" xr:uid="{DCEB2C45-C714-457B-B54D-6D5C7A3659C6}"/>
    <cellStyle name="Normal 10 4 2 2 2 3 2" xfId="29215" xr:uid="{C0C756A4-9C9A-4AA6-88D6-AB9D70288A52}"/>
    <cellStyle name="Normal 10 4 2 2 2 3 3" xfId="19205" xr:uid="{2B733CE9-148D-443A-9776-5F43649C1246}"/>
    <cellStyle name="Normal 10 4 2 2 2 4" xfId="11825" xr:uid="{B114986A-8947-4230-BA5D-06B3121C762F}"/>
    <cellStyle name="Normal 10 4 2 2 2 4 2" xfId="22038" xr:uid="{DC37F001-DC4C-489E-800D-99C31F021E68}"/>
    <cellStyle name="Normal 10 4 2 2 2 5" xfId="25234" xr:uid="{72924E57-6F3E-4D14-BC2B-01FD6C0198D3}"/>
    <cellStyle name="Normal 10 4 2 2 2 6" xfId="14268" xr:uid="{CEDB49CD-0C0A-4099-A1CC-225488D86AFA}"/>
    <cellStyle name="Normal 10 4 2 2 3" xfId="4709" xr:uid="{331A73BA-0E64-4D66-B53B-FE49178EF3B8}"/>
    <cellStyle name="Normal 10 4 2 2 3 2" xfId="6665" xr:uid="{A79DB32D-A6AB-4914-9EF8-8BDCE5B3DEC8}"/>
    <cellStyle name="Normal 10 4 2 2 3 2 2" xfId="29450" xr:uid="{7F3FE53E-D066-4DB4-B15E-6C0C76D8A766}"/>
    <cellStyle name="Normal 10 4 2 2 3 2 3" xfId="20043" xr:uid="{82459AAF-71F4-4A42-92CB-BD50A68E9E93}"/>
    <cellStyle name="Normal 10 4 2 2 3 3" xfId="12658" xr:uid="{D69FB9DD-4517-4B44-8789-C35DA764F6AF}"/>
    <cellStyle name="Normal 10 4 2 2 3 3 2" xfId="22876" xr:uid="{2B971B80-2B81-486E-911C-4BBAF661F3C1}"/>
    <cellStyle name="Normal 10 4 2 2 3 4" xfId="25332" xr:uid="{2A2224B5-E85F-456C-AB36-E0F12B3FF8D1}"/>
    <cellStyle name="Normal 10 4 2 2 3 5" xfId="17210" xr:uid="{D4137188-405A-404A-8E1C-C7E48FF600CD}"/>
    <cellStyle name="Normal 10 4 2 2 4" xfId="5469" xr:uid="{72CA13D7-8BEF-4EE4-B761-CD08E9B4CD18}"/>
    <cellStyle name="Normal 10 4 2 2 4 2" xfId="27592" xr:uid="{9E06FE57-EE73-46CA-B02C-03EBAABB7583}"/>
    <cellStyle name="Normal 10 4 2 2 4 3" xfId="14899" xr:uid="{D7FE212C-5E6C-476C-ABFF-155098AC10BC}"/>
    <cellStyle name="Normal 10 4 2 2 5" xfId="8516" xr:uid="{DD6A46B7-7FCA-4A5A-98B7-0E2ABDF1993F}"/>
    <cellStyle name="Normal 10 4 2 2 5 2" xfId="17730" xr:uid="{E62396C1-C30D-4237-A0AF-BCB57050A615}"/>
    <cellStyle name="Normal 10 4 2 2 6" xfId="10468" xr:uid="{115C8B8F-C145-4D96-8FE6-177277B7B054}"/>
    <cellStyle name="Normal 10 4 2 2 6 2" xfId="20563" xr:uid="{C6F9FB7D-B09B-4DB3-9167-11F09DA72B9B}"/>
    <cellStyle name="Normal 10 4 2 2 7" xfId="23647" xr:uid="{94BE1B5C-20AF-4691-BF23-A4DF44AE83C4}"/>
    <cellStyle name="Normal 10 4 2 2 8" xfId="13737" xr:uid="{4E174829-B412-49F3-8F09-13B082CBDFE0}"/>
    <cellStyle name="Normal 10 4 2 3" xfId="1909" xr:uid="{098886F0-AD98-46DD-B46E-613621903594}"/>
    <cellStyle name="Normal 10 4 2 3 2" xfId="4868" xr:uid="{C50A2129-E861-4DFC-A3A5-A13BD6EEC03D}"/>
    <cellStyle name="Normal 10 4 2 3 2 2" xfId="10139" xr:uid="{4D771504-77CD-41E1-9622-820E9ED2745A}"/>
    <cellStyle name="Normal 10 4 2 3 2 2 2" xfId="29559" xr:uid="{810B2BB9-08C3-4AFB-80A9-9101D6D40FE8}"/>
    <cellStyle name="Normal 10 4 2 3 2 2 3" xfId="20202" xr:uid="{978D34CE-B1BC-4E67-B8E1-B5BDD36B8DE2}"/>
    <cellStyle name="Normal 10 4 2 3 2 3" xfId="12817" xr:uid="{5F2417CC-FB7B-4A5E-9673-4CE96134C281}"/>
    <cellStyle name="Normal 10 4 2 3 2 3 2" xfId="23035" xr:uid="{08A991E2-E649-4E08-83F6-D13DBFB85718}"/>
    <cellStyle name="Normal 10 4 2 3 2 4" xfId="26120" xr:uid="{3C426D88-2083-45E1-BE85-CFA6690060C5}"/>
    <cellStyle name="Normal 10 4 2 3 2 5" xfId="17369" xr:uid="{6C15B0BD-22C9-4396-BFC2-2B1774D39D17}"/>
    <cellStyle name="Normal 10 4 2 3 3" xfId="5705" xr:uid="{385875B1-4113-4EAA-BAFD-A234C77EC636}"/>
    <cellStyle name="Normal 10 4 2 3 3 2" xfId="26693" xr:uid="{A914EA8D-B0A2-4B26-A588-C88B41420054}"/>
    <cellStyle name="Normal 10 4 2 3 3 3" xfId="16373" xr:uid="{3797ABE5-E4D4-4C90-800B-DCB6CA651954}"/>
    <cellStyle name="Normal 10 4 2 3 4" xfId="9532" xr:uid="{367DAF4B-8E57-4E53-B01E-8E4059DDBD8A}"/>
    <cellStyle name="Normal 10 4 2 3 4 2" xfId="19206" xr:uid="{D19A7598-156F-46B4-944E-CB65D2A9A163}"/>
    <cellStyle name="Normal 10 4 2 3 5" xfId="11826" xr:uid="{203664D6-7F5D-401D-BA51-7BCCD47A5494}"/>
    <cellStyle name="Normal 10 4 2 3 5 2" xfId="22039" xr:uid="{7A40EBFD-A8A9-4A57-9AED-0A2A62497167}"/>
    <cellStyle name="Normal 10 4 2 3 6" xfId="23545" xr:uid="{D4A8E63B-B298-4874-B9F7-2C5FECAAB46C}"/>
    <cellStyle name="Normal 10 4 2 3 7" xfId="14269" xr:uid="{E5A667E2-AC50-4F2C-A6C8-92DDFFD96AC4}"/>
    <cellStyle name="Normal 10 4 2 4" xfId="2511" xr:uid="{18D32DA4-F91C-40AF-BC35-DD72D92DBD55}"/>
    <cellStyle name="Normal 10 4 2 4 2" xfId="7558" xr:uid="{EF636DE2-ED25-41AB-8CBE-102BBEF4B077}"/>
    <cellStyle name="Normal 10 4 2 4 2 2" xfId="28214" xr:uid="{F67892CD-61FA-4D1C-A9B6-4F34C473151C}"/>
    <cellStyle name="Normal 10 4 2 4 2 3" xfId="16371" xr:uid="{BE7EB0F4-4367-43A9-831F-C8C70AAF85F5}"/>
    <cellStyle name="Normal 10 4 2 4 3" xfId="6359" xr:uid="{90563110-4191-4E76-AD03-5D5D3F63AB37}"/>
    <cellStyle name="Normal 10 4 2 4 3 2" xfId="19204" xr:uid="{AD7F137C-064B-413B-8EE2-1EBF647D7993}"/>
    <cellStyle name="Normal 10 4 2 4 4" xfId="11824" xr:uid="{07AFE27B-C3E3-4EC1-B272-B14CEABFBC5A}"/>
    <cellStyle name="Normal 10 4 2 4 4 2" xfId="22037" xr:uid="{2755A230-095D-4F9C-A8FB-2DA5D49362F2}"/>
    <cellStyle name="Normal 10 4 2 4 5" xfId="25379" xr:uid="{4504C6AE-8F27-4789-8A06-32CE2BE90894}"/>
    <cellStyle name="Normal 10 4 2 4 6" xfId="14267" xr:uid="{84EB50A6-B6BC-43A5-9864-722CC25AB262}"/>
    <cellStyle name="Normal 10 4 2 5" xfId="3589" xr:uid="{5541865F-A028-4F6B-80A1-24BC2B40F900}"/>
    <cellStyle name="Normal 10 4 2 5 2" xfId="6664" xr:uid="{430A0042-6A17-4F9E-B5BA-3D361B678520}"/>
    <cellStyle name="Normal 10 4 2 5 2 2" xfId="28125" xr:uid="{2260CA36-A8D2-4AFE-9FAD-31E5AF7BE7B3}"/>
    <cellStyle name="Normal 10 4 2 5 2 3" xfId="15898" xr:uid="{2F4BE680-9EE8-4DE1-B838-2557FFF3E8E3}"/>
    <cellStyle name="Normal 10 4 2 5 3" xfId="9243" xr:uid="{84DEF598-4885-47A0-AA6F-0B186EC75971}"/>
    <cellStyle name="Normal 10 4 2 5 3 2" xfId="18731" xr:uid="{F4690E4A-6A9A-4D4E-9785-4003FCFA3C1D}"/>
    <cellStyle name="Normal 10 4 2 5 4" xfId="11387" xr:uid="{9CFE4D0F-799D-401F-9272-4E06A95E1D81}"/>
    <cellStyle name="Normal 10 4 2 5 4 2" xfId="21564" xr:uid="{4D223FF3-89E0-4D13-84DF-ABE6D49F72DF}"/>
    <cellStyle name="Normal 10 4 2 5 5" xfId="24257" xr:uid="{F331F1A1-A8F2-4860-B0CA-448758E5F9F1}"/>
    <cellStyle name="Normal 10 4 2 5 6" xfId="13616" xr:uid="{E22540D9-2835-4967-9D4F-C320A15587D2}"/>
    <cellStyle name="Normal 10 4 2 6" xfId="3337" xr:uid="{1F77DDDC-ADC1-43D6-867D-38EBF91DA6CC}"/>
    <cellStyle name="Normal 10 4 2 6 2" xfId="9023" xr:uid="{A5031B8B-8DA3-42D4-A6E9-BE06C75EB268}"/>
    <cellStyle name="Normal 10 4 2 6 2 2" xfId="18417" xr:uid="{6AFC591F-AC43-4679-B946-C6339F98A569}"/>
    <cellStyle name="Normal 10 4 2 6 3" xfId="11098" xr:uid="{35BCD57A-ECBE-4F38-B542-2652C1E3CCE4}"/>
    <cellStyle name="Normal 10 4 2 6 3 2" xfId="21250" xr:uid="{74D332B9-8BE9-4487-BFAE-128BC3E4712E}"/>
    <cellStyle name="Normal 10 4 2 6 4" xfId="25835" xr:uid="{5397F4D9-A5C0-44CC-9106-16B4FB278D12}"/>
    <cellStyle name="Normal 10 4 2 6 5" xfId="15584" xr:uid="{F1C6982E-3834-4E16-8675-9DCC56FC07B3}"/>
    <cellStyle name="Normal 10 4 2 7" xfId="4261" xr:uid="{62C3E29D-D790-40EC-A742-B4F0E6ECEB50}"/>
    <cellStyle name="Normal 10 4 2 7 2" xfId="9705" xr:uid="{23C7DA1F-B3FD-482B-A580-C99EDC28DD79}"/>
    <cellStyle name="Normal 10 4 2 7 2 2" xfId="19654" xr:uid="{11D77580-349F-450A-BBC0-D3541A100DC5}"/>
    <cellStyle name="Normal 10 4 2 7 3" xfId="12271" xr:uid="{D32D2644-D126-4101-93E7-EBCCFCB7676C}"/>
    <cellStyle name="Normal 10 4 2 7 3 2" xfId="22487" xr:uid="{4B6081AA-B24A-4A8A-94A5-ECDD9FD9D116}"/>
    <cellStyle name="Normal 10 4 2 7 4" xfId="16821" xr:uid="{535D5A19-73B6-44D6-92F3-B45026DDA7A6}"/>
    <cellStyle name="Normal 10 4 2 8" xfId="8003" xr:uid="{087E920F-29A1-45F4-94C4-834B1BB98A38}"/>
    <cellStyle name="Normal 10 4 2 8 2" xfId="14898" xr:uid="{4C18C3F9-0903-48BD-92C9-F9F58468BE2C}"/>
    <cellStyle name="Normal 10 4 2 9" xfId="8515" xr:uid="{A8D436F1-040D-4792-A6C9-982CE512BDE3}"/>
    <cellStyle name="Normal 10 4 2 9 2" xfId="17729" xr:uid="{0F54951B-BCEB-43F9-A3B7-1033A77C33D6}"/>
    <cellStyle name="Normal 10 4 3" xfId="766" xr:uid="{00000000-0005-0000-0000-0000FE020000}"/>
    <cellStyle name="Normal 10 4 3 2" xfId="1911" xr:uid="{A1928CC9-FFDD-4AE7-8A48-1758E13F3609}"/>
    <cellStyle name="Normal 10 4 3 2 2" xfId="7166" xr:uid="{F66EB7AD-8922-40C3-8BA4-1C7AAED421B4}"/>
    <cellStyle name="Normal 10 4 3 2 2 2" xfId="25223" xr:uid="{4DF6EE4C-E4A8-4776-842C-ED9AF7F95B4B}"/>
    <cellStyle name="Normal 10 4 3 2 2 3" xfId="26410" xr:uid="{8B392377-BD61-4A04-AE8D-AD2D13ABF965}"/>
    <cellStyle name="Normal 10 4 3 2 2 4" xfId="16374" xr:uid="{EED52B4D-30C6-4F54-B6B0-F2F09F5C8604}"/>
    <cellStyle name="Normal 10 4 3 2 3" xfId="5707" xr:uid="{E120DB1B-181C-4B7A-9C3C-ED349BDC3A84}"/>
    <cellStyle name="Normal 10 4 3 2 3 2" xfId="29216" xr:uid="{106633C3-0E8E-4152-B6CF-052A8B4339CC}"/>
    <cellStyle name="Normal 10 4 3 2 3 3" xfId="19207" xr:uid="{56100F41-2F7D-45D6-96AB-D16FA5E25BBA}"/>
    <cellStyle name="Normal 10 4 3 2 4" xfId="11827" xr:uid="{E4B04A54-2869-4403-A329-006191658C06}"/>
    <cellStyle name="Normal 10 4 3 2 4 2" xfId="22040" xr:uid="{39ED5F7B-3850-4342-807B-5FB5EDBF1BA4}"/>
    <cellStyle name="Normal 10 4 3 2 5" xfId="26016" xr:uid="{DD195E47-77EF-412D-9C64-3B4C0309F38B}"/>
    <cellStyle name="Normal 10 4 3 2 6" xfId="14270" xr:uid="{E72E729B-EA32-4A26-8A93-2DE673919674}"/>
    <cellStyle name="Normal 10 4 3 3" xfId="3668" xr:uid="{8E343DF7-6039-41F0-8F78-DCA5375594F7}"/>
    <cellStyle name="Normal 10 4 3 3 2" xfId="6666" xr:uid="{28509699-3B9D-4DC1-BD27-5DC7443589B0}"/>
    <cellStyle name="Normal 10 4 3 3 2 2" xfId="27287" xr:uid="{49B51FB1-53B6-4DD7-9167-C1DCCD79C983}"/>
    <cellStyle name="Normal 10 4 3 3 2 3" xfId="15984" xr:uid="{8C2616C1-99B8-4248-AD53-B8C8927BD11E}"/>
    <cellStyle name="Normal 10 4 3 3 3" xfId="9326" xr:uid="{CD20B915-33E2-4C4C-AC7F-C580994249C2}"/>
    <cellStyle name="Normal 10 4 3 3 3 2" xfId="18817" xr:uid="{AEEA53D0-3FE3-4C04-A557-D62C4B3EA403}"/>
    <cellStyle name="Normal 10 4 3 3 4" xfId="11473" xr:uid="{13B8837E-AFC2-407D-9204-9571D028525B}"/>
    <cellStyle name="Normal 10 4 3 3 4 2" xfId="21650" xr:uid="{19F2CE3A-5ACC-4661-9A5B-FC4EE0F074DF}"/>
    <cellStyle name="Normal 10 4 3 3 5" xfId="24623" xr:uid="{9BDB60B6-BD9E-4F91-8E98-D6B215F1C321}"/>
    <cellStyle name="Normal 10 4 3 3 6" xfId="13736" xr:uid="{06FAC902-A526-4E3A-BB25-211E28961A07}"/>
    <cellStyle name="Normal 10 4 3 4" xfId="4570" xr:uid="{E75A0E02-4DFB-4C5E-8C8C-79D8D5368F04}"/>
    <cellStyle name="Normal 10 4 3 4 2" xfId="9923" xr:uid="{B0803750-8592-4464-8E03-7E5EACC6CFDD}"/>
    <cellStyle name="Normal 10 4 3 4 2 2" xfId="29367" xr:uid="{4A8FE3BF-9547-4CD1-8D4E-210F73BEFC6B}"/>
    <cellStyle name="Normal 10 4 3 4 2 3" xfId="19904" xr:uid="{341725C3-2B77-4EA2-A2DA-B8D964C7AD68}"/>
    <cellStyle name="Normal 10 4 3 4 3" xfId="12519" xr:uid="{23AB665A-475E-4606-9C61-6AFD39729EDC}"/>
    <cellStyle name="Normal 10 4 3 4 3 2" xfId="22737" xr:uid="{14060C48-AB21-4498-A4F5-4CEF39D364CC}"/>
    <cellStyle name="Normal 10 4 3 4 4" xfId="25520" xr:uid="{CB668803-E4EB-4416-9407-2F074318E1B3}"/>
    <cellStyle name="Normal 10 4 3 4 5" xfId="17071" xr:uid="{62219BD2-6F3D-44D4-8BD6-EA012FF6EA55}"/>
    <cellStyle name="Normal 10 4 3 5" xfId="8004" xr:uid="{DED23833-3199-4D30-A2A5-0A1632CA2C16}"/>
    <cellStyle name="Normal 10 4 3 5 2" xfId="27623" xr:uid="{13DBA9D3-6831-414C-966C-CF7CBB2EF2D7}"/>
    <cellStyle name="Normal 10 4 3 5 3" xfId="14900" xr:uid="{3093EBB3-F5F6-44A7-8346-5753192F149C}"/>
    <cellStyle name="Normal 10 4 3 6" xfId="8517" xr:uid="{DFC24CFB-584C-45DC-AF34-86D3EF480AF5}"/>
    <cellStyle name="Normal 10 4 3 6 2" xfId="17731" xr:uid="{8C56E5E8-BD28-42F7-8382-C7BA02629262}"/>
    <cellStyle name="Normal 10 4 3 7" xfId="10469" xr:uid="{880FB936-CE22-4189-B81F-BDFE39FBA07C}"/>
    <cellStyle name="Normal 10 4 3 7 2" xfId="20564" xr:uid="{73472069-9408-45E9-B07C-CC8F48E50926}"/>
    <cellStyle name="Normal 10 4 3 8" xfId="24296" xr:uid="{41323A35-2BD6-4890-AB15-AC87266DA6C7}"/>
    <cellStyle name="Normal 10 4 3 9" xfId="13302" xr:uid="{97D9A2AD-893B-4060-BDCE-3460954433B4}"/>
    <cellStyle name="Normal 10 4 4" xfId="767" xr:uid="{00000000-0005-0000-0000-0000FF020000}"/>
    <cellStyle name="Normal 10 4 4 2" xfId="4869" xr:uid="{3C184E49-E259-4333-B292-C14D235621CB}"/>
    <cellStyle name="Normal 10 4 4 2 2" xfId="10140" xr:uid="{EBEE6F71-4ED9-4C52-B9AD-F02A74994F4C}"/>
    <cellStyle name="Normal 10 4 4 2 2 2" xfId="29560" xr:uid="{A793D5EE-B503-4932-973D-F8914C4AFDC9}"/>
    <cellStyle name="Normal 10 4 4 2 2 3" xfId="20203" xr:uid="{61690D6C-4FB6-4381-9EBC-F8ED7D7181B9}"/>
    <cellStyle name="Normal 10 4 4 2 3" xfId="12818" xr:uid="{FB5C56D9-C47D-4BC7-9923-4C621173DF4B}"/>
    <cellStyle name="Normal 10 4 4 2 3 2" xfId="23036" xr:uid="{2B4CCC23-1C38-49EB-B368-E266A87902B8}"/>
    <cellStyle name="Normal 10 4 4 2 4" xfId="25353" xr:uid="{2877B804-F9D7-4BD3-ACD4-ACE06FBA9ECB}"/>
    <cellStyle name="Normal 10 4 4 2 5" xfId="17370" xr:uid="{D32CDC9C-8B7D-45BB-B567-210D176C919E}"/>
    <cellStyle name="Normal 10 4 4 3" xfId="5708" xr:uid="{9A8C95A4-686B-4C59-A39B-AD0AF632FF49}"/>
    <cellStyle name="Normal 10 4 4 3 2" xfId="27050" xr:uid="{6D4DC10F-0A82-4077-A198-BBC73C9A0DB6}"/>
    <cellStyle name="Normal 10 4 4 3 3" xfId="14901" xr:uid="{32B9CC22-A833-417E-BE8C-90FD09523F7B}"/>
    <cellStyle name="Normal 10 4 4 4" xfId="8518" xr:uid="{7F524B9E-378F-41CE-A81F-D094285587A8}"/>
    <cellStyle name="Normal 10 4 4 4 2" xfId="17732" xr:uid="{24AD12C8-9370-41E6-A1E9-ED6DA57494CF}"/>
    <cellStyle name="Normal 10 4 4 5" xfId="10470" xr:uid="{8942EE0F-D01D-42A5-8A29-382550CFD253}"/>
    <cellStyle name="Normal 10 4 4 5 2" xfId="20565" xr:uid="{9BA9B8F9-2261-427C-BC44-E8A1C563CC49}"/>
    <cellStyle name="Normal 10 4 4 6" xfId="23293" xr:uid="{1C837210-A400-4813-862B-BD25584EBFE4}"/>
    <cellStyle name="Normal 10 4 4 7" xfId="14271" xr:uid="{3D386413-9534-43A0-B027-73B31C65EB6E}"/>
    <cellStyle name="Normal 10 4 5" xfId="1908" xr:uid="{DF1E6CC4-DC8E-4C53-B09B-DA688CAB0A5C}"/>
    <cellStyle name="Normal 10 4 5 2" xfId="7164" xr:uid="{113A3F3C-A925-468D-A603-E278044E116C}"/>
    <cellStyle name="Normal 10 4 5 2 2" xfId="25503" xr:uid="{3B97988D-9A12-49EC-B053-27A61F9295C2}"/>
    <cellStyle name="Normal 10 4 5 2 3" xfId="26454" xr:uid="{32D27957-B5E3-4991-B57B-D53943F0832D}"/>
    <cellStyle name="Normal 10 4 5 2 4" xfId="16160" xr:uid="{66A65386-2577-4BE9-929B-E6B32A48105E}"/>
    <cellStyle name="Normal 10 4 5 3" xfId="5704" xr:uid="{96B290EE-6914-4BC0-9CB9-6E448A3BF7E4}"/>
    <cellStyle name="Normal 10 4 5 3 2" xfId="28281" xr:uid="{FD5631AA-AA7C-414F-B2B9-6E61D861B806}"/>
    <cellStyle name="Normal 10 4 5 3 3" xfId="18993" xr:uid="{D70E54C3-96F7-4635-89F5-B5D1AEBCE426}"/>
    <cellStyle name="Normal 10 4 5 4" xfId="11638" xr:uid="{2641B098-518A-4EC4-9E12-CF0F1A181035}"/>
    <cellStyle name="Normal 10 4 5 4 2" xfId="21826" xr:uid="{F00D03C0-40B4-4B20-B304-7D701A399B28}"/>
    <cellStyle name="Normal 10 4 5 5" xfId="24351" xr:uid="{698EA1C5-50A4-4046-894B-4A2CF86464EE}"/>
    <cellStyle name="Normal 10 4 5 6" xfId="14000" xr:uid="{19BA447F-8E98-400D-A665-36BC06B89DCF}"/>
    <cellStyle name="Normal 10 4 6" xfId="3453" xr:uid="{F3A77E93-ACD9-4655-B55F-E4FA5793B601}"/>
    <cellStyle name="Normal 10 4 6 2" xfId="6663" xr:uid="{72BE1AB0-1040-4DEF-903D-5E529AE0F465}"/>
    <cellStyle name="Normal 10 4 6 2 2" xfId="28406" xr:uid="{C6FA4169-109A-4FB1-8774-3C7967C3AE38}"/>
    <cellStyle name="Normal 10 4 6 2 3" xfId="15735" xr:uid="{A67B893B-8F8E-4841-B0FD-62E78E52D455}"/>
    <cellStyle name="Normal 10 4 6 3" xfId="9107" xr:uid="{B7E192A7-6C54-41B6-9CB8-CC0280ADE941}"/>
    <cellStyle name="Normal 10 4 6 3 2" xfId="18568" xr:uid="{670C16DF-64F2-4CBE-84A2-66D93D57C33C}"/>
    <cellStyle name="Normal 10 4 6 4" xfId="11226" xr:uid="{883DE132-B6B6-4B09-9FE0-93BED126A598}"/>
    <cellStyle name="Normal 10 4 6 4 2" xfId="21401" xr:uid="{AA54FE27-234D-4D8A-928B-75C40EB5B278}"/>
    <cellStyle name="Normal 10 4 6 5" xfId="25196" xr:uid="{D07BE9DB-1706-4DE4-B012-F535135321A3}"/>
    <cellStyle name="Normal 10 4 6 6" xfId="13453" xr:uid="{8C26EA27-E0B9-47BB-9BCE-2603FF0753C4}"/>
    <cellStyle name="Normal 10 4 7" xfId="3245" xr:uid="{1D36B69E-8C7D-4ACB-8C37-1029B43DE045}"/>
    <cellStyle name="Normal 10 4 7 2" xfId="8933" xr:uid="{32155809-CEEA-4A65-8AF6-3DE7E86FF783}"/>
    <cellStyle name="Normal 10 4 7 2 2" xfId="18324" xr:uid="{0639D698-0E43-4BB9-B89C-C0473512A8C0}"/>
    <cellStyle name="Normal 10 4 7 3" xfId="11006" xr:uid="{558FF983-0560-4559-8361-C4BD9FFDAC74}"/>
    <cellStyle name="Normal 10 4 7 3 2" xfId="21157" xr:uid="{DDF98956-F695-4AC1-89D8-66E7EEAE4BAE}"/>
    <cellStyle name="Normal 10 4 7 4" xfId="24353" xr:uid="{01C9A30B-DD10-40D0-B804-D95F43EA2417}"/>
    <cellStyle name="Normal 10 4 7 5" xfId="15491" xr:uid="{C7E513BA-C5F8-4D72-AFE6-28F17BC4C7FE}"/>
    <cellStyle name="Normal 10 4 8" xfId="4331" xr:uid="{8F5D23B0-8BD2-453E-927D-1520BD0344EE}"/>
    <cellStyle name="Normal 10 4 8 2" xfId="9773" xr:uid="{3EDE4059-CA2A-4D22-A1B0-98A666785354}"/>
    <cellStyle name="Normal 10 4 8 2 2" xfId="19723" xr:uid="{9712A3DD-99C5-4E65-AC0C-D2F50C32178D}"/>
    <cellStyle name="Normal 10 4 8 3" xfId="12340" xr:uid="{4C988260-765C-4379-B1E6-0A553D27A378}"/>
    <cellStyle name="Normal 10 4 8 3 2" xfId="22556" xr:uid="{60250289-CED0-4181-8FB4-4D11BDD0C91A}"/>
    <cellStyle name="Normal 10 4 8 4" xfId="16890" xr:uid="{8AE521E0-5840-44E4-A5E5-DD57894AD12C}"/>
    <cellStyle name="Normal 10 4 9" xfId="8002" xr:uid="{7268CF61-D7E5-4E0E-B0E7-4A7723B91C2E}"/>
    <cellStyle name="Normal 10 4 9 2" xfId="14897" xr:uid="{312DA8F6-FC76-4868-91E9-5656068E0BF1}"/>
    <cellStyle name="Normal 10 5" xfId="768" xr:uid="{00000000-0005-0000-0000-000000030000}"/>
    <cellStyle name="Normal 10 5 10" xfId="10471" xr:uid="{2DD41DE8-5C5E-4E86-BC17-82C84494ECB9}"/>
    <cellStyle name="Normal 10 5 10 2" xfId="20566" xr:uid="{F0209352-2765-4EEE-8753-BD3BFBC2E687}"/>
    <cellStyle name="Normal 10 5 11" xfId="23344" xr:uid="{31392755-769F-4091-BD97-E6C1E1CE713D}"/>
    <cellStyle name="Normal 10 5 12" xfId="13145" xr:uid="{CB668F8B-E7C7-4E0B-82F2-46D21BA4870A}"/>
    <cellStyle name="Normal 10 5 2" xfId="769" xr:uid="{00000000-0005-0000-0000-000001030000}"/>
    <cellStyle name="Normal 10 5 2 2" xfId="770" xr:uid="{00000000-0005-0000-0000-000002030000}"/>
    <cellStyle name="Normal 10 5 2 2 2" xfId="1914" xr:uid="{E9241136-EE1D-44A3-87E5-ABA54067B26A}"/>
    <cellStyle name="Normal 10 5 2 2 2 2" xfId="7169" xr:uid="{06559894-2193-4303-9469-1015540CC286}"/>
    <cellStyle name="Normal 10 5 2 2 2 3" xfId="5711" xr:uid="{6134FE14-FEBC-44DE-B144-DF25A42627A9}"/>
    <cellStyle name="Normal 10 5 2 2 2 4" xfId="14904" xr:uid="{3FFEE80F-4885-4D9F-87B2-A7C87A01EAA5}"/>
    <cellStyle name="Normal 10 5 2 2 3" xfId="5262" xr:uid="{E067176D-7AC9-4745-A7D8-6313B52337A6}"/>
    <cellStyle name="Normal 10 5 2 2 3 2" xfId="6669" xr:uid="{7314CA2B-1C6D-4719-9165-35A32E9284E5}"/>
    <cellStyle name="Normal 10 5 2 2 3 3" xfId="28590" xr:uid="{8EA0CDF2-79A5-4703-BD58-A38DA94C2C11}"/>
    <cellStyle name="Normal 10 5 2 2 3 4" xfId="17735" xr:uid="{D6FAAE90-0AB3-45BF-A829-546C772CB015}"/>
    <cellStyle name="Normal 10 5 2 2 4" xfId="5470" xr:uid="{82CF1947-0668-4382-9992-BC1CA1099FF2}"/>
    <cellStyle name="Normal 10 5 2 2 4 2" xfId="29710" xr:uid="{9A555E7F-748A-4365-9357-44E303EA034C}"/>
    <cellStyle name="Normal 10 5 2 2 4 3" xfId="20568" xr:uid="{AF30D288-1E9E-4F7B-8D1C-F91E53E0C999}"/>
    <cellStyle name="Normal 10 5 2 2 5" xfId="24965" xr:uid="{9836A4AD-7136-4412-BB1F-717CE2D0D17B}"/>
    <cellStyle name="Normal 10 5 2 2 6" xfId="14272" xr:uid="{1DB1D224-D1FC-4032-8E1A-4200CE581264}"/>
    <cellStyle name="Normal 10 5 2 3" xfId="1913" xr:uid="{B03E7AB2-C5EE-4999-9CAA-44DF7B732B20}"/>
    <cellStyle name="Normal 10 5 2 3 2" xfId="7168" xr:uid="{E2B38C5C-1CAD-41DD-B7D8-F2240BE398A8}"/>
    <cellStyle name="Normal 10 5 2 3 2 2" xfId="27781" xr:uid="{E609946B-049F-403B-9A70-DCEF5AA4014A}"/>
    <cellStyle name="Normal 10 5 2 3 2 3" xfId="15985" xr:uid="{799DD437-B8C4-43D6-B1AC-2342E60A8E20}"/>
    <cellStyle name="Normal 10 5 2 3 3" xfId="5710" xr:uid="{0779938B-B3A4-4A1E-9A94-AE4808D2ABA7}"/>
    <cellStyle name="Normal 10 5 2 3 3 2" xfId="18818" xr:uid="{C620A0CE-1F61-4A55-8067-E6FCCFE2CA38}"/>
    <cellStyle name="Normal 10 5 2 3 4" xfId="11474" xr:uid="{BD9BF7CE-1FEA-4EFE-85CE-7CC208B95C37}"/>
    <cellStyle name="Normal 10 5 2 3 4 2" xfId="21651" xr:uid="{CE129698-7EB8-4073-907A-7A057EA730F9}"/>
    <cellStyle name="Normal 10 5 2 3 5" xfId="23864" xr:uid="{62448F82-D67A-4B99-9BB4-1D190675B838}"/>
    <cellStyle name="Normal 10 5 2 3 6" xfId="13738" xr:uid="{65ABC890-5431-4C5F-B69A-701EE8950C17}"/>
    <cellStyle name="Normal 10 5 2 4" xfId="4571" xr:uid="{A4132095-CBD9-4678-8F20-A8D5C8D2FD54}"/>
    <cellStyle name="Normal 10 5 2 4 2" xfId="6668" xr:uid="{8E081F90-7788-4880-99D5-B4481E881F1C}"/>
    <cellStyle name="Normal 10 5 2 4 2 2" xfId="29368" xr:uid="{4C3AAB87-2E5D-4020-9C1C-BC51F9C60B58}"/>
    <cellStyle name="Normal 10 5 2 4 2 3" xfId="19905" xr:uid="{47C7DA63-B378-4034-A05E-AF84A3804582}"/>
    <cellStyle name="Normal 10 5 2 4 3" xfId="12520" xr:uid="{386746FD-562C-4A5D-8F57-410419E212B8}"/>
    <cellStyle name="Normal 10 5 2 4 3 2" xfId="22738" xr:uid="{76FD6D41-BBA9-4C85-B750-8A94781DA392}"/>
    <cellStyle name="Normal 10 5 2 4 4" xfId="24768" xr:uid="{7878F201-DA30-4E04-9579-7316BECE18BD}"/>
    <cellStyle name="Normal 10 5 2 4 5" xfId="17072" xr:uid="{06522A49-2777-4009-9B8A-1DD74EB2BD54}"/>
    <cellStyle name="Normal 10 5 2 5" xfId="5383" xr:uid="{A05BCFD6-2AE9-4347-BFC5-C9408D943AE6}"/>
    <cellStyle name="Normal 10 5 2 5 2" xfId="27639" xr:uid="{3D823164-21B2-455B-84DF-F911AAD6BA86}"/>
    <cellStyle name="Normal 10 5 2 5 3" xfId="14903" xr:uid="{CB6B84A5-82FF-48B5-A171-7229B23E8A91}"/>
    <cellStyle name="Normal 10 5 2 6" xfId="8520" xr:uid="{F13FC9DC-714B-4A65-85D8-0FB95D638460}"/>
    <cellStyle name="Normal 10 5 2 6 2" xfId="17734" xr:uid="{372131B8-9E76-474E-B15D-D0472EFFA61A}"/>
    <cellStyle name="Normal 10 5 2 7" xfId="10472" xr:uid="{F63C738F-56AA-4E80-A39F-EE9F480780E9}"/>
    <cellStyle name="Normal 10 5 2 7 2" xfId="20567" xr:uid="{F5C353B2-B972-4D3A-8E2B-D3236E23A75E}"/>
    <cellStyle name="Normal 10 5 2 8" xfId="25359" xr:uid="{70B49942-0CC1-4815-9542-4CA1AB266A61}"/>
    <cellStyle name="Normal 10 5 2 9" xfId="13303" xr:uid="{F7C13B16-7A02-428B-807E-6A1FB9E4AE68}"/>
    <cellStyle name="Normal 10 5 3" xfId="771" xr:uid="{00000000-0005-0000-0000-000003030000}"/>
    <cellStyle name="Normal 10 5 3 2" xfId="1915" xr:uid="{FF33302B-E4AA-4490-87BA-FB7674A1AAE5}"/>
    <cellStyle name="Normal 10 5 3 2 2" xfId="7170" xr:uid="{13E1B40F-9727-4D56-90CE-BA1C671CA812}"/>
    <cellStyle name="Normal 10 5 3 2 2 2" xfId="29561" xr:uid="{64520F06-8CF1-4EB8-BF60-127966F63B3A}"/>
    <cellStyle name="Normal 10 5 3 2 2 3" xfId="20204" xr:uid="{96521A3B-E808-401F-9340-9D410983B5E9}"/>
    <cellStyle name="Normal 10 5 3 2 3" xfId="5712" xr:uid="{0D291969-8C97-49B7-8DB0-9D41735575C2}"/>
    <cellStyle name="Normal 10 5 3 2 3 2" xfId="23037" xr:uid="{9794112F-1299-4FC4-BA13-36B19AE71650}"/>
    <cellStyle name="Normal 10 5 3 2 4" xfId="24173" xr:uid="{C3672027-F3CC-43E3-8271-7389FF47EB64}"/>
    <cellStyle name="Normal 10 5 3 2 5" xfId="17371" xr:uid="{0BFC5698-3C7A-4829-8F5E-D25F4F47606E}"/>
    <cellStyle name="Normal 10 5 3 3" xfId="5191" xr:uid="{D803F7F6-F69A-4F77-861E-FDC5FDB30A0A}"/>
    <cellStyle name="Normal 10 5 3 3 2" xfId="6670" xr:uid="{6DEBD483-6812-4C73-803D-34A3BE3EA769}"/>
    <cellStyle name="Normal 10 5 3 3 3" xfId="27485" xr:uid="{27153341-A79A-46F0-BB1E-064F8D5183EE}"/>
    <cellStyle name="Normal 10 5 3 3 4" xfId="14905" xr:uid="{A3F748CD-1BE8-40D9-95F2-7A5BA37AB161}"/>
    <cellStyle name="Normal 10 5 3 4" xfId="5390" xr:uid="{5C202CDB-5C44-4BA5-AEDC-FC5D3523EC48}"/>
    <cellStyle name="Normal 10 5 3 4 2" xfId="24122" xr:uid="{456914B2-E0CD-4956-9520-C06954360EDA}"/>
    <cellStyle name="Normal 10 5 3 4 3" xfId="26317" xr:uid="{DF49EE42-D2F0-4268-B26D-7394110B3F33}"/>
    <cellStyle name="Normal 10 5 3 4 4" xfId="17736" xr:uid="{7B11CC98-5672-4A09-AFE3-76E729DC75FE}"/>
    <cellStyle name="Normal 10 5 3 5" xfId="10473" xr:uid="{AA6ED705-14DB-4DC4-AFC3-C05A3CA77900}"/>
    <cellStyle name="Normal 10 5 3 5 2" xfId="29711" xr:uid="{0F404602-3BE8-4A59-B13B-B96BDE1825C3}"/>
    <cellStyle name="Normal 10 5 3 5 3" xfId="20569" xr:uid="{7836B837-8380-4D79-943D-A33EED40FBB8}"/>
    <cellStyle name="Normal 10 5 3 6" xfId="23547" xr:uid="{27A39099-DBF2-4E86-8012-FBC93B95A2B7}"/>
    <cellStyle name="Normal 10 5 3 7" xfId="14273" xr:uid="{D9A2681F-101C-4760-9FC6-F68FF4E06AE5}"/>
    <cellStyle name="Normal 10 5 4" xfId="772" xr:uid="{00000000-0005-0000-0000-000004030000}"/>
    <cellStyle name="Normal 10 5 4 2" xfId="6671" xr:uid="{68B66A0B-4146-4F3F-B56D-3E73B1463EA6}"/>
    <cellStyle name="Normal 10 5 4 2 2" xfId="24891" xr:uid="{05C0E79C-0DE3-4E8E-A22C-9FCC994FB6E8}"/>
    <cellStyle name="Normal 10 5 4 2 3" xfId="28438" xr:uid="{84032267-2AC9-4D7B-9D27-E24E430E7E26}"/>
    <cellStyle name="Normal 10 5 4 2 4" xfId="14906" xr:uid="{BB9575A6-3131-4BCF-AC4C-931BADC3C00C}"/>
    <cellStyle name="Normal 10 5 4 3" xfId="5713" xr:uid="{77A46C23-65F8-43C9-965E-15BD462A4BDA}"/>
    <cellStyle name="Normal 10 5 4 3 2" xfId="27537" xr:uid="{E21D959F-E371-435A-91A1-FD653F185487}"/>
    <cellStyle name="Normal 10 5 4 3 3" xfId="17737" xr:uid="{F4FC3906-A49C-4ED9-B6ED-21D81AA48B38}"/>
    <cellStyle name="Normal 10 5 4 4" xfId="10474" xr:uid="{6378BA4B-6EBA-4706-B8C7-F1F4F2280DF1}"/>
    <cellStyle name="Normal 10 5 4 4 2" xfId="20570" xr:uid="{85C08EF9-8136-4DE8-9AA5-D7BD239A4C56}"/>
    <cellStyle name="Normal 10 5 4 5" xfId="25489" xr:uid="{4EE89A85-C232-470E-9C40-625FDF5EDC37}"/>
    <cellStyle name="Normal 10 5 4 6" xfId="14001" xr:uid="{CE101853-4934-491B-BB47-C8308D25EB43}"/>
    <cellStyle name="Normal 10 5 5" xfId="1912" xr:uid="{15F33DD6-AE28-42D4-83D7-A9B121AB230E}"/>
    <cellStyle name="Normal 10 5 5 2" xfId="7167" xr:uid="{7954DE81-A648-4BCD-AE62-A78AEC393F2E}"/>
    <cellStyle name="Normal 10 5 5 2 2" xfId="27685" xr:uid="{29ABD3AF-91D6-48C2-8A1A-62F5C79A503A}"/>
    <cellStyle name="Normal 10 5 5 2 3" xfId="15795" xr:uid="{E89B2C5A-B299-44E8-AA0C-5EC15736352D}"/>
    <cellStyle name="Normal 10 5 5 3" xfId="5709" xr:uid="{9C4BA528-6D40-4C07-BE58-155EC075070B}"/>
    <cellStyle name="Normal 10 5 5 3 2" xfId="18628" xr:uid="{2F14325D-392D-43C1-8124-B54B3DA71ED1}"/>
    <cellStyle name="Normal 10 5 5 4" xfId="11286" xr:uid="{1184E78D-5A97-4450-B16D-021982104CB4}"/>
    <cellStyle name="Normal 10 5 5 4 2" xfId="21461" xr:uid="{D0B66E7D-DDDE-440E-95AA-64F947D86115}"/>
    <cellStyle name="Normal 10 5 5 5" xfId="23302" xr:uid="{045BFDB1-8358-4685-B7D1-C16696C2C27B}"/>
    <cellStyle name="Normal 10 5 5 6" xfId="13513" xr:uid="{8255F290-C053-4080-B8B4-4662EC0044BB}"/>
    <cellStyle name="Normal 10 5 6" xfId="3338" xr:uid="{1CA13D0B-EE8A-4AB1-B5E8-21694BE9464A}"/>
    <cellStyle name="Normal 10 5 6 2" xfId="6667" xr:uid="{9EA56F26-4F02-4504-AEB2-8EA154B0717C}"/>
    <cellStyle name="Normal 10 5 6 2 2" xfId="29079" xr:uid="{B380D563-12FB-4D2B-86B7-2281A799301B}"/>
    <cellStyle name="Normal 10 5 6 2 3" xfId="18418" xr:uid="{4E8989D0-2761-4993-A92A-901F2A3F4927}"/>
    <cellStyle name="Normal 10 5 6 3" xfId="11099" xr:uid="{6C91C779-EB3A-49CF-B9D9-820076FB502B}"/>
    <cellStyle name="Normal 10 5 6 3 2" xfId="21251" xr:uid="{E95FD677-6499-4A0E-AE4A-249B6F0A14D9}"/>
    <cellStyle name="Normal 10 5 6 4" xfId="23797" xr:uid="{EDEBE9F5-3878-4CCA-8005-C3387667E976}"/>
    <cellStyle name="Normal 10 5 6 5" xfId="15585" xr:uid="{615DB28C-CA5D-4EEB-8327-0369EBE06182}"/>
    <cellStyle name="Normal 10 5 7" xfId="4332" xr:uid="{DEE96BFF-892B-4770-AD5D-7D6C7775DDBC}"/>
    <cellStyle name="Normal 10 5 7 2" xfId="9774" xr:uid="{C2C2D160-A45F-4F58-B800-7B193E44839F}"/>
    <cellStyle name="Normal 10 5 7 2 2" xfId="19724" xr:uid="{774A1047-5C5A-44CD-B713-CD40FF24881D}"/>
    <cellStyle name="Normal 10 5 7 3" xfId="12341" xr:uid="{E7B197FA-3598-4D05-B7EE-7694C36B7333}"/>
    <cellStyle name="Normal 10 5 7 3 2" xfId="22557" xr:uid="{2170D935-0716-4436-B566-FD9A29E55266}"/>
    <cellStyle name="Normal 10 5 7 4" xfId="27678" xr:uid="{B79CFFC2-C301-4027-A5C9-DE3DC74B14AF}"/>
    <cellStyle name="Normal 10 5 7 5" xfId="16891" xr:uid="{645E0B64-D839-407B-A8E2-3401B2CA7337}"/>
    <cellStyle name="Normal 10 5 8" xfId="8005" xr:uid="{8B0F8A66-569A-45AA-845C-AED89E52DDD4}"/>
    <cellStyle name="Normal 10 5 8 2" xfId="14902" xr:uid="{486D9707-DFF1-4BD0-A378-69590C22283A}"/>
    <cellStyle name="Normal 10 5 9" xfId="8519" xr:uid="{12D573CB-A711-4B62-8DC2-1EE058A72F1F}"/>
    <cellStyle name="Normal 10 5 9 2" xfId="17733" xr:uid="{F2F55150-DE48-4776-88AE-A140BEED6BEB}"/>
    <cellStyle name="Normal 10 6" xfId="773" xr:uid="{00000000-0005-0000-0000-000005030000}"/>
    <cellStyle name="Normal 10 6 10" xfId="10475" xr:uid="{706AD8CF-7F84-4DCD-8731-B4E08D524496}"/>
    <cellStyle name="Normal 10 6 10 2" xfId="20571" xr:uid="{8E09F1A8-7E03-49BF-A620-23411E11F964}"/>
    <cellStyle name="Normal 10 6 11" xfId="23329" xr:uid="{2A034F40-2C52-4425-A5FA-CAB9D1E38609}"/>
    <cellStyle name="Normal 10 6 12" xfId="13146" xr:uid="{A637D202-6932-4F96-94B3-8859FB3B6257}"/>
    <cellStyle name="Normal 10 6 2" xfId="774" xr:uid="{00000000-0005-0000-0000-000006030000}"/>
    <cellStyle name="Normal 10 6 2 2" xfId="775" xr:uid="{00000000-0005-0000-0000-000007030000}"/>
    <cellStyle name="Normal 10 6 2 2 2" xfId="1918" xr:uid="{C2516E75-3C69-422B-97C5-6C44FA30984D}"/>
    <cellStyle name="Normal 10 6 2 2 2 2" xfId="7173" xr:uid="{79816960-2DBC-4CC1-B50B-9C33A10D94A3}"/>
    <cellStyle name="Normal 10 6 2 2 2 3" xfId="5716" xr:uid="{ED5E4575-C7D3-43A3-953C-6F0F6A2DDD28}"/>
    <cellStyle name="Normal 10 6 2 2 2 4" xfId="14909" xr:uid="{08F99B43-1239-4B08-8FC1-4AC97657B2FD}"/>
    <cellStyle name="Normal 10 6 2 2 3" xfId="5263" xr:uid="{C10CBD1B-3281-4E9A-8079-A3BD27A8B9AF}"/>
    <cellStyle name="Normal 10 6 2 2 3 2" xfId="6674" xr:uid="{77079BF3-FA17-476A-8673-89ACD8DF947E}"/>
    <cellStyle name="Normal 10 6 2 2 3 3" xfId="27071" xr:uid="{99C72291-2462-4810-8E39-F4FFA885AF3E}"/>
    <cellStyle name="Normal 10 6 2 2 3 4" xfId="17740" xr:uid="{3A4553D4-C5D3-45B0-94FA-BD70934F32C7}"/>
    <cellStyle name="Normal 10 6 2 2 4" xfId="5471" xr:uid="{4FC16DFE-BC31-495B-AEA6-1BFC9786DA57}"/>
    <cellStyle name="Normal 10 6 2 2 4 2" xfId="29712" xr:uid="{83E3D55A-620E-4341-80F3-0FA6FA8E91D7}"/>
    <cellStyle name="Normal 10 6 2 2 4 3" xfId="20573" xr:uid="{99251C70-EDBC-48CA-90DB-CE3B9BE55A5A}"/>
    <cellStyle name="Normal 10 6 2 2 5" xfId="24080" xr:uid="{0A1EA7DD-D483-4678-A287-475B3579EB77}"/>
    <cellStyle name="Normal 10 6 2 2 6" xfId="14274" xr:uid="{512FE1A5-CE9A-4C46-8870-3EA8FD07BE6A}"/>
    <cellStyle name="Normal 10 6 2 3" xfId="1917" xr:uid="{9ADCD383-54FF-4623-85DC-73165EA88A5F}"/>
    <cellStyle name="Normal 10 6 2 3 2" xfId="7172" xr:uid="{4BFA2306-8387-405C-8896-992ABE50EF8E}"/>
    <cellStyle name="Normal 10 6 2 3 2 2" xfId="28266" xr:uid="{715D581E-1C27-49A1-BEAB-65FF7C821DFD}"/>
    <cellStyle name="Normal 10 6 2 3 2 3" xfId="15986" xr:uid="{BEF4BDBB-7ADE-48FE-B705-27FCB2E410F0}"/>
    <cellStyle name="Normal 10 6 2 3 3" xfId="5715" xr:uid="{649018F4-FC7D-4CC3-A7D2-34F40C30599E}"/>
    <cellStyle name="Normal 10 6 2 3 3 2" xfId="18819" xr:uid="{4195E923-6F62-485A-801E-2C91C23D11F1}"/>
    <cellStyle name="Normal 10 6 2 3 4" xfId="11475" xr:uid="{98672292-B4EB-4FFC-9748-9FD164142731}"/>
    <cellStyle name="Normal 10 6 2 3 4 2" xfId="21652" xr:uid="{0ED1DEF6-8DC2-4EDF-A27B-1D5A76E31470}"/>
    <cellStyle name="Normal 10 6 2 3 5" xfId="25787" xr:uid="{1BE36DF2-D986-49B3-B26E-33035158B7EF}"/>
    <cellStyle name="Normal 10 6 2 3 6" xfId="13739" xr:uid="{0578DF91-40D9-40EC-A87E-73598625AB7A}"/>
    <cellStyle name="Normal 10 6 2 4" xfId="4572" xr:uid="{8721ACFB-34E7-433C-A0BE-AAB946CA891A}"/>
    <cellStyle name="Normal 10 6 2 4 2" xfId="6673" xr:uid="{7526310B-BC5A-4AC1-9B58-64B89655135A}"/>
    <cellStyle name="Normal 10 6 2 4 2 2" xfId="29369" xr:uid="{A362982C-0195-462A-90D9-BA2E5BC36B14}"/>
    <cellStyle name="Normal 10 6 2 4 2 3" xfId="19906" xr:uid="{38DB44E3-F28A-4169-B6DB-AA53CF9DAC1F}"/>
    <cellStyle name="Normal 10 6 2 4 3" xfId="12521" xr:uid="{56F2BEF6-2A0F-4795-ADAA-9103EC285F33}"/>
    <cellStyle name="Normal 10 6 2 4 3 2" xfId="22739" xr:uid="{A1D12CD8-4525-446F-A2BC-ABD4A0207E18}"/>
    <cellStyle name="Normal 10 6 2 4 4" xfId="25571" xr:uid="{82379FA2-346C-4AA4-984E-3B87DF8E290C}"/>
    <cellStyle name="Normal 10 6 2 4 5" xfId="17073" xr:uid="{8D4BD62A-244B-40F1-AFFD-FFA6EA52707A}"/>
    <cellStyle name="Normal 10 6 2 5" xfId="5373" xr:uid="{38EB4439-4BEA-415C-91EC-117A729E560F}"/>
    <cellStyle name="Normal 10 6 2 5 2" xfId="26990" xr:uid="{B9DD6CC7-A144-4A23-A73A-8EE0F1B9DB5A}"/>
    <cellStyle name="Normal 10 6 2 5 3" xfId="14908" xr:uid="{FBE57ED6-BFDC-48E8-83CC-F0DE2CFD1F30}"/>
    <cellStyle name="Normal 10 6 2 6" xfId="8522" xr:uid="{9CBE0FF9-EA56-4E5E-ACE7-127FE69710CD}"/>
    <cellStyle name="Normal 10 6 2 6 2" xfId="17739" xr:uid="{E4FF15A2-4455-40C8-8766-B41A899B0B3A}"/>
    <cellStyle name="Normal 10 6 2 7" xfId="10476" xr:uid="{58117217-F6ED-48E5-8785-14D279B8E2BD}"/>
    <cellStyle name="Normal 10 6 2 7 2" xfId="20572" xr:uid="{C46AC10A-92F0-419A-8805-C511E87F7050}"/>
    <cellStyle name="Normal 10 6 2 8" xfId="24632" xr:uid="{E4F4AF03-B577-4FC2-AAB7-DFB11FF6F1CB}"/>
    <cellStyle name="Normal 10 6 2 9" xfId="13304" xr:uid="{FCBEEEFA-9B0D-42BF-A2EB-512D67510040}"/>
    <cellStyle name="Normal 10 6 3" xfId="776" xr:uid="{00000000-0005-0000-0000-000008030000}"/>
    <cellStyle name="Normal 10 6 3 2" xfId="1919" xr:uid="{5425CCD9-48C0-4167-8170-F944D4C2A4FC}"/>
    <cellStyle name="Normal 10 6 3 2 2" xfId="7174" xr:uid="{391C74B7-9377-44F1-BF1C-85BB609E7576}"/>
    <cellStyle name="Normal 10 6 3 2 2 2" xfId="29562" xr:uid="{E745E788-38F2-4233-8A3B-1B1C88A131CA}"/>
    <cellStyle name="Normal 10 6 3 2 2 3" xfId="20205" xr:uid="{99A38A29-4CAB-4F7C-9695-8BBDFB3019A4}"/>
    <cellStyle name="Normal 10 6 3 2 3" xfId="5717" xr:uid="{C9BA2903-1581-480D-8FC7-0C1AC2B0FFA4}"/>
    <cellStyle name="Normal 10 6 3 2 3 2" xfId="23038" xr:uid="{E79A53FC-46CB-418C-A512-D835DC7CA148}"/>
    <cellStyle name="Normal 10 6 3 2 4" xfId="25373" xr:uid="{45149CC0-2302-483E-BD50-40CE4F104A4E}"/>
    <cellStyle name="Normal 10 6 3 2 5" xfId="17372" xr:uid="{CFEA539A-24C9-4E76-B5DB-15593FD56D1A}"/>
    <cellStyle name="Normal 10 6 3 3" xfId="5192" xr:uid="{55154781-1D72-4751-8388-32203881DD27}"/>
    <cellStyle name="Normal 10 6 3 3 2" xfId="6675" xr:uid="{AF4AD3D5-D898-4094-A2ED-70CC693A3694}"/>
    <cellStyle name="Normal 10 6 3 3 3" xfId="26825" xr:uid="{0AC0D318-3588-4071-AA32-327E2267D7E3}"/>
    <cellStyle name="Normal 10 6 3 3 4" xfId="14910" xr:uid="{EE292C01-A959-4792-9792-7FF70CF6C680}"/>
    <cellStyle name="Normal 10 6 3 4" xfId="5391" xr:uid="{3A7D9527-AFDF-4866-B5B9-BE9ACCB9DCE8}"/>
    <cellStyle name="Normal 10 6 3 4 2" xfId="28847" xr:uid="{F690812C-F55D-44D7-A44B-D2026B81CF4A}"/>
    <cellStyle name="Normal 10 6 3 4 3" xfId="28099" xr:uid="{1AD70F57-0C17-4897-9172-D864E740A033}"/>
    <cellStyle name="Normal 10 6 3 4 4" xfId="17741" xr:uid="{3CF05A48-6A5B-4F74-81D5-84B62792E2DC}"/>
    <cellStyle name="Normal 10 6 3 5" xfId="10477" xr:uid="{733459C1-772A-4556-930C-5708D889DEC8}"/>
    <cellStyle name="Normal 10 6 3 5 2" xfId="29713" xr:uid="{654CB3C8-695F-42B7-ADC9-32653A8C1448}"/>
    <cellStyle name="Normal 10 6 3 5 3" xfId="20574" xr:uid="{F6199349-8BED-4DA7-8251-730D72CB49CC}"/>
    <cellStyle name="Normal 10 6 3 6" xfId="24312" xr:uid="{45131D1D-B0B2-45C7-9F22-93C9490C9D25}"/>
    <cellStyle name="Normal 10 6 3 7" xfId="14275" xr:uid="{486D8720-314A-490D-A0C2-E4F6577FF305}"/>
    <cellStyle name="Normal 10 6 4" xfId="777" xr:uid="{00000000-0005-0000-0000-000009030000}"/>
    <cellStyle name="Normal 10 6 4 2" xfId="6676" xr:uid="{2F78CBC3-BDF1-4991-989B-E1E2BF12A9DF}"/>
    <cellStyle name="Normal 10 6 4 2 2" xfId="26096" xr:uid="{B08CF84A-0528-4650-85EA-93D6E4B63C1C}"/>
    <cellStyle name="Normal 10 6 4 2 3" xfId="27364" xr:uid="{7B454824-A638-4508-B2FC-7D9675BB297E}"/>
    <cellStyle name="Normal 10 6 4 2 4" xfId="14911" xr:uid="{DCDA3352-E6AD-4005-84F1-BBB3421BBD85}"/>
    <cellStyle name="Normal 10 6 4 3" xfId="5718" xr:uid="{ED4F80F4-A881-4258-8A13-D9887A5CAE04}"/>
    <cellStyle name="Normal 10 6 4 3 2" xfId="27458" xr:uid="{FAEA76A1-D8B8-445C-B04F-E93832A23959}"/>
    <cellStyle name="Normal 10 6 4 3 3" xfId="17742" xr:uid="{E7DDED88-495C-4BAA-91B1-FEDE6ABEFFF1}"/>
    <cellStyle name="Normal 10 6 4 4" xfId="10478" xr:uid="{C80235D9-CCE9-4C4F-86DB-0A719603D083}"/>
    <cellStyle name="Normal 10 6 4 4 2" xfId="20575" xr:uid="{8BCC2328-7DC1-4FE8-832D-3499D6114743}"/>
    <cellStyle name="Normal 10 6 4 5" xfId="24200" xr:uid="{7A821CDC-96AB-4773-8FD0-62318A872B9B}"/>
    <cellStyle name="Normal 10 6 4 6" xfId="14002" xr:uid="{D9201A6A-8B95-4B36-AF77-4599F3AA6245}"/>
    <cellStyle name="Normal 10 6 5" xfId="1916" xr:uid="{144B8390-E61E-47B8-9933-9210501FE5D9}"/>
    <cellStyle name="Normal 10 6 5 2" xfId="7171" xr:uid="{29E85B79-4D4F-407A-9DC1-44B1F71CF8DA}"/>
    <cellStyle name="Normal 10 6 5 2 2" xfId="27059" xr:uid="{D9D94DF9-4BF2-4F0B-B9E7-BFBB47406D60}"/>
    <cellStyle name="Normal 10 6 5 2 3" xfId="15858" xr:uid="{39A98CE5-6807-4CE6-94BD-602E8BE5839A}"/>
    <cellStyle name="Normal 10 6 5 3" xfId="5714" xr:uid="{C7DA662E-2729-431A-AEC4-63C575481193}"/>
    <cellStyle name="Normal 10 6 5 3 2" xfId="18691" xr:uid="{39CCE0AE-B449-4948-AEC6-823015330A1A}"/>
    <cellStyle name="Normal 10 6 5 4" xfId="11347" xr:uid="{C91E1166-F5A0-413E-8F82-F1F90B8B6133}"/>
    <cellStyle name="Normal 10 6 5 4 2" xfId="21524" xr:uid="{51C161DE-29DF-4098-85D2-097D6167E2D8}"/>
    <cellStyle name="Normal 10 6 5 5" xfId="23980" xr:uid="{55F2EB1D-5481-46F5-99A7-FA4116F630E7}"/>
    <cellStyle name="Normal 10 6 5 6" xfId="13576" xr:uid="{D967CE05-E3C2-4692-BBDA-F9897A4CEEEF}"/>
    <cellStyle name="Normal 10 6 6" xfId="3339" xr:uid="{019307A8-2D45-4E60-B683-307616BD551B}"/>
    <cellStyle name="Normal 10 6 6 2" xfId="6672" xr:uid="{A80CA159-C259-4EBA-8FD3-2867FAFD3336}"/>
    <cellStyle name="Normal 10 6 6 2 2" xfId="27208" xr:uid="{68E490CD-F001-465D-8B04-368D4B79D22B}"/>
    <cellStyle name="Normal 10 6 6 2 3" xfId="18419" xr:uid="{EB60343F-EDF8-4C92-9B97-669B32139961}"/>
    <cellStyle name="Normal 10 6 6 3" xfId="11100" xr:uid="{BBFB9E9B-C67C-4F8F-8ABF-D2D63F47AF02}"/>
    <cellStyle name="Normal 10 6 6 3 2" xfId="21252" xr:uid="{B239EC7A-F380-4578-8ABF-FCE16A917BF0}"/>
    <cellStyle name="Normal 10 6 6 4" xfId="25312" xr:uid="{41C97F7E-3E63-4209-8A61-50795FE50F96}"/>
    <cellStyle name="Normal 10 6 6 5" xfId="15586" xr:uid="{A893ADF7-97B1-4CB0-A96B-70906270D8FA}"/>
    <cellStyle name="Normal 10 6 7" xfId="4333" xr:uid="{37335FF8-977F-4818-ABEB-067571195B8D}"/>
    <cellStyle name="Normal 10 6 7 2" xfId="9775" xr:uid="{6F53BAFD-A852-4F3C-9526-6F4DFA312C78}"/>
    <cellStyle name="Normal 10 6 7 2 2" xfId="19725" xr:uid="{0027AA6D-FC4A-411C-9C2C-5BEA24583511}"/>
    <cellStyle name="Normal 10 6 7 3" xfId="12342" xr:uid="{E862801D-4558-4F38-A7D2-663863D076C1}"/>
    <cellStyle name="Normal 10 6 7 3 2" xfId="22558" xr:uid="{B43688BE-7FB8-447F-A94D-AD86CAF0549C}"/>
    <cellStyle name="Normal 10 6 7 4" xfId="27394" xr:uid="{828AF4F2-52CF-43BC-AE72-F575BAE2F259}"/>
    <cellStyle name="Normal 10 6 7 5" xfId="16892" xr:uid="{9526C743-C0C2-4A6A-A50E-2F172CA4FCCB}"/>
    <cellStyle name="Normal 10 6 8" xfId="8006" xr:uid="{51D80531-527F-478F-AC76-EF2EA9ECC527}"/>
    <cellStyle name="Normal 10 6 8 2" xfId="14907" xr:uid="{C7E5B863-9087-4DF6-BCBF-E981B2994B31}"/>
    <cellStyle name="Normal 10 6 9" xfId="8521" xr:uid="{59317016-C9F2-4B30-B14C-77480285031D}"/>
    <cellStyle name="Normal 10 6 9 2" xfId="17738" xr:uid="{504807CE-A7F8-4A98-B85C-039AFE946152}"/>
    <cellStyle name="Normal 10 7" xfId="778" xr:uid="{00000000-0005-0000-0000-00000A030000}"/>
    <cellStyle name="Normal 10 7 10" xfId="13147" xr:uid="{6F2995BD-3E0E-4C88-9EF3-77804BFDD61D}"/>
    <cellStyle name="Normal 10 7 2" xfId="779" xr:uid="{00000000-0005-0000-0000-00000B030000}"/>
    <cellStyle name="Normal 10 7 2 2" xfId="1921" xr:uid="{F4E879A2-3321-45CD-AA6A-F9A8187B87B1}"/>
    <cellStyle name="Normal 10 7 2 2 2" xfId="7176" xr:uid="{35A2EED9-CB36-4710-B054-3C10D2FB7152}"/>
    <cellStyle name="Normal 10 7 2 2 2 2" xfId="27692" xr:uid="{5CD79F18-2413-4161-A5CA-F18B20F03586}"/>
    <cellStyle name="Normal 10 7 2 2 2 3" xfId="26872" xr:uid="{4CD39573-1A2D-4B07-8177-EA7D86BF6E33}"/>
    <cellStyle name="Normal 10 7 2 2 2 4" xfId="16161" xr:uid="{0A516E5F-069F-4139-BD4D-931AE0D64770}"/>
    <cellStyle name="Normal 10 7 2 2 3" xfId="5720" xr:uid="{A85D9CE1-C4F4-42D6-B959-56F311F74ACC}"/>
    <cellStyle name="Normal 10 7 2 2 3 2" xfId="28805" xr:uid="{823F00EE-6040-4F82-9D48-CCD85D1A0BA5}"/>
    <cellStyle name="Normal 10 7 2 2 3 3" xfId="18994" xr:uid="{6792E484-5EBD-47A7-867D-10015C6C9694}"/>
    <cellStyle name="Normal 10 7 2 2 4" xfId="11639" xr:uid="{C1E3CC5E-0658-44A7-A3B3-AEF53B4F22A7}"/>
    <cellStyle name="Normal 10 7 2 2 4 2" xfId="21827" xr:uid="{7B4BF46C-7378-4997-AC24-3911F7741282}"/>
    <cellStyle name="Normal 10 7 2 2 5" xfId="25401" xr:uid="{07FB7EE0-4F10-4779-A350-886264E849DD}"/>
    <cellStyle name="Normal 10 7 2 2 6" xfId="14003" xr:uid="{C32E85E9-ECB9-4D59-8D49-503D063825AA}"/>
    <cellStyle name="Normal 10 7 2 3" xfId="5193" xr:uid="{9F2093D6-2F20-4146-863E-8D06DACE3EFA}"/>
    <cellStyle name="Normal 10 7 2 3 2" xfId="6678" xr:uid="{309FAE1D-0D5B-4274-B8F3-DADB04320556}"/>
    <cellStyle name="Normal 10 7 2 3 3" xfId="29048" xr:uid="{182AB79F-3874-49EB-9AF8-EDF7E4A34CEB}"/>
    <cellStyle name="Normal 10 7 2 3 4" xfId="14913" xr:uid="{DD041045-A5EB-4FFD-AADA-AB6E2ECF5D24}"/>
    <cellStyle name="Normal 10 7 2 4" xfId="5392" xr:uid="{97AF951D-5F0D-4655-8AAA-2CB6A81135C2}"/>
    <cellStyle name="Normal 10 7 2 4 2" xfId="28656" xr:uid="{499AA49D-F7B4-4217-9D8C-550F31DCFDF1}"/>
    <cellStyle name="Normal 10 7 2 4 3" xfId="27935" xr:uid="{80265E19-16EA-49DC-96A4-F3487F3F6C9D}"/>
    <cellStyle name="Normal 10 7 2 4 4" xfId="17744" xr:uid="{5666A196-E753-4633-8C07-016EA12957BE}"/>
    <cellStyle name="Normal 10 7 2 5" xfId="10480" xr:uid="{7235F6A3-6E0A-4D91-B3BC-183F182440B7}"/>
    <cellStyle name="Normal 10 7 2 5 2" xfId="29714" xr:uid="{36789204-63F4-441D-B7F4-EBB757B2301A}"/>
    <cellStyle name="Normal 10 7 2 5 3" xfId="20577" xr:uid="{51A81BD2-E2FF-482D-8C47-BA6630EAE14E}"/>
    <cellStyle name="Normal 10 7 2 6" xfId="23376" xr:uid="{91F67178-970B-438A-A9A5-6ABEF6765496}"/>
    <cellStyle name="Normal 10 7 2 7" xfId="13305" xr:uid="{6E483D62-BBDA-4895-87CA-CAFCDFB74290}"/>
    <cellStyle name="Normal 10 7 3" xfId="780" xr:uid="{00000000-0005-0000-0000-00000C030000}"/>
    <cellStyle name="Normal 10 7 3 2" xfId="6679" xr:uid="{0275F840-730A-47E4-8007-7FFECB2E74AE}"/>
    <cellStyle name="Normal 10 7 3 2 2" xfId="27075" xr:uid="{F891F140-577B-4EEF-B2FA-692E9EF1652E}"/>
    <cellStyle name="Normal 10 7 3 2 3" xfId="26682" xr:uid="{11B9344F-4F33-4F84-99F5-8049EA65E48B}"/>
    <cellStyle name="Normal 10 7 3 2 4" xfId="14914" xr:uid="{FCBC51E7-95DF-4C83-AC84-B8541387B8F6}"/>
    <cellStyle name="Normal 10 7 3 3" xfId="5721" xr:uid="{5036DA7C-507D-4820-8139-96CA256FE69C}"/>
    <cellStyle name="Normal 10 7 3 3 2" xfId="27181" xr:uid="{1BC4F643-5532-4B04-AC60-C0D0650261FB}"/>
    <cellStyle name="Normal 10 7 3 3 3" xfId="27006" xr:uid="{B34988DC-8BA0-445A-B55C-557B94EFCA65}"/>
    <cellStyle name="Normal 10 7 3 3 4" xfId="17745" xr:uid="{C0F7C6D0-DA91-45B2-9D76-4045634F2D72}"/>
    <cellStyle name="Normal 10 7 3 4" xfId="10481" xr:uid="{26270B24-3EBA-4286-B2E6-BC6D6DD966DA}"/>
    <cellStyle name="Normal 10 7 3 4 2" xfId="29715" xr:uid="{B7DB4ED1-9A8B-42AB-96B8-5BB85B5BD6F0}"/>
    <cellStyle name="Normal 10 7 3 4 3" xfId="20578" xr:uid="{6123725C-7578-4FA0-82E5-81C52F1B6881}"/>
    <cellStyle name="Normal 10 7 3 5" xfId="23463" xr:uid="{89A2F4D9-0DCC-4B73-AD28-A5340546543F}"/>
    <cellStyle name="Normal 10 7 3 6" xfId="13740" xr:uid="{68B4A1DE-DED9-4887-A28C-D1D79CCB852E}"/>
    <cellStyle name="Normal 10 7 4" xfId="1920" xr:uid="{C30FF0A4-5461-4ACB-81C0-FDE2675C7B17}"/>
    <cellStyle name="Normal 10 7 4 2" xfId="7175" xr:uid="{DB3478E7-8BB3-4F71-8D49-0C6649DF248C}"/>
    <cellStyle name="Normal 10 7 4 2 2" xfId="28508" xr:uid="{E7A5F082-8FF7-4D55-B2D5-7597A1CEBAE6}"/>
    <cellStyle name="Normal 10 7 4 2 3" xfId="18420" xr:uid="{C850D221-BA4D-4270-9E99-3975075D33A0}"/>
    <cellStyle name="Normal 10 7 4 3" xfId="5719" xr:uid="{656A8D64-6882-4D91-B72F-8B6377F888F3}"/>
    <cellStyle name="Normal 10 7 4 3 2" xfId="21253" xr:uid="{E6A17FF6-E835-4329-9049-6DEE9CBBA8E5}"/>
    <cellStyle name="Normal 10 7 4 4" xfId="23966" xr:uid="{774D7853-2134-4A4E-A991-58306C1325AD}"/>
    <cellStyle name="Normal 10 7 4 5" xfId="15587" xr:uid="{65FF3D09-E727-4A97-841A-C62FBC3644FB}"/>
    <cellStyle name="Normal 10 7 5" xfId="4334" xr:uid="{C682DE69-3CE8-45A6-B9C1-7F4E5E4A2B7C}"/>
    <cellStyle name="Normal 10 7 5 2" xfId="6677" xr:uid="{AE35A32A-8C36-4BD5-A6F4-A6B52A350D0E}"/>
    <cellStyle name="Normal 10 7 5 2 2" xfId="29318" xr:uid="{79AF07C5-400F-483E-99D6-839A3F92EF70}"/>
    <cellStyle name="Normal 10 7 5 2 3" xfId="19726" xr:uid="{E78C3FFC-9565-43DE-8D93-B8A39620DC0A}"/>
    <cellStyle name="Normal 10 7 5 3" xfId="12343" xr:uid="{0DEF7BE7-FC6C-41E9-B3D3-9AD0FD4B189E}"/>
    <cellStyle name="Normal 10 7 5 3 2" xfId="22559" xr:uid="{7BF356F5-082C-4C95-BBD3-CD64748E498B}"/>
    <cellStyle name="Normal 10 7 5 4" xfId="26160" xr:uid="{D1313926-539B-422D-B68B-09B51D22891D}"/>
    <cellStyle name="Normal 10 7 5 5" xfId="16893" xr:uid="{7582CFF2-83FC-4B0E-898A-8C0B57C62A92}"/>
    <cellStyle name="Normal 10 7 6" xfId="5330" xr:uid="{E01CBF0D-021D-4DDA-8562-7F8BBB8CD229}"/>
    <cellStyle name="Normal 10 7 6 2" xfId="26752" xr:uid="{72419422-4073-472B-B387-36F574F36E3B}"/>
    <cellStyle name="Normal 10 7 6 3" xfId="27573" xr:uid="{6D49498D-3B78-4BEB-9801-5DCE853271E9}"/>
    <cellStyle name="Normal 10 7 6 4" xfId="14912" xr:uid="{8E498468-EFD4-46E8-8CC5-42349C353A01}"/>
    <cellStyle name="Normal 10 7 7" xfId="8523" xr:uid="{04A58FD8-3975-4016-8220-CC0F1C88703D}"/>
    <cellStyle name="Normal 10 7 7 2" xfId="27855" xr:uid="{C2C8F4FC-F203-4CA7-9E37-50BE8195565D}"/>
    <cellStyle name="Normal 10 7 7 3" xfId="17743" xr:uid="{5E045DBF-2DFB-486F-9B17-C8E85176A4CD}"/>
    <cellStyle name="Normal 10 7 8" xfId="10479" xr:uid="{D571FC3A-00B7-40C6-8D02-88EC7C372FB0}"/>
    <cellStyle name="Normal 10 7 8 2" xfId="20576" xr:uid="{8D57D903-3CF7-4782-85F6-DBC2C686FBFE}"/>
    <cellStyle name="Normal 10 7 9" xfId="23487" xr:uid="{BD4E5ED5-6D96-4BC4-AE7D-C9B5CA2B032D}"/>
    <cellStyle name="Normal 10 8" xfId="781" xr:uid="{00000000-0005-0000-0000-00000D030000}"/>
    <cellStyle name="Normal 10 8 10" xfId="13148" xr:uid="{E36ED460-DA57-4172-8101-68462A8B3870}"/>
    <cellStyle name="Normal 10 8 2" xfId="782" xr:uid="{00000000-0005-0000-0000-00000E030000}"/>
    <cellStyle name="Normal 10 8 2 2" xfId="1923" xr:uid="{5849ED3A-39F4-4FBF-A774-3BD2BC0BA31A}"/>
    <cellStyle name="Normal 10 8 2 2 2" xfId="7178" xr:uid="{63485907-E326-464E-9F74-652BE45EC137}"/>
    <cellStyle name="Normal 10 8 2 2 2 2" xfId="28754" xr:uid="{2F946260-724A-464A-A866-6431A3A6667F}"/>
    <cellStyle name="Normal 10 8 2 2 2 3" xfId="27476" xr:uid="{61BEFC6E-2D1C-4854-850D-F90599CC7F14}"/>
    <cellStyle name="Normal 10 8 2 2 2 4" xfId="16162" xr:uid="{EB5A715B-531F-42F7-B47C-05BD86CA3F49}"/>
    <cellStyle name="Normal 10 8 2 2 3" xfId="5723" xr:uid="{06B49561-2920-4153-825E-9F382A15E1AA}"/>
    <cellStyle name="Normal 10 8 2 2 3 2" xfId="26438" xr:uid="{B3BB4929-1AC4-45DE-ADC2-ABC3EF65E8C3}"/>
    <cellStyle name="Normal 10 8 2 2 3 3" xfId="18995" xr:uid="{F14E0342-C5F4-45B3-A23F-3B09EC234DF8}"/>
    <cellStyle name="Normal 10 8 2 2 4" xfId="11640" xr:uid="{5226BD19-AF27-4D99-8C09-74801C5CC5E9}"/>
    <cellStyle name="Normal 10 8 2 2 4 2" xfId="21828" xr:uid="{2404D9E0-67C9-448B-B9A0-15A7506C5710}"/>
    <cellStyle name="Normal 10 8 2 2 5" xfId="25367" xr:uid="{FC2224C1-E224-4D34-91BC-477FB0DB6F55}"/>
    <cellStyle name="Normal 10 8 2 2 6" xfId="14004" xr:uid="{E40292AC-791F-48DB-96E4-8E086410356D}"/>
    <cellStyle name="Normal 10 8 2 3" xfId="5194" xr:uid="{32ABB31D-3F1B-4BB8-8C0C-F63C4DF71127}"/>
    <cellStyle name="Normal 10 8 2 3 2" xfId="6681" xr:uid="{C91887C8-499D-48B9-A5BB-C3A2D0DDB3EC}"/>
    <cellStyle name="Normal 10 8 2 3 3" xfId="28527" xr:uid="{7A668CEE-F6B6-439D-9D09-E917B203D07B}"/>
    <cellStyle name="Normal 10 8 2 3 4" xfId="14916" xr:uid="{44F0B5DF-E2D4-45E6-9DDB-6DF8ADB32546}"/>
    <cellStyle name="Normal 10 8 2 4" xfId="5393" xr:uid="{32574841-61F0-4ADB-AC6E-D074369C0BD8}"/>
    <cellStyle name="Normal 10 8 2 4 2" xfId="28730" xr:uid="{0EA79A7F-F0B4-4CAD-80A3-98EEFB5B6827}"/>
    <cellStyle name="Normal 10 8 2 4 3" xfId="27091" xr:uid="{A9109B62-52EE-4C75-A720-026CB78CAD29}"/>
    <cellStyle name="Normal 10 8 2 4 4" xfId="17747" xr:uid="{BB295C28-F6C2-4022-B326-E27674CE3DE4}"/>
    <cellStyle name="Normal 10 8 2 5" xfId="10483" xr:uid="{E109D339-4FF6-4EEB-ABA8-47EEEE1A4150}"/>
    <cellStyle name="Normal 10 8 2 5 2" xfId="29716" xr:uid="{8E4B645A-05BB-434F-A354-D699149BA16F}"/>
    <cellStyle name="Normal 10 8 2 5 3" xfId="20580" xr:uid="{96336BE5-C4E5-416B-9E98-A694723F87AC}"/>
    <cellStyle name="Normal 10 8 2 6" xfId="25192" xr:uid="{32D7BF71-DD0E-405D-B3E9-E427EF86A302}"/>
    <cellStyle name="Normal 10 8 2 7" xfId="13306" xr:uid="{9A6E9269-2C24-45DB-81B7-87A645004D59}"/>
    <cellStyle name="Normal 10 8 3" xfId="783" xr:uid="{00000000-0005-0000-0000-00000F030000}"/>
    <cellStyle name="Normal 10 8 3 2" xfId="6682" xr:uid="{E3D7CFAC-F3E0-4CC4-9FF1-A45EE1C31B8F}"/>
    <cellStyle name="Normal 10 8 3 2 2" xfId="26969" xr:uid="{24D294B3-E05B-4FA9-B5DB-856CF76661AE}"/>
    <cellStyle name="Normal 10 8 3 2 3" xfId="27966" xr:uid="{50B55E68-2DF6-44B9-BA36-D6207EB7121C}"/>
    <cellStyle name="Normal 10 8 3 2 4" xfId="14917" xr:uid="{2D2ED74C-5371-4260-8322-F2D810D07C3D}"/>
    <cellStyle name="Normal 10 8 3 3" xfId="5724" xr:uid="{534D7DC4-224C-4154-82C1-CE1CA897B182}"/>
    <cellStyle name="Normal 10 8 3 3 2" xfId="27276" xr:uid="{4C445CEA-6479-428A-9FBB-2AEEF84BEB27}"/>
    <cellStyle name="Normal 10 8 3 3 3" xfId="26621" xr:uid="{D30EBD40-34EC-4071-9749-A25F91E222D4}"/>
    <cellStyle name="Normal 10 8 3 3 4" xfId="17748" xr:uid="{806B5025-7D2B-41AB-BFC3-B8C2FE44C358}"/>
    <cellStyle name="Normal 10 8 3 4" xfId="10484" xr:uid="{8F71C257-0A9A-40A9-9BC7-A037255F22A3}"/>
    <cellStyle name="Normal 10 8 3 4 2" xfId="29717" xr:uid="{5B48A27B-E1B6-41D7-B0FC-9D390F35805B}"/>
    <cellStyle name="Normal 10 8 3 4 3" xfId="20581" xr:uid="{86CB90BA-0D8C-49CB-888C-63614C747314}"/>
    <cellStyle name="Normal 10 8 3 5" xfId="24035" xr:uid="{6B7CA75A-E28A-4F1A-9784-52FDC1759EC7}"/>
    <cellStyle name="Normal 10 8 3 6" xfId="13741" xr:uid="{340F594F-0B5E-44DD-BAB4-1685C5282686}"/>
    <cellStyle name="Normal 10 8 4" xfId="1922" xr:uid="{D4921AF7-A191-4B73-B20B-8DF23E73695C}"/>
    <cellStyle name="Normal 10 8 4 2" xfId="7177" xr:uid="{D1D1DDDD-6C33-4B26-B0B7-451C337D01A1}"/>
    <cellStyle name="Normal 10 8 4 2 2" xfId="27301" xr:uid="{1EDF4ACC-C91C-488C-85F7-9BB66FC9C5EE}"/>
    <cellStyle name="Normal 10 8 4 2 3" xfId="18421" xr:uid="{FE560290-84F7-40DC-8B15-B43C0DF8E8E2}"/>
    <cellStyle name="Normal 10 8 4 3" xfId="5722" xr:uid="{FADB0FDD-000C-478A-956A-E9F24F710489}"/>
    <cellStyle name="Normal 10 8 4 3 2" xfId="21254" xr:uid="{366F7F2C-E068-40C1-B106-94EBDBD41C50}"/>
    <cellStyle name="Normal 10 8 4 4" xfId="24756" xr:uid="{4A0A5CB0-EBC1-4A81-833D-4F84D961F32F}"/>
    <cellStyle name="Normal 10 8 4 5" xfId="15588" xr:uid="{07F12D4B-FA25-443F-978C-96E334BACB3C}"/>
    <cellStyle name="Normal 10 8 5" xfId="4335" xr:uid="{C3BEEB59-02F1-4C70-860F-535C9B952436}"/>
    <cellStyle name="Normal 10 8 5 2" xfId="6680" xr:uid="{293D6767-E85B-404D-A9CC-FCD69720C6C1}"/>
    <cellStyle name="Normal 10 8 5 2 2" xfId="29319" xr:uid="{2F2AD18E-2A7F-426A-974A-9051C73E76EF}"/>
    <cellStyle name="Normal 10 8 5 2 3" xfId="19727" xr:uid="{8E86D98F-8237-490B-921A-7B5A3E56F297}"/>
    <cellStyle name="Normal 10 8 5 3" xfId="12344" xr:uid="{8811B21B-2A8F-4177-A512-8480E22E70D3}"/>
    <cellStyle name="Normal 10 8 5 3 2" xfId="22560" xr:uid="{16D9141A-0A94-4024-A19B-07D7B1D24040}"/>
    <cellStyle name="Normal 10 8 5 4" xfId="23638" xr:uid="{F309187C-5682-4621-AF7E-95E8662C607D}"/>
    <cellStyle name="Normal 10 8 5 5" xfId="16894" xr:uid="{67136615-06E1-4FCB-B06F-B6DC3247B41D}"/>
    <cellStyle name="Normal 10 8 6" xfId="5331" xr:uid="{842E1640-4EFE-458E-8F0E-AFE2629821B9}"/>
    <cellStyle name="Normal 10 8 6 2" xfId="27426" xr:uid="{ADE338AF-31F1-4592-A7A5-55739985CFAC}"/>
    <cellStyle name="Normal 10 8 6 3" xfId="28972" xr:uid="{76E0F05B-FD1A-43B4-8D2A-24F6F73DC24B}"/>
    <cellStyle name="Normal 10 8 6 4" xfId="14915" xr:uid="{7635FC8B-F8BC-4D6A-8E16-BDF46493A889}"/>
    <cellStyle name="Normal 10 8 7" xfId="8524" xr:uid="{85B0DB76-F9DA-46ED-9CA7-7091320B17E2}"/>
    <cellStyle name="Normal 10 8 7 2" xfId="28284" xr:uid="{F3DFED24-B6D0-4A9B-A9D9-C71945A02BBA}"/>
    <cellStyle name="Normal 10 8 7 3" xfId="17746" xr:uid="{35D6DFF5-50AB-44D2-B77A-61122D25FCE7}"/>
    <cellStyle name="Normal 10 8 8" xfId="10482" xr:uid="{937AF0DC-9275-4D4C-927C-9DBD06A3D3C5}"/>
    <cellStyle name="Normal 10 8 8 2" xfId="20579" xr:uid="{69DA30B1-D29D-4D29-BBE5-1E1F122365FB}"/>
    <cellStyle name="Normal 10 8 9" xfId="24835" xr:uid="{5B4EF60C-2B09-4EC2-A8E3-9441DB6B4BB7}"/>
    <cellStyle name="Normal 10 9" xfId="784" xr:uid="{00000000-0005-0000-0000-000010030000}"/>
    <cellStyle name="Normal 10 9 10" xfId="13141" xr:uid="{82CA85A2-D72B-4C8D-B33E-30F0C0840E77}"/>
    <cellStyle name="Normal 10 9 2" xfId="785" xr:uid="{00000000-0005-0000-0000-000011030000}"/>
    <cellStyle name="Normal 10 9 2 2" xfId="6684" xr:uid="{621BF8B3-280E-49B3-A3A0-5FE8DA53CD22}"/>
    <cellStyle name="Normal 10 9 2 2 2" xfId="26150" xr:uid="{7CCF9EED-3CD5-41D6-8B35-4DD7B326974F}"/>
    <cellStyle name="Normal 10 9 2 2 3" xfId="28432" xr:uid="{7C12279B-B4DF-4CA8-BB95-67AE3BBF1FE0}"/>
    <cellStyle name="Normal 10 9 2 2 4" xfId="14919" xr:uid="{79205D1B-88C5-4083-9AF5-315FFBE75248}"/>
    <cellStyle name="Normal 10 9 2 3" xfId="5726" xr:uid="{11225F7A-B8C8-48E6-B715-F78B6C069C8A}"/>
    <cellStyle name="Normal 10 9 2 3 2" xfId="26507" xr:uid="{41650B66-49ED-4EE8-81DE-5025C30E638A}"/>
    <cellStyle name="Normal 10 9 2 3 3" xfId="27141" xr:uid="{9921CC95-3640-4B5D-A6F7-76F008A978E7}"/>
    <cellStyle name="Normal 10 9 2 3 4" xfId="17750" xr:uid="{CB9A9E07-58C2-4E5D-9B41-292EE4B8E49B}"/>
    <cellStyle name="Normal 10 9 2 4" xfId="10486" xr:uid="{6EA43D3B-6A13-46EC-A083-F4A1A6B72AB4}"/>
    <cellStyle name="Normal 10 9 2 4 2" xfId="29718" xr:uid="{43F14B5C-24EC-4646-A39A-9D7DD146B69D}"/>
    <cellStyle name="Normal 10 9 2 4 3" xfId="20583" xr:uid="{111F0F77-EA6D-4D1B-A1F3-6FCC810B3749}"/>
    <cellStyle name="Normal 10 9 2 5" xfId="25113" xr:uid="{BE9961E3-EB3C-402C-AD55-D6892601ED92}"/>
    <cellStyle name="Normal 10 9 2 6" xfId="14276" xr:uid="{D53DDD34-F6AE-4836-81DF-0A24BD3B688D}"/>
    <cellStyle name="Normal 10 9 3" xfId="786" xr:uid="{00000000-0005-0000-0000-000012030000}"/>
    <cellStyle name="Normal 10 9 3 2" xfId="3666" xr:uid="{4F184D55-DFD7-4551-8292-2D0AB8C2451D}"/>
    <cellStyle name="Normal 10 9 3 2 2" xfId="9321" xr:uid="{C91008D6-E676-4659-B746-398BC4CF24D3}"/>
    <cellStyle name="Normal 10 9 3 2 2 2" xfId="18812" xr:uid="{A1E680FC-495A-4C11-BF5C-F4C032CFAC8C}"/>
    <cellStyle name="Normal 10 9 3 2 3" xfId="11468" xr:uid="{80F712F3-C569-466F-83BF-4E89ECB59F61}"/>
    <cellStyle name="Normal 10 9 3 2 3 2" xfId="21645" xr:uid="{BD9B3271-E81B-487A-BE07-0F012C2FE523}"/>
    <cellStyle name="Normal 10 9 3 2 4" xfId="28178" xr:uid="{762FCA43-592F-448A-A647-E1F0F0790B2A}"/>
    <cellStyle name="Normal 10 9 3 2 5" xfId="15979" xr:uid="{B3AFD66C-56A3-4D1F-9853-122F1428C864}"/>
    <cellStyle name="Normal 10 9 3 3" xfId="3943" xr:uid="{C2B2FF3F-B4D2-4186-8246-0137EA6E8439}"/>
    <cellStyle name="Normal 10 9 3 4" xfId="8007" xr:uid="{D165311F-FD3C-4CF9-BD1E-0B54D4BBE941}"/>
    <cellStyle name="Normal 10 9 3 5" xfId="25606" xr:uid="{97A7DC8D-0094-428F-A9FF-2852E967A459}"/>
    <cellStyle name="Normal 10 9 3 6" xfId="13728" xr:uid="{69BD5A8F-509D-40B0-9717-16FA6671E5F2}"/>
    <cellStyle name="Normal 10 9 4" xfId="1924" xr:uid="{30DDF194-8009-4347-9F42-7A3A58C2D8A4}"/>
    <cellStyle name="Normal 10 9 4 2" xfId="7179" xr:uid="{FAAA3319-6208-4FE7-9C28-16054466DEE4}"/>
    <cellStyle name="Normal 10 9 4 2 2" xfId="26955" xr:uid="{FC4B6111-D827-4006-B0A5-E775D7C5EC6D}"/>
    <cellStyle name="Normal 10 9 4 2 3" xfId="18414" xr:uid="{8B01BF5D-44C5-4BB9-8C70-4EE4694AF569}"/>
    <cellStyle name="Normal 10 9 4 3" xfId="5725" xr:uid="{5E24BE5E-CCBF-4B49-B869-9FA2405A71D1}"/>
    <cellStyle name="Normal 10 9 4 3 2" xfId="21247" xr:uid="{5279AFFF-0DBE-4196-8A1E-126C0D717FF7}"/>
    <cellStyle name="Normal 10 9 4 4" xfId="25338" xr:uid="{893AA588-0054-436E-8306-D76871ED4529}"/>
    <cellStyle name="Normal 10 9 4 5" xfId="15581" xr:uid="{C4509A82-5E76-4032-9F19-F13D09B763DF}"/>
    <cellStyle name="Normal 10 9 5" xfId="4258" xr:uid="{40638992-7972-4871-9E0F-FAC2B1B55283}"/>
    <cellStyle name="Normal 10 9 5 2" xfId="6683" xr:uid="{97E01180-2CD9-4D6E-8F72-0A378B3DCAD1}"/>
    <cellStyle name="Normal 10 9 5 2 2" xfId="19651" xr:uid="{10FB60E4-BD5B-4ED9-AD7F-FAA62DA3A0B7}"/>
    <cellStyle name="Normal 10 9 5 3" xfId="12268" xr:uid="{50BC8EB4-4D35-4D76-9BE2-347608E7E5AC}"/>
    <cellStyle name="Normal 10 9 5 3 2" xfId="22484" xr:uid="{CB93D091-1137-4539-A25B-D2D9A7FA5BAF}"/>
    <cellStyle name="Normal 10 9 5 4" xfId="24842" xr:uid="{165EC9AF-FEB7-4EDE-9626-D51754AB4062}"/>
    <cellStyle name="Normal 10 9 5 5" xfId="16818" xr:uid="{6811E710-FE47-43DB-864A-4D0E3052B71E}"/>
    <cellStyle name="Normal 10 9 6" xfId="5389" xr:uid="{3AAFC3BE-DFF8-4CFB-93F4-79765F652DC7}"/>
    <cellStyle name="Normal 10 9 6 2" xfId="14918" xr:uid="{CBE72E33-30D0-4383-883A-66E4F0743EAF}"/>
    <cellStyle name="Normal 10 9 7" xfId="8525" xr:uid="{A07A6BDB-3B4F-47BF-809A-25DA9D7A6249}"/>
    <cellStyle name="Normal 10 9 7 2" xfId="17749" xr:uid="{090100D6-B942-48FF-B60F-25DD9B284CEE}"/>
    <cellStyle name="Normal 10 9 8" xfId="10485" xr:uid="{A2BA94D8-D660-4DBA-98B5-69C0258C9026}"/>
    <cellStyle name="Normal 10 9 8 2" xfId="20582" xr:uid="{23A7F9C6-A8BB-40B1-AA73-5E7A26ACB0CB}"/>
    <cellStyle name="Normal 10 9 9" xfId="24236" xr:uid="{45E37FA8-16C6-4F9F-9A40-9501EFB01697}"/>
    <cellStyle name="Normal 11" xfId="787" xr:uid="{00000000-0005-0000-0000-000013030000}"/>
    <cellStyle name="Normal 11 10" xfId="4336" xr:uid="{33FE9BDC-E7BC-4D90-B5E7-BDB1DA0E485B}"/>
    <cellStyle name="Normal 11 10 2" xfId="9776" xr:uid="{605A63C8-3D3A-4CD4-90AA-FC65EE3FE14A}"/>
    <cellStyle name="Normal 11 10 2 2" xfId="19728" xr:uid="{3B73814F-02E6-46AE-9CFA-23805898D015}"/>
    <cellStyle name="Normal 11 10 3" xfId="12345" xr:uid="{8304C736-E660-4F8C-A889-D9567FD410A4}"/>
    <cellStyle name="Normal 11 10 3 2" xfId="22561" xr:uid="{6FE3E19B-9B1E-448F-A79C-7CDF5A49FDD3}"/>
    <cellStyle name="Normal 11 10 4" xfId="28112" xr:uid="{1C53344C-8383-4622-9458-E8510F34B725}"/>
    <cellStyle name="Normal 11 10 5" xfId="16895" xr:uid="{1F746E86-7ADD-4E6E-A99B-414932C23A2A}"/>
    <cellStyle name="Normal 11 11" xfId="8008" xr:uid="{2E959A06-D3B8-4802-8481-5999A4F357FB}"/>
    <cellStyle name="Normal 11 11 2" xfId="14920" xr:uid="{07ECCC9D-34AD-4CA7-A307-9CE91C244813}"/>
    <cellStyle name="Normal 11 12" xfId="8526" xr:uid="{C9C2E86F-8F93-4606-B7D1-A1589799CDC1}"/>
    <cellStyle name="Normal 11 12 2" xfId="17751" xr:uid="{2BFA55E2-04BB-49CF-953A-DE288BB7D700}"/>
    <cellStyle name="Normal 11 13" xfId="10487" xr:uid="{E5C803E9-B813-48D9-B5C0-4E47A1AEAB2D}"/>
    <cellStyle name="Normal 11 13 2" xfId="20584" xr:uid="{DBBE2C72-4DF8-4F76-87F6-99075AE0F234}"/>
    <cellStyle name="Normal 11 14" xfId="23410" xr:uid="{175D40DA-0657-453B-AFEA-FA214F460B65}"/>
    <cellStyle name="Normal 11 15" xfId="13095" xr:uid="{41C4958D-9E15-45AA-B6FD-AB9C32CBC6AA}"/>
    <cellStyle name="Normal 11 2" xfId="788" xr:uid="{00000000-0005-0000-0000-000014030000}"/>
    <cellStyle name="Normal 11 2 10" xfId="13150" xr:uid="{E0713970-CFBB-4D8B-A732-1AE6ED64A99D}"/>
    <cellStyle name="Normal 11 2 2" xfId="789" xr:uid="{00000000-0005-0000-0000-000015030000}"/>
    <cellStyle name="Normal 11 2 2 2" xfId="790" xr:uid="{00000000-0005-0000-0000-000016030000}"/>
    <cellStyle name="Normal 11 2 2 2 2" xfId="1928" xr:uid="{62AA0DB9-B9A8-49CE-806F-56819AC3974C}"/>
    <cellStyle name="Normal 11 2 2 2 2 2" xfId="7183" xr:uid="{1632003E-8013-441E-AC48-15EC55423735}"/>
    <cellStyle name="Normal 11 2 2 2 2 3" xfId="5730" xr:uid="{D36950AD-3DF5-4581-9D98-2FE60B87389F}"/>
    <cellStyle name="Normal 11 2 2 2 2 4" xfId="14923" xr:uid="{CD45A805-E744-4852-9D3B-8B4D5C069240}"/>
    <cellStyle name="Normal 11 2 2 2 3" xfId="5265" xr:uid="{EE01CAE2-BAD9-40DA-85D3-D380C5853B57}"/>
    <cellStyle name="Normal 11 2 2 2 3 2" xfId="6688" xr:uid="{17D5C2B3-F950-428C-A05D-6B01C7276DD3}"/>
    <cellStyle name="Normal 11 2 2 2 3 3" xfId="17754" xr:uid="{A94B226B-4A9F-4460-8E6C-8EEA6AFB138E}"/>
    <cellStyle name="Normal 11 2 2 2 4" xfId="5473" xr:uid="{CF683032-8947-41FA-893B-C5E4D30A920D}"/>
    <cellStyle name="Normal 11 2 2 2 4 2" xfId="20587" xr:uid="{A15C4EBF-698E-4D31-B3C5-3BDD2E2B2944}"/>
    <cellStyle name="Normal 11 2 2 2 5" xfId="23432" xr:uid="{C54F807A-4BA5-4061-8AF0-5F71295B29CD}"/>
    <cellStyle name="Normal 11 2 2 2 6" xfId="14006" xr:uid="{BE9C58E0-AC35-4B4C-8DB0-EF2602ABD19B}"/>
    <cellStyle name="Normal 11 2 2 3" xfId="1927" xr:uid="{09F57EAB-EBDB-48D3-ABCA-1ADC671AA118}"/>
    <cellStyle name="Normal 11 2 2 3 2" xfId="7182" xr:uid="{8C6CBB19-8168-45B8-8E78-BC732249E825}"/>
    <cellStyle name="Normal 11 2 2 3 3" xfId="5729" xr:uid="{EECC765A-F385-4AC5-B29B-6B30D445D258}"/>
    <cellStyle name="Normal 11 2 2 3 4" xfId="14922" xr:uid="{F67ACF44-6865-470A-AF5A-EA2691636DE9}"/>
    <cellStyle name="Normal 11 2 2 4" xfId="5179" xr:uid="{FF39E15A-59AE-4A6B-B60D-DC4D6E38669D}"/>
    <cellStyle name="Normal 11 2 2 4 2" xfId="6687" xr:uid="{BC853A13-DC6C-4AED-8B5F-F2ACCE7C3942}"/>
    <cellStyle name="Normal 11 2 2 4 3" xfId="26729" xr:uid="{7504E474-D44F-4C48-817C-496759D5875A}"/>
    <cellStyle name="Normal 11 2 2 4 4" xfId="17753" xr:uid="{743E2EDB-3266-4A8F-BAE0-450E7101DF06}"/>
    <cellStyle name="Normal 11 2 2 5" xfId="5382" xr:uid="{7B09AF4B-C510-40A7-9328-FFAB554972DB}"/>
    <cellStyle name="Normal 11 2 2 5 2" xfId="29719" xr:uid="{9504DCBE-20C9-4C00-9689-5F23B0F482F9}"/>
    <cellStyle name="Normal 11 2 2 5 3" xfId="20586" xr:uid="{F43AC4D0-3C3C-419E-9912-D576DD8042DB}"/>
    <cellStyle name="Normal 11 2 2 6" xfId="24584" xr:uid="{CEBC2F6C-6F3C-44AD-ADA8-53353412AD33}"/>
    <cellStyle name="Normal 11 2 2 7" xfId="13308" xr:uid="{5C2C9709-D909-46E5-B842-6D0D9C929C58}"/>
    <cellStyle name="Normal 11 2 3" xfId="791" xr:uid="{00000000-0005-0000-0000-000017030000}"/>
    <cellStyle name="Normal 11 2 3 2" xfId="1929" xr:uid="{4AF0B1BD-58F6-4DBC-B202-2090AFC46EEC}"/>
    <cellStyle name="Normal 11 2 3 2 2" xfId="7184" xr:uid="{E60F25BC-E809-4B49-9AD8-F4E00FDADAB4}"/>
    <cellStyle name="Normal 11 2 3 2 3" xfId="5731" xr:uid="{73D3B3A1-F1CB-4CD4-8E79-B411A1476CD7}"/>
    <cellStyle name="Normal 11 2 3 2 4" xfId="14924" xr:uid="{3499D4A7-3249-434B-BA5F-8842BBE45385}"/>
    <cellStyle name="Normal 11 2 3 3" xfId="5195" xr:uid="{8B307856-852C-45DB-ACF0-2CE395737694}"/>
    <cellStyle name="Normal 11 2 3 3 2" xfId="6689" xr:uid="{34F07645-489C-45C0-9A5D-1F39EFECD81F}"/>
    <cellStyle name="Normal 11 2 3 3 3" xfId="28913" xr:uid="{1276E363-4E90-4AA3-9602-5C9B45DEAC2C}"/>
    <cellStyle name="Normal 11 2 3 3 4" xfId="17755" xr:uid="{7622BC3B-C451-49FD-8CFF-8BD86ACB616F}"/>
    <cellStyle name="Normal 11 2 3 4" xfId="5394" xr:uid="{4252601A-F6BD-4745-AACE-EB3A2AF818DD}"/>
    <cellStyle name="Normal 11 2 3 4 2" xfId="29720" xr:uid="{80FB5B77-9365-4E2F-AF33-26ADA03847FE}"/>
    <cellStyle name="Normal 11 2 3 4 3" xfId="20588" xr:uid="{33CC0B22-C7B0-486A-92AD-4B1162E2895B}"/>
    <cellStyle name="Normal 11 2 3 5" xfId="25841" xr:uid="{B50A7797-6631-4047-B70F-5EE32B82E877}"/>
    <cellStyle name="Normal 11 2 3 6" xfId="13743" xr:uid="{030ABFC6-BEBF-4A76-9DFA-28394EFFA268}"/>
    <cellStyle name="Normal 11 2 4" xfId="792" xr:uid="{00000000-0005-0000-0000-000018030000}"/>
    <cellStyle name="Normal 11 2 4 2" xfId="6690" xr:uid="{91DCAA85-0461-402E-983F-83F1992B72DB}"/>
    <cellStyle name="Normal 11 2 4 2 2" xfId="27666" xr:uid="{AA9D0605-9A04-4987-8121-135FA79DE262}"/>
    <cellStyle name="Normal 11 2 4 2 3" xfId="17756" xr:uid="{6FA6CE75-DD96-4826-B34F-F4CF0219AC9D}"/>
    <cellStyle name="Normal 11 2 4 3" xfId="5732" xr:uid="{6E9C5FE1-E5F5-4AB2-8FA2-FFD2C431C776}"/>
    <cellStyle name="Normal 11 2 4 3 2" xfId="20589" xr:uid="{77C9DD4E-DC47-4FD6-923F-A3C368993E8C}"/>
    <cellStyle name="Normal 11 2 4 4" xfId="24829" xr:uid="{7992C30A-A304-433D-B30A-18D6B0F668B1}"/>
    <cellStyle name="Normal 11 2 4 5" xfId="14925" xr:uid="{76960BD0-9D94-4756-AE1D-1AE4B6971EBD}"/>
    <cellStyle name="Normal 11 2 5" xfId="1926" xr:uid="{853BC0F0-909A-45CC-A4CB-22DA4B6A9581}"/>
    <cellStyle name="Normal 11 2 5 2" xfId="7181" xr:uid="{10BC3CB2-A0FA-4562-983A-93B29598B1D5}"/>
    <cellStyle name="Normal 11 2 5 2 2" xfId="29320" xr:uid="{5B8469B0-BB48-4CC0-BDEE-3A02F908FDE0}"/>
    <cellStyle name="Normal 11 2 5 2 3" xfId="19729" xr:uid="{8B28AA97-C204-4E92-9120-3A156907B5E0}"/>
    <cellStyle name="Normal 11 2 5 3" xfId="5728" xr:uid="{3938049F-6F0E-4D24-96A8-EE172CE8CB4C}"/>
    <cellStyle name="Normal 11 2 5 3 2" xfId="22562" xr:uid="{00FF5347-303E-4A61-A97F-010AD963CF56}"/>
    <cellStyle name="Normal 11 2 5 4" xfId="26090" xr:uid="{D327D6A9-0EFE-405D-8C39-EBCE2EE73DF2}"/>
    <cellStyle name="Normal 11 2 5 5" xfId="16896" xr:uid="{E1C288DE-68ED-4919-BF86-16EEEC22E3E2}"/>
    <cellStyle name="Normal 11 2 6" xfId="5166" xr:uid="{0A8FF12B-E9CE-4269-A15B-0063F4E62812}"/>
    <cellStyle name="Normal 11 2 6 2" xfId="6686" xr:uid="{4E9519B2-5968-47D7-8852-8522592DA19E}"/>
    <cellStyle name="Normal 11 2 6 3" xfId="26992" xr:uid="{34ADA0D0-A90C-4486-93C8-9A182AB8B8B7}"/>
    <cellStyle name="Normal 11 2 6 4" xfId="14921" xr:uid="{3072A715-D912-4F56-9B99-DA73FCDA0D49}"/>
    <cellStyle name="Normal 11 2 7" xfId="5332" xr:uid="{AD4869D0-ABAC-4A40-83B6-88E3424E78B0}"/>
    <cellStyle name="Normal 11 2 7 2" xfId="28142" xr:uid="{59F0C918-1946-4DC3-A31E-8A093DF8F383}"/>
    <cellStyle name="Normal 11 2 7 3" xfId="17752" xr:uid="{63FEE704-9959-42B6-9AE3-45FAC4719541}"/>
    <cellStyle name="Normal 11 2 8" xfId="10488" xr:uid="{095AF3CB-6768-4D17-9B46-2014D1A6D912}"/>
    <cellStyle name="Normal 11 2 8 2" xfId="20585" xr:uid="{1A2B0E82-18A4-462F-8E1E-70E9CCA060F8}"/>
    <cellStyle name="Normal 11 2 9" xfId="23759" xr:uid="{7C01FE65-C57D-474E-9F42-603BD454EDD9}"/>
    <cellStyle name="Normal 11 3" xfId="793" xr:uid="{00000000-0005-0000-0000-000019030000}"/>
    <cellStyle name="Normal 11 3 10" xfId="13151" xr:uid="{0DC9ACAD-9BB6-4EAB-9C9A-F50A3383B56E}"/>
    <cellStyle name="Normal 11 3 2" xfId="794" xr:uid="{00000000-0005-0000-0000-00001A030000}"/>
    <cellStyle name="Normal 11 3 2 2" xfId="795" xr:uid="{00000000-0005-0000-0000-00001B030000}"/>
    <cellStyle name="Normal 11 3 2 2 2" xfId="1932" xr:uid="{D0B8ED79-18A4-4E77-848D-FF0006A81848}"/>
    <cellStyle name="Normal 11 3 2 2 2 2" xfId="7187" xr:uid="{36F9190D-D086-4687-B5F7-E7B57DD0A867}"/>
    <cellStyle name="Normal 11 3 2 2 2 3" xfId="5735" xr:uid="{9FE23FED-71A3-495E-84F9-BF62FC76E8D3}"/>
    <cellStyle name="Normal 11 3 2 2 2 4" xfId="14928" xr:uid="{75F66B0B-1461-44DB-BBFA-ADC559C6BE92}"/>
    <cellStyle name="Normal 11 3 2 2 3" xfId="5266" xr:uid="{FFBFCB69-81A9-4152-B435-FC9EC6D08023}"/>
    <cellStyle name="Normal 11 3 2 2 3 2" xfId="6693" xr:uid="{02A35C9E-7F71-4C2D-928B-3AAC8DAA515B}"/>
    <cellStyle name="Normal 11 3 2 2 3 3" xfId="17759" xr:uid="{98DC25B9-1B04-4E4A-A1BA-649C074A7C40}"/>
    <cellStyle name="Normal 11 3 2 2 4" xfId="5474" xr:uid="{3DFBFE45-E601-42E1-AB29-07FBCA31CB78}"/>
    <cellStyle name="Normal 11 3 2 2 4 2" xfId="20592" xr:uid="{AA5D3327-36A6-418E-93C7-370F0FF05F16}"/>
    <cellStyle name="Normal 11 3 2 2 5" xfId="24981" xr:uid="{34E72AF9-1B77-4CBE-88AE-05A9DE98696E}"/>
    <cellStyle name="Normal 11 3 2 2 6" xfId="14007" xr:uid="{995DE4AF-63F4-442E-8C5B-9A2F33601E68}"/>
    <cellStyle name="Normal 11 3 2 3" xfId="1931" xr:uid="{3C90C505-634A-489A-B7F6-10063703C0D1}"/>
    <cellStyle name="Normal 11 3 2 3 2" xfId="7186" xr:uid="{442D0C61-93D7-4639-BD25-0D6A761B4864}"/>
    <cellStyle name="Normal 11 3 2 3 3" xfId="5734" xr:uid="{4484982D-32C2-4C2C-B4C8-02B93C9EDA62}"/>
    <cellStyle name="Normal 11 3 2 3 4" xfId="14927" xr:uid="{FBEEC7EA-8722-440C-8F5E-BD35462AD9F3}"/>
    <cellStyle name="Normal 11 3 2 4" xfId="5176" xr:uid="{6A069E49-674D-4781-8080-367C4F24F178}"/>
    <cellStyle name="Normal 11 3 2 4 2" xfId="6692" xr:uid="{7E2B38CF-C748-4E42-BC07-73754FF65BFA}"/>
    <cellStyle name="Normal 11 3 2 4 3" xfId="28963" xr:uid="{F8950A55-5006-47A4-972B-2677DF03F955}"/>
    <cellStyle name="Normal 11 3 2 4 4" xfId="17758" xr:uid="{AD0F29DE-FE84-4237-909B-53A9F7A1D2E2}"/>
    <cellStyle name="Normal 11 3 2 5" xfId="5372" xr:uid="{DBC704EB-727B-4EA6-878D-88A91F9C9C5B}"/>
    <cellStyle name="Normal 11 3 2 5 2" xfId="29721" xr:uid="{D38EE513-0AFD-4E53-A1A8-91319E0CEB7B}"/>
    <cellStyle name="Normal 11 3 2 5 3" xfId="20591" xr:uid="{01CD25F0-CE8F-41B2-ACAC-B7CD73FF8513}"/>
    <cellStyle name="Normal 11 3 2 6" xfId="24396" xr:uid="{20566192-0C42-40C3-9091-68AC60977853}"/>
    <cellStyle name="Normal 11 3 2 7" xfId="13309" xr:uid="{4619906A-38DF-40D2-B99A-29E87E3561D3}"/>
    <cellStyle name="Normal 11 3 3" xfId="796" xr:uid="{00000000-0005-0000-0000-00001C030000}"/>
    <cellStyle name="Normal 11 3 3 2" xfId="1933" xr:uid="{CBC12A1E-D6CC-414C-B019-9FF179A4377B}"/>
    <cellStyle name="Normal 11 3 3 2 2" xfId="7188" xr:uid="{E9F3DF6B-EF59-4E1C-8784-6F7F0BA4D5B2}"/>
    <cellStyle name="Normal 11 3 3 2 3" xfId="5736" xr:uid="{B15BCAE9-AC18-4C13-9105-7E488F536975}"/>
    <cellStyle name="Normal 11 3 3 2 4" xfId="14929" xr:uid="{E99AAEA5-F0A4-4BD2-B25C-EB252AF8D48C}"/>
    <cellStyle name="Normal 11 3 3 3" xfId="5196" xr:uid="{9214E367-D1A1-4C4D-B76B-8E4CF1624DEF}"/>
    <cellStyle name="Normal 11 3 3 3 2" xfId="6694" xr:uid="{1A65BF8F-7518-4BDD-98C4-583E5AFB8A2C}"/>
    <cellStyle name="Normal 11 3 3 3 3" xfId="27190" xr:uid="{11CF8478-313D-4847-83AD-2CF2D467C491}"/>
    <cellStyle name="Normal 11 3 3 3 4" xfId="17760" xr:uid="{093B8835-6880-498E-AAA0-531F633838AD}"/>
    <cellStyle name="Normal 11 3 3 4" xfId="5395" xr:uid="{2B953DBC-9DEC-4453-BFAD-1A0457B05C55}"/>
    <cellStyle name="Normal 11 3 3 4 2" xfId="29722" xr:uid="{FBE7D138-D338-4C1C-A845-EA212053F660}"/>
    <cellStyle name="Normal 11 3 3 4 3" xfId="20593" xr:uid="{0F044FFF-6D2C-41BF-9464-144FB8AB8396}"/>
    <cellStyle name="Normal 11 3 3 5" xfId="24774" xr:uid="{26E554E6-3AE6-4298-8097-BD22BBF43D84}"/>
    <cellStyle name="Normal 11 3 3 6" xfId="13744" xr:uid="{3AF8AF46-72CB-4E59-8740-84657E523656}"/>
    <cellStyle name="Normal 11 3 4" xfId="797" xr:uid="{00000000-0005-0000-0000-00001D030000}"/>
    <cellStyle name="Normal 11 3 4 2" xfId="6695" xr:uid="{E8B06E3A-6A1A-406D-8EF5-F6E24B0578AD}"/>
    <cellStyle name="Normal 11 3 4 2 2" xfId="27651" xr:uid="{4597EFBB-56E2-4183-9BD1-30E6DEEE9300}"/>
    <cellStyle name="Normal 11 3 4 2 3" xfId="17761" xr:uid="{CC8518F4-4EC2-4A94-8D46-E0F49CF7E1E2}"/>
    <cellStyle name="Normal 11 3 4 3" xfId="5737" xr:uid="{8D2B68A4-1041-4024-8C24-86C3CB02FA99}"/>
    <cellStyle name="Normal 11 3 4 3 2" xfId="20594" xr:uid="{7DCB722D-DB04-449B-AE51-8BB3490238DA}"/>
    <cellStyle name="Normal 11 3 4 4" xfId="23474" xr:uid="{13A05132-BB89-4849-8C83-D70DEF03D059}"/>
    <cellStyle name="Normal 11 3 4 5" xfId="14930" xr:uid="{337EF475-5495-4569-BF15-B205FA4ED416}"/>
    <cellStyle name="Normal 11 3 5" xfId="1930" xr:uid="{6ABFEBED-45FB-458B-8782-C1DCEE5C5058}"/>
    <cellStyle name="Normal 11 3 5 2" xfId="7185" xr:uid="{592E4B95-3483-407F-9FFA-4ECB33BE153D}"/>
    <cellStyle name="Normal 11 3 5 2 2" xfId="29321" xr:uid="{50DED73B-C391-4F72-9AD6-EE3D7BE24FF9}"/>
    <cellStyle name="Normal 11 3 5 2 3" xfId="19730" xr:uid="{AB8774D9-F5EB-4F30-BCDF-A3F8560DD700}"/>
    <cellStyle name="Normal 11 3 5 3" xfId="5733" xr:uid="{9880C2B6-B84C-4C89-8727-B99E0B02A650}"/>
    <cellStyle name="Normal 11 3 5 3 2" xfId="22563" xr:uid="{A6D8245D-ABC9-44C3-9563-F7116141BCF1}"/>
    <cellStyle name="Normal 11 3 5 4" xfId="24551" xr:uid="{7EA22E70-494C-400C-A021-A0E759BCF5AB}"/>
    <cellStyle name="Normal 11 3 5 5" xfId="16897" xr:uid="{23D4D34D-1587-45EC-8A36-E31B89C5CC26}"/>
    <cellStyle name="Normal 11 3 6" xfId="5167" xr:uid="{83D93C3E-4F44-4136-BB88-F5E20084A490}"/>
    <cellStyle name="Normal 11 3 6 2" xfId="6691" xr:uid="{A6416A87-178A-41D5-8998-24FA7BBCE016}"/>
    <cellStyle name="Normal 11 3 6 3" xfId="27800" xr:uid="{2B9D3E34-77B3-4E06-BF65-C84AB74FC440}"/>
    <cellStyle name="Normal 11 3 6 4" xfId="14926" xr:uid="{3BD4AF2B-ABD2-46D3-95EE-9BF4201AD120}"/>
    <cellStyle name="Normal 11 3 7" xfId="5333" xr:uid="{1A67B9BF-85BD-4899-ABFA-9AAC5382657D}"/>
    <cellStyle name="Normal 11 3 7 2" xfId="27791" xr:uid="{E66C15F0-8FC9-40CD-A4EB-8CB4B718F155}"/>
    <cellStyle name="Normal 11 3 7 3" xfId="17757" xr:uid="{9A93E0DA-D623-405C-9314-57E7B6E593A1}"/>
    <cellStyle name="Normal 11 3 8" xfId="10489" xr:uid="{E597A0E3-6F60-46FA-9828-470C91FD6D55}"/>
    <cellStyle name="Normal 11 3 8 2" xfId="20590" xr:uid="{A9C1852D-283C-4B06-945B-A8597644A965}"/>
    <cellStyle name="Normal 11 3 9" xfId="25186" xr:uid="{B4E12ACF-CC52-430E-900A-269E39258F63}"/>
    <cellStyle name="Normal 11 4" xfId="798" xr:uid="{00000000-0005-0000-0000-00001E030000}"/>
    <cellStyle name="Normal 11 4 10" xfId="13152" xr:uid="{627DEF10-8868-4559-A764-0CB6A1DCCDFE}"/>
    <cellStyle name="Normal 11 4 2" xfId="799" xr:uid="{00000000-0005-0000-0000-00001F030000}"/>
    <cellStyle name="Normal 11 4 2 2" xfId="1935" xr:uid="{3B2D64C1-76E7-4C1B-B5D0-97B239426609}"/>
    <cellStyle name="Normal 11 4 2 2 2" xfId="7190" xr:uid="{73B23C45-1E24-4BA3-9CE2-D87EEB9E85C3}"/>
    <cellStyle name="Normal 11 4 2 2 2 2" xfId="27909" xr:uid="{2C4C8C95-ACC0-4349-972A-78AEF758DC77}"/>
    <cellStyle name="Normal 11 4 2 2 2 3" xfId="28323" xr:uid="{825A8559-E275-4807-AE49-18F45C61F828}"/>
    <cellStyle name="Normal 11 4 2 2 2 4" xfId="16163" xr:uid="{189E8CB9-A0D2-48F1-8A97-14E50E591F65}"/>
    <cellStyle name="Normal 11 4 2 2 3" xfId="5739" xr:uid="{1ABE2C1E-2965-41B4-B15E-F5DC19EBC893}"/>
    <cellStyle name="Normal 11 4 2 2 3 2" xfId="27887" xr:uid="{C4F37132-ACCE-4988-BF77-74C1F6C50BAE}"/>
    <cellStyle name="Normal 11 4 2 2 3 3" xfId="18996" xr:uid="{BB702BD8-0442-47DF-ACB6-775E95DE16E2}"/>
    <cellStyle name="Normal 11 4 2 2 4" xfId="11641" xr:uid="{C6F68040-9CCF-442F-8635-F54C5ABFFD1B}"/>
    <cellStyle name="Normal 11 4 2 2 4 2" xfId="21829" xr:uid="{FA0A6787-F8A2-4459-AF37-B4E867696078}"/>
    <cellStyle name="Normal 11 4 2 2 5" xfId="25351" xr:uid="{6E8D8E68-4A86-4BA0-BD17-28540838F5A7}"/>
    <cellStyle name="Normal 11 4 2 2 6" xfId="14008" xr:uid="{D3E6BA5D-EAEE-44A6-A11B-B6B9BFDFB0C7}"/>
    <cellStyle name="Normal 11 4 2 3" xfId="5197" xr:uid="{E833580E-2983-48FA-ABC5-BAD04AB2A815}"/>
    <cellStyle name="Normal 11 4 2 3 2" xfId="6697" xr:uid="{FD33D290-5836-44F6-A104-5E050EE0FD26}"/>
    <cellStyle name="Normal 11 4 2 3 3" xfId="28031" xr:uid="{8DFD228A-E5DF-4169-90AC-2A5C40EAB84A}"/>
    <cellStyle name="Normal 11 4 2 3 4" xfId="14932" xr:uid="{D2B09F11-4611-4CBE-9D24-4961C52D8C99}"/>
    <cellStyle name="Normal 11 4 2 4" xfId="5396" xr:uid="{FCA2F284-7120-4AA8-B626-5E8736C81EF1}"/>
    <cellStyle name="Normal 11 4 2 4 2" xfId="27401" xr:uid="{AB864EBB-E02A-4633-A944-AECD9638D6D8}"/>
    <cellStyle name="Normal 11 4 2 4 3" xfId="28557" xr:uid="{8BD59241-D0A4-4631-ABAB-0A9D78D4E6E8}"/>
    <cellStyle name="Normal 11 4 2 4 4" xfId="17763" xr:uid="{10A6DA21-2586-4FF5-96A8-06A7B641F135}"/>
    <cellStyle name="Normal 11 4 2 5" xfId="10491" xr:uid="{F8EC88D3-7483-4ADE-B5C1-F7A6C2B54B9F}"/>
    <cellStyle name="Normal 11 4 2 5 2" xfId="29723" xr:uid="{597FE1E4-5C35-4593-B52F-9F0FE595889A}"/>
    <cellStyle name="Normal 11 4 2 5 3" xfId="20596" xr:uid="{A9A21534-BBB1-4601-9D30-AC0EA6003061}"/>
    <cellStyle name="Normal 11 4 2 6" xfId="23860" xr:uid="{5187B3F6-4C28-4B12-913F-6A5D1C5C641E}"/>
    <cellStyle name="Normal 11 4 2 7" xfId="13310" xr:uid="{234D5FD3-63D5-4A39-8FD7-D1DE20727354}"/>
    <cellStyle name="Normal 11 4 3" xfId="800" xr:uid="{00000000-0005-0000-0000-000020030000}"/>
    <cellStyle name="Normal 11 4 3 2" xfId="6698" xr:uid="{28204329-7E2B-450F-ABE6-87262C003F9D}"/>
    <cellStyle name="Normal 11 4 3 2 2" xfId="27675" xr:uid="{0BBE11AC-DD3D-4A50-A5CA-880CF5F8E857}"/>
    <cellStyle name="Normal 11 4 3 2 3" xfId="28430" xr:uid="{A84D2FEE-8841-455A-8F4E-1CD1595947D7}"/>
    <cellStyle name="Normal 11 4 3 2 4" xfId="14933" xr:uid="{7CBD6B08-DA6A-4E39-90B1-91E4A3057B23}"/>
    <cellStyle name="Normal 11 4 3 3" xfId="5740" xr:uid="{3CF0BC91-8D20-4250-9591-DE1E8DC260E9}"/>
    <cellStyle name="Normal 11 4 3 3 2" xfId="28162" xr:uid="{AE382D70-0A80-4401-BCA0-9748B538BB3E}"/>
    <cellStyle name="Normal 11 4 3 3 3" xfId="28760" xr:uid="{73A2C29D-0B4A-4DD6-BB7A-D380F2DA8B33}"/>
    <cellStyle name="Normal 11 4 3 3 4" xfId="17764" xr:uid="{F17CE608-A9D2-46C8-B736-D3FB89D724D7}"/>
    <cellStyle name="Normal 11 4 3 4" xfId="10492" xr:uid="{B82BD51B-67F8-4182-9945-E78D64ABA141}"/>
    <cellStyle name="Normal 11 4 3 4 2" xfId="29724" xr:uid="{7F5F2C33-D964-47F5-9F3C-B23130D964CC}"/>
    <cellStyle name="Normal 11 4 3 4 3" xfId="20597" xr:uid="{36DD19EE-530F-4969-9215-05FF41CCB22C}"/>
    <cellStyle name="Normal 11 4 3 5" xfId="23917" xr:uid="{5A15B080-8486-4FE8-A620-C9771A2CD79F}"/>
    <cellStyle name="Normal 11 4 3 6" xfId="13745" xr:uid="{7CB23849-30AA-4CCE-BB03-0F7FFA1E81F2}"/>
    <cellStyle name="Normal 11 4 4" xfId="1934" xr:uid="{6EA657F1-216A-43E2-AEB8-74F1C47EEA65}"/>
    <cellStyle name="Normal 11 4 4 2" xfId="7189" xr:uid="{D76BDDE6-2C2B-4B98-8431-508C6981F662}"/>
    <cellStyle name="Normal 11 4 4 2 2" xfId="27161" xr:uid="{6052504D-6673-4C29-8916-C09840A4CFEC}"/>
    <cellStyle name="Normal 11 4 4 2 3" xfId="18423" xr:uid="{C80D8ADA-4A77-4D05-AB90-7FBF48DF45A9}"/>
    <cellStyle name="Normal 11 4 4 3" xfId="5738" xr:uid="{261CC647-9F88-4263-9387-0E66E52A848D}"/>
    <cellStyle name="Normal 11 4 4 3 2" xfId="21256" xr:uid="{250B006D-45C4-4ADB-9E7F-C5E9B747C2B1}"/>
    <cellStyle name="Normal 11 4 4 4" xfId="25662" xr:uid="{34516314-5CD6-44BD-B76E-D136E701C37D}"/>
    <cellStyle name="Normal 11 4 4 5" xfId="15590" xr:uid="{F4156F40-EC98-4B16-B218-B34F4649F75F}"/>
    <cellStyle name="Normal 11 4 5" xfId="4337" xr:uid="{60357027-6A9F-40AC-AF4F-7999AAE00CC9}"/>
    <cellStyle name="Normal 11 4 5 2" xfId="6696" xr:uid="{F5584186-60CC-4E93-8102-713F268DD745}"/>
    <cellStyle name="Normal 11 4 5 2 2" xfId="29322" xr:uid="{06418B46-A8BC-4170-ABA5-CDB20B0199D2}"/>
    <cellStyle name="Normal 11 4 5 2 3" xfId="19731" xr:uid="{41BB4E9D-2C81-495E-9186-DBDC072C00E2}"/>
    <cellStyle name="Normal 11 4 5 3" xfId="12346" xr:uid="{9EAB3022-FE98-4781-BCF1-1F803282B880}"/>
    <cellStyle name="Normal 11 4 5 3 2" xfId="22564" xr:uid="{712067A3-FA13-4CA4-B12C-DF4B0B9B0881}"/>
    <cellStyle name="Normal 11 4 5 4" xfId="24071" xr:uid="{F471052B-CB2C-4E28-958D-451D4C807F63}"/>
    <cellStyle name="Normal 11 4 5 5" xfId="16898" xr:uid="{D717A4B1-E30A-44B1-81BE-61029AB1A6AD}"/>
    <cellStyle name="Normal 11 4 6" xfId="5334" xr:uid="{D7789785-E1FB-4D5B-8146-DE3039FD3807}"/>
    <cellStyle name="Normal 11 4 6 2" xfId="27063" xr:uid="{1BF7D921-A2E0-4976-B21E-DA090FBB2701}"/>
    <cellStyle name="Normal 11 4 6 3" xfId="29030" xr:uid="{4E76E5D0-D81C-4938-9766-1504DCEB9229}"/>
    <cellStyle name="Normal 11 4 6 4" xfId="14931" xr:uid="{8C052A20-F53C-4D23-A857-8CDA0FB01142}"/>
    <cellStyle name="Normal 11 4 7" xfId="8527" xr:uid="{DC88DEBB-19F7-4A34-B061-5D01A7826946}"/>
    <cellStyle name="Normal 11 4 7 2" xfId="27242" xr:uid="{121E0D04-97F7-4D03-8BC2-617E1DFE00BB}"/>
    <cellStyle name="Normal 11 4 7 3" xfId="17762" xr:uid="{94FEEA14-A2AA-4496-96B6-6E12C5FBFC1E}"/>
    <cellStyle name="Normal 11 4 8" xfId="10490" xr:uid="{5B656190-6218-46B7-89D6-614C87767BAA}"/>
    <cellStyle name="Normal 11 4 8 2" xfId="20595" xr:uid="{7379CB17-C434-43AF-A974-9826937D9983}"/>
    <cellStyle name="Normal 11 4 9" xfId="24796" xr:uid="{E401AA9A-3F88-4103-A796-AFA4CBB6E9A4}"/>
    <cellStyle name="Normal 11 5" xfId="801" xr:uid="{00000000-0005-0000-0000-000021030000}"/>
    <cellStyle name="Normal 11 5 10" xfId="13149" xr:uid="{F34DA66E-4432-4FD3-A6C9-6113BE5EC2A3}"/>
    <cellStyle name="Normal 11 5 2" xfId="802" xr:uid="{00000000-0005-0000-0000-000022030000}"/>
    <cellStyle name="Normal 11 5 2 2" xfId="1937" xr:uid="{951EE6D4-37AE-42D8-BF49-5A9267498760}"/>
    <cellStyle name="Normal 11 5 2 2 2" xfId="7192" xr:uid="{EF4353D9-6EF4-42A9-A748-E73235F56DE4}"/>
    <cellStyle name="Normal 11 5 2 2 3" xfId="5742" xr:uid="{BE5450B4-D384-4E5F-A18B-7C6A5745306D}"/>
    <cellStyle name="Normal 11 5 2 2 4" xfId="14935" xr:uid="{D106F79F-DED3-4ED7-A31C-BBD805F01DF8}"/>
    <cellStyle name="Normal 11 5 2 3" xfId="5264" xr:uid="{964DDF7D-7B8C-4867-A5E5-7391A507E389}"/>
    <cellStyle name="Normal 11 5 2 3 2" xfId="6700" xr:uid="{E40F2975-EBDC-447A-B8F0-590DBF89B063}"/>
    <cellStyle name="Normal 11 5 2 3 3" xfId="28623" xr:uid="{3B0F67A5-9AC7-4AAE-A6AD-0A603F8AE7A2}"/>
    <cellStyle name="Normal 11 5 2 3 4" xfId="17766" xr:uid="{5152831E-E593-4EA2-A846-D0FF2CB40EFF}"/>
    <cellStyle name="Normal 11 5 2 4" xfId="5472" xr:uid="{164AB3C7-FEC4-4B54-A0C7-31D1D13C8C39}"/>
    <cellStyle name="Normal 11 5 2 4 2" xfId="29725" xr:uid="{DB1F30DD-42AD-49B8-B3D3-8B3176C9D4CF}"/>
    <cellStyle name="Normal 11 5 2 4 3" xfId="20599" xr:uid="{8E6ECD80-3194-4A26-AD35-27FD5CD97CC1}"/>
    <cellStyle name="Normal 11 5 2 5" xfId="23490" xr:uid="{9DEC2A11-7F1E-4860-8651-9546232E856D}"/>
    <cellStyle name="Normal 11 5 2 6" xfId="14277" xr:uid="{ADC3069E-0D7A-4084-AFF2-FA0E88BBE46F}"/>
    <cellStyle name="Normal 11 5 3" xfId="1936" xr:uid="{F426BF5F-B721-4E18-8967-104C370F854A}"/>
    <cellStyle name="Normal 11 5 3 2" xfId="7191" xr:uid="{835E8C9C-BE1F-426F-9EA1-9F18537BB216}"/>
    <cellStyle name="Normal 11 5 3 2 2" xfId="28836" xr:uid="{6DC40007-5BA5-434C-863E-0B3EC7D0A3D1}"/>
    <cellStyle name="Normal 11 5 3 2 3" xfId="15987" xr:uid="{378BC4A1-87E1-4ADB-A77E-B0B53FA3227B}"/>
    <cellStyle name="Normal 11 5 3 3" xfId="5741" xr:uid="{85F9ADAC-7B82-48D6-B73E-CA4BE927A728}"/>
    <cellStyle name="Normal 11 5 3 3 2" xfId="18820" xr:uid="{2A7D3A2A-2A9B-4788-B675-7C2FE79A2A55}"/>
    <cellStyle name="Normal 11 5 3 4" xfId="11476" xr:uid="{D08963A2-AB84-42B2-85B7-6D6BAEB87E36}"/>
    <cellStyle name="Normal 11 5 3 4 2" xfId="21653" xr:uid="{73F4FB77-BA6C-4CB5-9C1C-B4467361C3EB}"/>
    <cellStyle name="Normal 11 5 3 5" xfId="24565" xr:uid="{735077E5-EF25-41FF-8A7E-B63932BF32BE}"/>
    <cellStyle name="Normal 11 5 3 6" xfId="13742" xr:uid="{2187D58F-59DF-4A1F-8D8E-7B99D922BF34}"/>
    <cellStyle name="Normal 11 5 4" xfId="3340" xr:uid="{A0F307B8-88D4-45AB-B461-DDEFA30B4E97}"/>
    <cellStyle name="Normal 11 5 4 2" xfId="6699" xr:uid="{5CC89B78-3118-4135-B4DE-E54987E41CFE}"/>
    <cellStyle name="Normal 11 5 4 2 2" xfId="27783" xr:uid="{DE82CFD9-1BD2-4884-A660-2EDDF7A5BD40}"/>
    <cellStyle name="Normal 11 5 4 2 3" xfId="18422" xr:uid="{16CC7431-3E7B-4745-A9CD-D46278D8A19F}"/>
    <cellStyle name="Normal 11 5 4 3" xfId="11101" xr:uid="{9A324EDB-3C2F-4484-8C0E-4DB918F54B30}"/>
    <cellStyle name="Normal 11 5 4 3 2" xfId="21255" xr:uid="{535E6F7B-A44F-49EE-80C2-DED30B2A6B4E}"/>
    <cellStyle name="Normal 11 5 4 4" xfId="25847" xr:uid="{84D03BF0-0360-445C-893A-4F00E1813392}"/>
    <cellStyle name="Normal 11 5 4 5" xfId="15589" xr:uid="{AB648060-796F-461F-936C-486B60CCD77C}"/>
    <cellStyle name="Normal 11 5 5" xfId="4262" xr:uid="{9DE5F70F-E9E9-43F4-99A4-DB7DEEE9F2F3}"/>
    <cellStyle name="Normal 11 5 5 2" xfId="9706" xr:uid="{02999967-AF85-4068-BA67-BC0075B4D263}"/>
    <cellStyle name="Normal 11 5 5 2 2" xfId="19655" xr:uid="{F5C18474-DF61-43E5-BF85-823E9E8547C2}"/>
    <cellStyle name="Normal 11 5 5 3" xfId="12272" xr:uid="{07FB5838-0148-4E76-AC51-CB4210764B42}"/>
    <cellStyle name="Normal 11 5 5 3 2" xfId="22488" xr:uid="{BBE8690D-BCBB-47F1-9812-21652A448F1D}"/>
    <cellStyle name="Normal 11 5 5 4" xfId="27243" xr:uid="{8696F0DF-68AF-481C-A4C7-424139F051F9}"/>
    <cellStyle name="Normal 11 5 5 5" xfId="16822" xr:uid="{028888C9-2D1A-4193-8A71-D4D434E42BAD}"/>
    <cellStyle name="Normal 11 5 6" xfId="8009" xr:uid="{785C1FF0-D5C8-4A6F-AAEE-0413FDA30E15}"/>
    <cellStyle name="Normal 11 5 6 2" xfId="14934" xr:uid="{E8390B47-53EF-4AE0-8418-2448AEDB0897}"/>
    <cellStyle name="Normal 11 5 7" xfId="8528" xr:uid="{EC5DA45E-FD52-47C4-9D86-15E052540D93}"/>
    <cellStyle name="Normal 11 5 7 2" xfId="17765" xr:uid="{7E4F52E7-A5BA-4334-9E5B-58F699743936}"/>
    <cellStyle name="Normal 11 5 8" xfId="10493" xr:uid="{C8D7F6A8-F7B1-4205-BC45-B21AF8D4966C}"/>
    <cellStyle name="Normal 11 5 8 2" xfId="20598" xr:uid="{87B4673E-4B3A-4635-83C3-ABEB1CE9375F}"/>
    <cellStyle name="Normal 11 5 9" xfId="23889" xr:uid="{ECC8F53D-123D-4CC8-B85C-70A41B5AD92D}"/>
    <cellStyle name="Normal 11 6" xfId="803" xr:uid="{00000000-0005-0000-0000-000023030000}"/>
    <cellStyle name="Normal 11 6 2" xfId="1938" xr:uid="{CAC2C675-B4F7-4CAE-97C5-1BC5A0D0B11E}"/>
    <cellStyle name="Normal 11 6 2 2" xfId="7193" xr:uid="{CE3B6DC8-CC24-4264-9B17-9489D75CC59E}"/>
    <cellStyle name="Normal 11 6 2 2 2" xfId="27839" xr:uid="{333DEACE-0E94-4A8B-9C61-73B121BC4E9D}"/>
    <cellStyle name="Normal 11 6 2 2 3" xfId="27689" xr:uid="{7B25E4A0-F393-4514-AAF0-4273AFBAF5BC}"/>
    <cellStyle name="Normal 11 6 2 2 4" xfId="16375" xr:uid="{3DEA08E8-D8D3-480D-87B8-A3C91D5B5767}"/>
    <cellStyle name="Normal 11 6 2 3" xfId="5743" xr:uid="{27405D53-6A9A-46BF-8C1F-C3C1B625A844}"/>
    <cellStyle name="Normal 11 6 2 3 2" xfId="29217" xr:uid="{0737C051-0B2F-459E-98B0-BD207DD5D652}"/>
    <cellStyle name="Normal 11 6 2 3 3" xfId="19208" xr:uid="{575A5F66-8E17-4295-A2E2-DA96A71DE1AE}"/>
    <cellStyle name="Normal 11 6 2 4" xfId="11828" xr:uid="{72B90DF9-F312-4508-B564-8ADAAACD97B3}"/>
    <cellStyle name="Normal 11 6 2 4 2" xfId="22041" xr:uid="{CB676234-3E99-47CB-8FEE-C3E466BB815E}"/>
    <cellStyle name="Normal 11 6 2 5" xfId="24914" xr:uid="{35E0B930-208D-4CA3-B5A0-079684C89CDD}"/>
    <cellStyle name="Normal 11 6 2 6" xfId="14278" xr:uid="{0A15520B-470B-4AF8-81A0-5A19D16E5692}"/>
    <cellStyle name="Normal 11 6 3" xfId="3724" xr:uid="{E01848BE-A2B7-4A63-A1FA-DA66A2C75289}"/>
    <cellStyle name="Normal 11 6 3 2" xfId="6701" xr:uid="{C9987EF3-527A-44D4-9C64-BF6C0A8065B9}"/>
    <cellStyle name="Normal 11 6 3 2 2" xfId="26641" xr:uid="{EDABB9D4-DBA1-44FB-B1DE-E052DE547D78}"/>
    <cellStyle name="Normal 11 6 3 2 3" xfId="16133" xr:uid="{C44A9A45-D7CB-4735-BCBD-73A860792444}"/>
    <cellStyle name="Normal 11 6 3 3" xfId="9440" xr:uid="{F84236B9-3C87-499A-946B-6691955D3B85}"/>
    <cellStyle name="Normal 11 6 3 3 2" xfId="18966" xr:uid="{E8048D1A-23F3-486B-AF6E-8EC3486FCBF9}"/>
    <cellStyle name="Normal 11 6 3 4" xfId="11620" xr:uid="{AF54B500-449E-4B1E-8F46-4A717E3A6239}"/>
    <cellStyle name="Normal 11 6 3 4 2" xfId="21799" xr:uid="{FD875160-BE2A-4D49-B533-9AFFF4F8768A}"/>
    <cellStyle name="Normal 11 6 3 5" xfId="24691" xr:uid="{B6C57B88-48DE-47A6-AC8A-B0B577C0A54C}"/>
    <cellStyle name="Normal 11 6 3 6" xfId="13955" xr:uid="{E5B21C40-C8AE-4FD9-B800-C359D74F4F6F}"/>
    <cellStyle name="Normal 11 6 4" xfId="4573" xr:uid="{5D512B0F-D12A-471D-94F1-1C59052B7948}"/>
    <cellStyle name="Normal 11 6 4 2" xfId="9924" xr:uid="{8B871AF6-4718-4475-9420-3EE0B4B5591A}"/>
    <cellStyle name="Normal 11 6 4 2 2" xfId="29370" xr:uid="{FBD8A489-280A-4EAC-9303-177903699ECA}"/>
    <cellStyle name="Normal 11 6 4 2 3" xfId="19907" xr:uid="{4DD2C221-B6FA-4FC1-9F6D-2AAFC5B9D94C}"/>
    <cellStyle name="Normal 11 6 4 3" xfId="12522" xr:uid="{5466AC4B-BDE1-42E2-81E9-C2708EEBFDEB}"/>
    <cellStyle name="Normal 11 6 4 3 2" xfId="22740" xr:uid="{335EE448-B507-40ED-8C96-C60976DD6B4D}"/>
    <cellStyle name="Normal 11 6 4 4" xfId="28838" xr:uid="{2DA35A4F-45EE-40A2-BAC2-1F97203FC568}"/>
    <cellStyle name="Normal 11 6 4 5" xfId="17074" xr:uid="{C85D08C9-C906-4040-882F-1FF9B469E901}"/>
    <cellStyle name="Normal 11 6 5" xfId="8010" xr:uid="{BBCFEC6B-7A11-4440-82CE-5545E8E5E938}"/>
    <cellStyle name="Normal 11 6 5 2" xfId="27894" xr:uid="{14B21CB3-7BC2-41AD-9A6F-4985CDA0F442}"/>
    <cellStyle name="Normal 11 6 5 3" xfId="14936" xr:uid="{6B788D4E-E05F-4657-BED1-78E715CEB5E9}"/>
    <cellStyle name="Normal 11 6 6" xfId="8529" xr:uid="{24433227-0C31-45AE-8924-A9726A14E385}"/>
    <cellStyle name="Normal 11 6 6 2" xfId="17767" xr:uid="{D5882461-5387-4735-AF5D-78D8F55A51FF}"/>
    <cellStyle name="Normal 11 6 7" xfId="10494" xr:uid="{3F8EDA97-720E-496F-9C1A-B11D717ACE5B}"/>
    <cellStyle name="Normal 11 6 7 2" xfId="20600" xr:uid="{8E1FC418-C474-4572-B0BD-6D92051797B2}"/>
    <cellStyle name="Normal 11 6 8" xfId="26051" xr:uid="{497C272F-FD41-4854-A5BD-786696FF501E}"/>
    <cellStyle name="Normal 11 6 9" xfId="13307" xr:uid="{D0858C7C-8458-4BF6-AB43-AC87CA3ED3B3}"/>
    <cellStyle name="Normal 11 7" xfId="804" xr:uid="{00000000-0005-0000-0000-000024030000}"/>
    <cellStyle name="Normal 11 7 2" xfId="6702" xr:uid="{124E3D35-4BE7-4F20-A93C-B38BC0707742}"/>
    <cellStyle name="Normal 11 7 2 2" xfId="24838" xr:uid="{665DFF96-9FC4-43C6-9A08-134088505552}"/>
    <cellStyle name="Normal 11 7 2 3" xfId="28647" xr:uid="{E26BB9A1-2342-458B-87A4-0A072B1593FF}"/>
    <cellStyle name="Normal 11 7 2 4" xfId="14937" xr:uid="{B1BD8C1F-2716-41AB-ABC6-4E9A2AEA9A77}"/>
    <cellStyle name="Normal 11 7 3" xfId="5744" xr:uid="{E0B787CB-3158-47F9-9DBA-048A30FC25AC}"/>
    <cellStyle name="Normal 11 7 3 2" xfId="27331" xr:uid="{7B696742-BFA2-4F04-BE1D-D6FC4C83C2DC}"/>
    <cellStyle name="Normal 11 7 3 3" xfId="17768" xr:uid="{65EA2AE8-BC6D-4C38-A9BC-AB8EB0681CE7}"/>
    <cellStyle name="Normal 11 7 4" xfId="10495" xr:uid="{EE586E52-E691-46D8-87B3-E4BE7A33C4F2}"/>
    <cellStyle name="Normal 11 7 4 2" xfId="20601" xr:uid="{286DDEB5-6911-48D9-9A3E-5847705A7C33}"/>
    <cellStyle name="Normal 11 7 5" xfId="24617" xr:uid="{01F7F186-10F3-40E6-B89C-90358BCCC962}"/>
    <cellStyle name="Normal 11 7 6" xfId="14005" xr:uid="{2A84B9EF-12A9-4F4B-B886-192B5FE2B949}"/>
    <cellStyle name="Normal 11 8" xfId="1925" xr:uid="{ECD5ACB2-CAAA-4012-9B2E-037F1E7DB97D}"/>
    <cellStyle name="Normal 11 8 2" xfId="7180" xr:uid="{85DC6F56-0E69-46EA-BE0D-432CC25735F1}"/>
    <cellStyle name="Normal 11 8 2 2" xfId="26561" xr:uid="{9C0E11DD-C343-4B34-9BFD-0D13149FCEA4}"/>
    <cellStyle name="Normal 11 8 2 3" xfId="15928" xr:uid="{17FA3008-2ACD-444E-9D2F-E4BB269A8E50}"/>
    <cellStyle name="Normal 11 8 3" xfId="5727" xr:uid="{5DEBCA36-D59D-40FA-AFCB-C79835BD2484}"/>
    <cellStyle name="Normal 11 8 3 2" xfId="18761" xr:uid="{2F2D5458-337E-4993-A4D5-9C911E6DCFA6}"/>
    <cellStyle name="Normal 11 8 4" xfId="11417" xr:uid="{990938B2-A19E-48EF-B096-DB333AA0D9F7}"/>
    <cellStyle name="Normal 11 8 4 2" xfId="21594" xr:uid="{104B0FDA-5093-4078-A587-BF1A2C603971}"/>
    <cellStyle name="Normal 11 8 5" xfId="24689" xr:uid="{3EE06995-DE48-45A9-823A-C036234340A6}"/>
    <cellStyle name="Normal 11 8 6" xfId="13660" xr:uid="{B74E65C2-47D5-489C-96C8-C36F940CD741}"/>
    <cellStyle name="Normal 11 9" xfId="3289" xr:uid="{FD13251B-B788-4E62-81A1-C5A575228751}"/>
    <cellStyle name="Normal 11 9 2" xfId="6685" xr:uid="{050FEDE3-F22B-41B4-A6D2-2B8F8BBEBBA9}"/>
    <cellStyle name="Normal 11 9 2 2" xfId="27691" xr:uid="{346A2D2E-752B-42A8-A5A7-66D64C4A79B7}"/>
    <cellStyle name="Normal 11 9 2 3" xfId="18368" xr:uid="{BCA8F2DA-908C-4818-B392-A0C8BCB14513}"/>
    <cellStyle name="Normal 11 9 3" xfId="11050" xr:uid="{AF4AD1FF-9BC8-49AB-87C4-00F83C5FE717}"/>
    <cellStyle name="Normal 11 9 3 2" xfId="21201" xr:uid="{8ACAE55F-0AB0-46A4-B8E5-1BC50585A3A6}"/>
    <cellStyle name="Normal 11 9 4" xfId="23755" xr:uid="{2736F723-6C07-47A2-8963-78E10B4C8515}"/>
    <cellStyle name="Normal 11 9 5" xfId="15535" xr:uid="{7E82C341-E593-49D5-BBFC-E7914B50E8FD}"/>
    <cellStyle name="Normal 12" xfId="805" xr:uid="{00000000-0005-0000-0000-000025030000}"/>
    <cellStyle name="Normal 12 10" xfId="23555" xr:uid="{73D89D08-8DDC-42A3-90EF-CBBFBE4DDAF8}"/>
    <cellStyle name="Normal 12 11" xfId="13103" xr:uid="{0468C51D-9F29-4D07-963E-ECAF66E3EDB0}"/>
    <cellStyle name="Normal 12 2" xfId="806" xr:uid="{00000000-0005-0000-0000-000026030000}"/>
    <cellStyle name="Normal 12 2 2" xfId="6704" xr:uid="{49181381-01D3-4828-972F-706F3CD2DFCF}"/>
    <cellStyle name="Normal 12 2 2 2" xfId="26178" xr:uid="{ED265A69-7313-418C-B23F-6AFA53E07B38}"/>
    <cellStyle name="Normal 12 2 2 3" xfId="28683" xr:uid="{61BE88D4-5F17-4862-A5B4-026685959277}"/>
    <cellStyle name="Normal 12 2 2 4" xfId="14939" xr:uid="{5073EFFA-24AC-44F4-AF6F-328EE6693001}"/>
    <cellStyle name="Normal 12 2 3" xfId="5746" xr:uid="{E2766225-C8C0-49D4-96CD-659F02105170}"/>
    <cellStyle name="Normal 12 2 3 2" xfId="26601" xr:uid="{4CC69C16-65FC-43D9-8369-49446C41A8FB}"/>
    <cellStyle name="Normal 12 2 3 3" xfId="28968" xr:uid="{DA97A06C-F866-4191-A176-5A281F7A2C59}"/>
    <cellStyle name="Normal 12 2 3 4" xfId="17770" xr:uid="{59606B74-DE30-421E-8F30-F65DB6BEAEB6}"/>
    <cellStyle name="Normal 12 2 4" xfId="10497" xr:uid="{1843B180-0C4C-412A-9085-6198E0221925}"/>
    <cellStyle name="Normal 12 2 4 2" xfId="29726" xr:uid="{03CEA004-2D09-45A1-A8BA-6CCA7B62D8E1}"/>
    <cellStyle name="Normal 12 2 4 3" xfId="20603" xr:uid="{BA555631-74E5-448A-B28F-FDACED1842FC}"/>
    <cellStyle name="Normal 12 2 5" xfId="23671" xr:uid="{70D83844-2AB5-44EA-A5E2-F407E415FC73}"/>
    <cellStyle name="Normal 12 2 6" xfId="13956" xr:uid="{2C7B3A6A-EEC9-4540-AD08-48F88BEFF0D1}"/>
    <cellStyle name="Normal 12 3" xfId="1939" xr:uid="{0CE1D887-6A88-47BE-8127-C1EDA4A36302}"/>
    <cellStyle name="Normal 12 3 2" xfId="7194" xr:uid="{9A990860-37D7-4F26-A665-E33627F2EC87}"/>
    <cellStyle name="Normal 12 3 2 2" xfId="23416" xr:uid="{3AB1699E-B1EC-4A7E-A01B-DF4900892A9F}"/>
    <cellStyle name="Normal 12 3 2 3" xfId="29040" xr:uid="{959B1FBF-D5B6-4314-A6D0-284D1DAE2D53}"/>
    <cellStyle name="Normal 12 3 2 4" xfId="16376" xr:uid="{72463CC2-9E03-41E4-BFC2-A05505406A54}"/>
    <cellStyle name="Normal 12 3 3" xfId="5745" xr:uid="{8562EB64-8FF5-4F05-8AB2-565087143A21}"/>
    <cellStyle name="Normal 12 3 3 2" xfId="29218" xr:uid="{AE004380-6A53-42C1-82D9-034B7CB0F418}"/>
    <cellStyle name="Normal 12 3 3 3" xfId="19209" xr:uid="{BAB458A0-69A0-46AE-8A0E-648BA5AA23AE}"/>
    <cellStyle name="Normal 12 3 4" xfId="11829" xr:uid="{AF9609B6-DB77-4038-97D2-68CAAD585712}"/>
    <cellStyle name="Normal 12 3 4 2" xfId="22042" xr:uid="{0BAFDA3A-87DC-4C1A-814A-F7EF8618DEC3}"/>
    <cellStyle name="Normal 12 3 5" xfId="24098" xr:uid="{5DFC8CC2-B578-4B52-A261-0267D4555EC1}"/>
    <cellStyle name="Normal 12 3 6" xfId="14279" xr:uid="{14A4EE31-57D1-42FD-B6D9-59C4BF063BD4}"/>
    <cellStyle name="Normal 12 4" xfId="3624" xr:uid="{CAD7EB18-EACE-4ACD-B6F8-03A14A83FDC8}"/>
    <cellStyle name="Normal 12 4 2" xfId="6703" xr:uid="{A1975F2D-4147-4677-B8EE-E2607A36FA96}"/>
    <cellStyle name="Normal 12 4 2 2" xfId="26808" xr:uid="{D85826A6-F27A-417D-9C01-FC91192D2B4A}"/>
    <cellStyle name="Normal 12 4 2 3" xfId="15936" xr:uid="{56E0152F-CBC3-4E86-90B8-9FC1A07283DC}"/>
    <cellStyle name="Normal 12 4 3" xfId="9278" xr:uid="{80F9E9C1-09D3-467D-8FD2-AB93BE3CB416}"/>
    <cellStyle name="Normal 12 4 3 2" xfId="18769" xr:uid="{1A38BC01-F11C-49EE-804A-68258F2FF787}"/>
    <cellStyle name="Normal 12 4 4" xfId="11425" xr:uid="{1ECE0EA7-CD47-4480-8E7E-858D6B99D7B1}"/>
    <cellStyle name="Normal 12 4 4 2" xfId="21602" xr:uid="{40984372-7029-492A-9193-C5A39C0D2597}"/>
    <cellStyle name="Normal 12 4 5" xfId="24310" xr:uid="{5317708F-5FA7-402C-AFB8-E865C5E0F74D}"/>
    <cellStyle name="Normal 12 4 6" xfId="13668" xr:uid="{F6EDDFB2-91EA-4DAD-8380-97E9014415FD}"/>
    <cellStyle name="Normal 12 5" xfId="3297" xr:uid="{06CB4B50-A51D-4E61-B8AD-82586558D93C}"/>
    <cellStyle name="Normal 12 5 2" xfId="8984" xr:uid="{0F7E46CB-1963-4CF6-9989-4F439E9EECC1}"/>
    <cellStyle name="Normal 12 5 2 2" xfId="18376" xr:uid="{6EFB2E24-A5CA-4074-8C2E-9D5CDF40776A}"/>
    <cellStyle name="Normal 12 5 3" xfId="11058" xr:uid="{C16426D5-D3FC-4D83-87A5-89009F11A50D}"/>
    <cellStyle name="Normal 12 5 3 2" xfId="21209" xr:uid="{C49F7FFF-4B16-4FF9-9D92-04D2A650CE91}"/>
    <cellStyle name="Normal 12 5 4" xfId="25008" xr:uid="{C863B783-3B18-4451-9F13-93672F7D5F4D}"/>
    <cellStyle name="Normal 12 5 5" xfId="15543" xr:uid="{80541DDB-90AD-4685-B7B8-B0732CB43ADB}"/>
    <cellStyle name="Normal 12 6" xfId="4212" xr:uid="{F7248937-8CCC-4BD0-BDF7-27F225B2A04C}"/>
    <cellStyle name="Normal 12 6 2" xfId="9664" xr:uid="{A368568A-C527-4E4F-88CE-635FD60D7DF9}"/>
    <cellStyle name="Normal 12 6 2 2" xfId="19611" xr:uid="{6F3C4F32-41E8-46DF-AD2A-0F912A65531B}"/>
    <cellStyle name="Normal 12 6 3" xfId="12228" xr:uid="{16C37F56-22FC-4339-A808-BF6A2887FCE7}"/>
    <cellStyle name="Normal 12 6 3 2" xfId="22444" xr:uid="{F34FA36D-DB23-41D9-8D0E-739B21D42E5B}"/>
    <cellStyle name="Normal 12 6 4" xfId="16778" xr:uid="{38713D45-A9D4-4554-82D0-6B603E4698C1}"/>
    <cellStyle name="Normal 12 7" xfId="8011" xr:uid="{4037C4B6-1426-4CB5-83F8-F081854B38DF}"/>
    <cellStyle name="Normal 12 7 2" xfId="14938" xr:uid="{DF78DAA5-D811-4DB1-A898-9C6214271ACB}"/>
    <cellStyle name="Normal 12 8" xfId="8530" xr:uid="{55BCF0EE-DA71-4824-9F3F-8A18C371D004}"/>
    <cellStyle name="Normal 12 8 2" xfId="17769" xr:uid="{C9E147D3-2670-4535-B39F-14B54BF8047F}"/>
    <cellStyle name="Normal 12 9" xfId="10496" xr:uid="{BDB5DF59-967D-451C-97F1-E8314E4FC737}"/>
    <cellStyle name="Normal 12 9 2" xfId="20602" xr:uid="{C54D8F3A-2C24-45CC-B8D5-2E80DDE4CF09}"/>
    <cellStyle name="Normal 13" xfId="807" xr:uid="{00000000-0005-0000-0000-000027030000}"/>
    <cellStyle name="Normal 13 2" xfId="1940" xr:uid="{65DCECB8-F07A-445C-99BF-6EE0F63039F4}"/>
    <cellStyle name="Normal 13 2 2" xfId="7195" xr:uid="{32B43665-638D-48C1-8EBD-7F9A4A36DED1}"/>
    <cellStyle name="Normal 13 2 2 2" xfId="27859" xr:uid="{16850E72-F81A-4F5A-9456-AEC1DA1D1388}"/>
    <cellStyle name="Normal 13 2 2 3" xfId="16131" xr:uid="{62D0CBC2-E219-44EC-8131-C98DF7C08BD8}"/>
    <cellStyle name="Normal 13 2 3" xfId="5747" xr:uid="{5DF4997B-8D86-4D3F-B3A5-C527D2D1170B}"/>
    <cellStyle name="Normal 13 2 3 2" xfId="18964" xr:uid="{41EBD35D-17A1-469D-B639-C5D926B12C4D}"/>
    <cellStyle name="Normal 13 2 4" xfId="11618" xr:uid="{F893C79A-C6E8-4BCA-96BE-BEA8B3E13081}"/>
    <cellStyle name="Normal 13 2 4 2" xfId="21797" xr:uid="{EE3D4A5A-26CF-4538-92BC-19102D8C9900}"/>
    <cellStyle name="Normal 13 2 5" xfId="25578" xr:uid="{85768645-68B5-46F8-B9CA-C6A109CCBB77}"/>
    <cellStyle name="Normal 13 2 6" xfId="13953" xr:uid="{3C56D478-E138-4199-BD8C-8E3417A2C35C}"/>
    <cellStyle name="Normal 13 3" xfId="5240" xr:uid="{B6432774-0E89-4EF2-94ED-79FAC2A1DDDB}"/>
    <cellStyle name="Normal 13 3 2" xfId="6705" xr:uid="{A8D2535B-EE4D-4756-80A7-EB3418DA2C09}"/>
    <cellStyle name="Normal 13 3 3" xfId="14940" xr:uid="{620E9085-F2CE-42BA-8308-FA24CB23DBD0}"/>
    <cellStyle name="Normal 13 4" xfId="5447" xr:uid="{BCF07F98-A4E5-4C63-BA48-75562A6C6A73}"/>
    <cellStyle name="Normal 13 4 2" xfId="25269" xr:uid="{2E1E23A5-910C-45D0-841E-8803686DDAB9}"/>
    <cellStyle name="Normal 13 4 3" xfId="17771" xr:uid="{83FFDF78-6285-4D95-BB04-8FBFBA95D252}"/>
    <cellStyle name="Normal 13 5" xfId="10498" xr:uid="{A90A29DA-3407-4DE2-8855-C53F232E4E29}"/>
    <cellStyle name="Normal 13 5 2" xfId="20604" xr:uid="{AF482974-0291-46B7-B648-C8AA313C5CFB}"/>
    <cellStyle name="Normal 13 6" xfId="25169" xr:uid="{8B2BB928-74D9-40EF-8C8A-099594661AB7}"/>
    <cellStyle name="Normal 13 7" xfId="13261" xr:uid="{1A5CA37C-1861-48E6-859D-28A10B61CCFA}"/>
    <cellStyle name="Normal 14" xfId="808" xr:uid="{00000000-0005-0000-0000-000028030000}"/>
    <cellStyle name="Normal 14 2" xfId="1941" xr:uid="{76DA7364-7A09-4F10-B057-69516C21E50A}"/>
    <cellStyle name="Normal 14 2 2" xfId="7196" xr:uid="{187939FA-25B0-4A95-B783-EB417E0C8E13}"/>
    <cellStyle name="Normal 14 2 3" xfId="5748" xr:uid="{646201DE-DB8C-4C84-B3B2-7F85FC3B0BA1}"/>
    <cellStyle name="Normal 14 2 4" xfId="14941" xr:uid="{002D7B14-6265-40B4-BAE1-48EB857B7BBF}"/>
    <cellStyle name="Normal 14 3" xfId="5145" xr:uid="{AB52D28F-21E6-4858-8468-50DC993FD7BC}"/>
    <cellStyle name="Normal 14 3 2" xfId="6706" xr:uid="{B69A585E-7B0A-47F4-84EA-F05316D0F648}"/>
    <cellStyle name="Normal 14 3 3" xfId="17772" xr:uid="{5F7D4041-42AE-4DA5-B775-C052A7D50821}"/>
    <cellStyle name="Normal 14 4" xfId="5319" xr:uid="{BCB918B2-9613-4FEA-BE89-024F06E6B064}"/>
    <cellStyle name="Normal 14 4 2" xfId="20605" xr:uid="{1E20ED31-428B-4DDE-9B3A-13B4092B31B2}"/>
    <cellStyle name="Normal 14 5" xfId="24991" xr:uid="{AC1A3A0B-CEF4-46E1-B722-446B3BD007EF}"/>
    <cellStyle name="Normal 14 6" xfId="13959" xr:uid="{0008D24E-B2C0-421C-AE9C-0E03718A2DF4}"/>
    <cellStyle name="Normal 15" xfId="1775" xr:uid="{58FCB7A7-57D3-4042-BCE3-868310151B68}"/>
    <cellStyle name="Normal 15 2" xfId="3431" xr:uid="{3E140900-446B-4A02-B115-83951DB6C18A}"/>
    <cellStyle name="Normal 15 2 2" xfId="7155" xr:uid="{64E99206-BD92-4B7B-ACB0-B2C6D15F80D7}"/>
    <cellStyle name="Normal 15 3" xfId="5548" xr:uid="{3511594F-F3E1-4143-84C4-B7B4AD49DEDB}"/>
    <cellStyle name="Normal 16" xfId="3430" xr:uid="{E5F3823D-9620-47C5-A65A-B6DC71ED8A77}"/>
    <cellStyle name="Normal 16 2" xfId="8314" xr:uid="{43113CC7-50CA-4DFD-B7DD-3E17A5DFF114}"/>
    <cellStyle name="Normal 16 2 2" xfId="28678" xr:uid="{D824E43C-64EA-4A59-A437-D45687832FF9}"/>
    <cellStyle name="Normal 16 2 3" xfId="15704" xr:uid="{30E70C6C-E800-4408-8304-DF8D7F636722}"/>
    <cellStyle name="Normal 16 3" xfId="9088" xr:uid="{9BAA9D6A-5BA4-4AC2-913D-B62C2DC1DCC0}"/>
    <cellStyle name="Normal 16 3 2" xfId="18537" xr:uid="{DDB00393-2022-475B-9B63-9C2B2532C1CC}"/>
    <cellStyle name="Normal 16 4" xfId="11195" xr:uid="{8FEFAA09-9D3F-4F8F-B212-A843A9BCCBFF}"/>
    <cellStyle name="Normal 16 4 2" xfId="21370" xr:uid="{1E6B09E3-09D2-4857-B152-1A0DF294E14A}"/>
    <cellStyle name="Normal 16 5" xfId="25679" xr:uid="{E965F3CD-1F99-4331-8628-1CF0AE9EF1BA}"/>
    <cellStyle name="Normal 16 6" xfId="13419" xr:uid="{43DB96DC-05A5-410B-B2B5-CF98D68A3D95}"/>
    <cellStyle name="Normal 17" xfId="7746" xr:uid="{4182F289-454F-48BD-9B02-735F9E68381F}"/>
    <cellStyle name="Normal 17 2" xfId="26709" xr:uid="{66DBEAE5-A78F-40BD-94A3-22ECE3ABDDA1}"/>
    <cellStyle name="Normal 17 3" xfId="14740" xr:uid="{84055C10-09CD-44EF-BF12-4B1A61A80A62}"/>
    <cellStyle name="Normal 17 4" xfId="29942" xr:uid="{BEF6C5AB-C752-4E0C-94DF-20A30B3BE291}"/>
    <cellStyle name="Normal 17 5" xfId="29920" xr:uid="{D98DD54B-937F-4B36-A1CC-119F8CDC896E}"/>
    <cellStyle name="Normal 17 5 2" xfId="29969" xr:uid="{4D087305-42B4-426E-995E-33993144F4E4}"/>
    <cellStyle name="Normal 17 6" xfId="29967" xr:uid="{8FA09646-9DD0-4EE5-AC11-DFF9C1E7FEAA}"/>
    <cellStyle name="Normal 18" xfId="8361" xr:uid="{46CED5E2-863D-4CAF-A215-10F97259CD44}"/>
    <cellStyle name="Normal 18 2" xfId="17571" xr:uid="{4FFB134B-36D6-4E81-B5E2-B3D0E6AD2200}"/>
    <cellStyle name="Normal 19" xfId="10309" xr:uid="{6D9B2660-E8A4-4449-9C9F-EB59CAFD88FF}"/>
    <cellStyle name="Normal 19 2" xfId="20404" xr:uid="{B69ADE55-A01E-427B-8BE0-D391177B2C18}"/>
    <cellStyle name="Normal 2" xfId="809" xr:uid="{00000000-0005-0000-0000-000029030000}"/>
    <cellStyle name="Normal 2 10" xfId="810" xr:uid="{00000000-0005-0000-0000-00002A030000}"/>
    <cellStyle name="Normal 2 10 10" xfId="10499" xr:uid="{D79BBCA5-8180-4D9A-A0A9-CBBE76C0091B}"/>
    <cellStyle name="Normal 2 10 10 2" xfId="20606" xr:uid="{0991924D-BDE4-4029-9FF1-C289B87FA457}"/>
    <cellStyle name="Normal 2 10 11" xfId="24848" xr:uid="{ADBD1591-5626-42A1-8547-52CEAA0995DF}"/>
    <cellStyle name="Normal 2 10 12" xfId="13153" xr:uid="{06DD1991-C325-4011-8E49-60DE351B0941}"/>
    <cellStyle name="Normal 2 10 2" xfId="811" xr:uid="{00000000-0005-0000-0000-00002B030000}"/>
    <cellStyle name="Normal 2 10 2 10" xfId="13311" xr:uid="{D406F4D5-E5EF-43A1-8F46-02B127FF7B6C}"/>
    <cellStyle name="Normal 2 10 2 2" xfId="812" xr:uid="{00000000-0005-0000-0000-00002C030000}"/>
    <cellStyle name="Normal 2 10 2 2 2" xfId="1944" xr:uid="{EC66AFC2-FECA-4F8C-A1BE-E135EA2EEDEB}"/>
    <cellStyle name="Normal 2 10 2 2 2 2" xfId="7199" xr:uid="{24E0D81E-CE51-4296-A45A-26A8BAFBC415}"/>
    <cellStyle name="Normal 2 10 2 2 2 3" xfId="5751" xr:uid="{C1FEA54F-0660-4989-A089-1765219E9181}"/>
    <cellStyle name="Normal 2 10 2 2 2 4" xfId="14944" xr:uid="{621FC3C3-F675-4703-9663-43843AB0BA82}"/>
    <cellStyle name="Normal 2 10 2 2 3" xfId="5267" xr:uid="{1C8A83FB-710D-4125-9D41-832D728D476F}"/>
    <cellStyle name="Normal 2 10 2 2 3 2" xfId="6709" xr:uid="{15444FE3-435A-4B77-A6CB-D6EA9F9D2B83}"/>
    <cellStyle name="Normal 2 10 2 2 3 3" xfId="28673" xr:uid="{8193583D-861E-425C-AF2F-A1BE80EE3539}"/>
    <cellStyle name="Normal 2 10 2 2 3 4" xfId="17775" xr:uid="{0CED0824-5345-4540-9BCF-704AEA761E37}"/>
    <cellStyle name="Normal 2 10 2 2 4" xfId="5475" xr:uid="{A424AF2F-D998-4E7B-8F60-D9D3196FC6FB}"/>
    <cellStyle name="Normal 2 10 2 2 4 2" xfId="29727" xr:uid="{98288677-A4E1-4FCF-A77C-AB4B4917F040}"/>
    <cellStyle name="Normal 2 10 2 2 4 3" xfId="20608" xr:uid="{09465DA4-EFF1-439B-9C9D-A45AB64ACE81}"/>
    <cellStyle name="Normal 2 10 2 2 5" xfId="24572" xr:uid="{D93D5785-C132-4C28-B65B-6342AB2548DE}"/>
    <cellStyle name="Normal 2 10 2 2 6" xfId="14280" xr:uid="{9436EC70-E80F-4D5A-B790-BA968935AD74}"/>
    <cellStyle name="Normal 2 10 2 3" xfId="1943" xr:uid="{A5C2F6D5-9103-41D6-A0AD-E55C9EA61A5B}"/>
    <cellStyle name="Normal 2 10 2 3 2" xfId="7198" xr:uid="{F76AA8D3-2491-4969-8867-3EEF03E5C6DE}"/>
    <cellStyle name="Normal 2 10 2 3 2 2" xfId="28033" xr:uid="{9D9F9CB0-4999-4BD9-A59F-83401D919A1C}"/>
    <cellStyle name="Normal 2 10 2 3 2 3" xfId="15988" xr:uid="{D5C456C9-2031-4801-9D1F-A7FB761C966B}"/>
    <cellStyle name="Normal 2 10 2 3 3" xfId="5750" xr:uid="{D8DBB947-DFBE-412E-B398-06241A961084}"/>
    <cellStyle name="Normal 2 10 2 3 3 2" xfId="18821" xr:uid="{E84DDB86-B330-425C-90D3-E2B1D4D67D83}"/>
    <cellStyle name="Normal 2 10 2 3 4" xfId="11477" xr:uid="{A881820E-1EF6-429C-8E83-73BA6186AF06}"/>
    <cellStyle name="Normal 2 10 2 3 4 2" xfId="21654" xr:uid="{812D38E3-88AC-4CB1-A64B-8CA6C83E8FBC}"/>
    <cellStyle name="Normal 2 10 2 3 5" xfId="23633" xr:uid="{F296A31B-CD0E-44D1-8CF3-558AF57B7365}"/>
    <cellStyle name="Normal 2 10 2 3 6" xfId="13746" xr:uid="{FBD230DE-4C78-45CC-9F61-2A173F7C6C8F}"/>
    <cellStyle name="Normal 2 10 2 4" xfId="3429" xr:uid="{780EA326-BC1C-4E31-A639-43F0FFA471DD}"/>
    <cellStyle name="Normal 2 10 2 4 2" xfId="6708" xr:uid="{BC53DCEE-23CA-4126-8FE7-243EA2BEAFE4}"/>
    <cellStyle name="Normal 2 10 2 4 2 2" xfId="28298" xr:uid="{E639B91E-B795-45C0-B483-DA722E414115}"/>
    <cellStyle name="Normal 2 10 2 4 2 3" xfId="18532" xr:uid="{523755F5-65B4-465B-9850-CAE4FD1C494D}"/>
    <cellStyle name="Normal 2 10 2 4 3" xfId="11190" xr:uid="{944A3892-3049-4485-B471-5BDB0ACF8B11}"/>
    <cellStyle name="Normal 2 10 2 4 3 2" xfId="21365" xr:uid="{5FE73B8F-D1A8-45BD-9782-094816D5CAB6}"/>
    <cellStyle name="Normal 2 10 2 4 4" xfId="25431" xr:uid="{2C9AC37F-181C-4207-9184-2DEAB118D734}"/>
    <cellStyle name="Normal 2 10 2 4 5" xfId="15699" xr:uid="{FA6D02B0-20AD-453C-A755-D4FF18A7B213}"/>
    <cellStyle name="Normal 2 10 2 5" xfId="4339" xr:uid="{EC0B25C2-9D0C-43BF-92BC-A4CB471C0BDF}"/>
    <cellStyle name="Normal 2 10 2 5 2" xfId="9778" xr:uid="{3C62C823-5537-492D-BEA9-16682000553C}"/>
    <cellStyle name="Normal 2 10 2 5 2 2" xfId="19733" xr:uid="{BDED2DBC-4987-427E-8059-4B4BF50D6804}"/>
    <cellStyle name="Normal 2 10 2 5 3" xfId="12348" xr:uid="{7B39A491-FA4D-4F2A-A503-CFA5214D1612}"/>
    <cellStyle name="Normal 2 10 2 5 3 2" xfId="22566" xr:uid="{AE279DE4-BAB7-4039-826F-609CE7130066}"/>
    <cellStyle name="Normal 2 10 2 5 4" xfId="26549" xr:uid="{52707664-2AAE-4182-AB48-E8E562E32798}"/>
    <cellStyle name="Normal 2 10 2 5 5" xfId="16900" xr:uid="{E0BA8EC9-8D5A-4822-8A4A-26D5AB176593}"/>
    <cellStyle name="Normal 2 10 2 6" xfId="8013" xr:uid="{03378D75-5DBF-4EB7-BFB4-ECA3277DC145}"/>
    <cellStyle name="Normal 2 10 2 6 2" xfId="14943" xr:uid="{34375F5C-788C-4FD3-99B8-9331ED688509}"/>
    <cellStyle name="Normal 2 10 2 7" xfId="8532" xr:uid="{F4A43381-F953-4185-839E-85A482A36129}"/>
    <cellStyle name="Normal 2 10 2 7 2" xfId="17774" xr:uid="{0FD89D80-8D87-4A65-8E10-E7A28DB52955}"/>
    <cellStyle name="Normal 2 10 2 8" xfId="10500" xr:uid="{6467E1E1-8C2E-4EC9-B989-DA6D84787A9D}"/>
    <cellStyle name="Normal 2 10 2 8 2" xfId="20607" xr:uid="{796320C9-B3C9-46A2-83E4-84CF83E30A1F}"/>
    <cellStyle name="Normal 2 10 2 9" xfId="24153" xr:uid="{7928EF05-398E-4614-B924-EDFBB2A74096}"/>
    <cellStyle name="Normal 2 10 3" xfId="813" xr:uid="{00000000-0005-0000-0000-00002D030000}"/>
    <cellStyle name="Normal 2 10 3 2" xfId="1945" xr:uid="{B0210A32-3B65-4A20-B289-79655C6FCA22}"/>
    <cellStyle name="Normal 2 10 3 2 2" xfId="7200" xr:uid="{D31FE514-6B7A-420D-8619-F234958BD3E6}"/>
    <cellStyle name="Normal 2 10 3 2 2 2" xfId="29563" xr:uid="{BFCBAADA-34BF-4F4C-8E87-B86E886624DD}"/>
    <cellStyle name="Normal 2 10 3 2 2 3" xfId="20206" xr:uid="{DAC34819-142C-4A33-9A0E-DFAC168B33C5}"/>
    <cellStyle name="Normal 2 10 3 2 3" xfId="5752" xr:uid="{FE8E986E-B807-4585-A763-A2D618525CFE}"/>
    <cellStyle name="Normal 2 10 3 2 3 2" xfId="23039" xr:uid="{AE3FD4C5-11CF-4859-9304-AD94E54CE0CC}"/>
    <cellStyle name="Normal 2 10 3 2 4" xfId="26133" xr:uid="{1FB9C97D-1B06-4DF8-8F58-4344EB589417}"/>
    <cellStyle name="Normal 2 10 3 2 5" xfId="17373" xr:uid="{18B9A8FE-F33E-4D25-AB7C-FE94D5B8146A}"/>
    <cellStyle name="Normal 2 10 3 3" xfId="5198" xr:uid="{BF6697F9-CEFD-4316-9ED3-0DE47C7C4825}"/>
    <cellStyle name="Normal 2 10 3 3 2" xfId="6710" xr:uid="{45044A42-2959-4888-8749-E76BB6690455}"/>
    <cellStyle name="Normal 2 10 3 3 3" xfId="26972" xr:uid="{94C7C5A8-8F62-4265-B259-484C01E7070F}"/>
    <cellStyle name="Normal 2 10 3 3 4" xfId="14945" xr:uid="{5A1C5195-62A1-4493-BF15-54F9544B9B9C}"/>
    <cellStyle name="Normal 2 10 3 4" xfId="5397" xr:uid="{C205BFEC-468C-47B7-9A38-0DFFE8276BAA}"/>
    <cellStyle name="Normal 2 10 3 4 2" xfId="24923" xr:uid="{71EE0C7B-99A7-4011-968B-B1ACEC3139FE}"/>
    <cellStyle name="Normal 2 10 3 4 3" xfId="26318" xr:uid="{37D2BEC8-123B-4179-BCE5-F4A737A769A7}"/>
    <cellStyle name="Normal 2 10 3 4 4" xfId="17776" xr:uid="{C963CBA1-10DB-4BEF-A63F-85C3D0CE4DBD}"/>
    <cellStyle name="Normal 2 10 3 5" xfId="10501" xr:uid="{C117B0F5-94BC-4ED5-AA89-73F85DEDA1D6}"/>
    <cellStyle name="Normal 2 10 3 5 2" xfId="29728" xr:uid="{90B23EA4-A19E-41F3-8C88-B2FB0799DB4F}"/>
    <cellStyle name="Normal 2 10 3 5 3" xfId="20609" xr:uid="{DF8D5A99-32B6-4903-879E-E4095C7911C0}"/>
    <cellStyle name="Normal 2 10 3 6" xfId="24440" xr:uid="{C64C1E36-14F3-497B-B851-F464B88FA1C3}"/>
    <cellStyle name="Normal 2 10 3 7" xfId="14281" xr:uid="{B739B0CE-511E-43F7-BDEF-CF9825638CEC}"/>
    <cellStyle name="Normal 2 10 4" xfId="814" xr:uid="{00000000-0005-0000-0000-00002E030000}"/>
    <cellStyle name="Normal 2 10 4 2" xfId="6711" xr:uid="{4C3BD99B-F3C8-4A90-9C6E-AA7315EFA6D3}"/>
    <cellStyle name="Normal 2 10 4 2 2" xfId="26149" xr:uid="{30363619-628A-41D7-845F-7C6A67095767}"/>
    <cellStyle name="Normal 2 10 4 2 3" xfId="28288" xr:uid="{926DAE98-8EF1-4E65-9CA9-CDA38C2A2B17}"/>
    <cellStyle name="Normal 2 10 4 2 4" xfId="14946" xr:uid="{49DB44E4-D922-4521-9234-60EB17AB86A9}"/>
    <cellStyle name="Normal 2 10 4 3" xfId="5753" xr:uid="{EE82976C-85F0-4B5B-8ED8-9C1857F895E2}"/>
    <cellStyle name="Normal 2 10 4 3 2" xfId="27109" xr:uid="{637803C6-D563-4BE6-A680-7B16ADB192E3}"/>
    <cellStyle name="Normal 2 10 4 3 3" xfId="17777" xr:uid="{33E4E1A4-4F69-4347-B9D2-1A92AAE1ED5F}"/>
    <cellStyle name="Normal 2 10 4 4" xfId="10502" xr:uid="{B04131E4-1C40-4587-84AF-CCB0E578718A}"/>
    <cellStyle name="Normal 2 10 4 4 2" xfId="20610" xr:uid="{2A51B3F4-0762-4CD4-A07A-CE66FB7FBD4D}"/>
    <cellStyle name="Normal 2 10 4 5" xfId="24863" xr:uid="{7C5E10D3-5177-4AF7-8C84-00AF91FA1023}"/>
    <cellStyle name="Normal 2 10 4 6" xfId="14009" xr:uid="{D6F6E8D9-8B09-421C-8B36-9E90BA26B6F7}"/>
    <cellStyle name="Normal 2 10 5" xfId="1942" xr:uid="{09E4ACDD-D7C2-4DD7-A577-B9DB3D2956AA}"/>
    <cellStyle name="Normal 2 10 5 2" xfId="7197" xr:uid="{EC24A82A-22FE-40FD-8C2F-DABA5FF3F20B}"/>
    <cellStyle name="Normal 2 10 5 2 2" xfId="28845" xr:uid="{9B3D510F-5693-490F-9ACC-441E574B0044}"/>
    <cellStyle name="Normal 2 10 5 2 3" xfId="15780" xr:uid="{C4A8698B-F501-4425-88C3-28C256D0A9AE}"/>
    <cellStyle name="Normal 2 10 5 3" xfId="5749" xr:uid="{5CEF473B-C16A-42B2-8AF5-064AB7A12773}"/>
    <cellStyle name="Normal 2 10 5 3 2" xfId="18613" xr:uid="{1057B6EA-F451-4F36-8D2C-06584BA5065A}"/>
    <cellStyle name="Normal 2 10 5 4" xfId="11271" xr:uid="{74E1F3D5-1333-4DE2-94FE-06DFBB0083BC}"/>
    <cellStyle name="Normal 2 10 5 4 2" xfId="21446" xr:uid="{348FD3DF-9BD9-4610-8BDA-008B9C2862C5}"/>
    <cellStyle name="Normal 2 10 5 5" xfId="23610" xr:uid="{704FE8D0-D11E-42C9-A6E9-12DE27A5DEF5}"/>
    <cellStyle name="Normal 2 10 5 6" xfId="13498" xr:uid="{50D95AC2-34BA-4C79-AF95-51FA14C06E68}"/>
    <cellStyle name="Normal 2 10 6" xfId="3341" xr:uid="{344F3EBD-C997-4946-80A9-FFF97BED8FA1}"/>
    <cellStyle name="Normal 2 10 6 2" xfId="6707" xr:uid="{A8BF946E-3D49-4DAA-AC48-1FA7A646E049}"/>
    <cellStyle name="Normal 2 10 6 2 2" xfId="28705" xr:uid="{52834400-3AFD-491B-9DD2-620087EE05BF}"/>
    <cellStyle name="Normal 2 10 6 2 3" xfId="18424" xr:uid="{B97A5305-C7CD-44BC-8B44-BCE4E8C5A1B5}"/>
    <cellStyle name="Normal 2 10 6 3" xfId="11102" xr:uid="{1030695D-3BFE-4A46-A31F-58D4D2239D92}"/>
    <cellStyle name="Normal 2 10 6 3 2" xfId="21257" xr:uid="{287D7E43-691B-4AB1-96F0-B4792F024ACF}"/>
    <cellStyle name="Normal 2 10 6 4" xfId="24626" xr:uid="{E8AF8D48-0FEC-402D-BF16-E542DFF6F572}"/>
    <cellStyle name="Normal 2 10 6 5" xfId="15591" xr:uid="{0E1A1E89-72AD-4E78-BF00-E306F72CBC24}"/>
    <cellStyle name="Normal 2 10 7" xfId="4211" xr:uid="{FE3F1CE5-7725-461F-A38A-C4309EDB1610}"/>
    <cellStyle name="Normal 2 10 7 2" xfId="9663" xr:uid="{4075F124-FCCC-458F-A43B-5C74B5C0D21E}"/>
    <cellStyle name="Normal 2 10 7 2 2" xfId="19610" xr:uid="{DE6A5D8A-7218-4274-8B44-30ADE35078DD}"/>
    <cellStyle name="Normal 2 10 7 3" xfId="12227" xr:uid="{5FBBF631-2565-4E74-8CDC-1D39BA7A7972}"/>
    <cellStyle name="Normal 2 10 7 3 2" xfId="22443" xr:uid="{2DA24A38-644C-43EA-836E-00EBCE60672A}"/>
    <cellStyle name="Normal 2 10 7 4" xfId="26982" xr:uid="{78BAA327-4307-4723-827F-7130FD3B9374}"/>
    <cellStyle name="Normal 2 10 7 5" xfId="16777" xr:uid="{37D84FCB-5EF2-4F12-9536-8F8D50BCA0A3}"/>
    <cellStyle name="Normal 2 10 8" xfId="8012" xr:uid="{75F4906D-8A7B-4ADC-8827-125E60F99A56}"/>
    <cellStyle name="Normal 2 10 8 2" xfId="14942" xr:uid="{25DF53E9-0DB1-4F85-AB21-6A3FFCDBBEF9}"/>
    <cellStyle name="Normal 2 10 9" xfId="8531" xr:uid="{4AF25872-C41B-40D3-ACCC-95E2282B41B9}"/>
    <cellStyle name="Normal 2 10 9 2" xfId="17773" xr:uid="{EEB719A8-A86B-4099-948C-4C0D8DF6D19E}"/>
    <cellStyle name="Normal 2 11" xfId="815" xr:uid="{00000000-0005-0000-0000-00002F030000}"/>
    <cellStyle name="Normal 2 11 10" xfId="10503" xr:uid="{77376E1E-FECF-4C0D-8A36-36D6E28552A7}"/>
    <cellStyle name="Normal 2 11 10 2" xfId="20611" xr:uid="{9BEFB536-990E-4AB4-8AF2-06A5B550DC85}"/>
    <cellStyle name="Normal 2 11 11" xfId="23876" xr:uid="{70AF107E-535D-412A-9431-8A867A8B9FD5}"/>
    <cellStyle name="Normal 2 11 12" xfId="13154" xr:uid="{EAABDC58-F352-4849-A983-1C5FFFEF33E0}"/>
    <cellStyle name="Normal 2 11 2" xfId="816" xr:uid="{00000000-0005-0000-0000-000030030000}"/>
    <cellStyle name="Normal 2 11 2 2" xfId="817" xr:uid="{00000000-0005-0000-0000-000031030000}"/>
    <cellStyle name="Normal 2 11 2 2 2" xfId="1948" xr:uid="{D0B9F59B-F4B6-4A9E-B6C4-801B7634A49C}"/>
    <cellStyle name="Normal 2 11 2 2 2 2" xfId="7203" xr:uid="{6463FB94-2849-4384-AF78-8A8147B6404F}"/>
    <cellStyle name="Normal 2 11 2 2 2 3" xfId="5756" xr:uid="{CE8CD190-3D98-49D9-845E-F15000572149}"/>
    <cellStyle name="Normal 2 11 2 2 2 4" xfId="14949" xr:uid="{8CCF3213-FB70-42F8-B071-AC166F05BE20}"/>
    <cellStyle name="Normal 2 11 2 2 3" xfId="5268" xr:uid="{8405A7F7-B9C7-420B-B3A6-4878570215B0}"/>
    <cellStyle name="Normal 2 11 2 2 3 2" xfId="6714" xr:uid="{C1E127FD-6E58-4D7F-9B37-2FC8C10B7943}"/>
    <cellStyle name="Normal 2 11 2 2 3 3" xfId="27205" xr:uid="{F2587A4B-FC1C-47E1-9B19-0F67D866D6FC}"/>
    <cellStyle name="Normal 2 11 2 2 3 4" xfId="17780" xr:uid="{28F0504F-704A-49BC-A922-9C8555369887}"/>
    <cellStyle name="Normal 2 11 2 2 4" xfId="5476" xr:uid="{79C59F10-DC1F-4EF4-920B-F423018BAECB}"/>
    <cellStyle name="Normal 2 11 2 2 4 2" xfId="29729" xr:uid="{2CFAC039-F06B-4474-9B3E-51C0F14173CF}"/>
    <cellStyle name="Normal 2 11 2 2 4 3" xfId="20613" xr:uid="{6ABF0C17-E302-4D2B-83DA-6FAA96DCF0C4}"/>
    <cellStyle name="Normal 2 11 2 2 5" xfId="25336" xr:uid="{1A177B4D-0579-4C9B-B814-3DBD6F004830}"/>
    <cellStyle name="Normal 2 11 2 2 6" xfId="14282" xr:uid="{53ED5BEF-4B76-4021-8F43-9AD0E5F73CFB}"/>
    <cellStyle name="Normal 2 11 2 3" xfId="1947" xr:uid="{30EB32AC-C830-4C61-AE01-8DE715B2C3A3}"/>
    <cellStyle name="Normal 2 11 2 3 2" xfId="7202" xr:uid="{B4374966-5FC7-44FD-83E0-4B2A184AF610}"/>
    <cellStyle name="Normal 2 11 2 3 2 2" xfId="27495" xr:uid="{EA2BF576-46F7-442A-84F0-1BF07B08CF9E}"/>
    <cellStyle name="Normal 2 11 2 3 2 3" xfId="15989" xr:uid="{80E30B28-C840-4F30-A066-5598112A9CA2}"/>
    <cellStyle name="Normal 2 11 2 3 3" xfId="5755" xr:uid="{E0FC1B7A-D845-4569-957F-B9728DD18E71}"/>
    <cellStyle name="Normal 2 11 2 3 3 2" xfId="18822" xr:uid="{2F8569FC-6A04-4990-BA63-90D1BD00D666}"/>
    <cellStyle name="Normal 2 11 2 3 4" xfId="11478" xr:uid="{9E897F99-E9D5-4749-8019-742B02603989}"/>
    <cellStyle name="Normal 2 11 2 3 4 2" xfId="21655" xr:uid="{9C3B2408-779B-4031-832C-A2907C5A8B6B}"/>
    <cellStyle name="Normal 2 11 2 3 5" xfId="25859" xr:uid="{B82F3640-27D2-4D8C-8224-6E6FEEDAD13F}"/>
    <cellStyle name="Normal 2 11 2 3 6" xfId="13747" xr:uid="{7CA59274-C0AF-4313-813D-A7222B72CC7B}"/>
    <cellStyle name="Normal 2 11 2 4" xfId="4574" xr:uid="{F915D758-BF63-42F3-A42B-111DE0CB1783}"/>
    <cellStyle name="Normal 2 11 2 4 2" xfId="6713" xr:uid="{9BF343F5-0F89-4F36-9CEE-8D40EC7015D6}"/>
    <cellStyle name="Normal 2 11 2 4 2 2" xfId="29371" xr:uid="{3EA6E131-0020-4452-B605-F441C665FC1A}"/>
    <cellStyle name="Normal 2 11 2 4 2 3" xfId="19908" xr:uid="{290C90D6-E043-490E-BB3A-8B023CE293BB}"/>
    <cellStyle name="Normal 2 11 2 4 3" xfId="12523" xr:uid="{5B70BAFE-7090-4AAF-8568-BC78E6851A57}"/>
    <cellStyle name="Normal 2 11 2 4 3 2" xfId="22741" xr:uid="{76A838DA-B2CF-404C-80E0-386135629457}"/>
    <cellStyle name="Normal 2 11 2 4 4" xfId="25333" xr:uid="{29202882-65BF-4287-AC3F-3F1AA38C355B}"/>
    <cellStyle name="Normal 2 11 2 4 5" xfId="17075" xr:uid="{480EA40C-632B-4CEA-A7D8-96055D7C0BEE}"/>
    <cellStyle name="Normal 2 11 2 5" xfId="5359" xr:uid="{482BB956-9EB3-415F-8263-5F5B7FEBFFC9}"/>
    <cellStyle name="Normal 2 11 2 5 2" xfId="28063" xr:uid="{BC592605-0A57-494C-A06C-1E3C45AC8377}"/>
    <cellStyle name="Normal 2 11 2 5 3" xfId="14948" xr:uid="{C3F7F32E-A3C1-4B05-88C7-30B9A45250FA}"/>
    <cellStyle name="Normal 2 11 2 6" xfId="8534" xr:uid="{AE20C959-6C24-4C2A-B5F7-1211309D1B00}"/>
    <cellStyle name="Normal 2 11 2 6 2" xfId="17779" xr:uid="{D1C17A51-A8F8-43DB-B218-C53804AD0CE4}"/>
    <cellStyle name="Normal 2 11 2 7" xfId="10504" xr:uid="{F1FF6F94-ECBE-426B-BB27-4B8303CB1877}"/>
    <cellStyle name="Normal 2 11 2 7 2" xfId="20612" xr:uid="{9882A601-DAF3-4076-93BB-3CB9A5C98D5F}"/>
    <cellStyle name="Normal 2 11 2 8" xfId="24647" xr:uid="{743F03E7-90A9-4967-BDBC-A77880119A21}"/>
    <cellStyle name="Normal 2 11 2 9" xfId="13312" xr:uid="{6493E826-34D1-44C3-A2D9-0282B792B95E}"/>
    <cellStyle name="Normal 2 11 3" xfId="818" xr:uid="{00000000-0005-0000-0000-000032030000}"/>
    <cellStyle name="Normal 2 11 3 2" xfId="1949" xr:uid="{12C0ED36-AB60-4044-B9CD-2763AB41077F}"/>
    <cellStyle name="Normal 2 11 3 2 2" xfId="7204" xr:uid="{55BEAFF2-9640-4D9F-9E13-E889268A2288}"/>
    <cellStyle name="Normal 2 11 3 2 2 2" xfId="29564" xr:uid="{61F60506-5A27-4571-B109-C1FB6892013C}"/>
    <cellStyle name="Normal 2 11 3 2 2 3" xfId="20207" xr:uid="{1038C7B8-67D1-4670-ADD4-7FC25F260AF8}"/>
    <cellStyle name="Normal 2 11 3 2 3" xfId="5757" xr:uid="{A22E4FBA-5C9D-44F6-9AD6-9593531E3E33}"/>
    <cellStyle name="Normal 2 11 3 2 3 2" xfId="23040" xr:uid="{12D4A778-FBED-4432-BCA7-74638DAA2BC1}"/>
    <cellStyle name="Normal 2 11 3 2 4" xfId="25977" xr:uid="{E12F92C1-CBA3-4DFA-AB35-21A70BE8A6F5}"/>
    <cellStyle name="Normal 2 11 3 2 5" xfId="17374" xr:uid="{C62EC887-4593-4FD4-9CA1-22F9E4A2484B}"/>
    <cellStyle name="Normal 2 11 3 3" xfId="5199" xr:uid="{01750AE8-9C04-4701-A071-0957B440155E}"/>
    <cellStyle name="Normal 2 11 3 3 2" xfId="6715" xr:uid="{9BCECEB6-BC19-41E4-B595-F3ECE165EDCE}"/>
    <cellStyle name="Normal 2 11 3 3 3" xfId="29069" xr:uid="{E4B4099A-453E-4908-8D6C-433E39F555BF}"/>
    <cellStyle name="Normal 2 11 3 3 4" xfId="14950" xr:uid="{09D53910-95EE-486E-887F-37C56CFE3A89}"/>
    <cellStyle name="Normal 2 11 3 4" xfId="5398" xr:uid="{C17C4C6E-B86B-4C7A-94ED-F6BE83A5653C}"/>
    <cellStyle name="Normal 2 11 3 4 2" xfId="26554" xr:uid="{4A31C84D-F9D3-40F0-A601-4B9631A3B7D1}"/>
    <cellStyle name="Normal 2 11 3 4 3" xfId="28292" xr:uid="{7D833756-61CE-4587-A30C-391BBB2D0FCB}"/>
    <cellStyle name="Normal 2 11 3 4 4" xfId="17781" xr:uid="{215E2517-676E-4409-AC9F-75955B4EEC4E}"/>
    <cellStyle name="Normal 2 11 3 5" xfId="10505" xr:uid="{A214209F-E921-4892-AF89-A31274B9DF36}"/>
    <cellStyle name="Normal 2 11 3 5 2" xfId="29730" xr:uid="{8E3F8C7B-90FF-4A70-91FB-806F03848119}"/>
    <cellStyle name="Normal 2 11 3 5 3" xfId="20614" xr:uid="{48C99618-A7B2-4970-B6F5-28AA8C7A59C6}"/>
    <cellStyle name="Normal 2 11 3 6" xfId="25544" xr:uid="{F5CF3804-755C-4098-ADF9-CDED6F410BB3}"/>
    <cellStyle name="Normal 2 11 3 7" xfId="14283" xr:uid="{814A7CA9-00E6-479C-A626-690C42B4DB96}"/>
    <cellStyle name="Normal 2 11 4" xfId="819" xr:uid="{00000000-0005-0000-0000-000033030000}"/>
    <cellStyle name="Normal 2 11 4 2" xfId="6716" xr:uid="{D7EFD0D4-C34B-4BD3-B0EA-A03C0C920CAC}"/>
    <cellStyle name="Normal 2 11 4 2 2" xfId="25756" xr:uid="{06F3DD0A-DD97-4BA9-9572-C4CE15B6C094}"/>
    <cellStyle name="Normal 2 11 4 2 3" xfId="26541" xr:uid="{F6C1F495-D270-4C37-8CA1-FF5346658CD5}"/>
    <cellStyle name="Normal 2 11 4 2 4" xfId="14951" xr:uid="{A2A2D827-0DF8-46DF-A007-AE217BD26ED8}"/>
    <cellStyle name="Normal 2 11 4 3" xfId="5758" xr:uid="{EC10783E-4D6E-4D7B-9592-BD4AD6BDE77A}"/>
    <cellStyle name="Normal 2 11 4 3 2" xfId="28895" xr:uid="{2BE33AFE-82E8-46A6-A6F3-551F911A5D96}"/>
    <cellStyle name="Normal 2 11 4 3 3" xfId="17782" xr:uid="{283924C0-AD33-4B56-9472-BE8ED730B6AB}"/>
    <cellStyle name="Normal 2 11 4 4" xfId="10506" xr:uid="{042464A3-8911-400C-ABFD-CB0EF498D50D}"/>
    <cellStyle name="Normal 2 11 4 4 2" xfId="20615" xr:uid="{C02B8C32-1131-44A1-85D0-20398D151884}"/>
    <cellStyle name="Normal 2 11 4 5" xfId="23683" xr:uid="{71F5720D-5230-4D3F-B697-BE524C193AF0}"/>
    <cellStyle name="Normal 2 11 4 6" xfId="14010" xr:uid="{54E4420B-6FF5-4283-B9D1-628B5FF109BD}"/>
    <cellStyle name="Normal 2 11 5" xfId="1946" xr:uid="{A8B22936-329F-47C1-B71A-7E789A6B8805}"/>
    <cellStyle name="Normal 2 11 5 2" xfId="7201" xr:uid="{3455CC3E-93E3-4664-96DB-C863B7F603E1}"/>
    <cellStyle name="Normal 2 11 5 2 2" xfId="27680" xr:uid="{B7BEFAC1-8D03-4AF2-9F64-4A99E15FCF95}"/>
    <cellStyle name="Normal 2 11 5 2 3" xfId="15840" xr:uid="{176F3FE5-BE7C-4AA0-BF1C-3E3C1472CE45}"/>
    <cellStyle name="Normal 2 11 5 3" xfId="5754" xr:uid="{85E64F40-0FD7-4152-8E72-6CC0C4A862AF}"/>
    <cellStyle name="Normal 2 11 5 3 2" xfId="18673" xr:uid="{3C113EFA-A82A-44C6-9EE6-DC4EE47D78CB}"/>
    <cellStyle name="Normal 2 11 5 4" xfId="11331" xr:uid="{BAB0BBC2-2D1D-40DD-941F-1EF47531FDFF}"/>
    <cellStyle name="Normal 2 11 5 4 2" xfId="21506" xr:uid="{2066D8B4-A2FF-46C7-805D-D430ACB37D22}"/>
    <cellStyle name="Normal 2 11 5 5" xfId="23622" xr:uid="{14FDCF79-9485-4943-BBE2-58C114AC8A8E}"/>
    <cellStyle name="Normal 2 11 5 6" xfId="13558" xr:uid="{67A1C6B9-95E6-4043-99DD-5E04E9A3C124}"/>
    <cellStyle name="Normal 2 11 6" xfId="3342" xr:uid="{2858CDB7-7AB2-4B78-B7C3-443B00D45A71}"/>
    <cellStyle name="Normal 2 11 6 2" xfId="6712" xr:uid="{4F8453E3-A87C-4373-B2B0-7BF7FA51139C}"/>
    <cellStyle name="Normal 2 11 6 2 2" xfId="27353" xr:uid="{FAE50A41-3DF4-49E2-A04F-92CC789D5813}"/>
    <cellStyle name="Normal 2 11 6 2 3" xfId="18425" xr:uid="{D478260E-3BBB-45C8-8CED-10010F0EADCC}"/>
    <cellStyle name="Normal 2 11 6 3" xfId="11103" xr:uid="{F883E15A-7C44-4411-8894-A23701710BC1}"/>
    <cellStyle name="Normal 2 11 6 3 2" xfId="21258" xr:uid="{4AA9C699-AF8F-4146-9BD8-06DB2827966D}"/>
    <cellStyle name="Normal 2 11 6 4" xfId="23365" xr:uid="{64E16CA3-01A9-4216-A616-E9D760FE1617}"/>
    <cellStyle name="Normal 2 11 6 5" xfId="15592" xr:uid="{7BB5FF82-1A1F-4572-BED4-D0ECE4930CBD}"/>
    <cellStyle name="Normal 2 11 7" xfId="4340" xr:uid="{39738EEB-48F6-406E-851E-3D8AA46B4ABA}"/>
    <cellStyle name="Normal 2 11 7 2" xfId="9779" xr:uid="{6A4DA7E2-BBA9-48C3-8DD0-27904DE69467}"/>
    <cellStyle name="Normal 2 11 7 2 2" xfId="19734" xr:uid="{4D5BF604-485D-446E-BF28-B5C29066D118}"/>
    <cellStyle name="Normal 2 11 7 3" xfId="12349" xr:uid="{A2B726A7-C4FE-4F30-8A25-C0526D33BB61}"/>
    <cellStyle name="Normal 2 11 7 3 2" xfId="22567" xr:uid="{05275931-1C53-4A34-98EF-128A2B070C89}"/>
    <cellStyle name="Normal 2 11 7 4" xfId="26925" xr:uid="{1B65E784-2059-43ED-9C36-E2C887BE603F}"/>
    <cellStyle name="Normal 2 11 7 5" xfId="16901" xr:uid="{AFD79859-A5AB-44C3-A4FD-4A91EACAABBC}"/>
    <cellStyle name="Normal 2 11 8" xfId="8014" xr:uid="{4D7C6C83-BBCF-4934-93A2-EBE963472754}"/>
    <cellStyle name="Normal 2 11 8 2" xfId="14947" xr:uid="{B3E80BE8-A610-4F23-9FE8-0373FDD3ACEC}"/>
    <cellStyle name="Normal 2 11 9" xfId="8533" xr:uid="{BB42FDB5-C4E5-4D0C-98B3-D7ABD20B14AB}"/>
    <cellStyle name="Normal 2 11 9 2" xfId="17778" xr:uid="{B8782401-B5FF-461B-BFD2-133853B3264F}"/>
    <cellStyle name="Normal 2 12" xfId="820" xr:uid="{00000000-0005-0000-0000-000034030000}"/>
    <cellStyle name="Normal 2 12 10" xfId="24853" xr:uid="{D2F37F0A-539D-4F77-9149-174399ED5487}"/>
    <cellStyle name="Normal 2 12 11" xfId="13155" xr:uid="{DA38484F-DDB7-49A2-B57A-B0AB41656608}"/>
    <cellStyle name="Normal 2 12 2" xfId="821" xr:uid="{00000000-0005-0000-0000-000035030000}"/>
    <cellStyle name="Normal 2 12 2 2" xfId="1951" xr:uid="{61628884-DA49-4922-8D57-BB6997CD274D}"/>
    <cellStyle name="Normal 2 12 2 2 2" xfId="7206" xr:uid="{8BF808AA-628B-46AA-88CF-F4EB6BE75CF0}"/>
    <cellStyle name="Normal 2 12 2 2 2 2" xfId="26441" xr:uid="{134437E2-47E8-479B-9D6B-8F65EBE23E53}"/>
    <cellStyle name="Normal 2 12 2 2 2 3" xfId="27641" xr:uid="{C7236A8C-1D7A-459C-8C60-1A2C125EF01E}"/>
    <cellStyle name="Normal 2 12 2 2 2 4" xfId="16377" xr:uid="{0D21E1ED-74F5-4B0D-859A-1882A11C55B5}"/>
    <cellStyle name="Normal 2 12 2 2 3" xfId="5760" xr:uid="{FB8E104A-469D-4F65-83C7-BE5CA7DA70F1}"/>
    <cellStyle name="Normal 2 12 2 2 3 2" xfId="29219" xr:uid="{2EB8D677-9261-4C1D-B2B5-6B41787AA62E}"/>
    <cellStyle name="Normal 2 12 2 2 3 3" xfId="19210" xr:uid="{AB7B4F0F-F6B2-4725-A957-A2A94C1F611A}"/>
    <cellStyle name="Normal 2 12 2 2 4" xfId="11830" xr:uid="{1C9F043E-406A-4A8B-8DA5-AE04D978507E}"/>
    <cellStyle name="Normal 2 12 2 2 4 2" xfId="22043" xr:uid="{E5302CD1-A20C-49D9-9141-D46F8757BA33}"/>
    <cellStyle name="Normal 2 12 2 2 5" xfId="24196" xr:uid="{62107B01-89D1-46FF-9A38-1024B27A2730}"/>
    <cellStyle name="Normal 2 12 2 2 6" xfId="14284" xr:uid="{08CFD98E-36D1-4B11-966D-0BACC7CC4E86}"/>
    <cellStyle name="Normal 2 12 2 3" xfId="4575" xr:uid="{939E5A85-CE12-483C-A283-9843BC6CEA88}"/>
    <cellStyle name="Normal 2 12 2 3 2" xfId="6718" xr:uid="{1F1F9DFC-BE53-4BC1-A47D-B38B84AFA246}"/>
    <cellStyle name="Normal 2 12 2 3 2 2" xfId="29372" xr:uid="{9D91FCE7-0222-4162-B860-0E393BD25E16}"/>
    <cellStyle name="Normal 2 12 2 3 2 3" xfId="19909" xr:uid="{96A3998B-3271-4B9A-B4EB-6CF4C51D758B}"/>
    <cellStyle name="Normal 2 12 2 3 3" xfId="12524" xr:uid="{EFBBEB6D-9C75-4899-9A0A-098D6131B729}"/>
    <cellStyle name="Normal 2 12 2 3 3 2" xfId="22742" xr:uid="{AA4E686B-9FB3-4142-AC23-32D6FF37F95B}"/>
    <cellStyle name="Normal 2 12 2 3 4" xfId="26009" xr:uid="{6DEAE76A-87A4-49F8-A991-1839DA7A8EF9}"/>
    <cellStyle name="Normal 2 12 2 3 5" xfId="17076" xr:uid="{7A1B8BE5-D56E-409D-878A-520C6BF11092}"/>
    <cellStyle name="Normal 2 12 2 4" xfId="5399" xr:uid="{02BFB143-30E7-4535-8361-4BD1CF0542A2}"/>
    <cellStyle name="Normal 2 12 2 4 2" xfId="27103" xr:uid="{19BE77B9-B3A8-4B37-B88B-A35F491BBC36}"/>
    <cellStyle name="Normal 2 12 2 4 3" xfId="26464" xr:uid="{46512FEA-D055-4CEC-877B-CF52F5EA3AA0}"/>
    <cellStyle name="Normal 2 12 2 4 4" xfId="14953" xr:uid="{57633A5F-0E32-4815-8FA2-13434063D963}"/>
    <cellStyle name="Normal 2 12 2 5" xfId="8536" xr:uid="{C1738010-F5B3-4735-839B-EBD1626E60A0}"/>
    <cellStyle name="Normal 2 12 2 5 2" xfId="28062" xr:uid="{CD07A25B-5814-48F0-A237-9DE02D8428A5}"/>
    <cellStyle name="Normal 2 12 2 5 3" xfId="17784" xr:uid="{AF2B052D-EC19-4678-8FC4-FAE85CD44C14}"/>
    <cellStyle name="Normal 2 12 2 6" xfId="10508" xr:uid="{308F9088-166D-4D79-9E9B-77EED0F695A6}"/>
    <cellStyle name="Normal 2 12 2 6 2" xfId="20617" xr:uid="{A26BE8AD-ED07-4CEB-B6B7-045482B7B4D6}"/>
    <cellStyle name="Normal 2 12 2 7" xfId="24399" xr:uid="{F2FEAE1A-B916-4300-BF72-9A9F0A1A7A88}"/>
    <cellStyle name="Normal 2 12 2 8" xfId="13313" xr:uid="{C68C8E89-5E00-40DB-B764-205606787B85}"/>
    <cellStyle name="Normal 2 12 3" xfId="822" xr:uid="{00000000-0005-0000-0000-000036030000}"/>
    <cellStyle name="Normal 2 12 3 2" xfId="6719" xr:uid="{ED5E3BB9-7A53-4CBB-9396-444D099E2886}"/>
    <cellStyle name="Normal 2 12 3 2 2" xfId="25760" xr:uid="{BEB89723-705B-4C72-B097-1FE1E93E8B0F}"/>
    <cellStyle name="Normal 2 12 3 2 3" xfId="28491" xr:uid="{7F13C45B-90D9-4C5D-98CA-0AB7605B46BE}"/>
    <cellStyle name="Normal 2 12 3 2 4" xfId="14954" xr:uid="{82FDD52D-A31E-4124-BFC0-28AA8993B7FA}"/>
    <cellStyle name="Normal 2 12 3 3" xfId="5761" xr:uid="{A1361EC3-07F6-4D34-93C7-5CF721F03AC7}"/>
    <cellStyle name="Normal 2 12 3 3 2" xfId="29081" xr:uid="{E4CD496D-2BD0-4BCF-877C-9FED606A80E4}"/>
    <cellStyle name="Normal 2 12 3 3 3" xfId="28622" xr:uid="{81B11EA0-FB59-409A-B543-BF44B44673B9}"/>
    <cellStyle name="Normal 2 12 3 3 4" xfId="17785" xr:uid="{7DBBFFEF-982F-4A0F-A0C1-99B41D3A4FDC}"/>
    <cellStyle name="Normal 2 12 3 4" xfId="10509" xr:uid="{98C8BCFF-3D04-451E-9854-4BF21C19C87B}"/>
    <cellStyle name="Normal 2 12 3 4 2" xfId="27341" xr:uid="{EF45C9BB-4A33-4925-B11E-7F994F709727}"/>
    <cellStyle name="Normal 2 12 3 4 3" xfId="29731" xr:uid="{13D58859-EEE1-4F02-BE45-A4586948E26C}"/>
    <cellStyle name="Normal 2 12 3 4 4" xfId="20618" xr:uid="{C31E689C-EBBC-464A-B8E2-3712400B781D}"/>
    <cellStyle name="Normal 2 12 3 5" xfId="25056" xr:uid="{F731B2F2-F49F-4FC9-A3B1-1BCFAF8FBCD6}"/>
    <cellStyle name="Normal 2 12 3 6" xfId="27284" xr:uid="{4CDE3D0B-9EA1-4F4A-9A0C-B1676CEB8235}"/>
    <cellStyle name="Normal 2 12 3 7" xfId="14011" xr:uid="{52E99684-D882-4EEB-AE31-B6F611D00E4D}"/>
    <cellStyle name="Normal 2 12 4" xfId="1950" xr:uid="{C6264133-17EA-46C8-AC1C-EEDC13BAE001}"/>
    <cellStyle name="Normal 2 12 4 2" xfId="7205" xr:uid="{907D27D3-9FA8-4B11-A34D-85CD6BA7B181}"/>
    <cellStyle name="Normal 2 12 4 2 2" xfId="27375" xr:uid="{7B2A06B7-6428-4195-B4B9-040B8143E731}"/>
    <cellStyle name="Normal 2 12 4 2 3" xfId="15990" xr:uid="{A4FBD0E2-C9BB-49D6-B63F-6ED1D6EA9DA2}"/>
    <cellStyle name="Normal 2 12 4 3" xfId="5759" xr:uid="{C491CA96-E05A-489C-AE52-96E969202C60}"/>
    <cellStyle name="Normal 2 12 4 3 2" xfId="18823" xr:uid="{DEA2AC57-8654-45E7-969A-41BA907D028B}"/>
    <cellStyle name="Normal 2 12 4 4" xfId="11479" xr:uid="{C7FBAE1B-FD7F-426B-94EC-9354F4987131}"/>
    <cellStyle name="Normal 2 12 4 4 2" xfId="21656" xr:uid="{B012F70B-DA19-44EF-A481-EB558205BADB}"/>
    <cellStyle name="Normal 2 12 4 5" xfId="23634" xr:uid="{202893AB-D0FD-40C0-80D0-13FFBCFA5794}"/>
    <cellStyle name="Normal 2 12 4 6" xfId="13748" xr:uid="{D194AC5E-DA51-475A-BA7F-95F65C6E1AF6}"/>
    <cellStyle name="Normal 2 12 5" xfId="3343" xr:uid="{596B8919-9D94-4622-B390-875B989CFD74}"/>
    <cellStyle name="Normal 2 12 5 2" xfId="6717" xr:uid="{5AC07A1D-8493-43E9-A018-4641B45DB858}"/>
    <cellStyle name="Normal 2 12 5 2 2" xfId="27602" xr:uid="{8138CE88-7A3D-45E5-9B33-18477CE50459}"/>
    <cellStyle name="Normal 2 12 5 2 3" xfId="18426" xr:uid="{57DA5E94-0FA2-4123-B8C4-D5C85371BFDE}"/>
    <cellStyle name="Normal 2 12 5 3" xfId="11104" xr:uid="{51A981C4-3F31-4040-8B81-699A16188423}"/>
    <cellStyle name="Normal 2 12 5 3 2" xfId="21259" xr:uid="{34FFAA8C-E1EC-4B9F-A6B7-A02118A26E2C}"/>
    <cellStyle name="Normal 2 12 5 4" xfId="23959" xr:uid="{4F79FE8C-B306-4DC3-B727-62451FBAAD20}"/>
    <cellStyle name="Normal 2 12 5 5" xfId="15593" xr:uid="{41D1B4D2-5F88-477B-A028-4B6E57CF49CD}"/>
    <cellStyle name="Normal 2 12 6" xfId="4341" xr:uid="{379D7F21-96B0-4E0F-9E76-51B82B6F87A8}"/>
    <cellStyle name="Normal 2 12 6 2" xfId="9780" xr:uid="{1D0B699E-0828-4B1B-B873-6FA6CE3B30B6}"/>
    <cellStyle name="Normal 2 12 6 2 2" xfId="29323" xr:uid="{C390EB04-C2E1-46B4-8E40-A7DB6FBDB451}"/>
    <cellStyle name="Normal 2 12 6 2 3" xfId="19735" xr:uid="{32359135-D04E-4AA8-90FE-3874FD341455}"/>
    <cellStyle name="Normal 2 12 6 3" xfId="12350" xr:uid="{506802AA-6B7C-4316-B130-4E26F3B77A77}"/>
    <cellStyle name="Normal 2 12 6 3 2" xfId="22568" xr:uid="{51F88461-0DC4-44B7-A428-C882F0E2D720}"/>
    <cellStyle name="Normal 2 12 6 4" xfId="27673" xr:uid="{B9053B1A-BDCB-4F1F-AE1A-1828FC3C6904}"/>
    <cellStyle name="Normal 2 12 6 5" xfId="16902" xr:uid="{ECDE04F6-DADF-442D-8508-0EB6AEE75115}"/>
    <cellStyle name="Normal 2 12 7" xfId="8015" xr:uid="{468CEBF1-6535-45C8-9187-B9E41BAEEDDB}"/>
    <cellStyle name="Normal 2 12 7 2" xfId="27628" xr:uid="{F9F11462-FD76-424D-8A81-9E8BB0F8AE8F}"/>
    <cellStyle name="Normal 2 12 7 3" xfId="14952" xr:uid="{61798C9C-67C9-4F7B-AB7D-8975AB13D69B}"/>
    <cellStyle name="Normal 2 12 8" xfId="8535" xr:uid="{E3EB640A-C60C-44C2-99D9-D58AF4EF574D}"/>
    <cellStyle name="Normal 2 12 8 2" xfId="17783" xr:uid="{E6256F5C-D6B5-46CE-84A7-E63FB5D5BA3B}"/>
    <cellStyle name="Normal 2 12 9" xfId="10507" xr:uid="{4D21533A-2D10-493F-A734-717AF13B5155}"/>
    <cellStyle name="Normal 2 12 9 2" xfId="20616" xr:uid="{E75D62C0-071E-4B1D-A2A1-90117D4BB9BB}"/>
    <cellStyle name="Normal 2 13" xfId="823" xr:uid="{00000000-0005-0000-0000-000037030000}"/>
    <cellStyle name="Normal 2 13 10" xfId="13156" xr:uid="{A896153B-E773-4D18-8899-5708F912FD21}"/>
    <cellStyle name="Normal 2 13 2" xfId="824" xr:uid="{00000000-0005-0000-0000-000038030000}"/>
    <cellStyle name="Normal 2 13 2 2" xfId="1953" xr:uid="{0304E70C-443A-4A83-AD5D-AB2F73E100E3}"/>
    <cellStyle name="Normal 2 13 2 2 2" xfId="7208" xr:uid="{A92C5BA3-D31A-4E15-AE19-101676331A8D}"/>
    <cellStyle name="Normal 2 13 2 2 2 2" xfId="28374" xr:uid="{DF031397-9D4A-4ED4-861D-ECDC85AAB9CF}"/>
    <cellStyle name="Normal 2 13 2 2 2 3" xfId="27080" xr:uid="{209F10C0-C14D-4C87-B0D5-DE24447EA469}"/>
    <cellStyle name="Normal 2 13 2 2 2 4" xfId="16164" xr:uid="{4C12E160-B847-4F2F-AEF8-B12C772C7ABE}"/>
    <cellStyle name="Normal 2 13 2 2 3" xfId="5763" xr:uid="{01939B13-667C-4652-A50D-C2362016C212}"/>
    <cellStyle name="Normal 2 13 2 2 3 2" xfId="28262" xr:uid="{3577F041-5BA5-487F-9257-0CB299021068}"/>
    <cellStyle name="Normal 2 13 2 2 3 3" xfId="18997" xr:uid="{6E010F72-FFC8-4975-BAC9-5E707C383F73}"/>
    <cellStyle name="Normal 2 13 2 2 4" xfId="11642" xr:uid="{079EE309-4720-41DF-83F0-4A13642C6DCC}"/>
    <cellStyle name="Normal 2 13 2 2 4 2" xfId="21830" xr:uid="{A8C209A6-40EA-4396-AAA3-B0DD8CF7D5E8}"/>
    <cellStyle name="Normal 2 13 2 2 5" xfId="25341" xr:uid="{A584BA8D-CD42-4453-B2DE-BC5AD596AB00}"/>
    <cellStyle name="Normal 2 13 2 2 6" xfId="14012" xr:uid="{FE21E8FC-7868-4029-88D1-D48F3213E4C9}"/>
    <cellStyle name="Normal 2 13 2 3" xfId="5200" xr:uid="{5C6817CD-44CA-4AF2-B144-7AA100312603}"/>
    <cellStyle name="Normal 2 13 2 3 2" xfId="6721" xr:uid="{1A716EE3-90DA-43F5-84AD-C32B1549577D}"/>
    <cellStyle name="Normal 2 13 2 3 3" xfId="29060" xr:uid="{A9345530-3FF4-470F-82C3-9A285C6E6236}"/>
    <cellStyle name="Normal 2 13 2 3 4" xfId="14956" xr:uid="{94C4695C-7370-4B27-A6E2-DBB10DDEE0FE}"/>
    <cellStyle name="Normal 2 13 2 4" xfId="5400" xr:uid="{BDD03BAF-84F3-4A33-816A-498E15F092D4}"/>
    <cellStyle name="Normal 2 13 2 4 2" xfId="27020" xr:uid="{F32DEC62-E7C1-4FEC-8D70-ED8F0EB98157}"/>
    <cellStyle name="Normal 2 13 2 4 3" xfId="27210" xr:uid="{691834D3-E6A8-4FB5-B682-40E0429D4207}"/>
    <cellStyle name="Normal 2 13 2 4 4" xfId="17787" xr:uid="{66ED2079-8498-494F-B892-093C20AC1EC7}"/>
    <cellStyle name="Normal 2 13 2 5" xfId="10511" xr:uid="{80C91A72-5FBA-49FD-AFC2-D2A2E5519B0F}"/>
    <cellStyle name="Normal 2 13 2 5 2" xfId="29732" xr:uid="{9E81EE2E-22E7-401E-A38C-C9C5626F403D}"/>
    <cellStyle name="Normal 2 13 2 5 3" xfId="20620" xr:uid="{885D3406-AFE0-4B87-B282-EAED5DDE016E}"/>
    <cellStyle name="Normal 2 13 2 6" xfId="24136" xr:uid="{DFEA873A-EDB5-4FCC-BFD1-3BCEF0C96E92}"/>
    <cellStyle name="Normal 2 13 2 7" xfId="13314" xr:uid="{3B532F39-8268-46EC-AD35-784841C0DF4E}"/>
    <cellStyle name="Normal 2 13 3" xfId="825" xr:uid="{00000000-0005-0000-0000-000039030000}"/>
    <cellStyle name="Normal 2 13 3 2" xfId="6722" xr:uid="{6516D426-3879-4A7E-9B63-B7FCAD49EEAF}"/>
    <cellStyle name="Normal 2 13 3 2 2" xfId="27112" xr:uid="{0CF9B9A8-2E01-4935-835A-3C97C6821257}"/>
    <cellStyle name="Normal 2 13 3 2 3" xfId="26617" xr:uid="{1F103D58-4F3C-4884-A171-A306AE6E595B}"/>
    <cellStyle name="Normal 2 13 3 2 4" xfId="14957" xr:uid="{F6A02A4D-FD92-47CA-B438-4FE80BFFA126}"/>
    <cellStyle name="Normal 2 13 3 3" xfId="5764" xr:uid="{2CF9ED9B-5170-41F4-BAEC-D471EF8430BE}"/>
    <cellStyle name="Normal 2 13 3 3 2" xfId="27759" xr:uid="{DF020A00-161D-47F6-92EF-7EB83E87EA17}"/>
    <cellStyle name="Normal 2 13 3 3 3" xfId="28153" xr:uid="{DF99C834-5E4A-4800-AE1C-6A75940AB729}"/>
    <cellStyle name="Normal 2 13 3 3 4" xfId="17788" xr:uid="{CE49A95E-2186-45E6-973B-8D2BC30A68B2}"/>
    <cellStyle name="Normal 2 13 3 4" xfId="10512" xr:uid="{0EFC34E0-D231-4B2B-9B9D-13BFF96CB168}"/>
    <cellStyle name="Normal 2 13 3 4 2" xfId="29733" xr:uid="{EA7D1029-FE5F-4751-AD36-6E6A4E7A5699}"/>
    <cellStyle name="Normal 2 13 3 4 3" xfId="20621" xr:uid="{038FC07D-D7A4-48A2-9140-A6179C3A9EE7}"/>
    <cellStyle name="Normal 2 13 3 5" xfId="23794" xr:uid="{3D9089F1-D602-4A02-B045-BCC49640470C}"/>
    <cellStyle name="Normal 2 13 3 6" xfId="13749" xr:uid="{A0ED1FC5-A617-4F00-A7F1-79EED648403A}"/>
    <cellStyle name="Normal 2 13 4" xfId="1952" xr:uid="{5F45B900-2C47-41DE-84D8-B88002F46ACC}"/>
    <cellStyle name="Normal 2 13 4 2" xfId="7207" xr:uid="{180580A6-5360-47F1-8DD1-0540BE930B2B}"/>
    <cellStyle name="Normal 2 13 4 2 2" xfId="27544" xr:uid="{2FB5920D-3022-4372-8B0B-DC761DF09731}"/>
    <cellStyle name="Normal 2 13 4 2 3" xfId="18427" xr:uid="{CB249E34-57CE-4383-995F-D36E665EC081}"/>
    <cellStyle name="Normal 2 13 4 3" xfId="5762" xr:uid="{C9DEB604-0E5E-46EA-BDD5-9C7ADBED4C19}"/>
    <cellStyle name="Normal 2 13 4 3 2" xfId="21260" xr:uid="{D28551F8-228E-4627-BDD4-38F4B35C740B}"/>
    <cellStyle name="Normal 2 13 4 4" xfId="23803" xr:uid="{ABD34B86-490C-4F6A-A348-75395F860EED}"/>
    <cellStyle name="Normal 2 13 4 5" xfId="15594" xr:uid="{49464D76-31BC-471E-9AD4-113D2C10EFC1}"/>
    <cellStyle name="Normal 2 13 5" xfId="4342" xr:uid="{F6DA1B02-7028-455E-84CD-1C766AA7D6A5}"/>
    <cellStyle name="Normal 2 13 5 2" xfId="6720" xr:uid="{F082F71A-DE1E-4F8F-AFB0-3D1BD18A59C1}"/>
    <cellStyle name="Normal 2 13 5 2 2" xfId="29324" xr:uid="{278C3E87-DDFE-4B99-B2FF-C0623B8D4A23}"/>
    <cellStyle name="Normal 2 13 5 2 3" xfId="19736" xr:uid="{F061BE68-ECAD-4D3C-BB12-FC4481595739}"/>
    <cellStyle name="Normal 2 13 5 3" xfId="12351" xr:uid="{DB7BE364-FB8D-440E-98A6-5E8581B412BA}"/>
    <cellStyle name="Normal 2 13 5 3 2" xfId="22569" xr:uid="{E2A3AA96-A668-4200-B6F7-47F88AE71451}"/>
    <cellStyle name="Normal 2 13 5 4" xfId="24726" xr:uid="{6F86E4A6-C3E7-46EF-9307-2B0E572D99D7}"/>
    <cellStyle name="Normal 2 13 5 5" xfId="16903" xr:uid="{F97C3D38-6437-4F73-B4B2-5471AC838D0C}"/>
    <cellStyle name="Normal 2 13 6" xfId="5335" xr:uid="{9C3FDBF9-FCD4-4431-B433-BB9828631C1B}"/>
    <cellStyle name="Normal 2 13 6 2" xfId="29013" xr:uid="{62933055-B4D3-46B8-9057-888D7A584A13}"/>
    <cellStyle name="Normal 2 13 6 3" xfId="28879" xr:uid="{02914F19-B790-4016-B869-ACEA6A617177}"/>
    <cellStyle name="Normal 2 13 6 4" xfId="14955" xr:uid="{D61BA98C-8AB9-4DF5-934A-222625A86E07}"/>
    <cellStyle name="Normal 2 13 7" xfId="8537" xr:uid="{0CB09CFF-DA1F-4D83-9138-E0FC913B3FAA}"/>
    <cellStyle name="Normal 2 13 7 2" xfId="26290" xr:uid="{53F342B0-5E1D-4CE7-8E19-CCAECF823801}"/>
    <cellStyle name="Normal 2 13 7 3" xfId="17786" xr:uid="{8C1CF281-FE35-4860-97D3-95B3ACE3E424}"/>
    <cellStyle name="Normal 2 13 8" xfId="10510" xr:uid="{4EB12DB2-5045-434F-A7CC-4D30853AC537}"/>
    <cellStyle name="Normal 2 13 8 2" xfId="20619" xr:uid="{01D2804D-7664-4506-B87B-39F0E6294EA4}"/>
    <cellStyle name="Normal 2 13 9" xfId="24104" xr:uid="{B7080FE1-3C55-4F00-B488-045F0A8E83E8}"/>
    <cellStyle name="Normal 2 14" xfId="826" xr:uid="{00000000-0005-0000-0000-00003A030000}"/>
    <cellStyle name="Normal 2 14 10" xfId="13104" xr:uid="{4118E363-981F-482A-A8E5-42844740A2C2}"/>
    <cellStyle name="Normal 2 14 2" xfId="827" xr:uid="{00000000-0005-0000-0000-00003B030000}"/>
    <cellStyle name="Normal 2 14 2 2" xfId="6724" xr:uid="{859FD54A-32B1-4684-B92F-CA0681050C48}"/>
    <cellStyle name="Normal 2 14 2 2 2" xfId="24210" xr:uid="{2D34D1BD-EE3E-4BF0-8003-A4141B7DF649}"/>
    <cellStyle name="Normal 2 14 2 2 3" xfId="26481" xr:uid="{175113DC-3C06-4E54-9550-0B4E829C0A0D}"/>
    <cellStyle name="Normal 2 14 2 2 4" xfId="14959" xr:uid="{F642F645-E19B-4F3F-BD4C-A079C98BFBB1}"/>
    <cellStyle name="Normal 2 14 2 3" xfId="5766" xr:uid="{1E33A335-8D91-4F04-AAE8-F360CABFAEB8}"/>
    <cellStyle name="Normal 2 14 2 3 2" xfId="26920" xr:uid="{5ACAE8E1-A387-4BBA-BC76-AE468D4890E4}"/>
    <cellStyle name="Normal 2 14 2 3 3" xfId="17790" xr:uid="{51F23F86-AEC5-4E5D-93F5-AFCACFC3EA45}"/>
    <cellStyle name="Normal 2 14 2 4" xfId="10514" xr:uid="{08B228E4-47FB-4053-936D-DF41D2530EC5}"/>
    <cellStyle name="Normal 2 14 2 4 2" xfId="20623" xr:uid="{4B31805D-9AE7-43A9-B553-CBF536D2FF74}"/>
    <cellStyle name="Normal 2 14 2 5" xfId="24909" xr:uid="{3CBF7CEE-628B-4B7D-B1BF-BFC8C53DD179}"/>
    <cellStyle name="Normal 2 14 2 6" xfId="14285" xr:uid="{455D0CBA-1AEA-4DA5-AF89-F444AE4F6BA8}"/>
    <cellStyle name="Normal 2 14 3" xfId="1954" xr:uid="{C94C9BA3-3A55-481C-841C-E7356181D427}"/>
    <cellStyle name="Normal 2 14 3 2" xfId="7209" xr:uid="{837B8118-397E-4E09-A114-5E91A6BB4BA0}"/>
    <cellStyle name="Normal 2 14 3 2 2" xfId="28477" xr:uid="{198A283A-53B0-494C-8E4C-CE195C89BAFE}"/>
    <cellStyle name="Normal 2 14 3 2 3" xfId="16134" xr:uid="{90490A7C-A90D-46BB-A08C-B8698CDD16C4}"/>
    <cellStyle name="Normal 2 14 3 3" xfId="5765" xr:uid="{AB08B3C4-2F5B-4CEC-82FE-27FDF0A50FDE}"/>
    <cellStyle name="Normal 2 14 3 3 2" xfId="18967" xr:uid="{4F300F1C-2C80-4D50-BCC8-4DB83C99E698}"/>
    <cellStyle name="Normal 2 14 3 4" xfId="11621" xr:uid="{9247069F-6AEF-4131-B53A-07A03152DD52}"/>
    <cellStyle name="Normal 2 14 3 4 2" xfId="21800" xr:uid="{17979723-B5C8-4F0D-99C3-09B78F91DC8F}"/>
    <cellStyle name="Normal 2 14 3 5" xfId="24349" xr:uid="{CAA52C64-6D7B-4650-9171-1D2128696EF9}"/>
    <cellStyle name="Normal 2 14 3 6" xfId="13957" xr:uid="{20264D25-EC19-49EB-B808-6363F95B2F28}"/>
    <cellStyle name="Normal 2 14 4" xfId="3298" xr:uid="{42B7274F-5816-4F36-9D64-078BADC19590}"/>
    <cellStyle name="Normal 2 14 4 2" xfId="6723" xr:uid="{F7B71DF9-1EBC-4E94-A641-AEC8A2075026}"/>
    <cellStyle name="Normal 2 14 4 2 2" xfId="28613" xr:uid="{7BEB50A8-1AF9-484E-9171-ECE45B84C46B}"/>
    <cellStyle name="Normal 2 14 4 2 3" xfId="18377" xr:uid="{7597DA64-423B-4086-A6F1-8A9731424545}"/>
    <cellStyle name="Normal 2 14 4 3" xfId="11059" xr:uid="{78D5FE6A-C868-47AA-ADD7-A2FD8F9F913B}"/>
    <cellStyle name="Normal 2 14 4 3 2" xfId="21210" xr:uid="{CB0DEC3D-707B-41B6-8D57-33165E0BBFA1}"/>
    <cellStyle name="Normal 2 14 4 4" xfId="24087" xr:uid="{20A818F0-CDF7-4DFA-81A1-734525E54467}"/>
    <cellStyle name="Normal 2 14 4 5" xfId="15544" xr:uid="{E626EC20-A69D-4D1E-969A-8A80577987EC}"/>
    <cellStyle name="Normal 2 14 5" xfId="4233" xr:uid="{BA3E27E7-4FBE-4C09-9928-C92671A9790B}"/>
    <cellStyle name="Normal 2 14 5 2" xfId="9680" xr:uid="{9AFEE9C2-2CED-4D2C-B57D-3E49366F1D33}"/>
    <cellStyle name="Normal 2 14 5 2 2" xfId="19628" xr:uid="{0C75E532-5CD1-41C5-B4ED-637A24AAAEC2}"/>
    <cellStyle name="Normal 2 14 5 3" xfId="12245" xr:uid="{2518DA76-C9CA-4399-B324-19662F66A79A}"/>
    <cellStyle name="Normal 2 14 5 3 2" xfId="22461" xr:uid="{0539EDAD-8A3A-425D-BF78-4014ED77A3C9}"/>
    <cellStyle name="Normal 2 14 5 4" xfId="27157" xr:uid="{74B21822-42D4-4A6F-AB76-93512D781324}"/>
    <cellStyle name="Normal 2 14 5 5" xfId="16795" xr:uid="{E58D5834-1F91-4635-965E-B3BEF5FBFBB8}"/>
    <cellStyle name="Normal 2 14 6" xfId="8016" xr:uid="{35589943-FD9D-4EE4-AA9C-0EE29CF48BBB}"/>
    <cellStyle name="Normal 2 14 6 2" xfId="14958" xr:uid="{B0E4975F-5FBE-499C-99D1-C6E66451FEBF}"/>
    <cellStyle name="Normal 2 14 7" xfId="8538" xr:uid="{F8143766-94B0-4359-9C77-E08B7A14E5BF}"/>
    <cellStyle name="Normal 2 14 7 2" xfId="17789" xr:uid="{1693071D-67D3-4606-A853-3DCD885FE1AE}"/>
    <cellStyle name="Normal 2 14 8" xfId="10513" xr:uid="{32361462-D29F-4C6E-A56A-CB1112E23AF3}"/>
    <cellStyle name="Normal 2 14 8 2" xfId="20622" xr:uid="{F6798CE4-8117-4787-AC1B-CCCF79A74A06}"/>
    <cellStyle name="Normal 2 14 9" xfId="25912" xr:uid="{E051DF6D-93E5-46D1-9A5E-7940F94CFECD}"/>
    <cellStyle name="Normal 2 15" xfId="828" xr:uid="{00000000-0005-0000-0000-00003C030000}"/>
    <cellStyle name="Normal 2 15 2" xfId="829" xr:uid="{00000000-0005-0000-0000-00003D030000}"/>
    <cellStyle name="Normal 2 15 2 2" xfId="6726" xr:uid="{D2DF6F16-5F6C-412A-81BF-E786215451B6}"/>
    <cellStyle name="Normal 2 15 2 2 2" xfId="26993" xr:uid="{930D8F13-089D-4AA6-B664-4723BE551702}"/>
    <cellStyle name="Normal 2 15 2 2 3" xfId="14961" xr:uid="{27E15E7A-FDAC-4477-B9DD-FF49431396EE}"/>
    <cellStyle name="Normal 2 15 2 3" xfId="5768" xr:uid="{A80923B7-64F3-4566-BE02-A4AC65964C30}"/>
    <cellStyle name="Normal 2 15 2 3 2" xfId="17792" xr:uid="{23E665A0-DF1A-4C3C-A436-BFEA0662CB2F}"/>
    <cellStyle name="Normal 2 15 2 4" xfId="10515" xr:uid="{C0F26AB6-3758-4F22-A8A0-AFF7A1EBD471}"/>
    <cellStyle name="Normal 2 15 2 4 2" xfId="20625" xr:uid="{6D79EC89-816F-44C2-9D86-A1E5C7580D24}"/>
    <cellStyle name="Normal 2 15 2 5" xfId="23485" xr:uid="{71BCAC42-A846-4109-852D-CE65BBB8B3C4}"/>
    <cellStyle name="Normal 2 15 2 6" xfId="13960" xr:uid="{EF0159F2-35DB-4412-9019-E5490D2B1DF8}"/>
    <cellStyle name="Normal 2 15 3" xfId="1955" xr:uid="{B1B995B1-85AE-4106-B66A-DD51AFF68D8E}"/>
    <cellStyle name="Normal 2 15 3 2" xfId="7210" xr:uid="{E4EAB027-C614-4E16-A7A3-0B91819E7BCC}"/>
    <cellStyle name="Normal 2 15 3 3" xfId="5767" xr:uid="{6ECF9FFA-FF39-4394-AB52-F84B9B575485}"/>
    <cellStyle name="Normal 2 15 3 4" xfId="14960" xr:uid="{FE511846-3859-4E96-B0B5-51E29E09C854}"/>
    <cellStyle name="Normal 2 15 4" xfId="5290" xr:uid="{0C2583B8-A157-4B36-88B0-D81799B6EDE4}"/>
    <cellStyle name="Normal 2 15 4 2" xfId="6725" xr:uid="{96C9A3D6-F7C7-486D-BA01-4984FCC8F0EE}"/>
    <cellStyle name="Normal 2 15 4 3" xfId="17791" xr:uid="{8001BDED-6234-4AE8-B1BF-52AFEA8D31DE}"/>
    <cellStyle name="Normal 2 15 5" xfId="5540" xr:uid="{D186BF70-7753-4D65-AABD-7DBC5B53EABE}"/>
    <cellStyle name="Normal 2 15 5 2" xfId="20624" xr:uid="{910BC4E9-16BB-4F7F-9993-9214B2CCAE88}"/>
    <cellStyle name="Normal 2 15 6" xfId="25170" xr:uid="{8C636759-5C9C-4221-A7BE-C02F3743B8B7}"/>
    <cellStyle name="Normal 2 15 7" xfId="13262" xr:uid="{38EE4B57-B9E7-418C-85C6-445992549B14}"/>
    <cellStyle name="Normal 2 16" xfId="830" xr:uid="{00000000-0005-0000-0000-00003E030000}"/>
    <cellStyle name="Normal 2 16 2" xfId="1956" xr:uid="{033847AE-C233-459E-A164-E57A74BC1316}"/>
    <cellStyle name="Normal 2 16 2 2" xfId="7211" xr:uid="{49A5803F-0219-4635-B1FD-5439A1626BEB}"/>
    <cellStyle name="Normal 2 16 2 3" xfId="5769" xr:uid="{E3329207-FCD3-4650-8BCE-7A7DBB8F6A91}"/>
    <cellStyle name="Normal 2 16 3" xfId="5146" xr:uid="{456436FC-AB6B-4D4A-A419-714CCA98AA8F}"/>
    <cellStyle name="Normal 2 16 3 2" xfId="6727" xr:uid="{E39E9CE3-F0B4-4550-B2C3-0A849C18AAE1}"/>
    <cellStyle name="Normal 2 16 3 3" xfId="17793" xr:uid="{BE741771-AA19-4FBC-A777-CDDBC25AE4BA}"/>
    <cellStyle name="Normal 2 16 4" xfId="5320" xr:uid="{FD944ECE-20EF-40F0-9841-89F15BF38DBF}"/>
    <cellStyle name="Normal 2 16 4 2" xfId="20626" xr:uid="{E398B217-BFD9-47E5-B3A0-ECC8DD6695A7}"/>
    <cellStyle name="Normal 2 16 5" xfId="25615" xr:uid="{D7E538F9-D513-4061-AA34-24F38D638E3A}"/>
    <cellStyle name="Normal 2 16 6" xfId="13421" xr:uid="{18AABCA6-50D1-4A55-B638-F68EB536D035}"/>
    <cellStyle name="Normal 2 17" xfId="831" xr:uid="{00000000-0005-0000-0000-00003F030000}"/>
    <cellStyle name="Normal 2 17 2" xfId="5298" xr:uid="{D7E57F96-893A-40FF-9766-EF1E747CA34B}"/>
    <cellStyle name="Normal 2 17 2 2" xfId="6728" xr:uid="{AD26E261-DC74-4AA8-B90A-4499F638B7F8}"/>
    <cellStyle name="Normal 2 17 2 3" xfId="17794" xr:uid="{BE6865CB-9F87-4972-9350-8CB6050E971D}"/>
    <cellStyle name="Normal 2 17 3" xfId="5770" xr:uid="{745D1C79-1FA6-4B42-A036-0A4587803558}"/>
    <cellStyle name="Normal 2 17 3 2" xfId="23277" xr:uid="{CF9E29A3-7DF8-4C44-9990-41F91D26E8CC}"/>
    <cellStyle name="Normal 2 17 3 3" xfId="20627" xr:uid="{3167F52E-FBBB-4318-B503-81F099323E90}"/>
    <cellStyle name="Normal 2 17 4" xfId="23258" xr:uid="{8A272AAC-A29F-4B8F-806B-71D11BDE5CCF}"/>
    <cellStyle name="Normal 2 17 5" xfId="26451" xr:uid="{A863594D-5309-4561-9D03-EED8CA8DC00D}"/>
    <cellStyle name="Normal 2 17 6" xfId="14962" xr:uid="{23EF6777-841A-4D40-9DB2-9A9CF207AC7B}"/>
    <cellStyle name="Normal 2 18" xfId="4204" xr:uid="{EB28A767-5DC6-44C4-AB3D-AE6EF0D72BFA}"/>
    <cellStyle name="Normal 2 18 2" xfId="7839" xr:uid="{D3FA4118-DF5D-466A-B95D-FF1F69D34CF0}"/>
    <cellStyle name="Normal 2 18 2 2" xfId="26273" xr:uid="{8E0C8865-C81C-43C7-A844-2A2682F2A7ED}"/>
    <cellStyle name="Normal 2 18 2 3" xfId="19603" xr:uid="{F16A6D25-8906-46CF-85D3-3BE2E7E0623E}"/>
    <cellStyle name="Normal 2 18 2 4" xfId="9660" xr:uid="{10D87E30-3059-4044-9868-39CD08370FD6}"/>
    <cellStyle name="Normal 2 18 3" xfId="12221" xr:uid="{425537F7-775A-4737-8EE9-21F5FBA6A884}"/>
    <cellStyle name="Normal 2 18 3 2" xfId="24839" xr:uid="{BA668023-2397-428C-B5C3-C4CEF471D78E}"/>
    <cellStyle name="Normal 2 18 3 3" xfId="22436" xr:uid="{02544501-6D87-407A-9116-7CE531E5C22E}"/>
    <cellStyle name="Normal 2 18 4" xfId="25627" xr:uid="{FF4915FF-D108-412E-8635-74342E5B8016}"/>
    <cellStyle name="Normal 2 18 5" xfId="24619" xr:uid="{D0FF5845-FB88-4897-8FDC-2415704B2BC5}"/>
    <cellStyle name="Normal 2 18 6" xfId="16770" xr:uid="{A60B64D8-17F9-4A73-9BA2-E75D4849D552}"/>
    <cellStyle name="Normal 2 19" xfId="5311" xr:uid="{E13A8B5F-682D-423B-BEFE-C3F4057CD373}"/>
    <cellStyle name="Normal 2 19 2" xfId="24604" xr:uid="{8C234F60-3DB6-4BD3-8F6E-43573098BED8}"/>
    <cellStyle name="Normal 2 19 3" xfId="24779" xr:uid="{F9185CB6-A3E3-428A-A622-402865F8C834}"/>
    <cellStyle name="Normal 2 19 4" xfId="26281" xr:uid="{D4B02E84-ACBD-4E53-B90D-948F9C4677CB}"/>
    <cellStyle name="Normal 2 19 5" xfId="25037" xr:uid="{80FB46AE-2B4F-469B-80A8-C7879771E6CA}"/>
    <cellStyle name="Normal 2 19 6" xfId="29945" xr:uid="{640F9491-76DD-475F-AE01-CB1A9F68F830}"/>
    <cellStyle name="Normal 2 19 7" xfId="29922" xr:uid="{8E950BF6-AD64-478D-8512-88842E8D4182}"/>
    <cellStyle name="Normal 2 19 8" xfId="12988" xr:uid="{0B57FDB4-C987-42EE-A53D-C20E2D72A432}"/>
    <cellStyle name="Normal 2 2" xfId="832" xr:uid="{00000000-0005-0000-0000-000040030000}"/>
    <cellStyle name="Normal 2 2 10" xfId="833" xr:uid="{00000000-0005-0000-0000-000041030000}"/>
    <cellStyle name="Normal 2 2 10 10" xfId="10517" xr:uid="{5966CE06-8542-4B79-A96A-B740225996DA}"/>
    <cellStyle name="Normal 2 2 10 10 2" xfId="20629" xr:uid="{8ED55FD6-7BB1-4A67-AE1A-35930EA26C16}"/>
    <cellStyle name="Normal 2 2 10 11" xfId="25080" xr:uid="{B2750D5E-07B4-41D1-822E-36FF9992C116}"/>
    <cellStyle name="Normal 2 2 10 12" xfId="13157" xr:uid="{3D248ABF-D30E-4A81-A481-237EDAB8F3AA}"/>
    <cellStyle name="Normal 2 2 10 2" xfId="834" xr:uid="{00000000-0005-0000-0000-000042030000}"/>
    <cellStyle name="Normal 2 2 10 2 2" xfId="835" xr:uid="{00000000-0005-0000-0000-000043030000}"/>
    <cellStyle name="Normal 2 2 10 2 2 2" xfId="1960" xr:uid="{D1822D4F-E981-4E1D-9ACC-888D54298766}"/>
    <cellStyle name="Normal 2 2 10 2 2 2 2" xfId="7215" xr:uid="{F0C90989-0E42-4B2D-A254-BE9C1C92D4C8}"/>
    <cellStyle name="Normal 2 2 10 2 2 2 3" xfId="5774" xr:uid="{82B496D5-71EF-4002-9AA6-0AC95865DC0D}"/>
    <cellStyle name="Normal 2 2 10 2 2 2 4" xfId="14966" xr:uid="{B871570C-CD6E-40C5-B0E0-4B0319D6BABB}"/>
    <cellStyle name="Normal 2 2 10 2 2 3" xfId="5269" xr:uid="{D83E546C-E701-4C3F-93D0-CA0FB89ABA82}"/>
    <cellStyle name="Normal 2 2 10 2 2 3 2" xfId="6732" xr:uid="{BF8C9877-060C-4E1A-B310-6456C2FEEB71}"/>
    <cellStyle name="Normal 2 2 10 2 2 3 3" xfId="28268" xr:uid="{289B3DD9-6DA5-4036-A506-2D0FD6529CA7}"/>
    <cellStyle name="Normal 2 2 10 2 2 3 4" xfId="17798" xr:uid="{305C7681-D34F-462F-B02C-6E2D9BB83A08}"/>
    <cellStyle name="Normal 2 2 10 2 2 4" xfId="5477" xr:uid="{AED31897-4F33-40E1-B98F-9CEE4F448167}"/>
    <cellStyle name="Normal 2 2 10 2 2 4 2" xfId="29734" xr:uid="{26A00C97-DB25-4171-918C-469038C8E31A}"/>
    <cellStyle name="Normal 2 2 10 2 2 4 3" xfId="20631" xr:uid="{A0B456AA-F636-4F4B-B3D0-BB57D07B372F}"/>
    <cellStyle name="Normal 2 2 10 2 2 5" xfId="25174" xr:uid="{62AD99B0-6F5C-44EF-8A68-8E778E4F411B}"/>
    <cellStyle name="Normal 2 2 10 2 2 6" xfId="14286" xr:uid="{E1BD9A6F-09F6-44D4-BF21-831DCB7CC410}"/>
    <cellStyle name="Normal 2 2 10 2 3" xfId="1959" xr:uid="{2F760D95-CB8A-4B58-B8EA-8A7EE6749BE6}"/>
    <cellStyle name="Normal 2 2 10 2 3 2" xfId="7214" xr:uid="{345775C2-0AF2-41F2-BC1E-B2CCE81CFAF1}"/>
    <cellStyle name="Normal 2 2 10 2 3 2 2" xfId="28344" xr:uid="{47A396B2-2C4F-458C-8FE7-029C9F9710C2}"/>
    <cellStyle name="Normal 2 2 10 2 3 2 3" xfId="15992" xr:uid="{5B651F57-A8B2-49C7-93C0-7912A7A0C603}"/>
    <cellStyle name="Normal 2 2 10 2 3 3" xfId="5773" xr:uid="{6C470DAC-087B-4734-801A-8652B46E3004}"/>
    <cellStyle name="Normal 2 2 10 2 3 3 2" xfId="18825" xr:uid="{8595E42A-FB9E-421B-99FA-9C4CDC3439EC}"/>
    <cellStyle name="Normal 2 2 10 2 3 4" xfId="11481" xr:uid="{CCEE434F-3FC6-4E27-98B8-6E987F7F5849}"/>
    <cellStyle name="Normal 2 2 10 2 3 4 2" xfId="21658" xr:uid="{5DC09B40-043A-4583-864F-4DD96B2A50EE}"/>
    <cellStyle name="Normal 2 2 10 2 3 5" xfId="25531" xr:uid="{746C30AD-5BF7-45A5-AB4B-D5FF225D8F3C}"/>
    <cellStyle name="Normal 2 2 10 2 3 6" xfId="13751" xr:uid="{C3A225E4-F7FD-48BA-86D3-7BC178C1D449}"/>
    <cellStyle name="Normal 2 2 10 2 4" xfId="4576" xr:uid="{8DEAAA50-C0C0-4111-91AE-9D2902A5581B}"/>
    <cellStyle name="Normal 2 2 10 2 4 2" xfId="6731" xr:uid="{B4D6D21F-A55E-4E65-B0DB-853366F12A00}"/>
    <cellStyle name="Normal 2 2 10 2 4 2 2" xfId="29373" xr:uid="{838BE651-B15D-4344-AE64-B8FBBC2120AB}"/>
    <cellStyle name="Normal 2 2 10 2 4 2 3" xfId="19910" xr:uid="{66DF0907-2812-437E-A756-CC84367893E7}"/>
    <cellStyle name="Normal 2 2 10 2 4 3" xfId="12525" xr:uid="{D30352F0-7857-4656-A738-E8378C239578}"/>
    <cellStyle name="Normal 2 2 10 2 4 3 2" xfId="22743" xr:uid="{9A0A9A2C-F7B8-45CB-831D-C88A70402AC9}"/>
    <cellStyle name="Normal 2 2 10 2 4 4" xfId="23580" xr:uid="{0C479CF8-F857-49C2-AED3-FD5F0AC15571}"/>
    <cellStyle name="Normal 2 2 10 2 4 5" xfId="17077" xr:uid="{45183D7B-64B8-45CC-94BE-E2FF84870759}"/>
    <cellStyle name="Normal 2 2 10 2 5" xfId="5360" xr:uid="{60A83B6B-14CB-49CD-AD4D-80F7EEB22423}"/>
    <cellStyle name="Normal 2 2 10 2 5 2" xfId="26938" xr:uid="{81E297E4-4828-4E02-A6CF-2D4E246F0628}"/>
    <cellStyle name="Normal 2 2 10 2 5 3" xfId="14965" xr:uid="{E4877394-8CF5-43B3-8CFF-183F665D3C3C}"/>
    <cellStyle name="Normal 2 2 10 2 6" xfId="8541" xr:uid="{C88B89D7-1D3E-415E-A44D-AD1D2F94B50F}"/>
    <cellStyle name="Normal 2 2 10 2 6 2" xfId="17797" xr:uid="{71D974C4-1327-46BE-9E78-75441533584A}"/>
    <cellStyle name="Normal 2 2 10 2 7" xfId="10518" xr:uid="{F23E8EC6-669A-4035-9670-5A6D40EED78E}"/>
    <cellStyle name="Normal 2 2 10 2 7 2" xfId="20630" xr:uid="{29BAE237-61C1-43F4-A4F2-6CA629F4202C}"/>
    <cellStyle name="Normal 2 2 10 2 8" xfId="25017" xr:uid="{743B8F94-EECD-4406-9503-9797A05E57A5}"/>
    <cellStyle name="Normal 2 2 10 2 9" xfId="13315" xr:uid="{C71DBDC6-DF74-4B55-BAE4-40EBED962A11}"/>
    <cellStyle name="Normal 2 2 10 3" xfId="836" xr:uid="{00000000-0005-0000-0000-000044030000}"/>
    <cellStyle name="Normal 2 2 10 3 2" xfId="1961" xr:uid="{FFD48B47-DDEF-4BB8-9680-775CC6619DA0}"/>
    <cellStyle name="Normal 2 2 10 3 2 2" xfId="7216" xr:uid="{EC4DDF20-B520-42C1-AAA5-69654AA26281}"/>
    <cellStyle name="Normal 2 2 10 3 2 2 2" xfId="29565" xr:uid="{6B34E3AB-E771-4C2B-A4FD-74768BD0A73A}"/>
    <cellStyle name="Normal 2 2 10 3 2 2 3" xfId="20208" xr:uid="{5903F947-F03A-40C8-AAF6-368DBE634BDF}"/>
    <cellStyle name="Normal 2 2 10 3 2 3" xfId="5775" xr:uid="{6BC3FBF4-86E1-41C6-A7CA-C86D130EEEDC}"/>
    <cellStyle name="Normal 2 2 10 3 2 3 2" xfId="23041" xr:uid="{CFA30CC7-DFE0-45C1-97E5-851ADC7D9EC6}"/>
    <cellStyle name="Normal 2 2 10 3 2 4" xfId="23694" xr:uid="{E940BECF-470E-418D-A6BC-8692DCC0D9F5}"/>
    <cellStyle name="Normal 2 2 10 3 2 5" xfId="17375" xr:uid="{010519BB-D098-4674-80C7-121627228B90}"/>
    <cellStyle name="Normal 2 2 10 3 3" xfId="5201" xr:uid="{67FBC7A5-039A-4F75-AB65-EB44ADC09C65}"/>
    <cellStyle name="Normal 2 2 10 3 3 2" xfId="6733" xr:uid="{E887B1F9-593E-490C-BB5F-3A8B16D10E7B}"/>
    <cellStyle name="Normal 2 2 10 3 3 3" xfId="27959" xr:uid="{46831AA7-45AC-4679-AB2A-9F7B5109963E}"/>
    <cellStyle name="Normal 2 2 10 3 3 4" xfId="14967" xr:uid="{37773E3E-5C3C-4A5E-9F8C-93D85A33FDFF}"/>
    <cellStyle name="Normal 2 2 10 3 4" xfId="5401" xr:uid="{9573AA20-A891-4E4F-9A80-4EA013B28481}"/>
    <cellStyle name="Normal 2 2 10 3 4 2" xfId="27056" xr:uid="{ED58CDA8-A2B4-4AC0-8587-C7FB411083EF}"/>
    <cellStyle name="Normal 2 2 10 3 4 3" xfId="27633" xr:uid="{B3F49406-1A2D-403D-8982-5D860EBE5FF3}"/>
    <cellStyle name="Normal 2 2 10 3 4 4" xfId="17799" xr:uid="{9ED6ECF9-EF84-4458-BAFF-4F2834E20713}"/>
    <cellStyle name="Normal 2 2 10 3 5" xfId="10519" xr:uid="{C2278418-0EE0-45A0-98A3-5D25E36919FE}"/>
    <cellStyle name="Normal 2 2 10 3 5 2" xfId="29735" xr:uid="{E9E240F1-3362-41A7-B873-B5DBE6FFCA6E}"/>
    <cellStyle name="Normal 2 2 10 3 5 3" xfId="20632" xr:uid="{09E3F3E8-995F-4BE7-AC54-F53799E5F1DE}"/>
    <cellStyle name="Normal 2 2 10 3 6" xfId="25046" xr:uid="{9191F154-FA3F-40A9-A0E3-DC8DBABB1644}"/>
    <cellStyle name="Normal 2 2 10 3 7" xfId="14287" xr:uid="{46EE06D5-C427-4FB3-A20A-7CF3D5369A35}"/>
    <cellStyle name="Normal 2 2 10 4" xfId="837" xr:uid="{00000000-0005-0000-0000-000045030000}"/>
    <cellStyle name="Normal 2 2 10 4 2" xfId="6734" xr:uid="{617669EB-208A-4B20-8B6F-523961D5CA4D}"/>
    <cellStyle name="Normal 2 2 10 4 2 2" xfId="24693" xr:uid="{3EB579FB-C67A-4E16-8F99-6BF01D7FC4D0}"/>
    <cellStyle name="Normal 2 2 10 4 2 3" xfId="29075" xr:uid="{ABA2A192-8017-4F46-9E3A-00F55D22D7EB}"/>
    <cellStyle name="Normal 2 2 10 4 2 4" xfId="14968" xr:uid="{6A1FF8AC-3A86-40ED-A279-BC0665175D11}"/>
    <cellStyle name="Normal 2 2 10 4 3" xfId="5776" xr:uid="{806F85C9-AD58-4695-A277-3345ABF2F0AE}"/>
    <cellStyle name="Normal 2 2 10 4 3 2" xfId="28947" xr:uid="{070B308B-B357-4470-9CD4-80F4D35699C9}"/>
    <cellStyle name="Normal 2 2 10 4 3 3" xfId="17800" xr:uid="{98F6A441-228E-48BE-AE01-2861331FF8F9}"/>
    <cellStyle name="Normal 2 2 10 4 4" xfId="10520" xr:uid="{E0246A8D-BF06-49E2-8B0D-D5333B4048F6}"/>
    <cellStyle name="Normal 2 2 10 4 4 2" xfId="20633" xr:uid="{AA188191-8326-40A3-ADB5-F44EA18A99DF}"/>
    <cellStyle name="Normal 2 2 10 4 5" xfId="24576" xr:uid="{DDF85543-4973-436B-A7D8-0AA62885894E}"/>
    <cellStyle name="Normal 2 2 10 4 6" xfId="14013" xr:uid="{8BD42E7B-2D74-4520-8246-FFEFC3DAA967}"/>
    <cellStyle name="Normal 2 2 10 5" xfId="1958" xr:uid="{84402EAD-2BD5-4943-94C5-4C74501FCF42}"/>
    <cellStyle name="Normal 2 2 10 5 2" xfId="7213" xr:uid="{0E7BED72-A034-48BC-96AE-FABCF9DE9127}"/>
    <cellStyle name="Normal 2 2 10 5 2 2" xfId="27220" xr:uid="{6D5985A2-362D-4F95-A592-0E12C871000F}"/>
    <cellStyle name="Normal 2 2 10 5 2 3" xfId="15841" xr:uid="{9F4812A1-4381-4480-AC7A-3719591C715E}"/>
    <cellStyle name="Normal 2 2 10 5 3" xfId="5772" xr:uid="{33855E32-3D46-44FF-968F-504B15C4F27E}"/>
    <cellStyle name="Normal 2 2 10 5 3 2" xfId="18674" xr:uid="{0688471F-D93D-4C75-8D31-C6825500F98F}"/>
    <cellStyle name="Normal 2 2 10 5 4" xfId="11332" xr:uid="{67874A29-4B1E-47EE-91EC-40AB220E0AE4}"/>
    <cellStyle name="Normal 2 2 10 5 4 2" xfId="21507" xr:uid="{7AFE1F4A-F0CB-4F41-85AD-57ED238108AD}"/>
    <cellStyle name="Normal 2 2 10 5 5" xfId="23535" xr:uid="{466D2A59-B7D9-44C6-8AA4-3B91D59D35B2}"/>
    <cellStyle name="Normal 2 2 10 5 6" xfId="13559" xr:uid="{4F09BF0D-333D-42B7-B92E-DF26725B78F1}"/>
    <cellStyle name="Normal 2 2 10 6" xfId="3344" xr:uid="{01EB1431-8A4E-483F-945A-EF3131D7132D}"/>
    <cellStyle name="Normal 2 2 10 6 2" xfId="6730" xr:uid="{E28A8268-DD26-459C-91F4-900735531862}"/>
    <cellStyle name="Normal 2 2 10 6 2 2" xfId="28296" xr:uid="{D255CD4D-6D50-4DD5-882E-3A91E949B546}"/>
    <cellStyle name="Normal 2 2 10 6 2 3" xfId="18428" xr:uid="{A2A0F36F-C6B1-4F58-A4C3-794980E86A9F}"/>
    <cellStyle name="Normal 2 2 10 6 3" xfId="11105" xr:uid="{8174DC94-A644-4194-9972-93ACC03181C2}"/>
    <cellStyle name="Normal 2 2 10 6 3 2" xfId="21261" xr:uid="{404CFE2D-A86A-4ACE-8B72-D4D7423D4450}"/>
    <cellStyle name="Normal 2 2 10 6 4" xfId="25399" xr:uid="{D5719C3A-E9B4-44C3-9691-8B5C5591B81A}"/>
    <cellStyle name="Normal 2 2 10 6 5" xfId="15595" xr:uid="{E0395BDA-432C-4D27-8F17-70F5AE3BCC55}"/>
    <cellStyle name="Normal 2 2 10 7" xfId="4344" xr:uid="{B7F6D051-2C7B-4154-891F-384A3A533C6B}"/>
    <cellStyle name="Normal 2 2 10 7 2" xfId="9782" xr:uid="{AD595320-D4B6-4913-9F7F-44FD5525BF36}"/>
    <cellStyle name="Normal 2 2 10 7 2 2" xfId="19738" xr:uid="{99FAB07C-0901-4A69-93E6-F9043BA2ADE3}"/>
    <cellStyle name="Normal 2 2 10 7 3" xfId="12353" xr:uid="{4467E791-84D7-4F8D-85F4-D8FE6E363DC7}"/>
    <cellStyle name="Normal 2 2 10 7 3 2" xfId="22571" xr:uid="{CEFD7389-F0FC-4E02-A175-9D89A6A93D91}"/>
    <cellStyle name="Normal 2 2 10 7 4" xfId="27302" xr:uid="{9EE78FB3-C2C4-45E0-AA0E-DADEE8E62B11}"/>
    <cellStyle name="Normal 2 2 10 7 5" xfId="16905" xr:uid="{97754B37-3278-4DC5-ACFC-7F4E75A0D2FE}"/>
    <cellStyle name="Normal 2 2 10 8" xfId="8017" xr:uid="{9D3648E7-105C-4364-A622-17FDAA5DED10}"/>
    <cellStyle name="Normal 2 2 10 8 2" xfId="14964" xr:uid="{07E8F0B6-4946-4E8E-ACAA-E1EDADBAB712}"/>
    <cellStyle name="Normal 2 2 10 9" xfId="8540" xr:uid="{1721682A-A90E-4DCA-8FEB-4A5B2F316E09}"/>
    <cellStyle name="Normal 2 2 10 9 2" xfId="17796" xr:uid="{FC1C515A-8855-4722-8DA1-574BF66E5675}"/>
    <cellStyle name="Normal 2 2 11" xfId="838" xr:uid="{00000000-0005-0000-0000-000046030000}"/>
    <cellStyle name="Normal 2 2 11 10" xfId="25236" xr:uid="{9C34EAC2-9CD5-4D99-B19E-161BF2E4DBAC}"/>
    <cellStyle name="Normal 2 2 11 11" xfId="13158" xr:uid="{5B90DFEC-45F0-4A96-A44F-C5195152B08E}"/>
    <cellStyle name="Normal 2 2 11 2" xfId="839" xr:uid="{00000000-0005-0000-0000-000047030000}"/>
    <cellStyle name="Normal 2 2 11 2 2" xfId="1963" xr:uid="{1049DAAC-9D80-4C30-BCA9-38C5CBF44AEE}"/>
    <cellStyle name="Normal 2 2 11 2 2 2" xfId="7218" xr:uid="{45930F2E-1B8D-4E59-9D73-9C667E09FDB2}"/>
    <cellStyle name="Normal 2 2 11 2 2 2 2" xfId="27052" xr:uid="{41151A5F-A0E3-4967-BF1C-D6CE8F771087}"/>
    <cellStyle name="Normal 2 2 11 2 2 2 3" xfId="27743" xr:uid="{BDB86223-941E-4721-BCB2-20F5075930A8}"/>
    <cellStyle name="Normal 2 2 11 2 2 2 4" xfId="16378" xr:uid="{F3B89544-767E-4228-A6F5-E35983E02AF3}"/>
    <cellStyle name="Normal 2 2 11 2 2 3" xfId="5778" xr:uid="{70C404B3-43D8-4DFF-8081-E1F0AC2D131D}"/>
    <cellStyle name="Normal 2 2 11 2 2 3 2" xfId="29220" xr:uid="{1BA1E06D-10A8-4EEC-9483-CC56E0AE3115}"/>
    <cellStyle name="Normal 2 2 11 2 2 3 3" xfId="19211" xr:uid="{FAD70348-B472-426B-9091-9975566B132C}"/>
    <cellStyle name="Normal 2 2 11 2 2 4" xfId="11831" xr:uid="{270AADE5-9F44-40CA-ADDA-B3423B9761A6}"/>
    <cellStyle name="Normal 2 2 11 2 2 4 2" xfId="22044" xr:uid="{8BD48489-511C-438C-8E48-964C11BA8429}"/>
    <cellStyle name="Normal 2 2 11 2 2 5" xfId="23844" xr:uid="{0C665D93-AA63-4A92-9CC6-401C556D9C5C}"/>
    <cellStyle name="Normal 2 2 11 2 2 6" xfId="14288" xr:uid="{29A45275-0DEB-477F-B702-0BD5F2689ABA}"/>
    <cellStyle name="Normal 2 2 11 2 3" xfId="4577" xr:uid="{FCFADE2F-1088-4EB6-AA98-5D4E6C19560E}"/>
    <cellStyle name="Normal 2 2 11 2 3 2" xfId="6736" xr:uid="{FC8CFCA6-7007-47CE-A16B-28210F923FF3}"/>
    <cellStyle name="Normal 2 2 11 2 3 2 2" xfId="29374" xr:uid="{4517373F-A33E-4921-A9A3-7B0BB4E938A7}"/>
    <cellStyle name="Normal 2 2 11 2 3 2 3" xfId="19911" xr:uid="{36F0F138-A604-4610-8E25-BE56BCAFCCF8}"/>
    <cellStyle name="Normal 2 2 11 2 3 3" xfId="12526" xr:uid="{3A9A02FC-B81B-42CA-A632-FBB3E3B02813}"/>
    <cellStyle name="Normal 2 2 11 2 3 3 2" xfId="22744" xr:uid="{20183241-9356-464E-99B6-28E30250674E}"/>
    <cellStyle name="Normal 2 2 11 2 3 4" xfId="25715" xr:uid="{BBEFD9A6-3304-45B1-AE3E-7143423E04BA}"/>
    <cellStyle name="Normal 2 2 11 2 3 5" xfId="17078" xr:uid="{F530061A-8964-4423-B05C-64223CB51F1B}"/>
    <cellStyle name="Normal 2 2 11 2 4" xfId="5402" xr:uid="{654A589F-6CFF-40A8-B462-03CC8C600070}"/>
    <cellStyle name="Normal 2 2 11 2 4 2" xfId="28273" xr:uid="{7E865369-6FA0-437E-93BE-E04D45B7D872}"/>
    <cellStyle name="Normal 2 2 11 2 4 3" xfId="26876" xr:uid="{71DF433D-B558-4EEF-9553-5D9E5A987761}"/>
    <cellStyle name="Normal 2 2 11 2 4 4" xfId="14970" xr:uid="{881D5E18-188C-4117-AC12-F3C97F42B601}"/>
    <cellStyle name="Normal 2 2 11 2 5" xfId="8543" xr:uid="{24D81094-13C7-4EF9-BB41-A008C1293AF3}"/>
    <cellStyle name="Normal 2 2 11 2 5 2" xfId="27979" xr:uid="{07B5A23B-8332-481D-83C6-0D8AF5FB7BAE}"/>
    <cellStyle name="Normal 2 2 11 2 5 3" xfId="17802" xr:uid="{D3A490CA-F6B6-4036-A2DC-2D0B1DB35E0A}"/>
    <cellStyle name="Normal 2 2 11 2 6" xfId="10522" xr:uid="{1405D3B5-374E-4961-9FD6-1A6289A27B9D}"/>
    <cellStyle name="Normal 2 2 11 2 6 2" xfId="20635" xr:uid="{583E8ED2-A12A-48E3-AA28-3D7A7A140AD8}"/>
    <cellStyle name="Normal 2 2 11 2 7" xfId="23519" xr:uid="{7F7A44DC-6AB4-40A8-A517-46082E0D8B3C}"/>
    <cellStyle name="Normal 2 2 11 2 8" xfId="13316" xr:uid="{64740345-C9DA-4189-A4B8-1DB5D8610654}"/>
    <cellStyle name="Normal 2 2 11 3" xfId="840" xr:uid="{00000000-0005-0000-0000-000048030000}"/>
    <cellStyle name="Normal 2 2 11 3 2" xfId="6737" xr:uid="{61367E65-01C9-42AD-B2B7-F867183AD578}"/>
    <cellStyle name="Normal 2 2 11 3 2 2" xfId="23354" xr:uid="{2441B191-945A-4C92-8E41-C2C4F6A1025F}"/>
    <cellStyle name="Normal 2 2 11 3 2 3" xfId="27470" xr:uid="{BC98FB22-CB1B-4021-9EDD-6960532C0077}"/>
    <cellStyle name="Normal 2 2 11 3 2 4" xfId="14971" xr:uid="{C22F8DFD-B337-4042-BD7C-B14AA920A111}"/>
    <cellStyle name="Normal 2 2 11 3 3" xfId="5779" xr:uid="{80C8E8CA-56C1-403D-8725-383615C1C965}"/>
    <cellStyle name="Normal 2 2 11 3 3 2" xfId="28134" xr:uid="{66BBF949-652F-4E70-8349-DC4EBFC85A62}"/>
    <cellStyle name="Normal 2 2 11 3 3 3" xfId="26564" xr:uid="{1E3D8E34-329E-4925-821B-E06B68D8100A}"/>
    <cellStyle name="Normal 2 2 11 3 3 4" xfId="17803" xr:uid="{89C0C7E2-0704-489C-8C4B-FE35AA94D671}"/>
    <cellStyle name="Normal 2 2 11 3 4" xfId="10523" xr:uid="{3333B6D7-C2B9-4DF7-9B17-D6940C1C2D9C}"/>
    <cellStyle name="Normal 2 2 11 3 4 2" xfId="28248" xr:uid="{6A05084C-1107-48F0-B265-5A5CB9D1FE5A}"/>
    <cellStyle name="Normal 2 2 11 3 4 3" xfId="29736" xr:uid="{C7A2A3D1-4C57-4B02-955E-E0DF0337B0E4}"/>
    <cellStyle name="Normal 2 2 11 3 4 4" xfId="20636" xr:uid="{890AC9D2-BCF9-4994-81FC-D86AED5AD264}"/>
    <cellStyle name="Normal 2 2 11 3 5" xfId="24447" xr:uid="{9788D576-7E8D-4997-81C9-73A95D6FA6B0}"/>
    <cellStyle name="Normal 2 2 11 3 6" xfId="27291" xr:uid="{174939C5-0780-48CD-A842-3B9583D06C4D}"/>
    <cellStyle name="Normal 2 2 11 3 7" xfId="14014" xr:uid="{4BE502E9-5FDB-4224-8842-17B9173A8CCC}"/>
    <cellStyle name="Normal 2 2 11 4" xfId="1962" xr:uid="{532AD179-B394-44B6-9471-38491F6B9ED6}"/>
    <cellStyle name="Normal 2 2 11 4 2" xfId="7217" xr:uid="{B49386A9-FD2D-4A68-8DC0-DC58AA7F9DD2}"/>
    <cellStyle name="Normal 2 2 11 4 2 2" xfId="26588" xr:uid="{080AB670-1B20-4521-8294-68FA15E52C94}"/>
    <cellStyle name="Normal 2 2 11 4 2 3" xfId="15993" xr:uid="{9A51DD49-B0F2-46F4-AC63-A997DBA9984F}"/>
    <cellStyle name="Normal 2 2 11 4 3" xfId="5777" xr:uid="{95C6B7DA-C5EB-406E-9BA5-B899052776C6}"/>
    <cellStyle name="Normal 2 2 11 4 3 2" xfId="18826" xr:uid="{7AF0D644-52D7-4D3F-96A0-B922AC6E0F1C}"/>
    <cellStyle name="Normal 2 2 11 4 4" xfId="11482" xr:uid="{00CEE6D4-9A9A-4683-8029-ADD7E053D28F}"/>
    <cellStyle name="Normal 2 2 11 4 4 2" xfId="21659" xr:uid="{04B577BD-24A9-4385-8987-574004E9423B}"/>
    <cellStyle name="Normal 2 2 11 4 5" xfId="25143" xr:uid="{8715ED4F-657E-446D-878A-E24F4B19FD44}"/>
    <cellStyle name="Normal 2 2 11 4 6" xfId="13752" xr:uid="{A6921CD7-2660-4A12-AF51-F5C931B2FA15}"/>
    <cellStyle name="Normal 2 2 11 5" xfId="3345" xr:uid="{DA2E47C2-EF51-41AD-B0B3-4A1432CC7050}"/>
    <cellStyle name="Normal 2 2 11 5 2" xfId="6735" xr:uid="{F5E72B66-4469-4AF1-AC26-9E327B61339E}"/>
    <cellStyle name="Normal 2 2 11 5 2 2" xfId="26398" xr:uid="{210D31DD-1798-4222-B993-52462D05C98D}"/>
    <cellStyle name="Normal 2 2 11 5 2 3" xfId="18429" xr:uid="{1E81E811-57EE-4E58-B8C6-60255FE1B10C}"/>
    <cellStyle name="Normal 2 2 11 5 3" xfId="11106" xr:uid="{E5AE9EB1-343E-49EC-A63F-3C42C7352C71}"/>
    <cellStyle name="Normal 2 2 11 5 3 2" xfId="21262" xr:uid="{3CFB880A-FE0E-48DC-ABC6-20C77FC4266C}"/>
    <cellStyle name="Normal 2 2 11 5 4" xfId="25425" xr:uid="{07D0262B-18B2-4EF6-AE71-5B21D0C6F3B6}"/>
    <cellStyle name="Normal 2 2 11 5 5" xfId="15596" xr:uid="{F8CC21E2-91BC-435B-9179-1DE5D7E975A9}"/>
    <cellStyle name="Normal 2 2 11 6" xfId="4345" xr:uid="{5C7E170C-900B-4FCA-9BCB-A0992AF99E0D}"/>
    <cellStyle name="Normal 2 2 11 6 2" xfId="9783" xr:uid="{7EF625DB-BEE4-4CF0-9D85-0CE597A0D5AC}"/>
    <cellStyle name="Normal 2 2 11 6 2 2" xfId="29325" xr:uid="{28ABD42D-508D-495C-918D-D20C26042689}"/>
    <cellStyle name="Normal 2 2 11 6 2 3" xfId="19739" xr:uid="{AAB09F09-006F-4692-B4E0-09D0E8BAC929}"/>
    <cellStyle name="Normal 2 2 11 6 3" xfId="12354" xr:uid="{F44A736E-B62D-4D41-A185-BA01DE562653}"/>
    <cellStyle name="Normal 2 2 11 6 3 2" xfId="22572" xr:uid="{957D4BBE-83B5-4A0C-A25E-7B49C3343B79}"/>
    <cellStyle name="Normal 2 2 11 6 4" xfId="27688" xr:uid="{E28A6BA7-EBF2-4B73-89D6-F0FC6F581BF4}"/>
    <cellStyle name="Normal 2 2 11 6 5" xfId="16906" xr:uid="{84FD172C-A8F6-4F67-98D3-327FBA3D0216}"/>
    <cellStyle name="Normal 2 2 11 7" xfId="8018" xr:uid="{C05E9D95-BA68-41E4-B5D6-BBEC268C76D8}"/>
    <cellStyle name="Normal 2 2 11 7 2" xfId="26917" xr:uid="{8356A464-4896-4C0A-BE8F-290E974489C8}"/>
    <cellStyle name="Normal 2 2 11 7 3" xfId="14969" xr:uid="{AAB72119-E3CF-47FA-9A1E-196BE0E9AC2D}"/>
    <cellStyle name="Normal 2 2 11 8" xfId="8542" xr:uid="{95A76B1A-20D9-4DDF-BEA4-CB0D8546A86A}"/>
    <cellStyle name="Normal 2 2 11 8 2" xfId="17801" xr:uid="{2010DCAE-10E6-4A0C-BA87-86F958E7D850}"/>
    <cellStyle name="Normal 2 2 11 9" xfId="10521" xr:uid="{D70409FF-534B-4FF8-A534-CAEF8DFC6A2A}"/>
    <cellStyle name="Normal 2 2 11 9 2" xfId="20634" xr:uid="{422F2BB7-D201-4A9B-9B49-959AA808D338}"/>
    <cellStyle name="Normal 2 2 12" xfId="841" xr:uid="{00000000-0005-0000-0000-000049030000}"/>
    <cellStyle name="Normal 2 2 12 10" xfId="13159" xr:uid="{D621F24B-56DD-4E8D-B6FB-C70488138C0E}"/>
    <cellStyle name="Normal 2 2 12 2" xfId="842" xr:uid="{00000000-0005-0000-0000-00004A030000}"/>
    <cellStyle name="Normal 2 2 12 2 2" xfId="1965" xr:uid="{4D1A8536-A94E-4853-A016-C6C9142D7F28}"/>
    <cellStyle name="Normal 2 2 12 2 2 2" xfId="7220" xr:uid="{42FAFF7D-B531-4E5A-965C-9DC0B4768C16}"/>
    <cellStyle name="Normal 2 2 12 2 2 2 2" xfId="27503" xr:uid="{EFA113EC-0F64-42B5-AF11-7217FB1DC142}"/>
    <cellStyle name="Normal 2 2 12 2 2 2 3" xfId="27134" xr:uid="{4A30994A-583F-4158-83AC-F8FD9F9E0D60}"/>
    <cellStyle name="Normal 2 2 12 2 2 2 4" xfId="16165" xr:uid="{62CD7FC4-D018-4201-AB0B-153DE587413E}"/>
    <cellStyle name="Normal 2 2 12 2 2 3" xfId="5781" xr:uid="{54E2C2FB-85F2-437F-A192-6B150D050C05}"/>
    <cellStyle name="Normal 2 2 12 2 2 3 2" xfId="28056" xr:uid="{71908F69-B07F-4B1E-84CB-6E8CE7F79BF3}"/>
    <cellStyle name="Normal 2 2 12 2 2 3 3" xfId="18998" xr:uid="{F0B47101-82DC-44CF-8960-4E792113DFDC}"/>
    <cellStyle name="Normal 2 2 12 2 2 4" xfId="11643" xr:uid="{9413D4C4-12C6-4B5D-802D-43F762A6AD70}"/>
    <cellStyle name="Normal 2 2 12 2 2 4 2" xfId="21831" xr:uid="{E249B322-D80C-4B42-9AC6-202DA49CCCB0}"/>
    <cellStyle name="Normal 2 2 12 2 2 5" xfId="23521" xr:uid="{7BE1F040-34ED-44F1-BD7E-5DC6D1E18F8F}"/>
    <cellStyle name="Normal 2 2 12 2 2 6" xfId="14015" xr:uid="{5B0BB2EB-FA28-4C2A-BB2F-E62918F4ABC2}"/>
    <cellStyle name="Normal 2 2 12 2 3" xfId="5202" xr:uid="{AF5DD346-F263-4C7C-99E9-23EBA8650DF2}"/>
    <cellStyle name="Normal 2 2 12 2 3 2" xfId="6739" xr:uid="{72F6C89F-B510-4B17-BCB4-619BA5EDA135}"/>
    <cellStyle name="Normal 2 2 12 2 3 3" xfId="28482" xr:uid="{B97ED997-605F-41E0-B4D2-AE49E76FD94A}"/>
    <cellStyle name="Normal 2 2 12 2 3 4" xfId="14973" xr:uid="{EB72B238-3A9D-4BCD-9548-3235FFD999E4}"/>
    <cellStyle name="Normal 2 2 12 2 4" xfId="5403" xr:uid="{E377042C-E1F6-4366-A756-8E1D42A07879}"/>
    <cellStyle name="Normal 2 2 12 2 4 2" xfId="26299" xr:uid="{640E3A6E-428E-456B-A6C0-09F6FF01B836}"/>
    <cellStyle name="Normal 2 2 12 2 4 3" xfId="28297" xr:uid="{5AA9B681-A590-4082-B78F-E917B5C1F445}"/>
    <cellStyle name="Normal 2 2 12 2 4 4" xfId="17805" xr:uid="{29C31D4E-6358-4C11-B614-534AB6B9B966}"/>
    <cellStyle name="Normal 2 2 12 2 5" xfId="10525" xr:uid="{72337978-498F-4A9D-B12D-79DF5426C37B}"/>
    <cellStyle name="Normal 2 2 12 2 5 2" xfId="29737" xr:uid="{029B9B48-702D-48A8-B58D-1EB9DC17A31D}"/>
    <cellStyle name="Normal 2 2 12 2 5 3" xfId="20638" xr:uid="{CD19A108-E051-4CA0-B274-11AFBCB9884F}"/>
    <cellStyle name="Normal 2 2 12 2 6" xfId="24089" xr:uid="{7CEE8017-3978-458D-968A-972D8CD4BF10}"/>
    <cellStyle name="Normal 2 2 12 2 7" xfId="13317" xr:uid="{3819A039-E31F-4761-A489-4FCA6067F1F5}"/>
    <cellStyle name="Normal 2 2 12 3" xfId="843" xr:uid="{00000000-0005-0000-0000-00004B030000}"/>
    <cellStyle name="Normal 2 2 12 3 2" xfId="6740" xr:uid="{CB3D7ED1-818E-4FFE-A3C8-6CEC01065C6A}"/>
    <cellStyle name="Normal 2 2 12 3 2 2" xfId="26527" xr:uid="{B56E78A2-93FA-4A22-9B87-3079CD37F2EC}"/>
    <cellStyle name="Normal 2 2 12 3 2 3" xfId="27712" xr:uid="{5D55053E-8BF4-4AFB-A2DF-6865BAEA5265}"/>
    <cellStyle name="Normal 2 2 12 3 2 4" xfId="14974" xr:uid="{121B55CC-5D40-430A-A0BE-76C610F484D7}"/>
    <cellStyle name="Normal 2 2 12 3 3" xfId="5782" xr:uid="{7F93DB2B-654A-4D06-A8A0-D2B3FCFDCD5C}"/>
    <cellStyle name="Normal 2 2 12 3 3 2" xfId="27913" xr:uid="{A301050B-2224-4B5D-AED5-F6FC08F5870E}"/>
    <cellStyle name="Normal 2 2 12 3 3 3" xfId="27499" xr:uid="{CFB231B3-A595-4CB0-A21A-64048477758B}"/>
    <cellStyle name="Normal 2 2 12 3 3 4" xfId="17806" xr:uid="{8B24F16C-A747-4610-A56C-DFEAAA901F71}"/>
    <cellStyle name="Normal 2 2 12 3 4" xfId="10526" xr:uid="{B556DC58-E886-413D-826B-1FFD5F0F47C1}"/>
    <cellStyle name="Normal 2 2 12 3 4 2" xfId="29738" xr:uid="{8EC19DCC-68C3-4DFD-802D-94E11E342854}"/>
    <cellStyle name="Normal 2 2 12 3 4 3" xfId="20639" xr:uid="{F5AA3F1F-E809-4C6B-B207-306E1729FC92}"/>
    <cellStyle name="Normal 2 2 12 3 5" xfId="24155" xr:uid="{9AF798CE-9886-404C-9A91-10C4C5C02F75}"/>
    <cellStyle name="Normal 2 2 12 3 6" xfId="13753" xr:uid="{DBB2241C-3D7B-444F-97C5-20109A9BCCA0}"/>
    <cellStyle name="Normal 2 2 12 4" xfId="1964" xr:uid="{08ECFE0C-6938-4326-8166-652B722663F9}"/>
    <cellStyle name="Normal 2 2 12 4 2" xfId="7219" xr:uid="{78B5FBCD-069E-4078-9668-9DABA25228D3}"/>
    <cellStyle name="Normal 2 2 12 4 2 2" xfId="27914" xr:uid="{D15C13B8-3B87-4EB1-868D-53FE456700EE}"/>
    <cellStyle name="Normal 2 2 12 4 2 3" xfId="18430" xr:uid="{E43B7F13-193F-41DC-A00C-72419FB1D2CE}"/>
    <cellStyle name="Normal 2 2 12 4 3" xfId="5780" xr:uid="{89A6B7A6-BE23-422B-A139-4BB6C3129541}"/>
    <cellStyle name="Normal 2 2 12 4 3 2" xfId="21263" xr:uid="{5C75232C-8FA2-4F87-8F1C-3C0FED50472F}"/>
    <cellStyle name="Normal 2 2 12 4 4" xfId="24272" xr:uid="{5F8901F6-D103-4C2F-94F5-38369B58845D}"/>
    <cellStyle name="Normal 2 2 12 4 5" xfId="15597" xr:uid="{A5870204-0069-496B-8FA0-8EBCB9CD2AF7}"/>
    <cellStyle name="Normal 2 2 12 5" xfId="4346" xr:uid="{6953416A-DA4D-40CC-A3A5-F4A4DF3693A8}"/>
    <cellStyle name="Normal 2 2 12 5 2" xfId="6738" xr:uid="{414AC422-ECD0-4EF6-8158-6CED66DD2C09}"/>
    <cellStyle name="Normal 2 2 12 5 2 2" xfId="29326" xr:uid="{90AB27A2-7187-4A55-8D1F-B1B9E7ADAF34}"/>
    <cellStyle name="Normal 2 2 12 5 2 3" xfId="19740" xr:uid="{5935F33E-CE79-4350-9D0F-D48EE9551060}"/>
    <cellStyle name="Normal 2 2 12 5 3" xfId="12355" xr:uid="{EEA0257B-4D0C-495B-BEB1-52A1DAFF925C}"/>
    <cellStyle name="Normal 2 2 12 5 3 2" xfId="22573" xr:uid="{E4A96728-0618-491B-BC5E-F6BF8EA39832}"/>
    <cellStyle name="Normal 2 2 12 5 4" xfId="23599" xr:uid="{A4A7D8EF-7F53-4B22-8CCC-94EC12A84088}"/>
    <cellStyle name="Normal 2 2 12 5 5" xfId="16907" xr:uid="{3556B97F-30E9-4260-8106-A797E557C8FD}"/>
    <cellStyle name="Normal 2 2 12 6" xfId="5336" xr:uid="{D91B7CF1-B089-4D78-8070-E30263047634}"/>
    <cellStyle name="Normal 2 2 12 6 2" xfId="28668" xr:uid="{38A611C0-64E0-4F0A-A2CF-CAB3ECC7D837}"/>
    <cellStyle name="Normal 2 2 12 6 3" xfId="26583" xr:uid="{66B4EC48-DF0F-4A34-BB03-C32AA00FB53D}"/>
    <cellStyle name="Normal 2 2 12 6 4" xfId="14972" xr:uid="{58B3C153-9ECC-421A-A016-1637E9463FD2}"/>
    <cellStyle name="Normal 2 2 12 7" xfId="8544" xr:uid="{1C3D5BE8-E527-48F0-A026-EE6911BA83FC}"/>
    <cellStyle name="Normal 2 2 12 7 2" xfId="27221" xr:uid="{4C2EB069-2E5A-4130-8FCC-CE76B22BE3F1}"/>
    <cellStyle name="Normal 2 2 12 7 3" xfId="17804" xr:uid="{9DABC0F5-D4DC-43E7-893A-BEF55FDFF9B9}"/>
    <cellStyle name="Normal 2 2 12 8" xfId="10524" xr:uid="{BF49A778-C6A5-4974-BB8E-5576208F20FA}"/>
    <cellStyle name="Normal 2 2 12 8 2" xfId="20637" xr:uid="{4A29E467-C274-47CB-8647-D5413F735F49}"/>
    <cellStyle name="Normal 2 2 12 9" xfId="25331" xr:uid="{6F0C315A-281A-43C8-9BC4-CFFD18AB0BCF}"/>
    <cellStyle name="Normal 2 2 13" xfId="844" xr:uid="{00000000-0005-0000-0000-00004C030000}"/>
    <cellStyle name="Normal 2 2 13 10" xfId="13105" xr:uid="{F1D07FE2-7014-4778-B906-184E369BFD61}"/>
    <cellStyle name="Normal 2 2 13 2" xfId="1966" xr:uid="{FE2617B7-3E60-4FDF-A49C-50F26612F2CE}"/>
    <cellStyle name="Normal 2 2 13 2 2" xfId="7221" xr:uid="{F8B491C3-FE20-4C70-986E-E31A5DFAC0D9}"/>
    <cellStyle name="Normal 2 2 13 2 2 2" xfId="23451" xr:uid="{7D295423-0556-4936-82BB-A26517A43F3B}"/>
    <cellStyle name="Normal 2 2 13 2 2 3" xfId="26742" xr:uid="{E6B7E1AA-5F02-48EF-8D83-423913EE9837}"/>
    <cellStyle name="Normal 2 2 13 2 2 4" xfId="16379" xr:uid="{3FB64601-2344-4577-98E4-035ED7DCCF4F}"/>
    <cellStyle name="Normal 2 2 13 2 3" xfId="5783" xr:uid="{869B7894-5867-46C4-A722-DE2B31751289}"/>
    <cellStyle name="Normal 2 2 13 2 3 2" xfId="26632" xr:uid="{1E7E8E6B-1289-43F0-9D0A-A1F38FBC6820}"/>
    <cellStyle name="Normal 2 2 13 2 3 3" xfId="29221" xr:uid="{C7186904-F77A-4471-B2F3-534C239EAF4F}"/>
    <cellStyle name="Normal 2 2 13 2 3 4" xfId="19212" xr:uid="{2F3BA63F-26C4-40C0-8E65-BBB3A798AF56}"/>
    <cellStyle name="Normal 2 2 13 2 4" xfId="11832" xr:uid="{009E4604-FCDE-4DF5-9F11-82B95F2C520F}"/>
    <cellStyle name="Normal 2 2 13 2 4 2" xfId="29822" xr:uid="{B1B5EE52-DAAA-4882-84BE-6933ACA5ED19}"/>
    <cellStyle name="Normal 2 2 13 2 4 3" xfId="22045" xr:uid="{671A906C-F7F5-4715-99A2-92A0FC49F77E}"/>
    <cellStyle name="Normal 2 2 13 2 5" xfId="25655" xr:uid="{05B250F3-3B0D-4929-8A0C-08FC60277E9F}"/>
    <cellStyle name="Normal 2 2 13 2 6" xfId="14289" xr:uid="{813A1891-17F4-4C1C-B52A-80A11681A05B}"/>
    <cellStyle name="Normal 2 2 13 3" xfId="3669" xr:uid="{519E334F-A509-41FA-8D75-E9986A7677F4}"/>
    <cellStyle name="Normal 2 2 13 3 2" xfId="6741" xr:uid="{71B4923D-EE5C-4BFE-8662-C4585FFB47C0}"/>
    <cellStyle name="Normal 2 2 13 3 2 2" xfId="27801" xr:uid="{96628EE8-1FAB-467D-AB94-79BFEAFC0EB7}"/>
    <cellStyle name="Normal 2 2 13 3 2 3" xfId="15991" xr:uid="{78B9381B-E6F8-4C8C-847D-BAC1C3652488}"/>
    <cellStyle name="Normal 2 2 13 3 3" xfId="9327" xr:uid="{7C295183-DAAD-4A92-ABFC-4639B1BFD0D3}"/>
    <cellStyle name="Normal 2 2 13 3 3 2" xfId="18824" xr:uid="{F38AA23E-E30C-44F2-8361-A2E8754EB59C}"/>
    <cellStyle name="Normal 2 2 13 3 4" xfId="11480" xr:uid="{D536D9E6-71A7-476D-B51C-FC97171A582B}"/>
    <cellStyle name="Normal 2 2 13 3 4 2" xfId="21657" xr:uid="{11CCC636-7A58-4B34-8BF5-B74C1CF6F092}"/>
    <cellStyle name="Normal 2 2 13 3 5" xfId="25734" xr:uid="{289BECFB-604D-4DCA-85FA-6FF3A0E0EED6}"/>
    <cellStyle name="Normal 2 2 13 3 6" xfId="13750" xr:uid="{96889FBA-EA66-4850-841E-F7F5648CD19E}"/>
    <cellStyle name="Normal 2 2 13 4" xfId="3299" xr:uid="{6F8B2E55-FACA-4EF1-8E0E-4B3BA6FC71CB}"/>
    <cellStyle name="Normal 2 2 13 4 2" xfId="8985" xr:uid="{2971B430-8050-4E7D-858D-FEB248377F81}"/>
    <cellStyle name="Normal 2 2 13 4 2 2" xfId="26822" xr:uid="{670C24BC-012D-43FB-B1D2-F6B0453005F2}"/>
    <cellStyle name="Normal 2 2 13 4 2 3" xfId="18378" xr:uid="{507C7F91-D877-4421-9ED3-3DC6F860F635}"/>
    <cellStyle name="Normal 2 2 13 4 3" xfId="11060" xr:uid="{05F4AFF2-9A5F-4127-AD19-874926CF3496}"/>
    <cellStyle name="Normal 2 2 13 4 3 2" xfId="21211" xr:uid="{16091D93-00F0-4A57-BAFD-D787BB7F0517}"/>
    <cellStyle name="Normal 2 2 13 4 4" xfId="25742" xr:uid="{83C2D776-5B4F-428A-8364-563B834540A1}"/>
    <cellStyle name="Normal 2 2 13 4 5" xfId="15545" xr:uid="{C668ECE4-FA05-49FB-ADC6-E1859AFA984E}"/>
    <cellStyle name="Normal 2 2 13 5" xfId="4343" xr:uid="{C65F9B45-3759-4C73-B2F7-C037F1215D28}"/>
    <cellStyle name="Normal 2 2 13 5 2" xfId="9781" xr:uid="{6CA67645-A299-4122-8104-25573BD7DE2A}"/>
    <cellStyle name="Normal 2 2 13 5 2 2" xfId="19737" xr:uid="{2C843348-E283-4E64-99D7-B7055E0CFFC5}"/>
    <cellStyle name="Normal 2 2 13 5 3" xfId="12352" xr:uid="{E225C92B-90B3-4EC8-BFC1-F6EB999DCCA9}"/>
    <cellStyle name="Normal 2 2 13 5 3 2" xfId="22570" xr:uid="{7EF61053-A575-4F92-982C-AF79D1869386}"/>
    <cellStyle name="Normal 2 2 13 5 4" xfId="28819" xr:uid="{CFBF6075-6DA2-4C71-AB19-56DCFA098753}"/>
    <cellStyle name="Normal 2 2 13 5 5" xfId="16904" xr:uid="{8FC062C0-9F23-41E0-B24A-AE376B0E5684}"/>
    <cellStyle name="Normal 2 2 13 6" xfId="8019" xr:uid="{11952DFD-7CB5-49DE-BEEB-DFC4C8425BFB}"/>
    <cellStyle name="Normal 2 2 13 6 2" xfId="14975" xr:uid="{EE760C44-793A-4951-B2FD-3D39B2E4E006}"/>
    <cellStyle name="Normal 2 2 13 7" xfId="8545" xr:uid="{1BFD5E5A-048C-4C7E-8EB0-BCCB46BE0CF8}"/>
    <cellStyle name="Normal 2 2 13 7 2" xfId="17807" xr:uid="{3B48CFA3-C7CD-4A08-8E33-CC6C9C341BE9}"/>
    <cellStyle name="Normal 2 2 13 8" xfId="10527" xr:uid="{EBB22C79-9ED8-490D-AB34-E930D28FF8C6}"/>
    <cellStyle name="Normal 2 2 13 8 2" xfId="20640" xr:uid="{2A7D33CD-1252-4213-BE90-98BAAD5231E5}"/>
    <cellStyle name="Normal 2 2 13 9" xfId="25263" xr:uid="{ABC5C1F4-FC0B-4D25-8B69-446E3314B78C}"/>
    <cellStyle name="Normal 2 2 14" xfId="845" xr:uid="{00000000-0005-0000-0000-00004D030000}"/>
    <cellStyle name="Normal 2 2 14 2" xfId="1967" xr:uid="{402E2E9E-E197-4428-A57B-F75200F5C09A}"/>
    <cellStyle name="Normal 2 2 14 2 2" xfId="7222" xr:uid="{3725CE0D-E18C-4773-A842-B64F4AF3F8BF}"/>
    <cellStyle name="Normal 2 2 14 2 2 2" xfId="28922" xr:uid="{BC7E18E5-6C82-40BB-94CB-927B5C2F30E6}"/>
    <cellStyle name="Normal 2 2 14 2 2 3" xfId="16380" xr:uid="{2BF6D8AA-3A1F-4BF5-ABE5-0DC2BC76633F}"/>
    <cellStyle name="Normal 2 2 14 2 3" xfId="5784" xr:uid="{C20299E5-90D7-4CD3-8441-E34F8F6C8DAF}"/>
    <cellStyle name="Normal 2 2 14 2 3 2" xfId="19213" xr:uid="{FD85A66F-5138-4B94-8C12-D790756DAE14}"/>
    <cellStyle name="Normal 2 2 14 2 4" xfId="11833" xr:uid="{0FF0AE53-9232-4BAD-A517-EE53BC7E4E35}"/>
    <cellStyle name="Normal 2 2 14 2 4 2" xfId="22046" xr:uid="{A5585C16-66BD-4931-9E45-F66ACB607723}"/>
    <cellStyle name="Normal 2 2 14 2 5" xfId="25772" xr:uid="{3308BB1C-ED70-425A-A986-8FF35770DA30}"/>
    <cellStyle name="Normal 2 2 14 2 6" xfId="14290" xr:uid="{03F34E9D-C7A2-47C3-A84D-4F3AD90CCA60}"/>
    <cellStyle name="Normal 2 2 14 3" xfId="4536" xr:uid="{27FFB088-5E3A-4978-A284-9FE5C056C905}"/>
    <cellStyle name="Normal 2 2 14 3 2" xfId="6742" xr:uid="{C302479D-71E9-439D-B95E-018471FE464E}"/>
    <cellStyle name="Normal 2 2 14 3 2 2" xfId="29349" xr:uid="{6EA5D7B9-8124-454E-A138-4E3BA183E729}"/>
    <cellStyle name="Normal 2 2 14 3 2 3" xfId="19870" xr:uid="{55A2C095-4E30-4AC9-9752-7EDF565F57A8}"/>
    <cellStyle name="Normal 2 2 14 3 3" xfId="12485" xr:uid="{36A10A80-4491-499B-BD60-EDC8FAE6239B}"/>
    <cellStyle name="Normal 2 2 14 3 3 2" xfId="22703" xr:uid="{5130A0D6-FCDC-46EB-BC7B-3D0F8FD1CEC4}"/>
    <cellStyle name="Normal 2 2 14 3 4" xfId="26162" xr:uid="{21CDD561-44B4-4334-849F-146EE8F8222A}"/>
    <cellStyle name="Normal 2 2 14 3 5" xfId="17037" xr:uid="{A2966D74-5D62-45DB-A453-681441F17065}"/>
    <cellStyle name="Normal 2 2 14 4" xfId="5448" xr:uid="{3B3F9994-6EEB-407E-B79E-EF30E2A8C2CD}"/>
    <cellStyle name="Normal 2 2 14 4 2" xfId="26109" xr:uid="{2115A999-316E-41CE-A473-ED820DBEFDFD}"/>
    <cellStyle name="Normal 2 2 14 4 3" xfId="27354" xr:uid="{024C2607-A983-4C8E-9C2B-8200F5DCACCA}"/>
    <cellStyle name="Normal 2 2 14 4 4" xfId="14976" xr:uid="{185128C1-7E74-4077-B705-368E32E25258}"/>
    <cellStyle name="Normal 2 2 14 5" xfId="8546" xr:uid="{39E46ACF-96D5-4FFD-8F5E-8AF9B00CF9F8}"/>
    <cellStyle name="Normal 2 2 14 5 2" xfId="29066" xr:uid="{C36334F8-E210-467B-8700-170CC6BA5DCB}"/>
    <cellStyle name="Normal 2 2 14 5 3" xfId="17808" xr:uid="{18D7C4A7-AA4A-4D2E-82B0-1B4D2CAAED11}"/>
    <cellStyle name="Normal 2 2 14 6" xfId="10528" xr:uid="{2AC0249F-80C7-441F-AA91-9503773C63BA}"/>
    <cellStyle name="Normal 2 2 14 6 2" xfId="20641" xr:uid="{5B304CF9-0DCE-48FB-8B73-E9F57A8C01B7}"/>
    <cellStyle name="Normal 2 2 14 7" xfId="25539" xr:uid="{770AC29A-7C68-4417-B41F-BF475B8EEC25}"/>
    <cellStyle name="Normal 2 2 14 8" xfId="13263" xr:uid="{45BE8F09-97FD-42FE-8287-90BEFB18CCCE}"/>
    <cellStyle name="Normal 2 2 15" xfId="846" xr:uid="{00000000-0005-0000-0000-00004E030000}"/>
    <cellStyle name="Normal 2 2 15 2" xfId="1968" xr:uid="{C16CCA62-32FE-46D1-A3B7-08E621B42D01}"/>
    <cellStyle name="Normal 2 2 15 2 2" xfId="7223" xr:uid="{DD228C57-1647-48F8-A043-0E3CC7D6C56E}"/>
    <cellStyle name="Normal 2 2 15 2 3" xfId="5785" xr:uid="{7D0320EA-828E-4701-9D7A-23F805C22812}"/>
    <cellStyle name="Normal 2 2 15 2 4" xfId="14977" xr:uid="{7D22E31B-441F-4E20-9501-71AD0533D49E}"/>
    <cellStyle name="Normal 2 2 15 3" xfId="5147" xr:uid="{DE915974-BB46-45BF-8973-F6931A8666E1}"/>
    <cellStyle name="Normal 2 2 15 3 2" xfId="6743" xr:uid="{F6C67105-25A3-40F4-848F-5AD6DE9B3B7D}"/>
    <cellStyle name="Normal 2 2 15 3 3" xfId="17809" xr:uid="{E38205A8-A265-4D0B-A1C6-F9D43FAF74E4}"/>
    <cellStyle name="Normal 2 2 15 4" xfId="5321" xr:uid="{14E5D1C6-F42B-4FD1-AAC1-71049A344B8C}"/>
    <cellStyle name="Normal 2 2 15 4 2" xfId="20642" xr:uid="{A633D9E3-5072-4026-8136-26807B145D1E}"/>
    <cellStyle name="Normal 2 2 15 5" xfId="25967" xr:uid="{791970B9-804B-4004-8FE4-5A328842F9B5}"/>
    <cellStyle name="Normal 2 2 15 6" xfId="13961" xr:uid="{0500C0AF-6718-47F8-95F0-744A10726B31}"/>
    <cellStyle name="Normal 2 2 16" xfId="847" xr:uid="{00000000-0005-0000-0000-00004F030000}"/>
    <cellStyle name="Normal 2 2 16 2" xfId="5299" xr:uid="{175C68AE-2D45-42F6-BB2D-4CD3348C618E}"/>
    <cellStyle name="Normal 2 2 16 2 2" xfId="6744" xr:uid="{C73F0D8D-11F4-4453-A3A3-D25479B3FF71}"/>
    <cellStyle name="Normal 2 2 16 2 3" xfId="15706" xr:uid="{23C2CDE7-2A4F-41D1-847C-88C434042879}"/>
    <cellStyle name="Normal 2 2 16 3" xfId="5786" xr:uid="{A7F422F8-BC9F-4730-9426-A2BD042FF479}"/>
    <cellStyle name="Normal 2 2 16 3 2" xfId="18539" xr:uid="{7D019B6A-A584-4873-B7D1-D3CB8167C921}"/>
    <cellStyle name="Normal 2 2 16 4" xfId="11197" xr:uid="{73C39581-D19E-4DAC-81CA-90C99102F1B4}"/>
    <cellStyle name="Normal 2 2 16 4 2" xfId="21372" xr:uid="{54170175-BF86-4CA2-A730-30E2A7B4270A}"/>
    <cellStyle name="Normal 2 2 16 5" xfId="25906" xr:uid="{E1D501B5-5D1C-4FF9-B2A8-65CDD33933F3}"/>
    <cellStyle name="Normal 2 2 16 6" xfId="13422" xr:uid="{25CD35CB-0844-4B42-8214-D7A6F7C645FF}"/>
    <cellStyle name="Normal 2 2 17" xfId="1957" xr:uid="{D5105C9F-919F-4B37-BA41-7943A4C0C712}"/>
    <cellStyle name="Normal 2 2 17 2" xfId="7212" xr:uid="{857E13D4-586C-4170-98A8-848CE766493E}"/>
    <cellStyle name="Normal 2 2 17 2 2" xfId="26684" xr:uid="{26ECE89A-221D-4E6C-8C26-382C6CFBCC8B}"/>
    <cellStyle name="Normal 2 2 17 2 3" xfId="18268" xr:uid="{1F473E96-AE12-4CE3-907A-BE726E537D7B}"/>
    <cellStyle name="Normal 2 2 17 3" xfId="5771" xr:uid="{DC28C9B4-B795-4478-8D6F-933B122A80CD}"/>
    <cellStyle name="Normal 2 2 17 3 2" xfId="21101" xr:uid="{15D0922C-FD00-43F4-A131-FC8722D7FEED}"/>
    <cellStyle name="Normal 2 2 17 4" xfId="24297" xr:uid="{6168D280-00A6-4512-ADB7-057D02D34E23}"/>
    <cellStyle name="Normal 2 2 17 5" xfId="15435" xr:uid="{4291CABF-B2AF-480E-B01C-6A5CBC6AC914}"/>
    <cellStyle name="Normal 2 2 18" xfId="4205" xr:uid="{0AE4B4CE-89BF-40EC-8BF5-496932CB35AC}"/>
    <cellStyle name="Normal 2 2 18 2" xfId="6729" xr:uid="{B856F946-09F8-438C-AACF-A9A7147BEE9D}"/>
    <cellStyle name="Normal 2 2 18 2 2" xfId="19604" xr:uid="{8D370070-1D80-416E-89BE-59B75A42C315}"/>
    <cellStyle name="Normal 2 2 18 3" xfId="12222" xr:uid="{AF924FC2-4733-443A-A43D-45B7B8C25327}"/>
    <cellStyle name="Normal 2 2 18 3 2" xfId="22437" xr:uid="{D97F476E-00A6-46DC-A981-F87D6D5896AC}"/>
    <cellStyle name="Normal 2 2 18 4" xfId="25257" xr:uid="{D42DD6F3-5780-4A8A-8BA4-8548AA88FAE9}"/>
    <cellStyle name="Normal 2 2 18 5" xfId="16771" xr:uid="{06C37CB4-0165-4150-8E31-20DABA0FA6B8}"/>
    <cellStyle name="Normal 2 2 19" xfId="5312" xr:uid="{260491B2-C391-4D9D-AF3B-A22E1E6ABAD0}"/>
    <cellStyle name="Normal 2 2 19 2" xfId="14963" xr:uid="{8527FAC0-B69B-42A2-A710-438136471A6D}"/>
    <cellStyle name="Normal 2 2 2" xfId="848" xr:uid="{00000000-0005-0000-0000-000050030000}"/>
    <cellStyle name="Normal 2 2 2 2" xfId="29896" xr:uid="{6BD25E87-211B-438E-A29D-3EF9671E4ACC}"/>
    <cellStyle name="Normal 2 2 20" xfId="8539" xr:uid="{43E8F29F-4BBC-43F3-AE10-61F323B1DEBC}"/>
    <cellStyle name="Normal 2 2 20 2" xfId="17795" xr:uid="{E04EFE62-28AA-429B-BA3A-A36EEC6DF753}"/>
    <cellStyle name="Normal 2 2 21" xfId="10516" xr:uid="{4306A55F-345E-4EF8-A6D1-C6ABFC6887F8}"/>
    <cellStyle name="Normal 2 2 21 2" xfId="20628" xr:uid="{7A241AE4-EFC2-453B-85D4-6E62EFB2AFFB}"/>
    <cellStyle name="Normal 2 2 22" xfId="24208" xr:uid="{D10C7F67-16B0-4218-9BC0-F399BC33F6A5}"/>
    <cellStyle name="Normal 2 2 23" xfId="12994" xr:uid="{416BD1D1-D2C0-4D5D-92B7-A6ADE4BC19B0}"/>
    <cellStyle name="Normal 2 2 3" xfId="849" xr:uid="{00000000-0005-0000-0000-000051030000}"/>
    <cellStyle name="Normal 2 2 4" xfId="850" xr:uid="{00000000-0005-0000-0000-000052030000}"/>
    <cellStyle name="Normal 2 2 4 10" xfId="851" xr:uid="{00000000-0005-0000-0000-000053030000}"/>
    <cellStyle name="Normal 2 2 4 10 2" xfId="1970" xr:uid="{743BAC42-7ADC-4F5A-9A6D-CD700280D4AB}"/>
    <cellStyle name="Normal 2 2 4 10 2 2" xfId="7225" xr:uid="{4058EBA1-41A6-4BD2-B945-88B505A4B2A1}"/>
    <cellStyle name="Normal 2 2 4 10 2 2 2" xfId="26978" xr:uid="{10E9D6F7-7E6E-40D2-9960-D65CB178D905}"/>
    <cellStyle name="Normal 2 2 4 10 2 2 3" xfId="16381" xr:uid="{D6C16DEA-7B47-4316-948D-53BFD876D862}"/>
    <cellStyle name="Normal 2 2 4 10 2 3" xfId="5788" xr:uid="{55DE3417-EF27-414C-8794-2F53977BC925}"/>
    <cellStyle name="Normal 2 2 4 10 2 3 2" xfId="19214" xr:uid="{AC060799-37BB-498C-9FB3-22A5748D2033}"/>
    <cellStyle name="Normal 2 2 4 10 2 4" xfId="11834" xr:uid="{E076EE77-3212-43F4-B42E-9309F6A3D247}"/>
    <cellStyle name="Normal 2 2 4 10 2 4 2" xfId="22047" xr:uid="{E2B9E295-D613-4C34-BD09-4065489C4914}"/>
    <cellStyle name="Normal 2 2 4 10 2 5" xfId="24821" xr:uid="{2EA30D7E-7C00-4B2B-8B24-913B3A6B5B93}"/>
    <cellStyle name="Normal 2 2 4 10 2 6" xfId="14291" xr:uid="{13FAC61E-8A47-400B-9B35-652D9892A26E}"/>
    <cellStyle name="Normal 2 2 4 10 3" xfId="4578" xr:uid="{F880EC96-B627-4C1E-8EED-376367820E03}"/>
    <cellStyle name="Normal 2 2 4 10 3 2" xfId="6746" xr:uid="{AD198736-155E-49AA-9FAF-BECB6D1E10F8}"/>
    <cellStyle name="Normal 2 2 4 10 3 2 2" xfId="29375" xr:uid="{20A9AEF9-12D4-43B3-BE51-3274418A345D}"/>
    <cellStyle name="Normal 2 2 4 10 3 2 3" xfId="19912" xr:uid="{B7CA2050-4DEC-4F41-A851-61DE63BF60BF}"/>
    <cellStyle name="Normal 2 2 4 10 3 3" xfId="12527" xr:uid="{537E361C-E8BF-4EDA-B22D-F3079182181D}"/>
    <cellStyle name="Normal 2 2 4 10 3 3 2" xfId="22745" xr:uid="{5B31C24A-EB50-4E41-9BE8-65D12FE4FACE}"/>
    <cellStyle name="Normal 2 2 4 10 3 4" xfId="26167" xr:uid="{78235576-CCCD-46B9-A0DC-A5BC0B85CF18}"/>
    <cellStyle name="Normal 2 2 4 10 3 5" xfId="17079" xr:uid="{63CAF75F-7FA7-48C7-9836-D696A700E052}"/>
    <cellStyle name="Normal 2 2 4 10 4" xfId="5453" xr:uid="{0805002F-985A-45C1-BA09-CD29E1A3F696}"/>
    <cellStyle name="Normal 2 2 4 10 4 2" xfId="24582" xr:uid="{F2D6573F-C45F-4079-A913-3FD101644BFC}"/>
    <cellStyle name="Normal 2 2 4 10 4 3" xfId="27272" xr:uid="{00A31666-D77C-49F4-AACA-1F86A4BD0AFD}"/>
    <cellStyle name="Normal 2 2 4 10 4 4" xfId="14979" xr:uid="{014637AE-C9A6-4B16-98C7-382B0230BB6C}"/>
    <cellStyle name="Normal 2 2 4 10 5" xfId="8548" xr:uid="{85BFBD4F-E688-4A0D-8419-ACEA2C95FCE5}"/>
    <cellStyle name="Normal 2 2 4 10 5 2" xfId="27605" xr:uid="{9751EB4F-6EC2-4991-ACF6-06157C268ADB}"/>
    <cellStyle name="Normal 2 2 4 10 5 3" xfId="17811" xr:uid="{94E5EA0F-4031-4EDC-8CCB-2F334B3D08FB}"/>
    <cellStyle name="Normal 2 2 4 10 6" xfId="10530" xr:uid="{B43DACC8-F7DD-47FD-946B-B577CC577825}"/>
    <cellStyle name="Normal 2 2 4 10 6 2" xfId="20644" xr:uid="{6DD80A9D-9B42-4CD4-A9DF-EB6D2D9FC993}"/>
    <cellStyle name="Normal 2 2 4 10 7" xfId="23472" xr:uid="{97384059-96AD-4A98-BFD2-8D498E4E7D34}"/>
    <cellStyle name="Normal 2 2 4 10 8" xfId="13318" xr:uid="{E4C89522-96A7-4FA8-A6B9-0A16F6FFFDD3}"/>
    <cellStyle name="Normal 2 2 4 11" xfId="852" xr:uid="{00000000-0005-0000-0000-000054030000}"/>
    <cellStyle name="Normal 2 2 4 11 2" xfId="1971" xr:uid="{4E791170-FF1F-4B0E-9B5B-E9B4700ABB04}"/>
    <cellStyle name="Normal 2 2 4 11 2 2" xfId="7226" xr:uid="{A1289447-E4E5-48BC-AD78-4DABD4A30DF9}"/>
    <cellStyle name="Normal 2 2 4 11 2 3" xfId="5789" xr:uid="{3F059F9A-B571-4316-89F1-B414AD6A3812}"/>
    <cellStyle name="Normal 2 2 4 11 2 4" xfId="14980" xr:uid="{590FF90D-84A8-4F42-9AC1-F9E9E9E42D8D}"/>
    <cellStyle name="Normal 2 2 4 11 3" xfId="5168" xr:uid="{01C22D80-F244-428A-95A3-5F3584DB56F5}"/>
    <cellStyle name="Normal 2 2 4 11 3 2" xfId="6747" xr:uid="{4A951925-F680-4546-8C39-57947DE14485}"/>
    <cellStyle name="Normal 2 2 4 11 3 3" xfId="17812" xr:uid="{4C1EB666-841F-4632-A8F2-5D4EC2FE2073}"/>
    <cellStyle name="Normal 2 2 4 11 4" xfId="5337" xr:uid="{0581DEA7-AE8A-4A6E-9B93-170B7E95850F}"/>
    <cellStyle name="Normal 2 2 4 11 4 2" xfId="20645" xr:uid="{47E59103-0716-40B5-AE7E-72F8BFB5C2A6}"/>
    <cellStyle name="Normal 2 2 4 11 5" xfId="23725" xr:uid="{16388CA9-45D2-468E-85BA-F0150EC74446}"/>
    <cellStyle name="Normal 2 2 4 11 6" xfId="14016" xr:uid="{A7A57143-09F6-4D50-B96B-6972860AA3F9}"/>
    <cellStyle name="Normal 2 2 4 12" xfId="853" xr:uid="{00000000-0005-0000-0000-000055030000}"/>
    <cellStyle name="Normal 2 2 4 12 2" xfId="5300" xr:uid="{95470494-57A6-429A-AB6F-7C331A26E1FD}"/>
    <cellStyle name="Normal 2 2 4 12 2 2" xfId="6748" xr:uid="{01C4953C-6A76-4B4E-BC06-C71D6C5C268A}"/>
    <cellStyle name="Normal 2 2 4 12 2 3" xfId="15713" xr:uid="{8868D686-75F1-43AF-8893-3CF6A6C53694}"/>
    <cellStyle name="Normal 2 2 4 12 3" xfId="5790" xr:uid="{7D3B3A78-E609-40F3-B5CF-2DE20B5F6AD7}"/>
    <cellStyle name="Normal 2 2 4 12 3 2" xfId="18546" xr:uid="{5E0B7E28-EF6E-4E54-B821-94A1DA862FDD}"/>
    <cellStyle name="Normal 2 2 4 12 4" xfId="11204" xr:uid="{6EA11E90-789E-4810-9AF5-C3D33E3E55F1}"/>
    <cellStyle name="Normal 2 2 4 12 4 2" xfId="21379" xr:uid="{35C24943-AF3E-423F-88DF-09CD217B821F}"/>
    <cellStyle name="Normal 2 2 4 12 5" xfId="24559" xr:uid="{959BB241-B82C-4067-94B5-6030B3FAB172}"/>
    <cellStyle name="Normal 2 2 4 12 6" xfId="13430" xr:uid="{EEAB5D9E-D6BB-49C1-8A7C-B1FE8D03426D}"/>
    <cellStyle name="Normal 2 2 4 13" xfId="1969" xr:uid="{EC0A5C57-0791-478B-A2A2-7DF22994C4D5}"/>
    <cellStyle name="Normal 2 2 4 13 2" xfId="7224" xr:uid="{714C06EA-5665-4DA7-B096-15A91C445170}"/>
    <cellStyle name="Normal 2 2 4 13 2 2" xfId="26839" xr:uid="{FE5ED435-EA77-4326-BD94-3AB740691A46}"/>
    <cellStyle name="Normal 2 2 4 13 2 3" xfId="18278" xr:uid="{82FDCC3C-A487-4C9E-B3E4-C98BC4E0B5B2}"/>
    <cellStyle name="Normal 2 2 4 13 3" xfId="5787" xr:uid="{8A18E8AC-6A15-4A6F-BE61-FF47F0E95B8D}"/>
    <cellStyle name="Normal 2 2 4 13 3 2" xfId="21111" xr:uid="{D8CED7DE-0A59-4F3E-8205-89D076A964BD}"/>
    <cellStyle name="Normal 2 2 4 13 4" xfId="24164" xr:uid="{B0C4F91E-848E-4057-A75F-0CA5ADDAF0C7}"/>
    <cellStyle name="Normal 2 2 4 13 5" xfId="15445" xr:uid="{F2C42B73-CBD4-422B-BB56-2FC4EC99C9EB}"/>
    <cellStyle name="Normal 2 2 4 14" xfId="4349" xr:uid="{C59FA8AD-8F9B-4008-8EE8-1885B2BCFD3E}"/>
    <cellStyle name="Normal 2 2 4 14 2" xfId="6745" xr:uid="{EDA8B724-911D-44A5-9968-EBCDAFDC1843}"/>
    <cellStyle name="Normal 2 2 4 14 2 2" xfId="19743" xr:uid="{5D3BA5D1-9AB0-4A30-A9A7-716E36B06720}"/>
    <cellStyle name="Normal 2 2 4 14 3" xfId="12358" xr:uid="{30FF8631-75FD-411A-A702-B3BA8898FE1F}"/>
    <cellStyle name="Normal 2 2 4 14 3 2" xfId="22576" xr:uid="{B2D34B99-ACA8-409B-961D-BB13684E38FD}"/>
    <cellStyle name="Normal 2 2 4 14 4" xfId="27776" xr:uid="{5DEFB7AC-31D3-4FCB-86EF-1F232E17B773}"/>
    <cellStyle name="Normal 2 2 4 14 5" xfId="16910" xr:uid="{0DF9DD66-6755-4216-AAF2-C9F6C85AC881}"/>
    <cellStyle name="Normal 2 2 4 15" xfId="5313" xr:uid="{7607AB9B-0B01-4A95-8AC4-006F6138B046}"/>
    <cellStyle name="Normal 2 2 4 15 2" xfId="14978" xr:uid="{8439B5B9-BB23-48A7-80F1-143EA1CA9653}"/>
    <cellStyle name="Normal 2 2 4 16" xfId="8547" xr:uid="{AF17C83A-4AE2-4270-A626-DBF552454BCF}"/>
    <cellStyle name="Normal 2 2 4 16 2" xfId="17810" xr:uid="{CD619475-970C-4718-AB75-9581913F0053}"/>
    <cellStyle name="Normal 2 2 4 17" xfId="10529" xr:uid="{1DD360B5-1AF0-4AAD-9C0B-6D65B73B9EC3}"/>
    <cellStyle name="Normal 2 2 4 17 2" xfId="20643" xr:uid="{743D08C6-8B80-40F9-B7EF-FFE55DBBD156}"/>
    <cellStyle name="Normal 2 2 4 18" xfId="23961" xr:uid="{4570BA30-20DB-4731-9866-2B1CDCC94CD2}"/>
    <cellStyle name="Normal 2 2 4 19" xfId="13005" xr:uid="{C62DC9A6-8545-4061-906F-78D60FACD169}"/>
    <cellStyle name="Normal 2 2 4 2" xfId="854" xr:uid="{00000000-0005-0000-0000-000056030000}"/>
    <cellStyle name="Normal 2 2 4 2 10" xfId="8020" xr:uid="{3BD07E85-B9DA-424A-ABBD-1BD742BCC109}"/>
    <cellStyle name="Normal 2 2 4 2 10 2" xfId="14981" xr:uid="{696EAECC-6E12-466C-B458-A868549B849A}"/>
    <cellStyle name="Normal 2 2 4 2 11" xfId="8549" xr:uid="{BA1A1243-8D75-4B1A-A283-554180ED8D2C}"/>
    <cellStyle name="Normal 2 2 4 2 11 2" xfId="17813" xr:uid="{70CA83DF-E5F2-40B9-B124-8820D27DE87D}"/>
    <cellStyle name="Normal 2 2 4 2 12" xfId="10531" xr:uid="{2E20BF7A-7DC5-4209-9131-D19A33EA6266}"/>
    <cellStyle name="Normal 2 2 4 2 12 2" xfId="20646" xr:uid="{9F2E609C-F841-4C75-9C7E-17BBA1066F20}"/>
    <cellStyle name="Normal 2 2 4 2 13" xfId="25475" xr:uid="{0D27FAA3-028A-46BC-8E38-3C2D045A80E4}"/>
    <cellStyle name="Normal 2 2 4 2 14" xfId="13028" xr:uid="{E8BEF9B3-C3EF-4F8B-80D3-43FAF1FCE426}"/>
    <cellStyle name="Normal 2 2 4 2 2" xfId="855" xr:uid="{00000000-0005-0000-0000-000057030000}"/>
    <cellStyle name="Normal 2 2 4 2 2 10" xfId="8550" xr:uid="{91EC57C9-9B5F-4098-94A8-8FCCD2468B09}"/>
    <cellStyle name="Normal 2 2 4 2 2 10 2" xfId="17814" xr:uid="{49054879-3BF3-440A-A8A9-2CC0EE5D9EEB}"/>
    <cellStyle name="Normal 2 2 4 2 2 11" xfId="10532" xr:uid="{CD62B9B1-12F6-4E86-9696-52B7823FD4B4}"/>
    <cellStyle name="Normal 2 2 4 2 2 11 2" xfId="20647" xr:uid="{9F49B26B-9E94-4295-93F5-96CCBAFE0100}"/>
    <cellStyle name="Normal 2 2 4 2 2 12" xfId="24135" xr:uid="{20D84418-8368-41A1-96AB-67FE1866523C}"/>
    <cellStyle name="Normal 2 2 4 2 2 13" xfId="13088" xr:uid="{3ABD873A-681D-4A83-8748-76E816C95631}"/>
    <cellStyle name="Normal 2 2 4 2 2 2" xfId="856" xr:uid="{00000000-0005-0000-0000-000058030000}"/>
    <cellStyle name="Normal 2 2 4 2 2 2 10" xfId="13653" xr:uid="{443CF0DF-168B-4572-B749-E9DBDD1C1B05}"/>
    <cellStyle name="Normal 2 2 4 2 2 2 2" xfId="1974" xr:uid="{CF1C1C8D-2FCD-457A-9568-C9B53588AE78}"/>
    <cellStyle name="Normal 2 2 4 2 2 2 2 2" xfId="2514" xr:uid="{6AE5CD99-9AF6-4125-93F2-AB93DE584343}"/>
    <cellStyle name="Normal 2 2 4 2 2 2 2 2 2" xfId="7561" xr:uid="{DB713D9D-C8D4-40DA-9583-B94016B97FA6}"/>
    <cellStyle name="Normal 2 2 4 2 2 2 2 2 2 2" xfId="27718" xr:uid="{00A17D17-C31D-4D2B-AB76-E4EF70FA4694}"/>
    <cellStyle name="Normal 2 2 4 2 2 2 2 2 2 3" xfId="16384" xr:uid="{F2B46DDE-C63C-46B5-8070-EE5C41466B94}"/>
    <cellStyle name="Normal 2 2 4 2 2 2 2 2 3" xfId="6362" xr:uid="{458D8D42-C9C6-464D-BF56-C4BE40D5028E}"/>
    <cellStyle name="Normal 2 2 4 2 2 2 2 2 3 2" xfId="19217" xr:uid="{6647C6FC-20FE-4962-BDFB-7D8D064A4336}"/>
    <cellStyle name="Normal 2 2 4 2 2 2 2 2 4" xfId="11837" xr:uid="{E0D30229-8F90-4A76-AC8D-7E482F813065}"/>
    <cellStyle name="Normal 2 2 4 2 2 2 2 2 4 2" xfId="22050" xr:uid="{F7189E87-3825-4400-BD67-B43F38974CF6}"/>
    <cellStyle name="Normal 2 2 4 2 2 2 2 2 5" xfId="25791" xr:uid="{C4C5E057-560C-4AA0-9AE1-1EABFD27434D}"/>
    <cellStyle name="Normal 2 2 4 2 2 2 2 2 6" xfId="14294" xr:uid="{AD9B7B25-ECAB-4B87-AA30-4FE75D535E16}"/>
    <cellStyle name="Normal 2 2 4 2 2 2 2 3" xfId="4711" xr:uid="{8E5957CC-FD29-43F9-A3E5-4929958BF3EC}"/>
    <cellStyle name="Normal 2 2 4 2 2 2 2 3 2" xfId="10015" xr:uid="{7745503F-040F-4F85-A4E2-14A46AB65985}"/>
    <cellStyle name="Normal 2 2 4 2 2 2 2 3 2 2" xfId="29452" xr:uid="{92548A96-BDD0-446A-9CE1-2093DEEA6F13}"/>
    <cellStyle name="Normal 2 2 4 2 2 2 2 3 2 3" xfId="20045" xr:uid="{177F7EAB-DE01-4924-A5AA-09787F56616F}"/>
    <cellStyle name="Normal 2 2 4 2 2 2 2 3 3" xfId="12660" xr:uid="{BAAD167B-0BAF-423F-9D70-F9ED60348A87}"/>
    <cellStyle name="Normal 2 2 4 2 2 2 2 3 3 2" xfId="22878" xr:uid="{4E5205E7-3D8A-49E3-8053-CA6BAAFA13F3}"/>
    <cellStyle name="Normal 2 2 4 2 2 2 2 3 4" xfId="26038" xr:uid="{028DA7D6-C8BF-480E-9FBD-E60136066550}"/>
    <cellStyle name="Normal 2 2 4 2 2 2 2 3 5" xfId="17212" xr:uid="{BBB5911F-8210-413C-AB7F-08AE5896D9CE}"/>
    <cellStyle name="Normal 2 2 4 2 2 2 2 4" xfId="5793" xr:uid="{D80E4757-51E4-49B0-A6D7-BD3A600C7CE2}"/>
    <cellStyle name="Normal 2 2 4 2 2 2 2 4 2" xfId="26983" xr:uid="{C03AFE0C-180A-4A76-A5B1-824F5830B960}"/>
    <cellStyle name="Normal 2 2 4 2 2 2 2 4 3" xfId="15997" xr:uid="{35DEF918-4A35-4DAF-AB8A-AB8FA83B5E16}"/>
    <cellStyle name="Normal 2 2 4 2 2 2 2 5" xfId="9331" xr:uid="{9DC62D2F-C848-41C6-8229-D30113709D31}"/>
    <cellStyle name="Normal 2 2 4 2 2 2 2 5 2" xfId="18830" xr:uid="{9A6BB4A4-AE52-46EA-9EED-BCCA0C2AC439}"/>
    <cellStyle name="Normal 2 2 4 2 2 2 2 6" xfId="11486" xr:uid="{7F3C27A8-03C1-4C60-AC6C-6BD7281BE896}"/>
    <cellStyle name="Normal 2 2 4 2 2 2 2 6 2" xfId="21663" xr:uid="{5DDAAD34-5FBB-4341-B617-A4DA686564B6}"/>
    <cellStyle name="Normal 2 2 4 2 2 2 2 7" xfId="24192" xr:uid="{06CC9311-D1BB-41FF-96F3-9FC24BAF0AF0}"/>
    <cellStyle name="Normal 2 2 4 2 2 2 2 8" xfId="13757" xr:uid="{0AA35DE6-6D77-443B-9D5C-444A85A84A2D}"/>
    <cellStyle name="Normal 2 2 4 2 2 2 3" xfId="2515" xr:uid="{5E234194-C411-42F8-A532-6094F72F2AAC}"/>
    <cellStyle name="Normal 2 2 4 2 2 2 3 2" xfId="4870" xr:uid="{BA414EFD-2C23-4392-B56F-23EC5578DDA9}"/>
    <cellStyle name="Normal 2 2 4 2 2 2 3 2 2" xfId="10141" xr:uid="{45367BDA-7FE8-4EF9-A3E2-FF4A99946DFC}"/>
    <cellStyle name="Normal 2 2 4 2 2 2 3 2 2 2" xfId="20209" xr:uid="{D839CDAE-43E9-4D6C-8927-219FF7A9DC16}"/>
    <cellStyle name="Normal 2 2 4 2 2 2 3 2 3" xfId="12819" xr:uid="{9B15887E-0ABD-44BF-8F01-46CB2C583494}"/>
    <cellStyle name="Normal 2 2 4 2 2 2 3 2 3 2" xfId="23042" xr:uid="{887ECD9D-2CAB-43F9-B8AC-074FFC817552}"/>
    <cellStyle name="Normal 2 2 4 2 2 2 3 2 4" xfId="26509" xr:uid="{1757C807-B28B-47FF-A64E-763BD7E83D4F}"/>
    <cellStyle name="Normal 2 2 4 2 2 2 3 2 5" xfId="17376" xr:uid="{7594CCB7-BB58-40C8-A9A9-A8405C6342D0}"/>
    <cellStyle name="Normal 2 2 4 2 2 2 3 3" xfId="6363" xr:uid="{34F9016E-CE43-42A5-8197-34BBD1D9DCB7}"/>
    <cellStyle name="Normal 2 2 4 2 2 2 3 3 2" xfId="16385" xr:uid="{C7D9801E-2ED9-4043-94EB-150E2C48B941}"/>
    <cellStyle name="Normal 2 2 4 2 2 2 3 4" xfId="9533" xr:uid="{792D27AA-82E9-4122-A099-E65FB7FCD8F7}"/>
    <cellStyle name="Normal 2 2 4 2 2 2 3 4 2" xfId="19218" xr:uid="{E4EE10EB-1938-4EEC-B2A7-CE093EF42417}"/>
    <cellStyle name="Normal 2 2 4 2 2 2 3 5" xfId="11838" xr:uid="{BB0B20F0-2994-42FB-9F58-EB07B0F19CE3}"/>
    <cellStyle name="Normal 2 2 4 2 2 2 3 5 2" xfId="22051" xr:uid="{9D70294D-41F6-4743-9E72-B492E45EC59D}"/>
    <cellStyle name="Normal 2 2 4 2 2 2 3 6" xfId="24826" xr:uid="{0C8D49F2-423F-4309-A4B7-C883B088DA6B}"/>
    <cellStyle name="Normal 2 2 4 2 2 2 3 7" xfId="14295" xr:uid="{634E870C-CB0E-4E36-A7A7-AFC7E5987E21}"/>
    <cellStyle name="Normal 2 2 4 2 2 2 4" xfId="2513" xr:uid="{E603A16B-41A6-4710-8FB6-9F4A7A306DCD}"/>
    <cellStyle name="Normal 2 2 4 2 2 2 4 2" xfId="7560" xr:uid="{E9F1B58E-BE4C-4B3F-A19A-9D68DAA9F506}"/>
    <cellStyle name="Normal 2 2 4 2 2 2 4 2 2" xfId="27973" xr:uid="{486A69DB-E02F-4FF0-8FF9-8741A4CCF746}"/>
    <cellStyle name="Normal 2 2 4 2 2 2 4 2 3" xfId="16383" xr:uid="{0C350DBC-49CE-4E1C-B53B-E4DD375ED7DE}"/>
    <cellStyle name="Normal 2 2 4 2 2 2 4 3" xfId="6361" xr:uid="{18422357-4179-4204-9BF9-0828DB395394}"/>
    <cellStyle name="Normal 2 2 4 2 2 2 4 3 2" xfId="19216" xr:uid="{C59D59D4-E15C-41A5-AA7E-62A3C6EB6B6B}"/>
    <cellStyle name="Normal 2 2 4 2 2 2 4 4" xfId="11836" xr:uid="{4F11EB83-B6DE-4AF3-9513-5EC133A18486}"/>
    <cellStyle name="Normal 2 2 4 2 2 2 4 4 2" xfId="22049" xr:uid="{149697CB-4FE8-4D89-92D9-69012FE67394}"/>
    <cellStyle name="Normal 2 2 4 2 2 2 4 5" xfId="24993" xr:uid="{B99F8B94-C12E-43C2-AED3-34CE0C3990A4}"/>
    <cellStyle name="Normal 2 2 4 2 2 2 4 6" xfId="14293" xr:uid="{19C08E86-E071-46F0-91E0-3F8F44503B4A}"/>
    <cellStyle name="Normal 2 2 4 2 2 2 5" xfId="4668" xr:uid="{EA329041-F536-4FEF-8A4B-4A1CB0BA2ABD}"/>
    <cellStyle name="Normal 2 2 4 2 2 2 5 2" xfId="6751" xr:uid="{AEB9B552-08C5-4295-AD8A-2C3B321972A6}"/>
    <cellStyle name="Normal 2 2 4 2 2 2 5 2 2" xfId="29437" xr:uid="{5276D34D-AF50-4B0A-A36D-4B910A8520FA}"/>
    <cellStyle name="Normal 2 2 4 2 2 2 5 2 3" xfId="20002" xr:uid="{29C93F41-4716-49B5-908E-322DCA79E569}"/>
    <cellStyle name="Normal 2 2 4 2 2 2 5 3" xfId="12617" xr:uid="{2A9E2FBB-813A-45B7-A9BB-483EBD786AD9}"/>
    <cellStyle name="Normal 2 2 4 2 2 2 5 3 2" xfId="22835" xr:uid="{25117B77-123B-44FF-87BD-F9FA5615A0E4}"/>
    <cellStyle name="Normal 2 2 4 2 2 2 5 4" xfId="23934" xr:uid="{F36D7101-30F0-4866-B0A9-E212D5CBDAFB}"/>
    <cellStyle name="Normal 2 2 4 2 2 2 5 5" xfId="17169" xr:uid="{D04C1B9B-AE49-4670-9A45-632E3A574187}"/>
    <cellStyle name="Normal 2 2 4 2 2 2 6" xfId="5478" xr:uid="{D296629D-5F38-4556-9B4C-DD9E05BF95B0}"/>
    <cellStyle name="Normal 2 2 4 2 2 2 6 2" xfId="28518" xr:uid="{F1ABC3E9-5B91-494D-97A6-F7C54CBBAD4D}"/>
    <cellStyle name="Normal 2 2 4 2 2 2 6 3" xfId="14983" xr:uid="{931430A1-8DB5-492C-A5B1-9482A4C35828}"/>
    <cellStyle name="Normal 2 2 4 2 2 2 7" xfId="8551" xr:uid="{91A7C2F9-9A36-4F9F-BA0C-D90328130367}"/>
    <cellStyle name="Normal 2 2 4 2 2 2 7 2" xfId="17815" xr:uid="{3E65039A-9FE0-4762-92B0-A85AC8CEB1E5}"/>
    <cellStyle name="Normal 2 2 4 2 2 2 8" xfId="10533" xr:uid="{5EFA5EA1-995D-46F2-A91D-3A3F6C8223AF}"/>
    <cellStyle name="Normal 2 2 4 2 2 2 8 2" xfId="20648" xr:uid="{6413B106-58CD-4C67-AD31-1A4C6FC1E98C}"/>
    <cellStyle name="Normal 2 2 4 2 2 2 9" xfId="24130" xr:uid="{21E2A810-CA00-4924-9041-CA9AE10CAF78}"/>
    <cellStyle name="Normal 2 2 4 2 2 3" xfId="1973" xr:uid="{BAEDC4EA-1A88-4049-BB13-4634CF54591F}"/>
    <cellStyle name="Normal 2 2 4 2 2 3 2" xfId="2516" xr:uid="{1ED12452-6DAD-4070-BA88-3CB58D63BC00}"/>
    <cellStyle name="Normal 2 2 4 2 2 3 2 2" xfId="7562" xr:uid="{01110BDA-1400-49CF-8411-62997CA66B71}"/>
    <cellStyle name="Normal 2 2 4 2 2 3 2 2 2" xfId="26406" xr:uid="{43FF9D7C-1405-4853-B619-423BBED69F3E}"/>
    <cellStyle name="Normal 2 2 4 2 2 3 2 2 3" xfId="16386" xr:uid="{E2482531-3809-4E83-B5BE-A7EC99A04489}"/>
    <cellStyle name="Normal 2 2 4 2 2 3 2 3" xfId="6364" xr:uid="{A609D078-B9A1-4024-B36C-7A7C2CD7EFF0}"/>
    <cellStyle name="Normal 2 2 4 2 2 3 2 3 2" xfId="19219" xr:uid="{36B93737-544D-4F8F-AB3B-A50F5D3F7EFE}"/>
    <cellStyle name="Normal 2 2 4 2 2 3 2 4" xfId="11839" xr:uid="{0D2AC2C5-CFE4-4F14-A9AA-6C762FB13C62}"/>
    <cellStyle name="Normal 2 2 4 2 2 3 2 4 2" xfId="22052" xr:uid="{1D497031-ED9C-4DF3-B532-85DAB564B9F7}"/>
    <cellStyle name="Normal 2 2 4 2 2 3 2 5" xfId="24482" xr:uid="{44F775CA-EE27-4521-AFE6-AF45E4708152}"/>
    <cellStyle name="Normal 2 2 4 2 2 3 2 6" xfId="14296" xr:uid="{5456385C-2E62-4756-92E8-5981A8153ABA}"/>
    <cellStyle name="Normal 2 2 4 2 2 3 3" xfId="4710" xr:uid="{B5B928B8-CCDC-4A60-9ACC-2EDE15202652}"/>
    <cellStyle name="Normal 2 2 4 2 2 3 3 2" xfId="10014" xr:uid="{659DEBB7-FD4D-4260-824F-48293ADD4D15}"/>
    <cellStyle name="Normal 2 2 4 2 2 3 3 2 2" xfId="29451" xr:uid="{E4DFC7FD-134E-48B1-A5A0-962455130737}"/>
    <cellStyle name="Normal 2 2 4 2 2 3 3 2 3" xfId="20044" xr:uid="{E9F20B0F-07FF-4B34-84A8-49F8E443FFEA}"/>
    <cellStyle name="Normal 2 2 4 2 2 3 3 3" xfId="12659" xr:uid="{3D32CC0C-749E-4D77-BC9D-7E20A0BD169B}"/>
    <cellStyle name="Normal 2 2 4 2 2 3 3 3 2" xfId="22877" xr:uid="{50277E02-FCE1-4EE7-9AFE-C3AB9BF56F67}"/>
    <cellStyle name="Normal 2 2 4 2 2 3 3 4" xfId="24099" xr:uid="{90736730-7EC5-432F-A7FC-FA4A6C37FDA7}"/>
    <cellStyle name="Normal 2 2 4 2 2 3 3 5" xfId="17211" xr:uid="{4441B16C-8A24-4E8A-BC96-A9BE23B6B681}"/>
    <cellStyle name="Normal 2 2 4 2 2 3 4" xfId="5792" xr:uid="{B8FAFAC5-E16F-4C70-BEE8-E15F72397891}"/>
    <cellStyle name="Normal 2 2 4 2 2 3 4 2" xfId="28545" xr:uid="{2D7BB576-7929-4349-9D9A-3CA6AA85A2FA}"/>
    <cellStyle name="Normal 2 2 4 2 2 3 4 3" xfId="15996" xr:uid="{6909DD21-C65E-4177-AD20-F0284CC0A739}"/>
    <cellStyle name="Normal 2 2 4 2 2 3 5" xfId="9330" xr:uid="{4311A1B9-9EEA-4640-928E-276CE6C161EC}"/>
    <cellStyle name="Normal 2 2 4 2 2 3 5 2" xfId="18829" xr:uid="{810DF141-59EF-45BC-9C9A-A3FE46ED5962}"/>
    <cellStyle name="Normal 2 2 4 2 2 3 6" xfId="11485" xr:uid="{6E9604AB-D807-4691-A14A-2D448A229DC9}"/>
    <cellStyle name="Normal 2 2 4 2 2 3 6 2" xfId="21662" xr:uid="{ABBE6340-DA9F-4C48-AA81-939344D2F552}"/>
    <cellStyle name="Normal 2 2 4 2 2 3 7" xfId="23954" xr:uid="{7A708F67-C0E7-4037-A59E-A9567EC1656C}"/>
    <cellStyle name="Normal 2 2 4 2 2 3 8" xfId="13756" xr:uid="{79E66F3C-2209-4F51-8888-D9819B2F53B8}"/>
    <cellStyle name="Normal 2 2 4 2 2 4" xfId="2517" xr:uid="{7C9FB22D-CA74-4741-A189-D294DF2AA093}"/>
    <cellStyle name="Normal 2 2 4 2 2 4 2" xfId="4871" xr:uid="{6B581914-C797-4D02-ABC1-27BE2D05EDF0}"/>
    <cellStyle name="Normal 2 2 4 2 2 4 2 2" xfId="10142" xr:uid="{27D37AD9-5215-4C13-B945-93743D874A1B}"/>
    <cellStyle name="Normal 2 2 4 2 2 4 2 2 2" xfId="20210" xr:uid="{F3939F30-84F6-446E-8859-C959974346C4}"/>
    <cellStyle name="Normal 2 2 4 2 2 4 2 3" xfId="12820" xr:uid="{C6E3196F-CACA-423E-88B7-EF5B42D4EF92}"/>
    <cellStyle name="Normal 2 2 4 2 2 4 2 3 2" xfId="23043" xr:uid="{FE9FFC63-13CB-4226-8F6B-AB3B0E7FEB92}"/>
    <cellStyle name="Normal 2 2 4 2 2 4 2 4" xfId="26349" xr:uid="{7602F824-F3B2-4FD0-B16C-3D87C93F632F}"/>
    <cellStyle name="Normal 2 2 4 2 2 4 2 5" xfId="17377" xr:uid="{4314FA83-C002-47F1-ACC1-F1204F6D2E52}"/>
    <cellStyle name="Normal 2 2 4 2 2 4 3" xfId="6365" xr:uid="{144E2C03-94D0-4EEE-B99E-7B080EA2E29C}"/>
    <cellStyle name="Normal 2 2 4 2 2 4 3 2" xfId="16387" xr:uid="{1CD5B3ED-AAB4-4031-A936-3E32AFFDC4E0}"/>
    <cellStyle name="Normal 2 2 4 2 2 4 4" xfId="9534" xr:uid="{D981DCF7-D4AE-4E66-98EE-5FF4947B3F02}"/>
    <cellStyle name="Normal 2 2 4 2 2 4 4 2" xfId="19220" xr:uid="{9D8695EE-110D-4E3C-92D3-A05411CB5844}"/>
    <cellStyle name="Normal 2 2 4 2 2 4 5" xfId="11840" xr:uid="{75F48969-3452-4D39-9ED5-54D78ADCE80C}"/>
    <cellStyle name="Normal 2 2 4 2 2 4 5 2" xfId="22053" xr:uid="{475A69CD-4E3D-47DD-9379-FA81E5B80399}"/>
    <cellStyle name="Normal 2 2 4 2 2 4 6" xfId="23429" xr:uid="{F6FCE89E-D004-447A-81E9-1E02B29AF705}"/>
    <cellStyle name="Normal 2 2 4 2 2 4 7" xfId="14297" xr:uid="{8ACEE179-74D7-41F3-B234-A273E5557140}"/>
    <cellStyle name="Normal 2 2 4 2 2 5" xfId="2512" xr:uid="{4A0F6221-D993-43DD-B6D9-00867D55AA65}"/>
    <cellStyle name="Normal 2 2 4 2 2 5 2" xfId="7559" xr:uid="{0C8C14AD-E668-42ED-AAAB-B61FB7C1992F}"/>
    <cellStyle name="Normal 2 2 4 2 2 5 2 2" xfId="26900" xr:uid="{8FD412E2-84E5-4968-B72A-17C9B5D8F62C}"/>
    <cellStyle name="Normal 2 2 4 2 2 5 2 3" xfId="16382" xr:uid="{697D2A8D-4F2E-4206-92F7-AA26678303C8}"/>
    <cellStyle name="Normal 2 2 4 2 2 5 3" xfId="6360" xr:uid="{87CB03A1-E4DC-4A6A-8966-AD6A1835B618}"/>
    <cellStyle name="Normal 2 2 4 2 2 5 3 2" xfId="19215" xr:uid="{C6E8E788-6AFF-44F5-BA4C-484983B2D065}"/>
    <cellStyle name="Normal 2 2 4 2 2 5 4" xfId="11835" xr:uid="{EC3D37DF-C020-47DB-A177-B4BD2B7BFAF3}"/>
    <cellStyle name="Normal 2 2 4 2 2 5 4 2" xfId="22048" xr:uid="{AE97E9A1-400C-458D-A8D7-FD8CB57522AA}"/>
    <cellStyle name="Normal 2 2 4 2 2 5 5" xfId="24026" xr:uid="{01FFF505-F97F-4BCE-8D66-6695099C1F22}"/>
    <cellStyle name="Normal 2 2 4 2 2 5 6" xfId="14292" xr:uid="{84C931A6-478A-4C3C-9DF6-7D783F242EFC}"/>
    <cellStyle name="Normal 2 2 4 2 2 6" xfId="3540" xr:uid="{2A33184C-8AC8-401F-9895-6D4BDC6EEC90}"/>
    <cellStyle name="Normal 2 2 4 2 2 6 2" xfId="6750" xr:uid="{F514971F-2BBF-42C3-959E-F15B95D62CE3}"/>
    <cellStyle name="Normal 2 2 4 2 2 6 2 2" xfId="28116" xr:uid="{1C6BAF8B-7A21-41E4-8122-A4CF94778ECB}"/>
    <cellStyle name="Normal 2 2 4 2 2 6 2 3" xfId="15832" xr:uid="{4184EC59-D754-4CFC-BAB6-7367C93197C6}"/>
    <cellStyle name="Normal 2 2 4 2 2 6 3" xfId="9194" xr:uid="{C6808F70-C69F-41C3-A947-40083AD9F65C}"/>
    <cellStyle name="Normal 2 2 4 2 2 6 3 2" xfId="18665" xr:uid="{41662746-DD22-4A36-8D24-31282589687B}"/>
    <cellStyle name="Normal 2 2 4 2 2 6 4" xfId="11323" xr:uid="{2226844D-7351-40CA-B693-B9E8B7B264A2}"/>
    <cellStyle name="Normal 2 2 4 2 2 6 4 2" xfId="21498" xr:uid="{DF23F14A-1693-491B-A4C9-AA1D069A6D1D}"/>
    <cellStyle name="Normal 2 2 4 2 2 6 5" xfId="26061" xr:uid="{2E661159-1A55-42B2-8C5B-DADF28E899EF}"/>
    <cellStyle name="Normal 2 2 4 2 2 6 6" xfId="13550" xr:uid="{7244152F-883B-4221-91B2-C17F61672461}"/>
    <cellStyle name="Normal 2 2 4 2 2 7" xfId="3282" xr:uid="{3856F1DA-DACA-41EA-A343-07736DEBE46B}"/>
    <cellStyle name="Normal 2 2 4 2 2 7 2" xfId="8970" xr:uid="{CC500297-2FCC-4C06-99CE-FA573E7383C8}"/>
    <cellStyle name="Normal 2 2 4 2 2 7 2 2" xfId="18361" xr:uid="{78567AC2-6CC4-4B9D-96E5-46E4A7EABED7}"/>
    <cellStyle name="Normal 2 2 4 2 2 7 3" xfId="11043" xr:uid="{E747B51D-D88B-49EE-B589-04D004F275B3}"/>
    <cellStyle name="Normal 2 2 4 2 2 7 3 2" xfId="21194" xr:uid="{B3A2D299-BF56-44E4-B37E-D626AA766EEA}"/>
    <cellStyle name="Normal 2 2 4 2 2 7 4" xfId="23550" xr:uid="{B3C85A77-EF7A-4C2C-A06E-7FC303AB018B}"/>
    <cellStyle name="Normal 2 2 4 2 2 7 5" xfId="15528" xr:uid="{ECCEEF50-A58A-43F5-822E-3758D7F8B527}"/>
    <cellStyle name="Normal 2 2 4 2 2 8" xfId="4225" xr:uid="{7D6AB1B5-58C1-4C41-9051-77A1CC04F3A3}"/>
    <cellStyle name="Normal 2 2 4 2 2 8 2" xfId="9674" xr:uid="{9E64E2ED-B0F4-49A7-AB8D-BC345F3D1861}"/>
    <cellStyle name="Normal 2 2 4 2 2 8 2 2" xfId="19621" xr:uid="{58066F69-9D86-406F-A056-15890F45A1BE}"/>
    <cellStyle name="Normal 2 2 4 2 2 8 3" xfId="12238" xr:uid="{03FE0269-FE38-4FB3-9E7E-478042F626D2}"/>
    <cellStyle name="Normal 2 2 4 2 2 8 3 2" xfId="22454" xr:uid="{1D4ECE99-A20B-4FC5-9698-952D2BC11E7D}"/>
    <cellStyle name="Normal 2 2 4 2 2 8 4" xfId="16788" xr:uid="{A56BD4EE-7C3D-4ACE-8FF1-8168B74F3245}"/>
    <cellStyle name="Normal 2 2 4 2 2 9" xfId="8021" xr:uid="{82838BE2-3E99-4057-A8D1-DC1BCBD6E0BC}"/>
    <cellStyle name="Normal 2 2 4 2 2 9 2" xfId="14982" xr:uid="{01F322A8-FF2E-4830-934D-A74C0F50F003}"/>
    <cellStyle name="Normal 2 2 4 2 3" xfId="857" xr:uid="{00000000-0005-0000-0000-000059030000}"/>
    <cellStyle name="Normal 2 2 4 2 3 10" xfId="10534" xr:uid="{4ADCAC5A-351C-4BCC-9235-3A4638DC557A}"/>
    <cellStyle name="Normal 2 2 4 2 3 10 2" xfId="20649" xr:uid="{3BF67E0F-C4CC-4BD1-ADAC-56938EF203EC}"/>
    <cellStyle name="Normal 2 2 4 2 3 11" xfId="23628" xr:uid="{842DCEEF-CB43-432A-86D6-25AC2D13098F}"/>
    <cellStyle name="Normal 2 2 4 2 3 12" xfId="13161" xr:uid="{FCAA730C-9A69-4269-B561-14460AA6735F}"/>
    <cellStyle name="Normal 2 2 4 2 3 2" xfId="1975" xr:uid="{4C8F8035-1F25-4E22-A0A7-2B88A8F7289D}"/>
    <cellStyle name="Normal 2 2 4 2 3 2 2" xfId="2519" xr:uid="{61AA5161-7837-4A20-B83E-0F16E7513421}"/>
    <cellStyle name="Normal 2 2 4 2 3 2 2 2" xfId="7564" xr:uid="{E7FC7ED8-13E0-47BA-931A-2127874F65F9}"/>
    <cellStyle name="Normal 2 2 4 2 3 2 2 2 2" xfId="28220" xr:uid="{172CFE79-F244-43AD-9F34-4C30552682A9}"/>
    <cellStyle name="Normal 2 2 4 2 3 2 2 2 3" xfId="16389" xr:uid="{19D9C629-6CCD-4AE2-A766-22BF149F7D7F}"/>
    <cellStyle name="Normal 2 2 4 2 3 2 2 3" xfId="6367" xr:uid="{1788D074-221E-44CB-BE11-B6AB8F92C512}"/>
    <cellStyle name="Normal 2 2 4 2 3 2 2 3 2" xfId="19222" xr:uid="{CBFBE17D-B08B-4C54-8064-95388C4CB59B}"/>
    <cellStyle name="Normal 2 2 4 2 3 2 2 4" xfId="11842" xr:uid="{EF268F71-4C07-4099-819E-7351606E2220}"/>
    <cellStyle name="Normal 2 2 4 2 3 2 2 4 2" xfId="22055" xr:uid="{847E27BE-A3AD-4DE0-A63F-E9210297E620}"/>
    <cellStyle name="Normal 2 2 4 2 3 2 2 5" xfId="24324" xr:uid="{265333D2-AD1C-4775-8CD7-B547B3C415B3}"/>
    <cellStyle name="Normal 2 2 4 2 3 2 2 6" xfId="14299" xr:uid="{A0C329E4-5D27-4147-B095-E9E7FBA73FC5}"/>
    <cellStyle name="Normal 2 2 4 2 3 2 3" xfId="4712" xr:uid="{33528D34-B4C3-48A7-86C2-7A44AA7A9E8D}"/>
    <cellStyle name="Normal 2 2 4 2 3 2 3 2" xfId="10016" xr:uid="{82E1D693-8F9C-4BBF-BC3A-1EABB01116EA}"/>
    <cellStyle name="Normal 2 2 4 2 3 2 3 2 2" xfId="29453" xr:uid="{53661A60-7E6B-49B4-82EB-A05582148719}"/>
    <cellStyle name="Normal 2 2 4 2 3 2 3 2 3" xfId="20046" xr:uid="{20AC261E-D4E8-4880-941F-CC2249922433}"/>
    <cellStyle name="Normal 2 2 4 2 3 2 3 3" xfId="12661" xr:uid="{A20321E2-129F-4330-BCED-50766019E4D0}"/>
    <cellStyle name="Normal 2 2 4 2 3 2 3 3 2" xfId="22879" xr:uid="{8B85657C-56BE-41DF-92F7-5CF5CC8962C4}"/>
    <cellStyle name="Normal 2 2 4 2 3 2 3 4" xfId="25101" xr:uid="{BEEE8E54-7FD5-43C1-B7C4-FDF5E83342EA}"/>
    <cellStyle name="Normal 2 2 4 2 3 2 3 5" xfId="17213" xr:uid="{F56A29D6-BAD7-4C62-B9F0-20F8C6B67587}"/>
    <cellStyle name="Normal 2 2 4 2 3 2 4" xfId="5794" xr:uid="{3122271F-30B3-4551-AAC9-749FAAE6A880}"/>
    <cellStyle name="Normal 2 2 4 2 3 2 4 2" xfId="28498" xr:uid="{EA406B62-A114-41F8-90B4-A3DF49038BD0}"/>
    <cellStyle name="Normal 2 2 4 2 3 2 4 3" xfId="15998" xr:uid="{08E358FC-6729-40BC-9556-18B5D3D91F54}"/>
    <cellStyle name="Normal 2 2 4 2 3 2 5" xfId="9332" xr:uid="{1801435F-6510-4635-8051-335B5EEE3317}"/>
    <cellStyle name="Normal 2 2 4 2 3 2 5 2" xfId="18831" xr:uid="{ED81A7DD-00E0-49FB-871E-DA0CF0721F76}"/>
    <cellStyle name="Normal 2 2 4 2 3 2 6" xfId="11487" xr:uid="{999FF238-85B8-40D4-B946-810D392DD769}"/>
    <cellStyle name="Normal 2 2 4 2 3 2 6 2" xfId="21664" xr:uid="{35BE021E-E1F4-4563-B2BA-608BB85D680D}"/>
    <cellStyle name="Normal 2 2 4 2 3 2 7" xfId="23721" xr:uid="{AF9880FE-804F-438A-9E83-2546DF3BB759}"/>
    <cellStyle name="Normal 2 2 4 2 3 2 8" xfId="13758" xr:uid="{E1CA88FA-7210-40A4-B265-219CBE14FE3A}"/>
    <cellStyle name="Normal 2 2 4 2 3 3" xfId="2520" xr:uid="{C25B63C2-AF4D-40E8-9F7A-8BC03B79AE92}"/>
    <cellStyle name="Normal 2 2 4 2 3 3 2" xfId="4872" xr:uid="{D9E2C1DD-0C9D-4A26-BF2D-A79A27B6A6B1}"/>
    <cellStyle name="Normal 2 2 4 2 3 3 2 2" xfId="10143" xr:uid="{38C70FFA-5EFF-4635-9C28-DD51E524BD83}"/>
    <cellStyle name="Normal 2 2 4 2 3 3 2 2 2" xfId="29566" xr:uid="{B7B268DA-C16F-449E-90C4-8E81477CED35}"/>
    <cellStyle name="Normal 2 2 4 2 3 3 2 2 3" xfId="20211" xr:uid="{53C81A0A-DBC0-4C92-B0A7-9FA39BADFE30}"/>
    <cellStyle name="Normal 2 2 4 2 3 3 2 3" xfId="12821" xr:uid="{993A4A57-12CF-402A-B691-37D1EEB7B614}"/>
    <cellStyle name="Normal 2 2 4 2 3 3 2 3 2" xfId="23044" xr:uid="{CDE2845C-1249-4928-B965-D793CD77A513}"/>
    <cellStyle name="Normal 2 2 4 2 3 3 2 4" xfId="23776" xr:uid="{9088F655-CC81-4349-9F64-1BF928F544F5}"/>
    <cellStyle name="Normal 2 2 4 2 3 3 2 5" xfId="17378" xr:uid="{A8E3F74D-C1A9-42DF-A224-FBB5035CB274}"/>
    <cellStyle name="Normal 2 2 4 2 3 3 3" xfId="6368" xr:uid="{D75844A8-16A1-47D8-A201-F9B2B2BD9A84}"/>
    <cellStyle name="Normal 2 2 4 2 3 3 3 2" xfId="28245" xr:uid="{ABC9194D-F404-41DA-96D8-A7092E43AA43}"/>
    <cellStyle name="Normal 2 2 4 2 3 3 3 3" xfId="16390" xr:uid="{B9EB2098-9D4A-4D17-B3B1-44BD65972447}"/>
    <cellStyle name="Normal 2 2 4 2 3 3 4" xfId="9535" xr:uid="{0A59ACFA-DFE8-4F62-B3CE-8C732C53719B}"/>
    <cellStyle name="Normal 2 2 4 2 3 3 4 2" xfId="19223" xr:uid="{8DC420EA-E78A-479F-B3B5-BBD27179D255}"/>
    <cellStyle name="Normal 2 2 4 2 3 3 5" xfId="11843" xr:uid="{A4A7944F-2FD9-4149-A150-6D5645975CA2}"/>
    <cellStyle name="Normal 2 2 4 2 3 3 5 2" xfId="22056" xr:uid="{5B55704B-C8DF-414C-AE05-AA2694AED950}"/>
    <cellStyle name="Normal 2 2 4 2 3 3 6" xfId="26033" xr:uid="{E6A2BCC4-EA47-4F57-9D87-5994CD0CD841}"/>
    <cellStyle name="Normal 2 2 4 2 3 3 7" xfId="14300" xr:uid="{FE146749-3896-45A4-9C16-318E29177597}"/>
    <cellStyle name="Normal 2 2 4 2 3 4" xfId="2518" xr:uid="{65F0D3A3-1840-4086-9886-8ECCC7BC18F4}"/>
    <cellStyle name="Normal 2 2 4 2 3 4 2" xfId="7563" xr:uid="{C7BBE419-6E2F-4BCC-B104-A5E650D26AD0}"/>
    <cellStyle name="Normal 2 2 4 2 3 4 2 2" xfId="28386" xr:uid="{D7EBBC4A-BC0E-411C-9E72-0F967330FA79}"/>
    <cellStyle name="Normal 2 2 4 2 3 4 2 3" xfId="16388" xr:uid="{D84685E9-E1B3-40ED-8842-ADC15B4A3B0F}"/>
    <cellStyle name="Normal 2 2 4 2 3 4 3" xfId="6366" xr:uid="{14880AD0-21EB-4932-BE4A-B260C1EA961E}"/>
    <cellStyle name="Normal 2 2 4 2 3 4 3 2" xfId="19221" xr:uid="{FF378AD7-D5FD-4D90-BED6-8112EFADD632}"/>
    <cellStyle name="Normal 2 2 4 2 3 4 4" xfId="11841" xr:uid="{CE901A7D-4FB6-44A7-A400-3318E9C77CDE}"/>
    <cellStyle name="Normal 2 2 4 2 3 4 4 2" xfId="22054" xr:uid="{C6ED4D66-1F80-420A-9027-6E976D08FFD6}"/>
    <cellStyle name="Normal 2 2 4 2 3 4 5" xfId="25842" xr:uid="{BA857B39-C888-44F2-A704-AE35E07C4011}"/>
    <cellStyle name="Normal 2 2 4 2 3 4 6" xfId="14298" xr:uid="{EFCCC659-A3BA-42F7-ADDE-987E324AF388}"/>
    <cellStyle name="Normal 2 2 4 2 3 5" xfId="3567" xr:uid="{F52C64E9-9874-4DE6-BC70-F866351A5532}"/>
    <cellStyle name="Normal 2 2 4 2 3 5 2" xfId="6752" xr:uid="{DBA8EF30-C336-484E-A8B9-5F54F872AAEE}"/>
    <cellStyle name="Normal 2 2 4 2 3 5 2 2" xfId="27043" xr:uid="{B583D388-868D-4603-A0BB-EA26A3C1A618}"/>
    <cellStyle name="Normal 2 2 4 2 3 5 2 3" xfId="15875" xr:uid="{3A51AB8D-DED4-43B5-9CF4-6BFF6AD07E6B}"/>
    <cellStyle name="Normal 2 2 4 2 3 5 3" xfId="9221" xr:uid="{93DE8DFD-BEFA-4DD1-A00D-62660FBD9124}"/>
    <cellStyle name="Normal 2 2 4 2 3 5 3 2" xfId="18708" xr:uid="{B76312C3-C28D-4261-9E75-7B1D339518CA}"/>
    <cellStyle name="Normal 2 2 4 2 3 5 4" xfId="11364" xr:uid="{88DF6085-F4D5-475A-B10D-749F2BC185C8}"/>
    <cellStyle name="Normal 2 2 4 2 3 5 4 2" xfId="21541" xr:uid="{37F9B8C3-1435-4A70-83E2-1FEB9BD70CA8}"/>
    <cellStyle name="Normal 2 2 4 2 3 5 5" xfId="23963" xr:uid="{D09B54F0-7AE7-498C-A676-0D55A303854A}"/>
    <cellStyle name="Normal 2 2 4 2 3 5 6" xfId="13593" xr:uid="{282457EB-68A4-44AF-BF7B-09B17D82A45C}"/>
    <cellStyle name="Normal 2 2 4 2 3 6" xfId="3347" xr:uid="{C5DD0352-31F2-4D49-AEFA-2D6811170F12}"/>
    <cellStyle name="Normal 2 2 4 2 3 6 2" xfId="9025" xr:uid="{CE888D66-91D1-4C6B-BDB9-E8B42A0111C4}"/>
    <cellStyle name="Normal 2 2 4 2 3 6 2 2" xfId="18432" xr:uid="{E4B4EFC9-D856-49C5-B4BC-4C34B888B451}"/>
    <cellStyle name="Normal 2 2 4 2 3 6 3" xfId="11108" xr:uid="{32458DFF-708D-44CF-8E26-968CAD999A20}"/>
    <cellStyle name="Normal 2 2 4 2 3 6 3 2" xfId="21265" xr:uid="{FCE0860B-3D58-46EE-BF39-F4BD676F18BE}"/>
    <cellStyle name="Normal 2 2 4 2 3 6 4" xfId="24227" xr:uid="{109EA8DF-45AC-415A-8C12-3E1AD7ECA904}"/>
    <cellStyle name="Normal 2 2 4 2 3 6 5" xfId="15599" xr:uid="{538DDB52-DC0C-41CD-98C0-F31FD6C2D970}"/>
    <cellStyle name="Normal 2 2 4 2 3 7" xfId="4264" xr:uid="{2206C0FA-4C3B-40F3-98B0-526BAFA85D9D}"/>
    <cellStyle name="Normal 2 2 4 2 3 7 2" xfId="9708" xr:uid="{1B78F7D6-4BE8-4772-BA68-34A97F38B052}"/>
    <cellStyle name="Normal 2 2 4 2 3 7 2 2" xfId="19657" xr:uid="{A037FC27-56CA-4ECE-ADBC-EC114231E9A0}"/>
    <cellStyle name="Normal 2 2 4 2 3 7 3" xfId="12274" xr:uid="{0126D316-BF39-4B1C-B875-446B2A485E8A}"/>
    <cellStyle name="Normal 2 2 4 2 3 7 3 2" xfId="22490" xr:uid="{E7D5D2F2-0DA3-4D79-8F9D-1B012C633E0B}"/>
    <cellStyle name="Normal 2 2 4 2 3 7 4" xfId="16824" xr:uid="{F5B54C00-CB61-40C4-A5DE-03AB705A62E1}"/>
    <cellStyle name="Normal 2 2 4 2 3 8" xfId="8022" xr:uid="{3DCB340B-3209-4498-84E6-07A713A99925}"/>
    <cellStyle name="Normal 2 2 4 2 3 8 2" xfId="14984" xr:uid="{69B34440-9DE2-4223-A3C2-3D84700C3ECA}"/>
    <cellStyle name="Normal 2 2 4 2 3 9" xfId="8552" xr:uid="{A204C5AF-7B85-48B0-A95A-C063A1548BEE}"/>
    <cellStyle name="Normal 2 2 4 2 3 9 2" xfId="17816" xr:uid="{2E5BDC41-1202-4B02-A0B1-0B71E7161F9E}"/>
    <cellStyle name="Normal 2 2 4 2 4" xfId="858" xr:uid="{00000000-0005-0000-0000-00005A030000}"/>
    <cellStyle name="Normal 2 2 4 2 4 2" xfId="2521" xr:uid="{994C91C3-A11C-43F9-A4C8-A4E8011360EA}"/>
    <cellStyle name="Normal 2 2 4 2 4 2 2" xfId="7565" xr:uid="{FC24D1B2-28AA-4B15-9C5D-0E2B83A70DFE}"/>
    <cellStyle name="Normal 2 2 4 2 4 2 2 2" xfId="28054" xr:uid="{98FA6426-9129-4BDE-90A3-26CFF2ACB01C}"/>
    <cellStyle name="Normal 2 2 4 2 4 2 2 3" xfId="16391" xr:uid="{A8F19581-6DEA-43D8-B423-500CD463A00C}"/>
    <cellStyle name="Normal 2 2 4 2 4 2 3" xfId="6369" xr:uid="{535298D7-D0BA-4EA0-B1ED-74A1C5BD1891}"/>
    <cellStyle name="Normal 2 2 4 2 4 2 3 2" xfId="19224" xr:uid="{0078E17C-46ED-4715-9E1E-62836D6A5D30}"/>
    <cellStyle name="Normal 2 2 4 2 4 2 4" xfId="11844" xr:uid="{81F05BAC-55A2-47F7-866A-D6C5B2604BBD}"/>
    <cellStyle name="Normal 2 2 4 2 4 2 4 2" xfId="22057" xr:uid="{AF1CCCA2-F608-4613-9FF3-FFE41C2CFBC1}"/>
    <cellStyle name="Normal 2 2 4 2 4 2 5" xfId="23590" xr:uid="{2D56A446-3878-483E-AEC1-327FA51C77B9}"/>
    <cellStyle name="Normal 2 2 4 2 4 2 6" xfId="14301" xr:uid="{CC3AF5C7-8D6A-4348-9254-2F87A2C45F3E}"/>
    <cellStyle name="Normal 2 2 4 2 4 3" xfId="3671" xr:uid="{D32D81B6-0C25-4C34-A829-658271C1EBFC}"/>
    <cellStyle name="Normal 2 2 4 2 4 3 2" xfId="8337" xr:uid="{CC2BC8EC-6B31-466A-A10C-C39B0EA90992}"/>
    <cellStyle name="Normal 2 2 4 2 4 3 2 2" xfId="29055" xr:uid="{492F07E2-14C5-4052-A2F9-B993C1AE5FF2}"/>
    <cellStyle name="Normal 2 2 4 2 4 3 2 3" xfId="15995" xr:uid="{13A5E2DD-029B-4632-BBC3-50F9D724121B}"/>
    <cellStyle name="Normal 2 2 4 2 4 3 3" xfId="9329" xr:uid="{5BF37DCE-2D00-4EF6-9D9A-483B635CA4C7}"/>
    <cellStyle name="Normal 2 2 4 2 4 3 3 2" xfId="18828" xr:uid="{ADA58494-67A2-433D-819C-3DA766292F34}"/>
    <cellStyle name="Normal 2 2 4 2 4 3 4" xfId="11484" xr:uid="{AABBEDDF-7465-46C0-8086-2B5CD98DE4D9}"/>
    <cellStyle name="Normal 2 2 4 2 4 3 4 2" xfId="21661" xr:uid="{B75DBA11-8104-4049-9166-102013F41251}"/>
    <cellStyle name="Normal 2 2 4 2 4 3 5" xfId="23820" xr:uid="{E9F63F3C-22F6-4202-9752-5DA9E324B576}"/>
    <cellStyle name="Normal 2 2 4 2 4 3 6" xfId="13755" xr:uid="{58BDCB98-63E3-47A7-AA2D-37DD74EC56ED}"/>
    <cellStyle name="Normal 2 2 4 2 4 4" xfId="4579" xr:uid="{89B26038-F845-4D48-BAFF-B253DF836387}"/>
    <cellStyle name="Normal 2 2 4 2 4 4 2" xfId="9925" xr:uid="{6D04EB82-7A50-4C99-A468-978EF8BC0AED}"/>
    <cellStyle name="Normal 2 2 4 2 4 4 2 2" xfId="19913" xr:uid="{09EBEFC5-F5D9-4DB8-AF0C-3EDF46EEEC6F}"/>
    <cellStyle name="Normal 2 2 4 2 4 4 3" xfId="12528" xr:uid="{C3176E5E-8E30-497E-AD26-72F3E53099D9}"/>
    <cellStyle name="Normal 2 2 4 2 4 4 3 2" xfId="22746" xr:uid="{107666F4-1717-4134-966E-DE2F247E7BCF}"/>
    <cellStyle name="Normal 2 2 4 2 4 4 4" xfId="24491" xr:uid="{D4921177-A64E-4D6C-95DD-E7DBE5E31454}"/>
    <cellStyle name="Normal 2 2 4 2 4 4 5" xfId="17080" xr:uid="{1DF7595B-5FED-4E13-A1C5-C3BF89CB3712}"/>
    <cellStyle name="Normal 2 2 4 2 4 5" xfId="8023" xr:uid="{E31A5606-4226-4402-B7CD-EAFB3A45077B}"/>
    <cellStyle name="Normal 2 2 4 2 4 5 2" xfId="14985" xr:uid="{F2651FB7-0F69-4AA1-A768-575078D67BCF}"/>
    <cellStyle name="Normal 2 2 4 2 4 6" xfId="8553" xr:uid="{404EC232-20E0-4041-A9E7-C89E7D3AD524}"/>
    <cellStyle name="Normal 2 2 4 2 4 6 2" xfId="17817" xr:uid="{717C84FF-FE75-4910-99A3-9BF0251DAC71}"/>
    <cellStyle name="Normal 2 2 4 2 4 7" xfId="10535" xr:uid="{832F9799-206B-47AF-BEF7-CE744A277B84}"/>
    <cellStyle name="Normal 2 2 4 2 4 7 2" xfId="20650" xr:uid="{33EBAA0A-DE8F-4828-8E87-C455BC56B116}"/>
    <cellStyle name="Normal 2 2 4 2 4 8" xfId="25902" xr:uid="{7FEC7F94-3887-458C-91CA-6F6E88A86BEB}"/>
    <cellStyle name="Normal 2 2 4 2 4 9" xfId="13319" xr:uid="{C14D9A99-50BA-45B1-8474-3C8A94CB4BB3}"/>
    <cellStyle name="Normal 2 2 4 2 5" xfId="1972" xr:uid="{C3B90B34-E0BE-4C5F-ADF2-7A578E8AADC8}"/>
    <cellStyle name="Normal 2 2 4 2 5 2" xfId="4873" xr:uid="{063FF181-FFC8-45DB-9151-0C352B2A0434}"/>
    <cellStyle name="Normal 2 2 4 2 5 2 2" xfId="10144" xr:uid="{6C643235-CECF-45D5-968A-5751BC6A506A}"/>
    <cellStyle name="Normal 2 2 4 2 5 2 2 2" xfId="29567" xr:uid="{47B126F4-768C-4DFA-A985-6BF8F0E62AFF}"/>
    <cellStyle name="Normal 2 2 4 2 5 2 2 3" xfId="20212" xr:uid="{0890D388-E418-4692-B591-118263483204}"/>
    <cellStyle name="Normal 2 2 4 2 5 2 3" xfId="12822" xr:uid="{08751B88-603D-4E1E-B049-542758205349}"/>
    <cellStyle name="Normal 2 2 4 2 5 2 3 2" xfId="23045" xr:uid="{C01DC533-124A-49C2-B017-29BB4E594B0E}"/>
    <cellStyle name="Normal 2 2 4 2 5 2 4" xfId="25479" xr:uid="{2042ACF2-3A0D-4517-82C9-EE79F25FFE6D}"/>
    <cellStyle name="Normal 2 2 4 2 5 2 5" xfId="17379" xr:uid="{6C94D0B2-4C95-442E-8F3D-C81A1BF55675}"/>
    <cellStyle name="Normal 2 2 4 2 5 3" xfId="5791" xr:uid="{12A326B7-F2FB-4FFE-8D0F-3A904E20EEAF}"/>
    <cellStyle name="Normal 2 2 4 2 5 3 2" xfId="27760" xr:uid="{6709E812-9392-4299-BCF2-796642C3F879}"/>
    <cellStyle name="Normal 2 2 4 2 5 3 3" xfId="16392" xr:uid="{BF661D14-9F31-4F3F-A517-791A5005411C}"/>
    <cellStyle name="Normal 2 2 4 2 5 4" xfId="9536" xr:uid="{B284AB53-AAE7-4812-A20B-719EFDC8E97E}"/>
    <cellStyle name="Normal 2 2 4 2 5 4 2" xfId="19225" xr:uid="{6326FEE2-2713-42A6-9767-F5EC056AFABB}"/>
    <cellStyle name="Normal 2 2 4 2 5 5" xfId="11845" xr:uid="{D54C4DD3-2981-47A0-AE91-C0327B1E02FC}"/>
    <cellStyle name="Normal 2 2 4 2 5 5 2" xfId="22058" xr:uid="{8E675DB7-F93C-47A2-A09D-08D41A868A01}"/>
    <cellStyle name="Normal 2 2 4 2 5 6" xfId="24940" xr:uid="{B239B548-0316-470F-A74E-7E9718F0B417}"/>
    <cellStyle name="Normal 2 2 4 2 5 7" xfId="14302" xr:uid="{E93092F9-7089-4874-B87F-2057DCB91F5E}"/>
    <cellStyle name="Normal 2 2 4 2 6" xfId="2372" xr:uid="{434E51D8-542F-4E8D-8606-FDE367DB206A}"/>
    <cellStyle name="Normal 2 2 4 2 6 2" xfId="7473" xr:uid="{FEA99B33-03F1-4B3C-8EB0-70EEE3C27C14}"/>
    <cellStyle name="Normal 2 2 4 2 6 2 2" xfId="27629" xr:uid="{1DB39290-5856-4C06-8D97-45CFBFC14B80}"/>
    <cellStyle name="Normal 2 2 4 2 6 2 3" xfId="16166" xr:uid="{338681F9-90C0-4444-976A-33964973080F}"/>
    <cellStyle name="Normal 2 2 4 2 6 3" xfId="6246" xr:uid="{6483C265-D020-4FA6-B589-84B1CA4CA105}"/>
    <cellStyle name="Normal 2 2 4 2 6 3 2" xfId="18999" xr:uid="{A92FE6A0-BA49-4AC5-BCAC-1EE77C7E731A}"/>
    <cellStyle name="Normal 2 2 4 2 6 4" xfId="11644" xr:uid="{2E830AB0-858C-46DB-9656-83EEAD028FF2}"/>
    <cellStyle name="Normal 2 2 4 2 6 4 2" xfId="21832" xr:uid="{4B13A39E-E325-45E3-A9E9-E338BDC372CC}"/>
    <cellStyle name="Normal 2 2 4 2 6 5" xfId="24973" xr:uid="{EE90B50C-AAF6-4FF0-A56B-BD87F8BBC31B}"/>
    <cellStyle name="Normal 2 2 4 2 6 6" xfId="14017" xr:uid="{5CA4C886-15AC-4140-8216-475CCD20A539}"/>
    <cellStyle name="Normal 2 2 4 2 7" xfId="3490" xr:uid="{385F4DCD-E445-4D5E-B10C-6BC4A46A20AF}"/>
    <cellStyle name="Normal 2 2 4 2 7 2" xfId="6749" xr:uid="{4E48280B-0468-4526-A6AE-A7F160D34719}"/>
    <cellStyle name="Normal 2 2 4 2 7 2 2" xfId="26399" xr:uid="{EBFEA8C6-37DC-4F93-B219-7FEC8F61B024}"/>
    <cellStyle name="Normal 2 2 4 2 7 2 3" xfId="15772" xr:uid="{7A087AC3-B458-47C1-9DA2-A95D49787984}"/>
    <cellStyle name="Normal 2 2 4 2 7 3" xfId="9144" xr:uid="{54703FE9-0799-46CF-A067-E586A9692125}"/>
    <cellStyle name="Normal 2 2 4 2 7 3 2" xfId="18605" xr:uid="{0F3BDD34-B015-4E72-AE3B-5AE953BB27A6}"/>
    <cellStyle name="Normal 2 2 4 2 7 4" xfId="11263" xr:uid="{2EF7B6B6-EF99-4130-A13E-68E358D28F81}"/>
    <cellStyle name="Normal 2 2 4 2 7 4 2" xfId="21438" xr:uid="{E4C2989B-5825-4755-886C-A2C20A37C986}"/>
    <cellStyle name="Normal 2 2 4 2 7 5" xfId="25001" xr:uid="{20A7FAA4-F81F-48C3-BBAE-32E57896BD81}"/>
    <cellStyle name="Normal 2 2 4 2 7 6" xfId="13490" xr:uid="{73604D16-43F1-4B75-8777-E75E496FD1B9}"/>
    <cellStyle name="Normal 2 2 4 2 8" xfId="3222" xr:uid="{A8B4318B-F9B0-4861-8E8E-3D8BBB8DAAE5}"/>
    <cellStyle name="Normal 2 2 4 2 8 2" xfId="8910" xr:uid="{6B74B20D-46C6-4222-8BD6-D4947902E58A}"/>
    <cellStyle name="Normal 2 2 4 2 8 2 2" xfId="18301" xr:uid="{B6A62D25-2392-409C-BB52-09D68BF30B3F}"/>
    <cellStyle name="Normal 2 2 4 2 8 3" xfId="10983" xr:uid="{FBC0D952-9395-4381-847F-F7751ADBE7E4}"/>
    <cellStyle name="Normal 2 2 4 2 8 3 2" xfId="21134" xr:uid="{745C0F38-7546-4021-BF09-43CB193A1BAE}"/>
    <cellStyle name="Normal 2 2 4 2 8 4" xfId="23594" xr:uid="{2A43A757-92C6-45D7-B1A1-B82319D4B9ED}"/>
    <cellStyle name="Normal 2 2 4 2 8 5" xfId="15468" xr:uid="{042F4EB6-1C39-4CF7-9D5F-55CAAECE64A8}"/>
    <cellStyle name="Normal 2 2 4 2 9" xfId="4350" xr:uid="{A06EB6B3-B51B-4070-950A-BB2E806D7E1B}"/>
    <cellStyle name="Normal 2 2 4 2 9 2" xfId="9786" xr:uid="{F12AF8B7-7C00-49A5-894C-DF12EFBCBA96}"/>
    <cellStyle name="Normal 2 2 4 2 9 2 2" xfId="19744" xr:uid="{F87A70B8-D569-464E-B589-22AB8D0013B5}"/>
    <cellStyle name="Normal 2 2 4 2 9 3" xfId="12359" xr:uid="{EA96BBCC-D250-4C63-B30A-BE4D1E821815}"/>
    <cellStyle name="Normal 2 2 4 2 9 3 2" xfId="22577" xr:uid="{8E87F237-6D6E-4857-A4DE-52546E8B3FE1}"/>
    <cellStyle name="Normal 2 2 4 2 9 4" xfId="16911" xr:uid="{F99363DD-A589-4E46-93B5-1A75B26CE1E2}"/>
    <cellStyle name="Normal 2 2 4 3" xfId="859" xr:uid="{00000000-0005-0000-0000-00005B030000}"/>
    <cellStyle name="Normal 2 2 4 3 10" xfId="8024" xr:uid="{3617AEFA-B324-438F-B11A-32223B665876}"/>
    <cellStyle name="Normal 2 2 4 3 10 2" xfId="14986" xr:uid="{EDB0434E-ABD9-477E-A04F-860DDC582AFF}"/>
    <cellStyle name="Normal 2 2 4 3 11" xfId="8554" xr:uid="{0CBDE58D-0FCD-4AAC-A249-A2FEC650331D}"/>
    <cellStyle name="Normal 2 2 4 3 11 2" xfId="17818" xr:uid="{16166558-44D5-462F-BD27-D7DF5949242D}"/>
    <cellStyle name="Normal 2 2 4 3 12" xfId="10536" xr:uid="{D7FDEFDC-6585-4351-8E4E-C0BE40DD053E}"/>
    <cellStyle name="Normal 2 2 4 3 12 2" xfId="20651" xr:uid="{5043195A-78CC-4D22-AA77-00A49E4FB9E2}"/>
    <cellStyle name="Normal 2 2 4 3 13" xfId="23840" xr:uid="{83009D7E-2E1C-44D3-9132-7FC16BE96959}"/>
    <cellStyle name="Normal 2 2 4 3 14" xfId="13065" xr:uid="{FF28ACD8-E5B6-4FE2-8213-78F9359DFB6E}"/>
    <cellStyle name="Normal 2 2 4 3 2" xfId="860" xr:uid="{00000000-0005-0000-0000-00005C030000}"/>
    <cellStyle name="Normal 2 2 4 3 2 10" xfId="10537" xr:uid="{D2A2A103-D4D1-4AC0-9A20-249169697B10}"/>
    <cellStyle name="Normal 2 2 4 3 2 10 2" xfId="20652" xr:uid="{C0913346-7975-40C4-A3EB-9F648C495E96}"/>
    <cellStyle name="Normal 2 2 4 3 2 11" xfId="25601" xr:uid="{83158F63-D16A-40E3-A61F-0C3B6A49C28F}"/>
    <cellStyle name="Normal 2 2 4 3 2 12" xfId="13162" xr:uid="{1400BC42-BE22-4D08-885F-2F173F55E12C}"/>
    <cellStyle name="Normal 2 2 4 3 2 2" xfId="861" xr:uid="{00000000-0005-0000-0000-00005D030000}"/>
    <cellStyle name="Normal 2 2 4 3 2 2 2" xfId="1978" xr:uid="{C6C88658-3722-458F-8B92-E17688D43CE4}"/>
    <cellStyle name="Normal 2 2 4 3 2 2 2 2" xfId="7227" xr:uid="{0D39B81A-BEB6-4B89-8396-067D154666A5}"/>
    <cellStyle name="Normal 2 2 4 3 2 2 2 2 2" xfId="28283" xr:uid="{9350CDBE-573C-4620-95D0-9DDCC1FE489C}"/>
    <cellStyle name="Normal 2 2 4 3 2 2 2 2 3" xfId="26581" xr:uid="{09CC8426-81BC-4ACD-A5DD-5E6A410A7BF7}"/>
    <cellStyle name="Normal 2 2 4 3 2 2 2 2 4" xfId="16394" xr:uid="{3D82E5F1-961A-440F-B567-57B974F3F03C}"/>
    <cellStyle name="Normal 2 2 4 3 2 2 2 3" xfId="5797" xr:uid="{1221A72E-CFDC-40B4-825A-FD730DD1A125}"/>
    <cellStyle name="Normal 2 2 4 3 2 2 2 3 2" xfId="29222" xr:uid="{B019CA8C-E756-4266-8A46-E11DBA1C0A59}"/>
    <cellStyle name="Normal 2 2 4 3 2 2 2 3 3" xfId="19227" xr:uid="{E7EE320C-2C31-4EE6-885D-F767A5253C2E}"/>
    <cellStyle name="Normal 2 2 4 3 2 2 2 4" xfId="11847" xr:uid="{9098DF16-CF04-40EA-85E4-C3F602FB359D}"/>
    <cellStyle name="Normal 2 2 4 3 2 2 2 4 2" xfId="22060" xr:uid="{041FC35D-D183-403E-96AA-D7E70627AA5C}"/>
    <cellStyle name="Normal 2 2 4 3 2 2 2 5" xfId="24624" xr:uid="{B5834C68-895B-4A60-A645-CAE3AD17F3A7}"/>
    <cellStyle name="Normal 2 2 4 3 2 2 2 6" xfId="14304" xr:uid="{4770AFCB-4352-4B01-90EC-920C6BE8AC38}"/>
    <cellStyle name="Normal 2 2 4 3 2 2 3" xfId="4714" xr:uid="{21DD7DD0-B4C2-48B5-BA2E-8D5C5451E61B}"/>
    <cellStyle name="Normal 2 2 4 3 2 2 3 2" xfId="6755" xr:uid="{5CA0E619-98E8-4E19-A2CF-F4FDE20754E9}"/>
    <cellStyle name="Normal 2 2 4 3 2 2 3 2 2" xfId="29455" xr:uid="{E977BBD1-1832-4502-9D91-5DC08F6A0D45}"/>
    <cellStyle name="Normal 2 2 4 3 2 2 3 2 3" xfId="20048" xr:uid="{F36B52C3-AF0E-49BB-AF6E-C5CE3FE86818}"/>
    <cellStyle name="Normal 2 2 4 3 2 2 3 3" xfId="12663" xr:uid="{F772956F-6AB0-47AC-8D9D-17EDB1CD8D7A}"/>
    <cellStyle name="Normal 2 2 4 3 2 2 3 3 2" xfId="22881" xr:uid="{9DC46125-C8EE-4185-9DC5-B6758647E459}"/>
    <cellStyle name="Normal 2 2 4 3 2 2 3 4" xfId="24750" xr:uid="{E8F762D7-785F-4357-85A4-3AD48277EFCA}"/>
    <cellStyle name="Normal 2 2 4 3 2 2 3 5" xfId="17215" xr:uid="{2D53150B-2ECF-4EFB-B1F3-501C06C912E0}"/>
    <cellStyle name="Normal 2 2 4 3 2 2 4" xfId="5479" xr:uid="{4D0DF1C1-91CD-439E-AF2F-27A702E28A89}"/>
    <cellStyle name="Normal 2 2 4 3 2 2 4 2" xfId="26485" xr:uid="{1F55AD58-F1A7-4709-8659-EFDF43DBCAEA}"/>
    <cellStyle name="Normal 2 2 4 3 2 2 4 3" xfId="14988" xr:uid="{2CE092D8-DBAD-4ECC-A4A9-44685908F74C}"/>
    <cellStyle name="Normal 2 2 4 3 2 2 5" xfId="8556" xr:uid="{9DD0C74E-C4D8-4168-98F6-6C9B2CDDCBA2}"/>
    <cellStyle name="Normal 2 2 4 3 2 2 5 2" xfId="17820" xr:uid="{33696EE5-7834-45B6-9DEE-D023C3D986AF}"/>
    <cellStyle name="Normal 2 2 4 3 2 2 6" xfId="10538" xr:uid="{F6CA915C-53D7-4FAF-90DC-38197A4C8394}"/>
    <cellStyle name="Normal 2 2 4 3 2 2 6 2" xfId="20653" xr:uid="{D76A7C1C-5083-43D7-B60D-B0841605B915}"/>
    <cellStyle name="Normal 2 2 4 3 2 2 7" xfId="24487" xr:uid="{045D8CCF-DAAB-4A90-98E0-68027CDCA84E}"/>
    <cellStyle name="Normal 2 2 4 3 2 2 8" xfId="13760" xr:uid="{49A721C0-B75D-47BC-8D5E-030F2DDD564D}"/>
    <cellStyle name="Normal 2 2 4 3 2 3" xfId="1977" xr:uid="{34BEC1B2-A5A5-4119-8170-F03CF01E5D40}"/>
    <cellStyle name="Normal 2 2 4 3 2 3 2" xfId="4874" xr:uid="{B5F8D96B-5C8B-4AD0-8B62-4CEA8A1896D7}"/>
    <cellStyle name="Normal 2 2 4 3 2 3 2 2" xfId="10145" xr:uid="{C5D0069E-2B1B-4B67-805A-C40DFD602F45}"/>
    <cellStyle name="Normal 2 2 4 3 2 3 2 2 2" xfId="29568" xr:uid="{43A51FF7-C6F2-4899-B6B3-D20F01F0B019}"/>
    <cellStyle name="Normal 2 2 4 3 2 3 2 2 3" xfId="20213" xr:uid="{C6A8AC60-2EB6-4FB9-9F67-CD508CA78585}"/>
    <cellStyle name="Normal 2 2 4 3 2 3 2 3" xfId="12823" xr:uid="{CFF3D505-AE5C-45AD-8862-5DEB039B6059}"/>
    <cellStyle name="Normal 2 2 4 3 2 3 2 3 2" xfId="23046" xr:uid="{0F33531F-F6EC-479C-B72A-8CD02431D710}"/>
    <cellStyle name="Normal 2 2 4 3 2 3 2 4" xfId="25725" xr:uid="{63E73993-21F4-41BD-9555-2B503487E484}"/>
    <cellStyle name="Normal 2 2 4 3 2 3 2 5" xfId="17380" xr:uid="{75058C18-380F-40C1-8A23-7EAE7F824054}"/>
    <cellStyle name="Normal 2 2 4 3 2 3 3" xfId="5796" xr:uid="{980C05E4-AB13-43C5-920F-88E388C9F9A7}"/>
    <cellStyle name="Normal 2 2 4 3 2 3 3 2" xfId="29014" xr:uid="{07CCB21D-F5A9-4CCA-A71C-7FD00022AFC5}"/>
    <cellStyle name="Normal 2 2 4 3 2 3 3 3" xfId="16395" xr:uid="{936EDC7F-9ED2-40CB-B46A-9372DEA6ACD6}"/>
    <cellStyle name="Normal 2 2 4 3 2 3 4" xfId="9537" xr:uid="{54DD8FB1-7412-4E93-AB4C-FCF1FA35456E}"/>
    <cellStyle name="Normal 2 2 4 3 2 3 4 2" xfId="19228" xr:uid="{C4F0B7B5-A858-4362-B4F2-C363BFC50D6B}"/>
    <cellStyle name="Normal 2 2 4 3 2 3 5" xfId="11848" xr:uid="{CE0EE2C0-0913-4AC7-BEC9-F7E3AA6FF888}"/>
    <cellStyle name="Normal 2 2 4 3 2 3 5 2" xfId="22061" xr:uid="{E4B56154-358B-4EFB-9FD2-FE3A92C12572}"/>
    <cellStyle name="Normal 2 2 4 3 2 3 6" xfId="24020" xr:uid="{871991B2-BFF3-4804-BCCA-53CE055D0E4B}"/>
    <cellStyle name="Normal 2 2 4 3 2 3 7" xfId="14305" xr:uid="{6F581A65-753D-48A8-BC8F-5BA516B62AE4}"/>
    <cellStyle name="Normal 2 2 4 3 2 4" xfId="2522" xr:uid="{E700DD51-BAB5-4446-9ECA-5C0935621FBF}"/>
    <cellStyle name="Normal 2 2 4 3 2 4 2" xfId="7566" xr:uid="{E70C6F6C-2BB7-44F7-BC99-FEFBFA6A8011}"/>
    <cellStyle name="Normal 2 2 4 3 2 4 2 2" xfId="28875" xr:uid="{F7004436-31BA-4C06-B6AF-84C044CE3149}"/>
    <cellStyle name="Normal 2 2 4 3 2 4 2 3" xfId="16393" xr:uid="{8F14C96A-272C-4236-B664-994C969D001A}"/>
    <cellStyle name="Normal 2 2 4 3 2 4 3" xfId="6370" xr:uid="{0FE90230-C813-4403-9C9E-BF28AE0066DE}"/>
    <cellStyle name="Normal 2 2 4 3 2 4 3 2" xfId="19226" xr:uid="{AFB52636-58ED-4D4F-A57A-52E5A8E9482E}"/>
    <cellStyle name="Normal 2 2 4 3 2 4 4" xfId="11846" xr:uid="{C48D4B8D-21D0-4660-8ACD-19B73CAA072D}"/>
    <cellStyle name="Normal 2 2 4 3 2 4 4 2" xfId="22059" xr:uid="{FF58AA93-E83B-4461-8BBB-D49CF3C0DFA4}"/>
    <cellStyle name="Normal 2 2 4 3 2 4 5" xfId="23752" xr:uid="{F32B3190-09AE-4371-B879-5BC619400C57}"/>
    <cellStyle name="Normal 2 2 4 3 2 4 6" xfId="14303" xr:uid="{4FBD26BD-3CC1-4CBA-B3C7-D331547B21BD}"/>
    <cellStyle name="Normal 2 2 4 3 2 5" xfId="3517" xr:uid="{DA6B7AC8-A8CD-4BC2-850C-7BFB36A98190}"/>
    <cellStyle name="Normal 2 2 4 3 2 5 2" xfId="6754" xr:uid="{26F0F398-64C5-4893-91B1-9D57B75D6A14}"/>
    <cellStyle name="Normal 2 2 4 3 2 5 2 2" xfId="26506" xr:uid="{79D438D3-87CC-497B-8258-DB2D47DC94AF}"/>
    <cellStyle name="Normal 2 2 4 3 2 5 2 3" xfId="15809" xr:uid="{8946895A-FEA9-4C7D-85F8-FCA694B7F509}"/>
    <cellStyle name="Normal 2 2 4 3 2 5 3" xfId="9171" xr:uid="{11A1A903-AE40-4AF0-B0FC-3B4B88EABF25}"/>
    <cellStyle name="Normal 2 2 4 3 2 5 3 2" xfId="18642" xr:uid="{C214512F-D93A-4AC9-AEED-C4E051E74844}"/>
    <cellStyle name="Normal 2 2 4 3 2 5 4" xfId="11300" xr:uid="{AAD9D9FC-F8CF-4682-A1F4-517DC7C72CF7}"/>
    <cellStyle name="Normal 2 2 4 3 2 5 4 2" xfId="21475" xr:uid="{AD967578-FCF3-484D-BB4B-74F48285255B}"/>
    <cellStyle name="Normal 2 2 4 3 2 5 5" xfId="24728" xr:uid="{72D632CA-D503-4888-AF44-1CC5B5B89C84}"/>
    <cellStyle name="Normal 2 2 4 3 2 5 6" xfId="13527" xr:uid="{59FFE06F-9470-450A-B015-8278C76C83B9}"/>
    <cellStyle name="Normal 2 2 4 3 2 6" xfId="3348" xr:uid="{0C47FA3A-7761-49D6-9F3B-DCE2F69ABB7E}"/>
    <cellStyle name="Normal 2 2 4 3 2 6 2" xfId="9026" xr:uid="{67837E57-0C5E-48CD-89E4-27B85B2B42C5}"/>
    <cellStyle name="Normal 2 2 4 3 2 6 2 2" xfId="18433" xr:uid="{EC8B5DEB-B578-49B2-8D28-94B92D8D3051}"/>
    <cellStyle name="Normal 2 2 4 3 2 6 3" xfId="11109" xr:uid="{888D9153-FC17-49CF-837E-A699805B9E0B}"/>
    <cellStyle name="Normal 2 2 4 3 2 6 3 2" xfId="21266" xr:uid="{D1BBD5BD-7AD8-4568-95C9-F879ACADA05D}"/>
    <cellStyle name="Normal 2 2 4 3 2 6 4" xfId="24755" xr:uid="{D36EB133-5BBA-4793-BC28-D28B02E3E73A}"/>
    <cellStyle name="Normal 2 2 4 3 2 6 5" xfId="15600" xr:uid="{AFE027CB-01CE-41F8-9623-D139AD183A5A}"/>
    <cellStyle name="Normal 2 2 4 3 2 7" xfId="4265" xr:uid="{6B1622AC-F67A-4889-BD1F-CCBDE02589CD}"/>
    <cellStyle name="Normal 2 2 4 3 2 7 2" xfId="9709" xr:uid="{00A1E0F5-AD0C-4DAA-9741-F66F9E1ECA4B}"/>
    <cellStyle name="Normal 2 2 4 3 2 7 2 2" xfId="19658" xr:uid="{BA8E92E0-1264-48BD-9335-9BD72443003B}"/>
    <cellStyle name="Normal 2 2 4 3 2 7 3" xfId="12275" xr:uid="{DE5EBBEF-C9DF-42EC-9922-0FDE7CDEB7DF}"/>
    <cellStyle name="Normal 2 2 4 3 2 7 3 2" xfId="22491" xr:uid="{C9AC1C8B-EBB2-4459-99D9-D9ED99740253}"/>
    <cellStyle name="Normal 2 2 4 3 2 7 4" xfId="16825" xr:uid="{CDD4F23E-0076-4808-B6B9-D64BF6101A16}"/>
    <cellStyle name="Normal 2 2 4 3 2 8" xfId="8025" xr:uid="{94CFE8E7-552B-48B3-A651-F539B4D45AE2}"/>
    <cellStyle name="Normal 2 2 4 3 2 8 2" xfId="14987" xr:uid="{08EF2F3F-A658-4FD0-87E6-171E743F0D01}"/>
    <cellStyle name="Normal 2 2 4 3 2 9" xfId="8555" xr:uid="{024B44FF-369F-4725-8D72-0465F99C629F}"/>
    <cellStyle name="Normal 2 2 4 3 2 9 2" xfId="17819" xr:uid="{190737AB-2B11-45CC-9704-8B6A3C33038F}"/>
    <cellStyle name="Normal 2 2 4 3 3" xfId="862" xr:uid="{00000000-0005-0000-0000-00005E030000}"/>
    <cellStyle name="Normal 2 2 4 3 3 10" xfId="23443" xr:uid="{0E21C5B7-A997-4B22-8827-C02D703E7B79}"/>
    <cellStyle name="Normal 2 2 4 3 3 11" xfId="13320" xr:uid="{BD2CCFE5-89E4-4AFF-B263-5180EAF2E887}"/>
    <cellStyle name="Normal 2 2 4 3 3 2" xfId="1979" xr:uid="{D3DF9DC7-47CE-4688-8E9D-C0B3159D02B2}"/>
    <cellStyle name="Normal 2 2 4 3 3 2 2" xfId="2524" xr:uid="{2BB21D7A-01FA-44E9-BBBC-A59A6AE14548}"/>
    <cellStyle name="Normal 2 2 4 3 3 2 2 2" xfId="7568" xr:uid="{761F84AA-E83D-4FB2-92B2-F7017DC24536}"/>
    <cellStyle name="Normal 2 2 4 3 3 2 2 2 2" xfId="28356" xr:uid="{455FAA38-49DE-482A-BBCB-6B5BA2C37175}"/>
    <cellStyle name="Normal 2 2 4 3 3 2 2 2 3" xfId="16397" xr:uid="{FCCC58DE-9E1B-4C8A-83FD-2A9683245AA2}"/>
    <cellStyle name="Normal 2 2 4 3 3 2 2 3" xfId="6372" xr:uid="{0426D05E-4833-4A73-8A12-E63461B1B530}"/>
    <cellStyle name="Normal 2 2 4 3 3 2 2 3 2" xfId="19230" xr:uid="{0C4CE223-223B-4488-A2B0-F947B1E686E4}"/>
    <cellStyle name="Normal 2 2 4 3 3 2 2 4" xfId="11850" xr:uid="{0E8D3520-EF12-4B58-8EED-213F5BE3CA7F}"/>
    <cellStyle name="Normal 2 2 4 3 3 2 2 4 2" xfId="22063" xr:uid="{3804710E-F84B-4928-86F9-68184D39BF32}"/>
    <cellStyle name="Normal 2 2 4 3 3 2 2 5" xfId="25287" xr:uid="{7C6521B5-FF0D-4219-B607-940D98323534}"/>
    <cellStyle name="Normal 2 2 4 3 3 2 2 6" xfId="14307" xr:uid="{0407F15D-EC20-4A72-8B91-AD4F70195C21}"/>
    <cellStyle name="Normal 2 2 4 3 3 2 3" xfId="4715" xr:uid="{BB1F2989-DA45-4794-8D93-8DE94C9C6D6F}"/>
    <cellStyle name="Normal 2 2 4 3 3 2 3 2" xfId="10018" xr:uid="{89175431-86D6-4F6D-9753-083C7F7231FE}"/>
    <cellStyle name="Normal 2 2 4 3 3 2 3 2 2" xfId="29456" xr:uid="{E6FA7D96-B5EB-409E-A8E0-8CADE45F6639}"/>
    <cellStyle name="Normal 2 2 4 3 3 2 3 2 3" xfId="20049" xr:uid="{BF408384-10BF-4EF3-A3ED-BEBD0605CBC4}"/>
    <cellStyle name="Normal 2 2 4 3 3 2 3 3" xfId="12664" xr:uid="{8574A9DA-3285-4ED3-AB43-6789EF6894D9}"/>
    <cellStyle name="Normal 2 2 4 3 3 2 3 3 2" xfId="22882" xr:uid="{47818424-E26E-430F-A215-CB0130322832}"/>
    <cellStyle name="Normal 2 2 4 3 3 2 3 4" xfId="23979" xr:uid="{8E8D91DB-A016-42CB-B626-2FC14DA9D69D}"/>
    <cellStyle name="Normal 2 2 4 3 3 2 3 5" xfId="17216" xr:uid="{AE572EA8-56B5-474D-A36C-6465806D17A7}"/>
    <cellStyle name="Normal 2 2 4 3 3 2 4" xfId="5798" xr:uid="{35B43F09-5CC0-455E-90AC-FB218514A893}"/>
    <cellStyle name="Normal 2 2 4 3 3 2 4 2" xfId="28394" xr:uid="{8C63E3A7-8A4B-4500-9C31-877DB622A663}"/>
    <cellStyle name="Normal 2 2 4 3 3 2 4 3" xfId="15999" xr:uid="{262CE42A-B68D-4784-AE1D-C99FAEB32510}"/>
    <cellStyle name="Normal 2 2 4 3 3 2 5" xfId="9333" xr:uid="{5543B527-ABCD-44D6-99A7-F87392D2445C}"/>
    <cellStyle name="Normal 2 2 4 3 3 2 5 2" xfId="18832" xr:uid="{5A191BCC-4909-4293-B433-39BEDB106E5D}"/>
    <cellStyle name="Normal 2 2 4 3 3 2 6" xfId="11488" xr:uid="{F1700351-E8A1-4E25-ADC7-DBB0A0E1070E}"/>
    <cellStyle name="Normal 2 2 4 3 3 2 6 2" xfId="21665" xr:uid="{28834751-7746-4FD8-B088-21F0E447B001}"/>
    <cellStyle name="Normal 2 2 4 3 3 2 7" xfId="23433" xr:uid="{DB535DD5-3630-4DA8-A5EA-4B82E0BFB4F1}"/>
    <cellStyle name="Normal 2 2 4 3 3 2 8" xfId="13761" xr:uid="{2DA88EFF-C8D1-45F8-A934-AA6647CB869F}"/>
    <cellStyle name="Normal 2 2 4 3 3 3" xfId="2525" xr:uid="{14703453-0C18-4D5A-82A5-36AC47FDD347}"/>
    <cellStyle name="Normal 2 2 4 3 3 3 2" xfId="4875" xr:uid="{6B271A87-C2CC-4F59-82AF-BA743C7FB0EA}"/>
    <cellStyle name="Normal 2 2 4 3 3 3 2 2" xfId="10146" xr:uid="{AB42D72C-A1F3-476B-BE0D-AB7320252816}"/>
    <cellStyle name="Normal 2 2 4 3 3 3 2 2 2" xfId="29569" xr:uid="{25C981A6-619E-43C0-93A4-3E44CF4B29FD}"/>
    <cellStyle name="Normal 2 2 4 3 3 3 2 2 3" xfId="20214" xr:uid="{963CCEAA-7311-4CC2-8279-CA1411932CB7}"/>
    <cellStyle name="Normal 2 2 4 3 3 3 2 3" xfId="12824" xr:uid="{7058E31B-E2F1-45A5-ABCD-31EAE25687B2}"/>
    <cellStyle name="Normal 2 2 4 3 3 3 2 3 2" xfId="23047" xr:uid="{E06FDB91-1FC9-49F3-87DA-B2B9B1FC6244}"/>
    <cellStyle name="Normal 2 2 4 3 3 3 2 4" xfId="26252" xr:uid="{5FA28B25-2604-4AD5-8174-33E067269371}"/>
    <cellStyle name="Normal 2 2 4 3 3 3 2 5" xfId="17381" xr:uid="{89379857-32A8-44E9-BA43-0A1E1E5048D8}"/>
    <cellStyle name="Normal 2 2 4 3 3 3 3" xfId="6373" xr:uid="{B32E384B-13B5-4D78-BE76-8444CFDA2B06}"/>
    <cellStyle name="Normal 2 2 4 3 3 3 3 2" xfId="29076" xr:uid="{F7B69635-03AA-499A-9EBD-6F55344B3DC4}"/>
    <cellStyle name="Normal 2 2 4 3 3 3 3 3" xfId="16398" xr:uid="{1AEEDAC2-636E-43E5-9BE1-E826E635F344}"/>
    <cellStyle name="Normal 2 2 4 3 3 3 4" xfId="9538" xr:uid="{CEB6E530-4D4D-4B0A-B314-BEC2628A6963}"/>
    <cellStyle name="Normal 2 2 4 3 3 3 4 2" xfId="19231" xr:uid="{C633F2FE-E3A4-415D-B4B8-9552F111C9E7}"/>
    <cellStyle name="Normal 2 2 4 3 3 3 5" xfId="11851" xr:uid="{4FDFAEC9-1744-46AD-923F-5BC35C7223E0}"/>
    <cellStyle name="Normal 2 2 4 3 3 3 5 2" xfId="22064" xr:uid="{B0847F11-22B1-421E-A229-34734679D12C}"/>
    <cellStyle name="Normal 2 2 4 3 3 3 6" xfId="25976" xr:uid="{18A62816-E003-472D-BBEA-E0C4BEE3B541}"/>
    <cellStyle name="Normal 2 2 4 3 3 3 7" xfId="14308" xr:uid="{68032489-5F0C-4E7B-AE3F-6B113672C12A}"/>
    <cellStyle name="Normal 2 2 4 3 3 4" xfId="2523" xr:uid="{FDDDA01F-CF82-46A6-9A5D-1445E093D323}"/>
    <cellStyle name="Normal 2 2 4 3 3 4 2" xfId="7567" xr:uid="{D76077A5-4A17-4950-9740-35CF007B0136}"/>
    <cellStyle name="Normal 2 2 4 3 3 4 2 2" xfId="28937" xr:uid="{3116A0F9-006D-4DD3-9FEB-184584E128C0}"/>
    <cellStyle name="Normal 2 2 4 3 3 4 2 3" xfId="16396" xr:uid="{BD76706B-C0B8-42ED-B6CD-8CBB0E4CE5F3}"/>
    <cellStyle name="Normal 2 2 4 3 3 4 3" xfId="6371" xr:uid="{1CBADC1A-3861-480D-A894-1B21529D3AA8}"/>
    <cellStyle name="Normal 2 2 4 3 3 4 3 2" xfId="19229" xr:uid="{D37CEB2C-1011-4D8F-90B3-CDC0C594DDBB}"/>
    <cellStyle name="Normal 2 2 4 3 3 4 4" xfId="11849" xr:uid="{EFDF3042-8EB5-40CA-9E8A-A16857A3F4B0}"/>
    <cellStyle name="Normal 2 2 4 3 3 4 4 2" xfId="22062" xr:uid="{9D5BCFC8-BFC1-4D29-909F-5B5A88AC0C96}"/>
    <cellStyle name="Normal 2 2 4 3 3 4 5" xfId="24592" xr:uid="{38498D81-777D-48B1-8982-8C89BC93654E}"/>
    <cellStyle name="Normal 2 2 4 3 3 4 6" xfId="14306" xr:uid="{7963D2A8-05A5-4D8E-BB5D-E0C076628C56}"/>
    <cellStyle name="Normal 2 2 4 3 3 5" xfId="3602" xr:uid="{4F9B90B6-B82C-42DB-B484-7BA181143224}"/>
    <cellStyle name="Normal 2 2 4 3 3 5 2" xfId="6756" xr:uid="{02CCE3CA-D8DF-433D-A871-6A0D5BA53513}"/>
    <cellStyle name="Normal 2 2 4 3 3 5 2 2" xfId="27077" xr:uid="{3721A4BB-F08B-4762-9E07-50EFD8AA24A1}"/>
    <cellStyle name="Normal 2 2 4 3 3 5 2 3" xfId="15911" xr:uid="{6E84533E-2672-42E3-8A25-7C4B11215999}"/>
    <cellStyle name="Normal 2 2 4 3 3 5 3" xfId="9256" xr:uid="{3CF8D2DC-88C6-4D6B-9DEA-EEAA2C55DF33}"/>
    <cellStyle name="Normal 2 2 4 3 3 5 3 2" xfId="18744" xr:uid="{26DAA5F7-10F4-49A7-9E66-F0524B755F99}"/>
    <cellStyle name="Normal 2 2 4 3 3 5 4" xfId="11400" xr:uid="{2555FD4F-8642-448F-AE66-28EA40ACBCA4}"/>
    <cellStyle name="Normal 2 2 4 3 3 5 4 2" xfId="21577" xr:uid="{676E1342-A608-441E-A243-6A98062DAB29}"/>
    <cellStyle name="Normal 2 2 4 3 3 5 5" xfId="24030" xr:uid="{AB1923F4-1C81-4AF0-90EC-BE8A910ADECD}"/>
    <cellStyle name="Normal 2 2 4 3 3 5 6" xfId="13630" xr:uid="{79D204F2-DEC8-40E9-AE46-9E3DD70C271F}"/>
    <cellStyle name="Normal 2 2 4 3 3 6" xfId="4580" xr:uid="{DB39B983-EE9A-4113-A38C-F7AFCA2AAA6D}"/>
    <cellStyle name="Normal 2 2 4 3 3 6 2" xfId="9926" xr:uid="{B32FC2D2-A89F-4B37-93B7-5408E2AC8C61}"/>
    <cellStyle name="Normal 2 2 4 3 3 6 2 2" xfId="19914" xr:uid="{26141563-9C3B-4349-8CBD-DB2EE8841DF1}"/>
    <cellStyle name="Normal 2 2 4 3 3 6 3" xfId="12529" xr:uid="{025F7B1A-2DBB-40DA-AA68-2D17EAAA0918}"/>
    <cellStyle name="Normal 2 2 4 3 3 6 3 2" xfId="22747" xr:uid="{A0DBFA1C-58A2-40FD-BDF1-4998C19D9B79}"/>
    <cellStyle name="Normal 2 2 4 3 3 6 4" xfId="24147" xr:uid="{48F468A1-A7D5-4ADA-953C-F61D48B023EE}"/>
    <cellStyle name="Normal 2 2 4 3 3 6 5" xfId="17081" xr:uid="{DA53FED2-F685-41C7-B7A7-92E9A2EB4A7C}"/>
    <cellStyle name="Normal 2 2 4 3 3 7" xfId="8026" xr:uid="{6040A7ED-E2D9-487F-8911-4E93B7D93B99}"/>
    <cellStyle name="Normal 2 2 4 3 3 7 2" xfId="14989" xr:uid="{78197934-FFD9-4B64-92AF-15A074434ED1}"/>
    <cellStyle name="Normal 2 2 4 3 3 8" xfId="8557" xr:uid="{24921483-236E-42E0-85DA-6FB87E713177}"/>
    <cellStyle name="Normal 2 2 4 3 3 8 2" xfId="17821" xr:uid="{183D36C0-6206-4D13-8A0E-E17280766A49}"/>
    <cellStyle name="Normal 2 2 4 3 3 9" xfId="10539" xr:uid="{6CC7DAA0-31B2-4EE9-A5C3-F41FFEB4CE3F}"/>
    <cellStyle name="Normal 2 2 4 3 3 9 2" xfId="20654" xr:uid="{7197EB68-229E-4F72-A653-70E70AFA423A}"/>
    <cellStyle name="Normal 2 2 4 3 4" xfId="863" xr:uid="{00000000-0005-0000-0000-00005F030000}"/>
    <cellStyle name="Normal 2 2 4 3 4 2" xfId="2526" xr:uid="{87B28779-9656-4AB4-9563-690A7F6F3101}"/>
    <cellStyle name="Normal 2 2 4 3 4 2 2" xfId="7569" xr:uid="{A1D4CC33-93DA-4828-AC7F-A42344D3C27A}"/>
    <cellStyle name="Normal 2 2 4 3 4 2 2 2" xfId="28028" xr:uid="{17EFABCF-FEF5-4521-B4E3-7C0B52EEA507}"/>
    <cellStyle name="Normal 2 2 4 3 4 2 2 3" xfId="16399" xr:uid="{F49A9C84-8971-49DE-8697-A5BA2613A32A}"/>
    <cellStyle name="Normal 2 2 4 3 4 2 3" xfId="6374" xr:uid="{360D1DB1-020E-4D98-96B5-705B959B9EE9}"/>
    <cellStyle name="Normal 2 2 4 3 4 2 3 2" xfId="19232" xr:uid="{298F16C8-DAB0-4952-B156-0A4791B8E9CE}"/>
    <cellStyle name="Normal 2 2 4 3 4 2 4" xfId="11852" xr:uid="{7D5A27FA-BF9B-4E44-B9C3-D92D5106E667}"/>
    <cellStyle name="Normal 2 2 4 3 4 2 4 2" xfId="22065" xr:uid="{A8CBFDE0-0FF7-4742-A5CA-7A97FC25A7A9}"/>
    <cellStyle name="Normal 2 2 4 3 4 2 5" xfId="25926" xr:uid="{AE60F8E1-9353-4949-9953-F7D9C6355755}"/>
    <cellStyle name="Normal 2 2 4 3 4 2 6" xfId="14309" xr:uid="{24EE5050-EAAF-4FB3-9468-47C7FA67F82C}"/>
    <cellStyle name="Normal 2 2 4 3 4 3" xfId="4713" xr:uid="{7B1838B3-83D7-40CE-A81C-DF81B4529049}"/>
    <cellStyle name="Normal 2 2 4 3 4 3 2" xfId="10017" xr:uid="{7042ED23-D87A-4310-A81D-30225417167E}"/>
    <cellStyle name="Normal 2 2 4 3 4 3 2 2" xfId="29454" xr:uid="{0EC1D60D-CA29-4EA2-B795-8B126718A4F4}"/>
    <cellStyle name="Normal 2 2 4 3 4 3 2 3" xfId="20047" xr:uid="{EA72916C-D4E4-4095-8DCA-947CBF7F1945}"/>
    <cellStyle name="Normal 2 2 4 3 4 3 3" xfId="12662" xr:uid="{AB5559DE-7B8F-450D-86A0-1A8CC4356FA1}"/>
    <cellStyle name="Normal 2 2 4 3 4 3 3 2" xfId="22880" xr:uid="{9F4357B4-4C89-4FE4-A96E-1014335BD2A8}"/>
    <cellStyle name="Normal 2 2 4 3 4 3 4" xfId="24601" xr:uid="{1DD3A496-1249-45E4-8E5A-4096EBA43D70}"/>
    <cellStyle name="Normal 2 2 4 3 4 3 5" xfId="17214" xr:uid="{922C02F5-9333-4377-939C-CAC12E350042}"/>
    <cellStyle name="Normal 2 2 4 3 4 4" xfId="5799" xr:uid="{50A07914-93F8-429D-8BDA-2CCC2B2151DD}"/>
    <cellStyle name="Normal 2 2 4 3 4 4 2" xfId="26443" xr:uid="{0B06D7E6-D264-4DDB-9AEA-76A63B8393A3}"/>
    <cellStyle name="Normal 2 2 4 3 4 4 3" xfId="14990" xr:uid="{FAA7CC56-AC34-4DCD-BAAF-BE68467D43CC}"/>
    <cellStyle name="Normal 2 2 4 3 4 5" xfId="8558" xr:uid="{64491BDC-A46C-41E8-90E9-D6965EDC5715}"/>
    <cellStyle name="Normal 2 2 4 3 4 5 2" xfId="17822" xr:uid="{382E811C-20C4-4A14-BDBC-9407B0B98F74}"/>
    <cellStyle name="Normal 2 2 4 3 4 6" xfId="10540" xr:uid="{1B3D40E5-697A-4F26-8C9C-B620FC960308}"/>
    <cellStyle name="Normal 2 2 4 3 4 6 2" xfId="20655" xr:uid="{838A55FB-A9DC-4FD1-9299-F9019472377C}"/>
    <cellStyle name="Normal 2 2 4 3 4 7" xfId="23239" xr:uid="{39301383-7935-48FF-9DD3-B40B7439838F}"/>
    <cellStyle name="Normal 2 2 4 3 4 8" xfId="13759" xr:uid="{B99ACDCE-753D-4245-A658-881B70EA2FEF}"/>
    <cellStyle name="Normal 2 2 4 3 5" xfId="1976" xr:uid="{8E539EFE-2AAB-4FDD-A7DE-6EB614FB76CA}"/>
    <cellStyle name="Normal 2 2 4 3 5 2" xfId="4876" xr:uid="{FCB31FA7-748E-46DB-B8DC-875B56D793D9}"/>
    <cellStyle name="Normal 2 2 4 3 5 2 2" xfId="10147" xr:uid="{F803C937-454B-47EA-B017-923E763CE708}"/>
    <cellStyle name="Normal 2 2 4 3 5 2 2 2" xfId="29570" xr:uid="{A652138C-6262-4656-8623-90020C28F414}"/>
    <cellStyle name="Normal 2 2 4 3 5 2 2 3" xfId="20215" xr:uid="{67F4E662-DDA5-446C-98EA-0520E5C73D0A}"/>
    <cellStyle name="Normal 2 2 4 3 5 2 3" xfId="12825" xr:uid="{1686AE4E-F560-4996-BFCD-DF5A449DD645}"/>
    <cellStyle name="Normal 2 2 4 3 5 2 3 2" xfId="23048" xr:uid="{80F3026D-5701-4E8D-913F-3F03693592EF}"/>
    <cellStyle name="Normal 2 2 4 3 5 2 4" xfId="25029" xr:uid="{F86801B6-9704-41AF-B297-7A5AB7221656}"/>
    <cellStyle name="Normal 2 2 4 3 5 2 5" xfId="17382" xr:uid="{2C68C31F-AB75-48A2-AA3C-897762C2E4BF}"/>
    <cellStyle name="Normal 2 2 4 3 5 3" xfId="5795" xr:uid="{853F2086-2E58-4C8B-84E4-158FBF5875BF}"/>
    <cellStyle name="Normal 2 2 4 3 5 3 2" xfId="29057" xr:uid="{3434C18A-8749-4BC5-80B0-410BA953F74D}"/>
    <cellStyle name="Normal 2 2 4 3 5 3 3" xfId="16400" xr:uid="{EF293586-B25F-40C0-A84C-0AD03FAE9AB7}"/>
    <cellStyle name="Normal 2 2 4 3 5 4" xfId="9539" xr:uid="{E1CEC8E7-27B7-4BE4-A077-0D0ACA3E8A06}"/>
    <cellStyle name="Normal 2 2 4 3 5 4 2" xfId="19233" xr:uid="{86BC0114-995C-42B1-9AE5-6CD12DFBF995}"/>
    <cellStyle name="Normal 2 2 4 3 5 5" xfId="11853" xr:uid="{99CC4137-749B-478B-9109-A129BEC172F4}"/>
    <cellStyle name="Normal 2 2 4 3 5 5 2" xfId="22066" xr:uid="{3D518295-CE83-4151-BA2B-5A4ACD60FC59}"/>
    <cellStyle name="Normal 2 2 4 3 5 6" xfId="23826" xr:uid="{16E872B3-097C-4E62-93ED-5099855E47A2}"/>
    <cellStyle name="Normal 2 2 4 3 5 7" xfId="14310" xr:uid="{5AD75A1D-9091-44FA-B188-D1571B325121}"/>
    <cellStyle name="Normal 2 2 4 3 6" xfId="2373" xr:uid="{BFF2D881-0F5F-4354-A9F2-D6EF7A431274}"/>
    <cellStyle name="Normal 2 2 4 3 6 2" xfId="7474" xr:uid="{F454584D-149A-4F84-962E-C22A65B0A9DC}"/>
    <cellStyle name="Normal 2 2 4 3 6 2 2" xfId="27113" xr:uid="{F8D59EE5-7B32-4EB5-A00C-BFCD6671D8B0}"/>
    <cellStyle name="Normal 2 2 4 3 6 2 3" xfId="16167" xr:uid="{6B052A02-8ED0-4ED9-9CBD-FD0153B22101}"/>
    <cellStyle name="Normal 2 2 4 3 6 3" xfId="6247" xr:uid="{4D34B3A0-1EF9-48BF-A524-A04232EFF17A}"/>
    <cellStyle name="Normal 2 2 4 3 6 3 2" xfId="19000" xr:uid="{44F7BBF7-B7ED-4CA5-8DE1-7549F613D870}"/>
    <cellStyle name="Normal 2 2 4 3 6 4" xfId="11645" xr:uid="{8CABD4D0-9C75-485A-9E9C-D1B4B9CF3800}"/>
    <cellStyle name="Normal 2 2 4 3 6 4 2" xfId="21833" xr:uid="{0F847BFC-BC9D-477D-BEF5-FF0FF1EED563}"/>
    <cellStyle name="Normal 2 2 4 3 6 5" xfId="24526" xr:uid="{63334F3A-C5DF-4024-916A-985DC3F68845}"/>
    <cellStyle name="Normal 2 2 4 3 6 6" xfId="14018" xr:uid="{A3124B56-86A6-4C8B-BFA3-4922CD6A2FA1}"/>
    <cellStyle name="Normal 2 2 4 3 7" xfId="3467" xr:uid="{03A95EBC-66F5-4F65-B759-9C2D16BDE0E3}"/>
    <cellStyle name="Normal 2 2 4 3 7 2" xfId="6753" xr:uid="{9864CD5F-D0CB-4252-BD13-F9EA14EE523A}"/>
    <cellStyle name="Normal 2 2 4 3 7 2 2" xfId="27127" xr:uid="{054F1517-1F17-4FFF-B18B-767466A01A5A}"/>
    <cellStyle name="Normal 2 2 4 3 7 2 3" xfId="15749" xr:uid="{7151F6E4-5409-4BC3-A7F4-DCE01738F857}"/>
    <cellStyle name="Normal 2 2 4 3 7 3" xfId="9121" xr:uid="{806E71F5-C8C2-4A34-B7AB-17529DB95459}"/>
    <cellStyle name="Normal 2 2 4 3 7 3 2" xfId="18582" xr:uid="{19F1390F-04F0-4586-B55C-DF9316CD031F}"/>
    <cellStyle name="Normal 2 2 4 3 7 4" xfId="11240" xr:uid="{D7D8819C-0476-45C8-8630-A06AF8CD8E06}"/>
    <cellStyle name="Normal 2 2 4 3 7 4 2" xfId="21415" xr:uid="{C34C044E-83B5-46B1-A5DE-DB9365CBECCF}"/>
    <cellStyle name="Normal 2 2 4 3 7 5" xfId="25164" xr:uid="{3EA7133F-E537-4025-907D-9A5F4CF79C34}"/>
    <cellStyle name="Normal 2 2 4 3 7 6" xfId="13467" xr:uid="{098356DB-B486-4F5E-A687-7213BAE5A42A}"/>
    <cellStyle name="Normal 2 2 4 3 8" xfId="3259" xr:uid="{F78EDDE6-8523-41D6-8D65-16367AC327B3}"/>
    <cellStyle name="Normal 2 2 4 3 8 2" xfId="8947" xr:uid="{BF90C87C-1D2F-411B-AF1F-0F762C18454E}"/>
    <cellStyle name="Normal 2 2 4 3 8 2 2" xfId="18338" xr:uid="{B82E30D8-62F0-4E3A-8B04-41DD70554DBD}"/>
    <cellStyle name="Normal 2 2 4 3 8 3" xfId="11020" xr:uid="{FD6F1FBE-2FB0-4ABF-B238-B29AEA0B7314}"/>
    <cellStyle name="Normal 2 2 4 3 8 3 2" xfId="21171" xr:uid="{096855A4-85FD-4F4C-8AE0-FD9F1E551132}"/>
    <cellStyle name="Normal 2 2 4 3 8 4" xfId="23290" xr:uid="{A3F18C6B-64A6-46FD-93E0-2F390CAA9EFD}"/>
    <cellStyle name="Normal 2 2 4 3 8 5" xfId="15505" xr:uid="{4176688D-8444-4C48-A17D-9810BDBA3D3A}"/>
    <cellStyle name="Normal 2 2 4 3 9" xfId="4351" xr:uid="{5765402D-5E19-4D36-A359-A6DEB66DC55C}"/>
    <cellStyle name="Normal 2 2 4 3 9 2" xfId="9787" xr:uid="{41B0A21D-0FC4-4488-9FD0-F35D6FCF9328}"/>
    <cellStyle name="Normal 2 2 4 3 9 2 2" xfId="19745" xr:uid="{05E066E7-CA12-4112-B6CB-C93B8F1EC2D1}"/>
    <cellStyle name="Normal 2 2 4 3 9 3" xfId="12360" xr:uid="{FEE68DB2-875D-4C29-BD7A-4DC33AD8AD48}"/>
    <cellStyle name="Normal 2 2 4 3 9 3 2" xfId="22578" xr:uid="{692E5FF8-8D9B-40F7-AC37-D6D0326CA15C}"/>
    <cellStyle name="Normal 2 2 4 3 9 4" xfId="16912" xr:uid="{DFD63ADD-ED22-4FC1-AB76-1BF1004B4E60}"/>
    <cellStyle name="Normal 2 2 4 4" xfId="864" xr:uid="{00000000-0005-0000-0000-000060030000}"/>
    <cellStyle name="Normal 2 2 4 4 10" xfId="8559" xr:uid="{944013C9-3F79-4D3F-AB24-7867E0351D1B}"/>
    <cellStyle name="Normal 2 2 4 4 10 2" xfId="17823" xr:uid="{CE2BE435-6365-4732-9881-ADF69F69E391}"/>
    <cellStyle name="Normal 2 2 4 4 11" xfId="10541" xr:uid="{17D492DF-9CAC-470E-BA4E-F1C207978D8B}"/>
    <cellStyle name="Normal 2 2 4 4 11 2" xfId="20656" xr:uid="{45DCFE84-AF70-46E8-B241-026E3F7F45AE}"/>
    <cellStyle name="Normal 2 2 4 4 12" xfId="25089" xr:uid="{16B03220-D5D4-4B82-8FB7-031DBCCAA4C5}"/>
    <cellStyle name="Normal 2 2 4 4 13" xfId="13045" xr:uid="{234B23D6-2549-461A-8E50-4FF6C0EE2D10}"/>
    <cellStyle name="Normal 2 2 4 4 2" xfId="865" xr:uid="{00000000-0005-0000-0000-000061030000}"/>
    <cellStyle name="Normal 2 2 4 4 2 10" xfId="10542" xr:uid="{A112E061-53E1-4B05-B315-1171051B650C}"/>
    <cellStyle name="Normal 2 2 4 4 2 10 2" xfId="20657" xr:uid="{BB8C4FC5-B12C-44D7-8087-14CE342C66BA}"/>
    <cellStyle name="Normal 2 2 4 4 2 11" xfId="23565" xr:uid="{8AA61ACC-7E44-471C-B4DC-5F678B3C68A6}"/>
    <cellStyle name="Normal 2 2 4 4 2 12" xfId="13163" xr:uid="{74B5C94C-2C45-42D9-8661-001DA6438008}"/>
    <cellStyle name="Normal 2 2 4 4 2 2" xfId="866" xr:uid="{00000000-0005-0000-0000-000062030000}"/>
    <cellStyle name="Normal 2 2 4 4 2 2 2" xfId="1982" xr:uid="{6121917C-B58B-465B-8DFD-535492CCE344}"/>
    <cellStyle name="Normal 2 2 4 4 2 2 2 2" xfId="7229" xr:uid="{2952C325-29DF-44A8-A480-AC88FC9AFA1D}"/>
    <cellStyle name="Normal 2 2 4 4 2 2 2 2 2" xfId="27066" xr:uid="{A61DEF0F-B58F-48EA-A9FA-40CD8AA1D5CB}"/>
    <cellStyle name="Normal 2 2 4 4 2 2 2 2 3" xfId="27262" xr:uid="{C51B3D9D-2DA3-4EF2-8380-150CDBF5601D}"/>
    <cellStyle name="Normal 2 2 4 4 2 2 2 2 4" xfId="16402" xr:uid="{8A84A30E-B015-4683-B7FC-89E84972A989}"/>
    <cellStyle name="Normal 2 2 4 4 2 2 2 3" xfId="5802" xr:uid="{5B5BD01A-DDD0-4BE9-B310-DA9C6CEF1414}"/>
    <cellStyle name="Normal 2 2 4 4 2 2 2 3 2" xfId="29223" xr:uid="{7E968980-D2B7-490E-9BD3-0C2B256AD492}"/>
    <cellStyle name="Normal 2 2 4 4 2 2 2 3 3" xfId="19235" xr:uid="{EA40A547-47AC-4C83-B220-0BA6339ADF9B}"/>
    <cellStyle name="Normal 2 2 4 4 2 2 2 4" xfId="11855" xr:uid="{070D492C-F209-42EB-A9A6-3AE5551DD288}"/>
    <cellStyle name="Normal 2 2 4 4 2 2 2 4 2" xfId="22068" xr:uid="{EFD7ED7E-0ECB-466F-86E8-04442F9EA006}"/>
    <cellStyle name="Normal 2 2 4 4 2 2 2 5" xfId="24736" xr:uid="{95D71494-40F9-46D6-96A9-97C3A0922A49}"/>
    <cellStyle name="Normal 2 2 4 4 2 2 2 6" xfId="14312" xr:uid="{FB3D6641-A8DB-4997-8BAD-CE24E971BAC0}"/>
    <cellStyle name="Normal 2 2 4 4 2 2 3" xfId="4716" xr:uid="{62F6EAAC-3C4B-440E-ACC9-F87AB6A2429E}"/>
    <cellStyle name="Normal 2 2 4 4 2 2 3 2" xfId="6759" xr:uid="{C84EA958-1842-45F6-A177-1434A3E06984}"/>
    <cellStyle name="Normal 2 2 4 4 2 2 3 2 2" xfId="29457" xr:uid="{4E95545F-318C-421B-BB31-BFCEB897058E}"/>
    <cellStyle name="Normal 2 2 4 4 2 2 3 2 3" xfId="20050" xr:uid="{B494EE11-9152-4A94-9951-23F79B582935}"/>
    <cellStyle name="Normal 2 2 4 4 2 2 3 3" xfId="12665" xr:uid="{CEDF643E-2D73-4EBC-A5D4-B5FA7F9CE6E7}"/>
    <cellStyle name="Normal 2 2 4 4 2 2 3 3 2" xfId="22883" xr:uid="{C06C9D8E-AF7B-443E-A361-0F5C64E04C06}"/>
    <cellStyle name="Normal 2 2 4 4 2 2 3 4" xfId="24124" xr:uid="{948B38BD-838C-4E8E-A287-76B4783FD28F}"/>
    <cellStyle name="Normal 2 2 4 4 2 2 3 5" xfId="17217" xr:uid="{9C7CD465-2D63-4820-91D0-6FB2E86B95F0}"/>
    <cellStyle name="Normal 2 2 4 4 2 2 4" xfId="5480" xr:uid="{CCF8A053-E131-43CE-A1AC-9EAE48E51044}"/>
    <cellStyle name="Normal 2 2 4 4 2 2 4 2" xfId="28703" xr:uid="{6B3D7EE2-56F5-41D8-949E-3DC26B689939}"/>
    <cellStyle name="Normal 2 2 4 4 2 2 4 3" xfId="14993" xr:uid="{B9508B6C-9F12-4988-8C52-3233A998F644}"/>
    <cellStyle name="Normal 2 2 4 4 2 2 5" xfId="8561" xr:uid="{53860C22-6ED1-4925-8583-D537D99A5A7A}"/>
    <cellStyle name="Normal 2 2 4 4 2 2 5 2" xfId="17825" xr:uid="{724E2F0C-CF9F-40E9-AF5D-977DACF53088}"/>
    <cellStyle name="Normal 2 2 4 4 2 2 6" xfId="10543" xr:uid="{FA0E33F2-70D4-411E-96B0-87CBF996F001}"/>
    <cellStyle name="Normal 2 2 4 4 2 2 6 2" xfId="20658" xr:uid="{41C70C66-3249-47E1-84E0-A8AAFAD8B88B}"/>
    <cellStyle name="Normal 2 2 4 4 2 2 7" xfId="25133" xr:uid="{30CB0D5A-ACB3-437E-9B67-65379A086460}"/>
    <cellStyle name="Normal 2 2 4 4 2 2 8" xfId="13763" xr:uid="{2607F193-B9E8-4D5C-A06B-48047BD9533C}"/>
    <cellStyle name="Normal 2 2 4 4 2 3" xfId="1981" xr:uid="{AE0946A1-47C1-41D6-A975-CAD32D63B8DD}"/>
    <cellStyle name="Normal 2 2 4 4 2 3 2" xfId="4877" xr:uid="{20445848-4FA0-442D-B712-4D2F926AC7D7}"/>
    <cellStyle name="Normal 2 2 4 4 2 3 2 2" xfId="10148" xr:uid="{5A01D847-3119-472F-9A7D-EE3E972A5F00}"/>
    <cellStyle name="Normal 2 2 4 4 2 3 2 2 2" xfId="29571" xr:uid="{61C39D74-EA59-4E54-973F-51FDA1883C4C}"/>
    <cellStyle name="Normal 2 2 4 4 2 3 2 2 3" xfId="20216" xr:uid="{039EB040-C87A-4F0F-874B-553B05F77F74}"/>
    <cellStyle name="Normal 2 2 4 4 2 3 2 3" xfId="12826" xr:uid="{583B7B43-C161-4637-8961-AB189D1C5F94}"/>
    <cellStyle name="Normal 2 2 4 4 2 3 2 3 2" xfId="23049" xr:uid="{E1AB2647-0539-46A2-8236-E22FD1218D8B}"/>
    <cellStyle name="Normal 2 2 4 4 2 3 2 4" xfId="26175" xr:uid="{8811DED9-598E-4E4A-B7BB-F1D953472991}"/>
    <cellStyle name="Normal 2 2 4 4 2 3 2 5" xfId="17383" xr:uid="{70C8BAC9-E61B-4F16-A4C4-3F99D6365F24}"/>
    <cellStyle name="Normal 2 2 4 4 2 3 3" xfId="5801" xr:uid="{0950C16C-F005-4892-B9CB-D4CA3A30F3FD}"/>
    <cellStyle name="Normal 2 2 4 4 2 3 3 2" xfId="28896" xr:uid="{61B321F9-DC68-4273-975C-F6914BB6EB1A}"/>
    <cellStyle name="Normal 2 2 4 4 2 3 3 3" xfId="16403" xr:uid="{58CFA77D-79D6-43AE-9EAF-0C965E3E6111}"/>
    <cellStyle name="Normal 2 2 4 4 2 3 4" xfId="9540" xr:uid="{F735EC45-9BD2-4AAC-BB84-1932BAE91797}"/>
    <cellStyle name="Normal 2 2 4 4 2 3 4 2" xfId="19236" xr:uid="{10E5334F-4CAF-4F73-AEB2-5793D9AD2050}"/>
    <cellStyle name="Normal 2 2 4 4 2 3 5" xfId="11856" xr:uid="{865DED5D-460E-4B5E-AC68-473687833585}"/>
    <cellStyle name="Normal 2 2 4 4 2 3 5 2" xfId="22069" xr:uid="{6F90E0E8-024F-48B5-AE5C-655AEF16BE5F}"/>
    <cellStyle name="Normal 2 2 4 4 2 3 6" xfId="23903" xr:uid="{8ABABF8C-4DEA-4F71-8F75-CC873F888474}"/>
    <cellStyle name="Normal 2 2 4 4 2 3 7" xfId="14313" xr:uid="{7247C16C-D158-488D-AA83-944008142A88}"/>
    <cellStyle name="Normal 2 2 4 4 2 4" xfId="2527" xr:uid="{57A0A36A-DA9A-4ED4-A590-E5848DE572AF}"/>
    <cellStyle name="Normal 2 2 4 4 2 4 2" xfId="7570" xr:uid="{5B1898EB-4354-4B86-8152-CC0E19C6E02D}"/>
    <cellStyle name="Normal 2 2 4 4 2 4 2 2" xfId="26432" xr:uid="{ACA3F6D6-7544-4E99-AAA1-5A2219BE468E}"/>
    <cellStyle name="Normal 2 2 4 4 2 4 2 3" xfId="16401" xr:uid="{34D2A1BC-2C2C-4549-BFEC-4DD19373491B}"/>
    <cellStyle name="Normal 2 2 4 4 2 4 3" xfId="6375" xr:uid="{98F62BBA-8556-4625-94A3-0A09F4BFEE67}"/>
    <cellStyle name="Normal 2 2 4 4 2 4 3 2" xfId="19234" xr:uid="{88AF65DB-B8F8-4AC3-85D5-08D5C08470FB}"/>
    <cellStyle name="Normal 2 2 4 4 2 4 4" xfId="11854" xr:uid="{43A3CDC2-A422-4B58-B735-16F049C81441}"/>
    <cellStyle name="Normal 2 2 4 4 2 4 4 2" xfId="22067" xr:uid="{5CF11442-8EEC-4D33-AEDB-C7B5E5CC731A}"/>
    <cellStyle name="Normal 2 2 4 4 2 4 5" xfId="25804" xr:uid="{732526D0-A57A-4FBD-83D1-15DB1F041A8F}"/>
    <cellStyle name="Normal 2 2 4 4 2 4 6" xfId="14311" xr:uid="{8E2D61D8-3381-4CC0-8378-54FC5EED719E}"/>
    <cellStyle name="Normal 2 2 4 4 2 5" xfId="3583" xr:uid="{8CF48052-4CB6-476B-8823-87D723102FA4}"/>
    <cellStyle name="Normal 2 2 4 4 2 5 2" xfId="6758" xr:uid="{B16648C8-45C8-4D61-B11D-BABCBDEF93C6}"/>
    <cellStyle name="Normal 2 2 4 4 2 5 2 2" xfId="28790" xr:uid="{A2F9F6B4-AB44-4C59-A266-C4C77B9FB0B5}"/>
    <cellStyle name="Normal 2 2 4 4 2 5 2 3" xfId="15892" xr:uid="{0AB9E1E2-81CE-4C12-9D5E-66DE1A968C9F}"/>
    <cellStyle name="Normal 2 2 4 4 2 5 3" xfId="9237" xr:uid="{88B73D08-70C3-49F6-8AAC-140816A054A2}"/>
    <cellStyle name="Normal 2 2 4 4 2 5 3 2" xfId="18725" xr:uid="{61BE4707-6A79-4EB3-B49D-C7BE7D27080A}"/>
    <cellStyle name="Normal 2 2 4 4 2 5 4" xfId="11381" xr:uid="{51C33F1E-F0F7-4418-B807-1174F6C9116E}"/>
    <cellStyle name="Normal 2 2 4 4 2 5 4 2" xfId="21558" xr:uid="{B1A582CC-0B7A-4533-9590-3539501A6301}"/>
    <cellStyle name="Normal 2 2 4 4 2 5 5" xfId="23516" xr:uid="{E58B31B5-4AC3-4D9B-8891-8FE08E89133A}"/>
    <cellStyle name="Normal 2 2 4 4 2 5 6" xfId="13610" xr:uid="{2035CFE3-1EB0-4474-9C0A-A948F2592F5D}"/>
    <cellStyle name="Normal 2 2 4 4 2 6" xfId="3349" xr:uid="{7C4F247C-09A3-4F78-AD50-E864D2DE788D}"/>
    <cellStyle name="Normal 2 2 4 4 2 6 2" xfId="9027" xr:uid="{DFED161A-E01B-4F1D-9EC2-025E42D08384}"/>
    <cellStyle name="Normal 2 2 4 4 2 6 2 2" xfId="18434" xr:uid="{499D598C-526A-47FA-9C8B-9DDC64E80A38}"/>
    <cellStyle name="Normal 2 2 4 4 2 6 3" xfId="11110" xr:uid="{C9A52840-3B79-4220-BD16-A7DBC13EDD0F}"/>
    <cellStyle name="Normal 2 2 4 4 2 6 3 2" xfId="21267" xr:uid="{06401D87-EC5F-4ED3-9BD8-6457B272B463}"/>
    <cellStyle name="Normal 2 2 4 4 2 6 4" xfId="23835" xr:uid="{F8ED8570-BDAE-4232-942D-C9838AF81776}"/>
    <cellStyle name="Normal 2 2 4 4 2 6 5" xfId="15601" xr:uid="{9FF77DBD-37C7-434D-B228-B24952D91FCF}"/>
    <cellStyle name="Normal 2 2 4 4 2 7" xfId="4266" xr:uid="{7B022279-4A5C-4371-B272-60C13F5FD3B4}"/>
    <cellStyle name="Normal 2 2 4 4 2 7 2" xfId="9710" xr:uid="{51F85B0F-2C14-4717-A3F7-B8B9BA6751D0}"/>
    <cellStyle name="Normal 2 2 4 4 2 7 2 2" xfId="19659" xr:uid="{6C59AEFF-D500-42BC-9B00-9F44C3F06F5F}"/>
    <cellStyle name="Normal 2 2 4 4 2 7 3" xfId="12276" xr:uid="{866C2B2D-E4AE-42E7-AAF4-3BA09BA69BC1}"/>
    <cellStyle name="Normal 2 2 4 4 2 7 3 2" xfId="22492" xr:uid="{81A73B82-9736-423C-A95F-1F653207EA0A}"/>
    <cellStyle name="Normal 2 2 4 4 2 7 4" xfId="16826" xr:uid="{094D117A-5957-4DEA-9F05-ED2FEAEB7004}"/>
    <cellStyle name="Normal 2 2 4 4 2 8" xfId="8028" xr:uid="{BF5DE03B-DE7B-438F-992F-4E336BCF90FE}"/>
    <cellStyle name="Normal 2 2 4 4 2 8 2" xfId="14992" xr:uid="{A8F41E7E-DABD-466B-A9B0-46C5D53871BC}"/>
    <cellStyle name="Normal 2 2 4 4 2 9" xfId="8560" xr:uid="{0631C11A-30E8-41EB-A7EC-0556DF6C0B70}"/>
    <cellStyle name="Normal 2 2 4 4 2 9 2" xfId="17824" xr:uid="{D81D7CFE-6AF8-4030-9BD4-EB312DE04991}"/>
    <cellStyle name="Normal 2 2 4 4 3" xfId="867" xr:uid="{00000000-0005-0000-0000-000063030000}"/>
    <cellStyle name="Normal 2 2 4 4 3 2" xfId="1983" xr:uid="{25F0F1A3-35F3-4211-8C51-54120FBD4E53}"/>
    <cellStyle name="Normal 2 2 4 4 3 2 2" xfId="7230" xr:uid="{DF458088-4058-46A7-ADA8-8C180083BD01}"/>
    <cellStyle name="Normal 2 2 4 4 3 2 2 2" xfId="23343" xr:uid="{4427A16F-EA54-4033-80D0-2E1620575029}"/>
    <cellStyle name="Normal 2 2 4 4 3 2 2 3" xfId="28878" xr:uid="{60D70BA4-D603-4A51-BF8C-4EDA101E64DF}"/>
    <cellStyle name="Normal 2 2 4 4 3 2 2 4" xfId="16404" xr:uid="{7A5D46CD-6DA4-4DC4-979E-99C934D298CF}"/>
    <cellStyle name="Normal 2 2 4 4 3 2 3" xfId="5803" xr:uid="{2ED98BEC-4402-4C77-BADD-71E2E860616F}"/>
    <cellStyle name="Normal 2 2 4 4 3 2 3 2" xfId="29224" xr:uid="{C03E1D6A-8EAF-4551-B724-1538013DAB7C}"/>
    <cellStyle name="Normal 2 2 4 4 3 2 3 3" xfId="19237" xr:uid="{9CB74766-050E-466B-ADC3-BCC9717A27D8}"/>
    <cellStyle name="Normal 2 2 4 4 3 2 4" xfId="11857" xr:uid="{FCE9E95E-DBA8-4437-B40E-0DCAF18D8813}"/>
    <cellStyle name="Normal 2 2 4 4 3 2 4 2" xfId="22070" xr:uid="{9DDC0F95-B86F-4587-9EB3-2459466C3DB3}"/>
    <cellStyle name="Normal 2 2 4 4 3 2 5" xfId="25867" xr:uid="{04183C93-9421-49F2-869E-6C7508F909F6}"/>
    <cellStyle name="Normal 2 2 4 4 3 2 6" xfId="14314" xr:uid="{FA68AAAD-32B7-4425-A897-10D71E46F9AF}"/>
    <cellStyle name="Normal 2 2 4 4 3 3" xfId="3672" xr:uid="{CA28B732-606D-44F1-A0E4-4EAECBEC294C}"/>
    <cellStyle name="Normal 2 2 4 4 3 3 2" xfId="6760" xr:uid="{BE96F61B-2255-4A71-ABF2-FA3ECB872755}"/>
    <cellStyle name="Normal 2 2 4 4 3 3 2 2" xfId="26836" xr:uid="{2CF96EDE-9E99-4310-80AC-C109D8B4B05E}"/>
    <cellStyle name="Normal 2 2 4 4 3 3 2 3" xfId="16000" xr:uid="{3BD3C931-2359-415F-929C-1D4609CC8A97}"/>
    <cellStyle name="Normal 2 2 4 4 3 3 3" xfId="9334" xr:uid="{06FD2F1D-788E-4B94-BF61-BA5B55C24C5A}"/>
    <cellStyle name="Normal 2 2 4 4 3 3 3 2" xfId="18833" xr:uid="{4E2705B2-49FF-4FFB-9F0C-5BDF9E828F6D}"/>
    <cellStyle name="Normal 2 2 4 4 3 3 4" xfId="11489" xr:uid="{4E6AE504-6BC2-43B9-8E81-555A1FC438DE}"/>
    <cellStyle name="Normal 2 2 4 4 3 3 4 2" xfId="21666" xr:uid="{91B785BA-981B-41DC-AD6A-8923735F819A}"/>
    <cellStyle name="Normal 2 2 4 4 3 3 5" xfId="23315" xr:uid="{A7573C81-D81A-4609-8D5F-6B4AEFEADC14}"/>
    <cellStyle name="Normal 2 2 4 4 3 3 6" xfId="13762" xr:uid="{D57FF728-EF0A-4C24-B385-302381E67273}"/>
    <cellStyle name="Normal 2 2 4 4 3 4" xfId="4581" xr:uid="{A0F2F70D-2160-4CA7-877D-8A251D08995E}"/>
    <cellStyle name="Normal 2 2 4 4 3 4 2" xfId="9927" xr:uid="{5DABBE35-D4C1-4A7D-948D-0B1A83FA88F1}"/>
    <cellStyle name="Normal 2 2 4 4 3 4 2 2" xfId="29376" xr:uid="{BE3396CB-AF35-4DF0-8066-A8C6CD480869}"/>
    <cellStyle name="Normal 2 2 4 4 3 4 2 3" xfId="19915" xr:uid="{9F2E0FF7-0709-47A3-9E91-C7A1FCDD9AB1}"/>
    <cellStyle name="Normal 2 2 4 4 3 4 3" xfId="12530" xr:uid="{C61A5BF0-ED6E-4224-94A0-C905D7FE6121}"/>
    <cellStyle name="Normal 2 2 4 4 3 4 3 2" xfId="22748" xr:uid="{C02E6C5C-77FB-469F-8093-999B1B16A2CB}"/>
    <cellStyle name="Normal 2 2 4 4 3 4 4" xfId="25777" xr:uid="{AEE9BEBC-124B-4EFD-9C03-4DAA1326BB51}"/>
    <cellStyle name="Normal 2 2 4 4 3 4 5" xfId="17082" xr:uid="{4D8341E4-858A-4C72-A18A-830C735800FA}"/>
    <cellStyle name="Normal 2 2 4 4 3 5" xfId="8029" xr:uid="{13A579DC-1ABC-496B-B9B5-532966653526}"/>
    <cellStyle name="Normal 2 2 4 4 3 5 2" xfId="27065" xr:uid="{E62D3B77-41FB-4D99-A678-D8E41F09DB1A}"/>
    <cellStyle name="Normal 2 2 4 4 3 5 3" xfId="14994" xr:uid="{4CC14F7D-736B-4A83-9D71-66E653111E97}"/>
    <cellStyle name="Normal 2 2 4 4 3 6" xfId="8562" xr:uid="{09795B26-E76E-4EA8-8FAD-90B2F901C24D}"/>
    <cellStyle name="Normal 2 2 4 4 3 6 2" xfId="17826" xr:uid="{61BA6DF3-0C75-4269-9BAF-4CAE7620687B}"/>
    <cellStyle name="Normal 2 2 4 4 3 7" xfId="10544" xr:uid="{EDD03923-E81A-4E5C-AE01-7949E509E5C0}"/>
    <cellStyle name="Normal 2 2 4 4 3 7 2" xfId="20659" xr:uid="{2034112A-5D02-44E4-9F99-26EC7650BD82}"/>
    <cellStyle name="Normal 2 2 4 4 3 8" xfId="24761" xr:uid="{F018E4F1-B7A4-4127-B1A2-B485C70AB628}"/>
    <cellStyle name="Normal 2 2 4 4 3 9" xfId="13321" xr:uid="{F297C951-4125-486B-BB72-1DBBDDC6AE21}"/>
    <cellStyle name="Normal 2 2 4 4 4" xfId="868" xr:uid="{00000000-0005-0000-0000-000064030000}"/>
    <cellStyle name="Normal 2 2 4 4 4 2" xfId="4878" xr:uid="{3BDAD905-E212-42FA-BE4B-0A1E33A51B98}"/>
    <cellStyle name="Normal 2 2 4 4 4 2 2" xfId="10149" xr:uid="{467AF293-E938-415B-AE81-8504519E2726}"/>
    <cellStyle name="Normal 2 2 4 4 4 2 2 2" xfId="29572" xr:uid="{515F222B-F6F1-4A34-B9C2-653AE96F06F0}"/>
    <cellStyle name="Normal 2 2 4 4 4 2 2 3" xfId="20217" xr:uid="{2270BAC3-2AB0-4116-B79A-874D53C07572}"/>
    <cellStyle name="Normal 2 2 4 4 4 2 3" xfId="12827" xr:uid="{D5A2AEAD-9B7D-47C9-BA33-ECC0797DAB13}"/>
    <cellStyle name="Normal 2 2 4 4 4 2 3 2" xfId="23050" xr:uid="{7924B54B-7753-4A6B-B80B-25B8A80FD15F}"/>
    <cellStyle name="Normal 2 2 4 4 4 2 4" xfId="24116" xr:uid="{019E18DD-F994-4F8B-993B-8042DC27A368}"/>
    <cellStyle name="Normal 2 2 4 4 4 2 5" xfId="17384" xr:uid="{FEE27912-7D8A-4030-BC4F-6D83D5AB529F}"/>
    <cellStyle name="Normal 2 2 4 4 4 3" xfId="5804" xr:uid="{7DD10950-CAFD-42F7-8AFB-076465939453}"/>
    <cellStyle name="Normal 2 2 4 4 4 3 2" xfId="27752" xr:uid="{376E06E2-7088-4B75-8382-5AA561F09508}"/>
    <cellStyle name="Normal 2 2 4 4 4 3 3" xfId="14995" xr:uid="{5CADC670-111F-4157-AEB2-A2B938B652B8}"/>
    <cellStyle name="Normal 2 2 4 4 4 4" xfId="8563" xr:uid="{BF091286-3ACE-495D-95C2-756B80A2CEFF}"/>
    <cellStyle name="Normal 2 2 4 4 4 4 2" xfId="17827" xr:uid="{8655EE34-5DDE-42EE-BB12-11C5B96D20BB}"/>
    <cellStyle name="Normal 2 2 4 4 4 5" xfId="10545" xr:uid="{80A58A4E-E9BF-4839-B78E-136AD26E269C}"/>
    <cellStyle name="Normal 2 2 4 4 4 5 2" xfId="20660" xr:uid="{352B3302-8422-4651-8455-0526205B1B5F}"/>
    <cellStyle name="Normal 2 2 4 4 4 6" xfId="24335" xr:uid="{B09DB231-BE37-4E7A-BD2B-300CDDF43A79}"/>
    <cellStyle name="Normal 2 2 4 4 4 7" xfId="14315" xr:uid="{CCA79752-87CD-4D0E-8D17-0C60792A8B4E}"/>
    <cellStyle name="Normal 2 2 4 4 5" xfId="1980" xr:uid="{C822C362-F4B3-46F9-BF97-C0F6BF2107B1}"/>
    <cellStyle name="Normal 2 2 4 4 5 2" xfId="7228" xr:uid="{5440F86F-76D0-433A-8005-40F929E48FFA}"/>
    <cellStyle name="Normal 2 2 4 4 5 2 2" xfId="24731" xr:uid="{49040E82-F180-4F98-889D-78D83AA17081}"/>
    <cellStyle name="Normal 2 2 4 4 5 2 3" xfId="26532" xr:uid="{80FFB061-70C3-4193-AB00-882D96827D23}"/>
    <cellStyle name="Normal 2 2 4 4 5 2 4" xfId="16168" xr:uid="{D490A053-D810-4D29-8DB7-B7535AD554D4}"/>
    <cellStyle name="Normal 2 2 4 4 5 3" xfId="5800" xr:uid="{59699B16-5C01-4DF8-AEA5-2438D8C7E2E7}"/>
    <cellStyle name="Normal 2 2 4 4 5 3 2" xfId="28941" xr:uid="{AEEF04BE-F9FA-412D-88A3-7464A3B1E439}"/>
    <cellStyle name="Normal 2 2 4 4 5 3 3" xfId="19001" xr:uid="{E832D047-DD60-418B-B062-5D0685A8D6D7}"/>
    <cellStyle name="Normal 2 2 4 4 5 4" xfId="11646" xr:uid="{4085F537-1877-45BA-9E8B-6FB438033093}"/>
    <cellStyle name="Normal 2 2 4 4 5 4 2" xfId="21834" xr:uid="{36732ADB-7A8C-4DCE-82AF-663461286714}"/>
    <cellStyle name="Normal 2 2 4 4 5 5" xfId="23779" xr:uid="{FC9A150E-6431-4134-9F0A-5DA4A1FE7D78}"/>
    <cellStyle name="Normal 2 2 4 4 5 6" xfId="14019" xr:uid="{A78E7BF2-C14C-4233-95EF-8749A37D9FF1}"/>
    <cellStyle name="Normal 2 2 4 4 6" xfId="3447" xr:uid="{A3352889-548A-462D-903E-F012C6AE7289}"/>
    <cellStyle name="Normal 2 2 4 4 6 2" xfId="6757" xr:uid="{5DF3C2FC-EA7D-4033-BDC9-F9E6178E7050}"/>
    <cellStyle name="Normal 2 2 4 4 6 2 2" xfId="27525" xr:uid="{F4C9E67E-B3D1-4204-894F-F135C6EAE3F3}"/>
    <cellStyle name="Normal 2 2 4 4 6 2 3" xfId="15729" xr:uid="{4FB0C0C7-BBC9-4EFF-8BA8-95D53BF385F5}"/>
    <cellStyle name="Normal 2 2 4 4 6 3" xfId="9101" xr:uid="{41EA48AA-D4F3-449A-913E-12B307189A6B}"/>
    <cellStyle name="Normal 2 2 4 4 6 3 2" xfId="18562" xr:uid="{EFB71A6D-08B3-42DB-8087-1A0075B9390B}"/>
    <cellStyle name="Normal 2 2 4 4 6 4" xfId="11220" xr:uid="{36257E2F-A433-4E3F-B4BB-5D8D5C9723E4}"/>
    <cellStyle name="Normal 2 2 4 4 6 4 2" xfId="21395" xr:uid="{51DEC38C-B9DF-433E-8362-CE966770537E}"/>
    <cellStyle name="Normal 2 2 4 4 6 5" xfId="24262" xr:uid="{C00C9EB6-C8CC-4468-8ABB-CE1FBA334846}"/>
    <cellStyle name="Normal 2 2 4 4 6 6" xfId="13447" xr:uid="{BE4731DF-0327-486E-878C-2B73CA599AA0}"/>
    <cellStyle name="Normal 2 2 4 4 7" xfId="3239" xr:uid="{4675722E-1F13-463B-A556-4BFE8C231025}"/>
    <cellStyle name="Normal 2 2 4 4 7 2" xfId="8927" xr:uid="{EF3CD7A4-675D-4A9E-888E-D569AAC90DBE}"/>
    <cellStyle name="Normal 2 2 4 4 7 2 2" xfId="18318" xr:uid="{D9573002-FC3B-45D8-979C-36ECBB810C35}"/>
    <cellStyle name="Normal 2 2 4 4 7 3" xfId="11000" xr:uid="{1AA7F00C-7729-4C69-9042-983221703E7F}"/>
    <cellStyle name="Normal 2 2 4 4 7 3 2" xfId="21151" xr:uid="{BF0EFB1F-8D01-4757-A509-0C98F60E7847}"/>
    <cellStyle name="Normal 2 2 4 4 7 4" xfId="24824" xr:uid="{BF9E2E48-B25F-4A02-8884-AF556BB7F239}"/>
    <cellStyle name="Normal 2 2 4 4 7 5" xfId="15485" xr:uid="{5E1C7F4E-E00E-4A38-B8FD-5BD760469FED}"/>
    <cellStyle name="Normal 2 2 4 4 8" xfId="4352" xr:uid="{CCE3470C-F7E2-433E-9323-79E42CA65BC3}"/>
    <cellStyle name="Normal 2 2 4 4 8 2" xfId="9788" xr:uid="{1253E37D-2797-48C0-B90A-B82C2CA86558}"/>
    <cellStyle name="Normal 2 2 4 4 8 2 2" xfId="19746" xr:uid="{224B2287-40B9-4C30-BA71-D696F07AC24F}"/>
    <cellStyle name="Normal 2 2 4 4 8 3" xfId="12361" xr:uid="{C939FF50-E62C-4A1A-A57D-8FD5C3CE76B4}"/>
    <cellStyle name="Normal 2 2 4 4 8 3 2" xfId="22579" xr:uid="{582A9713-20FE-4B60-B7B9-9A1D4B6C3956}"/>
    <cellStyle name="Normal 2 2 4 4 8 4" xfId="16913" xr:uid="{22CC2D93-AFEF-4AE3-9BB9-585638E1F9B6}"/>
    <cellStyle name="Normal 2 2 4 4 9" xfId="8027" xr:uid="{5E9A1D5D-A1A6-4939-85B8-827CE4D6933B}"/>
    <cellStyle name="Normal 2 2 4 4 9 2" xfId="14991" xr:uid="{FB8F6559-44F5-49A6-8260-115A1E11F314}"/>
    <cellStyle name="Normal 2 2 4 5" xfId="869" xr:uid="{00000000-0005-0000-0000-000065030000}"/>
    <cellStyle name="Normal 2 2 4 5 10" xfId="10546" xr:uid="{E47BBCE0-9A35-49C1-9706-290E6FEDD8E8}"/>
    <cellStyle name="Normal 2 2 4 5 10 2" xfId="20661" xr:uid="{3E6B0723-AD9D-4C08-B4AA-F1E48EBB627F}"/>
    <cellStyle name="Normal 2 2 4 5 11" xfId="24278" xr:uid="{36C99DB6-0540-4594-BB69-639D0034FA31}"/>
    <cellStyle name="Normal 2 2 4 5 12" xfId="13164" xr:uid="{3661ECB2-4AEF-4432-8923-3130C8DA0C70}"/>
    <cellStyle name="Normal 2 2 4 5 2" xfId="870" xr:uid="{00000000-0005-0000-0000-000066030000}"/>
    <cellStyle name="Normal 2 2 4 5 2 2" xfId="871" xr:uid="{00000000-0005-0000-0000-000067030000}"/>
    <cellStyle name="Normal 2 2 4 5 2 2 2" xfId="1986" xr:uid="{C285F497-B58B-4A0A-8CB3-7259DFC13FDD}"/>
    <cellStyle name="Normal 2 2 4 5 2 2 2 2" xfId="7233" xr:uid="{35194299-70B3-46B5-93BA-932754F46C84}"/>
    <cellStyle name="Normal 2 2 4 5 2 2 2 3" xfId="5807" xr:uid="{11F780AB-F1FD-4C3B-9715-31101B07B877}"/>
    <cellStyle name="Normal 2 2 4 5 2 2 2 4" xfId="14998" xr:uid="{800A5258-1B96-4E83-A6BD-EA0F121C1CF8}"/>
    <cellStyle name="Normal 2 2 4 5 2 2 3" xfId="5270" xr:uid="{B56FA871-202D-4CE7-899E-DCB9487C1D65}"/>
    <cellStyle name="Normal 2 2 4 5 2 2 3 2" xfId="6763" xr:uid="{6E9AB61B-DDD3-440E-8A82-12846E15C876}"/>
    <cellStyle name="Normal 2 2 4 5 2 2 3 3" xfId="27632" xr:uid="{E0EA1FFD-D080-4B6E-839B-FCEBA7738B1F}"/>
    <cellStyle name="Normal 2 2 4 5 2 2 3 4" xfId="17830" xr:uid="{BE8DCA57-2134-41FA-915A-DB5B126127BE}"/>
    <cellStyle name="Normal 2 2 4 5 2 2 4" xfId="5481" xr:uid="{F69DD852-F909-4904-BDBC-597A2AB8186A}"/>
    <cellStyle name="Normal 2 2 4 5 2 2 4 2" xfId="29739" xr:uid="{FFFBBB99-72FC-438C-AB2D-16ACAE40549A}"/>
    <cellStyle name="Normal 2 2 4 5 2 2 4 3" xfId="20663" xr:uid="{671EA96D-1BEE-42DB-BC5E-4816136AB4B6}"/>
    <cellStyle name="Normal 2 2 4 5 2 2 5" xfId="25327" xr:uid="{B6939415-A723-4255-AE06-2488AA819FFB}"/>
    <cellStyle name="Normal 2 2 4 5 2 2 6" xfId="14316" xr:uid="{A908209C-3F54-4A27-BDFA-E66423A24C5D}"/>
    <cellStyle name="Normal 2 2 4 5 2 3" xfId="1985" xr:uid="{E06EF369-D317-47BF-99F0-9AF9D515A628}"/>
    <cellStyle name="Normal 2 2 4 5 2 3 2" xfId="7232" xr:uid="{B525F201-B811-4465-B1C7-54F499470E20}"/>
    <cellStyle name="Normal 2 2 4 5 2 3 2 2" xfId="28256" xr:uid="{C79AEDF8-564D-4DDE-8D3F-432179B8708D}"/>
    <cellStyle name="Normal 2 2 4 5 2 3 2 3" xfId="16001" xr:uid="{E8AB78BA-9491-49F7-B7A3-44E3740480D7}"/>
    <cellStyle name="Normal 2 2 4 5 2 3 3" xfId="5806" xr:uid="{94F77CE3-B00D-45B0-A17A-384E731047B7}"/>
    <cellStyle name="Normal 2 2 4 5 2 3 3 2" xfId="18834" xr:uid="{21CD300D-6B3F-46B3-80BB-ADC71BB296B4}"/>
    <cellStyle name="Normal 2 2 4 5 2 3 4" xfId="11490" xr:uid="{783C6F2A-BF80-4F5C-BC8D-EE6831FAF7FF}"/>
    <cellStyle name="Normal 2 2 4 5 2 3 4 2" xfId="21667" xr:uid="{6FA2C43D-14D7-4151-B109-08DF9471CF19}"/>
    <cellStyle name="Normal 2 2 4 5 2 3 5" xfId="24010" xr:uid="{291EFD85-D757-4A06-9B32-5A590DCC7EEF}"/>
    <cellStyle name="Normal 2 2 4 5 2 3 6" xfId="13764" xr:uid="{7A6E59B6-7E87-4A5C-A5AB-8D89DDCD2600}"/>
    <cellStyle name="Normal 2 2 4 5 2 4" xfId="4582" xr:uid="{47E4C3F9-D50E-4610-9FF4-FF61C265A5A8}"/>
    <cellStyle name="Normal 2 2 4 5 2 4 2" xfId="6762" xr:uid="{84EDD51A-B568-4885-B049-73C46DC758A4}"/>
    <cellStyle name="Normal 2 2 4 5 2 4 2 2" xfId="29377" xr:uid="{781434CB-7524-4E40-9095-927C8207EE29}"/>
    <cellStyle name="Normal 2 2 4 5 2 4 2 3" xfId="19916" xr:uid="{57EBA261-AA98-439C-B02E-6B076AC2A438}"/>
    <cellStyle name="Normal 2 2 4 5 2 4 3" xfId="12531" xr:uid="{EE51B6A8-122C-4239-9B42-E0B5526423E9}"/>
    <cellStyle name="Normal 2 2 4 5 2 4 3 2" xfId="22749" xr:uid="{627A906B-A162-444D-A2A5-3B4494867091}"/>
    <cellStyle name="Normal 2 2 4 5 2 4 4" xfId="23831" xr:uid="{4362C20E-E86C-4CAA-94E2-B8A365DFF2D3}"/>
    <cellStyle name="Normal 2 2 4 5 2 4 5" xfId="17083" xr:uid="{9C6AF8CC-F6B8-4359-9CE3-61A404800783}"/>
    <cellStyle name="Normal 2 2 4 5 2 5" xfId="5376" xr:uid="{835647A7-9991-40C2-A6A4-70222C056BDA}"/>
    <cellStyle name="Normal 2 2 4 5 2 5 2" xfId="28315" xr:uid="{18C5A719-8CA5-499D-B14F-0AE4568A5944}"/>
    <cellStyle name="Normal 2 2 4 5 2 5 3" xfId="14997" xr:uid="{E726D9AD-C9D1-4814-A6B9-91CECBB371DC}"/>
    <cellStyle name="Normal 2 2 4 5 2 6" xfId="8565" xr:uid="{0AA2061B-E120-4AB0-B178-94D1C9249BB2}"/>
    <cellStyle name="Normal 2 2 4 5 2 6 2" xfId="17829" xr:uid="{D5EDF521-9B6D-4D06-9308-08DA356FAEFF}"/>
    <cellStyle name="Normal 2 2 4 5 2 7" xfId="10547" xr:uid="{5762374A-ADDB-4A0E-B57E-E298011D871C}"/>
    <cellStyle name="Normal 2 2 4 5 2 7 2" xfId="20662" xr:uid="{A153F8EB-E1DC-4FBE-94A5-4F357975FB9F}"/>
    <cellStyle name="Normal 2 2 4 5 2 8" xfId="24083" xr:uid="{AE8F9CDE-16C0-4FA7-8EEC-4DEC55EC0424}"/>
    <cellStyle name="Normal 2 2 4 5 2 9" xfId="13322" xr:uid="{3198CCD8-3874-4203-81EC-A4B1EC1D9D78}"/>
    <cellStyle name="Normal 2 2 4 5 3" xfId="872" xr:uid="{00000000-0005-0000-0000-000068030000}"/>
    <cellStyle name="Normal 2 2 4 5 3 2" xfId="1987" xr:uid="{F4C0D671-4B90-435C-B9E8-36F66BD6B3E5}"/>
    <cellStyle name="Normal 2 2 4 5 3 2 2" xfId="7234" xr:uid="{A48EED40-D0A8-4269-ADCD-54FB299B3CE0}"/>
    <cellStyle name="Normal 2 2 4 5 3 2 2 2" xfId="29573" xr:uid="{F3405416-549A-4B45-90C1-F28901EC27DC}"/>
    <cellStyle name="Normal 2 2 4 5 3 2 2 3" xfId="20218" xr:uid="{A7954FB4-E57B-40A0-BFE6-558B8BC9327A}"/>
    <cellStyle name="Normal 2 2 4 5 3 2 3" xfId="5808" xr:uid="{7947B7EC-D7AE-48AA-82D3-D5241FC36ECB}"/>
    <cellStyle name="Normal 2 2 4 5 3 2 3 2" xfId="23051" xr:uid="{72C0D017-A86A-4C23-B4A4-A01D8B1E54B4}"/>
    <cellStyle name="Normal 2 2 4 5 3 2 4" xfId="25907" xr:uid="{D03019F6-5870-45CC-8CDA-A86172650227}"/>
    <cellStyle name="Normal 2 2 4 5 3 2 5" xfId="17385" xr:uid="{DBB780E1-9901-4F6E-8B65-704FF15F1E8F}"/>
    <cellStyle name="Normal 2 2 4 5 3 3" xfId="5203" xr:uid="{2A79E74A-B8B0-47B0-8266-431ED7838680}"/>
    <cellStyle name="Normal 2 2 4 5 3 3 2" xfId="6764" xr:uid="{2CEB1CE8-B201-4F92-AC0D-181E9D9B56D6}"/>
    <cellStyle name="Normal 2 2 4 5 3 3 3" xfId="27266" xr:uid="{EBD0EE81-A577-4FF8-8787-02D85D8E0C30}"/>
    <cellStyle name="Normal 2 2 4 5 3 3 4" xfId="14999" xr:uid="{AAA41833-D06F-453E-8826-573C167BD53D}"/>
    <cellStyle name="Normal 2 2 4 5 3 4" xfId="5404" xr:uid="{AF6492BB-75E0-477C-BB56-EDD4646C14C3}"/>
    <cellStyle name="Normal 2 2 4 5 3 4 2" xfId="26171" xr:uid="{DA6A06E6-D7DB-48B9-9DBC-539B2114019F}"/>
    <cellStyle name="Normal 2 2 4 5 3 4 3" xfId="28351" xr:uid="{6BCA000C-C2A8-49F5-9C72-7436ACE736F1}"/>
    <cellStyle name="Normal 2 2 4 5 3 4 4" xfId="17831" xr:uid="{50C681C1-2716-474F-941C-A6EBA20AE564}"/>
    <cellStyle name="Normal 2 2 4 5 3 5" xfId="10548" xr:uid="{7907997F-D05A-44C4-8F95-28EA57D8FE76}"/>
    <cellStyle name="Normal 2 2 4 5 3 5 2" xfId="29740" xr:uid="{7BB4EEE2-4EB3-4851-9A51-366ABF15D572}"/>
    <cellStyle name="Normal 2 2 4 5 3 5 3" xfId="20664" xr:uid="{803E57ED-68B8-45F0-93D4-12D5A23B8CC3}"/>
    <cellStyle name="Normal 2 2 4 5 3 6" xfId="23856" xr:uid="{DB898CD3-EC78-4849-AB3B-96330C4F35CB}"/>
    <cellStyle name="Normal 2 2 4 5 3 7" xfId="14317" xr:uid="{CFAB4AD3-61FF-41CE-BD8F-29780E408A96}"/>
    <cellStyle name="Normal 2 2 4 5 4" xfId="873" xr:uid="{00000000-0005-0000-0000-000069030000}"/>
    <cellStyle name="Normal 2 2 4 5 4 2" xfId="6765" xr:uid="{9F2CBBB1-8F7D-4F8F-B073-DF0ADC13090E}"/>
    <cellStyle name="Normal 2 2 4 5 4 2 2" xfId="25667" xr:uid="{6E3C3802-9894-4798-A833-295911DF32F0}"/>
    <cellStyle name="Normal 2 2 4 5 4 2 3" xfId="29051" xr:uid="{026A5E20-9DF1-4BFF-8B46-54FD481A8D70}"/>
    <cellStyle name="Normal 2 2 4 5 4 2 4" xfId="15000" xr:uid="{BCC4B7E0-FBDB-483D-8652-0521739A89D3}"/>
    <cellStyle name="Normal 2 2 4 5 4 3" xfId="5809" xr:uid="{6B0F4B2C-9B27-4E77-9585-EE406DCC67BC}"/>
    <cellStyle name="Normal 2 2 4 5 4 3 2" xfId="27330" xr:uid="{AE7A057D-37E0-431E-84D2-C16FA01B4114}"/>
    <cellStyle name="Normal 2 2 4 5 4 3 3" xfId="17832" xr:uid="{C37D31D4-5718-40B7-9645-2EB37E873C62}"/>
    <cellStyle name="Normal 2 2 4 5 4 4" xfId="10549" xr:uid="{40F8A9DD-958B-4A48-AD2C-C51CFC1222AE}"/>
    <cellStyle name="Normal 2 2 4 5 4 4 2" xfId="20665" xr:uid="{2857C371-78A2-4866-8B75-CB4DEA0FB7C7}"/>
    <cellStyle name="Normal 2 2 4 5 4 5" xfId="25790" xr:uid="{9B6A08D0-E521-477F-A2E0-C80423F43EF9}"/>
    <cellStyle name="Normal 2 2 4 5 4 6" xfId="14020" xr:uid="{A31E9DF1-3BA1-4C58-A7D2-CAF386DAD691}"/>
    <cellStyle name="Normal 2 2 4 5 5" xfId="1984" xr:uid="{B2ED3A2B-1747-4BE2-AC90-C82E9644A1EC}"/>
    <cellStyle name="Normal 2 2 4 5 5 2" xfId="7231" xr:uid="{CBE84BC8-7EEC-499B-B18C-0F32DDF45C05}"/>
    <cellStyle name="Normal 2 2 4 5 5 2 2" xfId="27317" xr:uid="{877D6D2B-5BDE-49D9-8991-69975D034CF5}"/>
    <cellStyle name="Normal 2 2 4 5 5 2 3" xfId="15789" xr:uid="{39E36146-37EE-4802-BE95-180D812DBD3E}"/>
    <cellStyle name="Normal 2 2 4 5 5 3" xfId="5805" xr:uid="{AB219766-67CB-41E8-A06A-DAD5AE94B504}"/>
    <cellStyle name="Normal 2 2 4 5 5 3 2" xfId="18622" xr:uid="{D85F1AF9-EF71-454E-AFF2-5B2D0C673D16}"/>
    <cellStyle name="Normal 2 2 4 5 5 4" xfId="11280" xr:uid="{EA72E7B5-DFA7-4A2A-8551-300B35B8ED8C}"/>
    <cellStyle name="Normal 2 2 4 5 5 4 2" xfId="21455" xr:uid="{BED68F7B-3D8D-4785-889B-0326869825F9}"/>
    <cellStyle name="Normal 2 2 4 5 5 5" xfId="23338" xr:uid="{79A743E3-E8CD-40E8-91C7-CFEEA83B0835}"/>
    <cellStyle name="Normal 2 2 4 5 5 6" xfId="13507" xr:uid="{AE967C4D-821C-4FDC-9970-B8F27D446FEA}"/>
    <cellStyle name="Normal 2 2 4 5 6" xfId="3350" xr:uid="{92E937CF-944C-4B9F-97CE-1FDE097700F4}"/>
    <cellStyle name="Normal 2 2 4 5 6 2" xfId="6761" xr:uid="{06F39A66-3437-450A-B9C1-34174C2BA8B1}"/>
    <cellStyle name="Normal 2 2 4 5 6 2 2" xfId="28729" xr:uid="{58E76878-947E-47C2-B4E7-5EF7E3AB1E64}"/>
    <cellStyle name="Normal 2 2 4 5 6 2 3" xfId="18435" xr:uid="{4B39F003-0E70-488F-BDF4-2526F0E78555}"/>
    <cellStyle name="Normal 2 2 4 5 6 3" xfId="11111" xr:uid="{F65E4740-C036-423A-87D7-B8F659865182}"/>
    <cellStyle name="Normal 2 2 4 5 6 3 2" xfId="21268" xr:uid="{E69DC2F2-6440-48D1-B1AE-4A53C878A594}"/>
    <cellStyle name="Normal 2 2 4 5 6 4" xfId="24715" xr:uid="{E7D1861A-4165-4765-8920-BAC5A19B285C}"/>
    <cellStyle name="Normal 2 2 4 5 6 5" xfId="15602" xr:uid="{CBB2EB38-A8FD-4D4F-9882-F29405652313}"/>
    <cellStyle name="Normal 2 2 4 5 7" xfId="4353" xr:uid="{E8ABF13F-2EA7-40AF-9798-906A2D219288}"/>
    <cellStyle name="Normal 2 2 4 5 7 2" xfId="9789" xr:uid="{64505C71-1891-43C8-8FDA-7E844CAE4291}"/>
    <cellStyle name="Normal 2 2 4 5 7 2 2" xfId="19747" xr:uid="{8E493DB2-407E-4DD6-AD4A-462B66C2B65F}"/>
    <cellStyle name="Normal 2 2 4 5 7 3" xfId="12362" xr:uid="{98004F54-C4EB-4A08-AD1C-77CAF341F724}"/>
    <cellStyle name="Normal 2 2 4 5 7 3 2" xfId="22580" xr:uid="{D52923AF-882A-4425-B023-28B6C9C741C9}"/>
    <cellStyle name="Normal 2 2 4 5 7 4" xfId="28877" xr:uid="{F839CB5F-077F-4CE9-A5B4-1BDB8DEF3A1E}"/>
    <cellStyle name="Normal 2 2 4 5 7 5" xfId="16914" xr:uid="{65DD533A-1C0D-4C21-AF80-85AF987001E5}"/>
    <cellStyle name="Normal 2 2 4 5 8" xfId="8030" xr:uid="{0098CB55-938A-4D4F-9B02-7F9F71722F9F}"/>
    <cellStyle name="Normal 2 2 4 5 8 2" xfId="14996" xr:uid="{21AF7EAC-FA9D-4E50-9061-B02C4B96D5D5}"/>
    <cellStyle name="Normal 2 2 4 5 9" xfId="8564" xr:uid="{3905A890-6A5C-4CC7-A880-8632126DEA27}"/>
    <cellStyle name="Normal 2 2 4 5 9 2" xfId="17828" xr:uid="{F3694299-F767-4C4D-83ED-BB1DF24A72B6}"/>
    <cellStyle name="Normal 2 2 4 6" xfId="874" xr:uid="{00000000-0005-0000-0000-00006A030000}"/>
    <cellStyle name="Normal 2 2 4 6 10" xfId="10550" xr:uid="{73418702-1EAA-4D70-9CE1-E750A31AEA63}"/>
    <cellStyle name="Normal 2 2 4 6 10 2" xfId="20666" xr:uid="{12062284-2E77-42CF-B542-4D2CAAE36DFD}"/>
    <cellStyle name="Normal 2 2 4 6 11" xfId="25044" xr:uid="{B7A114D8-FA35-4AD0-AD27-38D41A90936A}"/>
    <cellStyle name="Normal 2 2 4 6 12" xfId="13165" xr:uid="{40F5C206-6B1F-4865-9F49-6B01AFA03CC0}"/>
    <cellStyle name="Normal 2 2 4 6 2" xfId="875" xr:uid="{00000000-0005-0000-0000-00006B030000}"/>
    <cellStyle name="Normal 2 2 4 6 2 2" xfId="876" xr:uid="{00000000-0005-0000-0000-00006C030000}"/>
    <cellStyle name="Normal 2 2 4 6 2 2 2" xfId="1990" xr:uid="{74FEC25F-FE45-42D1-9A68-0E2F9DD3DED7}"/>
    <cellStyle name="Normal 2 2 4 6 2 2 2 2" xfId="7237" xr:uid="{B673AC48-BA96-45EB-A53C-DD226DE411CA}"/>
    <cellStyle name="Normal 2 2 4 6 2 2 2 3" xfId="5812" xr:uid="{4433406E-31FF-413B-A974-866127C2F372}"/>
    <cellStyle name="Normal 2 2 4 6 2 2 2 4" xfId="15003" xr:uid="{912D87AC-BA50-429A-BD67-E90346D488DE}"/>
    <cellStyle name="Normal 2 2 4 6 2 2 3" xfId="5271" xr:uid="{CE38C1DB-68AF-42EE-84D4-A3921812E1FB}"/>
    <cellStyle name="Normal 2 2 4 6 2 2 3 2" xfId="6768" xr:uid="{82FDAF9D-C601-4422-B4A1-9F4557AC573D}"/>
    <cellStyle name="Normal 2 2 4 6 2 2 3 3" xfId="26710" xr:uid="{16BC56CA-B8BE-46D4-907C-633E6CC05240}"/>
    <cellStyle name="Normal 2 2 4 6 2 2 3 4" xfId="17835" xr:uid="{209A4BE3-EC58-45D4-A51B-499E3B696EE5}"/>
    <cellStyle name="Normal 2 2 4 6 2 2 4" xfId="5482" xr:uid="{8720A0E6-D7F6-46D0-92DE-673E106219BD}"/>
    <cellStyle name="Normal 2 2 4 6 2 2 4 2" xfId="29741" xr:uid="{C2200C6C-140C-4F28-B844-D08D7D5BB253}"/>
    <cellStyle name="Normal 2 2 4 6 2 2 4 3" xfId="20668" xr:uid="{7B0324C6-D502-485C-9968-9FECAEB1CB2D}"/>
    <cellStyle name="Normal 2 2 4 6 2 2 5" xfId="25407" xr:uid="{E8EE0B24-B3ED-41FD-8BB0-2405B8DB9CE4}"/>
    <cellStyle name="Normal 2 2 4 6 2 2 6" xfId="14318" xr:uid="{A44EC2FB-E514-447F-9730-7881A70C60BF}"/>
    <cellStyle name="Normal 2 2 4 6 2 3" xfId="1989" xr:uid="{5CD15EC4-B4C0-4DD4-9AF9-7DD495D72962}"/>
    <cellStyle name="Normal 2 2 4 6 2 3 2" xfId="7236" xr:uid="{22CA9918-9909-4DCF-B423-01A794F71F72}"/>
    <cellStyle name="Normal 2 2 4 6 2 3 2 2" xfId="26373" xr:uid="{7C39EEC1-2FED-43E2-8BDB-734127FEBE2D}"/>
    <cellStyle name="Normal 2 2 4 6 2 3 2 3" xfId="16002" xr:uid="{668A79C6-545B-4BC6-A275-E4ABF63FA8D0}"/>
    <cellStyle name="Normal 2 2 4 6 2 3 3" xfId="5811" xr:uid="{FA1833BB-6A98-4C04-88B8-D43A0BD57D63}"/>
    <cellStyle name="Normal 2 2 4 6 2 3 3 2" xfId="18835" xr:uid="{5CCD264D-EC21-4432-8512-7BB75DE34B19}"/>
    <cellStyle name="Normal 2 2 4 6 2 3 4" xfId="11491" xr:uid="{C1D23E66-4D47-4E7D-801D-D4B77835CE87}"/>
    <cellStyle name="Normal 2 2 4 6 2 3 4 2" xfId="21668" xr:uid="{ACC2F40E-0706-424A-9A49-5EF1EBEBFBA9}"/>
    <cellStyle name="Normal 2 2 4 6 2 3 5" xfId="24358" xr:uid="{A2720A76-F8B4-46D6-9C73-4AF72788E39F}"/>
    <cellStyle name="Normal 2 2 4 6 2 3 6" xfId="13765" xr:uid="{D66CE48A-5F65-446E-9F58-E8E8F37FB112}"/>
    <cellStyle name="Normal 2 2 4 6 2 4" xfId="4583" xr:uid="{88D59337-1721-4B0C-8751-02A7C822EB41}"/>
    <cellStyle name="Normal 2 2 4 6 2 4 2" xfId="6767" xr:uid="{B2D7CEA0-772E-4EFB-831F-D7F7A6F6AFEA}"/>
    <cellStyle name="Normal 2 2 4 6 2 4 2 2" xfId="29378" xr:uid="{CC3FBDF9-A851-43B1-B677-13667A624800}"/>
    <cellStyle name="Normal 2 2 4 6 2 4 2 3" xfId="19917" xr:uid="{21723336-9461-4488-8E61-F9F76DCACCDB}"/>
    <cellStyle name="Normal 2 2 4 6 2 4 3" xfId="12532" xr:uid="{C2201496-9B8E-4E58-9069-D430FDF40F92}"/>
    <cellStyle name="Normal 2 2 4 6 2 4 3 2" xfId="22750" xr:uid="{BCE3329F-4768-4E46-8E66-BCEAB0035F1F}"/>
    <cellStyle name="Normal 2 2 4 6 2 4 4" xfId="24587" xr:uid="{B9530767-EBCB-4BB2-BF5F-7AF90736FD9D}"/>
    <cellStyle name="Normal 2 2 4 6 2 4 5" xfId="17084" xr:uid="{5C674D96-DE89-4673-A133-B0173B7D1115}"/>
    <cellStyle name="Normal 2 2 4 6 2 5" xfId="5366" xr:uid="{7993809E-F496-41A1-9D0B-D8C3E0F3C3B5}"/>
    <cellStyle name="Normal 2 2 4 6 2 5 2" xfId="27717" xr:uid="{F33348D6-321F-4BAF-AD49-0EE34C0B1CB9}"/>
    <cellStyle name="Normal 2 2 4 6 2 5 3" xfId="15002" xr:uid="{C5FB7BF8-E16A-4195-AD36-A49310D92AD8}"/>
    <cellStyle name="Normal 2 2 4 6 2 6" xfId="8567" xr:uid="{EB181D71-685F-4DAB-83F3-10E4BE7F8DF5}"/>
    <cellStyle name="Normal 2 2 4 6 2 6 2" xfId="17834" xr:uid="{544E67D8-EAFF-4FEB-B023-F02089D98AB5}"/>
    <cellStyle name="Normal 2 2 4 6 2 7" xfId="10551" xr:uid="{50BA5FBC-D56C-4847-8D60-6063CD19E14A}"/>
    <cellStyle name="Normal 2 2 4 6 2 7 2" xfId="20667" xr:uid="{F5045887-8239-4765-9088-E39BD536BB55}"/>
    <cellStyle name="Normal 2 2 4 6 2 8" xfId="25693" xr:uid="{61D1F0F4-BD6C-4EF7-A6DE-E54513062E7D}"/>
    <cellStyle name="Normal 2 2 4 6 2 9" xfId="13323" xr:uid="{9630B4F4-43E5-410F-B818-C6D854C09AD3}"/>
    <cellStyle name="Normal 2 2 4 6 3" xfId="877" xr:uid="{00000000-0005-0000-0000-00006D030000}"/>
    <cellStyle name="Normal 2 2 4 6 3 2" xfId="1991" xr:uid="{7771A98E-4069-4EAC-9E72-2CA3E9C25C29}"/>
    <cellStyle name="Normal 2 2 4 6 3 2 2" xfId="7238" xr:uid="{D4AFA9D1-E5B6-475A-BB4E-CDC49D55AF23}"/>
    <cellStyle name="Normal 2 2 4 6 3 2 2 2" xfId="29574" xr:uid="{0FD793AF-8E04-4FBE-A3B5-6813ED51D455}"/>
    <cellStyle name="Normal 2 2 4 6 3 2 2 3" xfId="20219" xr:uid="{690B0E91-C302-4528-BA39-32EF01FCD53D}"/>
    <cellStyle name="Normal 2 2 4 6 3 2 3" xfId="5813" xr:uid="{8AAC0F23-370C-4B85-8B81-4427CF8C68D2}"/>
    <cellStyle name="Normal 2 2 4 6 3 2 3 2" xfId="23052" xr:uid="{59B1DCE7-1624-4421-959A-8D0CFFA3D863}"/>
    <cellStyle name="Normal 2 2 4 6 3 2 4" xfId="26104" xr:uid="{6A5B271A-EB3E-4BD6-8823-2A71D8CBFE46}"/>
    <cellStyle name="Normal 2 2 4 6 3 2 5" xfId="17386" xr:uid="{1D5B8011-B538-4D39-9E65-81C2E68E79F3}"/>
    <cellStyle name="Normal 2 2 4 6 3 3" xfId="5204" xr:uid="{9DF57F62-F9EA-448F-97FF-090D12C5972C}"/>
    <cellStyle name="Normal 2 2 4 6 3 3 2" xfId="6769" xr:uid="{F3906D66-3663-459A-AC2B-E62549333149}"/>
    <cellStyle name="Normal 2 2 4 6 3 3 3" xfId="28955" xr:uid="{FE42B560-C940-4A26-89A6-4C31390AD536}"/>
    <cellStyle name="Normal 2 2 4 6 3 3 4" xfId="15004" xr:uid="{E122FB22-43C8-4FE0-9B8F-23B43710200A}"/>
    <cellStyle name="Normal 2 2 4 6 3 4" xfId="5405" xr:uid="{6525C2BE-AB5E-4BC9-B2C0-38AFC59D5620}"/>
    <cellStyle name="Normal 2 2 4 6 3 4 2" xfId="27184" xr:uid="{E98652EF-65B6-4614-8E08-48896982AFAC}"/>
    <cellStyle name="Normal 2 2 4 6 3 4 3" xfId="26895" xr:uid="{688784BC-791E-4FF9-8DCD-194115A3A43A}"/>
    <cellStyle name="Normal 2 2 4 6 3 4 4" xfId="17836" xr:uid="{8FE9DDFC-E76C-4A75-91FF-A35FC53CD408}"/>
    <cellStyle name="Normal 2 2 4 6 3 5" xfId="10552" xr:uid="{C187E3F6-6902-424D-99F4-BE853F9CC767}"/>
    <cellStyle name="Normal 2 2 4 6 3 5 2" xfId="29742" xr:uid="{EC822D83-9A38-4F62-B310-A56BEBB68314}"/>
    <cellStyle name="Normal 2 2 4 6 3 5 3" xfId="20669" xr:uid="{AF40EA96-E836-48F6-9358-ADBC7FD48609}"/>
    <cellStyle name="Normal 2 2 4 6 3 6" xfId="24501" xr:uid="{398023F9-96CF-4874-8A0B-DCD2760D1CAF}"/>
    <cellStyle name="Normal 2 2 4 6 3 7" xfId="14319" xr:uid="{116AD561-A6B8-49D2-A28D-4D07F535279B}"/>
    <cellStyle name="Normal 2 2 4 6 4" xfId="878" xr:uid="{00000000-0005-0000-0000-00006E030000}"/>
    <cellStyle name="Normal 2 2 4 6 4 2" xfId="6770" xr:uid="{3EC5F502-9F1D-48D7-9876-E5272A413832}"/>
    <cellStyle name="Normal 2 2 4 6 4 2 2" xfId="23838" xr:uid="{900F53A8-524D-411D-9D2D-1AD1A3EAF81D}"/>
    <cellStyle name="Normal 2 2 4 6 4 2 3" xfId="27804" xr:uid="{4DC25AFF-E342-4669-8A9E-81B94916EAD5}"/>
    <cellStyle name="Normal 2 2 4 6 4 2 4" xfId="15005" xr:uid="{AF08239C-4E05-4923-89AF-5D1754F9F77E}"/>
    <cellStyle name="Normal 2 2 4 6 4 3" xfId="5814" xr:uid="{EE944C57-7C0D-43DB-BF64-80AFCAA18CCD}"/>
    <cellStyle name="Normal 2 2 4 6 4 3 2" xfId="27532" xr:uid="{5155AE23-C0C2-4D2A-8988-13F2A03A5720}"/>
    <cellStyle name="Normal 2 2 4 6 4 3 3" xfId="17837" xr:uid="{E88DD6A3-5199-42E8-ACB3-ED65C94EEB9D}"/>
    <cellStyle name="Normal 2 2 4 6 4 4" xfId="10553" xr:uid="{937DB19D-7799-4628-B656-679C6F159805}"/>
    <cellStyle name="Normal 2 2 4 6 4 4 2" xfId="20670" xr:uid="{D4BFCA1F-C979-42D1-8CC3-E0BB30FA765E}"/>
    <cellStyle name="Normal 2 2 4 6 4 5" xfId="23901" xr:uid="{FAA1BF1F-55F9-4C11-A960-7FE833B561CE}"/>
    <cellStyle name="Normal 2 2 4 6 4 6" xfId="14021" xr:uid="{28632FE1-B7F5-4E19-BB9E-4D71594402FC}"/>
    <cellStyle name="Normal 2 2 4 6 5" xfId="1988" xr:uid="{CC8209E9-9714-4C9F-837C-32744F4EF4CC}"/>
    <cellStyle name="Normal 2 2 4 6 5 2" xfId="7235" xr:uid="{A9C7BFB7-8EA2-45D0-B90A-BD9582C2D9A4}"/>
    <cellStyle name="Normal 2 2 4 6 5 2 2" xfId="28270" xr:uid="{37CFE4E3-F7A3-4B0C-BAC3-6D7D07920311}"/>
    <cellStyle name="Normal 2 2 4 6 5 2 3" xfId="15852" xr:uid="{A5DC8123-ABCB-4DA6-8B45-58FBD7FF171A}"/>
    <cellStyle name="Normal 2 2 4 6 5 3" xfId="5810" xr:uid="{A3ECBFD9-E429-42C5-A58A-E3B2B34D3347}"/>
    <cellStyle name="Normal 2 2 4 6 5 3 2" xfId="18685" xr:uid="{9E92ABF0-FB1E-4436-8B7D-2A62BFE026C8}"/>
    <cellStyle name="Normal 2 2 4 6 5 4" xfId="11341" xr:uid="{E7F7B062-00E5-4159-957E-E1BAF64B7A5A}"/>
    <cellStyle name="Normal 2 2 4 6 5 4 2" xfId="21518" xr:uid="{EB693A11-413A-4656-8931-494AE9275A01}"/>
    <cellStyle name="Normal 2 2 4 6 5 5" xfId="25873" xr:uid="{D1394B62-FEF8-4930-868C-63467D572C4E}"/>
    <cellStyle name="Normal 2 2 4 6 5 6" xfId="13570" xr:uid="{FEC268BE-F1EC-4802-B070-2FCA9E57B5AA}"/>
    <cellStyle name="Normal 2 2 4 6 6" xfId="3351" xr:uid="{6CD538F4-5099-49B1-B7C1-0A8D91645F8F}"/>
    <cellStyle name="Normal 2 2 4 6 6 2" xfId="6766" xr:uid="{A3AF63E2-D8CE-49B3-873C-4D36B65A2BE4}"/>
    <cellStyle name="Normal 2 2 4 6 6 2 2" xfId="28741" xr:uid="{42096F01-30A3-4FBD-BF26-E57792A5D6D5}"/>
    <cellStyle name="Normal 2 2 4 6 6 2 3" xfId="18436" xr:uid="{0AD851CE-9700-4E10-BEE0-303F62342529}"/>
    <cellStyle name="Normal 2 2 4 6 6 3" xfId="11112" xr:uid="{549ADE2E-95ED-4CDA-B4BA-56F16AF13130}"/>
    <cellStyle name="Normal 2 2 4 6 6 3 2" xfId="21269" xr:uid="{F9CBE3BC-4F75-437A-864C-5EC5E9529529}"/>
    <cellStyle name="Normal 2 2 4 6 6 4" xfId="24464" xr:uid="{2A8B83BB-4C05-4F17-A362-828F62A42F8E}"/>
    <cellStyle name="Normal 2 2 4 6 6 5" xfId="15603" xr:uid="{95545BFD-B451-4BC1-8E8C-A9D16D72B839}"/>
    <cellStyle name="Normal 2 2 4 6 7" xfId="4354" xr:uid="{559F883A-DD53-475B-AC48-498B8EB456F7}"/>
    <cellStyle name="Normal 2 2 4 6 7 2" xfId="9790" xr:uid="{3BE793BD-C333-48E3-9619-7D8301B5D3AD}"/>
    <cellStyle name="Normal 2 2 4 6 7 2 2" xfId="19748" xr:uid="{5A6FDB80-D4CA-488E-B540-1108BE6478D1}"/>
    <cellStyle name="Normal 2 2 4 6 7 3" xfId="12363" xr:uid="{6CDCD5F8-0300-49C8-B150-37CD509B2997}"/>
    <cellStyle name="Normal 2 2 4 6 7 3 2" xfId="22581" xr:uid="{7B72984B-2DB2-4708-BA10-FDCA6C1A5835}"/>
    <cellStyle name="Normal 2 2 4 6 7 4" xfId="27964" xr:uid="{5BF64203-BB31-435C-AE90-A2592BB23FBB}"/>
    <cellStyle name="Normal 2 2 4 6 7 5" xfId="16915" xr:uid="{C7029CA9-5FDE-4F10-B2A8-5B0752819234}"/>
    <cellStyle name="Normal 2 2 4 6 8" xfId="8031" xr:uid="{00523DBD-A4D0-4604-8EE5-38721CC427D3}"/>
    <cellStyle name="Normal 2 2 4 6 8 2" xfId="15001" xr:uid="{C996F3CC-4E4C-46B9-9518-2138C8BB088A}"/>
    <cellStyle name="Normal 2 2 4 6 9" xfId="8566" xr:uid="{5A849D27-8A88-43DB-A961-2E7B12DB94FD}"/>
    <cellStyle name="Normal 2 2 4 6 9 2" xfId="17833" xr:uid="{78E91F57-3B83-454A-AE46-E3600F060DCD}"/>
    <cellStyle name="Normal 2 2 4 7" xfId="879" xr:uid="{00000000-0005-0000-0000-00006F030000}"/>
    <cellStyle name="Normal 2 2 4 7 10" xfId="13166" xr:uid="{E01F93FD-8B2E-4F2C-855F-0B3099AD7433}"/>
    <cellStyle name="Normal 2 2 4 7 2" xfId="880" xr:uid="{00000000-0005-0000-0000-000070030000}"/>
    <cellStyle name="Normal 2 2 4 7 2 2" xfId="1993" xr:uid="{ACC7DEF4-1889-4017-A09C-98B32CA5CEC2}"/>
    <cellStyle name="Normal 2 2 4 7 2 2 2" xfId="7240" xr:uid="{2AB18560-06C4-449F-8D56-B91D3EEE610F}"/>
    <cellStyle name="Normal 2 2 4 7 2 2 2 2" xfId="28909" xr:uid="{AD05D6CE-BE95-4108-B5A2-377B18154F65}"/>
    <cellStyle name="Normal 2 2 4 7 2 2 2 3" xfId="26359" xr:uid="{5FF98848-94CB-42C5-8AC3-FAD2C53C8AA2}"/>
    <cellStyle name="Normal 2 2 4 7 2 2 2 4" xfId="16169" xr:uid="{F2B40CB0-49DB-4521-9E93-433C4C2552FB}"/>
    <cellStyle name="Normal 2 2 4 7 2 2 3" xfId="5816" xr:uid="{6D7684F3-9F79-414C-9806-5DFD50F639DF}"/>
    <cellStyle name="Normal 2 2 4 7 2 2 3 2" xfId="28384" xr:uid="{8C475E48-27BF-4677-ABF3-007C437AA0C8}"/>
    <cellStyle name="Normal 2 2 4 7 2 2 3 3" xfId="19002" xr:uid="{A8F7FF6C-CEAF-4253-9B66-FD8362A22DDE}"/>
    <cellStyle name="Normal 2 2 4 7 2 2 4" xfId="11647" xr:uid="{57FEC2C6-0600-4415-92DA-CCC0EA6131D7}"/>
    <cellStyle name="Normal 2 2 4 7 2 2 4 2" xfId="21835" xr:uid="{7F70A396-7CB4-4B92-ACC8-716F782B0903}"/>
    <cellStyle name="Normal 2 2 4 7 2 2 5" xfId="24729" xr:uid="{B3C4AAE4-D250-4821-A6A5-FDCF1B2786F8}"/>
    <cellStyle name="Normal 2 2 4 7 2 2 6" xfId="14022" xr:uid="{28EA083B-1FA5-4FC3-A6DC-C324E4DAEFB0}"/>
    <cellStyle name="Normal 2 2 4 7 2 3" xfId="5205" xr:uid="{FA92A2C1-B1DD-4AA3-8B3B-D607020A71C6}"/>
    <cellStyle name="Normal 2 2 4 7 2 3 2" xfId="6772" xr:uid="{8C4F3712-ABF4-430F-AE8D-4957B3DBC1C9}"/>
    <cellStyle name="Normal 2 2 4 7 2 3 3" xfId="28350" xr:uid="{7BC89502-FBCD-4509-AA84-079B86516A6C}"/>
    <cellStyle name="Normal 2 2 4 7 2 3 4" xfId="15007" xr:uid="{550E06B1-3C8B-4009-9ECF-294C2A3C989E}"/>
    <cellStyle name="Normal 2 2 4 7 2 4" xfId="5406" xr:uid="{FCA9524D-E516-4034-A834-D9CC0BAF73B3}"/>
    <cellStyle name="Normal 2 2 4 7 2 4 2" xfId="27854" xr:uid="{7132C5A3-8004-45DA-99F2-F2C96E823FE6}"/>
    <cellStyle name="Normal 2 2 4 7 2 4 3" xfId="27417" xr:uid="{1CA314AF-C646-463D-9617-DD2CB3934776}"/>
    <cellStyle name="Normal 2 2 4 7 2 4 4" xfId="17839" xr:uid="{A410BD17-BCD2-4DB3-99B0-4112106FA64C}"/>
    <cellStyle name="Normal 2 2 4 7 2 5" xfId="10555" xr:uid="{F1CEE02C-616D-4E45-A00F-F9A0FF8F6F54}"/>
    <cellStyle name="Normal 2 2 4 7 2 5 2" xfId="29743" xr:uid="{24EE75AA-B7FF-4F28-8545-F260DBDA4116}"/>
    <cellStyle name="Normal 2 2 4 7 2 5 3" xfId="20672" xr:uid="{894AE4FE-9418-48B0-88E8-BA7EB590DFCE}"/>
    <cellStyle name="Normal 2 2 4 7 2 6" xfId="25476" xr:uid="{996D95EE-C3B2-4F0E-AA9A-72D528BA4F3C}"/>
    <cellStyle name="Normal 2 2 4 7 2 7" xfId="13324" xr:uid="{B765B281-F8A0-48B5-B199-C222754DF073}"/>
    <cellStyle name="Normal 2 2 4 7 3" xfId="881" xr:uid="{00000000-0005-0000-0000-000071030000}"/>
    <cellStyle name="Normal 2 2 4 7 3 2" xfId="6773" xr:uid="{4A6C07BF-687F-4D40-8121-5062BE6DAB8C}"/>
    <cellStyle name="Normal 2 2 4 7 3 2 2" xfId="26795" xr:uid="{BCB69CA4-D6E2-4B59-93B8-3F12911A3AD5}"/>
    <cellStyle name="Normal 2 2 4 7 3 2 3" xfId="27833" xr:uid="{4C0EBEDB-6540-48B4-8DEC-477B56BBFCED}"/>
    <cellStyle name="Normal 2 2 4 7 3 2 4" xfId="15008" xr:uid="{8B933C8A-8AD1-4E78-8FCF-2B6232A417FD}"/>
    <cellStyle name="Normal 2 2 4 7 3 3" xfId="5817" xr:uid="{C9D20F00-2508-47BB-9491-F32A2A26907C}"/>
    <cellStyle name="Normal 2 2 4 7 3 3 2" xfId="28553" xr:uid="{9795CEF8-BF28-4E95-89A4-B894454DE106}"/>
    <cellStyle name="Normal 2 2 4 7 3 3 3" xfId="27949" xr:uid="{1DF7CC04-2215-4717-BF8C-1AF5C31D85EE}"/>
    <cellStyle name="Normal 2 2 4 7 3 3 4" xfId="17840" xr:uid="{D8FCF0B9-61C9-4B3B-AAD8-586651E72904}"/>
    <cellStyle name="Normal 2 2 4 7 3 4" xfId="10556" xr:uid="{E45E36ED-5853-415B-B28D-BFB1492B08F3}"/>
    <cellStyle name="Normal 2 2 4 7 3 4 2" xfId="29744" xr:uid="{BE534B04-5C34-4766-8290-21A62FA16987}"/>
    <cellStyle name="Normal 2 2 4 7 3 4 3" xfId="20673" xr:uid="{2350EB14-DDF0-4DEA-8B1D-69117C2D824A}"/>
    <cellStyle name="Normal 2 2 4 7 3 5" xfId="23339" xr:uid="{D38851E0-020C-400F-8421-14E49A4ECD5F}"/>
    <cellStyle name="Normal 2 2 4 7 3 6" xfId="13766" xr:uid="{CFFA1D64-6FB4-4338-BA9C-FA583CE3197A}"/>
    <cellStyle name="Normal 2 2 4 7 4" xfId="1992" xr:uid="{B7A1E16B-0361-4CB2-A0A1-99772BB0C44B}"/>
    <cellStyle name="Normal 2 2 4 7 4 2" xfId="7239" xr:uid="{C183F3A3-9036-4747-BE19-F90D6453D2BF}"/>
    <cellStyle name="Normal 2 2 4 7 4 2 2" xfId="26821" xr:uid="{E8FA5B78-BF2C-4AD5-8FEB-A932CCB85034}"/>
    <cellStyle name="Normal 2 2 4 7 4 2 3" xfId="18437" xr:uid="{9B0DDB33-A15F-45E0-AD4A-DAA15A6AEAFF}"/>
    <cellStyle name="Normal 2 2 4 7 4 3" xfId="5815" xr:uid="{21673A40-BDA6-41FB-9962-EB5D02656192}"/>
    <cellStyle name="Normal 2 2 4 7 4 3 2" xfId="21270" xr:uid="{7CC81C8B-B9AA-473B-8089-40C3E7B34B50}"/>
    <cellStyle name="Normal 2 2 4 7 4 4" xfId="25013" xr:uid="{069A7A9E-F0EF-46D9-A15B-AA390944F662}"/>
    <cellStyle name="Normal 2 2 4 7 4 5" xfId="15604" xr:uid="{D9EFDBE3-E7CF-4F5F-B9B6-D8043B9FF50E}"/>
    <cellStyle name="Normal 2 2 4 7 5" xfId="4355" xr:uid="{DA0C4112-4D59-4F95-A5D4-C7A400D7084B}"/>
    <cellStyle name="Normal 2 2 4 7 5 2" xfId="6771" xr:uid="{CD7832D0-965C-4BA7-9BD8-8208DA1DAE6F}"/>
    <cellStyle name="Normal 2 2 4 7 5 2 2" xfId="29327" xr:uid="{B8E29387-61BB-41EA-B0A5-47D9A5D35DE5}"/>
    <cellStyle name="Normal 2 2 4 7 5 2 3" xfId="19749" xr:uid="{9DEFCB9A-17B4-4D7D-8E2F-399A44B4C63F}"/>
    <cellStyle name="Normal 2 2 4 7 5 3" xfId="12364" xr:uid="{0120A1A7-BF04-4461-905D-FC9C74A7705A}"/>
    <cellStyle name="Normal 2 2 4 7 5 3 2" xfId="22582" xr:uid="{6CEA43D4-A156-43F9-A6AA-EF5CDB204FDC}"/>
    <cellStyle name="Normal 2 2 4 7 5 4" xfId="25492" xr:uid="{4236C1DF-D4B5-4D2F-AFCB-D135463855ED}"/>
    <cellStyle name="Normal 2 2 4 7 5 5" xfId="16916" xr:uid="{29FFC169-0E8C-4EAA-953C-4C5BBFA8A6BD}"/>
    <cellStyle name="Normal 2 2 4 7 6" xfId="5338" xr:uid="{05342100-D985-4D26-AEBB-1E12F6D1BA09}"/>
    <cellStyle name="Normal 2 2 4 7 6 2" xfId="26404" xr:uid="{1829E1CE-1B6C-429C-B553-FA66F79DD11B}"/>
    <cellStyle name="Normal 2 2 4 7 6 3" xfId="27111" xr:uid="{64B1A79C-8FAD-47D3-B660-B94F4A5F5A8F}"/>
    <cellStyle name="Normal 2 2 4 7 6 4" xfId="15006" xr:uid="{D8C552A2-9F88-4EC6-ACB2-4E8EC73CEE15}"/>
    <cellStyle name="Normal 2 2 4 7 7" xfId="8568" xr:uid="{40D93DE5-8ED0-43D5-B0CF-8FDF329721CF}"/>
    <cellStyle name="Normal 2 2 4 7 7 2" xfId="28608" xr:uid="{969F1B2E-3E40-43E7-805F-8CDD733C2501}"/>
    <cellStyle name="Normal 2 2 4 7 7 3" xfId="17838" xr:uid="{E38A5D94-B9AA-47CC-AB60-9D4107917A33}"/>
    <cellStyle name="Normal 2 2 4 7 8" xfId="10554" xr:uid="{65FA22F4-E501-486A-98C7-97BADDDE7826}"/>
    <cellStyle name="Normal 2 2 4 7 8 2" xfId="20671" xr:uid="{E517DC50-76B5-49EC-A281-7C295EC16997}"/>
    <cellStyle name="Normal 2 2 4 7 9" xfId="23909" xr:uid="{1805FB36-850A-475B-8B58-8BFA50B084F3}"/>
    <cellStyle name="Normal 2 2 4 8" xfId="882" xr:uid="{00000000-0005-0000-0000-000072030000}"/>
    <cellStyle name="Normal 2 2 4 8 10" xfId="13167" xr:uid="{70A833E9-2702-46B1-ABC8-1614EE628F0A}"/>
    <cellStyle name="Normal 2 2 4 8 2" xfId="883" xr:uid="{00000000-0005-0000-0000-000073030000}"/>
    <cellStyle name="Normal 2 2 4 8 2 2" xfId="1995" xr:uid="{7A04155B-5ABF-4345-B00D-CA3F0A8E2A2B}"/>
    <cellStyle name="Normal 2 2 4 8 2 2 2" xfId="7242" xr:uid="{D3DF9FA2-D5D3-4CB4-BA19-F744F21E780F}"/>
    <cellStyle name="Normal 2 2 4 8 2 2 2 2" xfId="29046" xr:uid="{C020F8D5-A5B3-4A99-9C39-97065AC93DDB}"/>
    <cellStyle name="Normal 2 2 4 8 2 2 2 3" xfId="26847" xr:uid="{69E3C19E-7E22-4B0D-8506-2F59A3E29558}"/>
    <cellStyle name="Normal 2 2 4 8 2 2 2 4" xfId="16170" xr:uid="{7E551144-3FA5-4E3A-B2E4-5F936F78FC93}"/>
    <cellStyle name="Normal 2 2 4 8 2 2 3" xfId="5819" xr:uid="{D7FE2477-E18B-4FB9-9D87-8C4644D188D6}"/>
    <cellStyle name="Normal 2 2 4 8 2 2 3 2" xfId="27725" xr:uid="{D0DD6AE8-E638-4D67-86A9-F01674B073EB}"/>
    <cellStyle name="Normal 2 2 4 8 2 2 3 3" xfId="19003" xr:uid="{5CE96EAD-591A-4328-A555-AD4EAA9754CB}"/>
    <cellStyle name="Normal 2 2 4 8 2 2 4" xfId="11648" xr:uid="{8FDC5634-A74B-448A-8F87-C2DBA709D771}"/>
    <cellStyle name="Normal 2 2 4 8 2 2 4 2" xfId="21836" xr:uid="{06E3CBD4-C7BC-4F84-BC13-27251441AC4C}"/>
    <cellStyle name="Normal 2 2 4 8 2 2 5" xfId="24446" xr:uid="{FE708AB8-839D-43F4-955E-4D7CBDB6B3B0}"/>
    <cellStyle name="Normal 2 2 4 8 2 2 6" xfId="14023" xr:uid="{6F5C35BA-D9E8-4199-842D-2168A917D68D}"/>
    <cellStyle name="Normal 2 2 4 8 2 3" xfId="5206" xr:uid="{D1E85027-EEA0-4A1F-9990-4C04D6251098}"/>
    <cellStyle name="Normal 2 2 4 8 2 3 2" xfId="6775" xr:uid="{51316A69-F854-4970-A24E-83281A2D05DB}"/>
    <cellStyle name="Normal 2 2 4 8 2 3 3" xfId="29073" xr:uid="{5B530E07-8181-4406-B3D1-A9B8B8220029}"/>
    <cellStyle name="Normal 2 2 4 8 2 3 4" xfId="15010" xr:uid="{3AE0CD51-C960-4AB7-AF4E-2B4695EDCA30}"/>
    <cellStyle name="Normal 2 2 4 8 2 4" xfId="5407" xr:uid="{2DB8CF83-BDEE-4579-85D8-E205C0C10C96}"/>
    <cellStyle name="Normal 2 2 4 8 2 4 2" xfId="27960" xr:uid="{6BB3E9F5-C19A-4106-8083-5244407687FA}"/>
    <cellStyle name="Normal 2 2 4 8 2 4 3" xfId="28275" xr:uid="{9BB643EA-E0E1-4FAA-8149-A164AD43C6EC}"/>
    <cellStyle name="Normal 2 2 4 8 2 4 4" xfId="17842" xr:uid="{89FFA153-4265-4155-B8F2-E5E45C92F180}"/>
    <cellStyle name="Normal 2 2 4 8 2 5" xfId="10558" xr:uid="{4EDD9902-EBC4-4451-A0BB-6F7AB4A0ECEB}"/>
    <cellStyle name="Normal 2 2 4 8 2 5 2" xfId="29745" xr:uid="{86327B91-2FF3-4326-9932-1BDDE23B01AD}"/>
    <cellStyle name="Normal 2 2 4 8 2 5 3" xfId="20675" xr:uid="{2D0A3613-32E1-46FE-8EF6-F7B1B71C7179}"/>
    <cellStyle name="Normal 2 2 4 8 2 6" xfId="25000" xr:uid="{0B75F8F5-5ED2-460B-9BD9-16FCBA67CB3F}"/>
    <cellStyle name="Normal 2 2 4 8 2 7" xfId="13325" xr:uid="{D75024F4-CB5C-4617-AA2C-FEC438647FC8}"/>
    <cellStyle name="Normal 2 2 4 8 3" xfId="884" xr:uid="{00000000-0005-0000-0000-000074030000}"/>
    <cellStyle name="Normal 2 2 4 8 3 2" xfId="6776" xr:uid="{B2D052A7-5523-41D4-B661-4CF0717F006E}"/>
    <cellStyle name="Normal 2 2 4 8 3 2 2" xfId="26528" xr:uid="{696DA6D4-DB17-4CA5-96C2-1EC30F533AE5}"/>
    <cellStyle name="Normal 2 2 4 8 3 2 3" xfId="28507" xr:uid="{EFD17C09-75F8-4DF0-B31D-F27F6075684B}"/>
    <cellStyle name="Normal 2 2 4 8 3 2 4" xfId="15011" xr:uid="{AECED215-17AD-49BB-A0DF-B39E58E46A3B}"/>
    <cellStyle name="Normal 2 2 4 8 3 3" xfId="5820" xr:uid="{5B45BFF4-6C8E-435F-BBC3-D021C8EB287F}"/>
    <cellStyle name="Normal 2 2 4 8 3 3 2" xfId="26646" xr:uid="{532D6913-6A61-40C7-AA13-657CF4DC1667}"/>
    <cellStyle name="Normal 2 2 4 8 3 3 3" xfId="27462" xr:uid="{45C21AD1-5CB0-477C-A8F7-9AA29616992A}"/>
    <cellStyle name="Normal 2 2 4 8 3 3 4" xfId="17843" xr:uid="{D16FBB13-3421-4B1E-B5A4-7AFF5439633D}"/>
    <cellStyle name="Normal 2 2 4 8 3 4" xfId="10559" xr:uid="{48801710-8967-4B4C-9CEA-33F4F673DB42}"/>
    <cellStyle name="Normal 2 2 4 8 3 4 2" xfId="29746" xr:uid="{A7716CD1-FB05-4DE2-A44D-65677A71F2BE}"/>
    <cellStyle name="Normal 2 2 4 8 3 4 3" xfId="20676" xr:uid="{2A3969E4-49E6-495C-8F13-E0D985546478}"/>
    <cellStyle name="Normal 2 2 4 8 3 5" xfId="23352" xr:uid="{AC1AF2E3-34AD-41E2-9361-37AD19A75EB0}"/>
    <cellStyle name="Normal 2 2 4 8 3 6" xfId="13767" xr:uid="{E2B28A2A-CAB2-4096-BD33-091B17B66A85}"/>
    <cellStyle name="Normal 2 2 4 8 4" xfId="1994" xr:uid="{38D8398F-37EB-4A74-AC98-FBC186BAABD1}"/>
    <cellStyle name="Normal 2 2 4 8 4 2" xfId="7241" xr:uid="{A9CD771C-EB21-4CFB-9363-557C558A47CC}"/>
    <cellStyle name="Normal 2 2 4 8 4 2 2" xfId="29008" xr:uid="{9872DA4B-6BDE-4657-9765-B8CB787D68DA}"/>
    <cellStyle name="Normal 2 2 4 8 4 2 3" xfId="18438" xr:uid="{87691355-321A-48D1-9137-B8D1CFE156C3}"/>
    <cellStyle name="Normal 2 2 4 8 4 3" xfId="5818" xr:uid="{C6A2A4C1-8160-42B3-9514-8DC7705A749D}"/>
    <cellStyle name="Normal 2 2 4 8 4 3 2" xfId="21271" xr:uid="{DA4D0911-EE5C-4AEE-AC5E-E2F87900CFDB}"/>
    <cellStyle name="Normal 2 2 4 8 4 4" xfId="23440" xr:uid="{FF4692F7-9B5B-4438-8073-8A174278E209}"/>
    <cellStyle name="Normal 2 2 4 8 4 5" xfId="15605" xr:uid="{27FEC034-63BF-4598-AD87-8B9865D0BCB8}"/>
    <cellStyle name="Normal 2 2 4 8 5" xfId="4356" xr:uid="{B9712457-C4AA-46A8-A108-A80322877571}"/>
    <cellStyle name="Normal 2 2 4 8 5 2" xfId="6774" xr:uid="{5C4F685D-6770-4E8B-9B50-4F6645524A47}"/>
    <cellStyle name="Normal 2 2 4 8 5 2 2" xfId="29328" xr:uid="{C2264A33-0AAD-4F47-AAD9-FF1C70EB705A}"/>
    <cellStyle name="Normal 2 2 4 8 5 2 3" xfId="19750" xr:uid="{7C319410-0482-4457-A33B-70A18E38012D}"/>
    <cellStyle name="Normal 2 2 4 8 5 3" xfId="12365" xr:uid="{DB49C9D7-78ED-4B43-9996-F361C824CA05}"/>
    <cellStyle name="Normal 2 2 4 8 5 3 2" xfId="22583" xr:uid="{CE9C3763-8E65-419D-B9FB-2A2C7C9BE4E4}"/>
    <cellStyle name="Normal 2 2 4 8 5 4" xfId="26168" xr:uid="{059E5ADE-DABE-48E2-AA9E-11970C47D43A}"/>
    <cellStyle name="Normal 2 2 4 8 5 5" xfId="16917" xr:uid="{83D8EC03-C11C-42CF-B1CC-0AAA659681A0}"/>
    <cellStyle name="Normal 2 2 4 8 6" xfId="5339" xr:uid="{64950B69-8FC0-40DA-B3AB-B9FA42447E0C}"/>
    <cellStyle name="Normal 2 2 4 8 6 2" xfId="28269" xr:uid="{AD036E02-9CC5-49EB-84B4-1A44AC899427}"/>
    <cellStyle name="Normal 2 2 4 8 6 3" xfId="26777" xr:uid="{158C2B14-2D50-441E-AA9D-851AAACA15A8}"/>
    <cellStyle name="Normal 2 2 4 8 6 4" xfId="15009" xr:uid="{2A47F5EB-F878-4D89-A637-8EE36A262C0C}"/>
    <cellStyle name="Normal 2 2 4 8 7" xfId="8569" xr:uid="{61E48307-AFEE-436A-9988-7C016930A211}"/>
    <cellStyle name="Normal 2 2 4 8 7 2" xfId="28711" xr:uid="{EE0B74E3-0AB3-4977-A057-2951B562C2F3}"/>
    <cellStyle name="Normal 2 2 4 8 7 3" xfId="17841" xr:uid="{4A76CA4C-8752-4836-9883-B6756425F9FB}"/>
    <cellStyle name="Normal 2 2 4 8 8" xfId="10557" xr:uid="{CCF731BE-84C3-4DC4-9892-E21329971825}"/>
    <cellStyle name="Normal 2 2 4 8 8 2" xfId="20674" xr:uid="{B5A6E600-D5DA-4314-9A02-980EF1D1D6FD}"/>
    <cellStyle name="Normal 2 2 4 8 9" xfId="23559" xr:uid="{0953A2A8-632D-4931-A30F-C6AE30F731AF}"/>
    <cellStyle name="Normal 2 2 4 9" xfId="885" xr:uid="{00000000-0005-0000-0000-000075030000}"/>
    <cellStyle name="Normal 2 2 4 9 10" xfId="13160" xr:uid="{5E54A753-3229-48BC-93D5-5EA452FF842B}"/>
    <cellStyle name="Normal 2 2 4 9 2" xfId="1996" xr:uid="{F9F8522B-6306-4E19-B326-6F6F8E9831BA}"/>
    <cellStyle name="Normal 2 2 4 9 2 2" xfId="7243" xr:uid="{37DBAF21-759F-483B-A9F6-85D5FAC0548A}"/>
    <cellStyle name="Normal 2 2 4 9 2 2 2" xfId="25955" xr:uid="{AB6BA5C7-5DF0-40A7-834E-5019CDA53DC0}"/>
    <cellStyle name="Normal 2 2 4 9 2 2 3" xfId="28905" xr:uid="{1F0382AC-154B-4F0A-AD8F-4820B641800E}"/>
    <cellStyle name="Normal 2 2 4 9 2 2 4" xfId="16405" xr:uid="{5BD9C719-6FC2-4DF8-A581-C15707452286}"/>
    <cellStyle name="Normal 2 2 4 9 2 3" xfId="5821" xr:uid="{0CBD57EA-322B-4631-8A24-F2F5901BAE12}"/>
    <cellStyle name="Normal 2 2 4 9 2 3 2" xfId="26348" xr:uid="{01ADF707-62AF-41B3-A976-C07E84673243}"/>
    <cellStyle name="Normal 2 2 4 9 2 3 3" xfId="29225" xr:uid="{5D3DC9B1-BFBB-4693-A731-F5BF97607BFA}"/>
    <cellStyle name="Normal 2 2 4 9 2 3 4" xfId="19238" xr:uid="{F8262088-F4AC-41CF-ABAC-BFBD38DF96D4}"/>
    <cellStyle name="Normal 2 2 4 9 2 4" xfId="11858" xr:uid="{2A994AB0-2A6D-4746-9120-F0C2F83B2796}"/>
    <cellStyle name="Normal 2 2 4 9 2 4 2" xfId="29823" xr:uid="{130ECCA9-326B-423F-9672-DCB369911898}"/>
    <cellStyle name="Normal 2 2 4 9 2 4 3" xfId="22071" xr:uid="{1684978A-6F9F-4EF3-B3A7-42B6A54C9829}"/>
    <cellStyle name="Normal 2 2 4 9 2 5" xfId="23260" xr:uid="{749D8A37-E55C-4692-B8B1-74BD464BC17B}"/>
    <cellStyle name="Normal 2 2 4 9 2 6" xfId="14320" xr:uid="{DB621F6C-F007-457D-9A91-BFB0109DF124}"/>
    <cellStyle name="Normal 2 2 4 9 3" xfId="3670" xr:uid="{2D1FD81E-95B4-4FFA-896C-78A510071F4C}"/>
    <cellStyle name="Normal 2 2 4 9 3 2" xfId="6777" xr:uid="{F6AF9B6F-C8FE-4E44-B681-48E48F7304AB}"/>
    <cellStyle name="Normal 2 2 4 9 3 2 2" xfId="28468" xr:uid="{D86198EC-EA50-4F34-AE80-D464B8C8B3DB}"/>
    <cellStyle name="Normal 2 2 4 9 3 2 3" xfId="15994" xr:uid="{C2F6B314-5B1F-4456-9554-62108E37659E}"/>
    <cellStyle name="Normal 2 2 4 9 3 3" xfId="9328" xr:uid="{29089679-18BE-470E-B7DA-A0C5C720D5B6}"/>
    <cellStyle name="Normal 2 2 4 9 3 3 2" xfId="18827" xr:uid="{AB858F39-AA52-4797-A1E4-50BD8B933BAD}"/>
    <cellStyle name="Normal 2 2 4 9 3 4" xfId="11483" xr:uid="{0F448720-B83E-4CC7-9780-E3A5874B99BC}"/>
    <cellStyle name="Normal 2 2 4 9 3 4 2" xfId="21660" xr:uid="{E91F17A6-D3D9-424A-AFF3-7D220EE206E7}"/>
    <cellStyle name="Normal 2 2 4 9 3 5" xfId="25547" xr:uid="{1DAE8581-BC8D-4BDE-A988-3417CBF5ACE6}"/>
    <cellStyle name="Normal 2 2 4 9 3 6" xfId="13754" xr:uid="{9DA76923-F735-4EA8-B74C-3B2EF6C8B180}"/>
    <cellStyle name="Normal 2 2 4 9 4" xfId="3346" xr:uid="{457E8211-2734-4B20-8065-ECAB86A13BCB}"/>
    <cellStyle name="Normal 2 2 4 9 4 2" xfId="9024" xr:uid="{754311DE-C6DD-4EB6-B01D-16AC57F2D56A}"/>
    <cellStyle name="Normal 2 2 4 9 4 2 2" xfId="28052" xr:uid="{FB3C3669-45B0-4469-867F-6BCBFEC64BA1}"/>
    <cellStyle name="Normal 2 2 4 9 4 2 3" xfId="18431" xr:uid="{5B22DA96-9C3E-46D5-A1CC-B91FBD6370C1}"/>
    <cellStyle name="Normal 2 2 4 9 4 3" xfId="11107" xr:uid="{8FE870F6-DCF5-47A5-9C94-34A2108F0A71}"/>
    <cellStyle name="Normal 2 2 4 9 4 3 2" xfId="21264" xr:uid="{80DB0B07-D5C5-42C2-A1F1-628C5037F006}"/>
    <cellStyle name="Normal 2 2 4 9 4 4" xfId="25396" xr:uid="{C3D3E88C-8889-49D1-811D-586E24CD9FCE}"/>
    <cellStyle name="Normal 2 2 4 9 4 5" xfId="15598" xr:uid="{3DD0BA5A-06F5-47C3-9A46-B1D94AD25ED1}"/>
    <cellStyle name="Normal 2 2 4 9 5" xfId="4263" xr:uid="{07DA90C7-8A15-4531-B412-F0FAB54E00BF}"/>
    <cellStyle name="Normal 2 2 4 9 5 2" xfId="9707" xr:uid="{7451281E-2F9C-4E78-9EC9-507420AA992C}"/>
    <cellStyle name="Normal 2 2 4 9 5 2 2" xfId="19656" xr:uid="{1E90378F-214E-46F2-BAA0-BF9BB7C70AA4}"/>
    <cellStyle name="Normal 2 2 4 9 5 3" xfId="12273" xr:uid="{330C8F2D-1E34-4EFF-8096-4D6179A40A24}"/>
    <cellStyle name="Normal 2 2 4 9 5 3 2" xfId="22489" xr:uid="{E0FF8F1F-FD71-4154-9A55-5C49CBCEF86D}"/>
    <cellStyle name="Normal 2 2 4 9 5 4" xfId="28670" xr:uid="{3D0ADC26-CB57-476C-977F-9BAB3A63E37D}"/>
    <cellStyle name="Normal 2 2 4 9 5 5" xfId="16823" xr:uid="{A2B9E217-0FBE-4FD6-ABB2-A8AFE8C65075}"/>
    <cellStyle name="Normal 2 2 4 9 6" xfId="8032" xr:uid="{D4C33068-6DF4-489F-A59A-F60BDE047418}"/>
    <cellStyle name="Normal 2 2 4 9 6 2" xfId="15012" xr:uid="{7BEA2F53-0D80-4A18-96C6-FE514B4A59C0}"/>
    <cellStyle name="Normal 2 2 4 9 7" xfId="8570" xr:uid="{4655524D-56D6-44FE-ADE0-4111E8372469}"/>
    <cellStyle name="Normal 2 2 4 9 7 2" xfId="17844" xr:uid="{19D03B6E-0E6B-450C-9350-2A99E3B122DD}"/>
    <cellStyle name="Normal 2 2 4 9 8" xfId="10560" xr:uid="{DCA47C48-6AD6-42DD-9618-87F1B2896646}"/>
    <cellStyle name="Normal 2 2 4 9 8 2" xfId="20677" xr:uid="{FC76F4AB-2FBA-4CD8-9B89-873FE6907B44}"/>
    <cellStyle name="Normal 2 2 4 9 9" xfId="25363" xr:uid="{D4EB592F-F161-477B-A577-1D8B46DB7890}"/>
    <cellStyle name="Normal 2 2 5" xfId="886" xr:uid="{00000000-0005-0000-0000-000076030000}"/>
    <cellStyle name="Normal 2 2 5 10" xfId="8033" xr:uid="{AD623EDB-4E31-4689-AB0F-90557ECEC90A}"/>
    <cellStyle name="Normal 2 2 5 10 2" xfId="15013" xr:uid="{8A45FE4B-099A-4563-B378-2D83987F73C2}"/>
    <cellStyle name="Normal 2 2 5 11" xfId="8571" xr:uid="{6015E6E3-EDF1-45E1-B534-A60CEA74CE0C}"/>
    <cellStyle name="Normal 2 2 5 11 2" xfId="17845" xr:uid="{A5871865-9484-4755-B544-4F38BB862675}"/>
    <cellStyle name="Normal 2 2 5 12" xfId="10561" xr:uid="{D3414E88-4396-4492-9BF3-7EB5A432EB89}"/>
    <cellStyle name="Normal 2 2 5 12 2" xfId="20678" xr:uid="{84DE0C3D-FA72-4573-A51C-D84F938CA2F7}"/>
    <cellStyle name="Normal 2 2 5 13" xfId="25108" xr:uid="{A7CAD846-2B4A-4E5A-ADC8-8FDCD1755854}"/>
    <cellStyle name="Normal 2 2 5 14" xfId="13014" xr:uid="{6BBA2854-9D28-483E-84E0-6CA403BB8E46}"/>
    <cellStyle name="Normal 2 2 5 2" xfId="887" xr:uid="{00000000-0005-0000-0000-000077030000}"/>
    <cellStyle name="Normal 2 2 5 2 10" xfId="8572" xr:uid="{B28A2562-B7C3-4908-A222-8958FBB035E9}"/>
    <cellStyle name="Normal 2 2 5 2 10 2" xfId="17846" xr:uid="{B5B1CCBE-59B5-43B7-8BDC-A76F3CADD633}"/>
    <cellStyle name="Normal 2 2 5 2 11" xfId="10562" xr:uid="{70FC9AFD-124E-49B8-9853-9796BFD9FDE8}"/>
    <cellStyle name="Normal 2 2 5 2 11 2" xfId="20679" xr:uid="{00663F9F-F8DF-4A7A-B3EF-ABDB72BB661B}"/>
    <cellStyle name="Normal 2 2 5 2 12" xfId="24243" xr:uid="{ACDA8588-DF92-44E6-B515-AE67B4534832}"/>
    <cellStyle name="Normal 2 2 5 2 13" xfId="13074" xr:uid="{A941A397-3E8F-4AEE-AC16-F92374861155}"/>
    <cellStyle name="Normal 2 2 5 2 2" xfId="888" xr:uid="{00000000-0005-0000-0000-000078030000}"/>
    <cellStyle name="Normal 2 2 5 2 2 10" xfId="10563" xr:uid="{1D617962-1E00-43B1-8AC8-D9E7D6594607}"/>
    <cellStyle name="Normal 2 2 5 2 2 10 2" xfId="20680" xr:uid="{32D4A7A8-AB77-4F00-9647-FE44394D717A}"/>
    <cellStyle name="Normal 2 2 5 2 2 11" xfId="25781" xr:uid="{B1C1EB56-6DAD-4F1A-8533-3EF3A54305EA}"/>
    <cellStyle name="Normal 2 2 5 2 2 12" xfId="13169" xr:uid="{6FD174F8-BDF3-4EBA-979F-CA90164A7666}"/>
    <cellStyle name="Normal 2 2 5 2 2 2" xfId="1999" xr:uid="{3C3809FA-8A97-484F-BD30-926177AE1E8E}"/>
    <cellStyle name="Normal 2 2 5 2 2 2 2" xfId="2529" xr:uid="{8B098799-187C-4DBA-B3BD-55F684A13C34}"/>
    <cellStyle name="Normal 2 2 5 2 2 2 2 2" xfId="7572" xr:uid="{D805FC54-00D6-4750-A349-15C5DE0C16E1}"/>
    <cellStyle name="Normal 2 2 5 2 2 2 2 2 2" xfId="27245" xr:uid="{BF1443C7-E76C-43FF-A27A-4E9C0D9A9880}"/>
    <cellStyle name="Normal 2 2 5 2 2 2 2 2 3" xfId="29034" xr:uid="{230F8DD5-FD0F-4D33-A242-C4F7788B0E5B}"/>
    <cellStyle name="Normal 2 2 5 2 2 2 2 2 4" xfId="16407" xr:uid="{CEF7689B-7349-48EE-9B70-1415083AA768}"/>
    <cellStyle name="Normal 2 2 5 2 2 2 2 3" xfId="6377" xr:uid="{58C671EF-9166-47B9-BB30-DB1B635D4ED0}"/>
    <cellStyle name="Normal 2 2 5 2 2 2 2 3 2" xfId="29226" xr:uid="{0280A80F-D5C8-4081-BEE7-2C35B42F4992}"/>
    <cellStyle name="Normal 2 2 5 2 2 2 2 3 3" xfId="19240" xr:uid="{0EE7B63A-BA61-4055-B0DC-741CC43E85D9}"/>
    <cellStyle name="Normal 2 2 5 2 2 2 2 4" xfId="11860" xr:uid="{54602172-C7DE-459F-AA22-2888A4B2A0ED}"/>
    <cellStyle name="Normal 2 2 5 2 2 2 2 4 2" xfId="22073" xr:uid="{BC6E8CE5-E333-4462-9C56-43F5562A33CF}"/>
    <cellStyle name="Normal 2 2 5 2 2 2 2 5" xfId="25458" xr:uid="{663A41D2-C374-4863-85A4-1C13090A424D}"/>
    <cellStyle name="Normal 2 2 5 2 2 2 2 6" xfId="14322" xr:uid="{90659D57-A0E9-4BD7-83B4-9FD5C100675C}"/>
    <cellStyle name="Normal 2 2 5 2 2 2 3" xfId="4717" xr:uid="{654374E3-BA03-4BCB-A240-FE85FC29010B}"/>
    <cellStyle name="Normal 2 2 5 2 2 2 3 2" xfId="10019" xr:uid="{22F9EF59-4B22-4950-847D-56EEE1ABFD37}"/>
    <cellStyle name="Normal 2 2 5 2 2 2 3 2 2" xfId="29458" xr:uid="{2818E9B2-F930-412B-A35F-DA23F4C96E03}"/>
    <cellStyle name="Normal 2 2 5 2 2 2 3 2 3" xfId="20051" xr:uid="{89AD2B43-8EE5-472E-951B-6873CF417813}"/>
    <cellStyle name="Normal 2 2 5 2 2 2 3 3" xfId="12666" xr:uid="{A24C7135-D438-43B2-9923-68AF0149367A}"/>
    <cellStyle name="Normal 2 2 5 2 2 2 3 3 2" xfId="22884" xr:uid="{142E0269-D5F5-449D-B1A5-868E959B7806}"/>
    <cellStyle name="Normal 2 2 5 2 2 2 3 4" xfId="25970" xr:uid="{E48D1584-95FB-4459-AC98-D5D1F2B798CD}"/>
    <cellStyle name="Normal 2 2 5 2 2 2 3 5" xfId="17218" xr:uid="{B61F5378-A00A-419A-9334-954E355CB4E9}"/>
    <cellStyle name="Normal 2 2 5 2 2 2 4" xfId="5824" xr:uid="{0EFD50A2-C22D-4F29-86D6-3A420F5B1B12}"/>
    <cellStyle name="Normal 2 2 5 2 2 2 4 2" xfId="28574" xr:uid="{77A417BF-4CC9-4102-857E-51EADA22848E}"/>
    <cellStyle name="Normal 2 2 5 2 2 2 4 3" xfId="16005" xr:uid="{1DED99E6-9D87-46E1-8122-7D83663AB872}"/>
    <cellStyle name="Normal 2 2 5 2 2 2 5" xfId="9337" xr:uid="{0FA0A1F3-11F2-4D23-AE44-EBE6CE7C6BDF}"/>
    <cellStyle name="Normal 2 2 5 2 2 2 5 2" xfId="18838" xr:uid="{E58951FD-DE51-4BBE-A13F-E39FB9CAF095}"/>
    <cellStyle name="Normal 2 2 5 2 2 2 6" xfId="11494" xr:uid="{F551AA54-6AC6-432B-AD84-9546CD0FEC2C}"/>
    <cellStyle name="Normal 2 2 5 2 2 2 6 2" xfId="21671" xr:uid="{D7482E03-C1A7-4427-A6A0-7CDAEC902086}"/>
    <cellStyle name="Normal 2 2 5 2 2 2 7" xfId="23904" xr:uid="{E362E54E-73FA-43FF-90A9-3F0FBE646809}"/>
    <cellStyle name="Normal 2 2 5 2 2 2 8" xfId="13770" xr:uid="{857BDE74-BCAF-446A-9508-3A13258E2FA4}"/>
    <cellStyle name="Normal 2 2 5 2 2 3" xfId="2530" xr:uid="{FE40B10F-003E-40CD-A879-B827365C4663}"/>
    <cellStyle name="Normal 2 2 5 2 2 3 2" xfId="4879" xr:uid="{B1FDA070-90A6-4C48-A17C-DE3CDFC7842A}"/>
    <cellStyle name="Normal 2 2 5 2 2 3 2 2" xfId="10150" xr:uid="{698B9E41-CEBB-4023-9B9F-8A25274F29AD}"/>
    <cellStyle name="Normal 2 2 5 2 2 3 2 2 2" xfId="29575" xr:uid="{BECFD8C9-981B-4DE3-9CC9-51E7C2CBC4EE}"/>
    <cellStyle name="Normal 2 2 5 2 2 3 2 2 3" xfId="20220" xr:uid="{1E810D5A-AABB-4138-800C-2864F8763A84}"/>
    <cellStyle name="Normal 2 2 5 2 2 3 2 3" xfId="12828" xr:uid="{6DDAACE7-7003-4C96-A2B2-372379F3A032}"/>
    <cellStyle name="Normal 2 2 5 2 2 3 2 3 2" xfId="23053" xr:uid="{94B2A70F-47A2-4793-97F7-7EA1F1221543}"/>
    <cellStyle name="Normal 2 2 5 2 2 3 2 4" xfId="28128" xr:uid="{43AEAAB6-5A42-4576-AB21-FF24BE4446CB}"/>
    <cellStyle name="Normal 2 2 5 2 2 3 2 5" xfId="17387" xr:uid="{331E0CC4-806A-4C08-A44A-EEFEEA7E3150}"/>
    <cellStyle name="Normal 2 2 5 2 2 3 3" xfId="6378" xr:uid="{78047DB1-DCA6-421C-93C8-7247D181590A}"/>
    <cellStyle name="Normal 2 2 5 2 2 3 3 2" xfId="27817" xr:uid="{1418FBFD-6339-45E3-9841-081C7BABFBF7}"/>
    <cellStyle name="Normal 2 2 5 2 2 3 3 3" xfId="16408" xr:uid="{EAAC2B1C-5909-4386-B7A8-0072E30D62DD}"/>
    <cellStyle name="Normal 2 2 5 2 2 3 4" xfId="9541" xr:uid="{73FE765B-9684-492E-B2A3-2412A0821E78}"/>
    <cellStyle name="Normal 2 2 5 2 2 3 4 2" xfId="19241" xr:uid="{23328EC1-0791-4C02-8729-E515DAE8EFBC}"/>
    <cellStyle name="Normal 2 2 5 2 2 3 5" xfId="11861" xr:uid="{4B9C31CD-E898-49F0-B2AA-DAB23A2AE362}"/>
    <cellStyle name="Normal 2 2 5 2 2 3 5 2" xfId="22074" xr:uid="{671D485E-7C2A-46BC-90DF-F1FE7438F035}"/>
    <cellStyle name="Normal 2 2 5 2 2 3 6" xfId="25995" xr:uid="{81537F08-B775-488E-B50E-C5E89C512772}"/>
    <cellStyle name="Normal 2 2 5 2 2 3 7" xfId="14323" xr:uid="{2F5AB5CF-0DA4-4617-B352-C74BA55CCA74}"/>
    <cellStyle name="Normal 2 2 5 2 2 4" xfId="2528" xr:uid="{69F54558-CB3F-46E8-8554-968DDF48A2A0}"/>
    <cellStyle name="Normal 2 2 5 2 2 4 2" xfId="7571" xr:uid="{D6A4A59C-17E7-4362-B6DF-88EA395B16AC}"/>
    <cellStyle name="Normal 2 2 5 2 2 4 2 2" xfId="28724" xr:uid="{228D6735-4E33-4402-9F99-242A0D5211C0}"/>
    <cellStyle name="Normal 2 2 5 2 2 4 2 3" xfId="16406" xr:uid="{7B94C899-5467-4AA4-B2A6-3522A0051EA3}"/>
    <cellStyle name="Normal 2 2 5 2 2 4 3" xfId="6376" xr:uid="{E2770660-E286-429B-B07B-A3ADA9B81CB3}"/>
    <cellStyle name="Normal 2 2 5 2 2 4 3 2" xfId="19239" xr:uid="{344A2F04-F68D-495F-BF9A-D7AC1CC0492E}"/>
    <cellStyle name="Normal 2 2 5 2 2 4 4" xfId="11859" xr:uid="{68BAC72D-4247-43AF-91DD-616B71FD8F02}"/>
    <cellStyle name="Normal 2 2 5 2 2 4 4 2" xfId="22072" xr:uid="{3C925AE1-063E-41E7-A00A-3AF044181775}"/>
    <cellStyle name="Normal 2 2 5 2 2 4 5" xfId="25527" xr:uid="{54462A0F-4822-4142-8C55-1622DFCF0C28}"/>
    <cellStyle name="Normal 2 2 5 2 2 4 6" xfId="14321" xr:uid="{B115F8AC-89D6-499B-8C48-C0A19F949292}"/>
    <cellStyle name="Normal 2 2 5 2 2 5" xfId="3609" xr:uid="{6AE8BDE2-266E-4135-A299-462A25E4E9BE}"/>
    <cellStyle name="Normal 2 2 5 2 2 5 2" xfId="6780" xr:uid="{BBF78A65-70B4-48F7-9860-4BFF421DB8FE}"/>
    <cellStyle name="Normal 2 2 5 2 2 5 2 2" xfId="28776" xr:uid="{68CCA21A-4F7F-4425-A877-92F2F3D9350F}"/>
    <cellStyle name="Normal 2 2 5 2 2 5 2 3" xfId="15920" xr:uid="{44506CA3-97F7-4795-8303-E5A2E7C9F1BC}"/>
    <cellStyle name="Normal 2 2 5 2 2 5 3" xfId="9263" xr:uid="{B3E690DE-9124-45EE-9A28-44DFF03E1E9B}"/>
    <cellStyle name="Normal 2 2 5 2 2 5 3 2" xfId="18753" xr:uid="{92FCF526-44F9-44B0-80D9-9DB76F496750}"/>
    <cellStyle name="Normal 2 2 5 2 2 5 4" xfId="11409" xr:uid="{8D889E3C-F09C-4086-A995-115A3002F2F0}"/>
    <cellStyle name="Normal 2 2 5 2 2 5 4 2" xfId="21586" xr:uid="{BD111755-D1A4-4C37-B38D-F15BFB1CF472}"/>
    <cellStyle name="Normal 2 2 5 2 2 5 5" xfId="23381" xr:uid="{4548823D-4CD6-469C-8D54-86137E0D070A}"/>
    <cellStyle name="Normal 2 2 5 2 2 5 6" xfId="13639" xr:uid="{544ED5D9-686C-4AFE-8B06-D7E67FC7BC94}"/>
    <cellStyle name="Normal 2 2 5 2 2 6" xfId="3353" xr:uid="{1E4DF3A6-C459-4FF6-AC81-10E046EA6BD9}"/>
    <cellStyle name="Normal 2 2 5 2 2 6 2" xfId="9029" xr:uid="{8CB9AFAB-74C2-45B7-B91E-71895A5314E2}"/>
    <cellStyle name="Normal 2 2 5 2 2 6 2 2" xfId="18440" xr:uid="{842FEDBD-3BD4-47FA-94C7-5F86357B116E}"/>
    <cellStyle name="Normal 2 2 5 2 2 6 3" xfId="11114" xr:uid="{EAA83F7B-0E0F-45AB-8614-16429F5B44B7}"/>
    <cellStyle name="Normal 2 2 5 2 2 6 3 2" xfId="21273" xr:uid="{2D786801-E3C6-437E-9AF0-8E961647F578}"/>
    <cellStyle name="Normal 2 2 5 2 2 6 4" xfId="25289" xr:uid="{6A08E59A-ED58-4AC3-8EF0-D1AFFD7BCAD7}"/>
    <cellStyle name="Normal 2 2 5 2 2 6 5" xfId="15607" xr:uid="{FFD48BB4-C91D-40E9-B83E-DC94A8BC0088}"/>
    <cellStyle name="Normal 2 2 5 2 2 7" xfId="4268" xr:uid="{13B8FEEB-AC8B-4D54-BA7C-AA718FBA4A1F}"/>
    <cellStyle name="Normal 2 2 5 2 2 7 2" xfId="9712" xr:uid="{518BBA7B-F952-4EE0-ADB8-9BAB33B4B9EB}"/>
    <cellStyle name="Normal 2 2 5 2 2 7 2 2" xfId="19661" xr:uid="{9605C3CE-3922-47F4-B3DD-5F66CBCBDFE7}"/>
    <cellStyle name="Normal 2 2 5 2 2 7 3" xfId="12278" xr:uid="{E7B0D734-994D-4060-92A6-9A85C5A0199C}"/>
    <cellStyle name="Normal 2 2 5 2 2 7 3 2" xfId="22494" xr:uid="{E24A6B86-9A4B-467A-9ABA-2280B98ADEFA}"/>
    <cellStyle name="Normal 2 2 5 2 2 7 4" xfId="16828" xr:uid="{9A7D23C5-3B9C-4A33-A3C6-35AB4AEF1642}"/>
    <cellStyle name="Normal 2 2 5 2 2 8" xfId="8035" xr:uid="{22E2BCDC-7B79-493F-A59E-49EE4208CE83}"/>
    <cellStyle name="Normal 2 2 5 2 2 8 2" xfId="15015" xr:uid="{46798441-D0DD-4C23-B063-B2B67C0AD4EA}"/>
    <cellStyle name="Normal 2 2 5 2 2 9" xfId="8573" xr:uid="{1C5A1501-896B-4996-AE03-8A8CED0811B8}"/>
    <cellStyle name="Normal 2 2 5 2 2 9 2" xfId="17847" xr:uid="{C114AC29-FEC1-4F34-935C-7C0C3DE3A8A5}"/>
    <cellStyle name="Normal 2 2 5 2 3" xfId="889" xr:uid="{00000000-0005-0000-0000-000079030000}"/>
    <cellStyle name="Normal 2 2 5 2 3 2" xfId="2531" xr:uid="{8A98A7E7-B484-48FB-A8A0-ADD31C904807}"/>
    <cellStyle name="Normal 2 2 5 2 3 2 2" xfId="7573" xr:uid="{A164473A-1BD9-4729-8ABB-0CD78633DC34}"/>
    <cellStyle name="Normal 2 2 5 2 3 2 2 2" xfId="28375" xr:uid="{6D285D98-0C81-46D2-8FC2-82B94874F5AE}"/>
    <cellStyle name="Normal 2 2 5 2 3 2 2 3" xfId="26918" xr:uid="{CD81A7E1-DC59-4293-92E6-03B145A3BFA1}"/>
    <cellStyle name="Normal 2 2 5 2 3 2 2 4" xfId="16409" xr:uid="{0698692C-879A-47F8-BC9E-36579BDE1294}"/>
    <cellStyle name="Normal 2 2 5 2 3 2 3" xfId="6379" xr:uid="{56FBF948-C500-4157-9D7D-B4901EF3B903}"/>
    <cellStyle name="Normal 2 2 5 2 3 2 3 2" xfId="29227" xr:uid="{615F0384-1408-4C8B-B001-22F57577036B}"/>
    <cellStyle name="Normal 2 2 5 2 3 2 3 3" xfId="19242" xr:uid="{A28D521B-AE8B-43EC-A8EB-179D66A21BCE}"/>
    <cellStyle name="Normal 2 2 5 2 3 2 4" xfId="11862" xr:uid="{591D0665-8ACD-483F-A818-9F833EE151F8}"/>
    <cellStyle name="Normal 2 2 5 2 3 2 4 2" xfId="22075" xr:uid="{0A800E74-3205-46D3-9233-F361A53DBA1C}"/>
    <cellStyle name="Normal 2 2 5 2 3 2 5" xfId="24759" xr:uid="{4A33E28B-C3F9-4366-8992-F36E89B79217}"/>
    <cellStyle name="Normal 2 2 5 2 3 2 6" xfId="14324" xr:uid="{FE129B4F-D15A-4913-8935-F48F328D6D15}"/>
    <cellStyle name="Normal 2 2 5 2 3 3" xfId="3674" xr:uid="{1DAD8B94-CE2B-43BE-92DB-D32DC23ABA9B}"/>
    <cellStyle name="Normal 2 2 5 2 3 3 2" xfId="8338" xr:uid="{1439C971-EF68-4BC6-9B1C-05B1BFBABE6C}"/>
    <cellStyle name="Normal 2 2 5 2 3 3 2 2" xfId="28158" xr:uid="{71CA9142-C31B-4A09-AD11-73A94681137B}"/>
    <cellStyle name="Normal 2 2 5 2 3 3 2 3" xfId="16004" xr:uid="{6FA6BB10-79BC-4167-BE66-DA9FE4E324ED}"/>
    <cellStyle name="Normal 2 2 5 2 3 3 3" xfId="9336" xr:uid="{B3363871-BD9A-45D2-BAA4-0389387E89BE}"/>
    <cellStyle name="Normal 2 2 5 2 3 3 3 2" xfId="18837" xr:uid="{5A92CAB9-C7CF-42F5-B812-36FD4B1AD539}"/>
    <cellStyle name="Normal 2 2 5 2 3 3 4" xfId="11493" xr:uid="{1AD659FB-699A-4E8B-AECD-A4380BA67F3E}"/>
    <cellStyle name="Normal 2 2 5 2 3 3 4 2" xfId="21670" xr:uid="{92203572-C33E-4C75-8042-4D12AEA3E381}"/>
    <cellStyle name="Normal 2 2 5 2 3 3 5" xfId="25177" xr:uid="{CF53D49F-EE51-4408-9C58-51C673BB17BA}"/>
    <cellStyle name="Normal 2 2 5 2 3 3 6" xfId="13769" xr:uid="{87FB8DE3-9F0C-48C7-8B10-D08C18FCBD5F}"/>
    <cellStyle name="Normal 2 2 5 2 3 4" xfId="4585" xr:uid="{7A464BF1-7764-413A-8BF1-4BF28D2A0FDC}"/>
    <cellStyle name="Normal 2 2 5 2 3 4 2" xfId="9929" xr:uid="{B169CCB6-4CE2-4A77-88D4-C6F7EF1DBBA3}"/>
    <cellStyle name="Normal 2 2 5 2 3 4 2 2" xfId="29380" xr:uid="{543D0EDB-9703-4DDF-B5D7-1ACA5FD72267}"/>
    <cellStyle name="Normal 2 2 5 2 3 4 2 3" xfId="19919" xr:uid="{20B90DBF-E4CE-4C13-BED0-A2713F036F95}"/>
    <cellStyle name="Normal 2 2 5 2 3 4 3" xfId="12534" xr:uid="{DABC04B8-6484-440F-9A2C-C16426781EB0}"/>
    <cellStyle name="Normal 2 2 5 2 3 4 3 2" xfId="22752" xr:uid="{7356390A-D088-47E5-A815-F3AF43FEE965}"/>
    <cellStyle name="Normal 2 2 5 2 3 4 4" xfId="24041" xr:uid="{DDD94170-8245-4906-AD13-25F171F68DAF}"/>
    <cellStyle name="Normal 2 2 5 2 3 4 5" xfId="17086" xr:uid="{41E149FE-FD3C-4CA5-BEC3-464B10842001}"/>
    <cellStyle name="Normal 2 2 5 2 3 5" xfId="8036" xr:uid="{72E998C7-25FB-41C4-A933-BB8A3910F5F2}"/>
    <cellStyle name="Normal 2 2 5 2 3 5 2" xfId="26757" xr:uid="{93FAAD3D-FA01-40DB-BD25-7E4265A95AF0}"/>
    <cellStyle name="Normal 2 2 5 2 3 5 3" xfId="15016" xr:uid="{DE01E1A2-3EF2-41D4-BB22-73965DBCFE63}"/>
    <cellStyle name="Normal 2 2 5 2 3 6" xfId="8574" xr:uid="{2A31679B-3DF1-416D-9F45-89FADB3E466B}"/>
    <cellStyle name="Normal 2 2 5 2 3 6 2" xfId="17848" xr:uid="{14A62E1E-6485-4D10-91F6-2CA59B05A60A}"/>
    <cellStyle name="Normal 2 2 5 2 3 7" xfId="10564" xr:uid="{F60F2967-2D6E-49F1-B199-5519481B9FD9}"/>
    <cellStyle name="Normal 2 2 5 2 3 7 2" xfId="20681" xr:uid="{47087953-6973-4C5F-A43E-AD8C4EE46742}"/>
    <cellStyle name="Normal 2 2 5 2 3 8" xfId="25175" xr:uid="{5B042E40-9C09-43B9-BB12-02CCEDC4E0E1}"/>
    <cellStyle name="Normal 2 2 5 2 3 9" xfId="13327" xr:uid="{DD029D2D-D13F-4932-BB4A-2EDD9211E803}"/>
    <cellStyle name="Normal 2 2 5 2 4" xfId="1998" xr:uid="{D9049E26-69B2-4412-B5B1-72A38E216E5E}"/>
    <cellStyle name="Normal 2 2 5 2 4 2" xfId="4880" xr:uid="{4003834A-EB04-4A51-B1B6-9553E82F2B3A}"/>
    <cellStyle name="Normal 2 2 5 2 4 2 2" xfId="10151" xr:uid="{D3F30F44-C117-4A13-A479-5712393D9C73}"/>
    <cellStyle name="Normal 2 2 5 2 4 2 2 2" xfId="29576" xr:uid="{C194F26F-3822-4394-AF44-0504F9265764}"/>
    <cellStyle name="Normal 2 2 5 2 4 2 2 3" xfId="20221" xr:uid="{F7D80BF7-6110-406D-933E-6C852192042A}"/>
    <cellStyle name="Normal 2 2 5 2 4 2 3" xfId="12829" xr:uid="{CCFBD5EB-25B5-4FC4-BFC5-77C104AA2AC8}"/>
    <cellStyle name="Normal 2 2 5 2 4 2 3 2" xfId="23054" xr:uid="{7E1134F3-D2B9-4CAB-8BAF-F17D342FC59F}"/>
    <cellStyle name="Normal 2 2 5 2 4 2 4" xfId="24271" xr:uid="{B8E56CF4-FB56-46AD-BB11-6F7371215C96}"/>
    <cellStyle name="Normal 2 2 5 2 4 2 5" xfId="17388" xr:uid="{56024928-39EB-400F-9640-FEB4633F8B32}"/>
    <cellStyle name="Normal 2 2 5 2 4 3" xfId="5823" xr:uid="{49D2D34D-3C83-4DDC-BEBF-28C4E0465C39}"/>
    <cellStyle name="Normal 2 2 5 2 4 3 2" xfId="26708" xr:uid="{CEEBBA92-5707-4785-85DB-4A91A056F81E}"/>
    <cellStyle name="Normal 2 2 5 2 4 3 3" xfId="16410" xr:uid="{339A3E88-4036-4826-ACCA-0EBF73898423}"/>
    <cellStyle name="Normal 2 2 5 2 4 4" xfId="9542" xr:uid="{44F09DC7-FDFB-4AF1-A150-0399AF6144B8}"/>
    <cellStyle name="Normal 2 2 5 2 4 4 2" xfId="19243" xr:uid="{2DE21AAB-A14B-4F4D-A22C-6C8B79F83173}"/>
    <cellStyle name="Normal 2 2 5 2 4 5" xfId="11863" xr:uid="{79358D9B-91F7-421F-9C7C-D7D40C2B8A8C}"/>
    <cellStyle name="Normal 2 2 5 2 4 5 2" xfId="22076" xr:uid="{01B3BA23-31CA-4E0D-89A2-CD15C03F7FB5}"/>
    <cellStyle name="Normal 2 2 5 2 4 6" xfId="24719" xr:uid="{A05EFF85-E8D3-452C-930F-FD159B64E58D}"/>
    <cellStyle name="Normal 2 2 5 2 4 7" xfId="14325" xr:uid="{2E644950-6FC2-4257-A1BE-F4A54850E48B}"/>
    <cellStyle name="Normal 2 2 5 2 5" xfId="2374" xr:uid="{FA2154C9-EE80-4718-86F4-9400663A073C}"/>
    <cellStyle name="Normal 2 2 5 2 5 2" xfId="7475" xr:uid="{B8AB648D-C87D-4CA2-B88C-EF7F444B2A8E}"/>
    <cellStyle name="Normal 2 2 5 2 5 2 2" xfId="27802" xr:uid="{D1BEA6B9-54EB-4976-8625-099AC00BCDA6}"/>
    <cellStyle name="Normal 2 2 5 2 5 2 3" xfId="28577" xr:uid="{B1057D30-0948-46B5-AE98-0C75CCB4E9BE}"/>
    <cellStyle name="Normal 2 2 5 2 5 2 4" xfId="16172" xr:uid="{112F300B-94EB-4EAB-A5DB-46DF988E1221}"/>
    <cellStyle name="Normal 2 2 5 2 5 3" xfId="6248" xr:uid="{B92662A8-9A5E-4FE4-B1D0-322A084B30BA}"/>
    <cellStyle name="Normal 2 2 5 2 5 3 2" xfId="28773" xr:uid="{94BE4366-4922-44F2-B341-042D49ADC0C8}"/>
    <cellStyle name="Normal 2 2 5 2 5 3 3" xfId="19005" xr:uid="{DBF4940D-3BC9-4BFE-9DAE-E2B9A275976B}"/>
    <cellStyle name="Normal 2 2 5 2 5 4" xfId="11650" xr:uid="{D67E319D-4EDF-499C-B8F8-23DEED500DBE}"/>
    <cellStyle name="Normal 2 2 5 2 5 4 2" xfId="21838" xr:uid="{4AAB8F6C-2BB5-4CD3-B730-350774C13CA2}"/>
    <cellStyle name="Normal 2 2 5 2 5 5" xfId="25274" xr:uid="{E8CBCCD7-DE8D-4D86-9B4E-5120898C34D7}"/>
    <cellStyle name="Normal 2 2 5 2 5 6" xfId="14025" xr:uid="{BE0FA02C-E556-4074-8D41-A2681869C273}"/>
    <cellStyle name="Normal 2 2 5 2 6" xfId="3526" xr:uid="{1436B1E7-741C-468E-A8F9-A75DCB50AED8}"/>
    <cellStyle name="Normal 2 2 5 2 6 2" xfId="6779" xr:uid="{29F6E6D6-062E-46DB-BF33-FFD372B10063}"/>
    <cellStyle name="Normal 2 2 5 2 6 2 2" xfId="26989" xr:uid="{497A64B3-977C-45DF-9D1C-2E67A452218E}"/>
    <cellStyle name="Normal 2 2 5 2 6 2 3" xfId="15818" xr:uid="{06C310F7-0F3D-406B-84E4-63DC0D5340AC}"/>
    <cellStyle name="Normal 2 2 5 2 6 3" xfId="9180" xr:uid="{3CC15D5D-BB9C-4845-8E6B-5D4B468F023D}"/>
    <cellStyle name="Normal 2 2 5 2 6 3 2" xfId="18651" xr:uid="{94AE3F6D-D185-4E7D-BDD8-8D6F8897CD63}"/>
    <cellStyle name="Normal 2 2 5 2 6 4" xfId="11309" xr:uid="{3B440437-ED9B-48B7-8A22-5BA3E0F52524}"/>
    <cellStyle name="Normal 2 2 5 2 6 4 2" xfId="21484" xr:uid="{4F01339D-A217-4D07-8669-AA58F37EAAC4}"/>
    <cellStyle name="Normal 2 2 5 2 6 5" xfId="25684" xr:uid="{93B0575A-8E81-4F17-AE31-E246AEE8D1FF}"/>
    <cellStyle name="Normal 2 2 5 2 6 6" xfId="13536" xr:uid="{1C2B1481-E1EB-417C-A566-3BA76248F8E6}"/>
    <cellStyle name="Normal 2 2 5 2 7" xfId="3268" xr:uid="{4BEE0F95-8D1D-4B80-A48E-2BA60323828C}"/>
    <cellStyle name="Normal 2 2 5 2 7 2" xfId="8956" xr:uid="{B99B1B1A-755B-4846-BBD6-D286F136AF03}"/>
    <cellStyle name="Normal 2 2 5 2 7 2 2" xfId="18347" xr:uid="{50B94D76-09EF-4AAA-882C-7E2280A9C92C}"/>
    <cellStyle name="Normal 2 2 5 2 7 3" xfId="11029" xr:uid="{26CFAB1B-854C-42E6-A900-BDCA01AEB8C1}"/>
    <cellStyle name="Normal 2 2 5 2 7 3 2" xfId="21180" xr:uid="{D41BEFD5-AD56-4026-A7FF-1E35AAFA5DA7}"/>
    <cellStyle name="Normal 2 2 5 2 7 4" xfId="26056" xr:uid="{42CAFCB0-D077-4B6C-A7C7-9D1850F0E49E}"/>
    <cellStyle name="Normal 2 2 5 2 7 5" xfId="15514" xr:uid="{43B2BB65-D018-4E1E-9FAA-BFD97D8C4E80}"/>
    <cellStyle name="Normal 2 2 5 2 8" xfId="4358" xr:uid="{64DE5912-FAD4-4470-8626-E0E62AD4694D}"/>
    <cellStyle name="Normal 2 2 5 2 8 2" xfId="9792" xr:uid="{44F14FCC-BB9A-46A9-A716-5ADF6F890360}"/>
    <cellStyle name="Normal 2 2 5 2 8 2 2" xfId="19752" xr:uid="{EC1BE713-3C74-410E-A410-BEB80542CE12}"/>
    <cellStyle name="Normal 2 2 5 2 8 3" xfId="12367" xr:uid="{2C801BDE-8DB6-4128-8732-FFA87714292C}"/>
    <cellStyle name="Normal 2 2 5 2 8 3 2" xfId="22585" xr:uid="{50B2FC43-9341-4647-AAF2-7A74E4BD7FFB}"/>
    <cellStyle name="Normal 2 2 5 2 8 4" xfId="16919" xr:uid="{D5C77CEA-14A5-488D-B058-EBFD70B18FE1}"/>
    <cellStyle name="Normal 2 2 5 2 9" xfId="8034" xr:uid="{1DDFB2C1-8966-4733-BE46-C2127DFCEDCB}"/>
    <cellStyle name="Normal 2 2 5 2 9 2" xfId="15014" xr:uid="{B1299898-AB4C-4B7D-80EB-F6FD86DE527F}"/>
    <cellStyle name="Normal 2 2 5 3" xfId="890" xr:uid="{00000000-0005-0000-0000-00007A030000}"/>
    <cellStyle name="Normal 2 2 5 3 10" xfId="10565" xr:uid="{3DEFAC0B-B73B-41F8-888A-B66318113EC5}"/>
    <cellStyle name="Normal 2 2 5 3 10 2" xfId="20682" xr:uid="{A616BACD-3804-470C-9C70-7CEF57330ECB}"/>
    <cellStyle name="Normal 2 2 5 3 11" xfId="23921" xr:uid="{86FED9BF-44E0-4C84-B124-EF629A74B9EF}"/>
    <cellStyle name="Normal 2 2 5 3 12" xfId="13168" xr:uid="{98B6BC95-10EF-41D2-9BC1-9CE3164BA7CA}"/>
    <cellStyle name="Normal 2 2 5 3 2" xfId="2000" xr:uid="{A9F1BE44-838F-4335-B3E7-1F86D7FB580D}"/>
    <cellStyle name="Normal 2 2 5 3 2 2" xfId="2533" xr:uid="{CAFC0A0A-8246-4F10-9B9B-6A0C71C9F379}"/>
    <cellStyle name="Normal 2 2 5 3 2 2 2" xfId="7575" xr:uid="{7E148EAB-BF42-45ED-B2BC-3278B970529E}"/>
    <cellStyle name="Normal 2 2 5 3 2 2 2 2" xfId="26375" xr:uid="{2C166A10-AFE4-4B10-8183-35FE64BC4F4F}"/>
    <cellStyle name="Normal 2 2 5 3 2 2 2 3" xfId="27620" xr:uid="{0F46933F-AFF8-42A5-B880-75B15DBB07EC}"/>
    <cellStyle name="Normal 2 2 5 3 2 2 2 4" xfId="16412" xr:uid="{907E5959-D8C3-4A22-84D1-F9985A4E5F01}"/>
    <cellStyle name="Normal 2 2 5 3 2 2 3" xfId="6381" xr:uid="{F44F013B-02FC-400C-9E71-8CE1FBD8DBC6}"/>
    <cellStyle name="Normal 2 2 5 3 2 2 3 2" xfId="29228" xr:uid="{8FD5AE46-A800-4069-8AE6-19EEE764AC3F}"/>
    <cellStyle name="Normal 2 2 5 3 2 2 3 3" xfId="19245" xr:uid="{C8352B06-5A70-4486-93C0-BF363152BE85}"/>
    <cellStyle name="Normal 2 2 5 3 2 2 4" xfId="11865" xr:uid="{AF005ED6-A742-4B32-BB80-0C9CB90B9C6A}"/>
    <cellStyle name="Normal 2 2 5 3 2 2 4 2" xfId="22078" xr:uid="{2F8CF6BA-0FF4-44ED-99E3-A37832921F84}"/>
    <cellStyle name="Normal 2 2 5 3 2 2 5" xfId="23445" xr:uid="{25405FBE-011B-4707-B0F2-A5F128D8B4B0}"/>
    <cellStyle name="Normal 2 2 5 3 2 2 6" xfId="14327" xr:uid="{1171AD13-298E-465A-95CB-D1075DD22883}"/>
    <cellStyle name="Normal 2 2 5 3 2 3" xfId="4718" xr:uid="{8662ED07-D4A6-4D3C-8426-45CEE2E45563}"/>
    <cellStyle name="Normal 2 2 5 3 2 3 2" xfId="10020" xr:uid="{563271D4-2861-4880-B24A-6B62A31C590B}"/>
    <cellStyle name="Normal 2 2 5 3 2 3 2 2" xfId="29459" xr:uid="{AECC9F5D-FF67-43E8-9CE3-45E64463EB62}"/>
    <cellStyle name="Normal 2 2 5 3 2 3 2 3" xfId="20052" xr:uid="{58C01892-E7E7-40FE-945C-6C4582F60940}"/>
    <cellStyle name="Normal 2 2 5 3 2 3 3" xfId="12667" xr:uid="{EF51E8F5-298B-4D8B-8DE3-21D6E67D23E6}"/>
    <cellStyle name="Normal 2 2 5 3 2 3 3 2" xfId="22885" xr:uid="{EC24ECF4-A8D1-43A1-A362-3658106FC164}"/>
    <cellStyle name="Normal 2 2 5 3 2 3 4" xfId="24222" xr:uid="{B92672E3-A424-4E48-A4CD-72F792DDE4B0}"/>
    <cellStyle name="Normal 2 2 5 3 2 3 5" xfId="17219" xr:uid="{F931096D-8D90-4C43-AD21-1388117AD3DB}"/>
    <cellStyle name="Normal 2 2 5 3 2 4" xfId="5825" xr:uid="{2BF69BAD-2ADC-4FEE-83E1-C6BF73706967}"/>
    <cellStyle name="Normal 2 2 5 3 2 4 2" xfId="27171" xr:uid="{26635A15-913E-46FD-8DE8-44C4F8130043}"/>
    <cellStyle name="Normal 2 2 5 3 2 4 3" xfId="16006" xr:uid="{1C61B8CE-BE24-430A-86AF-CAD6D9FCCBF5}"/>
    <cellStyle name="Normal 2 2 5 3 2 5" xfId="9338" xr:uid="{7E171749-8482-4E58-9826-D3195DCDDD7E}"/>
    <cellStyle name="Normal 2 2 5 3 2 5 2" xfId="18839" xr:uid="{F229BFBC-232A-4C06-B045-A7CF43A7DBB9}"/>
    <cellStyle name="Normal 2 2 5 3 2 6" xfId="11495" xr:uid="{514F57BD-D0B6-47F2-8B5E-D8D9286DFA69}"/>
    <cellStyle name="Normal 2 2 5 3 2 6 2" xfId="21672" xr:uid="{78F5D1B7-FEBD-43C4-8D10-51EE36508E2E}"/>
    <cellStyle name="Normal 2 2 5 3 2 7" xfId="25500" xr:uid="{18CD43FB-FE5A-4796-AA56-7362F322C601}"/>
    <cellStyle name="Normal 2 2 5 3 2 8" xfId="13771" xr:uid="{DD49FDB5-C06E-4832-BF8A-51BD43ADE156}"/>
    <cellStyle name="Normal 2 2 5 3 3" xfId="2534" xr:uid="{8C90E0BC-F20C-4784-9888-B7BDBDF806B8}"/>
    <cellStyle name="Normal 2 2 5 3 3 2" xfId="4881" xr:uid="{EE361395-11F1-4F4D-AD01-C1776395C7B5}"/>
    <cellStyle name="Normal 2 2 5 3 3 2 2" xfId="10152" xr:uid="{D2134D96-28F8-489C-BF40-AD595A6AFDC4}"/>
    <cellStyle name="Normal 2 2 5 3 3 2 2 2" xfId="29577" xr:uid="{B0800DFE-8804-465D-BEF1-019FBE472383}"/>
    <cellStyle name="Normal 2 2 5 3 3 2 2 3" xfId="20222" xr:uid="{486E3C4D-EC68-468F-858C-355D6D40ED03}"/>
    <cellStyle name="Normal 2 2 5 3 3 2 3" xfId="12830" xr:uid="{37CA8877-CD0B-4E7F-B770-CB9BF93C4E9F}"/>
    <cellStyle name="Normal 2 2 5 3 3 2 3 2" xfId="23055" xr:uid="{B3DA5751-D945-47A5-A643-D4A316A16AEF}"/>
    <cellStyle name="Normal 2 2 5 3 3 2 4" xfId="26113" xr:uid="{57B6DBA4-ECC8-4556-8326-AAB36A081FA7}"/>
    <cellStyle name="Normal 2 2 5 3 3 2 5" xfId="17389" xr:uid="{F4294A09-7CBA-4438-B851-59E0287049F8}"/>
    <cellStyle name="Normal 2 2 5 3 3 3" xfId="6382" xr:uid="{39D093AA-A1EE-4AB6-91D2-08DAB04EACE5}"/>
    <cellStyle name="Normal 2 2 5 3 3 3 2" xfId="26497" xr:uid="{86045AAF-93F3-47DF-95C7-64852DC2D213}"/>
    <cellStyle name="Normal 2 2 5 3 3 3 3" xfId="16413" xr:uid="{C06BB792-54DC-4AC3-9E46-249223C793C8}"/>
    <cellStyle name="Normal 2 2 5 3 3 4" xfId="9543" xr:uid="{C6F0BCE5-4C80-44F8-BE67-554EB55F8066}"/>
    <cellStyle name="Normal 2 2 5 3 3 4 2" xfId="19246" xr:uid="{A736209F-C974-485B-9F21-027ED4579573}"/>
    <cellStyle name="Normal 2 2 5 3 3 5" xfId="11866" xr:uid="{6368FF2D-BEEE-4ACE-A52C-3B4D19B91794}"/>
    <cellStyle name="Normal 2 2 5 3 3 5 2" xfId="22079" xr:uid="{EEA1A2ED-9E5A-4604-BA50-F7D33E7FE033}"/>
    <cellStyle name="Normal 2 2 5 3 3 6" xfId="23283" xr:uid="{9FE5BDBA-3ADB-431E-BE8B-5E81D2895A8E}"/>
    <cellStyle name="Normal 2 2 5 3 3 7" xfId="14328" xr:uid="{51EDBB29-12D4-4981-B569-5C8B03593AFA}"/>
    <cellStyle name="Normal 2 2 5 3 4" xfId="2532" xr:uid="{023A6C4E-EE81-44CB-9588-5B43FD69696F}"/>
    <cellStyle name="Normal 2 2 5 3 4 2" xfId="7574" xr:uid="{75F50A2C-C1C6-4D59-BBD7-D69DC6A5EAB2}"/>
    <cellStyle name="Normal 2 2 5 3 4 2 2" xfId="27820" xr:uid="{7F57BB0A-F017-434B-87AA-8C87BB2125EC}"/>
    <cellStyle name="Normal 2 2 5 3 4 2 3" xfId="16411" xr:uid="{014B9520-E2C7-4716-BDAF-AB6038A0DDE1}"/>
    <cellStyle name="Normal 2 2 5 3 4 3" xfId="6380" xr:uid="{CE431114-5672-4B3D-8810-4AC63EA20718}"/>
    <cellStyle name="Normal 2 2 5 3 4 3 2" xfId="19244" xr:uid="{6FD0225B-9571-4194-A648-6FFA788D694B}"/>
    <cellStyle name="Normal 2 2 5 3 4 4" xfId="11864" xr:uid="{90BB962D-43DF-4322-90BB-F701882678D7}"/>
    <cellStyle name="Normal 2 2 5 3 4 4 2" xfId="22077" xr:uid="{B840A0A9-7456-47D4-B482-EB1C46C5DF43}"/>
    <cellStyle name="Normal 2 2 5 3 4 5" xfId="23651" xr:uid="{29F099D8-D093-4CDB-BDDA-4F98C42CBDD3}"/>
    <cellStyle name="Normal 2 2 5 3 4 6" xfId="14326" xr:uid="{B0BA6545-0CC8-4FCB-A32E-9E27C41F3418}"/>
    <cellStyle name="Normal 2 2 5 3 5" xfId="3553" xr:uid="{F7144227-FC72-45C4-A352-D102F2BD7798}"/>
    <cellStyle name="Normal 2 2 5 3 5 2" xfId="6781" xr:uid="{46D5D2CD-30A8-4014-8D45-CA417EBE93D6}"/>
    <cellStyle name="Normal 2 2 5 3 5 2 2" xfId="26339" xr:uid="{AFCAB1E1-92F4-4295-A6A2-2DBFCF2FEB2B}"/>
    <cellStyle name="Normal 2 2 5 3 5 2 3" xfId="15861" xr:uid="{20C4A136-6B61-4C61-898E-36E7465AF450}"/>
    <cellStyle name="Normal 2 2 5 3 5 3" xfId="9207" xr:uid="{7B6C317B-4C60-4643-9D67-171367A70F80}"/>
    <cellStyle name="Normal 2 2 5 3 5 3 2" xfId="18694" xr:uid="{5CF72D15-52C5-4C09-A582-D091E12E3557}"/>
    <cellStyle name="Normal 2 2 5 3 5 4" xfId="11350" xr:uid="{5FD0F731-6CAD-4183-BA76-03A28035E6FA}"/>
    <cellStyle name="Normal 2 2 5 3 5 4 2" xfId="21527" xr:uid="{3EFFAB1F-0592-4B9F-B2C0-9044AC7975CF}"/>
    <cellStyle name="Normal 2 2 5 3 5 5" xfId="25826" xr:uid="{387B49F9-0C79-4501-BDC1-E2F9D1B7772D}"/>
    <cellStyle name="Normal 2 2 5 3 5 6" xfId="13579" xr:uid="{81B913A1-2B82-4E67-ABFE-F669E4678618}"/>
    <cellStyle name="Normal 2 2 5 3 6" xfId="3352" xr:uid="{4D398255-52B5-41B5-90EA-65E6B835516C}"/>
    <cellStyle name="Normal 2 2 5 3 6 2" xfId="9028" xr:uid="{20426CE1-A717-4574-A66C-7FCBE2B745E9}"/>
    <cellStyle name="Normal 2 2 5 3 6 2 2" xfId="18439" xr:uid="{EA3E1774-0772-4F86-85EE-6590AA04BBC6}"/>
    <cellStyle name="Normal 2 2 5 3 6 3" xfId="11113" xr:uid="{BA776EBE-AF90-4D6D-BC1D-E59482330FC1}"/>
    <cellStyle name="Normal 2 2 5 3 6 3 2" xfId="21272" xr:uid="{7667745E-D6DD-44C8-9066-552B8A545EA1}"/>
    <cellStyle name="Normal 2 2 5 3 6 4" xfId="24718" xr:uid="{D9DE4F10-49D8-41D9-B048-A03565A0F5A5}"/>
    <cellStyle name="Normal 2 2 5 3 6 5" xfId="15606" xr:uid="{1B893015-A72F-4F6A-8324-C170CDB6B01A}"/>
    <cellStyle name="Normal 2 2 5 3 7" xfId="4267" xr:uid="{73D43FB1-F3D4-4C45-A14D-380F530DC2B5}"/>
    <cellStyle name="Normal 2 2 5 3 7 2" xfId="9711" xr:uid="{6A1D9FA5-7C29-47DD-B47E-D5B402959A44}"/>
    <cellStyle name="Normal 2 2 5 3 7 2 2" xfId="19660" xr:uid="{8574DC96-A2CB-4C2B-B60B-9FD45610BB9B}"/>
    <cellStyle name="Normal 2 2 5 3 7 3" xfId="12277" xr:uid="{4A0627D8-86BF-46BE-B5D4-1299F4E9A474}"/>
    <cellStyle name="Normal 2 2 5 3 7 3 2" xfId="22493" xr:uid="{F637C6CE-018D-4BF2-BCBE-286000F381AB}"/>
    <cellStyle name="Normal 2 2 5 3 7 4" xfId="16827" xr:uid="{A304F46A-7FB3-4C4A-A942-6AD24754AD28}"/>
    <cellStyle name="Normal 2 2 5 3 8" xfId="8037" xr:uid="{0B458918-7BD7-42DF-8EE7-9B0EABA16C19}"/>
    <cellStyle name="Normal 2 2 5 3 8 2" xfId="15017" xr:uid="{63913EBC-EFCE-4304-81A3-E0D567AD65A7}"/>
    <cellStyle name="Normal 2 2 5 3 9" xfId="8575" xr:uid="{610E315A-61EC-4AB0-9A1B-1988CEAF804F}"/>
    <cellStyle name="Normal 2 2 5 3 9 2" xfId="17849" xr:uid="{D717938E-9AA3-4832-AFFE-2BF6C72683BB}"/>
    <cellStyle name="Normal 2 2 5 4" xfId="891" xr:uid="{00000000-0005-0000-0000-00007B030000}"/>
    <cellStyle name="Normal 2 2 5 4 2" xfId="2001" xr:uid="{A6FD36F5-C81E-4A5A-9129-931E58EB2B92}"/>
    <cellStyle name="Normal 2 2 5 4 2 2" xfId="7245" xr:uid="{A9BE3841-E78F-4946-B5A1-2C5912758C55}"/>
    <cellStyle name="Normal 2 2 5 4 2 2 2" xfId="25334" xr:uid="{53C9BE58-7416-48A5-8098-6C8270610370}"/>
    <cellStyle name="Normal 2 2 5 4 2 2 3" xfId="28170" xr:uid="{5DC31483-0EAC-4EF2-958B-DDC8A00B8D99}"/>
    <cellStyle name="Normal 2 2 5 4 2 2 4" xfId="16414" xr:uid="{9F75F65F-FE25-4096-8550-1DAB4473E807}"/>
    <cellStyle name="Normal 2 2 5 4 2 3" xfId="5826" xr:uid="{21EC2539-C3D1-47C0-A417-1248953FA73E}"/>
    <cellStyle name="Normal 2 2 5 4 2 3 2" xfId="29229" xr:uid="{9C4CCBAA-0FC5-41BA-8B40-81F9FF84575E}"/>
    <cellStyle name="Normal 2 2 5 4 2 3 3" xfId="19247" xr:uid="{C110D106-7FBE-4C1B-BF68-FD8EAFF3B40A}"/>
    <cellStyle name="Normal 2 2 5 4 2 4" xfId="11867" xr:uid="{22656929-7194-4E65-87F6-19B752DF36C1}"/>
    <cellStyle name="Normal 2 2 5 4 2 4 2" xfId="22080" xr:uid="{26430704-2D4B-44E5-8A01-5DE2D6A04DB3}"/>
    <cellStyle name="Normal 2 2 5 4 2 5" xfId="24376" xr:uid="{1B6D8FE4-59C4-4668-996D-60875679537C}"/>
    <cellStyle name="Normal 2 2 5 4 2 6" xfId="14329" xr:uid="{204506AC-6B8F-4E7C-9BCF-90855A029A0D}"/>
    <cellStyle name="Normal 2 2 5 4 3" xfId="3673" xr:uid="{7D40A06F-5FF8-4160-AFDE-18B068553CD9}"/>
    <cellStyle name="Normal 2 2 5 4 3 2" xfId="6782" xr:uid="{AC789911-589E-41A3-B789-7EBAFB92985A}"/>
    <cellStyle name="Normal 2 2 5 4 3 2 2" xfId="26302" xr:uid="{B7A457F8-FD68-48A6-A7EE-223CFBB7514D}"/>
    <cellStyle name="Normal 2 2 5 4 3 2 3" xfId="16003" xr:uid="{EEB7BDAA-F5DF-49E6-9700-509718B5AD0C}"/>
    <cellStyle name="Normal 2 2 5 4 3 3" xfId="9335" xr:uid="{1B581768-747A-4CF4-9682-BFF274D332A1}"/>
    <cellStyle name="Normal 2 2 5 4 3 3 2" xfId="18836" xr:uid="{EDEF5FCD-FB16-45C0-A2BD-EAE5C7133669}"/>
    <cellStyle name="Normal 2 2 5 4 3 4" xfId="11492" xr:uid="{7532583D-3270-4390-8D15-9F9099E3D779}"/>
    <cellStyle name="Normal 2 2 5 4 3 4 2" xfId="21669" xr:uid="{D3869287-CFA4-4314-82DA-A6E9E428CDD6}"/>
    <cellStyle name="Normal 2 2 5 4 3 5" xfId="24597" xr:uid="{60838F4A-98EF-4B03-B91C-95E40119A705}"/>
    <cellStyle name="Normal 2 2 5 4 3 6" xfId="13768" xr:uid="{E6392DC2-F148-4CF3-91E6-E41D2BDF38CE}"/>
    <cellStyle name="Normal 2 2 5 4 4" xfId="4584" xr:uid="{18D4A3ED-94E7-41ED-90A6-6284DF2D200E}"/>
    <cellStyle name="Normal 2 2 5 4 4 2" xfId="9928" xr:uid="{6CD1C216-EE21-499B-B65E-FFD15254A7A8}"/>
    <cellStyle name="Normal 2 2 5 4 4 2 2" xfId="29379" xr:uid="{9CA7EC2C-0E60-4C45-9500-DCD1FB6C0AC6}"/>
    <cellStyle name="Normal 2 2 5 4 4 2 3" xfId="19918" xr:uid="{5E2174EB-2C0A-4320-B618-AFD5D49E9A5E}"/>
    <cellStyle name="Normal 2 2 5 4 4 3" xfId="12533" xr:uid="{8E994DE2-477D-4856-9832-E228DBECC95F}"/>
    <cellStyle name="Normal 2 2 5 4 4 3 2" xfId="22751" xr:uid="{89172BEA-180B-4791-8BB8-02D46A3A9131}"/>
    <cellStyle name="Normal 2 2 5 4 4 4" xfId="24834" xr:uid="{954F270C-986C-44FA-910A-CA5AC91D9807}"/>
    <cellStyle name="Normal 2 2 5 4 4 5" xfId="17085" xr:uid="{5F857CBC-37EA-44A4-AB0A-4CD7500D62E3}"/>
    <cellStyle name="Normal 2 2 5 4 5" xfId="8038" xr:uid="{9AE686FB-8B47-46AB-ACA4-F753CA78B066}"/>
    <cellStyle name="Normal 2 2 5 4 5 2" xfId="27005" xr:uid="{83B139E2-53EF-4CD1-8691-6B4AE852E806}"/>
    <cellStyle name="Normal 2 2 5 4 5 3" xfId="15018" xr:uid="{F76999A1-9B5C-4BDA-A567-0511D2AAB3D3}"/>
    <cellStyle name="Normal 2 2 5 4 6" xfId="8576" xr:uid="{189DEE3D-FCF4-48CF-90D4-1891EE7C799B}"/>
    <cellStyle name="Normal 2 2 5 4 6 2" xfId="17850" xr:uid="{C22F76A1-BCD9-4F83-9A87-C0FC5C1EC329}"/>
    <cellStyle name="Normal 2 2 5 4 7" xfId="10566" xr:uid="{9FBFE909-DA58-4A9A-AD66-1517D9090006}"/>
    <cellStyle name="Normal 2 2 5 4 7 2" xfId="20683" xr:uid="{E7F469A4-0A95-4608-AFE3-8081D49F92DA}"/>
    <cellStyle name="Normal 2 2 5 4 8" xfId="23458" xr:uid="{F074D2A8-6CD6-41B3-BA48-1BF7F98B9A76}"/>
    <cellStyle name="Normal 2 2 5 4 9" xfId="13326" xr:uid="{22F29F4A-833E-4300-A119-A5D483153B28}"/>
    <cellStyle name="Normal 2 2 5 5" xfId="892" xr:uid="{00000000-0005-0000-0000-00007C030000}"/>
    <cellStyle name="Normal 2 2 5 5 2" xfId="4882" xr:uid="{60D038E1-23CB-4792-B156-A8ACB7E72B53}"/>
    <cellStyle name="Normal 2 2 5 5 2 2" xfId="10153" xr:uid="{2F177817-CBBE-4683-BF4C-E2F90A7AAE56}"/>
    <cellStyle name="Normal 2 2 5 5 2 2 2" xfId="29578" xr:uid="{33108EFF-B5CF-47A3-9FDD-20BA2438014D}"/>
    <cellStyle name="Normal 2 2 5 5 2 2 3" xfId="20223" xr:uid="{7191D379-2DF0-433F-B59C-A0ED32C06E86}"/>
    <cellStyle name="Normal 2 2 5 5 2 3" xfId="12831" xr:uid="{6EDCC584-68AE-4EAC-9238-0287225C5C01}"/>
    <cellStyle name="Normal 2 2 5 5 2 3 2" xfId="23056" xr:uid="{4D63E6EB-7A33-4A8E-BC89-EF154D7C7428}"/>
    <cellStyle name="Normal 2 2 5 5 2 4" xfId="26132" xr:uid="{730995B0-418A-4BA0-B0AF-8ACE54767EB8}"/>
    <cellStyle name="Normal 2 2 5 5 2 5" xfId="17390" xr:uid="{576D36CA-05BC-4ACC-805B-B3F59E8A9CE9}"/>
    <cellStyle name="Normal 2 2 5 5 3" xfId="5827" xr:uid="{895C4B3C-3D7C-4CA9-AEEF-0D36EE245286}"/>
    <cellStyle name="Normal 2 2 5 5 3 2" xfId="27420" xr:uid="{C48FF8BD-7113-417F-B058-74690374B4D4}"/>
    <cellStyle name="Normal 2 2 5 5 3 3" xfId="15019" xr:uid="{C30B8082-9C5E-41D0-B369-36B5800A3FF4}"/>
    <cellStyle name="Normal 2 2 5 5 4" xfId="8577" xr:uid="{3FA6CCFA-65FA-4728-B4B3-F1E3983BE734}"/>
    <cellStyle name="Normal 2 2 5 5 4 2" xfId="17851" xr:uid="{E8B4CFBD-CE90-442D-BB57-3F4E32C1B842}"/>
    <cellStyle name="Normal 2 2 5 5 5" xfId="10567" xr:uid="{B1C74C3B-A03A-4C68-A700-D2CCD7DDDBA1}"/>
    <cellStyle name="Normal 2 2 5 5 5 2" xfId="20684" xr:uid="{C75A6782-64F0-4A7D-A0CB-D363B3E5B630}"/>
    <cellStyle name="Normal 2 2 5 5 6" xfId="23513" xr:uid="{175A547E-B4A2-48F8-9587-B07B460F01DF}"/>
    <cellStyle name="Normal 2 2 5 5 7" xfId="14330" xr:uid="{319F646B-335E-4F48-8936-A20BFD45C285}"/>
    <cellStyle name="Normal 2 2 5 6" xfId="1997" xr:uid="{FF52D843-64B5-49DD-B721-8F13771275E2}"/>
    <cellStyle name="Normal 2 2 5 6 2" xfId="7244" xr:uid="{A2712B40-90A7-45C1-AA79-CCA7F061B399}"/>
    <cellStyle name="Normal 2 2 5 6 2 2" xfId="24449" xr:uid="{C81B73B3-5E2F-4A7E-8539-165631864CED}"/>
    <cellStyle name="Normal 2 2 5 6 2 3" xfId="27948" xr:uid="{2403FA94-6E65-4905-B055-971478A2F4D0}"/>
    <cellStyle name="Normal 2 2 5 6 2 4" xfId="16171" xr:uid="{2E8DB19B-A0D3-4D59-ACC4-44A5D4A25790}"/>
    <cellStyle name="Normal 2 2 5 6 3" xfId="5822" xr:uid="{5D35DC42-1D03-4C28-B7A4-58CD882944D1}"/>
    <cellStyle name="Normal 2 2 5 6 3 2" xfId="26611" xr:uid="{3ECE0BE3-BD26-4D00-AAE7-BC67B11869C4}"/>
    <cellStyle name="Normal 2 2 5 6 3 3" xfId="19004" xr:uid="{F1D658CD-34A0-432B-AE87-EC6242F0E977}"/>
    <cellStyle name="Normal 2 2 5 6 4" xfId="11649" xr:uid="{070C9778-51CF-4253-8826-55972507F974}"/>
    <cellStyle name="Normal 2 2 5 6 4 2" xfId="21837" xr:uid="{D3B3984F-E32B-49E1-857A-EB40A4357999}"/>
    <cellStyle name="Normal 2 2 5 6 5" xfId="23710" xr:uid="{DFA5F7C5-16C3-4D78-ABBA-86636BDD075F}"/>
    <cellStyle name="Normal 2 2 5 6 6" xfId="14024" xr:uid="{6E686560-8B80-436F-AA59-8F7930C346C7}"/>
    <cellStyle name="Normal 2 2 5 7" xfId="3476" xr:uid="{236392C6-BA8D-4DB5-A33C-B3A25B0B672A}"/>
    <cellStyle name="Normal 2 2 5 7 2" xfId="6778" xr:uid="{D864C7C1-A65C-4F2D-8901-04DAA154F0D6}"/>
    <cellStyle name="Normal 2 2 5 7 2 2" xfId="28413" xr:uid="{51A054E7-3F6D-4B7F-939E-4502844FE553}"/>
    <cellStyle name="Normal 2 2 5 7 2 3" xfId="15758" xr:uid="{5D55CA09-BFFF-44BF-A2E4-528D9A3A09E0}"/>
    <cellStyle name="Normal 2 2 5 7 3" xfId="9130" xr:uid="{B1A77629-8722-401E-9805-728C2A4EDF28}"/>
    <cellStyle name="Normal 2 2 5 7 3 2" xfId="18591" xr:uid="{0B2093AC-2CF8-4B01-BEEC-680302852E7E}"/>
    <cellStyle name="Normal 2 2 5 7 4" xfId="11249" xr:uid="{01B30354-D1F7-4878-A44E-FFF0CF881C89}"/>
    <cellStyle name="Normal 2 2 5 7 4 2" xfId="21424" xr:uid="{2719AAD7-C3A9-487D-9951-B4E33EB8449A}"/>
    <cellStyle name="Normal 2 2 5 7 5" xfId="24836" xr:uid="{204C3B08-F7D1-4D78-B3C2-AE7E7A8FB546}"/>
    <cellStyle name="Normal 2 2 5 7 6" xfId="13476" xr:uid="{97421795-2861-4AA9-973B-F7FEA39D06E4}"/>
    <cellStyle name="Normal 2 2 5 8" xfId="3208" xr:uid="{A255B5B9-C366-43F9-B9C3-A798313D8185}"/>
    <cellStyle name="Normal 2 2 5 8 2" xfId="8896" xr:uid="{9A73271C-3E9D-4E4C-A26F-47157EB55A12}"/>
    <cellStyle name="Normal 2 2 5 8 2 2" xfId="18287" xr:uid="{4EB01A21-41BF-4ED8-9B5D-298C069B4CCE}"/>
    <cellStyle name="Normal 2 2 5 8 3" xfId="10969" xr:uid="{B3C0E43D-685A-4AF8-8C23-D7091BFB63DB}"/>
    <cellStyle name="Normal 2 2 5 8 3 2" xfId="21120" xr:uid="{1FEE22D1-C882-4D05-9004-E6C8299852F4}"/>
    <cellStyle name="Normal 2 2 5 8 4" xfId="25283" xr:uid="{A39D166C-1B15-4D81-9E49-5BE10A4C715A}"/>
    <cellStyle name="Normal 2 2 5 8 5" xfId="15454" xr:uid="{A5793FF8-E103-48EB-96E1-B15780095915}"/>
    <cellStyle name="Normal 2 2 5 9" xfId="4357" xr:uid="{3A603405-2272-4A08-BAED-19B605F28107}"/>
    <cellStyle name="Normal 2 2 5 9 2" xfId="9791" xr:uid="{BC9BA026-772D-42CE-A664-24E42E5B957A}"/>
    <cellStyle name="Normal 2 2 5 9 2 2" xfId="19751" xr:uid="{CDD0E934-5CEC-45F5-AD56-E8CDBE8C974B}"/>
    <cellStyle name="Normal 2 2 5 9 3" xfId="12366" xr:uid="{4257AD27-9130-4525-83CF-E4E92B9B66B6}"/>
    <cellStyle name="Normal 2 2 5 9 3 2" xfId="22584" xr:uid="{520255CE-8284-4054-BD0B-9076C80ED7B7}"/>
    <cellStyle name="Normal 2 2 5 9 4" xfId="16918" xr:uid="{D3033E92-EA33-4093-9E7B-2B9A8180B1DB}"/>
    <cellStyle name="Normal 2 2 6" xfId="893" xr:uid="{00000000-0005-0000-0000-00007D030000}"/>
    <cellStyle name="Normal 2 2 6 10" xfId="8039" xr:uid="{7BB67853-C512-47E9-86BA-5D9997AC1061}"/>
    <cellStyle name="Normal 2 2 6 10 2" xfId="15020" xr:uid="{42E30EAE-008A-49D9-B55E-6A205D6998DE}"/>
    <cellStyle name="Normal 2 2 6 11" xfId="8578" xr:uid="{70DA3114-94D8-4CA4-8AB3-A48BF3EA5790}"/>
    <cellStyle name="Normal 2 2 6 11 2" xfId="17852" xr:uid="{86879E83-3EE6-49DC-8E90-6CDF0541B5B0}"/>
    <cellStyle name="Normal 2 2 6 12" xfId="10568" xr:uid="{494141B8-1FE5-4626-84A8-C208FB90EF5D}"/>
    <cellStyle name="Normal 2 2 6 12 2" xfId="20685" xr:uid="{7791332E-1EF9-4965-AB80-2B276FC46E01}"/>
    <cellStyle name="Normal 2 2 6 13" xfId="25747" xr:uid="{124AD1C6-1BE1-4225-9ADA-44D9368160BA}"/>
    <cellStyle name="Normal 2 2 6 14" xfId="13020" xr:uid="{8C403056-7C69-41F6-95C7-348A845B28AF}"/>
    <cellStyle name="Normal 2 2 6 2" xfId="894" xr:uid="{00000000-0005-0000-0000-00007E030000}"/>
    <cellStyle name="Normal 2 2 6 2 10" xfId="8579" xr:uid="{7148088D-CBD0-477F-8D86-69CCB20F1489}"/>
    <cellStyle name="Normal 2 2 6 2 10 2" xfId="17853" xr:uid="{68B26ADD-EF1D-4479-99C1-212E3BBC0369}"/>
    <cellStyle name="Normal 2 2 6 2 11" xfId="10569" xr:uid="{F45D27AA-04DB-4A23-BB62-7E2C5DC6F8BB}"/>
    <cellStyle name="Normal 2 2 6 2 11 2" xfId="20686" xr:uid="{789ADCE3-02FF-4F5A-81F9-FF2A6707F960}"/>
    <cellStyle name="Normal 2 2 6 2 12" xfId="24473" xr:uid="{5E098BE2-F228-4C7C-9B22-F5DEFA61D8DB}"/>
    <cellStyle name="Normal 2 2 6 2 13" xfId="13080" xr:uid="{FDF5B8B8-1841-4D62-8E2D-D5742619FA55}"/>
    <cellStyle name="Normal 2 2 6 2 2" xfId="895" xr:uid="{00000000-0005-0000-0000-00007F030000}"/>
    <cellStyle name="Normal 2 2 6 2 2 10" xfId="13645" xr:uid="{36B89DA2-244D-4289-B169-8FF62B02F89F}"/>
    <cellStyle name="Normal 2 2 6 2 2 2" xfId="2004" xr:uid="{AAD1C81E-6A0B-4FC1-9C61-6A4370B01A8A}"/>
    <cellStyle name="Normal 2 2 6 2 2 2 2" xfId="2537" xr:uid="{B3F1AE8F-30F6-44D8-AE07-1604BD1A8580}"/>
    <cellStyle name="Normal 2 2 6 2 2 2 2 2" xfId="7578" xr:uid="{61DE4888-A2E3-43EA-8B76-CB87E5EB0F5E}"/>
    <cellStyle name="Normal 2 2 6 2 2 2 2 2 2" xfId="27561" xr:uid="{FAF9C079-9294-4164-B69A-317CC68A4506}"/>
    <cellStyle name="Normal 2 2 6 2 2 2 2 2 3" xfId="16417" xr:uid="{F96A32C9-87D4-4AAD-85E0-1A01B6E0811C}"/>
    <cellStyle name="Normal 2 2 6 2 2 2 2 3" xfId="6385" xr:uid="{EB0F4A31-E431-4CC7-A4BE-CC426A52656E}"/>
    <cellStyle name="Normal 2 2 6 2 2 2 2 3 2" xfId="19250" xr:uid="{526E416A-BCFF-436D-8993-BA3EFA31E12B}"/>
    <cellStyle name="Normal 2 2 6 2 2 2 2 4" xfId="11870" xr:uid="{F537E458-27F2-402E-AAB2-2261EB08F2E1}"/>
    <cellStyle name="Normal 2 2 6 2 2 2 2 4 2" xfId="22083" xr:uid="{49FB2820-1422-418C-A448-6B3EEFFC7DB1}"/>
    <cellStyle name="Normal 2 2 6 2 2 2 2 5" xfId="25498" xr:uid="{A9A9B543-0697-4E08-AD9D-578053DF32B5}"/>
    <cellStyle name="Normal 2 2 6 2 2 2 2 6" xfId="14333" xr:uid="{2C3DF622-99AD-4DFF-A1DD-16B50A9EBC2C}"/>
    <cellStyle name="Normal 2 2 6 2 2 2 3" xfId="4720" xr:uid="{4121A9F8-5E28-490D-A0B8-46F523EF76D8}"/>
    <cellStyle name="Normal 2 2 6 2 2 2 3 2" xfId="10022" xr:uid="{DEE67C9E-E08E-4EA4-A699-343EDE7FCA80}"/>
    <cellStyle name="Normal 2 2 6 2 2 2 3 2 2" xfId="29461" xr:uid="{4FC67340-BEAB-419C-8E35-586D3173FDA8}"/>
    <cellStyle name="Normal 2 2 6 2 2 2 3 2 3" xfId="20054" xr:uid="{AC4873E5-8C95-498B-8CD9-60EA3649430E}"/>
    <cellStyle name="Normal 2 2 6 2 2 2 3 3" xfId="12669" xr:uid="{47D6BA69-D693-4304-8E38-E2ED8BC7CCCD}"/>
    <cellStyle name="Normal 2 2 6 2 2 2 3 3 2" xfId="22887" xr:uid="{D896F4BA-FB5B-4E32-A83C-583A33F70BCB}"/>
    <cellStyle name="Normal 2 2 6 2 2 2 3 4" xfId="24328" xr:uid="{544E1625-77F6-4821-B861-1D3496E4C79B}"/>
    <cellStyle name="Normal 2 2 6 2 2 2 3 5" xfId="17221" xr:uid="{000F6E04-3150-4C2A-AC30-72DCE4A22940}"/>
    <cellStyle name="Normal 2 2 6 2 2 2 4" xfId="5830" xr:uid="{EAFA83DC-15C7-4B93-9E87-3555515CBC8F}"/>
    <cellStyle name="Normal 2 2 6 2 2 2 4 2" xfId="28329" xr:uid="{B72C737F-874F-4DC5-945D-3D9277395897}"/>
    <cellStyle name="Normal 2 2 6 2 2 2 4 3" xfId="16009" xr:uid="{E6075F85-4E60-4854-8C01-29DB83D39551}"/>
    <cellStyle name="Normal 2 2 6 2 2 2 5" xfId="9341" xr:uid="{60965C86-31D6-4297-BCF2-CB5CD58BFBE4}"/>
    <cellStyle name="Normal 2 2 6 2 2 2 5 2" xfId="18842" xr:uid="{A38E4D19-67E2-4DEF-BECA-214E1EAF77DF}"/>
    <cellStyle name="Normal 2 2 6 2 2 2 6" xfId="11498" xr:uid="{86A874FC-6A18-4458-8D73-5652041DD559}"/>
    <cellStyle name="Normal 2 2 6 2 2 2 6 2" xfId="21675" xr:uid="{10DD6EEE-ADD0-42D7-9934-9B32A43306B4}"/>
    <cellStyle name="Normal 2 2 6 2 2 2 7" xfId="23809" xr:uid="{7779DB66-CCF0-416A-9D30-3D1C84BCF11F}"/>
    <cellStyle name="Normal 2 2 6 2 2 2 8" xfId="13774" xr:uid="{8EA86E46-11F4-4AF1-BC9A-5B3CC4662413}"/>
    <cellStyle name="Normal 2 2 6 2 2 3" xfId="2538" xr:uid="{097C6409-C1B2-43AD-ACE6-1D0B92CA9AA5}"/>
    <cellStyle name="Normal 2 2 6 2 2 3 2" xfId="4883" xr:uid="{D627C379-EFFD-41B4-8632-C5574370763F}"/>
    <cellStyle name="Normal 2 2 6 2 2 3 2 2" xfId="10154" xr:uid="{39DC9AB5-FBBD-44F0-81A2-40B3505DAE1A}"/>
    <cellStyle name="Normal 2 2 6 2 2 3 2 2 2" xfId="20224" xr:uid="{9C46C12F-4349-4FE8-913A-90CECA264DF7}"/>
    <cellStyle name="Normal 2 2 6 2 2 3 2 3" xfId="12832" xr:uid="{D9AD3005-4C41-4DC4-B230-C1C7DED9BDC9}"/>
    <cellStyle name="Normal 2 2 6 2 2 3 2 3 2" xfId="23057" xr:uid="{20C1F6D0-EC84-4705-AA43-14A666DA970C}"/>
    <cellStyle name="Normal 2 2 6 2 2 3 2 4" xfId="28743" xr:uid="{8E37BE0D-AA67-4C1F-A83D-D0975D62B48D}"/>
    <cellStyle name="Normal 2 2 6 2 2 3 2 5" xfId="17391" xr:uid="{037BA8B1-18D8-4E49-BA23-73BB21ED12F1}"/>
    <cellStyle name="Normal 2 2 6 2 2 3 3" xfId="6386" xr:uid="{8F50338A-A88B-458F-ACC8-9C4CFE9C8980}"/>
    <cellStyle name="Normal 2 2 6 2 2 3 3 2" xfId="16418" xr:uid="{E8AEE231-57CC-4EA2-AFBC-0F9BB18BDB95}"/>
    <cellStyle name="Normal 2 2 6 2 2 3 4" xfId="9544" xr:uid="{EECA38C8-BDD4-411B-AB4A-5187E250513A}"/>
    <cellStyle name="Normal 2 2 6 2 2 3 4 2" xfId="19251" xr:uid="{3020B901-83F3-43D7-B6D2-9CA2FF84EA12}"/>
    <cellStyle name="Normal 2 2 6 2 2 3 5" xfId="11871" xr:uid="{8A73C5C5-B5CE-4AAB-834D-EB87EC6C33C7}"/>
    <cellStyle name="Normal 2 2 6 2 2 3 5 2" xfId="22084" xr:uid="{99CD772C-1C71-4D09-8A0C-4E408A5188FA}"/>
    <cellStyle name="Normal 2 2 6 2 2 3 6" xfId="24709" xr:uid="{8DB0F302-0C75-435E-9EBC-F53015B3C60C}"/>
    <cellStyle name="Normal 2 2 6 2 2 3 7" xfId="14334" xr:uid="{DDFFAA2A-5EF5-4338-B63A-2F741D2BDA3E}"/>
    <cellStyle name="Normal 2 2 6 2 2 4" xfId="2536" xr:uid="{A1EFF938-0CDD-4886-AA8C-56B129707BE4}"/>
    <cellStyle name="Normal 2 2 6 2 2 4 2" xfId="7577" xr:uid="{8535B3F1-2F94-4429-9648-525A82DC5B37}"/>
    <cellStyle name="Normal 2 2 6 2 2 4 2 2" xfId="27711" xr:uid="{286861A5-1937-4990-9058-92C65E2538DF}"/>
    <cellStyle name="Normal 2 2 6 2 2 4 2 3" xfId="16416" xr:uid="{74E87C39-4BC1-4757-BBF3-EF4FC86CD7FE}"/>
    <cellStyle name="Normal 2 2 6 2 2 4 3" xfId="6384" xr:uid="{7EFE9343-BCB4-4881-80BC-F4EBDC748794}"/>
    <cellStyle name="Normal 2 2 6 2 2 4 3 2" xfId="19249" xr:uid="{872A395A-AB5F-40A2-A2DB-438A53866587}"/>
    <cellStyle name="Normal 2 2 6 2 2 4 4" xfId="11869" xr:uid="{8E7BDF33-6CA6-41EA-8D54-C0DE2689A080}"/>
    <cellStyle name="Normal 2 2 6 2 2 4 4 2" xfId="22082" xr:uid="{0B9D952F-3392-412C-8BF5-FFC8561DD533}"/>
    <cellStyle name="Normal 2 2 6 2 2 4 5" xfId="23259" xr:uid="{AB7EA15E-7EFC-403E-8F6C-5877367000A2}"/>
    <cellStyle name="Normal 2 2 6 2 2 4 6" xfId="14332" xr:uid="{E028C48F-1F92-401B-A298-385BF1DE5141}"/>
    <cellStyle name="Normal 2 2 6 2 2 5" xfId="4662" xr:uid="{2731A030-0D6D-464F-BAF1-A17AC40D7C95}"/>
    <cellStyle name="Normal 2 2 6 2 2 5 2" xfId="6785" xr:uid="{02247DBC-1C33-4619-BB82-556A13F8A931}"/>
    <cellStyle name="Normal 2 2 6 2 2 5 2 2" xfId="29431" xr:uid="{B18611F0-70FD-4A69-A19F-1D8D0892AA67}"/>
    <cellStyle name="Normal 2 2 6 2 2 5 2 3" xfId="19996" xr:uid="{C49C22E2-7FB4-4423-AF52-6F8DC6AA952A}"/>
    <cellStyle name="Normal 2 2 6 2 2 5 3" xfId="12611" xr:uid="{ECF5A2EA-E4C6-4FF5-B1DE-8523FD741344}"/>
    <cellStyle name="Normal 2 2 6 2 2 5 3 2" xfId="22829" xr:uid="{01AE4B75-846F-4367-9B99-4D18B83B089C}"/>
    <cellStyle name="Normal 2 2 6 2 2 5 4" xfId="23557" xr:uid="{F077C074-1E52-4B5E-AC11-F80B85DA2E10}"/>
    <cellStyle name="Normal 2 2 6 2 2 5 5" xfId="17163" xr:uid="{9082CF63-6CAE-43D4-880B-387992F3B9C1}"/>
    <cellStyle name="Normal 2 2 6 2 2 6" xfId="5483" xr:uid="{57EB2B32-40E1-4AFC-990A-119BA00232AB}"/>
    <cellStyle name="Normal 2 2 6 2 2 6 2" xfId="29022" xr:uid="{6918E927-A97C-4149-AAB8-50EFAB2F3A0C}"/>
    <cellStyle name="Normal 2 2 6 2 2 6 3" xfId="15022" xr:uid="{BB01FAFC-D18F-418D-AA37-FBCD388DD81C}"/>
    <cellStyle name="Normal 2 2 6 2 2 7" xfId="8580" xr:uid="{E5D37AB3-B9CF-4B8E-B227-7D2A7C60F91C}"/>
    <cellStyle name="Normal 2 2 6 2 2 7 2" xfId="17854" xr:uid="{1B1ADFEB-D77F-4CCC-9CC5-00CD67B2D3A7}"/>
    <cellStyle name="Normal 2 2 6 2 2 8" xfId="10570" xr:uid="{13C35964-B057-482A-B05E-624847ED0E4E}"/>
    <cellStyle name="Normal 2 2 6 2 2 8 2" xfId="20687" xr:uid="{F58308B2-C6BD-41BF-81E7-1ED438B50AD7}"/>
    <cellStyle name="Normal 2 2 6 2 2 9" xfId="23648" xr:uid="{24FB4299-6FA3-453E-AA50-5521B2F6AF36}"/>
    <cellStyle name="Normal 2 2 6 2 3" xfId="2003" xr:uid="{73083F0D-94EF-4211-A6D8-1FDB44DDD77F}"/>
    <cellStyle name="Normal 2 2 6 2 3 2" xfId="2539" xr:uid="{3B1A0AF7-0010-41B0-936F-D479201B2A1C}"/>
    <cellStyle name="Normal 2 2 6 2 3 2 2" xfId="7579" xr:uid="{38D600F7-B5FE-48D6-B908-267CFC026045}"/>
    <cellStyle name="Normal 2 2 6 2 3 2 2 2" xfId="27457" xr:uid="{FB351F48-4349-46CF-A5A7-EDD7EA2E325A}"/>
    <cellStyle name="Normal 2 2 6 2 3 2 2 3" xfId="16419" xr:uid="{80BECA0B-788F-435B-AE15-FA7D8A5E06AE}"/>
    <cellStyle name="Normal 2 2 6 2 3 2 3" xfId="6387" xr:uid="{49F3FAE1-BFAC-439F-BC62-C58402BF75C4}"/>
    <cellStyle name="Normal 2 2 6 2 3 2 3 2" xfId="19252" xr:uid="{B74565FE-4364-44DA-9805-6D0BF26F38EF}"/>
    <cellStyle name="Normal 2 2 6 2 3 2 4" xfId="11872" xr:uid="{EC3724E5-AD7F-4867-97ED-2F3D6ADCEFEA}"/>
    <cellStyle name="Normal 2 2 6 2 3 2 4 2" xfId="22085" xr:uid="{0375EA5F-81A2-42B1-B9E1-11C2403CFED1}"/>
    <cellStyle name="Normal 2 2 6 2 3 2 5" xfId="24616" xr:uid="{1AE8FFF5-8BB0-4DBA-B98C-5B45241BEDA1}"/>
    <cellStyle name="Normal 2 2 6 2 3 2 6" xfId="14335" xr:uid="{483350C8-16BE-4F4A-923F-8D64175D24CF}"/>
    <cellStyle name="Normal 2 2 6 2 3 3" xfId="4719" xr:uid="{B23D4DE7-99E1-458E-8EFA-E4270D0282FD}"/>
    <cellStyle name="Normal 2 2 6 2 3 3 2" xfId="10021" xr:uid="{B85A05A1-8FA3-42E3-8163-8DF452EB697C}"/>
    <cellStyle name="Normal 2 2 6 2 3 3 2 2" xfId="29460" xr:uid="{A9339FA8-EFC0-450D-BD52-BFDC919AB870}"/>
    <cellStyle name="Normal 2 2 6 2 3 3 2 3" xfId="20053" xr:uid="{E3638BF5-EF40-4721-A2C7-C9CA59524B28}"/>
    <cellStyle name="Normal 2 2 6 2 3 3 3" xfId="12668" xr:uid="{24298AC6-A7B7-4CBD-B437-22B4EAADFC0C}"/>
    <cellStyle name="Normal 2 2 6 2 3 3 3 2" xfId="22886" xr:uid="{D1F29B6E-0DD2-4CAC-BB9A-77B0DA292DE2}"/>
    <cellStyle name="Normal 2 2 6 2 3 3 4" xfId="25883" xr:uid="{DF981ED8-35B3-4265-A129-A687FE3165A4}"/>
    <cellStyle name="Normal 2 2 6 2 3 3 5" xfId="17220" xr:uid="{2FF273EC-A72C-45B1-8F94-DC592302145C}"/>
    <cellStyle name="Normal 2 2 6 2 3 4" xfId="5829" xr:uid="{3B219071-A4BE-44B5-8FF6-E5D6C3016BB7}"/>
    <cellStyle name="Normal 2 2 6 2 3 4 2" xfId="28854" xr:uid="{42ED94EF-9B42-428D-8395-08985978DA88}"/>
    <cellStyle name="Normal 2 2 6 2 3 4 3" xfId="16008" xr:uid="{5EF0BD2E-A5AE-400A-AE6C-73285E571E91}"/>
    <cellStyle name="Normal 2 2 6 2 3 5" xfId="9340" xr:uid="{88AF28E9-196F-49EA-A72A-4FE715E8119F}"/>
    <cellStyle name="Normal 2 2 6 2 3 5 2" xfId="18841" xr:uid="{04926AA4-0AD3-4C5B-A747-7EF8356209D1}"/>
    <cellStyle name="Normal 2 2 6 2 3 6" xfId="11497" xr:uid="{EF05A6FD-BFBE-4AEC-B55A-81BBF284413B}"/>
    <cellStyle name="Normal 2 2 6 2 3 6 2" xfId="21674" xr:uid="{06D6EED8-9C6A-4043-996C-0FC43B74522D}"/>
    <cellStyle name="Normal 2 2 6 2 3 7" xfId="24733" xr:uid="{65267081-08E2-4511-A042-D893D173ADDB}"/>
    <cellStyle name="Normal 2 2 6 2 3 8" xfId="13773" xr:uid="{607E5DB0-4F7F-4335-B3FB-61121F7EB9BC}"/>
    <cellStyle name="Normal 2 2 6 2 4" xfId="2540" xr:uid="{A7704248-7B16-4A3D-973D-BB1F77A7B060}"/>
    <cellStyle name="Normal 2 2 6 2 4 2" xfId="4884" xr:uid="{64BD0BF8-B26C-40A3-BE82-CA2ADD78DDB5}"/>
    <cellStyle name="Normal 2 2 6 2 4 2 2" xfId="10155" xr:uid="{57CE2A31-2DC1-48EE-BD6F-A9778A15C7E1}"/>
    <cellStyle name="Normal 2 2 6 2 4 2 2 2" xfId="20225" xr:uid="{AE1D5A0A-41B6-4E3F-9BDC-93873766D073}"/>
    <cellStyle name="Normal 2 2 6 2 4 2 3" xfId="12833" xr:uid="{8E0AC969-D300-41B9-8AB2-E84F928AC1CC}"/>
    <cellStyle name="Normal 2 2 6 2 4 2 3 2" xfId="23058" xr:uid="{3485109B-FA16-4B4B-AD05-027151EE1945}"/>
    <cellStyle name="Normal 2 2 6 2 4 2 4" xfId="26548" xr:uid="{CA623092-B437-4486-9AF6-1567DFE31C97}"/>
    <cellStyle name="Normal 2 2 6 2 4 2 5" xfId="17392" xr:uid="{77BA6A24-01BC-4132-AA56-7609A97B26DC}"/>
    <cellStyle name="Normal 2 2 6 2 4 3" xfId="6388" xr:uid="{01E2ED67-BEAB-4154-AF64-91074512F768}"/>
    <cellStyle name="Normal 2 2 6 2 4 3 2" xfId="16420" xr:uid="{F281BAC3-3758-4B83-B480-616741A30738}"/>
    <cellStyle name="Normal 2 2 6 2 4 4" xfId="9545" xr:uid="{176D26F4-0CC1-4C4E-8F70-C4A46369B038}"/>
    <cellStyle name="Normal 2 2 6 2 4 4 2" xfId="19253" xr:uid="{0A0006D5-5FD1-4FDE-AD6F-C71B86DC220D}"/>
    <cellStyle name="Normal 2 2 6 2 4 5" xfId="11873" xr:uid="{A2259FF6-9A9C-4E51-9AB7-BE2FCB655C58}"/>
    <cellStyle name="Normal 2 2 6 2 4 5 2" xfId="22086" xr:uid="{4E827119-0F7B-478D-9832-5DE25619F48F}"/>
    <cellStyle name="Normal 2 2 6 2 4 6" xfId="25114" xr:uid="{19860B52-7A90-4DBB-B45F-059ACAB7A902}"/>
    <cellStyle name="Normal 2 2 6 2 4 7" xfId="14336" xr:uid="{82BF2301-423B-4A62-B81D-00FCAC7A9035}"/>
    <cellStyle name="Normal 2 2 6 2 5" xfId="2535" xr:uid="{7BA6E15F-BAAE-4C28-9561-4D40EAF80073}"/>
    <cellStyle name="Normal 2 2 6 2 5 2" xfId="7576" xr:uid="{068F0997-A5E5-42B9-9461-220451F45BF6}"/>
    <cellStyle name="Normal 2 2 6 2 5 2 2" xfId="29088" xr:uid="{C913113B-E357-47ED-8F3D-4DD85990ACB7}"/>
    <cellStyle name="Normal 2 2 6 2 5 2 3" xfId="16415" xr:uid="{3666C4F2-8D9B-40E3-9A8C-321FAF7A3CCC}"/>
    <cellStyle name="Normal 2 2 6 2 5 3" xfId="6383" xr:uid="{01FD7078-9FB9-4C21-A5D2-E9702E3C39D7}"/>
    <cellStyle name="Normal 2 2 6 2 5 3 2" xfId="19248" xr:uid="{7515E0F4-A54A-46D4-A943-77887DCF1B7A}"/>
    <cellStyle name="Normal 2 2 6 2 5 4" xfId="11868" xr:uid="{153A907D-893B-4071-B308-2B9F90984936}"/>
    <cellStyle name="Normal 2 2 6 2 5 4 2" xfId="22081" xr:uid="{128D77C5-FD00-4895-AA24-3017F55DB148}"/>
    <cellStyle name="Normal 2 2 6 2 5 5" xfId="23739" xr:uid="{E753DC84-040C-4818-84E9-223BA2D62BF4}"/>
    <cellStyle name="Normal 2 2 6 2 5 6" xfId="14331" xr:uid="{226DA1BE-826B-4CA8-815F-75A26BE77FFB}"/>
    <cellStyle name="Normal 2 2 6 2 6" xfId="3532" xr:uid="{0CF49A2B-2EF6-4DC7-9EE6-99EE4F762050}"/>
    <cellStyle name="Normal 2 2 6 2 6 2" xfId="6784" xr:uid="{846BCA4E-04FF-4200-A627-4EF7325FF7C3}"/>
    <cellStyle name="Normal 2 2 6 2 6 2 2" xfId="26288" xr:uid="{0D4D03C0-C7BB-45FB-ABC7-6F1F8A2595D4}"/>
    <cellStyle name="Normal 2 2 6 2 6 2 3" xfId="15824" xr:uid="{3DD19BFE-2999-416B-973F-2C69899ABCC5}"/>
    <cellStyle name="Normal 2 2 6 2 6 3" xfId="9186" xr:uid="{B40E9FF6-A0D2-4E76-AB21-07BF4891725A}"/>
    <cellStyle name="Normal 2 2 6 2 6 3 2" xfId="18657" xr:uid="{6AA0CFD6-1A59-4CCF-8CD6-6B81B2AFC835}"/>
    <cellStyle name="Normal 2 2 6 2 6 4" xfId="11315" xr:uid="{EE8C0E93-E0DA-4B17-A544-A41EDD20871D}"/>
    <cellStyle name="Normal 2 2 6 2 6 4 2" xfId="21490" xr:uid="{7FA7E99C-D17B-4DDA-9C2B-F4CBC05BD255}"/>
    <cellStyle name="Normal 2 2 6 2 6 5" xfId="24455" xr:uid="{0C95FB2F-4056-4565-A9D1-8ADBF3FF9E10}"/>
    <cellStyle name="Normal 2 2 6 2 6 6" xfId="13542" xr:uid="{4CEA1B32-48B2-479B-BB96-9F1B6693C563}"/>
    <cellStyle name="Normal 2 2 6 2 7" xfId="3274" xr:uid="{91DF7303-D200-42A5-837D-9D469F51C785}"/>
    <cellStyle name="Normal 2 2 6 2 7 2" xfId="8962" xr:uid="{E7FAB8F8-5B91-4AF3-A16D-144494A6AD08}"/>
    <cellStyle name="Normal 2 2 6 2 7 2 2" xfId="18353" xr:uid="{1F2A93A2-2B12-4CE7-A60E-FC66938C0BE7}"/>
    <cellStyle name="Normal 2 2 6 2 7 3" xfId="11035" xr:uid="{9A187B3C-28A5-4ED3-AB82-F3C616CEE0DC}"/>
    <cellStyle name="Normal 2 2 6 2 7 3 2" xfId="21186" xr:uid="{F87EC45F-3A99-4980-93CE-C7811D9854DB}"/>
    <cellStyle name="Normal 2 2 6 2 7 4" xfId="23425" xr:uid="{564C19A4-7CA3-4D60-A93E-210073BA0143}"/>
    <cellStyle name="Normal 2 2 6 2 7 5" xfId="15520" xr:uid="{B3814730-A1E7-4D67-B701-442C337B05BF}"/>
    <cellStyle name="Normal 2 2 6 2 8" xfId="4219" xr:uid="{F1A69E4A-B475-4D37-A57B-95B7054A8E03}"/>
    <cellStyle name="Normal 2 2 6 2 8 2" xfId="9668" xr:uid="{4CABFEB7-6B9D-4204-AB6B-9FB77D57B6E8}"/>
    <cellStyle name="Normal 2 2 6 2 8 2 2" xfId="19615" xr:uid="{A3669181-B22F-4F32-A135-DE2B9246EA91}"/>
    <cellStyle name="Normal 2 2 6 2 8 3" xfId="12232" xr:uid="{EC631ABC-CE14-47CC-BCBA-021C2A4EAA60}"/>
    <cellStyle name="Normal 2 2 6 2 8 3 2" xfId="22448" xr:uid="{25368147-73CE-425B-ADFE-A29BA0BFE522}"/>
    <cellStyle name="Normal 2 2 6 2 8 4" xfId="16782" xr:uid="{5EF829BA-7A51-43C3-8629-82D5E88398C0}"/>
    <cellStyle name="Normal 2 2 6 2 9" xfId="8040" xr:uid="{56547309-0E9B-4048-AA41-329DA92EC33B}"/>
    <cellStyle name="Normal 2 2 6 2 9 2" xfId="15021" xr:uid="{FB66DEC8-3721-4EB3-8B9B-3F5182327F99}"/>
    <cellStyle name="Normal 2 2 6 3" xfId="896" xr:uid="{00000000-0005-0000-0000-000080030000}"/>
    <cellStyle name="Normal 2 2 6 3 10" xfId="10571" xr:uid="{D1E07F1A-4CE8-47B7-B5EC-B036F6F55A03}"/>
    <cellStyle name="Normal 2 2 6 3 10 2" xfId="20688" xr:uid="{9B418BB4-23CC-4C52-9489-5BE391E7CFCF}"/>
    <cellStyle name="Normal 2 2 6 3 11" xfId="25365" xr:uid="{5BA2918E-96A9-4D02-9284-EC4621179B6E}"/>
    <cellStyle name="Normal 2 2 6 3 12" xfId="13170" xr:uid="{BB98CDBF-8D80-4C20-8B8B-6C7A06E751D2}"/>
    <cellStyle name="Normal 2 2 6 3 2" xfId="2005" xr:uid="{1071BDA5-B0BF-487B-9AE7-48C4163301DF}"/>
    <cellStyle name="Normal 2 2 6 3 2 2" xfId="2542" xr:uid="{7ED33294-730E-4042-9221-FF28DA878AE6}"/>
    <cellStyle name="Normal 2 2 6 3 2 2 2" xfId="7581" xr:uid="{A61C4AF5-A1BA-4B21-A55E-87C9E497B36E}"/>
    <cellStyle name="Normal 2 2 6 3 2 2 2 2" xfId="27534" xr:uid="{5F454BEE-E059-4628-BF50-8D0B0EB0C649}"/>
    <cellStyle name="Normal 2 2 6 3 2 2 2 3" xfId="16422" xr:uid="{FDF051C5-68C4-4BA0-B6CB-DB08987CB994}"/>
    <cellStyle name="Normal 2 2 6 3 2 2 3" xfId="6390" xr:uid="{106F32A9-4D94-4765-A569-D5632B84D416}"/>
    <cellStyle name="Normal 2 2 6 3 2 2 3 2" xfId="19255" xr:uid="{83123160-4D15-4B2C-87A2-E3E7D84D0AA0}"/>
    <cellStyle name="Normal 2 2 6 3 2 2 4" xfId="11875" xr:uid="{2D243FA0-1C47-4882-8CDF-9F3834E54531}"/>
    <cellStyle name="Normal 2 2 6 3 2 2 4 2" xfId="22088" xr:uid="{F997E9BB-3610-43BA-AEF6-A89411785E8C}"/>
    <cellStyle name="Normal 2 2 6 3 2 2 5" xfId="25919" xr:uid="{D6F78514-A2DA-4162-8246-8BD187528644}"/>
    <cellStyle name="Normal 2 2 6 3 2 2 6" xfId="14338" xr:uid="{CFA35D06-E4B4-4F8D-9DE0-6EA3A54E0710}"/>
    <cellStyle name="Normal 2 2 6 3 2 3" xfId="4721" xr:uid="{ECBE56C6-FC60-494B-877E-40754F37BC18}"/>
    <cellStyle name="Normal 2 2 6 3 2 3 2" xfId="10023" xr:uid="{1FA159D9-8CA2-47AE-915D-491AF3FE1771}"/>
    <cellStyle name="Normal 2 2 6 3 2 3 2 2" xfId="29462" xr:uid="{F59BD01A-389A-4F40-8CAE-D082EBB4E2E9}"/>
    <cellStyle name="Normal 2 2 6 3 2 3 2 3" xfId="20055" xr:uid="{EDF05B2D-5434-4895-98A5-C7B37BE3159F}"/>
    <cellStyle name="Normal 2 2 6 3 2 3 3" xfId="12670" xr:uid="{1A7563CB-E3F3-4BF7-BCEF-4EC4F997503C}"/>
    <cellStyle name="Normal 2 2 6 3 2 3 3 2" xfId="22888" xr:uid="{B89B5B40-0F51-4C0F-8327-1B3BFBFDD4F3}"/>
    <cellStyle name="Normal 2 2 6 3 2 3 4" xfId="23650" xr:uid="{89ACE911-7459-4C69-8C5A-7077A5156C08}"/>
    <cellStyle name="Normal 2 2 6 3 2 3 5" xfId="17222" xr:uid="{31B6D76D-E728-4B2C-9D9C-D86B4C55974B}"/>
    <cellStyle name="Normal 2 2 6 3 2 4" xfId="5831" xr:uid="{558FC1A4-6156-4768-8B11-74DDCF2BF1F7}"/>
    <cellStyle name="Normal 2 2 6 3 2 4 2" xfId="29063" xr:uid="{631F5DA4-0E5E-4AED-887D-B1049D5599E2}"/>
    <cellStyle name="Normal 2 2 6 3 2 4 3" xfId="16010" xr:uid="{F7D44BC8-6C55-49CE-AD9A-4AFA4AE46728}"/>
    <cellStyle name="Normal 2 2 6 3 2 5" xfId="9342" xr:uid="{22577F09-646D-40EB-AAAD-6A6D092627B9}"/>
    <cellStyle name="Normal 2 2 6 3 2 5 2" xfId="18843" xr:uid="{323BDE96-231C-4C43-B68F-1E4538B47711}"/>
    <cellStyle name="Normal 2 2 6 3 2 6" xfId="11499" xr:uid="{CB03B0F7-EB01-4A47-BFED-9F34F3697D9F}"/>
    <cellStyle name="Normal 2 2 6 3 2 6 2" xfId="21676" xr:uid="{DD4C7039-6B3D-4F7F-8D6F-D220DDACE86E}"/>
    <cellStyle name="Normal 2 2 6 3 2 7" xfId="24075" xr:uid="{0E84A83D-6710-48CF-A908-26CFA6A7EAF0}"/>
    <cellStyle name="Normal 2 2 6 3 2 8" xfId="13775" xr:uid="{A0AC66A5-22E7-44CA-9BF7-E58050273DC3}"/>
    <cellStyle name="Normal 2 2 6 3 3" xfId="2543" xr:uid="{52D58E2D-CEA1-42E6-AC04-66404B2AF0D1}"/>
    <cellStyle name="Normal 2 2 6 3 3 2" xfId="4885" xr:uid="{2F32F942-30B2-45FF-9CED-2D39A6376E62}"/>
    <cellStyle name="Normal 2 2 6 3 3 2 2" xfId="10156" xr:uid="{E7E37DF3-BCA1-48FE-AD21-05BC5B011FF3}"/>
    <cellStyle name="Normal 2 2 6 3 3 2 2 2" xfId="29579" xr:uid="{860BAB65-9FAD-4DED-8BDC-B869E7DCB83F}"/>
    <cellStyle name="Normal 2 2 6 3 3 2 2 3" xfId="20226" xr:uid="{D970FF32-6E1A-497B-8A0E-F4F55764C0CB}"/>
    <cellStyle name="Normal 2 2 6 3 3 2 3" xfId="12834" xr:uid="{4C9CE4EB-B1F1-438A-A4FE-1AFE0BA0E613}"/>
    <cellStyle name="Normal 2 2 6 3 3 2 3 2" xfId="23059" xr:uid="{6E85ABF6-C3B4-4BCB-B3C5-B553D1D6A26F}"/>
    <cellStyle name="Normal 2 2 6 3 3 2 4" xfId="24897" xr:uid="{5B01951F-8B79-4499-AB68-07F91E41160E}"/>
    <cellStyle name="Normal 2 2 6 3 3 2 5" xfId="17393" xr:uid="{E24AAF06-6690-456D-8763-5364DEAB89F0}"/>
    <cellStyle name="Normal 2 2 6 3 3 3" xfId="6391" xr:uid="{734CF3B6-5085-406E-8C58-38DA910EBBB0}"/>
    <cellStyle name="Normal 2 2 6 3 3 3 2" xfId="28619" xr:uid="{73A230E2-4231-43FB-A267-1F43A8BE9D7D}"/>
    <cellStyle name="Normal 2 2 6 3 3 3 3" xfId="16423" xr:uid="{6B20A14F-F9D7-41FC-80E9-74B57246E95A}"/>
    <cellStyle name="Normal 2 2 6 3 3 4" xfId="9546" xr:uid="{D0C69F30-A4E7-4D1D-9E0A-313328A3CC93}"/>
    <cellStyle name="Normal 2 2 6 3 3 4 2" xfId="19256" xr:uid="{06B78F98-523A-408C-8134-C458BB393F1C}"/>
    <cellStyle name="Normal 2 2 6 3 3 5" xfId="11876" xr:uid="{F3B13756-4EF1-4020-A39D-83FF7D8A6C5C}"/>
    <cellStyle name="Normal 2 2 6 3 3 5 2" xfId="22089" xr:uid="{64352170-81D5-41F1-9AFC-7DC7E5448934}"/>
    <cellStyle name="Normal 2 2 6 3 3 6" xfId="24360" xr:uid="{9B198417-9470-45FE-9D79-BB7CE2011A8B}"/>
    <cellStyle name="Normal 2 2 6 3 3 7" xfId="14339" xr:uid="{B3ECF9D6-ED1C-4897-A81B-705C6D6AC19F}"/>
    <cellStyle name="Normal 2 2 6 3 4" xfId="2541" xr:uid="{E91BDBE6-4C86-4DD3-89D2-6F97AC279563}"/>
    <cellStyle name="Normal 2 2 6 3 4 2" xfId="7580" xr:uid="{F6153A41-8028-4161-82CC-71DFAED8CACD}"/>
    <cellStyle name="Normal 2 2 6 3 4 2 2" xfId="29077" xr:uid="{D7AE5931-C239-4524-8279-B6A77D0C1EC6}"/>
    <cellStyle name="Normal 2 2 6 3 4 2 3" xfId="16421" xr:uid="{71D74CDE-449B-48BB-A28A-ED47BA773403}"/>
    <cellStyle name="Normal 2 2 6 3 4 3" xfId="6389" xr:uid="{40F97D5F-E7F1-4908-AF9C-925A34F843B1}"/>
    <cellStyle name="Normal 2 2 6 3 4 3 2" xfId="19254" xr:uid="{DBFE95CA-BD06-4A23-B59E-0470BEFB07E0}"/>
    <cellStyle name="Normal 2 2 6 3 4 4" xfId="11874" xr:uid="{4A30A8B2-C030-4FA2-AF00-4B707572BF21}"/>
    <cellStyle name="Normal 2 2 6 3 4 4 2" xfId="22087" xr:uid="{AD630F68-31C4-4BD7-A7EE-2787B6F8B7A3}"/>
    <cellStyle name="Normal 2 2 6 3 4 5" xfId="24892" xr:uid="{2A1FF9F3-34F6-4412-81FB-C68425CB4761}"/>
    <cellStyle name="Normal 2 2 6 3 4 6" xfId="14337" xr:uid="{B0ED767D-FB85-4592-A934-793EFDA12968}"/>
    <cellStyle name="Normal 2 2 6 3 5" xfId="3559" xr:uid="{CA473F01-80B9-4D62-B2A0-1C4A5D898D03}"/>
    <cellStyle name="Normal 2 2 6 3 5 2" xfId="6786" xr:uid="{B9023EB5-038E-467A-BF75-5B45794640E1}"/>
    <cellStyle name="Normal 2 2 6 3 5 2 2" xfId="27350" xr:uid="{CA3FE977-E2C1-47E0-AB57-B0A2C04CFBB1}"/>
    <cellStyle name="Normal 2 2 6 3 5 2 3" xfId="15867" xr:uid="{A05357C7-156C-4981-ADF6-648C91F67AA0}"/>
    <cellStyle name="Normal 2 2 6 3 5 3" xfId="9213" xr:uid="{197F02C7-632D-4A74-BB12-4AED9921C73F}"/>
    <cellStyle name="Normal 2 2 6 3 5 3 2" xfId="18700" xr:uid="{8B0190CA-CADF-4094-B184-18DA62CD7E6E}"/>
    <cellStyle name="Normal 2 2 6 3 5 4" xfId="11356" xr:uid="{D9F5EE9A-4876-4ECD-B4A3-789191BC1FFB}"/>
    <cellStyle name="Normal 2 2 6 3 5 4 2" xfId="21533" xr:uid="{EA75D29F-92F3-4C28-A4FF-67ADB19623F8}"/>
    <cellStyle name="Normal 2 2 6 3 5 5" xfId="24184" xr:uid="{CE41C1EF-AD1F-46F4-80E9-49952F022B78}"/>
    <cellStyle name="Normal 2 2 6 3 5 6" xfId="13585" xr:uid="{F67505BC-597F-45B6-A363-95339AAEDF1B}"/>
    <cellStyle name="Normal 2 2 6 3 6" xfId="3354" xr:uid="{11D45510-8E3C-4021-B1CD-024581D893BA}"/>
    <cellStyle name="Normal 2 2 6 3 6 2" xfId="9030" xr:uid="{446D053C-4ED0-4370-BF4F-C5CACB4F89F2}"/>
    <cellStyle name="Normal 2 2 6 3 6 2 2" xfId="18441" xr:uid="{2DB43B7C-B0C4-4693-8E1B-588C475D9037}"/>
    <cellStyle name="Normal 2 2 6 3 6 3" xfId="11115" xr:uid="{DD3727E1-9635-4638-BC86-9ABDABF4B83B}"/>
    <cellStyle name="Normal 2 2 6 3 6 3 2" xfId="21274" xr:uid="{6B39DD1E-7AD7-4927-A9A6-9F52A1DC102E}"/>
    <cellStyle name="Normal 2 2 6 3 6 4" xfId="23731" xr:uid="{EA88C6DC-B66A-4FA9-9212-F19413B5FF33}"/>
    <cellStyle name="Normal 2 2 6 3 6 5" xfId="15608" xr:uid="{6F4E7B2D-FC47-413C-8AA1-609D2FD15BDE}"/>
    <cellStyle name="Normal 2 2 6 3 7" xfId="4269" xr:uid="{9E3DDFE4-0036-4595-89DD-58DE78485485}"/>
    <cellStyle name="Normal 2 2 6 3 7 2" xfId="9713" xr:uid="{1D909066-10EE-4092-9AD0-3901F6E7C7C7}"/>
    <cellStyle name="Normal 2 2 6 3 7 2 2" xfId="19662" xr:uid="{6A348F44-E569-45D7-84F3-C6ACDDA82920}"/>
    <cellStyle name="Normal 2 2 6 3 7 3" xfId="12279" xr:uid="{AF1407F3-7580-4D14-9FE0-5534DF849AF6}"/>
    <cellStyle name="Normal 2 2 6 3 7 3 2" xfId="22495" xr:uid="{5A3BEFD8-27B5-4AB0-B4E2-488CA8ADB812}"/>
    <cellStyle name="Normal 2 2 6 3 7 4" xfId="16829" xr:uid="{96B1B075-9F8A-484C-8B3B-BA213D3F9105}"/>
    <cellStyle name="Normal 2 2 6 3 8" xfId="8041" xr:uid="{67D2BD39-066A-4C91-9600-D66E963F1396}"/>
    <cellStyle name="Normal 2 2 6 3 8 2" xfId="15023" xr:uid="{34D75FF0-3DCE-4413-A2D0-AE69C237133F}"/>
    <cellStyle name="Normal 2 2 6 3 9" xfId="8581" xr:uid="{843D01F0-0F54-4D13-8951-0F59D485E4A7}"/>
    <cellStyle name="Normal 2 2 6 3 9 2" xfId="17855" xr:uid="{D81A1D5F-7CEE-4656-B79F-083FE4C2D5FD}"/>
    <cellStyle name="Normal 2 2 6 4" xfId="897" xr:uid="{00000000-0005-0000-0000-000081030000}"/>
    <cellStyle name="Normal 2 2 6 4 2" xfId="2544" xr:uid="{63AC5285-75CD-4D40-92FD-09D8B31F05C3}"/>
    <cellStyle name="Normal 2 2 6 4 2 2" xfId="7582" xr:uid="{C5844A08-BF97-487E-9294-AF9C40D5328C}"/>
    <cellStyle name="Normal 2 2 6 4 2 2 2" xfId="27166" xr:uid="{B9837B21-48BD-4807-BF5F-0173070EA972}"/>
    <cellStyle name="Normal 2 2 6 4 2 2 3" xfId="16424" xr:uid="{D3BE7280-8F7E-4E5C-8826-4D35E794A50C}"/>
    <cellStyle name="Normal 2 2 6 4 2 3" xfId="6392" xr:uid="{19DE94D8-1C15-49D4-8D8D-0AEB6437F349}"/>
    <cellStyle name="Normal 2 2 6 4 2 3 2" xfId="19257" xr:uid="{50486D8D-D05D-4344-A0B6-C85E2D22EDAE}"/>
    <cellStyle name="Normal 2 2 6 4 2 4" xfId="11877" xr:uid="{D5707E70-CDAC-4308-9C05-D3B75DFB236A}"/>
    <cellStyle name="Normal 2 2 6 4 2 4 2" xfId="22090" xr:uid="{B10246E0-BAA1-48A9-93E8-31DFABA0DEB3}"/>
    <cellStyle name="Normal 2 2 6 4 2 5" xfId="23586" xr:uid="{B1208000-8ECE-45C4-ABE9-2AF2D29CFA03}"/>
    <cellStyle name="Normal 2 2 6 4 2 6" xfId="14340" xr:uid="{8E07D0F2-0C86-498E-9CE5-5F1EE2C829A1}"/>
    <cellStyle name="Normal 2 2 6 4 3" xfId="3675" xr:uid="{6A26C86B-2FA4-45E3-93B5-E8E145CE0958}"/>
    <cellStyle name="Normal 2 2 6 4 3 2" xfId="8339" xr:uid="{2395A7B6-A2D8-4596-86DE-92F30A5FA81E}"/>
    <cellStyle name="Normal 2 2 6 4 3 2 2" xfId="28873" xr:uid="{929E20ED-CBA3-4BCD-8B2E-336151C1CD83}"/>
    <cellStyle name="Normal 2 2 6 4 3 2 3" xfId="16007" xr:uid="{57ACB4AA-7316-46F4-BC3F-9805FC436449}"/>
    <cellStyle name="Normal 2 2 6 4 3 3" xfId="9339" xr:uid="{35BAE978-5015-4C45-840D-68E1968E8B4A}"/>
    <cellStyle name="Normal 2 2 6 4 3 3 2" xfId="18840" xr:uid="{F834A862-ADC7-4613-B2B0-E5E9F694A355}"/>
    <cellStyle name="Normal 2 2 6 4 3 4" xfId="11496" xr:uid="{0F5746CC-18D8-4B2E-8D39-4D09691F73AD}"/>
    <cellStyle name="Normal 2 2 6 4 3 4 2" xfId="21673" xr:uid="{F9BBECE8-BF8F-4ABA-BFA7-A75D4703A372}"/>
    <cellStyle name="Normal 2 2 6 4 3 5" xfId="25911" xr:uid="{6261F2A1-4EE6-4EB2-8C19-2DC57245C872}"/>
    <cellStyle name="Normal 2 2 6 4 3 6" xfId="13772" xr:uid="{8B70B9BC-097E-4E38-B2D5-2E7C49969099}"/>
    <cellStyle name="Normal 2 2 6 4 4" xfId="4586" xr:uid="{3713A8FF-75EA-4612-8253-224189C4C6DB}"/>
    <cellStyle name="Normal 2 2 6 4 4 2" xfId="9930" xr:uid="{33F15EF2-47E8-4CCE-8E2F-CCD357880A85}"/>
    <cellStyle name="Normal 2 2 6 4 4 2 2" xfId="19920" xr:uid="{2A63CF1D-1E1A-46E6-A0BD-DFF8A2239176}"/>
    <cellStyle name="Normal 2 2 6 4 4 3" xfId="12535" xr:uid="{71188BC8-AA93-43BD-8C7F-58B0B2963958}"/>
    <cellStyle name="Normal 2 2 6 4 4 3 2" xfId="22753" xr:uid="{D2F44BDF-E623-42BF-887C-7E435D7D17A8}"/>
    <cellStyle name="Normal 2 2 6 4 4 4" xfId="24675" xr:uid="{44C17898-72C2-4BAF-8450-18174D02075C}"/>
    <cellStyle name="Normal 2 2 6 4 4 5" xfId="17087" xr:uid="{D6453DAF-C668-4E0E-A8FA-0AF4FD21F65E}"/>
    <cellStyle name="Normal 2 2 6 4 5" xfId="8042" xr:uid="{7F940238-4085-450F-89B4-47391D54DA95}"/>
    <cellStyle name="Normal 2 2 6 4 5 2" xfId="15024" xr:uid="{A1F1A342-03DA-4561-87E4-B45B19E70675}"/>
    <cellStyle name="Normal 2 2 6 4 6" xfId="8582" xr:uid="{2183AA4C-3303-4712-92E1-96D5A1BE6590}"/>
    <cellStyle name="Normal 2 2 6 4 6 2" xfId="17856" xr:uid="{742086CB-46B6-4824-9578-0001C1A18BB0}"/>
    <cellStyle name="Normal 2 2 6 4 7" xfId="10572" xr:uid="{58881859-E37D-49F0-8377-51CCAB3ADFD9}"/>
    <cellStyle name="Normal 2 2 6 4 7 2" xfId="20689" xr:uid="{6F01FDDB-E6A4-46F0-A476-FE38CF959B6B}"/>
    <cellStyle name="Normal 2 2 6 4 8" xfId="25605" xr:uid="{671A5382-8D91-4EC5-B417-EE5C66781DEB}"/>
    <cellStyle name="Normal 2 2 6 4 9" xfId="13328" xr:uid="{C485A628-AFB4-458C-A0C1-08CDD783AF9F}"/>
    <cellStyle name="Normal 2 2 6 5" xfId="2002" xr:uid="{5701047C-A462-4008-833C-338826580804}"/>
    <cellStyle name="Normal 2 2 6 5 2" xfId="4886" xr:uid="{FD84B198-ABDD-4011-9F7A-237453F7F583}"/>
    <cellStyle name="Normal 2 2 6 5 2 2" xfId="10157" xr:uid="{EE60197D-8272-43B8-8B0C-5179BF7E1092}"/>
    <cellStyle name="Normal 2 2 6 5 2 2 2" xfId="29580" xr:uid="{EFECB644-987D-4082-8044-9E2F976E5C8E}"/>
    <cellStyle name="Normal 2 2 6 5 2 2 3" xfId="20227" xr:uid="{C62A8321-F62D-49A2-8F33-3FE91213295B}"/>
    <cellStyle name="Normal 2 2 6 5 2 3" xfId="12835" xr:uid="{2D14E7A8-5EE6-4AB3-804A-5ECFF7AB9A2F}"/>
    <cellStyle name="Normal 2 2 6 5 2 3 2" xfId="23060" xr:uid="{5937BF12-05B7-4284-ABC8-E87AFFA977A6}"/>
    <cellStyle name="Normal 2 2 6 5 2 4" xfId="24614" xr:uid="{5AC382A7-7CAF-4BFB-BB17-6C591B291448}"/>
    <cellStyle name="Normal 2 2 6 5 2 5" xfId="17394" xr:uid="{C4097BE3-83D3-4DE5-BCCD-041F67CFC692}"/>
    <cellStyle name="Normal 2 2 6 5 3" xfId="5828" xr:uid="{F60DF125-B7FD-44A7-AAE5-68139594B8FD}"/>
    <cellStyle name="Normal 2 2 6 5 3 2" xfId="28278" xr:uid="{83874EAB-A8F6-40AF-94BF-FA3A0A5BF0AF}"/>
    <cellStyle name="Normal 2 2 6 5 3 3" xfId="16425" xr:uid="{9FC9DAB7-4A85-408B-953A-8672C129EBD6}"/>
    <cellStyle name="Normal 2 2 6 5 4" xfId="9547" xr:uid="{993D2C71-348A-4002-90B7-AC8C880EDAB7}"/>
    <cellStyle name="Normal 2 2 6 5 4 2" xfId="19258" xr:uid="{F3464979-06CA-420B-97E1-BFD39B2A0526}"/>
    <cellStyle name="Normal 2 2 6 5 5" xfId="11878" xr:uid="{A6A5AF72-B0BD-42BE-96D3-3A26F41B3B42}"/>
    <cellStyle name="Normal 2 2 6 5 5 2" xfId="22091" xr:uid="{08E6806C-FBE9-4B8A-81BB-5918C1143308}"/>
    <cellStyle name="Normal 2 2 6 5 6" xfId="25719" xr:uid="{9043C5D8-3D4E-4911-9378-08E6B12BA0C1}"/>
    <cellStyle name="Normal 2 2 6 5 7" xfId="14341" xr:uid="{7B3B0FD3-1050-4AFA-83DB-C974359A6A6F}"/>
    <cellStyle name="Normal 2 2 6 6" xfId="2375" xr:uid="{D687E94F-C21C-49DA-BCC9-FB485CE67825}"/>
    <cellStyle name="Normal 2 2 6 6 2" xfId="7476" xr:uid="{74F0C32F-3AB3-4F6F-AAAB-D51CACBB115E}"/>
    <cellStyle name="Normal 2 2 6 6 2 2" xfId="28072" xr:uid="{17CA6809-3910-4AA2-B785-11AB9639588E}"/>
    <cellStyle name="Normal 2 2 6 6 2 3" xfId="16173" xr:uid="{5AD164C1-D956-443B-97CC-726B405A8557}"/>
    <cellStyle name="Normal 2 2 6 6 3" xfId="6249" xr:uid="{1ED4A0BA-A07E-45F2-9A87-3F3D291FA598}"/>
    <cellStyle name="Normal 2 2 6 6 3 2" xfId="19006" xr:uid="{1D5495F0-7728-4091-A529-A8FC563867B1}"/>
    <cellStyle name="Normal 2 2 6 6 4" xfId="11651" xr:uid="{6EA18921-10BE-402D-986E-9679525EB08C}"/>
    <cellStyle name="Normal 2 2 6 6 4 2" xfId="21839" xr:uid="{45E095E5-8C12-4D8E-AC88-D5F8208CB7F7}"/>
    <cellStyle name="Normal 2 2 6 6 5" xfId="25771" xr:uid="{EA98B058-8787-4FC2-824A-10F3F5690749}"/>
    <cellStyle name="Normal 2 2 6 6 6" xfId="14026" xr:uid="{EB1930E1-0463-463E-B11C-B01921A4C98F}"/>
    <cellStyle name="Normal 2 2 6 7" xfId="3482" xr:uid="{6EB90F8F-6FD3-43CF-8B06-D78467BC782E}"/>
    <cellStyle name="Normal 2 2 6 7 2" xfId="6783" xr:uid="{430BE005-B3E8-41A6-A690-5ED537A52C34}"/>
    <cellStyle name="Normal 2 2 6 7 2 2" xfId="26907" xr:uid="{EBB67AF5-6CE2-4E25-95BD-83C51A455D53}"/>
    <cellStyle name="Normal 2 2 6 7 2 3" xfId="15764" xr:uid="{B0EE7A4F-D929-4551-918E-942CE5230CC5}"/>
    <cellStyle name="Normal 2 2 6 7 3" xfId="9136" xr:uid="{4BE98619-943B-462A-BD48-C4B6E58F1677}"/>
    <cellStyle name="Normal 2 2 6 7 3 2" xfId="18597" xr:uid="{9C0FFD50-A85C-4544-81AA-1E989E1F56AB}"/>
    <cellStyle name="Normal 2 2 6 7 4" xfId="11255" xr:uid="{75B17B36-91A3-4BA6-AC22-B0E41E8ECFE9}"/>
    <cellStyle name="Normal 2 2 6 7 4 2" xfId="21430" xr:uid="{0E333AAA-C984-451B-9984-9AB810B19CEB}"/>
    <cellStyle name="Normal 2 2 6 7 5" xfId="25449" xr:uid="{EA480F82-383D-4C61-A80E-647A2F8D45CE}"/>
    <cellStyle name="Normal 2 2 6 7 6" xfId="13482" xr:uid="{536131B1-BBB7-4A8C-BBC8-E4E57991E62A}"/>
    <cellStyle name="Normal 2 2 6 8" xfId="3214" xr:uid="{3D3BFB16-257C-4EFF-BA43-97A4D0BA18F2}"/>
    <cellStyle name="Normal 2 2 6 8 2" xfId="8902" xr:uid="{A9DD1F03-13D2-49F7-9F38-0118EBC8B311}"/>
    <cellStyle name="Normal 2 2 6 8 2 2" xfId="18293" xr:uid="{6AB6AA35-4A5A-4B14-BBC0-12F67758D21E}"/>
    <cellStyle name="Normal 2 2 6 8 3" xfId="10975" xr:uid="{8B647294-CB6E-4D2B-9BCE-BB065C4090D6}"/>
    <cellStyle name="Normal 2 2 6 8 3 2" xfId="21126" xr:uid="{758DA67A-E831-40BE-8CC4-D5587E0FCAF5}"/>
    <cellStyle name="Normal 2 2 6 8 4" xfId="25389" xr:uid="{3FC5F18C-3B8B-4F7F-93D0-E36469E2FD88}"/>
    <cellStyle name="Normal 2 2 6 8 5" xfId="15460" xr:uid="{2BE3A7A3-7642-48E0-8E12-9EBDB6B9AFEC}"/>
    <cellStyle name="Normal 2 2 6 9" xfId="4359" xr:uid="{4B954C29-5EA6-491A-A185-B3A9B7FC702A}"/>
    <cellStyle name="Normal 2 2 6 9 2" xfId="9793" xr:uid="{A19C5343-7825-442F-BDEB-F4138C2CA20B}"/>
    <cellStyle name="Normal 2 2 6 9 2 2" xfId="19753" xr:uid="{E394DEE8-6021-4B83-92B2-FD7D2E6925E9}"/>
    <cellStyle name="Normal 2 2 6 9 3" xfId="12368" xr:uid="{292C7028-CB2B-4173-BA23-223D640F5070}"/>
    <cellStyle name="Normal 2 2 6 9 3 2" xfId="22586" xr:uid="{592F34E8-72A3-435E-8546-8835A95DFA90}"/>
    <cellStyle name="Normal 2 2 6 9 4" xfId="16920" xr:uid="{E0EB1C46-6C88-4D3A-AC27-07BBA69736EA}"/>
    <cellStyle name="Normal 2 2 7" xfId="898" xr:uid="{00000000-0005-0000-0000-000082030000}"/>
    <cellStyle name="Normal 2 2 7 10" xfId="8043" xr:uid="{68173353-5DC7-4E6B-9A0C-A4DC45BCC0D2}"/>
    <cellStyle name="Normal 2 2 7 10 2" xfId="15025" xr:uid="{CFB4E079-57B6-47CE-B4F3-39AAC058BBB6}"/>
    <cellStyle name="Normal 2 2 7 11" xfId="8583" xr:uid="{33312295-4AEB-45BE-BFDB-6BBF6C65C34D}"/>
    <cellStyle name="Normal 2 2 7 11 2" xfId="17857" xr:uid="{EF4E4770-42DB-4C15-85FA-9253C219B6EF}"/>
    <cellStyle name="Normal 2 2 7 12" xfId="10573" xr:uid="{4193E3AB-8001-4544-B765-4A0957EAB2EE}"/>
    <cellStyle name="Normal 2 2 7 12 2" xfId="20690" xr:uid="{DD30E69F-1A72-4066-B155-3E402C879229}"/>
    <cellStyle name="Normal 2 2 7 13" xfId="24049" xr:uid="{F117A7CB-DC82-47F7-89DF-73DAA5BDA8E6}"/>
    <cellStyle name="Normal 2 2 7 14" xfId="13054" xr:uid="{16337656-EA61-4B10-90FC-A555A5D7C73A}"/>
    <cellStyle name="Normal 2 2 7 2" xfId="899" xr:uid="{00000000-0005-0000-0000-000083030000}"/>
    <cellStyle name="Normal 2 2 7 2 10" xfId="10574" xr:uid="{E9222E7D-887C-4110-8800-FA770D5EC47D}"/>
    <cellStyle name="Normal 2 2 7 2 10 2" xfId="20691" xr:uid="{498C9A98-E9A3-4298-B10F-4D8189C02EBF}"/>
    <cellStyle name="Normal 2 2 7 2 11" xfId="25694" xr:uid="{C072DCCB-FF5C-4A90-923E-63BFCF4E8785}"/>
    <cellStyle name="Normal 2 2 7 2 12" xfId="13171" xr:uid="{7EBC4B9F-3E05-47AF-B24F-C89B3A17AFC2}"/>
    <cellStyle name="Normal 2 2 7 2 2" xfId="900" xr:uid="{00000000-0005-0000-0000-000084030000}"/>
    <cellStyle name="Normal 2 2 7 2 2 2" xfId="2008" xr:uid="{0647679B-84DE-44E2-A4FF-ED3E8F80F46F}"/>
    <cellStyle name="Normal 2 2 7 2 2 2 2" xfId="7246" xr:uid="{7BDBC531-9183-4ADA-B339-F32AB24556E5}"/>
    <cellStyle name="Normal 2 2 7 2 2 2 2 2" xfId="27509" xr:uid="{371FC41F-0B16-43ED-9E42-4B78CF763546}"/>
    <cellStyle name="Normal 2 2 7 2 2 2 2 3" xfId="28038" xr:uid="{3607700A-CC36-489E-8E0A-DA46AD212D57}"/>
    <cellStyle name="Normal 2 2 7 2 2 2 2 4" xfId="16427" xr:uid="{AFBD0A8F-0F12-488F-9989-B216C5D7CED2}"/>
    <cellStyle name="Normal 2 2 7 2 2 2 3" xfId="5834" xr:uid="{FECB7804-1650-47E2-AA04-79CFECD4D4DE}"/>
    <cellStyle name="Normal 2 2 7 2 2 2 3 2" xfId="29230" xr:uid="{98B16D3F-9854-4787-A9D6-F1CE35CA5577}"/>
    <cellStyle name="Normal 2 2 7 2 2 2 3 3" xfId="19260" xr:uid="{FAAAE3D4-5129-4A1A-972B-D6BE7863ACF9}"/>
    <cellStyle name="Normal 2 2 7 2 2 2 4" xfId="11880" xr:uid="{6A5A8481-14DC-4825-8B52-4810D76BB810}"/>
    <cellStyle name="Normal 2 2 7 2 2 2 4 2" xfId="22093" xr:uid="{B12354D5-AADB-449E-A2D2-152C8778CAF7}"/>
    <cellStyle name="Normal 2 2 7 2 2 2 5" xfId="25670" xr:uid="{7D8B26A4-E65E-4B41-9951-EAC567DD48D5}"/>
    <cellStyle name="Normal 2 2 7 2 2 2 6" xfId="14343" xr:uid="{F78B55D7-286D-40E7-B8EB-CC1961D382C2}"/>
    <cellStyle name="Normal 2 2 7 2 2 3" xfId="4723" xr:uid="{416AD569-EB21-4309-9547-6710A766A52D}"/>
    <cellStyle name="Normal 2 2 7 2 2 3 2" xfId="6789" xr:uid="{0C65EFEF-A852-489D-B85F-794C89346B72}"/>
    <cellStyle name="Normal 2 2 7 2 2 3 2 2" xfId="29464" xr:uid="{E05C7B93-8476-4C9F-A495-2B14898BC7B3}"/>
    <cellStyle name="Normal 2 2 7 2 2 3 2 3" xfId="20057" xr:uid="{F870F50F-7ACF-4C22-A426-7D7FA9885433}"/>
    <cellStyle name="Normal 2 2 7 2 2 3 3" xfId="12672" xr:uid="{70C8E7AE-634B-417F-87B7-EB3085D9F0E2}"/>
    <cellStyle name="Normal 2 2 7 2 2 3 3 2" xfId="22890" xr:uid="{3AE09C78-86DE-4849-B0BA-C7428DAC0583}"/>
    <cellStyle name="Normal 2 2 7 2 2 3 4" xfId="23891" xr:uid="{83C0DF8D-ED9E-4A84-9252-B8DDB857F0FB}"/>
    <cellStyle name="Normal 2 2 7 2 2 3 5" xfId="17224" xr:uid="{30BF5299-7CBD-48A7-ABC6-5D5622B87538}"/>
    <cellStyle name="Normal 2 2 7 2 2 4" xfId="5484" xr:uid="{366C7521-D444-4BBB-A94F-1CC93B203ED7}"/>
    <cellStyle name="Normal 2 2 7 2 2 4 2" xfId="26335" xr:uid="{CDA4AF22-101E-4D0B-9ACD-A7A3DAD716EB}"/>
    <cellStyle name="Normal 2 2 7 2 2 4 3" xfId="15027" xr:uid="{B4091E75-D63B-415C-AE60-83514F45D7F8}"/>
    <cellStyle name="Normal 2 2 7 2 2 5" xfId="8585" xr:uid="{6FEA8B42-C490-4EFA-9F0B-E796145AACA0}"/>
    <cellStyle name="Normal 2 2 7 2 2 5 2" xfId="17859" xr:uid="{CD79A947-7F6F-4C24-B153-02E7BC243CF0}"/>
    <cellStyle name="Normal 2 2 7 2 2 6" xfId="10575" xr:uid="{BEE58453-9539-4889-8E48-BC6776EE6F0B}"/>
    <cellStyle name="Normal 2 2 7 2 2 6 2" xfId="20692" xr:uid="{152B78EB-C967-4B99-AE61-3E84BD2E7F05}"/>
    <cellStyle name="Normal 2 2 7 2 2 7" xfId="24142" xr:uid="{99A08A10-3893-4A2B-9E98-99B0FFD79567}"/>
    <cellStyle name="Normal 2 2 7 2 2 8" xfId="13777" xr:uid="{339E16AB-10D0-427F-8626-319F6C96FAEF}"/>
    <cellStyle name="Normal 2 2 7 2 3" xfId="2007" xr:uid="{B4178966-44E2-4952-A9E6-7524C7DD25F3}"/>
    <cellStyle name="Normal 2 2 7 2 3 2" xfId="4887" xr:uid="{7D9DE45A-C6E9-4162-8277-139544F1183C}"/>
    <cellStyle name="Normal 2 2 7 2 3 2 2" xfId="10158" xr:uid="{FDF6D5AC-6D45-4E52-9106-F7D6FC973178}"/>
    <cellStyle name="Normal 2 2 7 2 3 2 2 2" xfId="29581" xr:uid="{0D622843-366C-416B-A47E-DE9162404C44}"/>
    <cellStyle name="Normal 2 2 7 2 3 2 2 3" xfId="20228" xr:uid="{14635572-BB48-48FF-8A25-6B64BA6E0948}"/>
    <cellStyle name="Normal 2 2 7 2 3 2 3" xfId="12836" xr:uid="{8AC6ACEC-F7AB-49BA-82D2-D5C2629726D5}"/>
    <cellStyle name="Normal 2 2 7 2 3 2 3 2" xfId="23061" xr:uid="{D56C17DB-33BD-47CB-B70A-60A306C15FCA}"/>
    <cellStyle name="Normal 2 2 7 2 3 2 4" xfId="23765" xr:uid="{09086380-CD5E-4544-8230-C304FC615F2F}"/>
    <cellStyle name="Normal 2 2 7 2 3 2 5" xfId="17395" xr:uid="{CA4AF0CF-C70B-431E-BF4E-E669DFA24A06}"/>
    <cellStyle name="Normal 2 2 7 2 3 3" xfId="5833" xr:uid="{45FA1D01-EA9D-4EF2-ACD7-1CE458A5598A}"/>
    <cellStyle name="Normal 2 2 7 2 3 3 2" xfId="27446" xr:uid="{8189F752-EFBC-4485-B999-78CB632DEDC9}"/>
    <cellStyle name="Normal 2 2 7 2 3 3 3" xfId="16428" xr:uid="{507B7BFA-0511-41E3-9653-8913887D65E1}"/>
    <cellStyle name="Normal 2 2 7 2 3 4" xfId="9548" xr:uid="{AE28D5EC-4577-4D38-97C9-51C0ACCFB550}"/>
    <cellStyle name="Normal 2 2 7 2 3 4 2" xfId="19261" xr:uid="{87159A39-2439-4520-B70B-D786D4B9AA65}"/>
    <cellStyle name="Normal 2 2 7 2 3 5" xfId="11881" xr:uid="{27032112-A0E5-49E6-B408-5A36FF70CA18}"/>
    <cellStyle name="Normal 2 2 7 2 3 5 2" xfId="22094" xr:uid="{391E6C96-0525-4A32-B241-2BD9BBA2BD6D}"/>
    <cellStyle name="Normal 2 2 7 2 3 6" xfId="25634" xr:uid="{618731D5-92B1-4FBA-A6B2-F7E6809DEED8}"/>
    <cellStyle name="Normal 2 2 7 2 3 7" xfId="14344" xr:uid="{D723EC18-7838-458A-915E-7AA9FD5065C7}"/>
    <cellStyle name="Normal 2 2 7 2 4" xfId="2545" xr:uid="{44D56939-5B64-4EC1-AF18-CF1F8A4AD446}"/>
    <cellStyle name="Normal 2 2 7 2 4 2" xfId="7583" xr:uid="{8652F310-2385-4A9D-8D1B-C989F4BC4897}"/>
    <cellStyle name="Normal 2 2 7 2 4 2 2" xfId="27567" xr:uid="{39B8ADD6-14C2-4F56-836F-01522AC82ED1}"/>
    <cellStyle name="Normal 2 2 7 2 4 2 3" xfId="16426" xr:uid="{A1A9AB90-50C1-4BBE-978D-D3E9B8EE3687}"/>
    <cellStyle name="Normal 2 2 7 2 4 3" xfId="6393" xr:uid="{5E3AE71C-EB7B-402B-8757-68FCB5C8C551}"/>
    <cellStyle name="Normal 2 2 7 2 4 3 2" xfId="19259" xr:uid="{7AFCAD5C-1CB9-4075-8F03-D2A23DBB699B}"/>
    <cellStyle name="Normal 2 2 7 2 4 4" xfId="11879" xr:uid="{12EED001-81C8-41A6-BBF0-47D272538BBA}"/>
    <cellStyle name="Normal 2 2 7 2 4 4 2" xfId="22092" xr:uid="{832C717D-C73A-4018-AF91-5E7443A89D60}"/>
    <cellStyle name="Normal 2 2 7 2 4 5" xfId="24017" xr:uid="{9A6DF7F3-1B98-46A0-AC77-01479C3D0ABB}"/>
    <cellStyle name="Normal 2 2 7 2 4 6" xfId="14342" xr:uid="{0B81CB52-823B-43D8-911D-05FA46D1DE4E}"/>
    <cellStyle name="Normal 2 2 7 2 5" xfId="3506" xr:uid="{B48D37A1-41B3-4278-A738-12E4FB1C8893}"/>
    <cellStyle name="Normal 2 2 7 2 5 2" xfId="6788" xr:uid="{69DD0556-65D0-4DC5-A493-8CB170166FEE}"/>
    <cellStyle name="Normal 2 2 7 2 5 2 2" xfId="29094" xr:uid="{02C0140C-F2ED-4655-BA64-4A07B0EA2A6B}"/>
    <cellStyle name="Normal 2 2 7 2 5 2 3" xfId="15798" xr:uid="{FBE38615-06DE-40CF-9B6E-DBA45CB5A03B}"/>
    <cellStyle name="Normal 2 2 7 2 5 3" xfId="9160" xr:uid="{AA0E5D7F-C793-4508-85F4-47B435686E03}"/>
    <cellStyle name="Normal 2 2 7 2 5 3 2" xfId="18631" xr:uid="{10BB40CA-C0B9-410E-BECE-30DE4E5380F9}"/>
    <cellStyle name="Normal 2 2 7 2 5 4" xfId="11289" xr:uid="{21803C50-85C7-4099-844C-AB135FDA2B1A}"/>
    <cellStyle name="Normal 2 2 7 2 5 4 2" xfId="21464" xr:uid="{359EEB6C-522E-45B7-A0B2-73BC68254E4C}"/>
    <cellStyle name="Normal 2 2 7 2 5 5" xfId="25375" xr:uid="{DA9CD9D2-70D1-41DC-BD8B-12F1C52D9C7E}"/>
    <cellStyle name="Normal 2 2 7 2 5 6" xfId="13516" xr:uid="{56250FD8-0DBE-4657-9E02-92C40F719549}"/>
    <cellStyle name="Normal 2 2 7 2 6" xfId="3355" xr:uid="{0B77F78E-1984-4763-9E18-8B36E2767761}"/>
    <cellStyle name="Normal 2 2 7 2 6 2" xfId="9031" xr:uid="{50E26EBB-F257-42DE-AB8F-D646AD3A9C1D}"/>
    <cellStyle name="Normal 2 2 7 2 6 2 2" xfId="18442" xr:uid="{E5D3985F-8F47-4D3F-835E-5CB877869E2C}"/>
    <cellStyle name="Normal 2 2 7 2 6 3" xfId="11116" xr:uid="{C1444DF2-D1EF-4A61-B23F-17BA2B6052EB}"/>
    <cellStyle name="Normal 2 2 7 2 6 3 2" xfId="21275" xr:uid="{55CFDF16-E924-4699-8D02-4524DE8E0537}"/>
    <cellStyle name="Normal 2 2 7 2 6 4" xfId="23791" xr:uid="{D0A9C586-C39C-4937-922A-F5460B28448B}"/>
    <cellStyle name="Normal 2 2 7 2 6 5" xfId="15609" xr:uid="{DF38CEB7-C2B4-43E8-A259-231924800D3F}"/>
    <cellStyle name="Normal 2 2 7 2 7" xfId="4270" xr:uid="{5D3E8F46-6F61-401A-B9A4-06E043495F2E}"/>
    <cellStyle name="Normal 2 2 7 2 7 2" xfId="9714" xr:uid="{24C68CD6-B290-436A-A7BB-C4A603F88877}"/>
    <cellStyle name="Normal 2 2 7 2 7 2 2" xfId="19663" xr:uid="{D53E6FA6-9543-4BA4-8052-7F6013F57344}"/>
    <cellStyle name="Normal 2 2 7 2 7 3" xfId="12280" xr:uid="{F6AC91DC-80DF-465D-8A8B-537540FA76C2}"/>
    <cellStyle name="Normal 2 2 7 2 7 3 2" xfId="22496" xr:uid="{2041C2EA-14C8-475B-BAF3-5D9359CBA48F}"/>
    <cellStyle name="Normal 2 2 7 2 7 4" xfId="16830" xr:uid="{7A68680F-A36F-4B6B-B265-5003B588D886}"/>
    <cellStyle name="Normal 2 2 7 2 8" xfId="8044" xr:uid="{59C127C1-25AB-438C-816A-931D4DB71409}"/>
    <cellStyle name="Normal 2 2 7 2 8 2" xfId="15026" xr:uid="{5AFAAC00-53A2-407F-962D-7A87B0A67D93}"/>
    <cellStyle name="Normal 2 2 7 2 9" xfId="8584" xr:uid="{5628463E-0C23-4D44-9776-77C0F134C64D}"/>
    <cellStyle name="Normal 2 2 7 2 9 2" xfId="17858" xr:uid="{E911FF92-1150-405F-ACA8-D688C9D60809}"/>
    <cellStyle name="Normal 2 2 7 3" xfId="901" xr:uid="{00000000-0005-0000-0000-000085030000}"/>
    <cellStyle name="Normal 2 2 7 3 10" xfId="23595" xr:uid="{DA943814-933A-43D4-BFCD-A2566D33943F}"/>
    <cellStyle name="Normal 2 2 7 3 11" xfId="13329" xr:uid="{B1A21558-CF68-4D44-B92F-444ABCA0276B}"/>
    <cellStyle name="Normal 2 2 7 3 2" xfId="2009" xr:uid="{32A04EF8-7F95-46A6-923A-E428CA9044D2}"/>
    <cellStyle name="Normal 2 2 7 3 2 2" xfId="2547" xr:uid="{8E24E21E-A5C6-4457-A57D-9515FF110865}"/>
    <cellStyle name="Normal 2 2 7 3 2 2 2" xfId="7585" xr:uid="{50208494-6A04-4952-8CD0-52F10BCCCBF8}"/>
    <cellStyle name="Normal 2 2 7 3 2 2 2 2" xfId="27951" xr:uid="{1F346CD3-068B-46A5-A1F2-F55268AB6BBE}"/>
    <cellStyle name="Normal 2 2 7 3 2 2 2 3" xfId="16430" xr:uid="{77615BEC-672F-450D-9D2F-565FDD018FC6}"/>
    <cellStyle name="Normal 2 2 7 3 2 2 3" xfId="6395" xr:uid="{52869943-2EF0-403B-BA5D-6610CDE04C3D}"/>
    <cellStyle name="Normal 2 2 7 3 2 2 3 2" xfId="19263" xr:uid="{AFC9BEB0-5896-4DAF-A83A-25D7B8D0B93C}"/>
    <cellStyle name="Normal 2 2 7 3 2 2 4" xfId="11883" xr:uid="{1CB080E3-CDE4-4AF5-BBF6-D83470006FAC}"/>
    <cellStyle name="Normal 2 2 7 3 2 2 4 2" xfId="22096" xr:uid="{0E88B6BB-75CC-4CAE-BA52-3C9E54FBA99B}"/>
    <cellStyle name="Normal 2 2 7 3 2 2 5" xfId="24680" xr:uid="{6ECD6F4F-398F-4DC2-8571-3D91B01F37CD}"/>
    <cellStyle name="Normal 2 2 7 3 2 2 6" xfId="14346" xr:uid="{152C5875-094C-407F-B8C1-CCF9618A8526}"/>
    <cellStyle name="Normal 2 2 7 3 2 3" xfId="4724" xr:uid="{97A5C08A-CD0B-4654-B289-5C433C07D7F5}"/>
    <cellStyle name="Normal 2 2 7 3 2 3 2" xfId="10025" xr:uid="{CFED8D5A-BE85-440A-BEC4-B370D341B6F2}"/>
    <cellStyle name="Normal 2 2 7 3 2 3 2 2" xfId="29465" xr:uid="{10B00615-3BBE-4870-A1D9-DD7F14F1B032}"/>
    <cellStyle name="Normal 2 2 7 3 2 3 2 3" xfId="20058" xr:uid="{22922922-4F97-4C6E-B531-86F197E6247F}"/>
    <cellStyle name="Normal 2 2 7 3 2 3 3" xfId="12673" xr:uid="{AB124726-098D-4162-9E22-111942F7BBB8}"/>
    <cellStyle name="Normal 2 2 7 3 2 3 3 2" xfId="22891" xr:uid="{F8F91420-73B8-4166-B1A2-8600EC6AC4D0}"/>
    <cellStyle name="Normal 2 2 7 3 2 3 4" xfId="24117" xr:uid="{4EC1B149-08D8-43E7-BB7F-63DE2E3C0D23}"/>
    <cellStyle name="Normal 2 2 7 3 2 3 5" xfId="17225" xr:uid="{9FEE8EA7-2FD3-4251-B8CB-50FEE205171A}"/>
    <cellStyle name="Normal 2 2 7 3 2 4" xfId="5835" xr:uid="{E980872E-A468-4A37-88F7-22AC1F2DE6EB}"/>
    <cellStyle name="Normal 2 2 7 3 2 4 2" xfId="27749" xr:uid="{B233AF71-4724-4F97-B538-AE971EAFDE43}"/>
    <cellStyle name="Normal 2 2 7 3 2 4 3" xfId="16011" xr:uid="{16BBE685-EEF1-43C6-B871-4FC12EE81FAD}"/>
    <cellStyle name="Normal 2 2 7 3 2 5" xfId="9343" xr:uid="{19D0E9B9-B12A-4C02-9956-D5B374DE7881}"/>
    <cellStyle name="Normal 2 2 7 3 2 5 2" xfId="18844" xr:uid="{2D9CD6CD-1B8D-4130-BE86-2E06746EF47C}"/>
    <cellStyle name="Normal 2 2 7 3 2 6" xfId="11500" xr:uid="{E870B7F1-215E-4630-9777-C3BADBF7158A}"/>
    <cellStyle name="Normal 2 2 7 3 2 6 2" xfId="21677" xr:uid="{0B9E740F-11D9-428F-A36F-97CB7FA28464}"/>
    <cellStyle name="Normal 2 2 7 3 2 7" xfId="25632" xr:uid="{44F374D1-0412-4228-BF06-AF2166320886}"/>
    <cellStyle name="Normal 2 2 7 3 2 8" xfId="13778" xr:uid="{F1CA2167-0C7B-41F2-AE57-CCE1BB6E87F8}"/>
    <cellStyle name="Normal 2 2 7 3 3" xfId="2548" xr:uid="{D1674ED6-395E-41C3-A97D-CC9AAF71F82B}"/>
    <cellStyle name="Normal 2 2 7 3 3 2" xfId="4888" xr:uid="{ABACB018-BC56-4B2D-960C-0FF49239E90F}"/>
    <cellStyle name="Normal 2 2 7 3 3 2 2" xfId="10159" xr:uid="{1F5B250B-34FE-4214-BF88-037D5FCA4D4A}"/>
    <cellStyle name="Normal 2 2 7 3 3 2 2 2" xfId="29582" xr:uid="{8CC1A239-C9F7-4B36-9B02-6DB7ED5ED694}"/>
    <cellStyle name="Normal 2 2 7 3 3 2 2 3" xfId="20229" xr:uid="{DFB279BA-F6C6-41AF-8095-4299EB92A208}"/>
    <cellStyle name="Normal 2 2 7 3 3 2 3" xfId="12837" xr:uid="{B71A7A41-451F-4E94-96EC-54A7DF82E30B}"/>
    <cellStyle name="Normal 2 2 7 3 3 2 3 2" xfId="23062" xr:uid="{38A2B336-B8D4-47CE-976E-21B8E15E8486}"/>
    <cellStyle name="Normal 2 2 7 3 3 2 4" xfId="24928" xr:uid="{A5529A0C-76EA-491B-B034-13ECAB104BF7}"/>
    <cellStyle name="Normal 2 2 7 3 3 2 5" xfId="17396" xr:uid="{DC0CD0D4-5E67-4A61-9894-49507964B099}"/>
    <cellStyle name="Normal 2 2 7 3 3 3" xfId="6396" xr:uid="{AEE09765-B404-419F-8571-9C513836ED55}"/>
    <cellStyle name="Normal 2 2 7 3 3 3 2" xfId="28126" xr:uid="{D092E6F0-395C-4A6E-B968-9E350BCC9CB7}"/>
    <cellStyle name="Normal 2 2 7 3 3 3 3" xfId="16431" xr:uid="{6CE10383-1F57-46CB-B994-E5570F8AADCF}"/>
    <cellStyle name="Normal 2 2 7 3 3 4" xfId="9549" xr:uid="{EF4C41FE-9895-4F28-A4B3-FB4D0DAF01C7}"/>
    <cellStyle name="Normal 2 2 7 3 3 4 2" xfId="19264" xr:uid="{B085DEA8-C386-459E-A31C-CA0591741C5D}"/>
    <cellStyle name="Normal 2 2 7 3 3 5" xfId="11884" xr:uid="{1F5353B3-AF81-4D62-B8C0-D607F6562489}"/>
    <cellStyle name="Normal 2 2 7 3 3 5 2" xfId="22097" xr:uid="{6433188B-4E0C-47EF-96EA-C439264783E0}"/>
    <cellStyle name="Normal 2 2 7 3 3 6" xfId="24552" xr:uid="{B966193F-D60D-4355-B44D-6132F2F33125}"/>
    <cellStyle name="Normal 2 2 7 3 3 7" xfId="14347" xr:uid="{BB56670F-F624-48CF-9CCE-93683C4B033F}"/>
    <cellStyle name="Normal 2 2 7 3 4" xfId="2546" xr:uid="{17D3A44F-E2E9-4EA0-9BE9-5480E130BC22}"/>
    <cellStyle name="Normal 2 2 7 3 4 2" xfId="7584" xr:uid="{A3571CC7-77F5-4124-9C1C-80332BAB0EBF}"/>
    <cellStyle name="Normal 2 2 7 3 4 2 2" xfId="28748" xr:uid="{64F254E7-863B-4E1A-957C-15FAE4C55A92}"/>
    <cellStyle name="Normal 2 2 7 3 4 2 3" xfId="16429" xr:uid="{BC6389F8-47AA-45EA-8D81-9E4C21167CBD}"/>
    <cellStyle name="Normal 2 2 7 3 4 3" xfId="6394" xr:uid="{3C54AFBD-0623-4187-B358-AD03BA40121D}"/>
    <cellStyle name="Normal 2 2 7 3 4 3 2" xfId="19262" xr:uid="{854662BD-51C1-45FC-A288-359755AEBE98}"/>
    <cellStyle name="Normal 2 2 7 3 4 4" xfId="11882" xr:uid="{15A65A81-4F23-47DD-B78C-436F7CC1BEE4}"/>
    <cellStyle name="Normal 2 2 7 3 4 4 2" xfId="22095" xr:uid="{D690B7DC-925F-450D-8D7C-EDB141563242}"/>
    <cellStyle name="Normal 2 2 7 3 4 5" xfId="26044" xr:uid="{87580B56-5BF6-4907-B1C1-EDDD20AC2C80}"/>
    <cellStyle name="Normal 2 2 7 3 4 6" xfId="14345" xr:uid="{7DB571F6-26BE-4CEA-BC07-F44725191F5D}"/>
    <cellStyle name="Normal 2 2 7 3 5" xfId="3592" xr:uid="{CC25DE61-671D-4ACC-8BB4-754553D5E19B}"/>
    <cellStyle name="Normal 2 2 7 3 5 2" xfId="6790" xr:uid="{D3869DC7-BCEE-4479-8F0E-A642B1E7F018}"/>
    <cellStyle name="Normal 2 2 7 3 5 2 2" xfId="27207" xr:uid="{9217A584-695B-4B28-9BC4-A3670A968017}"/>
    <cellStyle name="Normal 2 2 7 3 5 2 3" xfId="15901" xr:uid="{9FE3D514-5B66-44F9-8E41-5CAA017EDF7C}"/>
    <cellStyle name="Normal 2 2 7 3 5 3" xfId="9246" xr:uid="{EFCD085A-953E-42F6-8A2B-F7F575245AFC}"/>
    <cellStyle name="Normal 2 2 7 3 5 3 2" xfId="18734" xr:uid="{AC9251B7-001B-42BF-85F6-4982ABD66BC1}"/>
    <cellStyle name="Normal 2 2 7 3 5 4" xfId="11390" xr:uid="{2C83745C-F96B-4AC6-82A1-BF0E180E727E}"/>
    <cellStyle name="Normal 2 2 7 3 5 4 2" xfId="21567" xr:uid="{1FDFA31E-8816-43A5-88D9-539A7E1A41E7}"/>
    <cellStyle name="Normal 2 2 7 3 5 5" xfId="24304" xr:uid="{D132B5E5-6663-4ECF-876B-04FE5E97B26C}"/>
    <cellStyle name="Normal 2 2 7 3 5 6" xfId="13619" xr:uid="{F089DC12-58BA-41DC-AD0E-B387849FBA8F}"/>
    <cellStyle name="Normal 2 2 7 3 6" xfId="4587" xr:uid="{6DE6A418-D174-477B-BAE7-C3CB1CEBA784}"/>
    <cellStyle name="Normal 2 2 7 3 6 2" xfId="9931" xr:uid="{430415D4-6F59-4369-8383-897D66DE2449}"/>
    <cellStyle name="Normal 2 2 7 3 6 2 2" xfId="19921" xr:uid="{0779E72D-808B-4E61-93D6-3FB2611B5B3A}"/>
    <cellStyle name="Normal 2 2 7 3 6 3" xfId="12536" xr:uid="{EC45865F-EFFC-4404-9184-F29E36FBA3E3}"/>
    <cellStyle name="Normal 2 2 7 3 6 3 2" xfId="22754" xr:uid="{912B1A74-8152-406B-849F-A0EE6F2E6DC2}"/>
    <cellStyle name="Normal 2 2 7 3 6 4" xfId="24283" xr:uid="{17CF03AE-C82D-4D78-BF7D-DC1A80AA74B4}"/>
    <cellStyle name="Normal 2 2 7 3 6 5" xfId="17088" xr:uid="{D8EDD882-58BA-4F82-9D99-230B14DBF530}"/>
    <cellStyle name="Normal 2 2 7 3 7" xfId="8045" xr:uid="{75D54C18-9302-4EF1-8968-05A7D469DC45}"/>
    <cellStyle name="Normal 2 2 7 3 7 2" xfId="15028" xr:uid="{A2FFA602-E1B2-4CBE-82A9-78F8A1A2557A}"/>
    <cellStyle name="Normal 2 2 7 3 8" xfId="8586" xr:uid="{C973BA08-FC04-4711-846A-30E57308FDAF}"/>
    <cellStyle name="Normal 2 2 7 3 8 2" xfId="17860" xr:uid="{0C20AE1B-882B-4194-8EEC-C25A93530CB6}"/>
    <cellStyle name="Normal 2 2 7 3 9" xfId="10576" xr:uid="{D16F8415-EF19-4D28-8B0F-C6FC586B7746}"/>
    <cellStyle name="Normal 2 2 7 3 9 2" xfId="20693" xr:uid="{BB8E8245-D9B1-4A8A-8FEB-2A20F47FAB3A}"/>
    <cellStyle name="Normal 2 2 7 4" xfId="902" xr:uid="{00000000-0005-0000-0000-000086030000}"/>
    <cellStyle name="Normal 2 2 7 4 2" xfId="2549" xr:uid="{09C87F51-CA2F-4968-A1A2-E153B7ABA6A3}"/>
    <cellStyle name="Normal 2 2 7 4 2 2" xfId="7586" xr:uid="{D70D8BE1-B6E6-4E01-B31B-E9C4665E301B}"/>
    <cellStyle name="Normal 2 2 7 4 2 2 2" xfId="28319" xr:uid="{59C56126-D3C3-4D4F-AE49-150FFF2D1A69}"/>
    <cellStyle name="Normal 2 2 7 4 2 2 3" xfId="16432" xr:uid="{32BAE705-0069-4975-968F-F8AF2494D2AF}"/>
    <cellStyle name="Normal 2 2 7 4 2 3" xfId="6397" xr:uid="{1C655ADB-F845-4E7C-8601-81CEF832F404}"/>
    <cellStyle name="Normal 2 2 7 4 2 3 2" xfId="19265" xr:uid="{2DD880D9-8380-4E44-8203-922DA15F855E}"/>
    <cellStyle name="Normal 2 2 7 4 2 4" xfId="11885" xr:uid="{88F67C00-827E-4EC5-BA28-68A1751AEA5C}"/>
    <cellStyle name="Normal 2 2 7 4 2 4 2" xfId="22098" xr:uid="{277F606B-5601-4280-97A4-B086DB4CB77A}"/>
    <cellStyle name="Normal 2 2 7 4 2 5" xfId="24967" xr:uid="{63447EB4-006F-4974-A0AF-F99D00EDB1FC}"/>
    <cellStyle name="Normal 2 2 7 4 2 6" xfId="14348" xr:uid="{0F998F49-5EE3-47B8-8182-1A77FB597341}"/>
    <cellStyle name="Normal 2 2 7 4 3" xfId="4722" xr:uid="{CF490F68-2E9A-4054-B43D-0F864BC78CF1}"/>
    <cellStyle name="Normal 2 2 7 4 3 2" xfId="10024" xr:uid="{A0D3AA35-60B1-4BC9-82F7-39B9BD53E712}"/>
    <cellStyle name="Normal 2 2 7 4 3 2 2" xfId="29463" xr:uid="{B179A49B-683A-4F20-BDAD-FE88E4EA5375}"/>
    <cellStyle name="Normal 2 2 7 4 3 2 3" xfId="20056" xr:uid="{07590636-A17D-4D50-A8F5-E9B44A0073F6}"/>
    <cellStyle name="Normal 2 2 7 4 3 3" xfId="12671" xr:uid="{D2BCC8C1-59BE-46E9-98C8-825853E38B19}"/>
    <cellStyle name="Normal 2 2 7 4 3 3 2" xfId="22889" xr:uid="{05FD0A82-8033-436A-8AD8-65FE4C7B8E4F}"/>
    <cellStyle name="Normal 2 2 7 4 3 4" xfId="24000" xr:uid="{D5A1E7EE-9A40-4B2D-8A2D-8EDC1D557E63}"/>
    <cellStyle name="Normal 2 2 7 4 3 5" xfId="17223" xr:uid="{E608F9CB-9777-401D-81AA-7DFDF0D3688B}"/>
    <cellStyle name="Normal 2 2 7 4 4" xfId="5836" xr:uid="{D47BBF3B-F37E-482C-BA2D-687AF0EC2876}"/>
    <cellStyle name="Normal 2 2 7 4 4 2" xfId="27722" xr:uid="{F08B55EE-A461-4B6A-8E9F-6595EA8B0EEE}"/>
    <cellStyle name="Normal 2 2 7 4 4 3" xfId="15029" xr:uid="{C7349739-6009-482E-AD7A-FB95EDD4A387}"/>
    <cellStyle name="Normal 2 2 7 4 5" xfId="8587" xr:uid="{B9CBA910-A7E8-4B98-918D-BDB637B03A3C}"/>
    <cellStyle name="Normal 2 2 7 4 5 2" xfId="17861" xr:uid="{91CC84D7-B539-4300-8EAE-A9B728E179C4}"/>
    <cellStyle name="Normal 2 2 7 4 6" xfId="10577" xr:uid="{947FBCE6-6CC0-4804-AB0B-E3710AE63D22}"/>
    <cellStyle name="Normal 2 2 7 4 6 2" xfId="20694" xr:uid="{F70D5749-00B6-4643-80EE-A08DDD4D1F04}"/>
    <cellStyle name="Normal 2 2 7 4 7" xfId="24988" xr:uid="{BF10D184-03CE-45E2-A0A2-6938CAF8E074}"/>
    <cellStyle name="Normal 2 2 7 4 8" xfId="13776" xr:uid="{0FC6119B-A514-47FE-A3E9-9D318E080C39}"/>
    <cellStyle name="Normal 2 2 7 5" xfId="2006" xr:uid="{986E520A-465D-4FE1-9001-459B98C0F00E}"/>
    <cellStyle name="Normal 2 2 7 5 2" xfId="4889" xr:uid="{A06DD028-97C3-4D49-A74B-EF9A3F4E80F3}"/>
    <cellStyle name="Normal 2 2 7 5 2 2" xfId="10160" xr:uid="{04C3E1DD-4DEF-4BD9-97CE-48E3865A8B9A}"/>
    <cellStyle name="Normal 2 2 7 5 2 2 2" xfId="29583" xr:uid="{7F70FFF1-8B88-4600-A738-2C8F7930042E}"/>
    <cellStyle name="Normal 2 2 7 5 2 2 3" xfId="20230" xr:uid="{B1B696E8-BF18-4D87-96EA-01D0F0113774}"/>
    <cellStyle name="Normal 2 2 7 5 2 3" xfId="12838" xr:uid="{6CCB1DCB-7B6A-476A-B593-78CCCAD3A65C}"/>
    <cellStyle name="Normal 2 2 7 5 2 3 2" xfId="23063" xr:uid="{46713102-C52F-40FC-986F-619B591E9A87}"/>
    <cellStyle name="Normal 2 2 7 5 2 4" xfId="26163" xr:uid="{C73ED4DA-B926-45D1-AEB1-990D85AD4696}"/>
    <cellStyle name="Normal 2 2 7 5 2 5" xfId="17397" xr:uid="{3FB8918C-E43D-4BA4-8AE6-81F2D428A8F6}"/>
    <cellStyle name="Normal 2 2 7 5 3" xfId="5832" xr:uid="{9EF757E2-8EC3-4752-8EFC-0F62F5D3EC6F}"/>
    <cellStyle name="Normal 2 2 7 5 3 2" xfId="26685" xr:uid="{3DB9D3EF-884F-4CD7-8F57-672FD5AC4A27}"/>
    <cellStyle name="Normal 2 2 7 5 3 3" xfId="16433" xr:uid="{36DB2270-6505-43FF-AC94-F424D9F96304}"/>
    <cellStyle name="Normal 2 2 7 5 4" xfId="9550" xr:uid="{47F7ABBD-12AC-4B84-B527-ECEDB107BD5B}"/>
    <cellStyle name="Normal 2 2 7 5 4 2" xfId="19266" xr:uid="{6A3FB02D-7C62-4A99-AF57-FB1C4E4740D7}"/>
    <cellStyle name="Normal 2 2 7 5 5" xfId="11886" xr:uid="{274B1622-B843-4082-A156-EF2715DB1BB9}"/>
    <cellStyle name="Normal 2 2 7 5 5 2" xfId="22099" xr:uid="{12A55D2D-242D-4A90-AF82-2FFA946647C0}"/>
    <cellStyle name="Normal 2 2 7 5 6" xfId="25292" xr:uid="{0ECF852A-13B1-4F03-9CBE-DA1B5BB3C54E}"/>
    <cellStyle name="Normal 2 2 7 5 7" xfId="14349" xr:uid="{7C3CD557-6F3D-4008-AEBA-06437AFECBB5}"/>
    <cellStyle name="Normal 2 2 7 6" xfId="2376" xr:uid="{3299995D-DC75-49BC-AEBC-BF156031B1F0}"/>
    <cellStyle name="Normal 2 2 7 6 2" xfId="7477" xr:uid="{D9B0D8E5-BD76-4040-99CE-4AED9B51BD4A}"/>
    <cellStyle name="Normal 2 2 7 6 2 2" xfId="28070" xr:uid="{CE2B8B49-0D04-4A66-B3A2-4B1FB9C6619E}"/>
    <cellStyle name="Normal 2 2 7 6 2 3" xfId="16174" xr:uid="{91CE824E-3D38-47C8-9BED-9C926B413217}"/>
    <cellStyle name="Normal 2 2 7 6 3" xfId="6250" xr:uid="{8F5271DD-1FF6-4B86-BEFA-F8917EE03707}"/>
    <cellStyle name="Normal 2 2 7 6 3 2" xfId="19007" xr:uid="{8D9FFDC7-C50A-4D88-8CAE-9B2EDE1AFFCF}"/>
    <cellStyle name="Normal 2 2 7 6 4" xfId="11652" xr:uid="{8FDD1079-6262-4DF0-AFB8-F3325D90BDAC}"/>
    <cellStyle name="Normal 2 2 7 6 4 2" xfId="21840" xr:uid="{4B13A179-4794-4636-B631-DFAE2EFCCB61}"/>
    <cellStyle name="Normal 2 2 7 6 5" xfId="25827" xr:uid="{4A0A212C-9144-4736-B3D0-09866D6E6586}"/>
    <cellStyle name="Normal 2 2 7 6 6" xfId="14027" xr:uid="{9346044F-E7AA-4FB1-B492-80C02AE65C95}"/>
    <cellStyle name="Normal 2 2 7 7" xfId="3456" xr:uid="{579F3D64-C250-4444-922A-5FF1D9F38390}"/>
    <cellStyle name="Normal 2 2 7 7 2" xfId="6787" xr:uid="{E85EF5E8-88FF-4333-8AAD-7425FDAF596C}"/>
    <cellStyle name="Normal 2 2 7 7 2 2" xfId="27105" xr:uid="{30CD3281-2BBF-435A-8569-4408BA56D91B}"/>
    <cellStyle name="Normal 2 2 7 7 2 3" xfId="15738" xr:uid="{216C279C-79CC-4B14-9DD0-0F72B2B83201}"/>
    <cellStyle name="Normal 2 2 7 7 3" xfId="9110" xr:uid="{2258393A-A952-42B8-AAD5-4439F4109C91}"/>
    <cellStyle name="Normal 2 2 7 7 3 2" xfId="18571" xr:uid="{287CFCD5-1430-4D52-895C-AB74DA17175F}"/>
    <cellStyle name="Normal 2 2 7 7 4" xfId="11229" xr:uid="{D1D48340-FCB2-4AB0-816D-65A39AB308C0}"/>
    <cellStyle name="Normal 2 2 7 7 4 2" xfId="21404" xr:uid="{A07FDE09-08EB-4049-83C4-C7AB90AEDC94}"/>
    <cellStyle name="Normal 2 2 7 7 5" xfId="23414" xr:uid="{FB8999C5-3F49-4F97-9D2F-C733DA93D0B9}"/>
    <cellStyle name="Normal 2 2 7 7 6" xfId="13456" xr:uid="{8F170EAC-587D-4C2D-B883-1F94B976B0DB}"/>
    <cellStyle name="Normal 2 2 7 8" xfId="3248" xr:uid="{4206C9A9-B99E-4EAE-8B6C-4B24B7DDC57A}"/>
    <cellStyle name="Normal 2 2 7 8 2" xfId="8936" xr:uid="{63EB3575-A272-456F-B571-743A71DC6E59}"/>
    <cellStyle name="Normal 2 2 7 8 2 2" xfId="18327" xr:uid="{96F92B98-5D79-4BB6-A317-542A782F7740}"/>
    <cellStyle name="Normal 2 2 7 8 3" xfId="11009" xr:uid="{08A8294A-3CD3-4CA3-8404-B0E52BEEDF77}"/>
    <cellStyle name="Normal 2 2 7 8 3 2" xfId="21160" xr:uid="{B54136D4-6A7D-4D7C-BFF4-612CF99A2E72}"/>
    <cellStyle name="Normal 2 2 7 8 4" xfId="24390" xr:uid="{27F6AF9F-A314-410A-88DB-1042257D9108}"/>
    <cellStyle name="Normal 2 2 7 8 5" xfId="15494" xr:uid="{C7C87D61-0F3F-4D0F-8B6E-2647F067D7A7}"/>
    <cellStyle name="Normal 2 2 7 9" xfId="4360" xr:uid="{3AD6F1F7-6163-4126-8A06-F4B9D61E4012}"/>
    <cellStyle name="Normal 2 2 7 9 2" xfId="9794" xr:uid="{458B253E-1F7C-4867-91F2-CB8757B1A28C}"/>
    <cellStyle name="Normal 2 2 7 9 2 2" xfId="19754" xr:uid="{151891F8-367A-4D48-B6D3-0D0C5BD94260}"/>
    <cellStyle name="Normal 2 2 7 9 3" xfId="12369" xr:uid="{DDAC4594-86D4-4B8E-BB2B-C80E8753C8D0}"/>
    <cellStyle name="Normal 2 2 7 9 3 2" xfId="22587" xr:uid="{EB24D337-1671-4F53-AD29-3BF2759905F3}"/>
    <cellStyle name="Normal 2 2 7 9 4" xfId="16921" xr:uid="{5F2A8739-5AE7-452E-AEB8-7A729E74C3AB}"/>
    <cellStyle name="Normal 2 2 8" xfId="903" xr:uid="{00000000-0005-0000-0000-000087030000}"/>
    <cellStyle name="Normal 2 2 8 10" xfId="8588" xr:uid="{177EA25E-6324-4914-9650-FC38B18AB1D4}"/>
    <cellStyle name="Normal 2 2 8 10 2" xfId="17862" xr:uid="{B6426062-AEF4-440F-BE47-6ED7C9F77D71}"/>
    <cellStyle name="Normal 2 2 8 11" xfId="10578" xr:uid="{038E2E47-4173-479E-BDF8-E8DBD8D733C3}"/>
    <cellStyle name="Normal 2 2 8 11 2" xfId="20695" xr:uid="{2709A880-F85B-4EC3-BAD9-70F97D50DD89}"/>
    <cellStyle name="Normal 2 2 8 12" xfId="25809" xr:uid="{80D43335-EE89-4003-9620-970BE24955B3}"/>
    <cellStyle name="Normal 2 2 8 13" xfId="13037" xr:uid="{6916D08E-A257-4219-8342-6248854402F1}"/>
    <cellStyle name="Normal 2 2 8 2" xfId="904" xr:uid="{00000000-0005-0000-0000-000088030000}"/>
    <cellStyle name="Normal 2 2 8 2 10" xfId="10579" xr:uid="{995497EA-BE19-472D-AA40-30CEE6F99525}"/>
    <cellStyle name="Normal 2 2 8 2 10 2" xfId="20696" xr:uid="{EBE0CB1D-8C15-45FA-B3EE-C4328B741BF0}"/>
    <cellStyle name="Normal 2 2 8 2 11" xfId="23254" xr:uid="{7721A800-DE6E-46F2-852B-1062DDE450CE}"/>
    <cellStyle name="Normal 2 2 8 2 12" xfId="13172" xr:uid="{A89A63FF-282D-4DA0-9A0A-31CA189FC5C4}"/>
    <cellStyle name="Normal 2 2 8 2 2" xfId="905" xr:uid="{00000000-0005-0000-0000-000089030000}"/>
    <cellStyle name="Normal 2 2 8 2 2 2" xfId="2012" xr:uid="{5B3BFE94-3058-44A6-B05F-56CD46851648}"/>
    <cellStyle name="Normal 2 2 8 2 2 2 2" xfId="7248" xr:uid="{DD700986-C8B7-46E7-BF77-B7D072A9BBD1}"/>
    <cellStyle name="Normal 2 2 8 2 2 2 2 2" xfId="26330" xr:uid="{21F4F5AA-E4B6-48A0-BFFA-59D721324879}"/>
    <cellStyle name="Normal 2 2 8 2 2 2 2 3" xfId="28001" xr:uid="{4918A87E-7E2E-4376-A832-4C44D63AC521}"/>
    <cellStyle name="Normal 2 2 8 2 2 2 2 4" xfId="16435" xr:uid="{B4128974-7606-4922-9038-F38F6DC61E38}"/>
    <cellStyle name="Normal 2 2 8 2 2 2 3" xfId="5839" xr:uid="{65C2C2E7-B8B5-4ECF-9222-6530045463EC}"/>
    <cellStyle name="Normal 2 2 8 2 2 2 3 2" xfId="29231" xr:uid="{C7A07411-20F3-404A-B897-CA0371B60E35}"/>
    <cellStyle name="Normal 2 2 8 2 2 2 3 3" xfId="19268" xr:uid="{839B3206-38AC-4125-9379-C931ACD58BB3}"/>
    <cellStyle name="Normal 2 2 8 2 2 2 4" xfId="11888" xr:uid="{7C4B3A87-EFF2-4D17-813F-B209AE3F4088}"/>
    <cellStyle name="Normal 2 2 8 2 2 2 4 2" xfId="22101" xr:uid="{7E163E99-6037-4539-A510-D57819751C81}"/>
    <cellStyle name="Normal 2 2 8 2 2 2 5" xfId="24716" xr:uid="{381407CB-C557-4927-A1CA-FF184D56E65D}"/>
    <cellStyle name="Normal 2 2 8 2 2 2 6" xfId="14351" xr:uid="{612116E6-45CD-476C-AC38-7C0D06F8737E}"/>
    <cellStyle name="Normal 2 2 8 2 2 3" xfId="4725" xr:uid="{E39420DA-8DBB-4142-84AA-B49CCFECD26A}"/>
    <cellStyle name="Normal 2 2 8 2 2 3 2" xfId="6793" xr:uid="{65CE9CD3-FBBC-4296-A3CB-9409B774A053}"/>
    <cellStyle name="Normal 2 2 8 2 2 3 2 2" xfId="29466" xr:uid="{42188225-7478-489A-9A68-2C22BCAF1B49}"/>
    <cellStyle name="Normal 2 2 8 2 2 3 2 3" xfId="20059" xr:uid="{C1D67B6F-B852-47F9-9703-BEEAC07211EA}"/>
    <cellStyle name="Normal 2 2 8 2 2 3 3" xfId="12674" xr:uid="{8A5A99D1-7CFE-40A7-AC26-319544D5C034}"/>
    <cellStyle name="Normal 2 2 8 2 2 3 3 2" xfId="22892" xr:uid="{87BAF557-8AA2-4C68-9B7A-0744A46AA0F8}"/>
    <cellStyle name="Normal 2 2 8 2 2 3 4" xfId="25408" xr:uid="{36BC430D-208E-47E0-AA2A-2F446C400C3D}"/>
    <cellStyle name="Normal 2 2 8 2 2 3 5" xfId="17226" xr:uid="{AC4C7D12-E2D1-4D50-8CC8-4A542F28C0B9}"/>
    <cellStyle name="Normal 2 2 8 2 2 4" xfId="5485" xr:uid="{60F165D1-225B-444C-A9AF-5F6005810938}"/>
    <cellStyle name="Normal 2 2 8 2 2 4 2" xfId="26687" xr:uid="{A3D2DA42-132B-429F-95E4-F43986C94CAE}"/>
    <cellStyle name="Normal 2 2 8 2 2 4 3" xfId="15032" xr:uid="{AE94BFF2-404B-4F82-85EC-E6FA72246C5D}"/>
    <cellStyle name="Normal 2 2 8 2 2 5" xfId="8590" xr:uid="{60867C3E-FD64-4D69-AF61-672A9479F6C9}"/>
    <cellStyle name="Normal 2 2 8 2 2 5 2" xfId="17864" xr:uid="{D8DB27EF-4CE0-425A-A7D3-7CACC92B0F83}"/>
    <cellStyle name="Normal 2 2 8 2 2 6" xfId="10580" xr:uid="{24EBBA82-B762-4330-8E3C-38549C6F92BC}"/>
    <cellStyle name="Normal 2 2 8 2 2 6 2" xfId="20697" xr:uid="{85ED3632-1D50-41C0-8729-8364F156DC18}"/>
    <cellStyle name="Normal 2 2 8 2 2 7" xfId="24102" xr:uid="{3F296B70-6541-4440-A546-440DE1C2CACE}"/>
    <cellStyle name="Normal 2 2 8 2 2 8" xfId="13780" xr:uid="{F13123DF-DB9B-4CE8-AA53-55BB3EF3ADC3}"/>
    <cellStyle name="Normal 2 2 8 2 3" xfId="2011" xr:uid="{2D0B44B1-0ED2-420C-BE34-6E0F92E0E9F4}"/>
    <cellStyle name="Normal 2 2 8 2 3 2" xfId="4890" xr:uid="{53E6E6FF-AE1B-4A33-9FF9-4F86C0AF6387}"/>
    <cellStyle name="Normal 2 2 8 2 3 2 2" xfId="10161" xr:uid="{DDDEBA44-2429-4E55-8C4D-BFEEEFAD26BF}"/>
    <cellStyle name="Normal 2 2 8 2 3 2 2 2" xfId="29584" xr:uid="{E4A4F9DE-A509-4875-BC39-22C8060B4912}"/>
    <cellStyle name="Normal 2 2 8 2 3 2 2 3" xfId="20231" xr:uid="{D995AE84-A002-44C3-B172-CF9449B6123D}"/>
    <cellStyle name="Normal 2 2 8 2 3 2 3" xfId="12839" xr:uid="{1BFAA8D8-4283-42D5-AAA1-ECD805A832AC}"/>
    <cellStyle name="Normal 2 2 8 2 3 2 3 2" xfId="23064" xr:uid="{A9ADDCB6-060A-4F9A-8AF9-B73ED72B4885}"/>
    <cellStyle name="Normal 2 2 8 2 3 2 4" xfId="24395" xr:uid="{B2826F63-035C-4BF2-A003-4FC7C3B27AE7}"/>
    <cellStyle name="Normal 2 2 8 2 3 2 5" xfId="17398" xr:uid="{CEC14B81-ABA5-481E-AA22-D260FD60BE43}"/>
    <cellStyle name="Normal 2 2 8 2 3 3" xfId="5838" xr:uid="{0D084E86-95F9-4B7A-9884-881B21CEB0D5}"/>
    <cellStyle name="Normal 2 2 8 2 3 3 2" xfId="26390" xr:uid="{2E002D62-A58D-4474-B174-C50BB00323E3}"/>
    <cellStyle name="Normal 2 2 8 2 3 3 3" xfId="16436" xr:uid="{ED59EE68-BB63-4930-A10E-5674A1EC87E2}"/>
    <cellStyle name="Normal 2 2 8 2 3 4" xfId="9551" xr:uid="{E5B04313-B91B-4E25-AE7B-780007019AF2}"/>
    <cellStyle name="Normal 2 2 8 2 3 4 2" xfId="19269" xr:uid="{DB01A0F7-0F1C-4184-90DD-1CC49FAA5211}"/>
    <cellStyle name="Normal 2 2 8 2 3 5" xfId="11889" xr:uid="{AE41DE8F-5864-42FD-8CD6-6AE804A42A61}"/>
    <cellStyle name="Normal 2 2 8 2 3 5 2" xfId="22102" xr:uid="{1909A49C-28DB-4805-8FA5-74B3B26EC379}"/>
    <cellStyle name="Normal 2 2 8 2 3 6" xfId="25320" xr:uid="{C78D7A03-A953-42F3-9B67-ED5E3F8B951A}"/>
    <cellStyle name="Normal 2 2 8 2 3 7" xfId="14352" xr:uid="{95EC48E6-B30A-4448-A785-CAB18C58078B}"/>
    <cellStyle name="Normal 2 2 8 2 4" xfId="2550" xr:uid="{FBC6E9F7-FA0A-4138-A7B7-0BE5616B1949}"/>
    <cellStyle name="Normal 2 2 8 2 4 2" xfId="7587" xr:uid="{9C38BD6C-F5AC-40D7-849F-B5C976268940}"/>
    <cellStyle name="Normal 2 2 8 2 4 2 2" xfId="26297" xr:uid="{07977B08-8D18-4C3D-B63D-F90BF6E01DFD}"/>
    <cellStyle name="Normal 2 2 8 2 4 2 3" xfId="16434" xr:uid="{AFBB087E-05B7-4A4F-A2F2-3BAB78FB4E7B}"/>
    <cellStyle name="Normal 2 2 8 2 4 3" xfId="6398" xr:uid="{22B3B32D-69E7-4B05-BE73-EC487FF9F3B2}"/>
    <cellStyle name="Normal 2 2 8 2 4 3 2" xfId="19267" xr:uid="{5BF08CE8-376C-4D0D-BD74-718D719EA170}"/>
    <cellStyle name="Normal 2 2 8 2 4 4" xfId="11887" xr:uid="{CA0CEAA0-1FC1-46CD-AF90-7E824B07DEA7}"/>
    <cellStyle name="Normal 2 2 8 2 4 4 2" xfId="22100" xr:uid="{9209E066-36DE-4BDF-9EE4-3596408A5574}"/>
    <cellStyle name="Normal 2 2 8 2 4 5" xfId="24370" xr:uid="{DBFA61A4-774D-4F97-8371-98705C4A9CF7}"/>
    <cellStyle name="Normal 2 2 8 2 4 6" xfId="14350" xr:uid="{9EA91044-F735-44D4-BFD4-672506B9CF1F}"/>
    <cellStyle name="Normal 2 2 8 2 5" xfId="3575" xr:uid="{AB08A47F-BD9C-4896-9A65-F0C36324E2CD}"/>
    <cellStyle name="Normal 2 2 8 2 5 2" xfId="6792" xr:uid="{6BB9EADF-F3D0-45A5-A892-515652E03146}"/>
    <cellStyle name="Normal 2 2 8 2 5 2 2" xfId="27282" xr:uid="{E5C057F4-53F5-43C8-A4A9-A075A53A3C44}"/>
    <cellStyle name="Normal 2 2 8 2 5 2 3" xfId="15884" xr:uid="{97FAE76E-4B6E-48DD-9799-17DFBC8EC1C5}"/>
    <cellStyle name="Normal 2 2 8 2 5 3" xfId="9229" xr:uid="{4913B61D-A8FC-4509-8FA9-FD582CCA65CA}"/>
    <cellStyle name="Normal 2 2 8 2 5 3 2" xfId="18717" xr:uid="{9421A0C6-C976-4F91-9044-1996476F29FF}"/>
    <cellStyle name="Normal 2 2 8 2 5 4" xfId="11373" xr:uid="{54A5C7D2-6D23-4617-A7E3-5C133C73496A}"/>
    <cellStyle name="Normal 2 2 8 2 5 4 2" xfId="21550" xr:uid="{7050286C-B379-42B0-B7AE-6C79C59ED136}"/>
    <cellStyle name="Normal 2 2 8 2 5 5" xfId="23392" xr:uid="{665E8106-AEDF-437A-BE5D-CBFA8DE5CDA0}"/>
    <cellStyle name="Normal 2 2 8 2 5 6" xfId="13602" xr:uid="{9BF9DB8D-C728-4B28-A261-7D9186C55C87}"/>
    <cellStyle name="Normal 2 2 8 2 6" xfId="3356" xr:uid="{98DA23AD-77E7-4058-99B8-ED79D7A50387}"/>
    <cellStyle name="Normal 2 2 8 2 6 2" xfId="9032" xr:uid="{48AD5D08-15AE-4088-A4EE-83C48D7A8501}"/>
    <cellStyle name="Normal 2 2 8 2 6 2 2" xfId="18443" xr:uid="{9B2F06CD-0FD8-4660-9409-0B67076EC45D}"/>
    <cellStyle name="Normal 2 2 8 2 6 3" xfId="11117" xr:uid="{FA7BFADA-9F3B-45D8-8890-FCE1F58C30F7}"/>
    <cellStyle name="Normal 2 2 8 2 6 3 2" xfId="21276" xr:uid="{23D773B8-0D72-43AA-AE33-49EF5EBB4932}"/>
    <cellStyle name="Normal 2 2 8 2 6 4" xfId="24570" xr:uid="{F1515307-08FB-4D14-862D-A71225DA8A5F}"/>
    <cellStyle name="Normal 2 2 8 2 6 5" xfId="15610" xr:uid="{47410EBC-8805-44E7-9E04-F04A7A21EB21}"/>
    <cellStyle name="Normal 2 2 8 2 7" xfId="4271" xr:uid="{0E7A6A34-806E-4749-99A9-2FF95117FC3C}"/>
    <cellStyle name="Normal 2 2 8 2 7 2" xfId="9715" xr:uid="{9E1D6394-324A-4A99-BF27-EFEB171A0C00}"/>
    <cellStyle name="Normal 2 2 8 2 7 2 2" xfId="19664" xr:uid="{69E71DCB-F181-441F-8D83-67D2F34AAC4F}"/>
    <cellStyle name="Normal 2 2 8 2 7 3" xfId="12281" xr:uid="{B19D3C52-15B9-4668-BE43-6FC184F29205}"/>
    <cellStyle name="Normal 2 2 8 2 7 3 2" xfId="22497" xr:uid="{462F88ED-3B43-40C1-95A6-888521B4691F}"/>
    <cellStyle name="Normal 2 2 8 2 7 4" xfId="16831" xr:uid="{E8D84927-8B9F-4F4B-B5C6-2603D0F12677}"/>
    <cellStyle name="Normal 2 2 8 2 8" xfId="8047" xr:uid="{0EAD019F-3CFB-4397-B85E-CDC0D5673AB7}"/>
    <cellStyle name="Normal 2 2 8 2 8 2" xfId="15031" xr:uid="{67221371-51B6-4D9C-8E0D-7353E5FF1131}"/>
    <cellStyle name="Normal 2 2 8 2 9" xfId="8589" xr:uid="{E7C2528E-779A-4F7B-930F-DCDF836D966C}"/>
    <cellStyle name="Normal 2 2 8 2 9 2" xfId="17863" xr:uid="{1AD2CFD4-7D43-4A5C-A999-A64DE77CF5CB}"/>
    <cellStyle name="Normal 2 2 8 3" xfId="906" xr:uid="{00000000-0005-0000-0000-00008A030000}"/>
    <cellStyle name="Normal 2 2 8 3 2" xfId="2013" xr:uid="{E439FE98-AE75-4D39-B0CA-B4A45B02AD0C}"/>
    <cellStyle name="Normal 2 2 8 3 2 2" xfId="7249" xr:uid="{B8C68E73-7D07-4EE4-81D2-43AAC5C39AF4}"/>
    <cellStyle name="Normal 2 2 8 3 2 2 2" xfId="25982" xr:uid="{4B1E1FA6-059D-4FB6-9549-49F82D7AE2B7}"/>
    <cellStyle name="Normal 2 2 8 3 2 2 3" xfId="27385" xr:uid="{6868F6C7-752D-4906-8971-B33C053B6B16}"/>
    <cellStyle name="Normal 2 2 8 3 2 2 4" xfId="16437" xr:uid="{0BF4EDAC-2241-4CF5-942E-8E6E7BDD251A}"/>
    <cellStyle name="Normal 2 2 8 3 2 3" xfId="5840" xr:uid="{290B7B80-5191-4B0A-B202-7A74C9924EF9}"/>
    <cellStyle name="Normal 2 2 8 3 2 3 2" xfId="29232" xr:uid="{B893D366-7F69-4912-90E1-A5D05380542D}"/>
    <cellStyle name="Normal 2 2 8 3 2 3 3" xfId="19270" xr:uid="{85AB084E-F797-4016-8B6E-B8DFD4B31C19}"/>
    <cellStyle name="Normal 2 2 8 3 2 4" xfId="11890" xr:uid="{5BCE7B2D-BC09-4D91-8179-B74002B79DD9}"/>
    <cellStyle name="Normal 2 2 8 3 2 4 2" xfId="22103" xr:uid="{5449E4EA-B835-435C-B2AB-FB15B09E0502}"/>
    <cellStyle name="Normal 2 2 8 3 2 5" xfId="24659" xr:uid="{EE7930C7-D036-4ECF-9239-E3A2D7A68A22}"/>
    <cellStyle name="Normal 2 2 8 3 2 6" xfId="14353" xr:uid="{9B809DDB-BA35-423C-8847-D2F7870B11D6}"/>
    <cellStyle name="Normal 2 2 8 3 3" xfId="3676" xr:uid="{74ADA1B6-EE06-414E-A44A-300F58C6F7DC}"/>
    <cellStyle name="Normal 2 2 8 3 3 2" xfId="6794" xr:uid="{66B4D9BC-AE83-44F2-BA28-B7A1D2DBAEAD}"/>
    <cellStyle name="Normal 2 2 8 3 3 2 2" xfId="28449" xr:uid="{A55B342B-BB98-4F45-91E8-7DDE5B66C0F4}"/>
    <cellStyle name="Normal 2 2 8 3 3 2 3" xfId="16012" xr:uid="{A7005A5D-2FEA-4ABF-A885-D5EDDC3F1ACB}"/>
    <cellStyle name="Normal 2 2 8 3 3 3" xfId="9344" xr:uid="{E06F83C8-63CD-4B62-B7CB-D01715917C23}"/>
    <cellStyle name="Normal 2 2 8 3 3 3 2" xfId="18845" xr:uid="{797919A0-4FE4-47C7-AD03-A4F457849337}"/>
    <cellStyle name="Normal 2 2 8 3 3 4" xfId="11501" xr:uid="{20354411-7D16-42F3-84E4-A224FE6C1D7D}"/>
    <cellStyle name="Normal 2 2 8 3 3 4 2" xfId="21678" xr:uid="{602EC47A-D71B-4AE0-84A7-97A1B4C298C3}"/>
    <cellStyle name="Normal 2 2 8 3 3 5" xfId="23494" xr:uid="{C17C43F1-664D-41C7-A31E-2465736F34B2}"/>
    <cellStyle name="Normal 2 2 8 3 3 6" xfId="13779" xr:uid="{C9128488-9462-4BE6-A3C4-85873E537653}"/>
    <cellStyle name="Normal 2 2 8 3 4" xfId="4588" xr:uid="{0A6658D8-22C5-45E3-9810-1C5E38227A7F}"/>
    <cellStyle name="Normal 2 2 8 3 4 2" xfId="9932" xr:uid="{AB80D680-31DB-45B1-9670-150C89AD4DDE}"/>
    <cellStyle name="Normal 2 2 8 3 4 2 2" xfId="29381" xr:uid="{3406F607-5525-4DF0-A0F6-A0C874945FA6}"/>
    <cellStyle name="Normal 2 2 8 3 4 2 3" xfId="19922" xr:uid="{D74207E5-2AA7-4FDA-A786-3929AB8B7D9F}"/>
    <cellStyle name="Normal 2 2 8 3 4 3" xfId="12537" xr:uid="{53773C71-36AD-4E3D-8E5D-5067B444E871}"/>
    <cellStyle name="Normal 2 2 8 3 4 3 2" xfId="22755" xr:uid="{4FCCE9D2-6725-4690-A46A-15E5946AB3F4}"/>
    <cellStyle name="Normal 2 2 8 3 4 4" xfId="25600" xr:uid="{41C1D526-76C1-4309-A7A8-75FF784EF7F1}"/>
    <cellStyle name="Normal 2 2 8 3 4 5" xfId="17089" xr:uid="{DCE899AE-41B2-4DB0-85CF-0D01FF1E4DA8}"/>
    <cellStyle name="Normal 2 2 8 3 5" xfId="8048" xr:uid="{8109EF05-5E44-4A32-805D-BC698CFAD73A}"/>
    <cellStyle name="Normal 2 2 8 3 5 2" xfId="28264" xr:uid="{29A987FF-8126-44EA-8CCF-FCE44482D385}"/>
    <cellStyle name="Normal 2 2 8 3 5 3" xfId="15033" xr:uid="{770B96DA-7D60-41A0-84D7-6C2223CBAA58}"/>
    <cellStyle name="Normal 2 2 8 3 6" xfId="8591" xr:uid="{9EBD04EC-6AF9-4BD8-AA64-F81DAEA43E87}"/>
    <cellStyle name="Normal 2 2 8 3 6 2" xfId="17865" xr:uid="{D9FF2BD6-5D78-4A5B-8A35-FAAC83488879}"/>
    <cellStyle name="Normal 2 2 8 3 7" xfId="10581" xr:uid="{C084BE8F-DAB4-4FAF-A09E-0AAE46F16CD6}"/>
    <cellStyle name="Normal 2 2 8 3 7 2" xfId="20698" xr:uid="{C4EC058E-140D-4093-B6EB-6B6C96269CCE}"/>
    <cellStyle name="Normal 2 2 8 3 8" xfId="25828" xr:uid="{17B5A139-7532-4328-8C44-A40B66CFBC1B}"/>
    <cellStyle name="Normal 2 2 8 3 9" xfId="13330" xr:uid="{6F05C7E7-861D-488F-A69D-6C12B1D5E2A3}"/>
    <cellStyle name="Normal 2 2 8 4" xfId="907" xr:uid="{00000000-0005-0000-0000-00008B030000}"/>
    <cellStyle name="Normal 2 2 8 4 2" xfId="4891" xr:uid="{C424BA42-2637-415A-ACC0-9232A74EAEBA}"/>
    <cellStyle name="Normal 2 2 8 4 2 2" xfId="10162" xr:uid="{DAF6B2E9-04BF-406B-AF3F-FD72EED97045}"/>
    <cellStyle name="Normal 2 2 8 4 2 2 2" xfId="29585" xr:uid="{3D67DF4E-7365-41E1-8E7F-398C9C849B93}"/>
    <cellStyle name="Normal 2 2 8 4 2 2 3" xfId="20232" xr:uid="{5A594407-2D5C-414B-B313-31B01B80AB20}"/>
    <cellStyle name="Normal 2 2 8 4 2 3" xfId="12840" xr:uid="{B903A522-E1CD-4278-BCF7-D611E22414CA}"/>
    <cellStyle name="Normal 2 2 8 4 2 3 2" xfId="23065" xr:uid="{2F9F429A-B43E-4546-B228-30946516495B}"/>
    <cellStyle name="Normal 2 2 8 4 2 4" xfId="24560" xr:uid="{98602635-E723-4D9C-BF1B-F4C75F299FAC}"/>
    <cellStyle name="Normal 2 2 8 4 2 5" xfId="17399" xr:uid="{8631B619-87EB-40C6-9302-1AAAE2DF4980}"/>
    <cellStyle name="Normal 2 2 8 4 3" xfId="5841" xr:uid="{7FA9FD5F-B506-4EF8-A45C-B4670B272689}"/>
    <cellStyle name="Normal 2 2 8 4 3 2" xfId="28044" xr:uid="{709EA742-2F2E-452A-950D-509EF1DBAE73}"/>
    <cellStyle name="Normal 2 2 8 4 3 3" xfId="15034" xr:uid="{1479746C-1294-4B97-B689-45BB8466B80C}"/>
    <cellStyle name="Normal 2 2 8 4 4" xfId="8592" xr:uid="{CCFB7490-6ED6-4928-BA49-ABF42CE3CE68}"/>
    <cellStyle name="Normal 2 2 8 4 4 2" xfId="17866" xr:uid="{4D6343A9-6960-49B8-AFDA-1DACB5DED8E4}"/>
    <cellStyle name="Normal 2 2 8 4 5" xfId="10582" xr:uid="{810CCD11-1C5F-4818-9B72-D049060991B8}"/>
    <cellStyle name="Normal 2 2 8 4 5 2" xfId="20699" xr:uid="{9097FBED-719E-4CD0-9A72-019567AA1B6C}"/>
    <cellStyle name="Normal 2 2 8 4 6" xfId="26053" xr:uid="{C5658CC6-B45D-4CDA-8589-D97BE8D2149D}"/>
    <cellStyle name="Normal 2 2 8 4 7" xfId="14354" xr:uid="{303C91A5-F04C-404F-84DF-8FCBE898582A}"/>
    <cellStyle name="Normal 2 2 8 5" xfId="2010" xr:uid="{BBDDEB4F-037E-4B11-A61A-02B93678D49A}"/>
    <cellStyle name="Normal 2 2 8 5 2" xfId="7247" xr:uid="{2D322F9E-9C2A-4DB2-A430-7B1D8DD17777}"/>
    <cellStyle name="Normal 2 2 8 5 2 2" xfId="26059" xr:uid="{B2685A8E-C627-4AD5-8B7F-697B0F400AAC}"/>
    <cellStyle name="Normal 2 2 8 5 2 3" xfId="26888" xr:uid="{22ECBB2B-9398-4812-892F-4B301EED8B4D}"/>
    <cellStyle name="Normal 2 2 8 5 2 4" xfId="16175" xr:uid="{CFEDC343-FACA-4D5D-87CD-2C360BB2B2AE}"/>
    <cellStyle name="Normal 2 2 8 5 3" xfId="5837" xr:uid="{7789C983-7ABA-4FB5-91F2-E5187CEA3D21}"/>
    <cellStyle name="Normal 2 2 8 5 3 2" xfId="28645" xr:uid="{198414CA-318B-4EB0-BCB9-B68DB3319D77}"/>
    <cellStyle name="Normal 2 2 8 5 3 3" xfId="19008" xr:uid="{6F3C081A-C0CA-4D3D-894B-E6DEC6D85354}"/>
    <cellStyle name="Normal 2 2 8 5 4" xfId="11653" xr:uid="{7B389B85-15E5-4EE4-9447-2C6D0AD93AED}"/>
    <cellStyle name="Normal 2 2 8 5 4 2" xfId="21841" xr:uid="{DF7285FB-F4A1-45B7-BD0A-31038DAB2299}"/>
    <cellStyle name="Normal 2 2 8 5 5" xfId="25316" xr:uid="{BF9D70F0-BA01-4E7E-8D29-A9141BD5DCE4}"/>
    <cellStyle name="Normal 2 2 8 5 6" xfId="14028" xr:uid="{73306562-8145-4996-A8D9-1BFBF95A304F}"/>
    <cellStyle name="Normal 2 2 8 6" xfId="3439" xr:uid="{D7B71212-C696-4F00-9063-95BBEFB89CAA}"/>
    <cellStyle name="Normal 2 2 8 6 2" xfId="6791" xr:uid="{6974117D-3DFB-49B1-94FA-E02224416901}"/>
    <cellStyle name="Normal 2 2 8 6 2 2" xfId="28277" xr:uid="{882A9C20-26A5-43D8-9423-AD5829DD526D}"/>
    <cellStyle name="Normal 2 2 8 6 2 3" xfId="15721" xr:uid="{25163759-ACD0-484A-A725-41A41E8154BA}"/>
    <cellStyle name="Normal 2 2 8 6 3" xfId="9093" xr:uid="{1A9C4228-FF25-4FCA-9267-20D2D023843D}"/>
    <cellStyle name="Normal 2 2 8 6 3 2" xfId="18554" xr:uid="{F0D0099D-A73A-43F4-9AFF-AD25F2C28B94}"/>
    <cellStyle name="Normal 2 2 8 6 4" xfId="11212" xr:uid="{09A154AB-3832-44E1-B4E2-B48F3BA1B11A}"/>
    <cellStyle name="Normal 2 2 8 6 4 2" xfId="21387" xr:uid="{0E8BE174-1C4D-4207-AF82-FCFA0192F6DA}"/>
    <cellStyle name="Normal 2 2 8 6 5" xfId="25699" xr:uid="{09342B2B-DD30-4570-83EF-90FE6FBAEFCF}"/>
    <cellStyle name="Normal 2 2 8 6 6" xfId="13439" xr:uid="{AFB4D52F-ED63-4B76-8F35-C3363C936965}"/>
    <cellStyle name="Normal 2 2 8 7" xfId="3231" xr:uid="{2C7A98C1-7646-469D-BDCF-A4FE061B6FB1}"/>
    <cellStyle name="Normal 2 2 8 7 2" xfId="8919" xr:uid="{83384912-8484-4BDD-8668-5EC921C930AD}"/>
    <cellStyle name="Normal 2 2 8 7 2 2" xfId="18310" xr:uid="{70F74608-F08D-4B10-A490-69AD63812263}"/>
    <cellStyle name="Normal 2 2 8 7 3" xfId="10992" xr:uid="{ECDB3978-EDA9-4C6F-BE32-3067FCC271D9}"/>
    <cellStyle name="Normal 2 2 8 7 3 2" xfId="21143" xr:uid="{B4D514AE-B2A6-4EE9-AD4B-13C7501F0857}"/>
    <cellStyle name="Normal 2 2 8 7 4" xfId="25126" xr:uid="{406DDA71-58C3-49E2-8315-8AC3C8A32ABC}"/>
    <cellStyle name="Normal 2 2 8 7 5" xfId="15477" xr:uid="{26669240-6C0A-4B3C-80F8-63AD5244A4ED}"/>
    <cellStyle name="Normal 2 2 8 8" xfId="4361" xr:uid="{7F2E8A5D-B204-4DD8-A79C-614E41EDCABC}"/>
    <cellStyle name="Normal 2 2 8 8 2" xfId="9795" xr:uid="{CBAD5403-EF08-4B9F-B306-E996D267992A}"/>
    <cellStyle name="Normal 2 2 8 8 2 2" xfId="19755" xr:uid="{3BA52C59-D0ED-4FCD-A54E-020C512B369B}"/>
    <cellStyle name="Normal 2 2 8 8 3" xfId="12370" xr:uid="{21A14960-58C2-4D6F-AF71-A169E4CEDB9B}"/>
    <cellStyle name="Normal 2 2 8 8 3 2" xfId="22588" xr:uid="{B6029C93-493B-4275-97CD-F233B4287B09}"/>
    <cellStyle name="Normal 2 2 8 8 4" xfId="16922" xr:uid="{58804397-29D8-424D-A252-BADDE829CE56}"/>
    <cellStyle name="Normal 2 2 8 9" xfId="8046" xr:uid="{AA664CB2-491A-4B07-B500-36187E096DA2}"/>
    <cellStyle name="Normal 2 2 8 9 2" xfId="15030" xr:uid="{04EBF899-4782-4385-8450-62EB770324F2}"/>
    <cellStyle name="Normal 2 2 9" xfId="908" xr:uid="{00000000-0005-0000-0000-00008C030000}"/>
    <cellStyle name="Normal 2 2 9 10" xfId="8593" xr:uid="{36EDF58D-BEAB-4778-99D3-7DAC4E7D58DB}"/>
    <cellStyle name="Normal 2 2 9 10 2" xfId="17867" xr:uid="{35BA4357-DFCB-4D24-B6A2-1E0CC9A8B74C}"/>
    <cellStyle name="Normal 2 2 9 11" xfId="10583" xr:uid="{2F835836-5DA4-40F7-80E1-A95C052926AE}"/>
    <cellStyle name="Normal 2 2 9 11 2" xfId="20700" xr:uid="{C3B7C353-2A3E-43FB-80F1-2313BE2D2E19}"/>
    <cellStyle name="Normal 2 2 9 12" xfId="24808" xr:uid="{4B649223-1C22-43C3-BF46-1B5B416AFA60}"/>
    <cellStyle name="Normal 2 2 9 13" xfId="13099" xr:uid="{C86BD680-6BAE-4D1B-BB82-DE1C019B955D}"/>
    <cellStyle name="Normal 2 2 9 2" xfId="909" xr:uid="{00000000-0005-0000-0000-00008D030000}"/>
    <cellStyle name="Normal 2 2 9 2 10" xfId="10584" xr:uid="{0CBEC9F5-D515-4C10-B27B-5EAB5FC40583}"/>
    <cellStyle name="Normal 2 2 9 2 10 2" xfId="20701" xr:uid="{C407DFCD-8B6C-435B-A1C0-AEEE725116C7}"/>
    <cellStyle name="Normal 2 2 9 2 11" xfId="24364" xr:uid="{9E79572E-F6A3-4713-A1E8-83C671692159}"/>
    <cellStyle name="Normal 2 2 9 2 12" xfId="13173" xr:uid="{CD309C83-41FD-45F7-8417-D2D72696A8DB}"/>
    <cellStyle name="Normal 2 2 9 2 2" xfId="910" xr:uid="{00000000-0005-0000-0000-00008E030000}"/>
    <cellStyle name="Normal 2 2 9 2 2 2" xfId="2016" xr:uid="{08379E22-D811-45CA-9528-7D5DBD1BE3EB}"/>
    <cellStyle name="Normal 2 2 9 2 2 2 2" xfId="7251" xr:uid="{24AB7591-478E-4CFC-99B9-FCAEAAFA3580}"/>
    <cellStyle name="Normal 2 2 9 2 2 2 2 2" xfId="26845" xr:uid="{B80396E7-C990-4D29-959A-7BE89A303124}"/>
    <cellStyle name="Normal 2 2 9 2 2 2 2 3" xfId="28347" xr:uid="{11AB2695-515E-4C8E-92DD-A8A969FBFCC4}"/>
    <cellStyle name="Normal 2 2 9 2 2 2 2 4" xfId="16439" xr:uid="{58445981-FF9C-445E-9A71-77D1CA2C2FF3}"/>
    <cellStyle name="Normal 2 2 9 2 2 2 3" xfId="5844" xr:uid="{B0368AAF-40A6-4D2D-9164-08E538239D59}"/>
    <cellStyle name="Normal 2 2 9 2 2 2 3 2" xfId="29233" xr:uid="{3F717FD6-8FBC-4281-B2AB-A548B9AB627D}"/>
    <cellStyle name="Normal 2 2 9 2 2 2 3 3" xfId="19272" xr:uid="{DCF85077-03EC-490F-BF56-CCD6F2EA1630}"/>
    <cellStyle name="Normal 2 2 9 2 2 2 4" xfId="11892" xr:uid="{854D4AD1-10C0-4066-AA69-93ED0883AE86}"/>
    <cellStyle name="Normal 2 2 9 2 2 2 4 2" xfId="22105" xr:uid="{E112CE45-D886-46CB-946D-063401F376C6}"/>
    <cellStyle name="Normal 2 2 9 2 2 2 5" xfId="24397" xr:uid="{F92DE201-BCB3-4F5E-8B22-9A9865C6AAAB}"/>
    <cellStyle name="Normal 2 2 9 2 2 2 6" xfId="14356" xr:uid="{7E64970A-495C-40C5-8393-30E218973243}"/>
    <cellStyle name="Normal 2 2 9 2 2 3" xfId="4726" xr:uid="{1CC2B096-0601-494D-82C2-C5E85C059D0F}"/>
    <cellStyle name="Normal 2 2 9 2 2 3 2" xfId="6797" xr:uid="{146433C4-411A-4C03-8259-65604B044DBC}"/>
    <cellStyle name="Normal 2 2 9 2 2 3 2 2" xfId="29467" xr:uid="{DCC80484-8C6C-4540-91E4-ED026BF135CA}"/>
    <cellStyle name="Normal 2 2 9 2 2 3 2 3" xfId="20060" xr:uid="{1E1D5727-C2F5-4CC8-84DF-C31A478003BC}"/>
    <cellStyle name="Normal 2 2 9 2 2 3 3" xfId="12675" xr:uid="{05529250-1215-4F91-BF1D-6F704FB13BDB}"/>
    <cellStyle name="Normal 2 2 9 2 2 3 3 2" xfId="22893" xr:uid="{88480AD6-3CAF-4C7B-98FB-B3092A93E486}"/>
    <cellStyle name="Normal 2 2 9 2 2 3 4" xfId="24198" xr:uid="{C80C4D79-9558-451C-A814-705A43D1E47D}"/>
    <cellStyle name="Normal 2 2 9 2 2 3 5" xfId="17227" xr:uid="{574298AF-20FA-4494-A9E7-D0C365AC56C7}"/>
    <cellStyle name="Normal 2 2 9 2 2 4" xfId="5486" xr:uid="{8E398E2C-A3EE-4E1E-B714-BA81C00454EF}"/>
    <cellStyle name="Normal 2 2 9 2 2 4 2" xfId="28009" xr:uid="{F3315FE2-C039-4908-B964-4EAA8A05B894}"/>
    <cellStyle name="Normal 2 2 9 2 2 4 3" xfId="15037" xr:uid="{BD757CDF-D39F-407B-B79D-E65C044E6D44}"/>
    <cellStyle name="Normal 2 2 9 2 2 5" xfId="8595" xr:uid="{EF6CEC56-C312-4641-A306-AC61F3392178}"/>
    <cellStyle name="Normal 2 2 9 2 2 5 2" xfId="17869" xr:uid="{3C707B4C-282B-4D82-9314-08FAD2DA4F7C}"/>
    <cellStyle name="Normal 2 2 9 2 2 6" xfId="10585" xr:uid="{7B88EDAC-D28E-4F3A-92DC-3E0B90D46101}"/>
    <cellStyle name="Normal 2 2 9 2 2 6 2" xfId="20702" xr:uid="{B96F1172-6F71-4516-B1AD-442B18C08845}"/>
    <cellStyle name="Normal 2 2 9 2 2 7" xfId="25386" xr:uid="{DB920CB6-9E6A-4767-A950-F19458E373AA}"/>
    <cellStyle name="Normal 2 2 9 2 2 8" xfId="13782" xr:uid="{697A8EE7-671E-414A-8E15-0F66A75F8FDD}"/>
    <cellStyle name="Normal 2 2 9 2 3" xfId="2015" xr:uid="{8A2E07B6-1EE5-4500-87C1-4858D9B7A8F5}"/>
    <cellStyle name="Normal 2 2 9 2 3 2" xfId="4892" xr:uid="{F80035CD-50F1-4FA7-8B36-C4221CDF880F}"/>
    <cellStyle name="Normal 2 2 9 2 3 2 2" xfId="10163" xr:uid="{69B2D4BF-3D6C-4F87-AA28-5AED423D5E2F}"/>
    <cellStyle name="Normal 2 2 9 2 3 2 2 2" xfId="29586" xr:uid="{83DA2295-D95D-4D66-9BA1-6713DDA50A77}"/>
    <cellStyle name="Normal 2 2 9 2 3 2 2 3" xfId="20233" xr:uid="{E1AA32D8-907F-474E-BF15-3B0CF132E381}"/>
    <cellStyle name="Normal 2 2 9 2 3 2 3" xfId="12841" xr:uid="{0541FD40-1DF0-4479-97BC-B7780E53C845}"/>
    <cellStyle name="Normal 2 2 9 2 3 2 3 2" xfId="23066" xr:uid="{BA581F79-8A0C-4B67-B549-520FB65EF3BF}"/>
    <cellStyle name="Normal 2 2 9 2 3 2 4" xfId="26087" xr:uid="{D2339FA3-CEE1-49CC-8138-0C5D95B31459}"/>
    <cellStyle name="Normal 2 2 9 2 3 2 5" xfId="17400" xr:uid="{7F950FAC-40B9-4AC4-9DDE-8788A5D84064}"/>
    <cellStyle name="Normal 2 2 9 2 3 3" xfId="5843" xr:uid="{3875A2A1-9C79-4A47-A36A-86A097186BA2}"/>
    <cellStyle name="Normal 2 2 9 2 3 3 2" xfId="28646" xr:uid="{380A5D00-C9A8-464F-865E-344A64B584FB}"/>
    <cellStyle name="Normal 2 2 9 2 3 3 3" xfId="16440" xr:uid="{8AE88086-266F-4923-990C-009392F8C467}"/>
    <cellStyle name="Normal 2 2 9 2 3 4" xfId="9552" xr:uid="{FAF6850C-4F1A-4C94-AD78-2E293699646F}"/>
    <cellStyle name="Normal 2 2 9 2 3 4 2" xfId="19273" xr:uid="{39490F11-EFCB-4D07-ABAF-5C6D54E11FE3}"/>
    <cellStyle name="Normal 2 2 9 2 3 5" xfId="11893" xr:uid="{3227FC11-C102-45FB-A569-CA6C82D25C82}"/>
    <cellStyle name="Normal 2 2 9 2 3 5 2" xfId="22106" xr:uid="{8F5AC3D9-2A9C-44F4-B97E-579C1B6989DD}"/>
    <cellStyle name="Normal 2 2 9 2 3 6" xfId="25871" xr:uid="{68D3DC36-D729-4465-AE9F-85B937B191E0}"/>
    <cellStyle name="Normal 2 2 9 2 3 7" xfId="14357" xr:uid="{6E34782B-13F9-4B65-8B5E-A1DD0246F9BB}"/>
    <cellStyle name="Normal 2 2 9 2 4" xfId="2551" xr:uid="{C5FE1D8C-AB7E-426E-8F2E-A993CBF52805}"/>
    <cellStyle name="Normal 2 2 9 2 4 2" xfId="7588" xr:uid="{FF474C21-ED2D-49BA-9496-E0A836E3E051}"/>
    <cellStyle name="Normal 2 2 9 2 4 2 2" xfId="27212" xr:uid="{BF2EE1C7-DCD5-40DE-9B43-C68F596D29D4}"/>
    <cellStyle name="Normal 2 2 9 2 4 2 3" xfId="16438" xr:uid="{28378EBD-9B3E-4841-A35F-B07A563F8B31}"/>
    <cellStyle name="Normal 2 2 9 2 4 3" xfId="6399" xr:uid="{82F904C3-C094-44DF-B792-6C460DDB5919}"/>
    <cellStyle name="Normal 2 2 9 2 4 3 2" xfId="19271" xr:uid="{3926CEB1-6C7D-42C3-84CC-88F2EABADBEE}"/>
    <cellStyle name="Normal 2 2 9 2 4 4" xfId="11891" xr:uid="{31408B62-31F6-4AEF-8FA4-005C1931BD9D}"/>
    <cellStyle name="Normal 2 2 9 2 4 4 2" xfId="22104" xr:uid="{2B200158-2105-4999-957C-6DFD51FB630A}"/>
    <cellStyle name="Normal 2 2 9 2 4 5" xfId="24233" xr:uid="{5E788B38-B646-4043-B153-557E417F9CB5}"/>
    <cellStyle name="Normal 2 2 9 2 4 6" xfId="14355" xr:uid="{D05A4B7D-2F88-4DA5-9343-CE3F38AD6F3F}"/>
    <cellStyle name="Normal 2 2 9 2 5" xfId="3620" xr:uid="{DCCB4414-E334-4A65-833F-4CB8AE0342EB}"/>
    <cellStyle name="Normal 2 2 9 2 5 2" xfId="6796" xr:uid="{FC70F14B-933F-4A5B-9B2A-E930F293C5C2}"/>
    <cellStyle name="Normal 2 2 9 2 5 2 2" xfId="29085" xr:uid="{528EADA3-25D6-430B-B493-BF341FE2FD0A}"/>
    <cellStyle name="Normal 2 2 9 2 5 2 3" xfId="15932" xr:uid="{66C027A0-F431-4556-B54F-72594104A057}"/>
    <cellStyle name="Normal 2 2 9 2 5 3" xfId="9274" xr:uid="{17C627B2-05AA-48D7-AD6C-2B7EA04342E1}"/>
    <cellStyle name="Normal 2 2 9 2 5 3 2" xfId="18765" xr:uid="{74050854-6668-407D-A120-4B7094FEC417}"/>
    <cellStyle name="Normal 2 2 9 2 5 4" xfId="11421" xr:uid="{3DD7784E-A145-4A80-B49F-C3C07A78F033}"/>
    <cellStyle name="Normal 2 2 9 2 5 4 2" xfId="21598" xr:uid="{9E13CD62-23FE-4C1C-B307-521997006071}"/>
    <cellStyle name="Normal 2 2 9 2 5 5" xfId="25607" xr:uid="{41F124BF-031B-4935-955E-14A71220B901}"/>
    <cellStyle name="Normal 2 2 9 2 5 6" xfId="13664" xr:uid="{FA722EC3-C02D-4DDF-A431-3FEBD755CA02}"/>
    <cellStyle name="Normal 2 2 9 2 6" xfId="3357" xr:uid="{8D423F4F-3A54-48EE-BE3E-0C6A22E2B7E4}"/>
    <cellStyle name="Normal 2 2 9 2 6 2" xfId="9033" xr:uid="{EADADEBD-FC6E-43ED-AEB6-1A102E4C4119}"/>
    <cellStyle name="Normal 2 2 9 2 6 2 2" xfId="18444" xr:uid="{83D030F7-7B33-4112-B663-D4E1848B4686}"/>
    <cellStyle name="Normal 2 2 9 2 6 3" xfId="11118" xr:uid="{8B9B2CA7-969E-481E-949D-B10496001A15}"/>
    <cellStyle name="Normal 2 2 9 2 6 3 2" xfId="21277" xr:uid="{9AFCAE7E-BD59-475C-8286-406A4412AAA8}"/>
    <cellStyle name="Normal 2 2 9 2 6 4" xfId="25991" xr:uid="{B9BB02B5-91EF-414D-AF5E-51CEE59ACC35}"/>
    <cellStyle name="Normal 2 2 9 2 6 5" xfId="15611" xr:uid="{1FC904F8-79A8-487B-A788-26AC8534052B}"/>
    <cellStyle name="Normal 2 2 9 2 7" xfId="4272" xr:uid="{4FEC38CA-7E0C-43A5-A6D4-A2AE7FF2FECC}"/>
    <cellStyle name="Normal 2 2 9 2 7 2" xfId="9716" xr:uid="{E76687B7-057F-4A62-BF0D-63CD4B7EDE70}"/>
    <cellStyle name="Normal 2 2 9 2 7 2 2" xfId="19665" xr:uid="{2BA0D7A1-F2DB-4A5E-B9C4-C1AE1F4C1829}"/>
    <cellStyle name="Normal 2 2 9 2 7 3" xfId="12282" xr:uid="{3BCF5DC6-BC2E-41C8-8346-52C3461538D8}"/>
    <cellStyle name="Normal 2 2 9 2 7 3 2" xfId="22498" xr:uid="{6E5B7EF0-2973-4924-96E5-6F0A876D5CD4}"/>
    <cellStyle name="Normal 2 2 9 2 7 4" xfId="16832" xr:uid="{42C3217A-026E-49A1-9411-4BBEEBAF0E08}"/>
    <cellStyle name="Normal 2 2 9 2 8" xfId="8050" xr:uid="{170F46B5-C6B4-455D-879E-F6A9BE09DC44}"/>
    <cellStyle name="Normal 2 2 9 2 8 2" xfId="15036" xr:uid="{8C68C9F1-6C15-401A-852F-816AC7580D4E}"/>
    <cellStyle name="Normal 2 2 9 2 9" xfId="8594" xr:uid="{6E4BD7D4-DDB5-4A37-94B3-1D5C17CB714B}"/>
    <cellStyle name="Normal 2 2 9 2 9 2" xfId="17868" xr:uid="{0DFFF808-1B2A-4E64-AF82-5EA63818AE08}"/>
    <cellStyle name="Normal 2 2 9 3" xfId="911" xr:uid="{00000000-0005-0000-0000-00008F030000}"/>
    <cellStyle name="Normal 2 2 9 3 2" xfId="2017" xr:uid="{BE183E34-06AE-4752-85E7-33F4F3308316}"/>
    <cellStyle name="Normal 2 2 9 3 2 2" xfId="7252" xr:uid="{74E4689B-E9B2-43EA-9318-957BE07223F5}"/>
    <cellStyle name="Normal 2 2 9 3 2 2 2" xfId="25872" xr:uid="{6AAC8630-0D35-4E06-83B9-A0581EBAEEAD}"/>
    <cellStyle name="Normal 2 2 9 3 2 2 3" xfId="26312" xr:uid="{271F572C-1858-4DAF-9AC2-0541DD36364C}"/>
    <cellStyle name="Normal 2 2 9 3 2 2 4" xfId="16441" xr:uid="{54B0A6CC-E9DE-42D5-AA5A-38E0D9BC4B9B}"/>
    <cellStyle name="Normal 2 2 9 3 2 3" xfId="5845" xr:uid="{6FB51873-9AC7-4BF3-A2CF-629BD6F9A24E}"/>
    <cellStyle name="Normal 2 2 9 3 2 3 2" xfId="29234" xr:uid="{B2519289-0FEF-4425-BFFC-6E6DB30C9DEC}"/>
    <cellStyle name="Normal 2 2 9 3 2 3 3" xfId="19274" xr:uid="{664AD506-33ED-4984-B84A-3D85DEE89DA7}"/>
    <cellStyle name="Normal 2 2 9 3 2 4" xfId="11894" xr:uid="{C2B25860-0E9E-44C6-A6D8-7BC2409BCAE2}"/>
    <cellStyle name="Normal 2 2 9 3 2 4 2" xfId="22107" xr:uid="{4583D78C-BE17-4A7A-AD3D-82F6B6559A01}"/>
    <cellStyle name="Normal 2 2 9 3 2 5" xfId="24871" xr:uid="{42889E64-BCA8-4017-9652-0543FB38720A}"/>
    <cellStyle name="Normal 2 2 9 3 2 6" xfId="14358" xr:uid="{000C9BAD-0E9E-4D68-96CD-15B38C90230E}"/>
    <cellStyle name="Normal 2 2 9 3 3" xfId="3677" xr:uid="{43FCC668-B335-402B-B998-4471639BBD2A}"/>
    <cellStyle name="Normal 2 2 9 3 3 2" xfId="6798" xr:uid="{78741DB1-EA08-4D0A-A149-3B044F985631}"/>
    <cellStyle name="Normal 2 2 9 3 3 2 2" xfId="28014" xr:uid="{5E53BC1C-677E-495F-8A94-A1D5A042876E}"/>
    <cellStyle name="Normal 2 2 9 3 3 2 3" xfId="16013" xr:uid="{941CA976-D6A2-4AFD-879B-0663223C9F44}"/>
    <cellStyle name="Normal 2 2 9 3 3 3" xfId="9345" xr:uid="{4816B98D-107F-4699-BB25-C24601C27F2D}"/>
    <cellStyle name="Normal 2 2 9 3 3 3 2" xfId="18846" xr:uid="{356376DF-620B-49C2-8AB9-EB610E4368BA}"/>
    <cellStyle name="Normal 2 2 9 3 3 4" xfId="11502" xr:uid="{682A3CC3-5D04-44FD-AB0C-A6022A728CC5}"/>
    <cellStyle name="Normal 2 2 9 3 3 4 2" xfId="21679" xr:uid="{8D4F9EE0-E1ED-4859-9452-33D4AE7E97A8}"/>
    <cellStyle name="Normal 2 2 9 3 3 5" xfId="24100" xr:uid="{B8DF56AD-67FB-4EF5-95D1-E6B570D3CD7D}"/>
    <cellStyle name="Normal 2 2 9 3 3 6" xfId="13781" xr:uid="{E03B4261-53D2-491F-96BE-CCD0609AC507}"/>
    <cellStyle name="Normal 2 2 9 3 4" xfId="4589" xr:uid="{102CFFD1-D5F7-469E-86FF-AE0D4B517FE4}"/>
    <cellStyle name="Normal 2 2 9 3 4 2" xfId="9933" xr:uid="{56D7F18A-0C31-47EC-A4EC-AE324082146D}"/>
    <cellStyle name="Normal 2 2 9 3 4 2 2" xfId="29382" xr:uid="{DC586254-9C68-463D-8E59-12FF7F645129}"/>
    <cellStyle name="Normal 2 2 9 3 4 2 3" xfId="19923" xr:uid="{916EF500-B947-4EF0-9F9C-D7CBE5F04C66}"/>
    <cellStyle name="Normal 2 2 9 3 4 3" xfId="12538" xr:uid="{CD265EE6-CBEA-40B6-A6D4-CA9A4287B3C4}"/>
    <cellStyle name="Normal 2 2 9 3 4 3 2" xfId="22756" xr:uid="{5352C77C-8918-41C2-9476-4FA38858E010}"/>
    <cellStyle name="Normal 2 2 9 3 4 4" xfId="25241" xr:uid="{4C31C2D9-3216-4A6E-BDBE-9C06332D1470}"/>
    <cellStyle name="Normal 2 2 9 3 4 5" xfId="17090" xr:uid="{755EC387-1F79-48E8-829B-86009E1F6644}"/>
    <cellStyle name="Normal 2 2 9 3 5" xfId="8051" xr:uid="{69AF3355-E1A8-43F4-8C58-0C7D4A93DED8}"/>
    <cellStyle name="Normal 2 2 9 3 5 2" xfId="27640" xr:uid="{70DB7A65-EA82-4A60-B616-9F64F4FCEEF9}"/>
    <cellStyle name="Normal 2 2 9 3 5 3" xfId="15038" xr:uid="{116D8A1C-0FEA-4181-B9CC-2B6D62E330AE}"/>
    <cellStyle name="Normal 2 2 9 3 6" xfId="8596" xr:uid="{FE562EE1-6B12-4CC6-9763-92C4294D0C24}"/>
    <cellStyle name="Normal 2 2 9 3 6 2" xfId="17870" xr:uid="{4AC357AD-FB04-43F0-A4D8-0AAF3F189300}"/>
    <cellStyle name="Normal 2 2 9 3 7" xfId="10586" xr:uid="{677E270D-143B-4815-9F9D-96030021C90E}"/>
    <cellStyle name="Normal 2 2 9 3 7 2" xfId="20703" xr:uid="{778880F7-7723-4A4E-B9E6-5B85574D68C2}"/>
    <cellStyle name="Normal 2 2 9 3 8" xfId="23385" xr:uid="{28775E73-2258-4775-83A7-A273D2184DB5}"/>
    <cellStyle name="Normal 2 2 9 3 9" xfId="13331" xr:uid="{4E4956A4-908A-43B4-A046-32DB7E1F9DF6}"/>
    <cellStyle name="Normal 2 2 9 4" xfId="912" xr:uid="{00000000-0005-0000-0000-000090030000}"/>
    <cellStyle name="Normal 2 2 9 4 2" xfId="4893" xr:uid="{30A726D9-6A9A-4531-A11E-1AA305FCB84C}"/>
    <cellStyle name="Normal 2 2 9 4 2 2" xfId="10164" xr:uid="{41F00E76-571B-4F13-AF9C-74F7A938CDB6}"/>
    <cellStyle name="Normal 2 2 9 4 2 2 2" xfId="29587" xr:uid="{AB3F8B39-AFF8-486A-8275-F2569537D4C5}"/>
    <cellStyle name="Normal 2 2 9 4 2 2 3" xfId="20234" xr:uid="{9408B838-4713-4994-ACFA-2B02E7568164}"/>
    <cellStyle name="Normal 2 2 9 4 2 3" xfId="12842" xr:uid="{3B418D27-499F-46C5-B5F7-012C7D9163F4}"/>
    <cellStyle name="Normal 2 2 9 4 2 3 2" xfId="23067" xr:uid="{7CF3F903-940B-42C5-83D5-DDEEF6173C76}"/>
    <cellStyle name="Normal 2 2 9 4 2 4" xfId="25062" xr:uid="{DC5B2F7E-BFB4-47E4-92A5-210EF7604E9B}"/>
    <cellStyle name="Normal 2 2 9 4 2 5" xfId="17401" xr:uid="{89CEBA1B-5A87-484F-B2EC-1F93D3FE5B65}"/>
    <cellStyle name="Normal 2 2 9 4 3" xfId="5846" xr:uid="{A49DA0DC-2A4B-4F4D-9312-94A5969A3668}"/>
    <cellStyle name="Normal 2 2 9 4 3 2" xfId="28230" xr:uid="{F2A070A5-EB1C-4E3A-96D7-7101E7638287}"/>
    <cellStyle name="Normal 2 2 9 4 3 3" xfId="15039" xr:uid="{1E81E757-B576-4D02-A536-8E81430D77AB}"/>
    <cellStyle name="Normal 2 2 9 4 4" xfId="8597" xr:uid="{15730493-EE1D-4443-8FF8-26C3020FB3CE}"/>
    <cellStyle name="Normal 2 2 9 4 4 2" xfId="17871" xr:uid="{2F133CA7-D996-45D3-9BCB-CA25CFF89158}"/>
    <cellStyle name="Normal 2 2 9 4 5" xfId="10587" xr:uid="{DBBDCC67-B474-409B-9DDB-D2A00CE09AC1}"/>
    <cellStyle name="Normal 2 2 9 4 5 2" xfId="20704" xr:uid="{46853469-6089-4EA8-B3CB-EBB2BFAD88E7}"/>
    <cellStyle name="Normal 2 2 9 4 6" xfId="24454" xr:uid="{2FD45470-A801-401C-9D4B-4B325865DFDA}"/>
    <cellStyle name="Normal 2 2 9 4 7" xfId="14359" xr:uid="{F05E4C37-5C34-4BC9-858B-90DC5DC6592C}"/>
    <cellStyle name="Normal 2 2 9 5" xfId="2014" xr:uid="{92D7C81A-656A-4C93-99AC-8E8B0796B929}"/>
    <cellStyle name="Normal 2 2 9 5 2" xfId="7250" xr:uid="{88EAE4A1-670B-4D16-A3F3-6D36D72BE299}"/>
    <cellStyle name="Normal 2 2 9 5 2 2" xfId="26107" xr:uid="{8B093ED8-BF93-40C9-8051-D8E9B63E8712}"/>
    <cellStyle name="Normal 2 2 9 5 2 3" xfId="27235" xr:uid="{B7B11ED5-C341-4235-9394-3BFACB10CA88}"/>
    <cellStyle name="Normal 2 2 9 5 2 4" xfId="16176" xr:uid="{BF8FBF92-EBB7-48EB-979E-651CF4B0CB1A}"/>
    <cellStyle name="Normal 2 2 9 5 3" xfId="5842" xr:uid="{1C681A2C-411B-4A86-808F-18690C7E34F7}"/>
    <cellStyle name="Normal 2 2 9 5 3 2" xfId="26892" xr:uid="{45F3D65B-5919-4094-89EF-21602CD85649}"/>
    <cellStyle name="Normal 2 2 9 5 3 3" xfId="19009" xr:uid="{13E3A03F-2CD1-4C52-904A-FB8152EC6F3E}"/>
    <cellStyle name="Normal 2 2 9 5 4" xfId="11654" xr:uid="{3CE38E9F-3D94-4951-B537-BA6E69E144EF}"/>
    <cellStyle name="Normal 2 2 9 5 4 2" xfId="21842" xr:uid="{0A15F351-298B-4832-8782-FE3C9D435AF7}"/>
    <cellStyle name="Normal 2 2 9 5 5" xfId="25330" xr:uid="{8F269B49-698C-4B73-978C-84E81F9CCC7B}"/>
    <cellStyle name="Normal 2 2 9 5 6" xfId="14029" xr:uid="{7C64676D-45C2-4872-8A04-DDE9AB71AD3F}"/>
    <cellStyle name="Normal 2 2 9 6" xfId="3498" xr:uid="{2511BF85-CD50-4A1C-867A-A8667D668632}"/>
    <cellStyle name="Normal 2 2 9 6 2" xfId="6795" xr:uid="{B103A2C1-4C68-465D-A8A0-E47790499009}"/>
    <cellStyle name="Normal 2 2 9 6 2 2" xfId="26720" xr:uid="{9A78D801-C794-4632-BF3D-B94922DE25E7}"/>
    <cellStyle name="Normal 2 2 9 6 2 3" xfId="15781" xr:uid="{8CD73F92-19D6-444E-ABF3-87DDA3AD375A}"/>
    <cellStyle name="Normal 2 2 9 6 3" xfId="9152" xr:uid="{7E94429F-5EAF-433D-9EF8-92B4E903B57C}"/>
    <cellStyle name="Normal 2 2 9 6 3 2" xfId="18614" xr:uid="{1EC3361B-A204-405B-8AAF-A347C1FE3E04}"/>
    <cellStyle name="Normal 2 2 9 6 4" xfId="11272" xr:uid="{F6284E25-5C1E-49ED-8DA4-3F353BD8C59E}"/>
    <cellStyle name="Normal 2 2 9 6 4 2" xfId="21447" xr:uid="{78F9EA5A-6CD3-4324-BC78-311389174F84}"/>
    <cellStyle name="Normal 2 2 9 6 5" xfId="23727" xr:uid="{2A575B72-9395-4B85-96DF-EE6426CAE47B}"/>
    <cellStyle name="Normal 2 2 9 6 6" xfId="13499" xr:uid="{B62636A7-0586-472E-8DF2-5F892370C1F4}"/>
    <cellStyle name="Normal 2 2 9 7" xfId="3293" xr:uid="{44CC4140-C69E-4214-9F6E-3BF50C03959A}"/>
    <cellStyle name="Normal 2 2 9 7 2" xfId="8980" xr:uid="{51891A72-9E90-4837-9463-CB00CF91B2EE}"/>
    <cellStyle name="Normal 2 2 9 7 2 2" xfId="18372" xr:uid="{83431DE9-A652-4631-BEB0-7CD80D62F86E}"/>
    <cellStyle name="Normal 2 2 9 7 3" xfId="11054" xr:uid="{4766C2D5-074E-41D3-B357-CB9ACA55ED4B}"/>
    <cellStyle name="Normal 2 2 9 7 3 2" xfId="21205" xr:uid="{092887CC-84A2-49B1-9E88-F559EFA520D6}"/>
    <cellStyle name="Normal 2 2 9 7 4" xfId="23464" xr:uid="{13AF21CD-41E2-4D46-8DF7-35957926BBFC}"/>
    <cellStyle name="Normal 2 2 9 7 5" xfId="15539" xr:uid="{5A018307-033B-4B09-82EC-DE5EF14AD552}"/>
    <cellStyle name="Normal 2 2 9 8" xfId="4362" xr:uid="{EE230210-57AF-4FFD-ABEC-0F7B2F5D0389}"/>
    <cellStyle name="Normal 2 2 9 8 2" xfId="9796" xr:uid="{0B826087-F711-4664-A321-1ABF0FEAFCE9}"/>
    <cellStyle name="Normal 2 2 9 8 2 2" xfId="19756" xr:uid="{07B8565B-6B9D-4083-8553-B2377ED6A63F}"/>
    <cellStyle name="Normal 2 2 9 8 3" xfId="12371" xr:uid="{C5EAFD49-0508-4F67-B44C-423DA7D66E5C}"/>
    <cellStyle name="Normal 2 2 9 8 3 2" xfId="22589" xr:uid="{A831CF2C-9064-4233-8986-424CD0D73BA9}"/>
    <cellStyle name="Normal 2 2 9 8 4" xfId="16923" xr:uid="{FA431DEB-8230-4F4B-A99F-35452B520C72}"/>
    <cellStyle name="Normal 2 2 9 9" xfId="8049" xr:uid="{411D7AFE-A887-4646-B9EC-CE504045B61B}"/>
    <cellStyle name="Normal 2 2 9 9 2" xfId="15035" xr:uid="{B1F5CD01-CC0E-4BDF-A159-5439828355E4}"/>
    <cellStyle name="Normal 2 20" xfId="26030" xr:uid="{1EA4BD72-E194-40FC-98C1-9262C97EBB7F}"/>
    <cellStyle name="Normal 2 20 2" xfId="26205" xr:uid="{DADAB439-AC39-4475-9EF0-2590204874B6}"/>
    <cellStyle name="Normal 2 21" xfId="23314" xr:uid="{BAEE898F-8295-4629-BD8E-DF69E451911B}"/>
    <cellStyle name="Normal 2 22" xfId="24201" xr:uid="{6B9AC783-4C66-495D-B52B-50C3464DD240}"/>
    <cellStyle name="Normal 2 23" xfId="12993" xr:uid="{C5355E87-5BD8-4273-93EE-0A751094B501}"/>
    <cellStyle name="Normal 2 24" xfId="29895" xr:uid="{EA0E3726-CEBB-41A7-AC35-0C3BEC9D6FD0}"/>
    <cellStyle name="Normal 2 3" xfId="913" xr:uid="{00000000-0005-0000-0000-000091030000}"/>
    <cellStyle name="Normal 2 3 2" xfId="29897" xr:uid="{2436BF2D-E936-486A-9091-808749B1152C}"/>
    <cellStyle name="Normal 2 3 2 2" xfId="29957" xr:uid="{DD402D4E-89CC-48A4-AA3F-FC7C1A400F37}"/>
    <cellStyle name="Normal 2 3 2 3" xfId="29926" xr:uid="{77CE85EF-83BB-4B6A-9F44-3FBA33CFDC25}"/>
    <cellStyle name="Normal 2 4" xfId="914" xr:uid="{00000000-0005-0000-0000-000092030000}"/>
    <cellStyle name="Normal 2 4 2" xfId="29899" xr:uid="{C17AC28F-D309-49C6-AD39-3CEE619A6900}"/>
    <cellStyle name="Normal 2 4 3" xfId="29898" xr:uid="{596F033A-9654-4B74-8407-6C72D9F78DDC}"/>
    <cellStyle name="Normal 2 5" xfId="915" xr:uid="{00000000-0005-0000-0000-000093030000}"/>
    <cellStyle name="Normal 2 5 10" xfId="916" xr:uid="{00000000-0005-0000-0000-000094030000}"/>
    <cellStyle name="Normal 2 5 10 2" xfId="2019" xr:uid="{073B0257-70FA-4279-B166-8437B43E7010}"/>
    <cellStyle name="Normal 2 5 10 2 2" xfId="7254" xr:uid="{B6DF96CB-884B-46BE-A90B-D38EF5D53C4E}"/>
    <cellStyle name="Normal 2 5 10 2 2 2" xfId="29067" xr:uid="{A6665D19-3EDD-4BE8-94EE-1D83B864E1AA}"/>
    <cellStyle name="Normal 2 5 10 2 2 3" xfId="16442" xr:uid="{9D1A2952-8638-4F07-AB11-4A53FE31EA9D}"/>
    <cellStyle name="Normal 2 5 10 2 3" xfId="5848" xr:uid="{DC3E2E99-1919-4231-9302-B097F41A0C9A}"/>
    <cellStyle name="Normal 2 5 10 2 3 2" xfId="19275" xr:uid="{9600FA1A-CA91-4094-A12C-2D4DC2810F3A}"/>
    <cellStyle name="Normal 2 5 10 2 4" xfId="11895" xr:uid="{22CFE2E2-3DF7-45F9-ACBC-B3D6E344336D}"/>
    <cellStyle name="Normal 2 5 10 2 4 2" xfId="22108" xr:uid="{448D1B8C-C187-4651-B897-D84D23066F3D}"/>
    <cellStyle name="Normal 2 5 10 2 5" xfId="24389" xr:uid="{7300303D-221C-4ECD-A462-BD11F814DA9F}"/>
    <cellStyle name="Normal 2 5 10 2 6" xfId="14360" xr:uid="{CB9D2778-8C04-4E9F-8B0A-9E8CD08EE19C}"/>
    <cellStyle name="Normal 2 5 10 3" xfId="4541" xr:uid="{CCDDD41F-FE8A-4C22-9051-5D30CE172A33}"/>
    <cellStyle name="Normal 2 5 10 3 2" xfId="6800" xr:uid="{720C29AA-8F2E-4E43-84FC-10E45A773345}"/>
    <cellStyle name="Normal 2 5 10 3 2 2" xfId="29353" xr:uid="{D7ECE00C-7A1A-4C40-A26E-91BBED2868D5}"/>
    <cellStyle name="Normal 2 5 10 3 2 3" xfId="19875" xr:uid="{63640995-0841-4955-8B13-C07C705D4C35}"/>
    <cellStyle name="Normal 2 5 10 3 3" xfId="12490" xr:uid="{2F06C5C7-ADA5-445B-BCFE-C75133945A51}"/>
    <cellStyle name="Normal 2 5 10 3 3 2" xfId="22708" xr:uid="{F190C987-2B5E-4FD8-A6B8-62E26F5E3BFC}"/>
    <cellStyle name="Normal 2 5 10 3 4" xfId="24730" xr:uid="{6CFD3F7E-4677-4082-BD27-DA2E2DFE43C5}"/>
    <cellStyle name="Normal 2 5 10 3 5" xfId="17042" xr:uid="{1BBCBA0E-4911-446C-B098-E70E88CE945A}"/>
    <cellStyle name="Normal 2 5 10 4" xfId="5452" xr:uid="{826D52BE-FD7C-45B5-9878-485E84B8E45A}"/>
    <cellStyle name="Normal 2 5 10 4 2" xfId="24622" xr:uid="{1C62B93E-616F-48B8-9BBC-A40A3B1E4730}"/>
    <cellStyle name="Normal 2 5 10 4 3" xfId="28378" xr:uid="{0963CDA7-0C2D-4F21-9A6F-9D82B8953976}"/>
    <cellStyle name="Normal 2 5 10 4 4" xfId="15041" xr:uid="{A5B2E4B4-1CB7-493B-B809-23527D14F287}"/>
    <cellStyle name="Normal 2 5 10 5" xfId="8599" xr:uid="{26F63A4B-7C60-4318-879F-A0316640F312}"/>
    <cellStyle name="Normal 2 5 10 5 2" xfId="27039" xr:uid="{C76503B4-798E-4720-81F6-070A9780E21D}"/>
    <cellStyle name="Normal 2 5 10 5 3" xfId="17873" xr:uid="{550F9DE8-0044-4DD0-8CB4-B1E0716A3FE1}"/>
    <cellStyle name="Normal 2 5 10 6" xfId="10589" xr:uid="{8C002BD2-DDCD-46B1-9F6A-6E1B62606871}"/>
    <cellStyle name="Normal 2 5 10 6 2" xfId="20706" xr:uid="{BE33859F-3B37-44D4-ABA9-F33893A4A3CA}"/>
    <cellStyle name="Normal 2 5 10 7" xfId="24786" xr:uid="{AF2AEBB0-7EAF-41C7-9FD4-EB06386FAFB6}"/>
    <cellStyle name="Normal 2 5 10 8" xfId="13268" xr:uid="{4DEBD873-55F6-4153-8740-D7494CB8AB47}"/>
    <cellStyle name="Normal 2 5 11" xfId="917" xr:uid="{00000000-0005-0000-0000-000095030000}"/>
    <cellStyle name="Normal 2 5 11 2" xfId="2020" xr:uid="{1321F3DC-C7F5-436C-BA98-200CD2A1321D}"/>
    <cellStyle name="Normal 2 5 11 2 2" xfId="7255" xr:uid="{BE4BBE0A-8E01-4E0B-9B23-4BCDFB44DF85}"/>
    <cellStyle name="Normal 2 5 11 2 3" xfId="5849" xr:uid="{4E14D1EB-CF61-4F28-A35F-8B3288C45514}"/>
    <cellStyle name="Normal 2 5 11 2 4" xfId="15042" xr:uid="{48344485-48CF-41CE-A7A1-87CB6786ED7D}"/>
    <cellStyle name="Normal 2 5 11 3" xfId="5152" xr:uid="{BAA2E6E9-F7A1-4EFE-A1E2-588C41FC0762}"/>
    <cellStyle name="Normal 2 5 11 3 2" xfId="6801" xr:uid="{A6ACAF9F-4FD6-42B7-8877-44DDE0F926E0}"/>
    <cellStyle name="Normal 2 5 11 3 3" xfId="17874" xr:uid="{1894A595-0C40-4295-B6FC-751C75C3C364}"/>
    <cellStyle name="Normal 2 5 11 4" xfId="5326" xr:uid="{9DE9332D-46BA-4F26-96C6-0E932E5468CD}"/>
    <cellStyle name="Normal 2 5 11 4 2" xfId="20707" xr:uid="{EC47CED7-E151-4CD2-8977-AF89398ED9D5}"/>
    <cellStyle name="Normal 2 5 11 5" xfId="24784" xr:uid="{8F1F6DB1-A599-4430-927B-5E642397F7FC}"/>
    <cellStyle name="Normal 2 5 11 6" xfId="13966" xr:uid="{42303BF6-FA3F-480F-BD21-291208529603}"/>
    <cellStyle name="Normal 2 5 12" xfId="918" xr:uid="{00000000-0005-0000-0000-000096030000}"/>
    <cellStyle name="Normal 2 5 12 2" xfId="5301" xr:uid="{D6EB8D10-2C7E-4E71-8713-916D7C732C61}"/>
    <cellStyle name="Normal 2 5 12 2 2" xfId="6802" xr:uid="{3EF5AB24-796C-4D3E-8A76-86EC9D5A3A5A}"/>
    <cellStyle name="Normal 2 5 12 2 3" xfId="15712" xr:uid="{5F6B8AE3-FFFD-41AB-B4CB-19C071FF4A33}"/>
    <cellStyle name="Normal 2 5 12 3" xfId="5850" xr:uid="{B562560E-7996-409D-BA83-3BA470E1BF3B}"/>
    <cellStyle name="Normal 2 5 12 3 2" xfId="18545" xr:uid="{39FFF082-5181-49B5-AAAB-E861D516D073}"/>
    <cellStyle name="Normal 2 5 12 4" xfId="11203" xr:uid="{03F1C009-FD32-4B66-AF5E-C865E493C76A}"/>
    <cellStyle name="Normal 2 5 12 4 2" xfId="21378" xr:uid="{0AA4C90B-F52D-4F90-9E74-1236D7957382}"/>
    <cellStyle name="Normal 2 5 12 5" xfId="24325" xr:uid="{D8AE0D71-7A75-4E1E-B312-59F67E65C278}"/>
    <cellStyle name="Normal 2 5 12 6" xfId="13429" xr:uid="{00D847BA-29D4-4E42-B131-1672222E21D2}"/>
    <cellStyle name="Normal 2 5 13" xfId="2018" xr:uid="{4870ABA5-AF36-48E4-B01C-44A9B6866C03}"/>
    <cellStyle name="Normal 2 5 13 2" xfId="7253" xr:uid="{71470DD5-EF47-4F38-B8C3-5F24CFD159DD}"/>
    <cellStyle name="Normal 2 5 13 2 2" xfId="27017" xr:uid="{5A6AF9D3-0D4C-4F5F-BA2F-93DADB9B3648}"/>
    <cellStyle name="Normal 2 5 13 2 3" xfId="18274" xr:uid="{1F0F0A08-774E-4CB3-9801-437D48A15931}"/>
    <cellStyle name="Normal 2 5 13 3" xfId="5847" xr:uid="{6E80746A-73CD-40D4-AECD-EB0478DAD960}"/>
    <cellStyle name="Normal 2 5 13 3 2" xfId="21107" xr:uid="{7DBB96CA-CD5E-48F4-A74D-4A7AC132DB2B}"/>
    <cellStyle name="Normal 2 5 13 4" xfId="23401" xr:uid="{4F4A0BF0-C947-4301-BFA1-DB4C3AB858DD}"/>
    <cellStyle name="Normal 2 5 13 5" xfId="15441" xr:uid="{EDC0E3C9-2BCF-451D-A7BA-4700D4399CAE}"/>
    <cellStyle name="Normal 2 5 14" xfId="4365" xr:uid="{0424D065-F6D9-4D12-ADC5-F67AE34995C4}"/>
    <cellStyle name="Normal 2 5 14 2" xfId="6799" xr:uid="{99E97580-0EFD-40BD-AF53-7B75E782CC4C}"/>
    <cellStyle name="Normal 2 5 14 2 2" xfId="19759" xr:uid="{C9D3E3C0-2D93-4959-BA5D-64C6B9F82B1E}"/>
    <cellStyle name="Normal 2 5 14 3" xfId="12374" xr:uid="{1499D762-B7F3-48CA-9EAB-C196998626AD}"/>
    <cellStyle name="Normal 2 5 14 3 2" xfId="22592" xr:uid="{4EC485A6-3B4F-4746-ACC4-348363C09794}"/>
    <cellStyle name="Normal 2 5 14 4" xfId="28495" xr:uid="{0624285D-0AB7-4815-BF09-B1FC80CD3527}"/>
    <cellStyle name="Normal 2 5 14 5" xfId="16926" xr:uid="{A4C0EE8B-B7A4-41A0-BAC9-B734F94EAEAE}"/>
    <cellStyle name="Normal 2 5 15" xfId="5314" xr:uid="{C3074DE2-FD00-4B8E-8125-3D8C53C030F1}"/>
    <cellStyle name="Normal 2 5 15 2" xfId="15040" xr:uid="{8D61138C-12DA-415C-95D0-7F5EF9FAFA2C}"/>
    <cellStyle name="Normal 2 5 16" xfId="8598" xr:uid="{691543B0-4D5E-4717-BF19-AC31D9EFC715}"/>
    <cellStyle name="Normal 2 5 16 2" xfId="17872" xr:uid="{DE4B5006-69B7-49D2-A74E-3FDA4F8B4FE8}"/>
    <cellStyle name="Normal 2 5 17" xfId="10588" xr:uid="{DF1DCD9C-2943-4D29-87C1-CADCA77FA098}"/>
    <cellStyle name="Normal 2 5 17 2" xfId="20705" xr:uid="{113CAD5C-6C02-438C-9590-1C7D6C7A5F1F}"/>
    <cellStyle name="Normal 2 5 18" xfId="24969" xr:uid="{02D0CE80-BA9E-4872-9723-3E08B63C26BC}"/>
    <cellStyle name="Normal 2 5 19" xfId="13001" xr:uid="{F60DE649-B668-491D-86AE-94ED3B8FB6D4}"/>
    <cellStyle name="Normal 2 5 2" xfId="919" xr:uid="{00000000-0005-0000-0000-000097030000}"/>
    <cellStyle name="Normal 2 5 2 10" xfId="8052" xr:uid="{FD724AF7-5ED1-4AD2-B95C-81EC63589134}"/>
    <cellStyle name="Normal 2 5 2 10 2" xfId="15043" xr:uid="{611331CF-A0C4-459A-A7BC-DAC95B71CC09}"/>
    <cellStyle name="Normal 2 5 2 11" xfId="8600" xr:uid="{710BCF30-4505-4F5C-A190-39C1D4DCBA5F}"/>
    <cellStyle name="Normal 2 5 2 11 2" xfId="17875" xr:uid="{98161F3D-C08E-47BF-810A-5056E1BD406E}"/>
    <cellStyle name="Normal 2 5 2 12" xfId="10590" xr:uid="{0C8E88DA-0FA2-456A-A699-8FE1CA606395}"/>
    <cellStyle name="Normal 2 5 2 12 2" xfId="20708" xr:uid="{B36B1BA0-E665-463B-A886-E56144611A10}"/>
    <cellStyle name="Normal 2 5 2 13" xfId="25676" xr:uid="{5AD4EABD-D4C9-4B3C-AC7C-34DE0B250FE1}"/>
    <cellStyle name="Normal 2 5 2 14" xfId="13027" xr:uid="{FDBC3E8D-64B1-47A1-92BC-EF2713FF682E}"/>
    <cellStyle name="Normal 2 5 2 2" xfId="920" xr:uid="{00000000-0005-0000-0000-000098030000}"/>
    <cellStyle name="Normal 2 5 2 2 10" xfId="8601" xr:uid="{CE067E49-2403-4DF6-BC40-F4AC713BF2CC}"/>
    <cellStyle name="Normal 2 5 2 2 10 2" xfId="17876" xr:uid="{D69471A4-BB44-429D-9377-3E9C7566D69E}"/>
    <cellStyle name="Normal 2 5 2 2 11" xfId="10591" xr:uid="{65503914-53E7-4E34-88BE-B392B433716C}"/>
    <cellStyle name="Normal 2 5 2 2 11 2" xfId="20709" xr:uid="{72CFDF1B-230B-4B6F-9A61-1C12A34D97BC}"/>
    <cellStyle name="Normal 2 5 2 2 12" xfId="23994" xr:uid="{6BAE3AA8-056F-4BD4-9712-9E9229C695E7}"/>
    <cellStyle name="Normal 2 5 2 2 13" xfId="13087" xr:uid="{620CA570-CCBB-4A11-851A-EB909759DE6D}"/>
    <cellStyle name="Normal 2 5 2 2 2" xfId="921" xr:uid="{00000000-0005-0000-0000-000099030000}"/>
    <cellStyle name="Normal 2 5 2 2 2 10" xfId="13652" xr:uid="{55AD0B2F-D6D7-404D-A133-69D2EE86CE45}"/>
    <cellStyle name="Normal 2 5 2 2 2 2" xfId="2023" xr:uid="{4A29132E-3FD0-48EF-9F39-FA6E136A6903}"/>
    <cellStyle name="Normal 2 5 2 2 2 2 2" xfId="2554" xr:uid="{DDE940B5-CC47-4723-B449-6E529CB7956E}"/>
    <cellStyle name="Normal 2 5 2 2 2 2 2 2" xfId="7591" xr:uid="{8DA476BA-496F-40EF-9A11-6D5E3274A0A5}"/>
    <cellStyle name="Normal 2 5 2 2 2 2 2 2 2" xfId="27142" xr:uid="{BB4D7DC4-CAEC-4C42-B5E8-8C297C438F60}"/>
    <cellStyle name="Normal 2 5 2 2 2 2 2 2 3" xfId="16445" xr:uid="{DD4D2A98-458C-43E6-8166-E82E875C607B}"/>
    <cellStyle name="Normal 2 5 2 2 2 2 2 3" xfId="6402" xr:uid="{6DEFA968-3659-4E83-A990-52212F49EF90}"/>
    <cellStyle name="Normal 2 5 2 2 2 2 2 3 2" xfId="19278" xr:uid="{29589B22-FF67-4039-B714-B82E710F4FF6}"/>
    <cellStyle name="Normal 2 5 2 2 2 2 2 4" xfId="11898" xr:uid="{59ED4AE0-640A-4789-BAAD-235C39604B6D}"/>
    <cellStyle name="Normal 2 5 2 2 2 2 2 4 2" xfId="22111" xr:uid="{F659008B-D026-430F-820E-084479B743B2}"/>
    <cellStyle name="Normal 2 5 2 2 2 2 2 5" xfId="25032" xr:uid="{61DD4F5F-A436-43A3-9EC3-B1D48B215F5C}"/>
    <cellStyle name="Normal 2 5 2 2 2 2 2 6" xfId="14363" xr:uid="{5EDCCD07-810D-49DA-9AE2-E210ADA8C52B}"/>
    <cellStyle name="Normal 2 5 2 2 2 2 3" xfId="4728" xr:uid="{7C965D7A-E285-454F-A4F6-7D11D8DB528F}"/>
    <cellStyle name="Normal 2 5 2 2 2 2 3 2" xfId="10027" xr:uid="{E8A4D0C4-F658-4DEC-9A86-89A0D99892F3}"/>
    <cellStyle name="Normal 2 5 2 2 2 2 3 2 2" xfId="29469" xr:uid="{022A1617-D853-4913-A225-AB42C04DB455}"/>
    <cellStyle name="Normal 2 5 2 2 2 2 3 2 3" xfId="20062" xr:uid="{20607C77-A2BD-4BC5-AF42-83A8127DAAE1}"/>
    <cellStyle name="Normal 2 5 2 2 2 2 3 3" xfId="12677" xr:uid="{CEC77B79-5C5D-41EB-BFB9-D10FCA004C14}"/>
    <cellStyle name="Normal 2 5 2 2 2 2 3 3 2" xfId="22895" xr:uid="{3A3EA2C5-E9A1-45B4-98EE-B9A4411CC440}"/>
    <cellStyle name="Normal 2 5 2 2 2 2 3 4" xfId="25360" xr:uid="{D011507B-8D0A-4FD2-8EB7-1E0C134D355A}"/>
    <cellStyle name="Normal 2 5 2 2 2 2 3 5" xfId="17229" xr:uid="{BAB0C1AA-FE94-4A14-8A88-6DC254164F60}"/>
    <cellStyle name="Normal 2 5 2 2 2 2 4" xfId="5853" xr:uid="{8703867B-3D4F-462E-81CB-658C49A885AF}"/>
    <cellStyle name="Normal 2 5 2 2 2 2 4 2" xfId="26749" xr:uid="{212F2818-FC11-4E8B-8D46-1EF0CF32CE2F}"/>
    <cellStyle name="Normal 2 5 2 2 2 2 4 3" xfId="16017" xr:uid="{8202A6F7-17AD-4681-8297-447167ACE820}"/>
    <cellStyle name="Normal 2 5 2 2 2 2 5" xfId="9349" xr:uid="{77E648E8-2334-4863-845F-D4BEA8012E86}"/>
    <cellStyle name="Normal 2 5 2 2 2 2 5 2" xfId="18850" xr:uid="{2789E4AD-F8E2-4FE0-8499-DB425059ECA5}"/>
    <cellStyle name="Normal 2 5 2 2 2 2 6" xfId="11506" xr:uid="{00C10B70-2D4E-416F-B158-E39BD8B21553}"/>
    <cellStyle name="Normal 2 5 2 2 2 2 6 2" xfId="21683" xr:uid="{58A10D04-4079-4BEC-9354-89C1BC576897}"/>
    <cellStyle name="Normal 2 5 2 2 2 2 7" xfId="23608" xr:uid="{DFE59460-F0E1-4FA1-89FF-5635FF0A25E8}"/>
    <cellStyle name="Normal 2 5 2 2 2 2 8" xfId="13786" xr:uid="{31C8F39D-5677-4D90-9DAA-51BDDA301D0B}"/>
    <cellStyle name="Normal 2 5 2 2 2 3" xfId="2555" xr:uid="{61E54336-308B-40B2-B665-B2E7F8FCE3E0}"/>
    <cellStyle name="Normal 2 5 2 2 2 3 2" xfId="4894" xr:uid="{0A96FB58-244C-4C8D-85AE-574975EBC235}"/>
    <cellStyle name="Normal 2 5 2 2 2 3 2 2" xfId="10165" xr:uid="{46AEA498-C52C-4BC5-98E4-22450C5E02A2}"/>
    <cellStyle name="Normal 2 5 2 2 2 3 2 2 2" xfId="20235" xr:uid="{01F6F8A1-AE48-4FE9-9B29-E04AB7EA3ACC}"/>
    <cellStyle name="Normal 2 5 2 2 2 3 2 3" xfId="12843" xr:uid="{6AE4678F-A3B5-4FE8-A0C8-21B16F9D02B3}"/>
    <cellStyle name="Normal 2 5 2 2 2 3 2 3 2" xfId="23068" xr:uid="{341B452E-0EF2-4D96-A388-EE6A9E46745D}"/>
    <cellStyle name="Normal 2 5 2 2 2 3 2 4" xfId="26462" xr:uid="{699D5A80-9DE7-4570-8225-43D0BAE7E643}"/>
    <cellStyle name="Normal 2 5 2 2 2 3 2 5" xfId="17402" xr:uid="{1B579D63-AB4A-43E0-BFCF-EC947F5D8F24}"/>
    <cellStyle name="Normal 2 5 2 2 2 3 3" xfId="6403" xr:uid="{03855720-1F02-4FF3-B6AC-7BA88A59E405}"/>
    <cellStyle name="Normal 2 5 2 2 2 3 3 2" xfId="16446" xr:uid="{D08A1189-4DC1-46D5-B4BF-0FE6BB59711B}"/>
    <cellStyle name="Normal 2 5 2 2 2 3 4" xfId="9553" xr:uid="{A46AA7B2-A068-498A-B7EF-85DFF53CD9DD}"/>
    <cellStyle name="Normal 2 5 2 2 2 3 4 2" xfId="19279" xr:uid="{91DC903A-9E63-4EF3-BD65-D7557DBEF111}"/>
    <cellStyle name="Normal 2 5 2 2 2 3 5" xfId="11899" xr:uid="{09582688-1CD4-4EBB-A7AC-B5EF62EB4AA8}"/>
    <cellStyle name="Normal 2 5 2 2 2 3 5 2" xfId="22112" xr:uid="{B2B0AF88-87AF-4266-AE79-6AFADAA53F15}"/>
    <cellStyle name="Normal 2 5 2 2 2 3 6" xfId="23938" xr:uid="{68D0016E-58D9-416C-B9F0-55C0ABD75A49}"/>
    <cellStyle name="Normal 2 5 2 2 2 3 7" xfId="14364" xr:uid="{4924C2AF-DE26-4E6D-B9FF-6D0E7FDE75BA}"/>
    <cellStyle name="Normal 2 5 2 2 2 4" xfId="2553" xr:uid="{9BD8AE0B-04A4-4853-99D2-3DB898A442B9}"/>
    <cellStyle name="Normal 2 5 2 2 2 4 2" xfId="7590" xr:uid="{1FA8497F-957A-4C91-9B56-78F8B38965C5}"/>
    <cellStyle name="Normal 2 5 2 2 2 4 2 2" xfId="27590" xr:uid="{BA38486B-3EE9-4443-8F45-93DDCD3CF4FC}"/>
    <cellStyle name="Normal 2 5 2 2 2 4 2 3" xfId="16444" xr:uid="{8228CB24-7840-4AB9-8C73-2D16A3198FCF}"/>
    <cellStyle name="Normal 2 5 2 2 2 4 3" xfId="6401" xr:uid="{D4BB7E70-BAE2-4BA4-833C-0D1AB0E8912F}"/>
    <cellStyle name="Normal 2 5 2 2 2 4 3 2" xfId="19277" xr:uid="{FD098039-D336-4D98-9CF3-5E2D65B58CC3}"/>
    <cellStyle name="Normal 2 5 2 2 2 4 4" xfId="11897" xr:uid="{E904D170-A74C-4C78-A040-354D9D709A49}"/>
    <cellStyle name="Normal 2 5 2 2 2 4 4 2" xfId="22110" xr:uid="{32DD3385-2321-4DD0-ADAF-0A79EE7A5F4A}"/>
    <cellStyle name="Normal 2 5 2 2 2 4 5" xfId="23242" xr:uid="{10E5B44D-1C96-4C29-97DC-33031D80ACE6}"/>
    <cellStyle name="Normal 2 5 2 2 2 4 6" xfId="14362" xr:uid="{5E185F12-5211-4618-9080-138D793475EB}"/>
    <cellStyle name="Normal 2 5 2 2 2 5" xfId="4667" xr:uid="{ECF309D3-0784-4A30-8EFC-E9ABC1BE22AA}"/>
    <cellStyle name="Normal 2 5 2 2 2 5 2" xfId="6805" xr:uid="{AF9C10E5-46B8-42A0-A8AD-88323879B0D3}"/>
    <cellStyle name="Normal 2 5 2 2 2 5 2 2" xfId="29436" xr:uid="{8641D1A6-D52A-41F9-82FD-95416B330C9D}"/>
    <cellStyle name="Normal 2 5 2 2 2 5 2 3" xfId="20001" xr:uid="{C7F19F01-AF76-4532-AA4B-ADB01560966E}"/>
    <cellStyle name="Normal 2 5 2 2 2 5 3" xfId="12616" xr:uid="{4B6930BE-74B5-46EA-BCC9-77D645DA9F4D}"/>
    <cellStyle name="Normal 2 5 2 2 2 5 3 2" xfId="22834" xr:uid="{EFE1DE92-D751-450B-83CD-D8F1B6F170DE}"/>
    <cellStyle name="Normal 2 5 2 2 2 5 4" xfId="24534" xr:uid="{6EBDE34C-F403-4999-BBA9-E7486F95283A}"/>
    <cellStyle name="Normal 2 5 2 2 2 5 5" xfId="17168" xr:uid="{1762F32C-D2B5-47D4-8AB6-F9DBE2F27B61}"/>
    <cellStyle name="Normal 2 5 2 2 2 6" xfId="5487" xr:uid="{4B58DFC6-67AF-435B-AAAC-0670B15AF80A}"/>
    <cellStyle name="Normal 2 5 2 2 2 6 2" xfId="28887" xr:uid="{0B767014-3023-4433-B77B-33DF2E30938F}"/>
    <cellStyle name="Normal 2 5 2 2 2 6 3" xfId="15045" xr:uid="{AD1922D0-BB37-4B67-8E5C-16C2B825FC63}"/>
    <cellStyle name="Normal 2 5 2 2 2 7" xfId="8602" xr:uid="{A46E445E-53FA-49D4-B504-72FE3ACD63F4}"/>
    <cellStyle name="Normal 2 5 2 2 2 7 2" xfId="17877" xr:uid="{227D97E8-C464-490E-904B-A7D52822019C}"/>
    <cellStyle name="Normal 2 5 2 2 2 8" xfId="10592" xr:uid="{75CD63A4-64EC-4842-8A9A-340574EBBF93}"/>
    <cellStyle name="Normal 2 5 2 2 2 8 2" xfId="20710" xr:uid="{00CF0D67-09AE-4768-8880-174FF9A4CA80}"/>
    <cellStyle name="Normal 2 5 2 2 2 9" xfId="24717" xr:uid="{C0C60E17-F16A-46DF-B3C7-AF90A4413587}"/>
    <cellStyle name="Normal 2 5 2 2 3" xfId="2022" xr:uid="{9388A5B5-9D90-411D-ADA2-BA2BEB232254}"/>
    <cellStyle name="Normal 2 5 2 2 3 2" xfId="2556" xr:uid="{60FD215B-B524-4F88-9559-7D82A773F910}"/>
    <cellStyle name="Normal 2 5 2 2 3 2 2" xfId="7592" xr:uid="{ED61C48C-9437-4468-9208-2CC16E66043F}"/>
    <cellStyle name="Normal 2 5 2 2 3 2 2 2" xfId="27982" xr:uid="{DF9EE278-111C-4D62-82F2-3CCC926D8CD9}"/>
    <cellStyle name="Normal 2 5 2 2 3 2 2 3" xfId="16447" xr:uid="{FFB91E93-F78C-4055-B85F-B1A03BEA6468}"/>
    <cellStyle name="Normal 2 5 2 2 3 2 3" xfId="6404" xr:uid="{808AAC15-61AE-4F0F-A950-C5B73599A50D}"/>
    <cellStyle name="Normal 2 5 2 2 3 2 3 2" xfId="19280" xr:uid="{92749880-A413-4D1F-914B-12E459B72CE3}"/>
    <cellStyle name="Normal 2 5 2 2 3 2 4" xfId="11900" xr:uid="{D27251A2-D7FB-4132-92BA-B8469789F383}"/>
    <cellStyle name="Normal 2 5 2 2 3 2 4 2" xfId="22113" xr:uid="{6395E41D-9E94-44F6-A641-346D7783CCB7}"/>
    <cellStyle name="Normal 2 5 2 2 3 2 5" xfId="25148" xr:uid="{AEBAA0E9-8A76-4842-BC88-EA87A334BAC7}"/>
    <cellStyle name="Normal 2 5 2 2 3 2 6" xfId="14365" xr:uid="{2A5EE086-EB5A-411F-ABCC-4D8959A37056}"/>
    <cellStyle name="Normal 2 5 2 2 3 3" xfId="4727" xr:uid="{9283EA6F-D001-417E-80C2-81A2557F6BBE}"/>
    <cellStyle name="Normal 2 5 2 2 3 3 2" xfId="10026" xr:uid="{A18291ED-9FC8-4088-B446-93CF23F8B483}"/>
    <cellStyle name="Normal 2 5 2 2 3 3 2 2" xfId="29468" xr:uid="{794C05B0-6B13-491D-BCD5-984D853F21C6}"/>
    <cellStyle name="Normal 2 5 2 2 3 3 2 3" xfId="20061" xr:uid="{A70E7F38-AB78-4174-A8B4-23BCFA4948BC}"/>
    <cellStyle name="Normal 2 5 2 2 3 3 3" xfId="12676" xr:uid="{84C4ECE6-6FF6-47D9-BA0C-5E2FEEFFD6CA}"/>
    <cellStyle name="Normal 2 5 2 2 3 3 3 2" xfId="22894" xr:uid="{7B266EF7-E6A3-4787-B437-1E560549E2E2}"/>
    <cellStyle name="Normal 2 5 2 2 3 3 4" xfId="25248" xr:uid="{42C98DC0-0864-4E81-8F25-4DB3833784F3}"/>
    <cellStyle name="Normal 2 5 2 2 3 3 5" xfId="17228" xr:uid="{E3A3FD9F-6AE8-4467-905C-D1AD206C8F67}"/>
    <cellStyle name="Normal 2 5 2 2 3 4" xfId="5852" xr:uid="{7A5578BA-BA44-4128-82DB-2E41CEFD3CBC}"/>
    <cellStyle name="Normal 2 5 2 2 3 4 2" xfId="26425" xr:uid="{EC156F9F-A9DC-4221-BF16-9DB76F292C82}"/>
    <cellStyle name="Normal 2 5 2 2 3 4 3" xfId="16016" xr:uid="{C77701C9-05D5-4C13-A08B-F934F230F714}"/>
    <cellStyle name="Normal 2 5 2 2 3 5" xfId="9348" xr:uid="{A165E945-D3DE-41FE-A6CC-0EAA5B51011B}"/>
    <cellStyle name="Normal 2 5 2 2 3 5 2" xfId="18849" xr:uid="{2E64E7A7-3917-4F04-B6E9-9BBC04DE800B}"/>
    <cellStyle name="Normal 2 5 2 2 3 6" xfId="11505" xr:uid="{485B80ED-14F4-4774-8EC2-1E7B3D63A75C}"/>
    <cellStyle name="Normal 2 5 2 2 3 6 2" xfId="21682" xr:uid="{37A35D5A-7D0A-460F-AE3D-0AB0B17D38C0}"/>
    <cellStyle name="Normal 2 5 2 2 3 7" xfId="24003" xr:uid="{463ED692-9038-4DB9-BA12-F888730B04D5}"/>
    <cellStyle name="Normal 2 5 2 2 3 8" xfId="13785" xr:uid="{03DBE626-66A5-4626-A4EE-220A2712F74C}"/>
    <cellStyle name="Normal 2 5 2 2 4" xfId="2557" xr:uid="{AD9499A9-E3D6-425E-BFEE-6E137D8752FD}"/>
    <cellStyle name="Normal 2 5 2 2 4 2" xfId="4895" xr:uid="{65F1AD3F-9F4B-47C3-B762-B7A2DF16C581}"/>
    <cellStyle name="Normal 2 5 2 2 4 2 2" xfId="10166" xr:uid="{B6022434-6383-4095-9B7F-E4D323F64459}"/>
    <cellStyle name="Normal 2 5 2 2 4 2 2 2" xfId="20236" xr:uid="{F753B06D-D40F-4814-8DF8-A47CB31147C0}"/>
    <cellStyle name="Normal 2 5 2 2 4 2 3" xfId="12844" xr:uid="{A0199EAB-DC24-42C9-8C33-1FC264627BC8}"/>
    <cellStyle name="Normal 2 5 2 2 4 2 3 2" xfId="23069" xr:uid="{ECA56768-CE33-43DE-8341-1C792B27DCF6}"/>
    <cellStyle name="Normal 2 5 2 2 4 2 4" xfId="28659" xr:uid="{6E3F3077-DADF-4612-896B-38C2C7783641}"/>
    <cellStyle name="Normal 2 5 2 2 4 2 5" xfId="17403" xr:uid="{266E5E9F-47C4-468D-84C7-096F2267007E}"/>
    <cellStyle name="Normal 2 5 2 2 4 3" xfId="6405" xr:uid="{B1811D8A-890A-45EB-999C-8E61664D69C0}"/>
    <cellStyle name="Normal 2 5 2 2 4 3 2" xfId="16448" xr:uid="{8703FB21-4584-403C-AAEA-86F81D82D253}"/>
    <cellStyle name="Normal 2 5 2 2 4 4" xfId="9554" xr:uid="{76E5A4ED-9016-4192-BE7E-6CB78F83D3F8}"/>
    <cellStyle name="Normal 2 5 2 2 4 4 2" xfId="19281" xr:uid="{9187A4CE-FA92-4CE7-9F22-4A61D0B21928}"/>
    <cellStyle name="Normal 2 5 2 2 4 5" xfId="11901" xr:uid="{52EDDA87-911B-4743-BA8B-A9741EE06D5C}"/>
    <cellStyle name="Normal 2 5 2 2 4 5 2" xfId="22114" xr:uid="{90644C4C-F30B-48E3-9E1E-C5CEC351FDE7}"/>
    <cellStyle name="Normal 2 5 2 2 4 6" xfId="24362" xr:uid="{62F3E809-337E-4274-AC6E-626C42DE9823}"/>
    <cellStyle name="Normal 2 5 2 2 4 7" xfId="14366" xr:uid="{5CBC04C0-2B0D-41A0-9EB3-40308900E5B6}"/>
    <cellStyle name="Normal 2 5 2 2 5" xfId="2552" xr:uid="{AB78730F-3A01-49AB-BD12-EE354A2540B3}"/>
    <cellStyle name="Normal 2 5 2 2 5 2" xfId="7589" xr:uid="{BDC180DD-C6AA-4727-A12F-513A3B61DFB2}"/>
    <cellStyle name="Normal 2 5 2 2 5 2 2" xfId="28096" xr:uid="{F3CAF522-B533-48B0-ADBE-D183F586459A}"/>
    <cellStyle name="Normal 2 5 2 2 5 2 3" xfId="16443" xr:uid="{DBB2D435-8AED-4165-942F-6076A5C2FF6F}"/>
    <cellStyle name="Normal 2 5 2 2 5 3" xfId="6400" xr:uid="{EFF17F02-A552-4356-8FD8-F259F37D3247}"/>
    <cellStyle name="Normal 2 5 2 2 5 3 2" xfId="19276" xr:uid="{95A47215-D5FF-43FE-8229-5B323DDAEFCC}"/>
    <cellStyle name="Normal 2 5 2 2 5 4" xfId="11896" xr:uid="{7ED5F343-6548-42BD-A0A8-C3936A5447CA}"/>
    <cellStyle name="Normal 2 5 2 2 5 4 2" xfId="22109" xr:uid="{2D066F95-9C4E-4E72-925F-9C8369B3A89D}"/>
    <cellStyle name="Normal 2 5 2 2 5 5" xfId="24922" xr:uid="{60B36BF1-BC8A-42FC-8DB5-FA2F2FA34EF6}"/>
    <cellStyle name="Normal 2 5 2 2 5 6" xfId="14361" xr:uid="{93AA70BC-9E77-46F6-80AE-E09891537E89}"/>
    <cellStyle name="Normal 2 5 2 2 6" xfId="3539" xr:uid="{B3F065A2-5279-4EF1-B383-FDC6AEE8C8E1}"/>
    <cellStyle name="Normal 2 5 2 2 6 2" xfId="6804" xr:uid="{8CC90BA8-15A4-4546-B08A-3A8925B5CB22}"/>
    <cellStyle name="Normal 2 5 2 2 6 2 2" xfId="27000" xr:uid="{1A59944F-13EB-4731-8DE0-930D5914108E}"/>
    <cellStyle name="Normal 2 5 2 2 6 2 3" xfId="15831" xr:uid="{99BDAF81-9223-474F-8944-8E9B20022433}"/>
    <cellStyle name="Normal 2 5 2 2 6 3" xfId="9193" xr:uid="{B5CF440B-9B31-479F-BD3E-DD0435DF11AF}"/>
    <cellStyle name="Normal 2 5 2 2 6 3 2" xfId="18664" xr:uid="{DE0447CB-C030-49F8-8495-377CBFD20D8A}"/>
    <cellStyle name="Normal 2 5 2 2 6 4" xfId="11322" xr:uid="{101BD47A-B3FC-48BA-B699-27D567EEA798}"/>
    <cellStyle name="Normal 2 5 2 2 6 4 2" xfId="21497" xr:uid="{C525547C-BD96-403B-8B9C-62B64C5285C8}"/>
    <cellStyle name="Normal 2 5 2 2 6 5" xfId="25535" xr:uid="{D9BC93A0-E487-4F58-B1D7-4AD969EC0588}"/>
    <cellStyle name="Normal 2 5 2 2 6 6" xfId="13549" xr:uid="{BD481FA3-4AA9-48AD-BC6B-4B394CB66173}"/>
    <cellStyle name="Normal 2 5 2 2 7" xfId="3281" xr:uid="{65F99B9A-411B-45E2-8518-62710CA8A389}"/>
    <cellStyle name="Normal 2 5 2 2 7 2" xfId="8969" xr:uid="{AE099878-9FFE-4551-9071-3726E491397E}"/>
    <cellStyle name="Normal 2 5 2 2 7 2 2" xfId="18360" xr:uid="{BFAC02D4-A77E-4F34-A843-ED0B9373DD2F}"/>
    <cellStyle name="Normal 2 5 2 2 7 3" xfId="11042" xr:uid="{5660496F-85B5-4AB0-B1C8-16D9508B5A1B}"/>
    <cellStyle name="Normal 2 5 2 2 7 3 2" xfId="21193" xr:uid="{C2079202-3AE0-40EF-89A9-954E7EC6659B}"/>
    <cellStyle name="Normal 2 5 2 2 7 4" xfId="25109" xr:uid="{6EFD11D3-02A0-4CC9-8620-34F2C967EE98}"/>
    <cellStyle name="Normal 2 5 2 2 7 5" xfId="15527" xr:uid="{2C63CAEB-519B-4681-A45A-D485784DB950}"/>
    <cellStyle name="Normal 2 5 2 2 8" xfId="4224" xr:uid="{45E7A925-CCAC-40D8-B186-5DA3745EE0D1}"/>
    <cellStyle name="Normal 2 5 2 2 8 2" xfId="9673" xr:uid="{7D01F6C5-4296-40EC-AB6B-35B47A7EF864}"/>
    <cellStyle name="Normal 2 5 2 2 8 2 2" xfId="19620" xr:uid="{3096A3B3-31B3-4AA8-A4C6-E276A1C82957}"/>
    <cellStyle name="Normal 2 5 2 2 8 3" xfId="12237" xr:uid="{A530A1CC-7D36-4779-AEB8-34EAFAEA6129}"/>
    <cellStyle name="Normal 2 5 2 2 8 3 2" xfId="22453" xr:uid="{BBA8DE98-4F83-4E85-A6CF-74DB86F86E35}"/>
    <cellStyle name="Normal 2 5 2 2 8 4" xfId="16787" xr:uid="{FB0C2338-E74F-4788-AB21-193905C4FB2B}"/>
    <cellStyle name="Normal 2 5 2 2 9" xfId="8053" xr:uid="{57DD7430-BE44-4938-BAA4-A0A97DDE192F}"/>
    <cellStyle name="Normal 2 5 2 2 9 2" xfId="15044" xr:uid="{F310ED3C-5893-458D-B3ED-5B72A9F118A2}"/>
    <cellStyle name="Normal 2 5 2 3" xfId="922" xr:uid="{00000000-0005-0000-0000-00009A030000}"/>
    <cellStyle name="Normal 2 5 2 3 10" xfId="10593" xr:uid="{16E27C90-3079-4295-8E58-C8D6D30C8CC7}"/>
    <cellStyle name="Normal 2 5 2 3 10 2" xfId="20711" xr:uid="{445D5C90-F99F-468E-8DD6-0F86EF302234}"/>
    <cellStyle name="Normal 2 5 2 3 11" xfId="25074" xr:uid="{196EB940-CC97-4CFF-A8C5-6B3C628E271C}"/>
    <cellStyle name="Normal 2 5 2 3 12" xfId="13174" xr:uid="{35F3A392-24F2-4865-A3CE-6A33A21C812E}"/>
    <cellStyle name="Normal 2 5 2 3 2" xfId="2024" xr:uid="{969A317C-A3B4-47EF-B0B7-32ED7656218A}"/>
    <cellStyle name="Normal 2 5 2 3 2 2" xfId="2559" xr:uid="{2B632FAA-6AB0-45BD-81B4-3DD7F5D40639}"/>
    <cellStyle name="Normal 2 5 2 3 2 2 2" xfId="7594" xr:uid="{1C5D5286-7FF1-41AB-AFC1-69E4B9D6E240}"/>
    <cellStyle name="Normal 2 5 2 3 2 2 2 2" xfId="26651" xr:uid="{33DD20FC-62CF-4940-9799-6C700BC6F51E}"/>
    <cellStyle name="Normal 2 5 2 3 2 2 2 3" xfId="16450" xr:uid="{A3A7EADE-B92F-481D-AF0D-28CB33FFC9B6}"/>
    <cellStyle name="Normal 2 5 2 3 2 2 3" xfId="6407" xr:uid="{D17B0ECB-F43E-4743-865C-1ABBE19B9620}"/>
    <cellStyle name="Normal 2 5 2 3 2 2 3 2" xfId="19283" xr:uid="{5AFB601D-2229-48DA-886A-2A4FD61ED4A1}"/>
    <cellStyle name="Normal 2 5 2 3 2 2 4" xfId="11903" xr:uid="{A0612D50-20E0-4FE0-8C08-33F31A78461A}"/>
    <cellStyle name="Normal 2 5 2 3 2 2 4 2" xfId="22116" xr:uid="{8B36EC73-9D25-4586-8CFF-3054C027A56D}"/>
    <cellStyle name="Normal 2 5 2 3 2 2 5" xfId="25217" xr:uid="{FAE898D9-28C7-4FD3-8FD3-C95317FC48C7}"/>
    <cellStyle name="Normal 2 5 2 3 2 2 6" xfId="14368" xr:uid="{6FC17661-9482-47CF-80E1-9D049567D843}"/>
    <cellStyle name="Normal 2 5 2 3 2 3" xfId="4729" xr:uid="{18B591A2-5DA6-4319-BF8E-C9CAE0710D11}"/>
    <cellStyle name="Normal 2 5 2 3 2 3 2" xfId="10028" xr:uid="{DDBA4DA0-ADB3-446D-90A8-AB503506A4C2}"/>
    <cellStyle name="Normal 2 5 2 3 2 3 2 2" xfId="29470" xr:uid="{EA8B9AB8-B112-43B7-8E76-F7150AEF649D}"/>
    <cellStyle name="Normal 2 5 2 3 2 3 2 3" xfId="20063" xr:uid="{4DBA8308-4AA9-415C-B52C-1F3811507B7E}"/>
    <cellStyle name="Normal 2 5 2 3 2 3 3" xfId="12678" xr:uid="{693FA177-E543-4E8F-82BE-D9CE3E0007C7}"/>
    <cellStyle name="Normal 2 5 2 3 2 3 3 2" xfId="22896" xr:uid="{B6D92590-7B85-4566-99D0-B126C86404A9}"/>
    <cellStyle name="Normal 2 5 2 3 2 3 4" xfId="23902" xr:uid="{7BFB360A-F3B4-4B2E-964E-00D621EFA636}"/>
    <cellStyle name="Normal 2 5 2 3 2 3 5" xfId="17230" xr:uid="{186CF60C-52A6-4FF7-BB06-6DD0F6804B23}"/>
    <cellStyle name="Normal 2 5 2 3 2 4" xfId="5854" xr:uid="{94F881A9-671D-476D-B42C-D34BD395973A}"/>
    <cellStyle name="Normal 2 5 2 3 2 4 2" xfId="26568" xr:uid="{26121770-F68D-48B6-B007-F91BB9EB276A}"/>
    <cellStyle name="Normal 2 5 2 3 2 4 3" xfId="16018" xr:uid="{7F19B906-AD28-4A0B-84AF-DD9803C6F36A}"/>
    <cellStyle name="Normal 2 5 2 3 2 5" xfId="9350" xr:uid="{4A81782D-ADE0-4F43-8E0D-4BF1AF3EAC68}"/>
    <cellStyle name="Normal 2 5 2 3 2 5 2" xfId="18851" xr:uid="{98C201F9-C068-4ADB-AC00-8EDC603C3CE2}"/>
    <cellStyle name="Normal 2 5 2 3 2 6" xfId="11507" xr:uid="{35CA01A4-B9B0-44BB-A81A-8ACEB84B8BC8}"/>
    <cellStyle name="Normal 2 5 2 3 2 6 2" xfId="21684" xr:uid="{AD197548-58C9-4E65-9FD4-A7D5B27728AA}"/>
    <cellStyle name="Normal 2 5 2 3 2 7" xfId="25318" xr:uid="{A6DD3A2D-F5D6-40CD-A170-4BD81654BF6B}"/>
    <cellStyle name="Normal 2 5 2 3 2 8" xfId="13787" xr:uid="{8C903DFA-16A6-4421-AFF7-94E2D97FC1D5}"/>
    <cellStyle name="Normal 2 5 2 3 3" xfId="2560" xr:uid="{D755F512-DF42-43CA-81D6-D2A17B077029}"/>
    <cellStyle name="Normal 2 5 2 3 3 2" xfId="4896" xr:uid="{3E15ECF9-C9C7-4D31-AFEC-FA8FB7A99A0E}"/>
    <cellStyle name="Normal 2 5 2 3 3 2 2" xfId="10167" xr:uid="{92811359-E101-4F2F-8853-842CDD413E71}"/>
    <cellStyle name="Normal 2 5 2 3 3 2 2 2" xfId="29588" xr:uid="{411C7269-867A-462D-8C34-E2BB1E9625FB}"/>
    <cellStyle name="Normal 2 5 2 3 3 2 2 3" xfId="20237" xr:uid="{54553E7E-220D-4484-964B-B8EF40ADCFF0}"/>
    <cellStyle name="Normal 2 5 2 3 3 2 3" xfId="12845" xr:uid="{C6896C1B-3495-4CC6-A8E8-DA204E187421}"/>
    <cellStyle name="Normal 2 5 2 3 3 2 3 2" xfId="23070" xr:uid="{2227F476-E469-4C5E-B16A-1DD901647AFE}"/>
    <cellStyle name="Normal 2 5 2 3 3 2 4" xfId="25227" xr:uid="{5C62A657-E6ED-4A93-AF0B-C836BEA75EDC}"/>
    <cellStyle name="Normal 2 5 2 3 3 2 5" xfId="17404" xr:uid="{78C11704-6446-4FE3-8EB5-1453ADF972E3}"/>
    <cellStyle name="Normal 2 5 2 3 3 3" xfId="6408" xr:uid="{B77BCE1B-6D20-49EF-97C9-7AED2A9AF683}"/>
    <cellStyle name="Normal 2 5 2 3 3 3 2" xfId="29016" xr:uid="{59DE0F4A-68E2-46A9-A3B6-56468A4AAB48}"/>
    <cellStyle name="Normal 2 5 2 3 3 3 3" xfId="16451" xr:uid="{38DFDABC-4F08-4EE9-99E7-D12BDB5E086F}"/>
    <cellStyle name="Normal 2 5 2 3 3 4" xfId="9555" xr:uid="{CE93D859-2174-46A4-8D73-7A3C7FD63612}"/>
    <cellStyle name="Normal 2 5 2 3 3 4 2" xfId="19284" xr:uid="{7225D299-FEA1-49EE-AF39-09E4D5F7BE9C}"/>
    <cellStyle name="Normal 2 5 2 3 3 5" xfId="11904" xr:uid="{2E0155C5-D023-490F-9170-B110B3C913BD}"/>
    <cellStyle name="Normal 2 5 2 3 3 5 2" xfId="22117" xr:uid="{508F7DE0-FD0D-4D95-B298-DE721A1393BA}"/>
    <cellStyle name="Normal 2 5 2 3 3 6" xfId="25442" xr:uid="{157E59A5-FA27-499E-BBD7-2DA346C3B8F9}"/>
    <cellStyle name="Normal 2 5 2 3 3 7" xfId="14369" xr:uid="{240ACDB1-1E91-408E-9D77-4A8933076EB9}"/>
    <cellStyle name="Normal 2 5 2 3 4" xfId="2558" xr:uid="{9031A2FF-805B-4763-A0E8-5BF240FF5EE1}"/>
    <cellStyle name="Normal 2 5 2 3 4 2" xfId="7593" xr:uid="{309E2808-2CED-4C14-A126-636FC0211336}"/>
    <cellStyle name="Normal 2 5 2 3 4 2 2" xfId="27700" xr:uid="{8B9E54D1-2AEC-400B-84D3-A638F9F9694E}"/>
    <cellStyle name="Normal 2 5 2 3 4 2 3" xfId="16449" xr:uid="{451C9D50-6DB9-4C6C-A7C4-68F3E90BB86D}"/>
    <cellStyle name="Normal 2 5 2 3 4 3" xfId="6406" xr:uid="{9BBCAA8A-50D9-4848-B56F-BC81ADB516D9}"/>
    <cellStyle name="Normal 2 5 2 3 4 3 2" xfId="19282" xr:uid="{A00585ED-A79C-45F0-8A83-7B8E8C6D7689}"/>
    <cellStyle name="Normal 2 5 2 3 4 4" xfId="11902" xr:uid="{88922A06-8124-427C-BBB5-0A0BA0C73B32}"/>
    <cellStyle name="Normal 2 5 2 3 4 4 2" xfId="22115" xr:uid="{6F9B25BB-CE46-45D0-BFD7-AC5796AF1022}"/>
    <cellStyle name="Normal 2 5 2 3 4 5" xfId="24146" xr:uid="{F08F13A9-19E3-485A-B03C-40C3CD43201E}"/>
    <cellStyle name="Normal 2 5 2 3 4 6" xfId="14367" xr:uid="{7E669FA7-9094-4AF5-8945-9BAA11A82CD8}"/>
    <cellStyle name="Normal 2 5 2 3 5" xfId="3566" xr:uid="{1B8BFB34-7343-4E66-894D-12332C7E87DC}"/>
    <cellStyle name="Normal 2 5 2 3 5 2" xfId="6806" xr:uid="{7751B8BA-D83F-4487-8BDD-0C46EDD44312}"/>
    <cellStyle name="Normal 2 5 2 3 5 2 2" xfId="26361" xr:uid="{BCCEEBA9-1058-4F4E-B927-B5EDC40CB16D}"/>
    <cellStyle name="Normal 2 5 2 3 5 2 3" xfId="15874" xr:uid="{C1794999-5E6E-4EEA-A0F6-251540937CB5}"/>
    <cellStyle name="Normal 2 5 2 3 5 3" xfId="9220" xr:uid="{AA6C749E-2EB2-4F15-A801-95142C17AC9B}"/>
    <cellStyle name="Normal 2 5 2 3 5 3 2" xfId="18707" xr:uid="{34C95F60-F021-4E88-A502-120FC8EA4D6A}"/>
    <cellStyle name="Normal 2 5 2 3 5 4" xfId="11363" xr:uid="{52C229B4-A3E6-45D3-A91A-EF150A62076C}"/>
    <cellStyle name="Normal 2 5 2 3 5 4 2" xfId="21540" xr:uid="{A1849E59-0DC8-44CC-8C23-F96C19CF11E8}"/>
    <cellStyle name="Normal 2 5 2 3 5 5" xfId="23873" xr:uid="{58F99EB0-5619-433D-837E-D47A641B21A6}"/>
    <cellStyle name="Normal 2 5 2 3 5 6" xfId="13592" xr:uid="{54FF9BC2-3B6B-4434-9F32-6C7F286EA54A}"/>
    <cellStyle name="Normal 2 5 2 3 6" xfId="3358" xr:uid="{4E5C4D8F-923E-44E8-A14B-32B702FB5A9C}"/>
    <cellStyle name="Normal 2 5 2 3 6 2" xfId="9034" xr:uid="{B0D8074A-6F77-4675-8727-028E74903447}"/>
    <cellStyle name="Normal 2 5 2 3 6 2 2" xfId="18445" xr:uid="{7064628E-8D47-4831-AB4E-490FEB58F631}"/>
    <cellStyle name="Normal 2 5 2 3 6 3" xfId="11119" xr:uid="{FDDC0960-DAD8-483A-9FF9-F858C17D83C0}"/>
    <cellStyle name="Normal 2 5 2 3 6 3 2" xfId="21278" xr:uid="{E29086F5-4A82-4CEF-8D84-C102C4861A40}"/>
    <cellStyle name="Normal 2 5 2 3 6 4" xfId="23815" xr:uid="{0F54761C-DC0A-4CEB-B950-6B9B7D5492DD}"/>
    <cellStyle name="Normal 2 5 2 3 6 5" xfId="15612" xr:uid="{517679DA-7226-4CF8-8B50-7E94C1BCB672}"/>
    <cellStyle name="Normal 2 5 2 3 7" xfId="4273" xr:uid="{089902D4-324A-4800-9D8B-7FBE31731608}"/>
    <cellStyle name="Normal 2 5 2 3 7 2" xfId="9717" xr:uid="{9E0ECEF1-18A6-475D-A9C3-08A59E9287FF}"/>
    <cellStyle name="Normal 2 5 2 3 7 2 2" xfId="19666" xr:uid="{3D4CFDE2-9900-41D6-BBBE-5F6040FB4DA1}"/>
    <cellStyle name="Normal 2 5 2 3 7 3" xfId="12283" xr:uid="{2E53A57D-82EB-4FE8-A5EC-C392EB303228}"/>
    <cellStyle name="Normal 2 5 2 3 7 3 2" xfId="22499" xr:uid="{F75FC84C-EC8E-40A9-9748-D4ADFE1A0D25}"/>
    <cellStyle name="Normal 2 5 2 3 7 4" xfId="16833" xr:uid="{4DE6BE1D-582C-40B6-9CBB-CA5F0AAF2E24}"/>
    <cellStyle name="Normal 2 5 2 3 8" xfId="8054" xr:uid="{49EC9688-6C62-40B3-89BA-BE158D22C765}"/>
    <cellStyle name="Normal 2 5 2 3 8 2" xfId="15046" xr:uid="{6D9BEA3D-579C-4068-8E88-34D1B76339C3}"/>
    <cellStyle name="Normal 2 5 2 3 9" xfId="8603" xr:uid="{B8D0160B-12DF-4C62-A04A-E240B6A27197}"/>
    <cellStyle name="Normal 2 5 2 3 9 2" xfId="17878" xr:uid="{84F79499-E47B-4A41-B268-57B0992A3C47}"/>
    <cellStyle name="Normal 2 5 2 4" xfId="923" xr:uid="{00000000-0005-0000-0000-00009B030000}"/>
    <cellStyle name="Normal 2 5 2 4 2" xfId="2561" xr:uid="{3C8012E7-6D45-422E-8D4E-D83F829B5A47}"/>
    <cellStyle name="Normal 2 5 2 4 2 2" xfId="7595" xr:uid="{D2268023-F53B-4342-97AD-84D17DF3F07F}"/>
    <cellStyle name="Normal 2 5 2 4 2 2 2" xfId="27660" xr:uid="{4576EBF9-FB31-4660-B56F-F5CC8C00D6D4}"/>
    <cellStyle name="Normal 2 5 2 4 2 2 3" xfId="16452" xr:uid="{5D9F18BF-202F-40AA-9B5E-3439DAD0E292}"/>
    <cellStyle name="Normal 2 5 2 4 2 3" xfId="6409" xr:uid="{BB7BB91C-B2C1-473E-8F18-3440B4707078}"/>
    <cellStyle name="Normal 2 5 2 4 2 3 2" xfId="19285" xr:uid="{3A75C33E-94CD-4EFB-BAB7-DB8AEAE16DE8}"/>
    <cellStyle name="Normal 2 5 2 4 2 4" xfId="11905" xr:uid="{0D48FB0A-52B6-4DD5-8383-81C88B98F09B}"/>
    <cellStyle name="Normal 2 5 2 4 2 4 2" xfId="22118" xr:uid="{58337E6A-9720-45B0-8FD6-17F6416108D1}"/>
    <cellStyle name="Normal 2 5 2 4 2 5" xfId="23947" xr:uid="{93483C2D-2F3B-4D76-B2BB-B4B120DE4C8E}"/>
    <cellStyle name="Normal 2 5 2 4 2 6" xfId="14370" xr:uid="{111D5AB0-33D5-4207-87F5-3E19FA74B984}"/>
    <cellStyle name="Normal 2 5 2 4 3" xfId="3679" xr:uid="{28FDFDDE-21CB-4459-A607-1D3A8EED7F93}"/>
    <cellStyle name="Normal 2 5 2 4 3 2" xfId="8340" xr:uid="{8B77D580-8D8C-4509-8E9A-958EF219B361}"/>
    <cellStyle name="Normal 2 5 2 4 3 2 2" xfId="27329" xr:uid="{B0C62B35-AD64-4E37-8446-503186D067DC}"/>
    <cellStyle name="Normal 2 5 2 4 3 2 3" xfId="16015" xr:uid="{37975EFE-152D-4B3D-AC97-7815D0FE146E}"/>
    <cellStyle name="Normal 2 5 2 4 3 3" xfId="9347" xr:uid="{09356E34-0543-45AC-8281-AA3AED22CD56}"/>
    <cellStyle name="Normal 2 5 2 4 3 3 2" xfId="18848" xr:uid="{92FB11F8-32A9-4171-A14F-AEC85F5569B2}"/>
    <cellStyle name="Normal 2 5 2 4 3 4" xfId="11504" xr:uid="{C494A563-BC15-4A81-8AEA-6F19B9ED43D7}"/>
    <cellStyle name="Normal 2 5 2 4 3 4 2" xfId="21681" xr:uid="{A5DA3B90-601F-4BC2-9648-D37C14B80470}"/>
    <cellStyle name="Normal 2 5 2 4 3 5" xfId="24197" xr:uid="{F126E5E2-DA27-47A5-93C8-B2D1068A9B93}"/>
    <cellStyle name="Normal 2 5 2 4 3 6" xfId="13784" xr:uid="{EC0B3B34-C6BD-4101-9336-2D40D3558F4B}"/>
    <cellStyle name="Normal 2 5 2 4 4" xfId="4590" xr:uid="{84CE4ECF-0680-4C2B-BF9E-14288EAF2C3A}"/>
    <cellStyle name="Normal 2 5 2 4 4 2" xfId="9934" xr:uid="{CE1DACF7-6CF2-484F-AC92-5A4C516A4633}"/>
    <cellStyle name="Normal 2 5 2 4 4 2 2" xfId="19924" xr:uid="{57B59CCA-3FDE-4B7B-8DF0-FC71101AEBBE}"/>
    <cellStyle name="Normal 2 5 2 4 4 3" xfId="12539" xr:uid="{5F89CB61-601F-4C67-AC27-8FE6ED903442}"/>
    <cellStyle name="Normal 2 5 2 4 4 3 2" xfId="22757" xr:uid="{3E9AEF39-0D44-485F-A208-D79D42B9E9B7}"/>
    <cellStyle name="Normal 2 5 2 4 4 4" xfId="25454" xr:uid="{B5D1891B-CCA0-4F29-9026-726EDFEDBE2F}"/>
    <cellStyle name="Normal 2 5 2 4 4 5" xfId="17091" xr:uid="{76B4FC02-AD69-40A2-A40D-FA338B58D8AF}"/>
    <cellStyle name="Normal 2 5 2 4 5" xfId="8055" xr:uid="{DEB4A5EB-3343-47B4-B409-5609E0C8394B}"/>
    <cellStyle name="Normal 2 5 2 4 5 2" xfId="15047" xr:uid="{4479678A-16CB-4471-8994-68FFA8C3BF3C}"/>
    <cellStyle name="Normal 2 5 2 4 6" xfId="8604" xr:uid="{7F72DEA5-AECE-47F3-B383-A1E56F1C1516}"/>
    <cellStyle name="Normal 2 5 2 4 6 2" xfId="17879" xr:uid="{84255B16-6A43-4A01-B98A-29FB0AD8B928}"/>
    <cellStyle name="Normal 2 5 2 4 7" xfId="10594" xr:uid="{A8C7D028-611C-4426-A20E-30538152145A}"/>
    <cellStyle name="Normal 2 5 2 4 7 2" xfId="20712" xr:uid="{96F3918D-AC68-44A3-96D0-EF2414C62E91}"/>
    <cellStyle name="Normal 2 5 2 4 8" xfId="24924" xr:uid="{B1649810-F8CF-4313-9313-E9F005630874}"/>
    <cellStyle name="Normal 2 5 2 4 9" xfId="13332" xr:uid="{F5CEE8BF-47C1-41EE-88C5-0C0C69A46999}"/>
    <cellStyle name="Normal 2 5 2 5" xfId="2021" xr:uid="{7FE937FE-E22B-4ADB-AC61-9C89B47AB5D1}"/>
    <cellStyle name="Normal 2 5 2 5 2" xfId="4897" xr:uid="{306FCD0C-917E-4850-99E8-DEF8C61119E2}"/>
    <cellStyle name="Normal 2 5 2 5 2 2" xfId="10168" xr:uid="{C37203CC-917C-4B9C-AD32-2B75B520E808}"/>
    <cellStyle name="Normal 2 5 2 5 2 2 2" xfId="29589" xr:uid="{5B3AB9BD-11F6-46CF-8A6D-5DF0776DF638}"/>
    <cellStyle name="Normal 2 5 2 5 2 2 3" xfId="20238" xr:uid="{D2C4DB89-CA91-4559-945D-E116C58AB269}"/>
    <cellStyle name="Normal 2 5 2 5 2 3" xfId="12846" xr:uid="{B5168C94-BF63-4D8C-AF6D-62BC19F43130}"/>
    <cellStyle name="Normal 2 5 2 5 2 3 2" xfId="23071" xr:uid="{8ADD711F-C241-4A0E-BB50-B47687E1E490}"/>
    <cellStyle name="Normal 2 5 2 5 2 4" xfId="25882" xr:uid="{6552D412-F561-4196-88D5-82CD7534D190}"/>
    <cellStyle name="Normal 2 5 2 5 2 5" xfId="17405" xr:uid="{0B60198A-8276-4C08-8B0F-7CBBBB264E8E}"/>
    <cellStyle name="Normal 2 5 2 5 3" xfId="5851" xr:uid="{D597E8D8-0C86-4F57-8865-1D6A8DE0A8E9}"/>
    <cellStyle name="Normal 2 5 2 5 3 2" xfId="26472" xr:uid="{00702733-1127-4F0F-9124-4606638D7F53}"/>
    <cellStyle name="Normal 2 5 2 5 3 3" xfId="16453" xr:uid="{0C22E3D9-414F-4607-A0E5-2F4BD390EF16}"/>
    <cellStyle name="Normal 2 5 2 5 4" xfId="9556" xr:uid="{5C2384C9-2237-452E-9B57-CF6BE9DE2709}"/>
    <cellStyle name="Normal 2 5 2 5 4 2" xfId="19286" xr:uid="{D1852599-FBEC-40B9-9367-8E7B4EED95AD}"/>
    <cellStyle name="Normal 2 5 2 5 5" xfId="11906" xr:uid="{E6CCB938-D0F5-48B1-A4DF-9B5ACB2E9811}"/>
    <cellStyle name="Normal 2 5 2 5 5 2" xfId="22119" xr:uid="{7D799F7B-7B7A-48E8-9346-D3C34764D119}"/>
    <cellStyle name="Normal 2 5 2 5 6" xfId="25232" xr:uid="{800C0880-1724-4027-A89B-9DF597BB2F9C}"/>
    <cellStyle name="Normal 2 5 2 5 7" xfId="14371" xr:uid="{9B280DF8-74F6-4787-AEE9-7545804C0455}"/>
    <cellStyle name="Normal 2 5 2 6" xfId="2377" xr:uid="{C7E25908-08AA-4F33-A3DA-CBDCF4D5EAA9}"/>
    <cellStyle name="Normal 2 5 2 6 2" xfId="7478" xr:uid="{CBB05380-A1B4-4874-BE3B-A07FB4C5158F}"/>
    <cellStyle name="Normal 2 5 2 6 2 2" xfId="28556" xr:uid="{474DD4F3-2FA4-4EC0-9704-C417D91A08C2}"/>
    <cellStyle name="Normal 2 5 2 6 2 3" xfId="16177" xr:uid="{26DCC41C-C8D0-409D-88F3-C840F3965852}"/>
    <cellStyle name="Normal 2 5 2 6 3" xfId="6251" xr:uid="{33E4EAD4-AB78-4A69-8C0A-13DA7D177288}"/>
    <cellStyle name="Normal 2 5 2 6 3 2" xfId="19010" xr:uid="{FCFD6E28-8018-4AD8-81B5-882BA2698962}"/>
    <cellStyle name="Normal 2 5 2 6 4" xfId="11655" xr:uid="{7B1F3F45-42A9-46AA-B174-60BF39ED66FD}"/>
    <cellStyle name="Normal 2 5 2 6 4 2" xfId="21843" xr:uid="{41B6A901-1C57-4054-A1AE-89EA5A215A5C}"/>
    <cellStyle name="Normal 2 5 2 6 5" xfId="23301" xr:uid="{AC1360C6-5B8D-42FC-B860-297CFD139099}"/>
    <cellStyle name="Normal 2 5 2 6 6" xfId="14030" xr:uid="{0B23D5E3-AE25-4241-AB71-5495C1E6A6ED}"/>
    <cellStyle name="Normal 2 5 2 7" xfId="3489" xr:uid="{679A1DD5-2E5C-4225-AB1B-BEDF8322FCF0}"/>
    <cellStyle name="Normal 2 5 2 7 2" xfId="6803" xr:uid="{97FA0933-0727-4FCE-8BCA-AE77DBCA0D63}"/>
    <cellStyle name="Normal 2 5 2 7 2 2" xfId="26513" xr:uid="{8F9C9981-EEDF-4948-85B4-9608DCAC0E81}"/>
    <cellStyle name="Normal 2 5 2 7 2 3" xfId="15771" xr:uid="{218243A7-1AB9-4DF9-AF6A-AB74CCBECECA}"/>
    <cellStyle name="Normal 2 5 2 7 3" xfId="9143" xr:uid="{3FC1BC58-19C6-47DD-995E-FB61E8656473}"/>
    <cellStyle name="Normal 2 5 2 7 3 2" xfId="18604" xr:uid="{3257E58E-0CED-45CE-8285-6A4C282E9D79}"/>
    <cellStyle name="Normal 2 5 2 7 4" xfId="11262" xr:uid="{4E17E467-4707-4E15-83C6-BF2AE27F254F}"/>
    <cellStyle name="Normal 2 5 2 7 4 2" xfId="21437" xr:uid="{D736DED1-EA76-4F19-BFCB-190090594C50}"/>
    <cellStyle name="Normal 2 5 2 7 5" xfId="25540" xr:uid="{4C44BE76-7BF8-4CBC-84FD-985C7D068A90}"/>
    <cellStyle name="Normal 2 5 2 7 6" xfId="13489" xr:uid="{ADA89BF2-0177-4948-812C-683FE8E283AC}"/>
    <cellStyle name="Normal 2 5 2 8" xfId="3221" xr:uid="{7F3F03E0-4A9B-4498-8A4B-6F3CC33EA28E}"/>
    <cellStyle name="Normal 2 5 2 8 2" xfId="8909" xr:uid="{55F6ED71-C6A5-4197-94CC-CE813320D2B7}"/>
    <cellStyle name="Normal 2 5 2 8 2 2" xfId="18300" xr:uid="{B148B13C-C53D-4E49-B0B2-E64F16C0D6AA}"/>
    <cellStyle name="Normal 2 5 2 8 3" xfId="10982" xr:uid="{2E118345-F7BD-4436-8586-8C0B0D979E03}"/>
    <cellStyle name="Normal 2 5 2 8 3 2" xfId="21133" xr:uid="{5D0917F0-D97E-42F0-9E0A-9DC62C00FFEE}"/>
    <cellStyle name="Normal 2 5 2 8 4" xfId="23243" xr:uid="{C271C8B3-0A38-401A-ABBC-88378AC80D64}"/>
    <cellStyle name="Normal 2 5 2 8 5" xfId="15467" xr:uid="{BBC474FC-FADB-44B8-B27C-25ACDB4871CD}"/>
    <cellStyle name="Normal 2 5 2 9" xfId="4366" xr:uid="{F92A2B15-42C0-4532-B8CE-AE0F4D268797}"/>
    <cellStyle name="Normal 2 5 2 9 2" xfId="9799" xr:uid="{6181D99B-287E-444D-BBEE-EDF139FA65C6}"/>
    <cellStyle name="Normal 2 5 2 9 2 2" xfId="19760" xr:uid="{71101D00-FD12-4E68-B767-ECEC2B48EFEE}"/>
    <cellStyle name="Normal 2 5 2 9 3" xfId="12375" xr:uid="{10EE2C11-4C79-4161-840E-BE10121A8969}"/>
    <cellStyle name="Normal 2 5 2 9 3 2" xfId="22593" xr:uid="{2EBE6834-CC16-4B65-97A0-AB6F5EA706AA}"/>
    <cellStyle name="Normal 2 5 2 9 4" xfId="16927" xr:uid="{B1B5DF57-F71E-400B-A774-FB5B4CB6C268}"/>
    <cellStyle name="Normal 2 5 3" xfId="924" xr:uid="{00000000-0005-0000-0000-00009C030000}"/>
    <cellStyle name="Normal 2 5 3 10" xfId="8056" xr:uid="{C96F7DFF-3CE5-4353-9A4B-3397DD5F58D7}"/>
    <cellStyle name="Normal 2 5 3 10 2" xfId="15048" xr:uid="{60017504-F416-4B8B-AC64-FEFC5A87FFE3}"/>
    <cellStyle name="Normal 2 5 3 11" xfId="8605" xr:uid="{ABEC4395-FADB-47CB-8C97-7D6FF37B176E}"/>
    <cellStyle name="Normal 2 5 3 11 2" xfId="17880" xr:uid="{E3BCEE3F-D606-415A-BB9B-43DDDD154426}"/>
    <cellStyle name="Normal 2 5 3 12" xfId="10595" xr:uid="{4A5DA6A2-082E-4904-B432-B02233DDA69C}"/>
    <cellStyle name="Normal 2 5 3 12 2" xfId="20713" xr:uid="{11D92546-79BC-4C81-82A8-086D5EDE0F76}"/>
    <cellStyle name="Normal 2 5 3 13" xfId="23704" xr:uid="{2B680EB3-ECCE-4BD3-82AA-DCC28167CD1A}"/>
    <cellStyle name="Normal 2 5 3 14" xfId="13061" xr:uid="{FC7EF275-E895-4A02-B9F8-61494BBD3DA2}"/>
    <cellStyle name="Normal 2 5 3 2" xfId="925" xr:uid="{00000000-0005-0000-0000-00009D030000}"/>
    <cellStyle name="Normal 2 5 3 2 10" xfId="10596" xr:uid="{7F9B0F41-4C3E-44E5-B0B1-86CE16078D5C}"/>
    <cellStyle name="Normal 2 5 3 2 10 2" xfId="20714" xr:uid="{762DBC67-8E75-435B-8222-647C94EAB924}"/>
    <cellStyle name="Normal 2 5 3 2 11" xfId="23927" xr:uid="{AB6E668A-BEC3-4736-9CE1-7D448047E32D}"/>
    <cellStyle name="Normal 2 5 3 2 12" xfId="13175" xr:uid="{B16BD8E5-293B-4A1A-B5B0-E8EC2D1E34E2}"/>
    <cellStyle name="Normal 2 5 3 2 2" xfId="926" xr:uid="{00000000-0005-0000-0000-00009E030000}"/>
    <cellStyle name="Normal 2 5 3 2 2 2" xfId="2027" xr:uid="{DE52489B-45DD-4B81-9D62-F5D68B616FE5}"/>
    <cellStyle name="Normal 2 5 3 2 2 2 2" xfId="7256" xr:uid="{DBCBC5F6-3FF2-47D6-8848-CD9DCE147695}"/>
    <cellStyle name="Normal 2 5 3 2 2 2 2 2" xfId="27200" xr:uid="{8594B3BE-7748-416D-82D4-654A5E68E524}"/>
    <cellStyle name="Normal 2 5 3 2 2 2 2 3" xfId="26567" xr:uid="{82CB9167-3334-447C-B0CB-019C54B68BC0}"/>
    <cellStyle name="Normal 2 5 3 2 2 2 2 4" xfId="16455" xr:uid="{8151CBD8-2E5F-4956-B7DF-2622645FA96E}"/>
    <cellStyle name="Normal 2 5 3 2 2 2 3" xfId="5857" xr:uid="{1CC5C8CB-40C4-47AF-93A3-C7D10F084DCF}"/>
    <cellStyle name="Normal 2 5 3 2 2 2 3 2" xfId="29235" xr:uid="{8541EE1A-0C1E-4047-993C-E112AF4608B4}"/>
    <cellStyle name="Normal 2 5 3 2 2 2 3 3" xfId="19288" xr:uid="{5E79092D-9061-4640-8A8B-85B08F76887F}"/>
    <cellStyle name="Normal 2 5 3 2 2 2 4" xfId="11908" xr:uid="{C73BFBFF-150B-49B2-AE2B-361980BC86CE}"/>
    <cellStyle name="Normal 2 5 3 2 2 2 4 2" xfId="22121" xr:uid="{5A9C59F8-D7EE-4F63-80A4-03600D85838D}"/>
    <cellStyle name="Normal 2 5 3 2 2 2 5" xfId="25575" xr:uid="{FDAEEE25-78E2-44CB-BDB1-F0C30C113FF3}"/>
    <cellStyle name="Normal 2 5 3 2 2 2 6" xfId="14373" xr:uid="{536B94A6-BC5B-4B41-ABE3-D104EEB28B3B}"/>
    <cellStyle name="Normal 2 5 3 2 2 3" xfId="4731" xr:uid="{355FD57B-D5D4-4B53-BC78-3D941AE9FE74}"/>
    <cellStyle name="Normal 2 5 3 2 2 3 2" xfId="6809" xr:uid="{D309B0E3-78A3-46D1-A846-FBF02B5DB421}"/>
    <cellStyle name="Normal 2 5 3 2 2 3 2 2" xfId="29472" xr:uid="{855061AB-E80C-441C-9CBA-1A9E51AAFDB2}"/>
    <cellStyle name="Normal 2 5 3 2 2 3 2 3" xfId="20065" xr:uid="{CF95F3CE-1F36-4E4D-9507-3695F07306ED}"/>
    <cellStyle name="Normal 2 5 3 2 2 3 3" xfId="12680" xr:uid="{B292C2F1-DC97-4DCD-AE0C-F8BC229046D3}"/>
    <cellStyle name="Normal 2 5 3 2 2 3 3 2" xfId="22898" xr:uid="{92B0AAC3-98F6-4F43-ACF4-A085AD3E9F12}"/>
    <cellStyle name="Normal 2 5 3 2 2 3 4" xfId="25480" xr:uid="{5A7FC2E2-FB93-4F81-A416-DAAC78D6AC06}"/>
    <cellStyle name="Normal 2 5 3 2 2 3 5" xfId="17232" xr:uid="{534E30B8-C2BD-4514-B0D7-5487E7435B36}"/>
    <cellStyle name="Normal 2 5 3 2 2 4" xfId="5488" xr:uid="{77E3EFBA-8D82-4216-AA21-533E7AA3C5B1}"/>
    <cellStyle name="Normal 2 5 3 2 2 4 2" xfId="27361" xr:uid="{A9018491-ADEC-43D8-B511-96F5447C9DD3}"/>
    <cellStyle name="Normal 2 5 3 2 2 4 3" xfId="15050" xr:uid="{04C6EF0D-F1EC-4B7A-97B4-CCC15A7F57D6}"/>
    <cellStyle name="Normal 2 5 3 2 2 5" xfId="8607" xr:uid="{DA60E0A0-C3BA-4055-BAA2-A377BC6B7BCF}"/>
    <cellStyle name="Normal 2 5 3 2 2 5 2" xfId="17882" xr:uid="{FD822C98-22D8-405E-A8EB-B67AE67B5844}"/>
    <cellStyle name="Normal 2 5 3 2 2 6" xfId="10597" xr:uid="{BD3B80FE-70D9-4B40-A016-D2AE3F601293}"/>
    <cellStyle name="Normal 2 5 3 2 2 6 2" xfId="20715" xr:uid="{BDD9A89A-C364-4EF2-AC40-E3143A04B2F2}"/>
    <cellStyle name="Normal 2 5 3 2 2 7" xfId="24382" xr:uid="{1F96C5B3-0777-47D2-9284-5F682DD47BB4}"/>
    <cellStyle name="Normal 2 5 3 2 2 8" xfId="13789" xr:uid="{9B826FD5-2A56-4A29-85FE-23E2221B7B68}"/>
    <cellStyle name="Normal 2 5 3 2 3" xfId="2026" xr:uid="{2C7FA008-FCDF-453E-B2B9-E1117B5FDB53}"/>
    <cellStyle name="Normal 2 5 3 2 3 2" xfId="4898" xr:uid="{0EE26491-61E8-44B5-A32E-4B2BAB92E5B0}"/>
    <cellStyle name="Normal 2 5 3 2 3 2 2" xfId="10169" xr:uid="{144FBEDB-11EA-4EF6-A866-0E84DF2B670F}"/>
    <cellStyle name="Normal 2 5 3 2 3 2 2 2" xfId="29590" xr:uid="{0375354E-0C46-4DDB-915E-8387539F9C0E}"/>
    <cellStyle name="Normal 2 5 3 2 3 2 2 3" xfId="20239" xr:uid="{9486C188-9A2A-4DB7-8C4D-334EB43A394A}"/>
    <cellStyle name="Normal 2 5 3 2 3 2 3" xfId="12847" xr:uid="{D13D3CF6-F096-434E-BB47-6BDD45BA9CC0}"/>
    <cellStyle name="Normal 2 5 3 2 3 2 3 2" xfId="23072" xr:uid="{4C6A5268-7925-49F4-90A8-81BDCF050AC0}"/>
    <cellStyle name="Normal 2 5 3 2 3 2 4" xfId="23418" xr:uid="{A6381994-21B3-4C62-B245-067474F3DE5C}"/>
    <cellStyle name="Normal 2 5 3 2 3 2 5" xfId="17406" xr:uid="{17E7253C-F213-4E9C-838E-25DC0B1C91E1}"/>
    <cellStyle name="Normal 2 5 3 2 3 3" xfId="5856" xr:uid="{81D784C9-0B58-41AE-A470-E13A995C3C4F}"/>
    <cellStyle name="Normal 2 5 3 2 3 3 2" xfId="28993" xr:uid="{F14C0B7F-01FF-402E-A2F6-5E043E2E28AE}"/>
    <cellStyle name="Normal 2 5 3 2 3 3 3" xfId="16456" xr:uid="{53CE955B-397A-4965-9DD6-041A486D8C22}"/>
    <cellStyle name="Normal 2 5 3 2 3 4" xfId="9557" xr:uid="{053BC144-780E-48DA-B0C5-13B7C2518D62}"/>
    <cellStyle name="Normal 2 5 3 2 3 4 2" xfId="19289" xr:uid="{76AA3966-33BA-458A-A963-DF1BB72E4845}"/>
    <cellStyle name="Normal 2 5 3 2 3 5" xfId="11909" xr:uid="{BEDFF089-E903-4D3E-8C10-37765EF6E2F1}"/>
    <cellStyle name="Normal 2 5 3 2 3 5 2" xfId="22122" xr:uid="{B7254925-9F59-417F-827D-40B4BD1B9769}"/>
    <cellStyle name="Normal 2 5 3 2 3 6" xfId="24827" xr:uid="{A74CD4FB-71C8-4C0B-8684-5E5BE23FAF9B}"/>
    <cellStyle name="Normal 2 5 3 2 3 7" xfId="14374" xr:uid="{563E4B06-3FDF-4771-B242-CF168273BDF9}"/>
    <cellStyle name="Normal 2 5 3 2 4" xfId="2562" xr:uid="{24DBE05F-2CF7-4D19-ABD6-0E7DA96C0E1D}"/>
    <cellStyle name="Normal 2 5 3 2 4 2" xfId="7596" xr:uid="{2D279201-2F3E-4A2D-BFE6-D7E3E5DCF87A}"/>
    <cellStyle name="Normal 2 5 3 2 4 2 2" xfId="29056" xr:uid="{026E06B4-4C80-4C4B-B538-8C1C4F4F4D17}"/>
    <cellStyle name="Normal 2 5 3 2 4 2 3" xfId="16454" xr:uid="{BF191481-3429-4603-A60C-76641BC08329}"/>
    <cellStyle name="Normal 2 5 3 2 4 3" xfId="6410" xr:uid="{A5A1BCC0-FCE9-4896-A7C8-C9720CBDB8AC}"/>
    <cellStyle name="Normal 2 5 3 2 4 3 2" xfId="19287" xr:uid="{D9A998A8-E87D-4469-9BD4-C41356307203}"/>
    <cellStyle name="Normal 2 5 3 2 4 4" xfId="11907" xr:uid="{F4B31F55-6487-4556-9B52-897C0B15D326}"/>
    <cellStyle name="Normal 2 5 3 2 4 4 2" xfId="22120" xr:uid="{32B1E492-3D3E-461E-81C4-4C67BC4A11DA}"/>
    <cellStyle name="Normal 2 5 3 2 4 5" xfId="25065" xr:uid="{84E0A44A-D7EA-46DA-9D39-C598A1FB4556}"/>
    <cellStyle name="Normal 2 5 3 2 4 6" xfId="14372" xr:uid="{D36751C2-21F0-452C-A37C-1DA4C66FF2C1}"/>
    <cellStyle name="Normal 2 5 3 2 5" xfId="3513" xr:uid="{A2717F56-D2EF-4F6E-90C4-F27BF8A964A6}"/>
    <cellStyle name="Normal 2 5 3 2 5 2" xfId="6808" xr:uid="{10B1088F-BE5C-42E9-B509-E9EDC4A5801E}"/>
    <cellStyle name="Normal 2 5 3 2 5 2 2" xfId="26623" xr:uid="{6BB66644-2476-4BD7-9E16-CF275AEDD485}"/>
    <cellStyle name="Normal 2 5 3 2 5 2 3" xfId="15805" xr:uid="{4DF1803A-6099-4538-B73E-D05FC031443A}"/>
    <cellStyle name="Normal 2 5 3 2 5 3" xfId="9167" xr:uid="{39A3E07A-666F-43A4-9AC3-B5138275256B}"/>
    <cellStyle name="Normal 2 5 3 2 5 3 2" xfId="18638" xr:uid="{0F1A2E58-4033-4156-BCC6-5D61C5F8CD25}"/>
    <cellStyle name="Normal 2 5 3 2 5 4" xfId="11296" xr:uid="{4D8E497E-1752-4318-96D3-AE619E621985}"/>
    <cellStyle name="Normal 2 5 3 2 5 4 2" xfId="21471" xr:uid="{AE2B9D7E-5167-4254-949B-CFF5F9BF9353}"/>
    <cellStyle name="Normal 2 5 3 2 5 5" xfId="23744" xr:uid="{9AABD85B-3D4B-463C-95AB-A8B555807FF9}"/>
    <cellStyle name="Normal 2 5 3 2 5 6" xfId="13523" xr:uid="{D25F3B8F-4846-4425-A046-316B52DEFA10}"/>
    <cellStyle name="Normal 2 5 3 2 6" xfId="3359" xr:uid="{BFD7B121-CD55-4ED7-BD61-0059B146B3F2}"/>
    <cellStyle name="Normal 2 5 3 2 6 2" xfId="9035" xr:uid="{3849929F-6E6E-4600-9D66-B89D060CE5D3}"/>
    <cellStyle name="Normal 2 5 3 2 6 2 2" xfId="18446" xr:uid="{C95ECDF8-D892-42CC-83A4-D88701F4CDC6}"/>
    <cellStyle name="Normal 2 5 3 2 6 3" xfId="11120" xr:uid="{1B90C82C-D756-42E7-926E-04D1BEFCEE0D}"/>
    <cellStyle name="Normal 2 5 3 2 6 3 2" xfId="21279" xr:uid="{70689317-3348-4DEC-8461-02675A3F2854}"/>
    <cellStyle name="Normal 2 5 3 2 6 4" xfId="26070" xr:uid="{BDB84E45-2B60-48E3-A1D3-BC3017E9A3CA}"/>
    <cellStyle name="Normal 2 5 3 2 6 5" xfId="15613" xr:uid="{AF597D14-3375-428C-A243-1DCB354A07BB}"/>
    <cellStyle name="Normal 2 5 3 2 7" xfId="4274" xr:uid="{C13D7232-7686-4617-870A-B5DBF59C22F1}"/>
    <cellStyle name="Normal 2 5 3 2 7 2" xfId="9718" xr:uid="{6047FEB0-EA73-4E3A-A6D5-1984B96757E1}"/>
    <cellStyle name="Normal 2 5 3 2 7 2 2" xfId="19667" xr:uid="{EF67A541-696B-40D6-8D7A-CDC7863C13AC}"/>
    <cellStyle name="Normal 2 5 3 2 7 3" xfId="12284" xr:uid="{B65FAFB5-DD50-4C07-872A-401D03F2CA3A}"/>
    <cellStyle name="Normal 2 5 3 2 7 3 2" xfId="22500" xr:uid="{FE62D664-2BB2-4D09-8AAF-F15599066CF6}"/>
    <cellStyle name="Normal 2 5 3 2 7 4" xfId="16834" xr:uid="{A7DFC7F1-2B55-4DCC-9FC0-7CA9351F72F3}"/>
    <cellStyle name="Normal 2 5 3 2 8" xfId="8057" xr:uid="{E7D293E5-AF48-4D70-942F-104093F0428E}"/>
    <cellStyle name="Normal 2 5 3 2 8 2" xfId="15049" xr:uid="{5BF393AD-3A73-49F6-8868-4B4F1C920005}"/>
    <cellStyle name="Normal 2 5 3 2 9" xfId="8606" xr:uid="{68265AD0-B0C3-4E6B-AE05-58F09CF6FA33}"/>
    <cellStyle name="Normal 2 5 3 2 9 2" xfId="17881" xr:uid="{FA472F92-C270-4D36-9841-8266B5BF7348}"/>
    <cellStyle name="Normal 2 5 3 3" xfId="927" xr:uid="{00000000-0005-0000-0000-00009F030000}"/>
    <cellStyle name="Normal 2 5 3 3 10" xfId="23631" xr:uid="{79183B12-4C35-48F9-9B78-E37F4E7FD7ED}"/>
    <cellStyle name="Normal 2 5 3 3 11" xfId="13333" xr:uid="{591D3F36-100F-46A7-A932-1FFD3A6435BA}"/>
    <cellStyle name="Normal 2 5 3 3 2" xfId="2028" xr:uid="{660E5E63-CF13-471A-A28A-7508FB4004DB}"/>
    <cellStyle name="Normal 2 5 3 3 2 2" xfId="2564" xr:uid="{614FD8CB-14EA-40C6-8951-086821F53DA1}"/>
    <cellStyle name="Normal 2 5 3 3 2 2 2" xfId="7598" xr:uid="{C0D394C4-E0D9-439F-A034-4A8FE794F367}"/>
    <cellStyle name="Normal 2 5 3 3 2 2 2 2" xfId="28684" xr:uid="{797248F7-BFF0-4A4E-8A7B-8C0A31A8B4E0}"/>
    <cellStyle name="Normal 2 5 3 3 2 2 2 3" xfId="16458" xr:uid="{A4343772-595B-4F14-9DE5-CD7B43DAB38F}"/>
    <cellStyle name="Normal 2 5 3 3 2 2 3" xfId="6412" xr:uid="{97F81795-73BF-45F3-9BD5-D80C271C7DCB}"/>
    <cellStyle name="Normal 2 5 3 3 2 2 3 2" xfId="19291" xr:uid="{37B8C6FA-2B4D-46BF-A44C-45DAC6C832B6}"/>
    <cellStyle name="Normal 2 5 3 3 2 2 4" xfId="11911" xr:uid="{9C257785-0769-41B6-9204-DE0AB0408C04}"/>
    <cellStyle name="Normal 2 5 3 3 2 2 4 2" xfId="22124" xr:uid="{25875E25-D5DD-4502-9C25-B50D34F97F09}"/>
    <cellStyle name="Normal 2 5 3 3 2 2 5" xfId="23523" xr:uid="{A6059A69-F8EB-48DB-BEF5-F188FFCBB408}"/>
    <cellStyle name="Normal 2 5 3 3 2 2 6" xfId="14376" xr:uid="{5656834B-7215-42F1-BD38-5D770E992763}"/>
    <cellStyle name="Normal 2 5 3 3 2 3" xfId="4732" xr:uid="{377E19F3-64FB-402E-90FD-0A4D71EA78A9}"/>
    <cellStyle name="Normal 2 5 3 3 2 3 2" xfId="10030" xr:uid="{ACD5B105-321C-4959-82B1-AEBB34A3D02C}"/>
    <cellStyle name="Normal 2 5 3 3 2 3 2 2" xfId="29473" xr:uid="{10047145-FC60-426B-BC30-AEAF957B9062}"/>
    <cellStyle name="Normal 2 5 3 3 2 3 2 3" xfId="20066" xr:uid="{148911C9-483A-418B-BA72-65B1B69F2AF4}"/>
    <cellStyle name="Normal 2 5 3 3 2 3 3" xfId="12681" xr:uid="{655745BC-673D-4059-B39D-EB152177D264}"/>
    <cellStyle name="Normal 2 5 3 3 2 3 3 2" xfId="22899" xr:uid="{83381FFE-A348-41AA-A1F7-C09ABC2D3A13}"/>
    <cellStyle name="Normal 2 5 3 3 2 3 4" xfId="24144" xr:uid="{11C5102A-F52E-421F-8020-B646AD948A9B}"/>
    <cellStyle name="Normal 2 5 3 3 2 3 5" xfId="17233" xr:uid="{0E168718-6F82-4E32-A9A5-BDAA6385F2F3}"/>
    <cellStyle name="Normal 2 5 3 3 2 4" xfId="5858" xr:uid="{39D531E8-1AAD-486E-BF04-95CDF9CB23E8}"/>
    <cellStyle name="Normal 2 5 3 3 2 4 2" xfId="28494" xr:uid="{0D827E6F-55EA-454F-B9E8-F14B5398A1C7}"/>
    <cellStyle name="Normal 2 5 3 3 2 4 3" xfId="16019" xr:uid="{95F34A89-6AF7-4628-BD8C-3919B5E219CD}"/>
    <cellStyle name="Normal 2 5 3 3 2 5" xfId="9351" xr:uid="{A88C93D7-D153-4C78-9141-A829D29E93C4}"/>
    <cellStyle name="Normal 2 5 3 3 2 5 2" xfId="18852" xr:uid="{11BC1C2E-0A21-4DFF-8C76-75BF77EA8365}"/>
    <cellStyle name="Normal 2 5 3 3 2 6" xfId="11508" xr:uid="{BB533FCE-0CB1-46CD-88F8-0514E6905E3D}"/>
    <cellStyle name="Normal 2 5 3 3 2 6 2" xfId="21685" xr:uid="{E7392702-9C4A-4731-9903-2313F3B450FB}"/>
    <cellStyle name="Normal 2 5 3 3 2 7" xfId="25720" xr:uid="{F31FA0C1-CA73-4F33-8887-B2A76A22C149}"/>
    <cellStyle name="Normal 2 5 3 3 2 8" xfId="13790" xr:uid="{6D79FDE5-2AD1-4ED0-816C-CC8B2559DAFB}"/>
    <cellStyle name="Normal 2 5 3 3 3" xfId="2565" xr:uid="{B23B2F4D-B855-41BF-95A3-421AD9C8297F}"/>
    <cellStyle name="Normal 2 5 3 3 3 2" xfId="4899" xr:uid="{2B4BA3E6-3C67-44A3-95EF-2FFA679BAC22}"/>
    <cellStyle name="Normal 2 5 3 3 3 2 2" xfId="10170" xr:uid="{FC08A29D-BC96-4BA4-93E6-454CF9FBA7F5}"/>
    <cellStyle name="Normal 2 5 3 3 3 2 2 2" xfId="29591" xr:uid="{3348960F-8FC9-464C-B491-D6E2FAE0918C}"/>
    <cellStyle name="Normal 2 5 3 3 3 2 2 3" xfId="20240" xr:uid="{86B69399-8388-4FED-9A47-7A1EF4A96F91}"/>
    <cellStyle name="Normal 2 5 3 3 3 2 3" xfId="12848" xr:uid="{D7DE9890-CD01-44D2-AF70-2A986DA048DD}"/>
    <cellStyle name="Normal 2 5 3 3 3 2 3 2" xfId="23073" xr:uid="{E6D351D1-CE3C-4729-86C7-D7BE0FE8D531}"/>
    <cellStyle name="Normal 2 5 3 3 3 2 4" xfId="26071" xr:uid="{7F3A7636-6503-4FB8-9AC3-ECBEC0BD86FC}"/>
    <cellStyle name="Normal 2 5 3 3 3 2 5" xfId="17407" xr:uid="{8DEFBC12-6A38-4108-B287-D93DC2D26500}"/>
    <cellStyle name="Normal 2 5 3 3 3 3" xfId="6413" xr:uid="{6A401170-3F21-4710-83E7-49AD4BA85C47}"/>
    <cellStyle name="Normal 2 5 3 3 3 3 2" xfId="26340" xr:uid="{9D66D64D-F425-4DA6-9372-547C9BC81D36}"/>
    <cellStyle name="Normal 2 5 3 3 3 3 3" xfId="16459" xr:uid="{5BBA4523-05A2-4B05-9025-C5A1BE174CB7}"/>
    <cellStyle name="Normal 2 5 3 3 3 4" xfId="9558" xr:uid="{336DC362-9613-4A03-A146-FA1E171D3F0A}"/>
    <cellStyle name="Normal 2 5 3 3 3 4 2" xfId="19292" xr:uid="{D30E12E2-8613-4284-A7E5-4BD4089963F4}"/>
    <cellStyle name="Normal 2 5 3 3 3 5" xfId="11912" xr:uid="{3EE22421-EDAE-4B71-8287-BA8358BFC728}"/>
    <cellStyle name="Normal 2 5 3 3 3 5 2" xfId="22125" xr:uid="{AE206210-12A3-4BC3-B40C-BABF525A0862}"/>
    <cellStyle name="Normal 2 5 3 3 3 6" xfId="23713" xr:uid="{43A9117E-3860-45D5-873E-5EE6A9A86BE6}"/>
    <cellStyle name="Normal 2 5 3 3 3 7" xfId="14377" xr:uid="{CC105344-E6F9-42E6-84F8-AF7D2E4F29E6}"/>
    <cellStyle name="Normal 2 5 3 3 4" xfId="2563" xr:uid="{0083A16A-7E67-42B8-8548-74506AB09C85}"/>
    <cellStyle name="Normal 2 5 3 3 4 2" xfId="7597" xr:uid="{532034AA-2A6F-485A-9EDA-F90D790D6720}"/>
    <cellStyle name="Normal 2 5 3 3 4 2 2" xfId="26913" xr:uid="{C236334A-450E-433D-A805-0381E6D84BEB}"/>
    <cellStyle name="Normal 2 5 3 3 4 2 3" xfId="16457" xr:uid="{F6C0F0AB-1788-4541-B91F-4D4DD2825882}"/>
    <cellStyle name="Normal 2 5 3 3 4 3" xfId="6411" xr:uid="{454E6097-E964-494C-A0B9-EF2ADC41550C}"/>
    <cellStyle name="Normal 2 5 3 3 4 3 2" xfId="19290" xr:uid="{E8333FBE-8A50-44FC-814E-FDD5E650E6D6}"/>
    <cellStyle name="Normal 2 5 3 3 4 4" xfId="11910" xr:uid="{CE87A461-AFBC-448A-80A0-2B737E8ACB40}"/>
    <cellStyle name="Normal 2 5 3 3 4 4 2" xfId="22123" xr:uid="{A7B85610-B6BA-4EB5-8390-DBDC70FCE1B6}"/>
    <cellStyle name="Normal 2 5 3 3 4 5" xfId="25856" xr:uid="{9BA62241-0653-44B3-9686-C52EABB50FA7}"/>
    <cellStyle name="Normal 2 5 3 3 4 6" xfId="14375" xr:uid="{28C73696-5845-48E7-B082-8437AE99AB99}"/>
    <cellStyle name="Normal 2 5 3 3 5" xfId="3599" xr:uid="{873540DF-6C65-4F71-B12E-B5CC7D1C38BB}"/>
    <cellStyle name="Normal 2 5 3 3 5 2" xfId="6810" xr:uid="{4C04C51F-EA1B-4F1C-9AF6-CB7A835D51EE}"/>
    <cellStyle name="Normal 2 5 3 3 5 2 2" xfId="27515" xr:uid="{3576B9DA-38CC-47F3-A7B4-13C08CBCFAA5}"/>
    <cellStyle name="Normal 2 5 3 3 5 2 3" xfId="15908" xr:uid="{FCBCA097-BDFA-411E-9CAA-A2DF4EA0F74B}"/>
    <cellStyle name="Normal 2 5 3 3 5 3" xfId="9253" xr:uid="{8E2735B4-EEDB-44C8-8A83-D5B79D0749BA}"/>
    <cellStyle name="Normal 2 5 3 3 5 3 2" xfId="18741" xr:uid="{43120278-287B-4830-8D89-AE562F9B2F23}"/>
    <cellStyle name="Normal 2 5 3 3 5 4" xfId="11397" xr:uid="{2B47F513-6D7E-4C75-A2FD-3528318F7444}"/>
    <cellStyle name="Normal 2 5 3 3 5 4 2" xfId="21574" xr:uid="{0FA05F88-0415-4E6E-8B2F-07D987C7B47B}"/>
    <cellStyle name="Normal 2 5 3 3 5 5" xfId="24550" xr:uid="{039B4E22-5D52-450F-A237-0CCE198F3A4F}"/>
    <cellStyle name="Normal 2 5 3 3 5 6" xfId="13626" xr:uid="{93C739E9-005E-4B92-ADD4-EBDB90E08311}"/>
    <cellStyle name="Normal 2 5 3 3 6" xfId="4591" xr:uid="{3635C38A-C8DF-40D7-A225-2E2B7C1EDE8A}"/>
    <cellStyle name="Normal 2 5 3 3 6 2" xfId="9935" xr:uid="{AC4D2DCF-A359-4560-9949-AABBAAE455EC}"/>
    <cellStyle name="Normal 2 5 3 3 6 2 2" xfId="19925" xr:uid="{4D4E0C14-6454-41B7-AB1C-693F4520E408}"/>
    <cellStyle name="Normal 2 5 3 3 6 3" xfId="12540" xr:uid="{8DE0E175-6ABB-4C62-BBC9-99EE8097EB0F}"/>
    <cellStyle name="Normal 2 5 3 3 6 3 2" xfId="22758" xr:uid="{F40CC369-4DB8-4657-ADE8-15A201CA666F}"/>
    <cellStyle name="Normal 2 5 3 3 6 4" xfId="23834" xr:uid="{A9DAA10A-40EC-4AC8-A3F3-CB0BD85DA35D}"/>
    <cellStyle name="Normal 2 5 3 3 6 5" xfId="17092" xr:uid="{EF5CB356-6D49-4C4B-BF02-5E2366575AD3}"/>
    <cellStyle name="Normal 2 5 3 3 7" xfId="8058" xr:uid="{9D64BB2E-CFC4-4B0A-BA98-7B82D0ECEA19}"/>
    <cellStyle name="Normal 2 5 3 3 7 2" xfId="15051" xr:uid="{96CCC0E3-A4FB-484F-B544-7AD80251A3AB}"/>
    <cellStyle name="Normal 2 5 3 3 8" xfId="8608" xr:uid="{C0BEA552-35D0-41DA-A226-8F1B8064AC70}"/>
    <cellStyle name="Normal 2 5 3 3 8 2" xfId="17883" xr:uid="{05DD3CFC-F97F-4546-941A-B448542BF372}"/>
    <cellStyle name="Normal 2 5 3 3 9" xfId="10598" xr:uid="{46F17A54-E324-42B9-B720-96F0E4A06D60}"/>
    <cellStyle name="Normal 2 5 3 3 9 2" xfId="20716" xr:uid="{937328CF-C729-4206-8386-44AFA3125A90}"/>
    <cellStyle name="Normal 2 5 3 4" xfId="928" xr:uid="{00000000-0005-0000-0000-0000A0030000}"/>
    <cellStyle name="Normal 2 5 3 4 2" xfId="2566" xr:uid="{E6DFDA56-8E56-4AE0-B411-53A4E07289AB}"/>
    <cellStyle name="Normal 2 5 3 4 2 2" xfId="7599" xr:uid="{2E01EFC5-812C-4B3E-B399-7EB3B31B9C3F}"/>
    <cellStyle name="Normal 2 5 3 4 2 2 2" xfId="28708" xr:uid="{BB669331-095C-4ED4-B321-8041A9720E06}"/>
    <cellStyle name="Normal 2 5 3 4 2 2 3" xfId="16460" xr:uid="{CB7637D7-174E-438B-9D0E-BAED24C1706A}"/>
    <cellStyle name="Normal 2 5 3 4 2 3" xfId="6414" xr:uid="{1FAC204E-A68E-4D6F-A9F7-6151868C8456}"/>
    <cellStyle name="Normal 2 5 3 4 2 3 2" xfId="19293" xr:uid="{60ADD0C2-193E-434D-B082-A5458E81088C}"/>
    <cellStyle name="Normal 2 5 3 4 2 4" xfId="11913" xr:uid="{093A58DA-4530-4C7C-B5FF-9509B9F4A939}"/>
    <cellStyle name="Normal 2 5 3 4 2 4 2" xfId="22126" xr:uid="{7C7B3384-46D6-466F-9871-221B4651183F}"/>
    <cellStyle name="Normal 2 5 3 4 2 5" xfId="23350" xr:uid="{C5790198-85AC-4842-BAE7-927CA5CE7577}"/>
    <cellStyle name="Normal 2 5 3 4 2 6" xfId="14378" xr:uid="{CF63506B-0640-42FD-A4A1-E6BB108F9B9A}"/>
    <cellStyle name="Normal 2 5 3 4 3" xfId="4730" xr:uid="{18F7AD37-8BC5-4882-AA8A-BDE08836A17C}"/>
    <cellStyle name="Normal 2 5 3 4 3 2" xfId="10029" xr:uid="{F1210A80-9551-4AEA-B441-35B75626300C}"/>
    <cellStyle name="Normal 2 5 3 4 3 2 2" xfId="29471" xr:uid="{8D46FE44-5A41-4CC4-9D74-18CB51E9492B}"/>
    <cellStyle name="Normal 2 5 3 4 3 2 3" xfId="20064" xr:uid="{CCFC1CCC-CFEA-4DC8-9C5E-EF552178BC35}"/>
    <cellStyle name="Normal 2 5 3 4 3 3" xfId="12679" xr:uid="{26A37BBD-E69C-4D04-9C42-F5FD66C0ECE8}"/>
    <cellStyle name="Normal 2 5 3 4 3 3 2" xfId="22897" xr:uid="{287CDCEB-E21E-40CF-9F08-30975B458D09}"/>
    <cellStyle name="Normal 2 5 3 4 3 4" xfId="23878" xr:uid="{30738C64-65F6-45FC-9E93-9E7A46763348}"/>
    <cellStyle name="Normal 2 5 3 4 3 5" xfId="17231" xr:uid="{BEC17B10-CCAA-4A99-A529-F585280B12AF}"/>
    <cellStyle name="Normal 2 5 3 4 4" xfId="5859" xr:uid="{022F38EE-8F0F-45BF-A01C-D55298565AC2}"/>
    <cellStyle name="Normal 2 5 3 4 4 2" xfId="27936" xr:uid="{662BC508-FC1B-4291-81B2-0B17EF4B5AA2}"/>
    <cellStyle name="Normal 2 5 3 4 4 3" xfId="15052" xr:uid="{B463ED8F-28F7-45ED-8D2B-E9B490A5EA4B}"/>
    <cellStyle name="Normal 2 5 3 4 5" xfId="8609" xr:uid="{612126DA-5573-41FD-99EB-2018210BB342}"/>
    <cellStyle name="Normal 2 5 3 4 5 2" xfId="17884" xr:uid="{7DB161F8-9A1F-4428-9070-E39C4A20CC9E}"/>
    <cellStyle name="Normal 2 5 3 4 6" xfId="10599" xr:uid="{06F1A0BF-9051-4D69-9B3F-AF204206E300}"/>
    <cellStyle name="Normal 2 5 3 4 6 2" xfId="20717" xr:uid="{E90ADB5E-7F66-403A-BF0E-B74A98A188F3}"/>
    <cellStyle name="Normal 2 5 3 4 7" xfId="23482" xr:uid="{BF2A83DE-F144-4E45-BDFB-A6D280691EFF}"/>
    <cellStyle name="Normal 2 5 3 4 8" xfId="13788" xr:uid="{4CF53E92-E50C-428D-9EF0-3C4D1BC0DEAB}"/>
    <cellStyle name="Normal 2 5 3 5" xfId="2025" xr:uid="{FDF0AACB-6AC7-41D0-84EC-428159326179}"/>
    <cellStyle name="Normal 2 5 3 5 2" xfId="4900" xr:uid="{851939F1-DD12-47B3-9F4A-91AF93B62118}"/>
    <cellStyle name="Normal 2 5 3 5 2 2" xfId="10171" xr:uid="{065ACA74-1CE3-44E3-8CAB-47D1D5CD3A51}"/>
    <cellStyle name="Normal 2 5 3 5 2 2 2" xfId="29592" xr:uid="{5D6CD41D-616D-4858-ACA2-4B006F95E55B}"/>
    <cellStyle name="Normal 2 5 3 5 2 2 3" xfId="20241" xr:uid="{D6E9530A-CF24-4949-A923-614A70249770}"/>
    <cellStyle name="Normal 2 5 3 5 2 3" xfId="12849" xr:uid="{B602CBEC-830B-4B45-8B08-CF252CA56014}"/>
    <cellStyle name="Normal 2 5 3 5 2 3 2" xfId="23074" xr:uid="{66D2CBC5-46B8-41C5-A951-5E7599200E7F}"/>
    <cellStyle name="Normal 2 5 3 5 2 4" xfId="25576" xr:uid="{4F7E9CD4-9931-4BC3-8F58-94E67346DDBC}"/>
    <cellStyle name="Normal 2 5 3 5 2 5" xfId="17408" xr:uid="{A9552269-1D7B-464C-A829-67E4D28F9B2B}"/>
    <cellStyle name="Normal 2 5 3 5 3" xfId="5855" xr:uid="{CB6DC914-9657-45E8-B91F-805F5493C7F8}"/>
    <cellStyle name="Normal 2 5 3 5 3 2" xfId="27249" xr:uid="{C0B2B03E-0D65-47F8-9027-088B1EAEB7E3}"/>
    <cellStyle name="Normal 2 5 3 5 3 3" xfId="16461" xr:uid="{132D4422-C48A-4FE0-A773-7EA4FFE368CE}"/>
    <cellStyle name="Normal 2 5 3 5 4" xfId="9559" xr:uid="{71F0ED5F-C9F9-4E31-B8DE-58C2AA0E0B4F}"/>
    <cellStyle name="Normal 2 5 3 5 4 2" xfId="19294" xr:uid="{D17FD254-A4AA-4F42-89A9-4AEA3F6D079F}"/>
    <cellStyle name="Normal 2 5 3 5 5" xfId="11914" xr:uid="{D681F0EA-5C68-4DA5-B5E1-3334A2C99BE2}"/>
    <cellStyle name="Normal 2 5 3 5 5 2" xfId="22127" xr:uid="{E8A714CF-87B8-4649-AF35-787EC636F5D1}"/>
    <cellStyle name="Normal 2 5 3 5 6" xfId="24398" xr:uid="{BC1EA5D8-9F3E-49D6-88EE-7A5225A43F02}"/>
    <cellStyle name="Normal 2 5 3 5 7" xfId="14379" xr:uid="{39183357-0B5B-4B4B-B5EC-820F2331224D}"/>
    <cellStyle name="Normal 2 5 3 6" xfId="2378" xr:uid="{ED4B201A-9467-4AC6-8068-EC4792701C3C}"/>
    <cellStyle name="Normal 2 5 3 6 2" xfId="7479" xr:uid="{BC95E67F-E4C7-41FD-A36D-8613ECABF893}"/>
    <cellStyle name="Normal 2 5 3 6 2 2" xfId="29047" xr:uid="{95D35277-7DDF-4792-B692-F859F9E1A44F}"/>
    <cellStyle name="Normal 2 5 3 6 2 3" xfId="16178" xr:uid="{4EC932FB-3834-4E73-BFF2-E59C2E99E8AA}"/>
    <cellStyle name="Normal 2 5 3 6 3" xfId="6252" xr:uid="{73B273DA-E0CB-43BD-87AC-1C51DA461A93}"/>
    <cellStyle name="Normal 2 5 3 6 3 2" xfId="19011" xr:uid="{9CA0E668-B5BA-4EB8-86BB-793E75983B3C}"/>
    <cellStyle name="Normal 2 5 3 6 4" xfId="11656" xr:uid="{D70D0262-4CF1-4D55-8AD7-0CB128CA3C9C}"/>
    <cellStyle name="Normal 2 5 3 6 4 2" xfId="21844" xr:uid="{12EFE835-5ED6-4EC0-9C7D-391B8E6DCBFD}"/>
    <cellStyle name="Normal 2 5 3 6 5" xfId="25730" xr:uid="{3983AC7D-95E9-4BB6-8427-2B4C02935389}"/>
    <cellStyle name="Normal 2 5 3 6 6" xfId="14031" xr:uid="{0F855957-6B4C-4BAC-B440-0CC60B28F950}"/>
    <cellStyle name="Normal 2 5 3 7" xfId="3463" xr:uid="{E4E664C1-47B2-4559-9B27-BBA537C40C5E}"/>
    <cellStyle name="Normal 2 5 3 7 2" xfId="6807" xr:uid="{3CD4828C-D310-40AA-A9B6-77375FBD2164}"/>
    <cellStyle name="Normal 2 5 3 7 2 2" xfId="28835" xr:uid="{5A73F7F5-2584-48DE-9C56-2D09448EE47D}"/>
    <cellStyle name="Normal 2 5 3 7 2 3" xfId="15745" xr:uid="{A9FA2E63-9ADF-4492-A31E-94C453C892C3}"/>
    <cellStyle name="Normal 2 5 3 7 3" xfId="9117" xr:uid="{03C58357-A16A-4736-9330-D00DF7EA0A6E}"/>
    <cellStyle name="Normal 2 5 3 7 3 2" xfId="18578" xr:uid="{C36BBDFE-C092-422E-A754-10DDBAC093B1}"/>
    <cellStyle name="Normal 2 5 3 7 4" xfId="11236" xr:uid="{3F067EF0-D071-40AC-AE26-D8DC8BAEEDE9}"/>
    <cellStyle name="Normal 2 5 3 7 4 2" xfId="21411" xr:uid="{F50756DA-617B-4DF0-A7EF-B98AD76D1036}"/>
    <cellStyle name="Normal 2 5 3 7 5" xfId="24663" xr:uid="{F0AEC9A6-DCBF-4352-8D87-A3D2ECE0B994}"/>
    <cellStyle name="Normal 2 5 3 7 6" xfId="13463" xr:uid="{20FDC2E1-93C0-4E1E-B6AA-33F699E911A8}"/>
    <cellStyle name="Normal 2 5 3 8" xfId="3255" xr:uid="{D9A500F7-07E1-4B31-96CA-4DF3FABE439E}"/>
    <cellStyle name="Normal 2 5 3 8 2" xfId="8943" xr:uid="{03C44D97-E2E1-4C86-ADCE-6A06C9ED99C2}"/>
    <cellStyle name="Normal 2 5 3 8 2 2" xfId="18334" xr:uid="{14CEA683-A276-4EF0-85F1-3D2E1126D429}"/>
    <cellStyle name="Normal 2 5 3 8 3" xfId="11016" xr:uid="{2BD42D0B-EB87-4E47-AAF7-7168D1579258}"/>
    <cellStyle name="Normal 2 5 3 8 3 2" xfId="21167" xr:uid="{56A75AF9-DFA4-44A6-AF69-79F20DF90267}"/>
    <cellStyle name="Normal 2 5 3 8 4" xfId="24727" xr:uid="{24EB1BD1-910A-40DC-9D84-6376C3C7D3EF}"/>
    <cellStyle name="Normal 2 5 3 8 5" xfId="15501" xr:uid="{2C7F7211-8E96-41E9-A1D7-DCFF43D790F0}"/>
    <cellStyle name="Normal 2 5 3 9" xfId="4367" xr:uid="{08E559C3-739D-4000-B9AF-9C7A33481686}"/>
    <cellStyle name="Normal 2 5 3 9 2" xfId="9800" xr:uid="{0E26FCE5-61CF-488A-BF96-AAB03725B8CC}"/>
    <cellStyle name="Normal 2 5 3 9 2 2" xfId="19761" xr:uid="{78DDC53C-46A1-4C6B-9CC8-FEA84C318327}"/>
    <cellStyle name="Normal 2 5 3 9 3" xfId="12376" xr:uid="{8CB28E1F-2410-4A2F-A03E-0D42762FFDBD}"/>
    <cellStyle name="Normal 2 5 3 9 3 2" xfId="22594" xr:uid="{F8D7CE31-0DA4-4707-B8E3-98D57BCE844F}"/>
    <cellStyle name="Normal 2 5 3 9 4" xfId="16928" xr:uid="{271F960E-6375-4986-B64B-D90C7695D58D}"/>
    <cellStyle name="Normal 2 5 4" xfId="929" xr:uid="{00000000-0005-0000-0000-0000A1030000}"/>
    <cellStyle name="Normal 2 5 4 10" xfId="8610" xr:uid="{AC9289AE-94B8-4916-9437-8B070B0EA2D7}"/>
    <cellStyle name="Normal 2 5 4 10 2" xfId="17885" xr:uid="{74EBC9E7-2820-4D83-A851-F82279F79869}"/>
    <cellStyle name="Normal 2 5 4 11" xfId="10600" xr:uid="{F83C2EDF-AA32-49E9-A970-50DC29F4C1F3}"/>
    <cellStyle name="Normal 2 5 4 11 2" xfId="20718" xr:uid="{98BC526B-978D-4919-8188-A2353EAD43FB}"/>
    <cellStyle name="Normal 2 5 4 12" xfId="25421" xr:uid="{7C8BB8CD-E350-4A33-B559-43D64CD7FF43}"/>
    <cellStyle name="Normal 2 5 4 13" xfId="13044" xr:uid="{FF0E6B98-B727-4E8C-AE2F-FB9AE070A48F}"/>
    <cellStyle name="Normal 2 5 4 2" xfId="930" xr:uid="{00000000-0005-0000-0000-0000A2030000}"/>
    <cellStyle name="Normal 2 5 4 2 10" xfId="10601" xr:uid="{3C37AEA8-7C1E-42AE-949F-27172B27DDD3}"/>
    <cellStyle name="Normal 2 5 4 2 10 2" xfId="20719" xr:uid="{268E4C69-8364-44A6-808D-67079DB4184A}"/>
    <cellStyle name="Normal 2 5 4 2 11" xfId="24037" xr:uid="{E0FAEF19-D5E4-4BF5-B5E0-522594348232}"/>
    <cellStyle name="Normal 2 5 4 2 12" xfId="13176" xr:uid="{ADA6474E-9D44-4095-9829-671BDC02C32E}"/>
    <cellStyle name="Normal 2 5 4 2 2" xfId="931" xr:uid="{00000000-0005-0000-0000-0000A3030000}"/>
    <cellStyle name="Normal 2 5 4 2 2 2" xfId="2031" xr:uid="{FC4FB553-38FD-4EF2-AA16-EFF38DA2A792}"/>
    <cellStyle name="Normal 2 5 4 2 2 2 2" xfId="7258" xr:uid="{F9CA7BF9-97F1-404C-91A1-BAAC0D40036F}"/>
    <cellStyle name="Normal 2 5 4 2 2 2 2 2" xfId="26414" xr:uid="{360CA71B-6EB4-40B4-9008-71E80DADFD5E}"/>
    <cellStyle name="Normal 2 5 4 2 2 2 2 3" xfId="27082" xr:uid="{6BD27C98-AA66-47A2-8E1E-409A893F15A1}"/>
    <cellStyle name="Normal 2 5 4 2 2 2 2 4" xfId="16463" xr:uid="{699C84DC-24CE-4F4C-9623-DD65BCE70E81}"/>
    <cellStyle name="Normal 2 5 4 2 2 2 3" xfId="5862" xr:uid="{D1D98B63-F47B-4D80-B390-4ADBD241D037}"/>
    <cellStyle name="Normal 2 5 4 2 2 2 3 2" xfId="29236" xr:uid="{01F9327F-7CCB-4F1F-B9FF-CDA94699B15A}"/>
    <cellStyle name="Normal 2 5 4 2 2 2 3 3" xfId="19296" xr:uid="{8EC3D48B-9CE5-4EEE-BC37-753793CFCE0D}"/>
    <cellStyle name="Normal 2 5 4 2 2 2 4" xfId="11916" xr:uid="{997B95B4-181C-4B76-A784-F13429E3A14F}"/>
    <cellStyle name="Normal 2 5 4 2 2 2 4 2" xfId="22129" xr:uid="{828B278B-A2E2-497C-8BC5-DEEA2133D25B}"/>
    <cellStyle name="Normal 2 5 4 2 2 2 5" xfId="25452" xr:uid="{F62A98D7-9764-4199-A22C-BBB75BFD1F90}"/>
    <cellStyle name="Normal 2 5 4 2 2 2 6" xfId="14381" xr:uid="{FE0BE260-052A-45AB-92A3-3A35F72FEC31}"/>
    <cellStyle name="Normal 2 5 4 2 2 3" xfId="4733" xr:uid="{A9843AE2-603D-4778-B564-A14745208426}"/>
    <cellStyle name="Normal 2 5 4 2 2 3 2" xfId="6813" xr:uid="{CBC2C467-9CFF-4B56-8A7F-C12D591F135D}"/>
    <cellStyle name="Normal 2 5 4 2 2 3 2 2" xfId="29474" xr:uid="{901B9159-EAE5-4889-B5C8-AC8A4BFB640D}"/>
    <cellStyle name="Normal 2 5 4 2 2 3 2 3" xfId="20067" xr:uid="{0590F6DC-1059-4363-84F5-F890C1846579}"/>
    <cellStyle name="Normal 2 5 4 2 2 3 3" xfId="12682" xr:uid="{0A299709-2F31-4F4F-A9B8-B9290A48C8DB}"/>
    <cellStyle name="Normal 2 5 4 2 2 3 3 2" xfId="22900" xr:uid="{88F142FD-54DC-4B9A-A25F-6B6D12868C45}"/>
    <cellStyle name="Normal 2 5 4 2 2 3 4" xfId="23962" xr:uid="{30954DA4-9559-4696-B1C4-24C9EB936DD8}"/>
    <cellStyle name="Normal 2 5 4 2 2 3 5" xfId="17234" xr:uid="{B903BA01-AAC8-4BDF-8EE4-F35B218E50AB}"/>
    <cellStyle name="Normal 2 5 4 2 2 4" xfId="5489" xr:uid="{ACAC1515-1094-4766-BB25-32C2B97A92DD}"/>
    <cellStyle name="Normal 2 5 4 2 2 4 2" xfId="28934" xr:uid="{08287C32-0E22-4BBB-B911-A9559A48AA1D}"/>
    <cellStyle name="Normal 2 5 4 2 2 4 3" xfId="15055" xr:uid="{1E260FC1-64B1-4CCA-B769-E513439F2878}"/>
    <cellStyle name="Normal 2 5 4 2 2 5" xfId="8612" xr:uid="{DC45BD76-F13B-4E51-A919-5B4C1714B2FF}"/>
    <cellStyle name="Normal 2 5 4 2 2 5 2" xfId="17887" xr:uid="{06D19DF0-E30F-44CE-8478-43780A22C6FB}"/>
    <cellStyle name="Normal 2 5 4 2 2 6" xfId="10602" xr:uid="{BD588AC2-D1F9-42D5-9E9F-F3129B7A50EE}"/>
    <cellStyle name="Normal 2 5 4 2 2 6 2" xfId="20720" xr:uid="{DB5F25FA-B70A-4A36-82F6-8D78E554E9A1}"/>
    <cellStyle name="Normal 2 5 4 2 2 7" xfId="26034" xr:uid="{11F64B95-8561-4934-87F1-B2FD200F8450}"/>
    <cellStyle name="Normal 2 5 4 2 2 8" xfId="13792" xr:uid="{2165608B-9F27-47E8-BD04-4C04F7B0B804}"/>
    <cellStyle name="Normal 2 5 4 2 3" xfId="2030" xr:uid="{C954AC48-A3BF-4EBA-9F37-19B9F67C7A60}"/>
    <cellStyle name="Normal 2 5 4 2 3 2" xfId="4901" xr:uid="{1B83E10B-220E-48E6-91CB-ECDCFBC12AA0}"/>
    <cellStyle name="Normal 2 5 4 2 3 2 2" xfId="10172" xr:uid="{6431B68E-AB97-441A-800C-1E29581A9615}"/>
    <cellStyle name="Normal 2 5 4 2 3 2 2 2" xfId="29593" xr:uid="{58270DF3-5F18-4F31-9A3D-6852175C66B1}"/>
    <cellStyle name="Normal 2 5 4 2 3 2 2 3" xfId="20242" xr:uid="{06D22CAD-BDC9-4B1C-8AFD-8598428BCBDC}"/>
    <cellStyle name="Normal 2 5 4 2 3 2 3" xfId="12850" xr:uid="{A45C81BB-7C15-4F14-9956-9FCFF95466EB}"/>
    <cellStyle name="Normal 2 5 4 2 3 2 3 2" xfId="23075" xr:uid="{CC54783B-95A9-42C1-BC98-3C6B7CC8F47C}"/>
    <cellStyle name="Normal 2 5 4 2 3 2 4" xfId="23801" xr:uid="{C8F53AE7-7D43-4CAF-89E4-34FB36C63FD6}"/>
    <cellStyle name="Normal 2 5 4 2 3 2 5" xfId="17409" xr:uid="{BFB9C7FA-0424-4538-AB6B-DD03D43803A4}"/>
    <cellStyle name="Normal 2 5 4 2 3 3" xfId="5861" xr:uid="{E4FB1FA7-C740-450B-BB88-636FE2A291F6}"/>
    <cellStyle name="Normal 2 5 4 2 3 3 2" xfId="27729" xr:uid="{A8EB63AC-6559-4942-A99A-954EF9D90F1E}"/>
    <cellStyle name="Normal 2 5 4 2 3 3 3" xfId="16464" xr:uid="{234874E1-174D-420C-B21C-2A0B381BC423}"/>
    <cellStyle name="Normal 2 5 4 2 3 4" xfId="9560" xr:uid="{88D38D76-D546-4892-A44F-B816D409E243}"/>
    <cellStyle name="Normal 2 5 4 2 3 4 2" xfId="19297" xr:uid="{B9F3C77F-D43F-4240-84D1-DE2EB518F914}"/>
    <cellStyle name="Normal 2 5 4 2 3 5" xfId="11917" xr:uid="{654A96EA-7E17-4DAD-A7A4-10AB71942479}"/>
    <cellStyle name="Normal 2 5 4 2 3 5 2" xfId="22130" xr:uid="{B5C9A99B-BB65-44B6-8E76-D03FE77BFE36}"/>
    <cellStyle name="Normal 2 5 4 2 3 6" xfId="23600" xr:uid="{5809918B-3C14-4BF6-B824-B86C02A77EDE}"/>
    <cellStyle name="Normal 2 5 4 2 3 7" xfId="14382" xr:uid="{CE8EE33F-6B1A-4CB6-9C24-AC909EC536A7}"/>
    <cellStyle name="Normal 2 5 4 2 4" xfId="2567" xr:uid="{BF200218-9487-4C22-9A55-20E00C9BDEF7}"/>
    <cellStyle name="Normal 2 5 4 2 4 2" xfId="7600" xr:uid="{9BC71E9E-20D9-4160-9101-837EA63E5D05}"/>
    <cellStyle name="Normal 2 5 4 2 4 2 2" xfId="27174" xr:uid="{5A193DC1-998D-499B-96C8-3F5A420E9FD6}"/>
    <cellStyle name="Normal 2 5 4 2 4 2 3" xfId="16462" xr:uid="{64339124-A7A6-4070-8E66-F95797F22895}"/>
    <cellStyle name="Normal 2 5 4 2 4 3" xfId="6415" xr:uid="{91A646BC-7CA1-453B-AE84-270552A2B621}"/>
    <cellStyle name="Normal 2 5 4 2 4 3 2" xfId="19295" xr:uid="{4A84D14B-30B6-42D6-9B02-C4F0046D897A}"/>
    <cellStyle name="Normal 2 5 4 2 4 4" xfId="11915" xr:uid="{C23F05C7-F831-4F44-AEE4-AB1BA740238F}"/>
    <cellStyle name="Normal 2 5 4 2 4 4 2" xfId="22128" xr:uid="{5F2613F9-C8CC-48A3-8666-D6FC2E91D025}"/>
    <cellStyle name="Normal 2 5 4 2 4 5" xfId="23488" xr:uid="{72657CA8-3D83-4465-964F-C2372D82BFAB}"/>
    <cellStyle name="Normal 2 5 4 2 4 6" xfId="14380" xr:uid="{29801492-05DC-4B82-A2DF-681A3A478DC5}"/>
    <cellStyle name="Normal 2 5 4 2 5" xfId="3582" xr:uid="{24578422-ADA0-46C9-9AFF-8E3CB00DCE2B}"/>
    <cellStyle name="Normal 2 5 4 2 5 2" xfId="6812" xr:uid="{6E640318-059E-4CF3-84C6-9ECE8A7665F6}"/>
    <cellStyle name="Normal 2 5 4 2 5 2 2" xfId="27482" xr:uid="{42CA1B62-C2C1-4AA7-A603-0ED088199EBA}"/>
    <cellStyle name="Normal 2 5 4 2 5 2 3" xfId="15891" xr:uid="{5576071C-2C0A-43C0-948A-325286CBFD77}"/>
    <cellStyle name="Normal 2 5 4 2 5 3" xfId="9236" xr:uid="{1CD9A388-458B-4A51-AD86-8F773E707CDD}"/>
    <cellStyle name="Normal 2 5 4 2 5 3 2" xfId="18724" xr:uid="{5BB7D7CD-77F5-43BF-921B-6A467AADE959}"/>
    <cellStyle name="Normal 2 5 4 2 5 4" xfId="11380" xr:uid="{6628B7D7-3A41-448E-A9EF-86E731D41911}"/>
    <cellStyle name="Normal 2 5 4 2 5 4 2" xfId="21557" xr:uid="{537EA711-05A4-424F-8221-78EE080C27A8}"/>
    <cellStyle name="Normal 2 5 4 2 5 5" xfId="25566" xr:uid="{7CC53A7B-DB55-49FC-8E2E-97B92AFCE40E}"/>
    <cellStyle name="Normal 2 5 4 2 5 6" xfId="13609" xr:uid="{7A6ED7A2-508E-4273-989B-429195D3C613}"/>
    <cellStyle name="Normal 2 5 4 2 6" xfId="3360" xr:uid="{4A5ACDA5-F1E4-4B4D-BF8A-D49961897DD4}"/>
    <cellStyle name="Normal 2 5 4 2 6 2" xfId="9036" xr:uid="{E0CAA753-56BC-4130-B715-7D7963D3391F}"/>
    <cellStyle name="Normal 2 5 4 2 6 2 2" xfId="18447" xr:uid="{F7A0EF09-2B89-4BA5-858F-AD9F245D60A1}"/>
    <cellStyle name="Normal 2 5 4 2 6 3" xfId="11121" xr:uid="{358C70E2-F0FB-4780-A950-78B719D97DBD}"/>
    <cellStyle name="Normal 2 5 4 2 6 3 2" xfId="21280" xr:uid="{C32EB1D5-E5D3-4300-8221-9699CC904017}"/>
    <cellStyle name="Normal 2 5 4 2 6 4" xfId="24096" xr:uid="{8E7956CE-2EFE-40C3-AB75-B2D48989A77A}"/>
    <cellStyle name="Normal 2 5 4 2 6 5" xfId="15614" xr:uid="{BDB26357-E3EB-4DF7-918A-5007DDF8AF4C}"/>
    <cellStyle name="Normal 2 5 4 2 7" xfId="4275" xr:uid="{9AA7CD9A-AFB6-4B32-8717-A84DE8489AC3}"/>
    <cellStyle name="Normal 2 5 4 2 7 2" xfId="9719" xr:uid="{F649D3AF-E6F8-480F-B001-A78D8D5A8085}"/>
    <cellStyle name="Normal 2 5 4 2 7 2 2" xfId="19668" xr:uid="{063D0766-3055-4079-B396-168E3C61B5B0}"/>
    <cellStyle name="Normal 2 5 4 2 7 3" xfId="12285" xr:uid="{FD4838DA-931E-4B59-8910-AAC145A2B529}"/>
    <cellStyle name="Normal 2 5 4 2 7 3 2" xfId="22501" xr:uid="{999D2CE1-1F30-445A-B967-5C0D8AFE5570}"/>
    <cellStyle name="Normal 2 5 4 2 7 4" xfId="16835" xr:uid="{E09E0C65-209D-417F-8832-0A982B9D02B8}"/>
    <cellStyle name="Normal 2 5 4 2 8" xfId="8060" xr:uid="{274574FC-09F7-4306-8E89-F8C8FD50ECE9}"/>
    <cellStyle name="Normal 2 5 4 2 8 2" xfId="15054" xr:uid="{04AEF024-1084-4AB7-8125-49C459EB550C}"/>
    <cellStyle name="Normal 2 5 4 2 9" xfId="8611" xr:uid="{869E7BAE-6359-428B-9321-D287CE0FBCDF}"/>
    <cellStyle name="Normal 2 5 4 2 9 2" xfId="17886" xr:uid="{84ED3175-A9C7-4425-8101-452C82920C17}"/>
    <cellStyle name="Normal 2 5 4 3" xfId="932" xr:uid="{00000000-0005-0000-0000-0000A4030000}"/>
    <cellStyle name="Normal 2 5 4 3 2" xfId="2032" xr:uid="{D238ABE4-BF62-4E3A-99A9-AB50A3F364E2}"/>
    <cellStyle name="Normal 2 5 4 3 2 2" xfId="7259" xr:uid="{41E1E299-A20F-40E9-8CE9-33630F2F2D5A}"/>
    <cellStyle name="Normal 2 5 4 3 2 2 2" xfId="26213" xr:uid="{CAA4C54F-901A-4532-85F6-A33FF10A7E11}"/>
    <cellStyle name="Normal 2 5 4 3 2 2 3" xfId="26778" xr:uid="{7082CBAB-E575-40B9-BB69-74678B9A69E2}"/>
    <cellStyle name="Normal 2 5 4 3 2 2 4" xfId="16465" xr:uid="{9348F668-F0DF-4746-AB36-C968BF5AF4F8}"/>
    <cellStyle name="Normal 2 5 4 3 2 3" xfId="5863" xr:uid="{53A972D9-5DFB-472D-9A87-70CF0E43F3F5}"/>
    <cellStyle name="Normal 2 5 4 3 2 3 2" xfId="29237" xr:uid="{879A2D79-BAB0-46E4-A4E7-A08B74234C98}"/>
    <cellStyle name="Normal 2 5 4 3 2 3 3" xfId="19298" xr:uid="{83526DBF-D23F-4BBD-8E47-DC5167E12921}"/>
    <cellStyle name="Normal 2 5 4 3 2 4" xfId="11918" xr:uid="{F397C8A5-E048-46C6-B65E-E6D28C404B93}"/>
    <cellStyle name="Normal 2 5 4 3 2 4 2" xfId="22131" xr:uid="{56296E4C-3DEE-4707-BCC0-A16377B0BFCF}"/>
    <cellStyle name="Normal 2 5 4 3 2 5" xfId="25027" xr:uid="{1991F7F6-E04F-42C9-9E72-393EA95AB0D5}"/>
    <cellStyle name="Normal 2 5 4 3 2 6" xfId="14383" xr:uid="{3DDDD878-930C-4628-A901-449C532AA4B4}"/>
    <cellStyle name="Normal 2 5 4 3 3" xfId="3680" xr:uid="{F246DC13-6BBB-4F71-A856-837307384105}"/>
    <cellStyle name="Normal 2 5 4 3 3 2" xfId="6814" xr:uid="{45E8DD47-A228-4909-AC2B-91D9BFDBD14E}"/>
    <cellStyle name="Normal 2 5 4 3 3 2 2" xfId="27428" xr:uid="{95EE2ED7-AB08-4EA6-B2AA-84111B3DC6CE}"/>
    <cellStyle name="Normal 2 5 4 3 3 2 3" xfId="16020" xr:uid="{2E398403-9508-44D4-A6A2-735333F7D8AA}"/>
    <cellStyle name="Normal 2 5 4 3 3 3" xfId="9352" xr:uid="{EBFF4645-9E85-4C35-BC16-C9542052206C}"/>
    <cellStyle name="Normal 2 5 4 3 3 3 2" xfId="18853" xr:uid="{FD1032D4-8201-472C-8CC2-5D633E82D278}"/>
    <cellStyle name="Normal 2 5 4 3 3 4" xfId="11509" xr:uid="{3645EEEF-ABDE-4F40-BF99-B56CB7957045}"/>
    <cellStyle name="Normal 2 5 4 3 3 4 2" xfId="21686" xr:uid="{FBFB20D1-E3FF-4DEB-B981-F679B78936BE}"/>
    <cellStyle name="Normal 2 5 4 3 3 5" xfId="25622" xr:uid="{ACD2FDD4-EEA9-407F-82A0-9FF14A887B58}"/>
    <cellStyle name="Normal 2 5 4 3 3 6" xfId="13791" xr:uid="{80A2E6A4-F7B7-4B6A-8483-AE6B8AA0580A}"/>
    <cellStyle name="Normal 2 5 4 3 4" xfId="4592" xr:uid="{5C8E1DAF-6373-42B5-85E1-4BA9617B4C71}"/>
    <cellStyle name="Normal 2 5 4 3 4 2" xfId="9936" xr:uid="{0873943E-DEBF-49BD-A178-D153B3ADD7D0}"/>
    <cellStyle name="Normal 2 5 4 3 4 2 2" xfId="29383" xr:uid="{F01B3826-32C0-45A0-80C4-A3C432175902}"/>
    <cellStyle name="Normal 2 5 4 3 4 2 3" xfId="19926" xr:uid="{6BCCBE34-66D4-41ED-899A-D4893BA09821}"/>
    <cellStyle name="Normal 2 5 4 3 4 3" xfId="12541" xr:uid="{3A61BCF3-43BC-4401-8576-902A4B42B826}"/>
    <cellStyle name="Normal 2 5 4 3 4 3 2" xfId="22759" xr:uid="{535824AF-432E-487E-B0C4-EEF4F6D8840E}"/>
    <cellStyle name="Normal 2 5 4 3 4 4" xfId="23374" xr:uid="{619DCF3F-5AD8-4636-93E4-AEA2ACB189DB}"/>
    <cellStyle name="Normal 2 5 4 3 4 5" xfId="17093" xr:uid="{87721673-30C7-4E00-9247-CE0B3F111734}"/>
    <cellStyle name="Normal 2 5 4 3 5" xfId="8061" xr:uid="{0FB90C78-8959-44FB-9D93-D4426F9D3EBF}"/>
    <cellStyle name="Normal 2 5 4 3 5 2" xfId="26514" xr:uid="{E5787C5B-5046-420C-9D12-CCCA3808AAA0}"/>
    <cellStyle name="Normal 2 5 4 3 5 3" xfId="15056" xr:uid="{B6B0729B-4C01-4D53-A836-D7C7ED31AAAE}"/>
    <cellStyle name="Normal 2 5 4 3 6" xfId="8613" xr:uid="{8F4F6C46-9AA8-413C-8D91-BD1D1CD38740}"/>
    <cellStyle name="Normal 2 5 4 3 6 2" xfId="17888" xr:uid="{3B605EBA-0FFC-498F-BEA7-58B2308C5015}"/>
    <cellStyle name="Normal 2 5 4 3 7" xfId="10603" xr:uid="{963DEA15-64DA-4EF2-A458-ED53784F63A1}"/>
    <cellStyle name="Normal 2 5 4 3 7 2" xfId="20721" xr:uid="{11D3184F-F444-4AC0-A0F0-B86E10051A89}"/>
    <cellStyle name="Normal 2 5 4 3 8" xfId="24074" xr:uid="{55A0657C-2FCD-4BEB-AD4E-C3F3756F8EF8}"/>
    <cellStyle name="Normal 2 5 4 3 9" xfId="13334" xr:uid="{D9C8D5E9-12CF-412F-B851-ACE214312202}"/>
    <cellStyle name="Normal 2 5 4 4" xfId="933" xr:uid="{00000000-0005-0000-0000-0000A5030000}"/>
    <cellStyle name="Normal 2 5 4 4 2" xfId="4902" xr:uid="{DB0C1370-8894-4282-B61E-58C16186E0E9}"/>
    <cellStyle name="Normal 2 5 4 4 2 2" xfId="10173" xr:uid="{A98D4810-D595-484C-9EB3-D100C18D76F4}"/>
    <cellStyle name="Normal 2 5 4 4 2 2 2" xfId="29594" xr:uid="{15F5BC81-7688-4EBF-B52F-258B128F0068}"/>
    <cellStyle name="Normal 2 5 4 4 2 2 3" xfId="20243" xr:uid="{8EADAD7C-3DD0-4DB3-AF02-A5791C67ABB7}"/>
    <cellStyle name="Normal 2 5 4 4 2 3" xfId="12851" xr:uid="{828F4951-6901-43CC-8035-54792449E14A}"/>
    <cellStyle name="Normal 2 5 4 4 2 3 2" xfId="23076" xr:uid="{5B3CFB28-62D2-4329-9E7B-CE233123366E}"/>
    <cellStyle name="Normal 2 5 4 4 2 4" xfId="25751" xr:uid="{8D712338-A50B-44A6-AE89-61EACA41FF2B}"/>
    <cellStyle name="Normal 2 5 4 4 2 5" xfId="17410" xr:uid="{EBFDB00B-5DE9-436C-A1AD-3E1B4D63FF2D}"/>
    <cellStyle name="Normal 2 5 4 4 3" xfId="5864" xr:uid="{BD23DEED-4554-412F-BB82-7541F85078F3}"/>
    <cellStyle name="Normal 2 5 4 4 3 2" xfId="27789" xr:uid="{D8DC52B8-ABBD-4C78-86D0-EC10925F8648}"/>
    <cellStyle name="Normal 2 5 4 4 3 3" xfId="15057" xr:uid="{DC05B30E-F714-47AE-82A8-C0F38281CB18}"/>
    <cellStyle name="Normal 2 5 4 4 4" xfId="8614" xr:uid="{AA6FE3F2-D7A3-478F-BA7A-5FE5427FC980}"/>
    <cellStyle name="Normal 2 5 4 4 4 2" xfId="17889" xr:uid="{EAEF9A4C-4919-44D5-BBAD-1C342DC3AB54}"/>
    <cellStyle name="Normal 2 5 4 4 5" xfId="10604" xr:uid="{14E106F0-4A96-4EAB-9F1B-C1772856B8E7}"/>
    <cellStyle name="Normal 2 5 4 4 5 2" xfId="20722" xr:uid="{2327E028-E1F7-493C-BFAC-209A3CCD3535}"/>
    <cellStyle name="Normal 2 5 4 4 6" xfId="25805" xr:uid="{4C19E8D4-D5A1-44DF-8186-2EB7FBEAF70A}"/>
    <cellStyle name="Normal 2 5 4 4 7" xfId="14384" xr:uid="{77CFC656-C19D-4AAA-A599-924BDD2A8AF8}"/>
    <cellStyle name="Normal 2 5 4 5" xfId="2029" xr:uid="{D0B631C9-AD6B-40CF-A6CB-66B6C76EF745}"/>
    <cellStyle name="Normal 2 5 4 5 2" xfId="7257" xr:uid="{FAF2F920-3F62-4641-8242-CBB537170D0E}"/>
    <cellStyle name="Normal 2 5 4 5 2 2" xfId="26184" xr:uid="{B2AB9DE4-BA52-4029-A036-73C0C05E622A}"/>
    <cellStyle name="Normal 2 5 4 5 2 3" xfId="28513" xr:uid="{AA1F8EF5-4896-40EF-A2CC-47287F9DDE1E}"/>
    <cellStyle name="Normal 2 5 4 5 2 4" xfId="16179" xr:uid="{DAF4081C-10BB-4946-8444-3F4B0AB317B6}"/>
    <cellStyle name="Normal 2 5 4 5 3" xfId="5860" xr:uid="{8AA77BCE-7AED-4F33-8EF9-15655BE73157}"/>
    <cellStyle name="Normal 2 5 4 5 3 2" xfId="27967" xr:uid="{19BA108A-9C96-4C8B-9AC5-BA225E6AFC1A}"/>
    <cellStyle name="Normal 2 5 4 5 3 3" xfId="19012" xr:uid="{5CF085CB-E657-427E-8B04-50FD9447D3F6}"/>
    <cellStyle name="Normal 2 5 4 5 4" xfId="11657" xr:uid="{180DECCE-D9F3-45DC-A48B-FB5081C04EC2}"/>
    <cellStyle name="Normal 2 5 4 5 4 2" xfId="21845" xr:uid="{2514BC6E-D01E-4B0A-AB13-C39FA9661F9D}"/>
    <cellStyle name="Normal 2 5 4 5 5" xfId="25514" xr:uid="{B0A03048-5E87-47FA-8846-A84A694075DF}"/>
    <cellStyle name="Normal 2 5 4 5 6" xfId="14032" xr:uid="{A687E9D5-F747-4049-9542-5294A39DAA22}"/>
    <cellStyle name="Normal 2 5 4 6" xfId="3446" xr:uid="{60F611CB-23B8-4823-90B8-E15B369816AE}"/>
    <cellStyle name="Normal 2 5 4 6 2" xfId="6811" xr:uid="{E5037518-B7B5-420A-AE06-3CDA234A936E}"/>
    <cellStyle name="Normal 2 5 4 6 2 2" xfId="27155" xr:uid="{9BA45ED8-A1C4-4C25-9469-EE6FB1FC3D58}"/>
    <cellStyle name="Normal 2 5 4 6 2 3" xfId="15728" xr:uid="{498B6F6C-7161-42CC-B23C-DE58A0A4F86D}"/>
    <cellStyle name="Normal 2 5 4 6 3" xfId="9100" xr:uid="{4E90727F-5769-4E77-9E04-F1976F60E133}"/>
    <cellStyle name="Normal 2 5 4 6 3 2" xfId="18561" xr:uid="{A5E7C524-88F8-4AE4-AFD7-3B5D7371EC0C}"/>
    <cellStyle name="Normal 2 5 4 6 4" xfId="11219" xr:uid="{0CB4E5A3-3376-4E48-8292-229AC6A22F4F}"/>
    <cellStyle name="Normal 2 5 4 6 4 2" xfId="21394" xr:uid="{FCE21402-60CC-47DF-A613-72F8BC521AE5}"/>
    <cellStyle name="Normal 2 5 4 6 5" xfId="23548" xr:uid="{276B966B-FA61-47A7-906F-BFC5C50D298C}"/>
    <cellStyle name="Normal 2 5 4 6 6" xfId="13446" xr:uid="{21548D4C-3867-474C-812D-15834CF0231F}"/>
    <cellStyle name="Normal 2 5 4 7" xfId="3238" xr:uid="{F8873C71-F82A-4EE3-BDC3-C4ADF9A10A44}"/>
    <cellStyle name="Normal 2 5 4 7 2" xfId="8926" xr:uid="{E6DE2444-5E7E-4592-A4EA-CF354CDF9982}"/>
    <cellStyle name="Normal 2 5 4 7 2 2" xfId="18317" xr:uid="{8DBA6FA8-E001-4ED4-924C-4E8DB64F2F25}"/>
    <cellStyle name="Normal 2 5 4 7 3" xfId="10999" xr:uid="{89E1FBDB-ADA1-4CD3-A0BC-D74777FF6898}"/>
    <cellStyle name="Normal 2 5 4 7 3 2" xfId="21150" xr:uid="{CF13FD28-9CBC-417A-A848-B701FBD93739}"/>
    <cellStyle name="Normal 2 5 4 7 4" xfId="24133" xr:uid="{F374104D-BE51-41D0-8D4E-39F48C48BA52}"/>
    <cellStyle name="Normal 2 5 4 7 5" xfId="15484" xr:uid="{134AF119-E3D3-4BBE-A3B9-1C2C344477EC}"/>
    <cellStyle name="Normal 2 5 4 8" xfId="4368" xr:uid="{AC3EF6ED-E91A-49DA-8C97-FF41E2C5B4C2}"/>
    <cellStyle name="Normal 2 5 4 8 2" xfId="9801" xr:uid="{9EDEAC72-6A6F-4D11-8F9E-F6DAADD93F5D}"/>
    <cellStyle name="Normal 2 5 4 8 2 2" xfId="19762" xr:uid="{D3F68208-54FE-440F-9621-EF2034795B68}"/>
    <cellStyle name="Normal 2 5 4 8 3" xfId="12377" xr:uid="{412B34AF-1271-4CCE-9927-E179646411BC}"/>
    <cellStyle name="Normal 2 5 4 8 3 2" xfId="22595" xr:uid="{D578F63B-3ADD-4CE2-918D-6CB72F8240B0}"/>
    <cellStyle name="Normal 2 5 4 8 4" xfId="16929" xr:uid="{F8D11819-AE35-4615-96F1-DA6BE0F0FFA5}"/>
    <cellStyle name="Normal 2 5 4 9" xfId="8059" xr:uid="{B882767A-9175-4E4D-80DB-CD17C005E1F1}"/>
    <cellStyle name="Normal 2 5 4 9 2" xfId="15053" xr:uid="{5FAA8539-AE42-4E0A-B384-5BD8DDB2E350}"/>
    <cellStyle name="Normal 2 5 5" xfId="934" xr:uid="{00000000-0005-0000-0000-0000A6030000}"/>
    <cellStyle name="Normal 2 5 5 10" xfId="10605" xr:uid="{C88DB002-4A57-463C-9AB7-7EAA74486EE8}"/>
    <cellStyle name="Normal 2 5 5 10 2" xfId="20723" xr:uid="{A1A75E42-D6DA-4635-8131-8EF050AB1E96}"/>
    <cellStyle name="Normal 2 5 5 11" xfId="24253" xr:uid="{D9F45E33-A1E5-4ACB-93EC-604D0894DBCC}"/>
    <cellStyle name="Normal 2 5 5 12" xfId="13177" xr:uid="{B742241C-49E0-45D8-B403-5D9881D554E0}"/>
    <cellStyle name="Normal 2 5 5 2" xfId="935" xr:uid="{00000000-0005-0000-0000-0000A7030000}"/>
    <cellStyle name="Normal 2 5 5 2 2" xfId="936" xr:uid="{00000000-0005-0000-0000-0000A8030000}"/>
    <cellStyle name="Normal 2 5 5 2 2 2" xfId="2035" xr:uid="{29B9E235-6AAB-4996-A9D0-F010B40DEA35}"/>
    <cellStyle name="Normal 2 5 5 2 2 2 2" xfId="7262" xr:uid="{2DC34046-BEFC-49D9-9EFC-DAF9E1FE9793}"/>
    <cellStyle name="Normal 2 5 5 2 2 2 3" xfId="5867" xr:uid="{944A7D74-86B6-47AE-BA48-5DD37C2BC52A}"/>
    <cellStyle name="Normal 2 5 5 2 2 2 4" xfId="15060" xr:uid="{A3A9DDE9-7A60-4F41-9C61-5A36C9D1DCB3}"/>
    <cellStyle name="Normal 2 5 5 2 2 3" xfId="5272" xr:uid="{A84015E8-F600-449D-B8CD-723AE83362E6}"/>
    <cellStyle name="Normal 2 5 5 2 2 3 2" xfId="6817" xr:uid="{63DA9925-5BE0-4939-BBB8-DBBA9B7FA433}"/>
    <cellStyle name="Normal 2 5 5 2 2 3 3" xfId="28985" xr:uid="{09256CC6-2415-48BB-8794-29C766AC1B80}"/>
    <cellStyle name="Normal 2 5 5 2 2 3 4" xfId="17892" xr:uid="{EE629A94-8A20-4796-8F9C-31D98A23698C}"/>
    <cellStyle name="Normal 2 5 5 2 2 4" xfId="5490" xr:uid="{A8A5A6DE-3F7B-4648-9E37-79191F08AA0B}"/>
    <cellStyle name="Normal 2 5 5 2 2 4 2" xfId="29747" xr:uid="{46FFEFC7-08BD-478A-B89A-615A9EECD853}"/>
    <cellStyle name="Normal 2 5 5 2 2 4 3" xfId="20725" xr:uid="{7013D0C7-B368-4270-A76C-70D9AB5BB763}"/>
    <cellStyle name="Normal 2 5 5 2 2 5" xfId="25290" xr:uid="{41E42FCC-BF4F-4DA5-874A-F015D26CF3A5}"/>
    <cellStyle name="Normal 2 5 5 2 2 6" xfId="14385" xr:uid="{063B5930-DBAA-4420-8F13-1CBB0520C141}"/>
    <cellStyle name="Normal 2 5 5 2 3" xfId="2034" xr:uid="{C90CD4A3-C736-4049-B5BA-CE952C91BDDD}"/>
    <cellStyle name="Normal 2 5 5 2 3 2" xfId="7261" xr:uid="{5B8F911F-1184-4648-A7A6-FB8FB1E48C6D}"/>
    <cellStyle name="Normal 2 5 5 2 3 2 2" xfId="28314" xr:uid="{B306635D-7B25-4FEF-B3B7-BEC2B097C708}"/>
    <cellStyle name="Normal 2 5 5 2 3 2 3" xfId="16021" xr:uid="{66583BA7-0E90-42F7-9697-1325D248557A}"/>
    <cellStyle name="Normal 2 5 5 2 3 3" xfId="5866" xr:uid="{EF99B26B-5E6E-45F7-837E-2B0D9ECD3D63}"/>
    <cellStyle name="Normal 2 5 5 2 3 3 2" xfId="18854" xr:uid="{AC3E5BBA-56EA-4255-A246-F2EFC161C51E}"/>
    <cellStyle name="Normal 2 5 5 2 3 4" xfId="11510" xr:uid="{1B367085-B534-43DD-B7D7-9A2C26D2E0DB}"/>
    <cellStyle name="Normal 2 5 5 2 3 4 2" xfId="21687" xr:uid="{A688798D-13B4-424B-925A-D2FF3C4CB868}"/>
    <cellStyle name="Normal 2 5 5 2 3 5" xfId="25424" xr:uid="{769A37A1-FEE6-40CA-BEF7-EF28453E4226}"/>
    <cellStyle name="Normal 2 5 5 2 3 6" xfId="13793" xr:uid="{2332DA21-1D73-421F-B339-25562CDC67CC}"/>
    <cellStyle name="Normal 2 5 5 2 4" xfId="4593" xr:uid="{6186C83A-5717-4E5C-AE9A-D6E961EDE2FD}"/>
    <cellStyle name="Normal 2 5 5 2 4 2" xfId="6816" xr:uid="{AA6029DE-41CC-456B-B7EE-9D115508CE68}"/>
    <cellStyle name="Normal 2 5 5 2 4 2 2" xfId="29384" xr:uid="{CE1082F6-AD5D-475A-989A-10DBB891D795}"/>
    <cellStyle name="Normal 2 5 5 2 4 2 3" xfId="19927" xr:uid="{F227043C-C410-4C55-8C16-D043E65EF039}"/>
    <cellStyle name="Normal 2 5 5 2 4 3" xfId="12542" xr:uid="{6A7B9FCE-BF11-42B4-900B-F828E2E82112}"/>
    <cellStyle name="Normal 2 5 5 2 4 3 2" xfId="22760" xr:uid="{E355F269-8611-4BAA-ABFD-19AB5D5E3640}"/>
    <cellStyle name="Normal 2 5 5 2 4 4" xfId="24869" xr:uid="{4A1A2370-3944-4A1D-979F-80439A0CC8FE}"/>
    <cellStyle name="Normal 2 5 5 2 4 5" xfId="17094" xr:uid="{55E57FC8-C00C-4D81-B37E-373918EC3D38}"/>
    <cellStyle name="Normal 2 5 5 2 5" xfId="5375" xr:uid="{51F1B518-DCD9-4B3C-B7F0-EA0DB822610B}"/>
    <cellStyle name="Normal 2 5 5 2 5 2" xfId="26667" xr:uid="{80854B8D-0166-4C33-BEA6-C143330C471D}"/>
    <cellStyle name="Normal 2 5 5 2 5 3" xfId="15059" xr:uid="{30384213-543C-4958-9805-9DFA7EBF3AB4}"/>
    <cellStyle name="Normal 2 5 5 2 6" xfId="8616" xr:uid="{C7700B27-871D-4629-9682-04FB13ACCD7C}"/>
    <cellStyle name="Normal 2 5 5 2 6 2" xfId="17891" xr:uid="{2592DF9B-E3EF-4734-9221-763999DC0790}"/>
    <cellStyle name="Normal 2 5 5 2 7" xfId="10606" xr:uid="{E9ED1678-E92E-4817-9571-F360CDB9136E}"/>
    <cellStyle name="Normal 2 5 5 2 7 2" xfId="20724" xr:uid="{151A4B7A-6D56-4905-A0C0-E6087BEA5DE4}"/>
    <cellStyle name="Normal 2 5 5 2 8" xfId="23837" xr:uid="{FD14209C-30E7-43B5-BC5A-9EC787EA66E0}"/>
    <cellStyle name="Normal 2 5 5 2 9" xfId="13335" xr:uid="{32B9B906-8647-4AB2-807A-9C7813773D4E}"/>
    <cellStyle name="Normal 2 5 5 3" xfId="937" xr:uid="{00000000-0005-0000-0000-0000A9030000}"/>
    <cellStyle name="Normal 2 5 5 3 2" xfId="2036" xr:uid="{0D2F6534-F018-4870-9D42-1516032934BF}"/>
    <cellStyle name="Normal 2 5 5 3 2 2" xfId="7263" xr:uid="{1BB84343-A2DC-43BD-9257-02A9C8DC5833}"/>
    <cellStyle name="Normal 2 5 5 3 2 2 2" xfId="29595" xr:uid="{1EC21390-333F-4067-8038-137DC77D9F9C}"/>
    <cellStyle name="Normal 2 5 5 3 2 2 3" xfId="20244" xr:uid="{A85F7B31-B3AB-40CC-817C-9EA8A0C22E72}"/>
    <cellStyle name="Normal 2 5 5 3 2 3" xfId="5868" xr:uid="{02596756-1167-410A-AC36-ABAC08876923}"/>
    <cellStyle name="Normal 2 5 5 3 2 3 2" xfId="23077" xr:uid="{0713FB68-BACF-4537-A248-95BB76D4B45C}"/>
    <cellStyle name="Normal 2 5 5 3 2 4" xfId="26131" xr:uid="{7D47E745-425F-4FE4-BCE7-4B82427E6F17}"/>
    <cellStyle name="Normal 2 5 5 3 2 5" xfId="17411" xr:uid="{29E4DEE6-235D-441B-949B-E6A4C4828410}"/>
    <cellStyle name="Normal 2 5 5 3 3" xfId="5207" xr:uid="{607A76E8-BCAE-487D-B994-644B3720C2C3}"/>
    <cellStyle name="Normal 2 5 5 3 3 2" xfId="6818" xr:uid="{20594E5C-16B0-4D59-BC68-4FF2EB0EAE8D}"/>
    <cellStyle name="Normal 2 5 5 3 3 3" xfId="29052" xr:uid="{87822EC5-2B0F-452A-9470-F34DC6435640}"/>
    <cellStyle name="Normal 2 5 5 3 3 4" xfId="15061" xr:uid="{E4E05103-AE86-4EE0-B05A-04D4B0257768}"/>
    <cellStyle name="Normal 2 5 5 3 4" xfId="5408" xr:uid="{AC462CFE-EED2-4785-B23D-149E71374027}"/>
    <cellStyle name="Normal 2 5 5 3 4 2" xfId="25119" xr:uid="{7224B3EA-9A1E-4F91-B909-15EDFD04D450}"/>
    <cellStyle name="Normal 2 5 5 3 4 3" xfId="26540" xr:uid="{3FEDCA5D-27A8-4074-B78E-A26B48D3E7F1}"/>
    <cellStyle name="Normal 2 5 5 3 4 4" xfId="17893" xr:uid="{44AEECBB-7D59-4CB3-ADE3-9D11AAF65F01}"/>
    <cellStyle name="Normal 2 5 5 3 5" xfId="10607" xr:uid="{ED150A84-4A6F-4BDE-943B-433BAB00C6A1}"/>
    <cellStyle name="Normal 2 5 5 3 5 2" xfId="29748" xr:uid="{68F7C412-F238-4DA4-9FE2-137C624B58AC}"/>
    <cellStyle name="Normal 2 5 5 3 5 3" xfId="20726" xr:uid="{C1B139E1-EA18-45B3-AF23-FAC39DE4F9A2}"/>
    <cellStyle name="Normal 2 5 5 3 6" xfId="24656" xr:uid="{D614EF81-5674-428D-B849-F52F21E4BA07}"/>
    <cellStyle name="Normal 2 5 5 3 7" xfId="14386" xr:uid="{505A88DB-8952-4A3B-A1A8-8108B23CB643}"/>
    <cellStyle name="Normal 2 5 5 4" xfId="938" xr:uid="{00000000-0005-0000-0000-0000AA030000}"/>
    <cellStyle name="Normal 2 5 5 4 2" xfId="6819" xr:uid="{94863805-9EB0-4226-A2FB-2117FBB87860}"/>
    <cellStyle name="Normal 2 5 5 4 2 2" xfId="23453" xr:uid="{9F03E030-0196-4D56-A70B-5BF67D7772CA}"/>
    <cellStyle name="Normal 2 5 5 4 2 3" xfId="28997" xr:uid="{650C1D16-9AC0-4DDA-B52B-3D326E8FCCAE}"/>
    <cellStyle name="Normal 2 5 5 4 2 4" xfId="15062" xr:uid="{AF7C11CF-14F7-4E2B-8814-6EF3AD45CB5F}"/>
    <cellStyle name="Normal 2 5 5 4 3" xfId="5869" xr:uid="{57C537CA-DA19-4B6D-9CBE-D7493E5DCBA8}"/>
    <cellStyle name="Normal 2 5 5 4 3 2" xfId="27896" xr:uid="{4D50ADB7-E083-4151-8DB7-6F89EF7E6E7A}"/>
    <cellStyle name="Normal 2 5 5 4 3 3" xfId="17894" xr:uid="{FECE711D-2393-419D-93DF-B4B93511A12B}"/>
    <cellStyle name="Normal 2 5 5 4 4" xfId="10608" xr:uid="{96215221-C71B-4D81-8425-00EB7A15AE4B}"/>
    <cellStyle name="Normal 2 5 5 4 4 2" xfId="20727" xr:uid="{5F15E624-1923-4E3C-ACD8-23EFE6B480BD}"/>
    <cellStyle name="Normal 2 5 5 4 5" xfId="25195" xr:uid="{0D808F28-4E3C-4561-A9E2-D3ACDDB45805}"/>
    <cellStyle name="Normal 2 5 5 4 6" xfId="14033" xr:uid="{90498616-9184-4760-88E5-D09D0ED29B38}"/>
    <cellStyle name="Normal 2 5 5 5" xfId="2033" xr:uid="{013AC665-8B8D-47C0-863F-66898398C1C6}"/>
    <cellStyle name="Normal 2 5 5 5 2" xfId="7260" xr:uid="{E1AFC61B-58E4-4620-A4DF-E8408BC9E22C}"/>
    <cellStyle name="Normal 2 5 5 5 2 2" xfId="27542" xr:uid="{046DC4CC-4699-4033-AAAC-120B99E42732}"/>
    <cellStyle name="Normal 2 5 5 5 2 3" xfId="15788" xr:uid="{9BD3B48D-959C-470D-9CA0-7E1C2953B4C1}"/>
    <cellStyle name="Normal 2 5 5 5 3" xfId="5865" xr:uid="{FE3FF4FC-1661-4E04-AF61-E4E46DF3523F}"/>
    <cellStyle name="Normal 2 5 5 5 3 2" xfId="18621" xr:uid="{1CC4A0E6-F3A6-4331-B921-D27617BD7CEC}"/>
    <cellStyle name="Normal 2 5 5 5 4" xfId="11279" xr:uid="{28FA8872-BB28-475E-8E25-44E3476721A6}"/>
    <cellStyle name="Normal 2 5 5 5 4 2" xfId="21454" xr:uid="{06E879A7-11DC-4895-916B-10623CF771D4}"/>
    <cellStyle name="Normal 2 5 5 5 5" xfId="25513" xr:uid="{92817092-511E-4F69-A952-E08D3DF82CAE}"/>
    <cellStyle name="Normal 2 5 5 5 6" xfId="13506" xr:uid="{B00F237E-26A3-4B25-9154-8B937B872703}"/>
    <cellStyle name="Normal 2 5 5 6" xfId="3361" xr:uid="{320BDE9D-DC57-4783-B2F0-8F4A47C08033}"/>
    <cellStyle name="Normal 2 5 5 6 2" xfId="6815" xr:uid="{D2C9999E-1725-4A20-9EED-8A57140F10CC}"/>
    <cellStyle name="Normal 2 5 5 6 2 2" xfId="29018" xr:uid="{1ACC2A60-AC3C-429D-924F-8F54C69D7D83}"/>
    <cellStyle name="Normal 2 5 5 6 2 3" xfId="18448" xr:uid="{447A9FC5-C629-4371-B1ED-99B27A366782}"/>
    <cellStyle name="Normal 2 5 5 6 3" xfId="11122" xr:uid="{F212A74B-E208-471F-A353-30F8960955BC}"/>
    <cellStyle name="Normal 2 5 5 6 3 2" xfId="21281" xr:uid="{ABF706EC-6AE2-444F-A2D5-8928BBE08C6E}"/>
    <cellStyle name="Normal 2 5 5 6 4" xfId="24103" xr:uid="{6A9CB73C-FB54-40A6-9D31-36A18420CF80}"/>
    <cellStyle name="Normal 2 5 5 6 5" xfId="15615" xr:uid="{73FB92A3-E26B-478E-96F2-D337FC83283C}"/>
    <cellStyle name="Normal 2 5 5 7" xfId="4369" xr:uid="{42F4F9D7-6C00-4E35-A444-63B79859BF66}"/>
    <cellStyle name="Normal 2 5 5 7 2" xfId="9802" xr:uid="{F98B11FB-21B0-4886-AF4B-BBC2FF8507A7}"/>
    <cellStyle name="Normal 2 5 5 7 2 2" xfId="19763" xr:uid="{4D35B7FD-45E4-4DC3-93DC-8F260309147F}"/>
    <cellStyle name="Normal 2 5 5 7 3" xfId="12378" xr:uid="{C8DE19F5-B533-4DF7-985D-96779688A7D7}"/>
    <cellStyle name="Normal 2 5 5 7 3 2" xfId="22596" xr:uid="{049C3887-6DDA-40A9-9BFA-6DD9B90AD7B4}"/>
    <cellStyle name="Normal 2 5 5 7 4" xfId="28032" xr:uid="{DBC9C0AC-6CA7-4F27-ABA1-9E9D58840EC3}"/>
    <cellStyle name="Normal 2 5 5 7 5" xfId="16930" xr:uid="{BD431248-2600-45E4-B327-E151B47C4071}"/>
    <cellStyle name="Normal 2 5 5 8" xfId="8062" xr:uid="{0D6CB316-4145-4150-B136-4FC65D2D2686}"/>
    <cellStyle name="Normal 2 5 5 8 2" xfId="15058" xr:uid="{844412B3-A1BA-4D9B-93C1-C550287D3C96}"/>
    <cellStyle name="Normal 2 5 5 9" xfId="8615" xr:uid="{80AAB503-6543-415C-A0E0-D0A939853EBB}"/>
    <cellStyle name="Normal 2 5 5 9 2" xfId="17890" xr:uid="{B83B9FA7-5B16-4EC6-B697-DD93BA097959}"/>
    <cellStyle name="Normal 2 5 6" xfId="939" xr:uid="{00000000-0005-0000-0000-0000AB030000}"/>
    <cellStyle name="Normal 2 5 6 10" xfId="10609" xr:uid="{2976C02E-DA90-47E0-A801-BC006480BE18}"/>
    <cellStyle name="Normal 2 5 6 10 2" xfId="20728" xr:uid="{41D7DC4A-1FC1-4667-900C-F04CFCE21A13}"/>
    <cellStyle name="Normal 2 5 6 11" xfId="25026" xr:uid="{3082D988-27CE-427F-B245-3D2220C8856D}"/>
    <cellStyle name="Normal 2 5 6 12" xfId="13178" xr:uid="{B9AF53AC-F976-4750-8D5B-C4B292F4281E}"/>
    <cellStyle name="Normal 2 5 6 2" xfId="940" xr:uid="{00000000-0005-0000-0000-0000AC030000}"/>
    <cellStyle name="Normal 2 5 6 2 2" xfId="941" xr:uid="{00000000-0005-0000-0000-0000AD030000}"/>
    <cellStyle name="Normal 2 5 6 2 2 2" xfId="2039" xr:uid="{083220A2-088A-4798-B518-A78127945C89}"/>
    <cellStyle name="Normal 2 5 6 2 2 2 2" xfId="7266" xr:uid="{BB541E63-16F0-4ABE-BDA0-7C8056C42DC4}"/>
    <cellStyle name="Normal 2 5 6 2 2 2 3" xfId="5872" xr:uid="{1F899DE1-3DCF-427D-8536-3BE241CD6720}"/>
    <cellStyle name="Normal 2 5 6 2 2 2 4" xfId="15065" xr:uid="{16CF22C5-DD54-4822-8BE3-BC339FD6E2A2}"/>
    <cellStyle name="Normal 2 5 6 2 2 3" xfId="5273" xr:uid="{79356244-EE0C-4D00-8591-ADEA3D96AB56}"/>
    <cellStyle name="Normal 2 5 6 2 2 3 2" xfId="6822" xr:uid="{B168A3DC-7F98-4FD4-95D1-E4B60C194DBB}"/>
    <cellStyle name="Normal 2 5 6 2 2 3 3" xfId="27494" xr:uid="{6BE8C682-F9CD-41CF-88BF-6DF0B5B471EF}"/>
    <cellStyle name="Normal 2 5 6 2 2 3 4" xfId="17897" xr:uid="{CE1F622A-AB15-40AB-A99A-99DA45F212C2}"/>
    <cellStyle name="Normal 2 5 6 2 2 4" xfId="5491" xr:uid="{45FA2840-A57C-4447-8E18-845573466569}"/>
    <cellStyle name="Normal 2 5 6 2 2 4 2" xfId="29749" xr:uid="{98811B40-51D9-4F8E-9F00-A3AA6E92B4D8}"/>
    <cellStyle name="Normal 2 5 6 2 2 4 3" xfId="20730" xr:uid="{A76102C2-2719-44FB-B352-E5D32B8ACD5D}"/>
    <cellStyle name="Normal 2 5 6 2 2 5" xfId="24331" xr:uid="{49E1CFFC-A9A4-4963-B881-CBFF182AB3B0}"/>
    <cellStyle name="Normal 2 5 6 2 2 6" xfId="14387" xr:uid="{76F6D848-46D4-4E67-B3A3-31AB2E80AF28}"/>
    <cellStyle name="Normal 2 5 6 2 3" xfId="2038" xr:uid="{E8B536D0-9D9C-4B9B-91C5-1D5CAD642F19}"/>
    <cellStyle name="Normal 2 5 6 2 3 2" xfId="7265" xr:uid="{0CFDF6F6-4F5F-431B-96B5-486211357166}"/>
    <cellStyle name="Normal 2 5 6 2 3 2 2" xfId="26499" xr:uid="{A3263054-36F8-485A-AD69-A6FD8315F6D4}"/>
    <cellStyle name="Normal 2 5 6 2 3 2 3" xfId="16022" xr:uid="{96F7B130-2C3D-4F07-8F28-8BC174260881}"/>
    <cellStyle name="Normal 2 5 6 2 3 3" xfId="5871" xr:uid="{1F477F87-C54C-4163-82BB-0E4F4BFD29EC}"/>
    <cellStyle name="Normal 2 5 6 2 3 3 2" xfId="18855" xr:uid="{CCF2E2C5-EAA8-45A8-B42D-C76153FBF3F3}"/>
    <cellStyle name="Normal 2 5 6 2 3 4" xfId="11511" xr:uid="{9E58D917-642B-4EA7-BCF4-6E9BA42F7D24}"/>
    <cellStyle name="Normal 2 5 6 2 3 4 2" xfId="21688" xr:uid="{25D68BC7-EFF3-4312-AF73-74BAAB1BCDA4}"/>
    <cellStyle name="Normal 2 5 6 2 3 5" xfId="25054" xr:uid="{EB17AE5F-C81F-4697-A590-5E048CC59E88}"/>
    <cellStyle name="Normal 2 5 6 2 3 6" xfId="13794" xr:uid="{815729F1-B950-4EE0-9D37-3252766FCC15}"/>
    <cellStyle name="Normal 2 5 6 2 4" xfId="4594" xr:uid="{B0B7BDA1-97C5-4571-ADC0-78DC14D695AD}"/>
    <cellStyle name="Normal 2 5 6 2 4 2" xfId="6821" xr:uid="{275735BC-3294-4D26-B37A-CB8B1565B893}"/>
    <cellStyle name="Normal 2 5 6 2 4 2 2" xfId="29385" xr:uid="{2E0CAC7F-5651-4C22-A2FF-947289CB2369}"/>
    <cellStyle name="Normal 2 5 6 2 4 2 3" xfId="19928" xr:uid="{94198B2A-E2A3-4745-BE29-DBB32A768849}"/>
    <cellStyle name="Normal 2 5 6 2 4 3" xfId="12543" xr:uid="{0F788252-6DFB-49B8-ADEB-AE397E1F31D2}"/>
    <cellStyle name="Normal 2 5 6 2 4 3 2" xfId="22761" xr:uid="{5E1153FE-35FE-474E-A86C-E747756A12A7}"/>
    <cellStyle name="Normal 2 5 6 2 4 4" xfId="24685" xr:uid="{E388DDAF-8478-4FE7-AEDD-59CB45D18109}"/>
    <cellStyle name="Normal 2 5 6 2 4 5" xfId="17095" xr:uid="{5A9F06D0-3A3B-4EE7-932F-E246EDC524D5}"/>
    <cellStyle name="Normal 2 5 6 2 5" xfId="5365" xr:uid="{52A314BA-9976-4EEE-B434-0FB51E3B2576}"/>
    <cellStyle name="Normal 2 5 6 2 5 2" xfId="27643" xr:uid="{F278DE73-A136-4989-BBA0-1FCDCED54DFB}"/>
    <cellStyle name="Normal 2 5 6 2 5 3" xfId="15064" xr:uid="{0A2697B8-31B8-485D-BB72-ECD989B30548}"/>
    <cellStyle name="Normal 2 5 6 2 6" xfId="8618" xr:uid="{495CF6A4-B553-4EC5-BC6D-5976FB0E616D}"/>
    <cellStyle name="Normal 2 5 6 2 6 2" xfId="17896" xr:uid="{8DCA4835-ABB6-43F8-B810-0A9036E0E462}"/>
    <cellStyle name="Normal 2 5 6 2 7" xfId="10610" xr:uid="{9CE10D6A-7DFE-4191-B7EF-087F07BD0A07}"/>
    <cellStyle name="Normal 2 5 6 2 7 2" xfId="20729" xr:uid="{F8B4C185-34F3-4F84-A0AC-773820981E4C}"/>
    <cellStyle name="Normal 2 5 6 2 8" xfId="26021" xr:uid="{B251C4E9-17E4-4B2C-938F-4CCF138BCDCA}"/>
    <cellStyle name="Normal 2 5 6 2 9" xfId="13336" xr:uid="{EB04E82E-7421-49F7-B37C-4FBE490A1867}"/>
    <cellStyle name="Normal 2 5 6 3" xfId="942" xr:uid="{00000000-0005-0000-0000-0000AE030000}"/>
    <cellStyle name="Normal 2 5 6 3 2" xfId="2040" xr:uid="{F463A51A-2FF0-459A-84BC-1390FFA89666}"/>
    <cellStyle name="Normal 2 5 6 3 2 2" xfId="7267" xr:uid="{69F1CDB6-4FFB-4B4D-9E30-F5BC53F1559E}"/>
    <cellStyle name="Normal 2 5 6 3 2 2 2" xfId="29596" xr:uid="{777A5556-8D10-460F-B262-C84BAE27544B}"/>
    <cellStyle name="Normal 2 5 6 3 2 2 3" xfId="20245" xr:uid="{04AF9A3E-9E2D-4A9A-BF7F-5EA792432D7E}"/>
    <cellStyle name="Normal 2 5 6 3 2 3" xfId="5873" xr:uid="{D8555F0E-7865-42AA-8B4E-43798A3455B9}"/>
    <cellStyle name="Normal 2 5 6 3 2 3 2" xfId="23078" xr:uid="{657891BA-8A7B-4818-B350-04313442E386}"/>
    <cellStyle name="Normal 2 5 6 3 2 4" xfId="25619" xr:uid="{66619FC3-5445-48A0-A9BB-80AA36A0F171}"/>
    <cellStyle name="Normal 2 5 6 3 2 5" xfId="17412" xr:uid="{4473562A-5839-44D2-B456-2B478A29AE18}"/>
    <cellStyle name="Normal 2 5 6 3 3" xfId="5208" xr:uid="{7E178FC2-307A-4CCA-92C9-FF6087587048}"/>
    <cellStyle name="Normal 2 5 6 3 3 2" xfId="6823" xr:uid="{098BBBF8-3069-4B7D-8812-26946CE4E467}"/>
    <cellStyle name="Normal 2 5 6 3 3 3" xfId="28119" xr:uid="{A0F7F567-F31F-4FF0-B8D4-44211760D5AD}"/>
    <cellStyle name="Normal 2 5 6 3 3 4" xfId="15066" xr:uid="{1CFBCD85-8B03-4C1C-B688-E03D368F2A1E}"/>
    <cellStyle name="Normal 2 5 6 3 4" xfId="5409" xr:uid="{B2D1448E-91BB-48A6-8DFF-B3A97E27E6D8}"/>
    <cellStyle name="Normal 2 5 6 3 4 2" xfId="28263" xr:uid="{16BF60F4-CABA-43F4-A571-006B6B46F4D6}"/>
    <cellStyle name="Normal 2 5 6 3 4 3" xfId="28925" xr:uid="{B2EF45C1-A3F4-4B2C-942D-A74884CC976B}"/>
    <cellStyle name="Normal 2 5 6 3 4 4" xfId="17898" xr:uid="{033D09CB-3260-4D35-B0D4-2BBB77FC1499}"/>
    <cellStyle name="Normal 2 5 6 3 5" xfId="10611" xr:uid="{F16D9098-B730-441F-9AB8-8FB59C420266}"/>
    <cellStyle name="Normal 2 5 6 3 5 2" xfId="29750" xr:uid="{59BFADB8-7949-4E8F-B78E-BF7CA93062EB}"/>
    <cellStyle name="Normal 2 5 6 3 5 3" xfId="20731" xr:uid="{5DF97D73-C5EF-4119-A01A-1E14F6BF86B8}"/>
    <cellStyle name="Normal 2 5 6 3 6" xfId="24966" xr:uid="{4C9DECE7-A078-42F0-9451-F9FBBB11DDA7}"/>
    <cellStyle name="Normal 2 5 6 3 7" xfId="14388" xr:uid="{311BA7BA-4F81-4CEB-9897-483B36F7070D}"/>
    <cellStyle name="Normal 2 5 6 4" xfId="943" xr:uid="{00000000-0005-0000-0000-0000AF030000}"/>
    <cellStyle name="Normal 2 5 6 4 2" xfId="6824" xr:uid="{2A7FD09F-308E-4B68-A28F-7F2627977497}"/>
    <cellStyle name="Normal 2 5 6 4 2 2" xfId="26110" xr:uid="{1DFC3A7A-3F92-4018-B011-945491A86B66}"/>
    <cellStyle name="Normal 2 5 6 4 2 3" xfId="28123" xr:uid="{DD41841A-EB34-43B7-98A5-851004B11059}"/>
    <cellStyle name="Normal 2 5 6 4 2 4" xfId="15067" xr:uid="{1D338925-54E2-4959-99AE-69CE4F74E69D}"/>
    <cellStyle name="Normal 2 5 6 4 3" xfId="5874" xr:uid="{A286A3F4-7BA0-4604-88EC-9A6EA140A141}"/>
    <cellStyle name="Normal 2 5 6 4 3 2" xfId="28177" xr:uid="{0FA51904-F9A1-44AB-8BA7-271B9607D3FB}"/>
    <cellStyle name="Normal 2 5 6 4 3 3" xfId="17899" xr:uid="{49DE794C-33FC-4A2E-84DA-BF067ED35AD1}"/>
    <cellStyle name="Normal 2 5 6 4 4" xfId="10612" xr:uid="{BD74225B-8FF4-422F-86A2-E229473DB48F}"/>
    <cellStyle name="Normal 2 5 6 4 4 2" xfId="20732" xr:uid="{57C8E410-E716-4530-915C-E7BC855A0727}"/>
    <cellStyle name="Normal 2 5 6 4 5" xfId="25182" xr:uid="{072BF9F0-D526-40FE-A42B-3ACED48E6275}"/>
    <cellStyle name="Normal 2 5 6 4 6" xfId="14034" xr:uid="{BE238568-B5D8-4AED-818C-4ACE8B3D1EE7}"/>
    <cellStyle name="Normal 2 5 6 5" xfId="2037" xr:uid="{889A146C-4183-4349-B7D4-391C0CF985AB}"/>
    <cellStyle name="Normal 2 5 6 5 2" xfId="7264" xr:uid="{62F3511E-FEB0-41EA-92D4-FA27A0C30613}"/>
    <cellStyle name="Normal 2 5 6 5 2 2" xfId="26864" xr:uid="{F7F15F76-7BA6-4DE0-BEB0-A09619488FFD}"/>
    <cellStyle name="Normal 2 5 6 5 2 3" xfId="15848" xr:uid="{65FB0B53-1C18-4367-9D15-EECEFDBBA189}"/>
    <cellStyle name="Normal 2 5 6 5 3" xfId="5870" xr:uid="{E0089ED1-5082-4FB3-81A2-3100BDA7769E}"/>
    <cellStyle name="Normal 2 5 6 5 3 2" xfId="18681" xr:uid="{DC0245B8-831F-4875-80C8-46292408B521}"/>
    <cellStyle name="Normal 2 5 6 5 4" xfId="11337" xr:uid="{1D5DF125-05AA-4D90-909A-7F25A5D8B478}"/>
    <cellStyle name="Normal 2 5 6 5 4 2" xfId="21514" xr:uid="{85A0F175-C5DF-4BE8-B32D-514617670344}"/>
    <cellStyle name="Normal 2 5 6 5 5" xfId="25860" xr:uid="{3FFE6C82-7D60-4D65-8400-5C92BAB8957F}"/>
    <cellStyle name="Normal 2 5 6 5 6" xfId="13566" xr:uid="{3E5DB998-7919-44B4-84EC-5C24C58F5035}"/>
    <cellStyle name="Normal 2 5 6 6" xfId="3362" xr:uid="{7D04785C-C98A-4DAF-8487-A44F9DF2F31C}"/>
    <cellStyle name="Normal 2 5 6 6 2" xfId="6820" xr:uid="{3491F2B8-C0A5-4C80-9789-2F81C70524A4}"/>
    <cellStyle name="Normal 2 5 6 6 2 2" xfId="27562" xr:uid="{ABE7428C-B414-4F85-BAD2-03194437A789}"/>
    <cellStyle name="Normal 2 5 6 6 2 3" xfId="18449" xr:uid="{C179368C-7EC7-41FF-9619-7537DC62F778}"/>
    <cellStyle name="Normal 2 5 6 6 3" xfId="11123" xr:uid="{2F6A7A0D-6ADD-4DBF-BDEB-7325FDF98411}"/>
    <cellStyle name="Normal 2 5 6 6 3 2" xfId="21282" xr:uid="{86389160-957F-4721-81E4-814202F9D18B}"/>
    <cellStyle name="Normal 2 5 6 6 4" xfId="24407" xr:uid="{1C4677C0-6157-4ACE-B3ED-77333928D068}"/>
    <cellStyle name="Normal 2 5 6 6 5" xfId="15616" xr:uid="{EEB84717-DAF7-4CCF-AEC7-A2A955C18A34}"/>
    <cellStyle name="Normal 2 5 6 7" xfId="4370" xr:uid="{C70B04A7-1804-4B31-829F-DE775D3245B8}"/>
    <cellStyle name="Normal 2 5 6 7 2" xfId="9803" xr:uid="{5056EEFB-47E5-42BA-A775-753B7AAFE6B5}"/>
    <cellStyle name="Normal 2 5 6 7 2 2" xfId="19764" xr:uid="{AB7009C9-1C58-4554-9304-E407DA00A1E0}"/>
    <cellStyle name="Normal 2 5 6 7 3" xfId="12379" xr:uid="{2E50DC45-CAA8-415C-AE86-B0B2071E94D9}"/>
    <cellStyle name="Normal 2 5 6 7 3 2" xfId="22597" xr:uid="{5745BBE0-4C5B-4771-8B87-164E2D33A811}"/>
    <cellStyle name="Normal 2 5 6 7 4" xfId="27094" xr:uid="{89AE68C3-0D80-4709-884E-F03275FA098A}"/>
    <cellStyle name="Normal 2 5 6 7 5" xfId="16931" xr:uid="{281AC55E-8DFF-406A-995E-C0B2B0A3BFD2}"/>
    <cellStyle name="Normal 2 5 6 8" xfId="8063" xr:uid="{6B764E23-67E5-4932-94B1-40BB96CEFD0F}"/>
    <cellStyle name="Normal 2 5 6 8 2" xfId="15063" xr:uid="{ECF529E0-2880-49CB-81E9-8071DE55AD02}"/>
    <cellStyle name="Normal 2 5 6 9" xfId="8617" xr:uid="{E46C5C90-C511-4A83-8623-6BCC8902DCB1}"/>
    <cellStyle name="Normal 2 5 6 9 2" xfId="17895" xr:uid="{F7F572A2-C63F-4C46-B9F8-C193A2D25C39}"/>
    <cellStyle name="Normal 2 5 7" xfId="944" xr:uid="{00000000-0005-0000-0000-0000B0030000}"/>
    <cellStyle name="Normal 2 5 7 10" xfId="13179" xr:uid="{C4E17129-784B-4DCB-B2A4-6907D355E772}"/>
    <cellStyle name="Normal 2 5 7 2" xfId="945" xr:uid="{00000000-0005-0000-0000-0000B1030000}"/>
    <cellStyle name="Normal 2 5 7 2 2" xfId="2042" xr:uid="{244C5A11-F910-48B3-9005-96A714EC0FE5}"/>
    <cellStyle name="Normal 2 5 7 2 2 2" xfId="7269" xr:uid="{CD6DDB5D-3C21-4D9B-8BBA-E49C384A730E}"/>
    <cellStyle name="Normal 2 5 7 2 2 2 2" xfId="28187" xr:uid="{96C9E8E7-D1E9-4E98-952E-2A2D1664387A}"/>
    <cellStyle name="Normal 2 5 7 2 2 2 3" xfId="27917" xr:uid="{5281B33F-FC7A-44AE-9D30-7A9389B4BA23}"/>
    <cellStyle name="Normal 2 5 7 2 2 2 4" xfId="16180" xr:uid="{FEEE150C-79BE-45A7-8852-E0BCD9FBBEA2}"/>
    <cellStyle name="Normal 2 5 7 2 2 3" xfId="5876" xr:uid="{A2673DB5-8EA0-4BD3-915F-751F5D25400F}"/>
    <cellStyle name="Normal 2 5 7 2 2 3 2" xfId="26582" xr:uid="{911ADA26-6819-41EE-94A2-DD4CD3127FAA}"/>
    <cellStyle name="Normal 2 5 7 2 2 3 3" xfId="19013" xr:uid="{2AFE8360-6DE6-466B-9C4D-79BA3DACBC99}"/>
    <cellStyle name="Normal 2 5 7 2 2 4" xfId="11658" xr:uid="{41C9C0BF-692C-4C80-91E1-F2BC95274254}"/>
    <cellStyle name="Normal 2 5 7 2 2 4 2" xfId="21846" xr:uid="{DFD0156A-5E62-4A2C-BE39-009A5CE71178}"/>
    <cellStyle name="Normal 2 5 7 2 2 5" xfId="24064" xr:uid="{24F025C4-5D79-48BB-88A9-EC171B8BD0E8}"/>
    <cellStyle name="Normal 2 5 7 2 2 6" xfId="14035" xr:uid="{9B212586-0B7C-44FA-8E25-890B63668682}"/>
    <cellStyle name="Normal 2 5 7 2 3" xfId="5209" xr:uid="{4C50BEEA-73F1-4A82-ABCF-46D23E4DE1C1}"/>
    <cellStyle name="Normal 2 5 7 2 3 2" xfId="6826" xr:uid="{2302DFB2-082C-41C2-B0A8-0CE6712535FD}"/>
    <cellStyle name="Normal 2 5 7 2 3 3" xfId="28341" xr:uid="{6E931B2F-CB71-45B5-B0E0-C6894E504974}"/>
    <cellStyle name="Normal 2 5 7 2 3 4" xfId="15069" xr:uid="{4CCE2636-77A4-4959-8062-7BD4968D09CB}"/>
    <cellStyle name="Normal 2 5 7 2 4" xfId="5410" xr:uid="{B7AC6CBA-4674-4784-92FF-559DEB009711}"/>
    <cellStyle name="Normal 2 5 7 2 4 2" xfId="27539" xr:uid="{A89C0B03-10B1-4EDB-8C2A-5C601EC68C90}"/>
    <cellStyle name="Normal 2 5 7 2 4 3" xfId="26748" xr:uid="{99A9257B-37A8-4177-B477-1C53EB6C8FAB}"/>
    <cellStyle name="Normal 2 5 7 2 4 4" xfId="17901" xr:uid="{5A11B73E-356B-4399-90AD-69D0BEFFEE33}"/>
    <cellStyle name="Normal 2 5 7 2 5" xfId="10614" xr:uid="{3530BA7B-6ED0-41F7-ACA0-3AD020D71D7C}"/>
    <cellStyle name="Normal 2 5 7 2 5 2" xfId="29751" xr:uid="{1267F76B-3082-43EF-B760-27182456B8B5}"/>
    <cellStyle name="Normal 2 5 7 2 5 3" xfId="20734" xr:uid="{3F616491-7F5E-4BEA-BE44-876A6A62944E}"/>
    <cellStyle name="Normal 2 5 7 2 6" xfId="25324" xr:uid="{16D714CA-29EC-4956-BE2C-C1803E8517B9}"/>
    <cellStyle name="Normal 2 5 7 2 7" xfId="13337" xr:uid="{64D94173-9B49-452F-804A-481962C617D7}"/>
    <cellStyle name="Normal 2 5 7 3" xfId="946" xr:uid="{00000000-0005-0000-0000-0000B2030000}"/>
    <cellStyle name="Normal 2 5 7 3 2" xfId="6827" xr:uid="{6A7FA6E2-62BF-40A6-8226-614B256125EF}"/>
    <cellStyle name="Normal 2 5 7 3 2 2" xfId="27945" xr:uid="{94E55532-4610-41AE-A10E-3AB1ABDD69F9}"/>
    <cellStyle name="Normal 2 5 7 3 2 3" xfId="27137" xr:uid="{0C506A20-8895-4174-9548-3A180DE94F6B}"/>
    <cellStyle name="Normal 2 5 7 3 2 4" xfId="15070" xr:uid="{E75225A9-58A1-4AFF-A3F1-CCBD71B29F7F}"/>
    <cellStyle name="Normal 2 5 7 3 3" xfId="5877" xr:uid="{4DD19727-8884-4FDE-B4E3-71695DD7B295}"/>
    <cellStyle name="Normal 2 5 7 3 3 2" xfId="28276" xr:uid="{505729CB-664D-4BF0-80F6-F4EACD4D7B7D}"/>
    <cellStyle name="Normal 2 5 7 3 3 3" xfId="28317" xr:uid="{81E0A50B-7685-4B37-844B-21744D1CD4E2}"/>
    <cellStyle name="Normal 2 5 7 3 3 4" xfId="17902" xr:uid="{1AAFE45C-AB65-4F86-956D-18CD9B2AFD3A}"/>
    <cellStyle name="Normal 2 5 7 3 4" xfId="10615" xr:uid="{421D322D-507A-48E2-B756-6FBC63789394}"/>
    <cellStyle name="Normal 2 5 7 3 4 2" xfId="29752" xr:uid="{7A56E524-D4FC-4F29-84E5-D0A2780376A2}"/>
    <cellStyle name="Normal 2 5 7 3 4 3" xfId="20735" xr:uid="{EA1E3B20-3799-4852-9B3D-2FE52723277D}"/>
    <cellStyle name="Normal 2 5 7 3 5" xfId="25256" xr:uid="{D59394C2-C4F2-42B8-A21B-C579FA6ED492}"/>
    <cellStyle name="Normal 2 5 7 3 6" xfId="13795" xr:uid="{A02B037F-94C8-4143-AB4F-C97BBA5AB971}"/>
    <cellStyle name="Normal 2 5 7 4" xfId="2041" xr:uid="{A778FE20-A4A6-41EB-8C79-B59CD6415638}"/>
    <cellStyle name="Normal 2 5 7 4 2" xfId="7268" xr:uid="{ED45BF75-BE53-489B-B7D3-4B154EE5287F}"/>
    <cellStyle name="Normal 2 5 7 4 2 2" xfId="29092" xr:uid="{C1868094-18F4-427E-A11A-FF71963341E7}"/>
    <cellStyle name="Normal 2 5 7 4 2 3" xfId="18450" xr:uid="{32445FE2-FAF9-4192-8538-DF174E72652C}"/>
    <cellStyle name="Normal 2 5 7 4 3" xfId="5875" xr:uid="{C9ACADCF-5DF8-4BB2-8125-7D6645C12B9B}"/>
    <cellStyle name="Normal 2 5 7 4 3 2" xfId="21283" xr:uid="{4B97D0A2-14C7-4106-A497-6FE7A9F7E57D}"/>
    <cellStyle name="Normal 2 5 7 4 4" xfId="23673" xr:uid="{ECF329F5-FC74-485D-BB80-18197DD013DF}"/>
    <cellStyle name="Normal 2 5 7 4 5" xfId="15617" xr:uid="{CABD1D49-30EB-4FFD-9517-F2BD6FE6CA2B}"/>
    <cellStyle name="Normal 2 5 7 5" xfId="4371" xr:uid="{7C182BEA-5854-40C1-9FCD-1672BA928402}"/>
    <cellStyle name="Normal 2 5 7 5 2" xfId="6825" xr:uid="{C03DA4F8-539C-45B2-AE63-65AEA5850AC1}"/>
    <cellStyle name="Normal 2 5 7 5 2 2" xfId="29329" xr:uid="{D82F0235-2F48-4143-90E8-33F7C20759E1}"/>
    <cellStyle name="Normal 2 5 7 5 2 3" xfId="19765" xr:uid="{D9BD3237-163D-4A20-8CA1-3FA7A5389243}"/>
    <cellStyle name="Normal 2 5 7 5 3" xfId="12380" xr:uid="{17C1166D-8508-4305-A295-DD0C8E7EBC2A}"/>
    <cellStyle name="Normal 2 5 7 5 3 2" xfId="22598" xr:uid="{84413CC9-98CA-4999-878C-3DDB06B843AC}"/>
    <cellStyle name="Normal 2 5 7 5 4" xfId="23635" xr:uid="{6F2904DB-C4BF-4DFD-AFCF-4F5B6284B420}"/>
    <cellStyle name="Normal 2 5 7 5 5" xfId="16932" xr:uid="{328BA620-C35A-4A8C-9C82-9BCD660C248A}"/>
    <cellStyle name="Normal 2 5 7 6" xfId="5340" xr:uid="{E40E55FD-B49C-404C-8DC9-E2ECD4C04F79}"/>
    <cellStyle name="Normal 2 5 7 6 2" xfId="27984" xr:uid="{3A10F556-8163-44AE-ADF1-FC75CBDF266A}"/>
    <cellStyle name="Normal 2 5 7 6 3" xfId="27308" xr:uid="{C802765E-2F22-4BA0-89B8-F7E07F12B986}"/>
    <cellStyle name="Normal 2 5 7 6 4" xfId="15068" xr:uid="{7F1467B2-98B2-4349-96FB-0C577C75E81A}"/>
    <cellStyle name="Normal 2 5 7 7" xfId="8619" xr:uid="{A9132200-A462-4352-8911-495275073DFA}"/>
    <cellStyle name="Normal 2 5 7 7 2" xfId="28328" xr:uid="{BFEF2F5F-364B-4B48-9182-10B7EFCD6B26}"/>
    <cellStyle name="Normal 2 5 7 7 3" xfId="17900" xr:uid="{67DD3B68-9078-4EE4-9FE0-7E0E1384EF75}"/>
    <cellStyle name="Normal 2 5 7 8" xfId="10613" xr:uid="{D14CC4CC-0BD6-4ABA-8569-329881778370}"/>
    <cellStyle name="Normal 2 5 7 8 2" xfId="20733" xr:uid="{F953E456-08AA-42FC-BA23-011EE024DAEB}"/>
    <cellStyle name="Normal 2 5 7 9" xfId="24374" xr:uid="{9C6CBCBC-FD27-4908-AE9B-0F0EABEEF049}"/>
    <cellStyle name="Normal 2 5 8" xfId="947" xr:uid="{00000000-0005-0000-0000-0000B3030000}"/>
    <cellStyle name="Normal 2 5 8 10" xfId="13180" xr:uid="{5711F0F8-3D80-4035-B1AC-CA6726CC35E1}"/>
    <cellStyle name="Normal 2 5 8 2" xfId="948" xr:uid="{00000000-0005-0000-0000-0000B4030000}"/>
    <cellStyle name="Normal 2 5 8 2 2" xfId="2044" xr:uid="{06B7A7D0-EA6F-4699-BC3B-9F692435582A}"/>
    <cellStyle name="Normal 2 5 8 2 2 2" xfId="7271" xr:uid="{86826A8D-CEBB-441D-9070-13D0B1BE7ECC}"/>
    <cellStyle name="Normal 2 5 8 2 2 2 2" xfId="27046" xr:uid="{52D48F94-8D17-4110-ABE4-D42C7F4AFDCF}"/>
    <cellStyle name="Normal 2 5 8 2 2 2 3" xfId="27599" xr:uid="{E063526C-5C2F-4D44-9465-2EEE19830D4F}"/>
    <cellStyle name="Normal 2 5 8 2 2 2 4" xfId="16181" xr:uid="{5139C8D0-1277-48F3-A91B-DE32B8729F37}"/>
    <cellStyle name="Normal 2 5 8 2 2 3" xfId="5879" xr:uid="{049E2FF0-597D-49FD-B6EF-3824A2B084CA}"/>
    <cellStyle name="Normal 2 5 8 2 2 3 2" xfId="28439" xr:uid="{722B292C-9947-44C6-A30A-8A59864CF1EA}"/>
    <cellStyle name="Normal 2 5 8 2 2 3 3" xfId="19014" xr:uid="{549347B6-8F26-4138-A29D-06F7F9A15E15}"/>
    <cellStyle name="Normal 2 5 8 2 2 4" xfId="11659" xr:uid="{AAB79C52-BA52-434D-8FC8-64246A62B80D}"/>
    <cellStyle name="Normal 2 5 8 2 2 4 2" xfId="21847" xr:uid="{C2C55067-09D7-4B72-A9FE-60B18663ABA0}"/>
    <cellStyle name="Normal 2 5 8 2 2 5" xfId="25593" xr:uid="{1E09A4B5-B031-4838-BDAB-23A1FD2A4D1D}"/>
    <cellStyle name="Normal 2 5 8 2 2 6" xfId="14036" xr:uid="{B8830590-1F4C-4803-8041-7CAE77D1898F}"/>
    <cellStyle name="Normal 2 5 8 2 3" xfId="5210" xr:uid="{1CA043C3-4DBA-4A52-9D65-A49C3C70A8C1}"/>
    <cellStyle name="Normal 2 5 8 2 3 2" xfId="6829" xr:uid="{7DCF2D7F-8CDC-4D30-B057-EEF91A7DCA79}"/>
    <cellStyle name="Normal 2 5 8 2 3 3" xfId="28552" xr:uid="{62FE9104-4C2B-44FB-A33E-655C36ACD80E}"/>
    <cellStyle name="Normal 2 5 8 2 3 4" xfId="15072" xr:uid="{25F58F58-E8FA-4617-8615-8D105B94C681}"/>
    <cellStyle name="Normal 2 5 8 2 4" xfId="5411" xr:uid="{EBFF7962-E901-4F9A-BA71-8639F54BBA50}"/>
    <cellStyle name="Normal 2 5 8 2 4 2" xfId="28991" xr:uid="{C251B58D-F0B6-4999-96AE-B3D6B4A1ED7F}"/>
    <cellStyle name="Normal 2 5 8 2 4 3" xfId="26536" xr:uid="{054B64FB-65F1-4D08-A3DF-CA68CA35C916}"/>
    <cellStyle name="Normal 2 5 8 2 4 4" xfId="17904" xr:uid="{ABA8C95B-8E26-48E6-8676-3B60D00DA843}"/>
    <cellStyle name="Normal 2 5 8 2 5" xfId="10617" xr:uid="{D8AF6F44-D95C-4291-B91D-72E3C2C2936C}"/>
    <cellStyle name="Normal 2 5 8 2 5 2" xfId="29753" xr:uid="{8789ABE1-3E12-44E2-9F15-38B884F58E4E}"/>
    <cellStyle name="Normal 2 5 8 2 5 3" xfId="20737" xr:uid="{A43DE0C5-3E44-4221-99B2-66343BD44210}"/>
    <cellStyle name="Normal 2 5 8 2 6" xfId="24386" xr:uid="{C35E71FA-2213-4FF5-8653-05B6E4E81D69}"/>
    <cellStyle name="Normal 2 5 8 2 7" xfId="13338" xr:uid="{A3515A0C-B805-4C58-887B-3C5FAC1FDFC1}"/>
    <cellStyle name="Normal 2 5 8 3" xfId="949" xr:uid="{00000000-0005-0000-0000-0000B5030000}"/>
    <cellStyle name="Normal 2 5 8 3 2" xfId="6830" xr:uid="{A86E91BA-4DB8-4BCB-9AC6-E60215117F61}"/>
    <cellStyle name="Normal 2 5 8 3 2 2" xfId="28131" xr:uid="{57818D87-960E-44A4-B50E-0E4692E5851C}"/>
    <cellStyle name="Normal 2 5 8 3 2 3" xfId="26733" xr:uid="{41D2CE92-C367-47EE-A391-4B3779189FBA}"/>
    <cellStyle name="Normal 2 5 8 3 2 4" xfId="15073" xr:uid="{E29375EB-579F-41CC-9939-A66A2C1EFA5F}"/>
    <cellStyle name="Normal 2 5 8 3 3" xfId="5880" xr:uid="{49360896-23E2-4BE0-910E-E54C265CBC87}"/>
    <cellStyle name="Normal 2 5 8 3 3 2" xfId="28987" xr:uid="{D7475118-BB6B-4589-92AD-77CB2508B8F5}"/>
    <cellStyle name="Normal 2 5 8 3 3 3" xfId="28211" xr:uid="{E2E4412B-9F5F-4B2B-85FA-E5CAFC049EBF}"/>
    <cellStyle name="Normal 2 5 8 3 3 4" xfId="17905" xr:uid="{6312E7D1-E72F-405B-9676-C7564791E984}"/>
    <cellStyle name="Normal 2 5 8 3 4" xfId="10618" xr:uid="{279939EC-FC19-4245-B2F9-3806610E85D2}"/>
    <cellStyle name="Normal 2 5 8 3 4 2" xfId="29754" xr:uid="{BCD8DC87-1239-43EB-826B-A63516940FE7}"/>
    <cellStyle name="Normal 2 5 8 3 4 3" xfId="20738" xr:uid="{5DC66481-99E0-45C1-860B-F217E736435E}"/>
    <cellStyle name="Normal 2 5 8 3 5" xfId="24409" xr:uid="{CC137B2B-8691-4FDB-9C39-4544CA27DF69}"/>
    <cellStyle name="Normal 2 5 8 3 6" xfId="13796" xr:uid="{068FED1D-24A3-4BB3-BBAD-22292AFFD4AF}"/>
    <cellStyle name="Normal 2 5 8 4" xfId="2043" xr:uid="{25610CE4-D4DF-47DC-8CA7-28406DBF33D4}"/>
    <cellStyle name="Normal 2 5 8 4 2" xfId="7270" xr:uid="{2913AC4E-FEAD-40A6-87DE-3813BCC24C00}"/>
    <cellStyle name="Normal 2 5 8 4 2 2" xfId="28213" xr:uid="{5802B238-95B0-4A13-B996-C2D027937147}"/>
    <cellStyle name="Normal 2 5 8 4 2 3" xfId="18451" xr:uid="{D869A609-1629-40CA-ADC1-0D6DE7C87F0C}"/>
    <cellStyle name="Normal 2 5 8 4 3" xfId="5878" xr:uid="{A8CD0DFA-04F5-49CB-A277-3FB732A89AB4}"/>
    <cellStyle name="Normal 2 5 8 4 3 2" xfId="21284" xr:uid="{9E347971-D98B-4809-8E7A-9085686B521A}"/>
    <cellStyle name="Normal 2 5 8 4 4" xfId="25584" xr:uid="{67619165-E6C1-424F-912E-D5ED8A8D3D83}"/>
    <cellStyle name="Normal 2 5 8 4 5" xfId="15618" xr:uid="{8D3114AB-54DB-40E2-A7FC-E912F541C3BC}"/>
    <cellStyle name="Normal 2 5 8 5" xfId="4372" xr:uid="{14B3F24D-1E62-43B5-B579-11F9F8C39E87}"/>
    <cellStyle name="Normal 2 5 8 5 2" xfId="6828" xr:uid="{4F2ECDF8-15C5-487A-8222-0ADC546B61B4}"/>
    <cellStyle name="Normal 2 5 8 5 2 2" xfId="29330" xr:uid="{89F9EE4D-5A91-49D5-8A13-7913C884C1FD}"/>
    <cellStyle name="Normal 2 5 8 5 2 3" xfId="19766" xr:uid="{FBBD2990-61A0-4083-9F81-B5DB6E8A11C8}"/>
    <cellStyle name="Normal 2 5 8 5 3" xfId="12381" xr:uid="{69516DC6-D7AB-4517-83D5-9A66A8AA9806}"/>
    <cellStyle name="Normal 2 5 8 5 3 2" xfId="22599" xr:uid="{2272A9C8-417B-4B8C-937C-AF432E5F5AEE}"/>
    <cellStyle name="Normal 2 5 8 5 4" xfId="25063" xr:uid="{3505AEA2-E2D1-48FD-94CD-54A4A7B86C23}"/>
    <cellStyle name="Normal 2 5 8 5 5" xfId="16933" xr:uid="{1FF2A2E8-A30A-41AC-9A4C-E3EC6FF1B92E}"/>
    <cellStyle name="Normal 2 5 8 6" xfId="5341" xr:uid="{C4E54E9D-8B94-46B3-AD88-16C1188FB414}"/>
    <cellStyle name="Normal 2 5 8 6 2" xfId="28048" xr:uid="{0E2FB87D-DB6B-4357-84CD-F5D3DAC35FBF}"/>
    <cellStyle name="Normal 2 5 8 6 3" xfId="27883" xr:uid="{CA7B4078-9E71-48CE-A0C5-D13724207C3A}"/>
    <cellStyle name="Normal 2 5 8 6 4" xfId="15071" xr:uid="{F74E4527-7039-43C7-9E37-9D93D7F66CAA}"/>
    <cellStyle name="Normal 2 5 8 7" xfId="8620" xr:uid="{205D2B00-A6AB-452B-B971-110F3F11302D}"/>
    <cellStyle name="Normal 2 5 8 7 2" xfId="27474" xr:uid="{C21319D9-FEE6-4594-9937-3B1D01EF190F}"/>
    <cellStyle name="Normal 2 5 8 7 3" xfId="17903" xr:uid="{4D2DDB40-455D-4095-8438-59EF8106C754}"/>
    <cellStyle name="Normal 2 5 8 8" xfId="10616" xr:uid="{F88CF73A-7FE7-4268-A483-DE4D702EEB39}"/>
    <cellStyle name="Normal 2 5 8 8 2" xfId="20736" xr:uid="{0ABED23E-EE06-4D04-BBC4-3A1B51AC8256}"/>
    <cellStyle name="Normal 2 5 8 9" xfId="24956" xr:uid="{C16C329B-BEFC-4CB9-9BEA-F5C2E041BA24}"/>
    <cellStyle name="Normal 2 5 9" xfId="950" xr:uid="{00000000-0005-0000-0000-0000B6030000}"/>
    <cellStyle name="Normal 2 5 9 10" xfId="13110" xr:uid="{726CD93C-E2B4-40A5-A81D-2232546A6A4C}"/>
    <cellStyle name="Normal 2 5 9 2" xfId="2045" xr:uid="{ADF44C5B-FD76-4C0E-B7AA-429AF02B57CE}"/>
    <cellStyle name="Normal 2 5 9 2 2" xfId="7272" xr:uid="{45B9720B-59BE-4B49-8122-509BB8466594}"/>
    <cellStyle name="Normal 2 5 9 2 2 2" xfId="26106" xr:uid="{1EAF226C-A228-477E-8B9E-0405889054A1}"/>
    <cellStyle name="Normal 2 5 9 2 2 3" xfId="28332" xr:uid="{98D6A4EC-B9C1-454A-A6C6-37383ECA1FA5}"/>
    <cellStyle name="Normal 2 5 9 2 2 4" xfId="16466" xr:uid="{25BA283F-8FFC-4D3A-A0A7-694CE4DA3B6A}"/>
    <cellStyle name="Normal 2 5 9 2 3" xfId="5881" xr:uid="{4EE5FA69-8BD6-4420-A096-96922AD11CAA}"/>
    <cellStyle name="Normal 2 5 9 2 3 2" xfId="27758" xr:uid="{DD9816A4-7602-4184-AAB8-6A42C0051A8F}"/>
    <cellStyle name="Normal 2 5 9 2 3 3" xfId="29238" xr:uid="{22966FAA-E8B9-4501-A640-65E8FDFF7137}"/>
    <cellStyle name="Normal 2 5 9 2 3 4" xfId="19299" xr:uid="{BB0253F6-B83A-409D-A630-82A73154461A}"/>
    <cellStyle name="Normal 2 5 9 2 4" xfId="11919" xr:uid="{5D8CE336-6C45-4279-8A11-B080B0540A7B}"/>
    <cellStyle name="Normal 2 5 9 2 4 2" xfId="29824" xr:uid="{88468312-A423-415E-BEE4-799C2BCBDE75}"/>
    <cellStyle name="Normal 2 5 9 2 4 3" xfId="22132" xr:uid="{B193C3F6-8810-454B-9A39-D9A55F1E6FD1}"/>
    <cellStyle name="Normal 2 5 9 2 5" xfId="24785" xr:uid="{8A12BA69-635D-407F-A222-C46980A04ADB}"/>
    <cellStyle name="Normal 2 5 9 2 6" xfId="14389" xr:uid="{A4D06587-9FA6-4E90-BB10-C1033CED356C}"/>
    <cellStyle name="Normal 2 5 9 3" xfId="3678" xr:uid="{76928DEB-570C-40AD-8CBD-1B23828B2623}"/>
    <cellStyle name="Normal 2 5 9 3 2" xfId="6831" xr:uid="{68CDAA91-8140-431B-8C07-2F87825F9167}"/>
    <cellStyle name="Normal 2 5 9 3 2 2" xfId="27871" xr:uid="{9C0FA70F-6FB2-498B-BBE1-3FF30E69DD60}"/>
    <cellStyle name="Normal 2 5 9 3 2 3" xfId="16014" xr:uid="{1A243A80-22EE-4538-864C-68A9C2046587}"/>
    <cellStyle name="Normal 2 5 9 3 3" xfId="9346" xr:uid="{7FDA8B24-D6A4-40B2-A117-EAF3E7D271F9}"/>
    <cellStyle name="Normal 2 5 9 3 3 2" xfId="18847" xr:uid="{99011C2D-1A20-4606-9DC2-4D6D15FC9B7B}"/>
    <cellStyle name="Normal 2 5 9 3 4" xfId="11503" xr:uid="{A56AA44B-D2C7-4A78-8BF0-F52B29CC8B37}"/>
    <cellStyle name="Normal 2 5 9 3 4 2" xfId="21680" xr:uid="{485A6376-12F8-4ED3-97B3-154907479DFD}"/>
    <cellStyle name="Normal 2 5 9 3 5" xfId="24494" xr:uid="{F1186E51-7425-4351-A79F-0A89CEF771EB}"/>
    <cellStyle name="Normal 2 5 9 3 6" xfId="13783" xr:uid="{3153E935-D2DC-4808-9863-D8F5359F36DA}"/>
    <cellStyle name="Normal 2 5 9 4" xfId="3304" xr:uid="{8E145841-E130-49A8-AB78-7A82462B244C}"/>
    <cellStyle name="Normal 2 5 9 4 2" xfId="8990" xr:uid="{1CE9092B-A992-4448-B8C8-36E9C7448F3D}"/>
    <cellStyle name="Normal 2 5 9 4 2 2" xfId="28318" xr:uid="{763922DD-3712-4D74-B047-0D075CC4516E}"/>
    <cellStyle name="Normal 2 5 9 4 2 3" xfId="18383" xr:uid="{15612A05-42B8-4A85-AB14-F90BEAB50A13}"/>
    <cellStyle name="Normal 2 5 9 4 3" xfId="11065" xr:uid="{927921A8-BC91-4CB0-A787-45245AB9B34B}"/>
    <cellStyle name="Normal 2 5 9 4 3 2" xfId="21216" xr:uid="{2005A694-9B8E-465B-A01E-874B8AE554BC}"/>
    <cellStyle name="Normal 2 5 9 4 4" xfId="24250" xr:uid="{D2B4D0F4-EFC2-403D-8689-7F484E8583DD}"/>
    <cellStyle name="Normal 2 5 9 4 5" xfId="15550" xr:uid="{842C723F-9008-4533-BF93-B33C280A6B80}"/>
    <cellStyle name="Normal 2 5 9 5" xfId="4234" xr:uid="{B7410A9A-74F7-422B-917E-0FDB72535445}"/>
    <cellStyle name="Normal 2 5 9 5 2" xfId="9681" xr:uid="{8CE97493-C5F3-4E68-A877-8310B18DF691}"/>
    <cellStyle name="Normal 2 5 9 5 2 2" xfId="19629" xr:uid="{D2F0A001-B1AF-4DB4-9A67-870E673573BE}"/>
    <cellStyle name="Normal 2 5 9 5 3" xfId="12246" xr:uid="{A86EF216-B5F6-41E4-9AA9-CFFFF6F8B283}"/>
    <cellStyle name="Normal 2 5 9 5 3 2" xfId="22462" xr:uid="{EA3DE660-F608-4129-AC4C-86E476D8A87B}"/>
    <cellStyle name="Normal 2 5 9 5 4" xfId="28466" xr:uid="{A0DC9234-9D11-4AE7-BFB4-431B6E3B72A2}"/>
    <cellStyle name="Normal 2 5 9 5 5" xfId="16796" xr:uid="{21DE5646-BBD8-46F3-AC9A-7146F2CAA946}"/>
    <cellStyle name="Normal 2 5 9 6" xfId="8064" xr:uid="{021E361F-AA65-4D59-B448-9CEDA0DE7D0F}"/>
    <cellStyle name="Normal 2 5 9 6 2" xfId="15074" xr:uid="{97081853-7265-450C-A438-7D90648B3712}"/>
    <cellStyle name="Normal 2 5 9 7" xfId="8621" xr:uid="{431AA6F6-26B7-4FAB-9161-1B34531CB947}"/>
    <cellStyle name="Normal 2 5 9 7 2" xfId="17906" xr:uid="{DE64124B-EBB9-4AFF-B6D3-A5EA995AB9E4}"/>
    <cellStyle name="Normal 2 5 9 8" xfId="10619" xr:uid="{70FAECD1-7213-4850-8CFA-7C70C6FCAE46}"/>
    <cellStyle name="Normal 2 5 9 8 2" xfId="20739" xr:uid="{77702488-79A8-4DF5-98E6-093CA841E4C5}"/>
    <cellStyle name="Normal 2 5 9 9" xfId="26005" xr:uid="{0500B1F5-B9E7-4C68-95D6-2E19294762FA}"/>
    <cellStyle name="Normal 2 6" xfId="951" xr:uid="{00000000-0005-0000-0000-0000B7030000}"/>
    <cellStyle name="Normal 2 6 10" xfId="8065" xr:uid="{FB2A7BB2-C009-4CD7-BE83-8D7789044D72}"/>
    <cellStyle name="Normal 2 6 10 2" xfId="15075" xr:uid="{BC9FB5B2-62E1-460A-AF13-BEA2F70EE0F1}"/>
    <cellStyle name="Normal 2 6 11" xfId="8622" xr:uid="{6881EEA7-2C69-4410-9322-E07178E9F807}"/>
    <cellStyle name="Normal 2 6 11 2" xfId="17907" xr:uid="{8250FA41-7F48-4B7E-8E23-328B64807AE8}"/>
    <cellStyle name="Normal 2 6 12" xfId="10620" xr:uid="{94E60F32-33C2-44C0-9277-B36D4491A570}"/>
    <cellStyle name="Normal 2 6 12 2" xfId="20740" xr:uid="{F48A14A0-9D49-4564-997E-99B563859BCE}"/>
    <cellStyle name="Normal 2 6 13" xfId="23419" xr:uid="{36266B31-3E3E-463B-9355-2B3262492D6F}"/>
    <cellStyle name="Normal 2 6 14" xfId="13004" xr:uid="{7B763B1D-8A93-4717-BFE8-0BD086130CCD}"/>
    <cellStyle name="Normal 2 6 15" xfId="29900" xr:uid="{AAD21555-3005-4662-B72E-AA5BD4E5EB5F}"/>
    <cellStyle name="Normal 2 6 2" xfId="952" xr:uid="{00000000-0005-0000-0000-0000B8030000}"/>
    <cellStyle name="Normal 2 6 2 10" xfId="8623" xr:uid="{DE15B081-F69C-4866-9EA7-D428306124EA}"/>
    <cellStyle name="Normal 2 6 2 10 2" xfId="17908" xr:uid="{3D5B5486-A7CB-4DE6-87AD-E79A067DC209}"/>
    <cellStyle name="Normal 2 6 2 11" xfId="10621" xr:uid="{51995A94-67A8-4494-A216-E6E97AE3EA3D}"/>
    <cellStyle name="Normal 2 6 2 11 2" xfId="20741" xr:uid="{9142F367-63A1-4EA8-A057-5D998C86D845}"/>
    <cellStyle name="Normal 2 6 2 12" xfId="25286" xr:uid="{7CA5C692-A1E6-4027-816A-0A42AC210B6E}"/>
    <cellStyle name="Normal 2 6 2 13" xfId="13064" xr:uid="{04348548-7210-4BC1-BF5D-E40E058D57DC}"/>
    <cellStyle name="Normal 2 6 2 2" xfId="953" xr:uid="{00000000-0005-0000-0000-0000B9030000}"/>
    <cellStyle name="Normal 2 6 2 2 10" xfId="13629" xr:uid="{C16A1CAA-770D-4841-92A5-5C810774FBCF}"/>
    <cellStyle name="Normal 2 6 2 2 2" xfId="2048" xr:uid="{59E9FE6A-128E-4121-B49B-7B708167C6AE}"/>
    <cellStyle name="Normal 2 6 2 2 2 2" xfId="2570" xr:uid="{744BCC95-CD4E-4225-A8E5-BC47738FD1F5}"/>
    <cellStyle name="Normal 2 6 2 2 2 2 2" xfId="7603" xr:uid="{5ECD984D-4065-4DC1-AA9D-95D89778E13C}"/>
    <cellStyle name="Normal 2 6 2 2 2 2 2 2" xfId="26436" xr:uid="{67115848-3E1B-4091-98E0-4545E09F52EA}"/>
    <cellStyle name="Normal 2 6 2 2 2 2 2 3" xfId="16469" xr:uid="{48A62CBC-6D11-4B7E-A55C-DE0A297C0B40}"/>
    <cellStyle name="Normal 2 6 2 2 2 2 3" xfId="6418" xr:uid="{FAE177DA-AE25-49B8-9906-DE8E835B8203}"/>
    <cellStyle name="Normal 2 6 2 2 2 2 3 2" xfId="19302" xr:uid="{3C9C5654-C51C-4B56-B592-E77CA7034476}"/>
    <cellStyle name="Normal 2 6 2 2 2 2 4" xfId="11922" xr:uid="{0C1A178B-A8CC-4844-8C0E-77CCB814186B}"/>
    <cellStyle name="Normal 2 6 2 2 2 2 4 2" xfId="22135" xr:uid="{577B69E3-3748-4CD7-82DB-83F7057CDF9A}"/>
    <cellStyle name="Normal 2 6 2 2 2 2 5" xfId="25374" xr:uid="{862541FC-7338-43C8-B6A3-8843E58C3894}"/>
    <cellStyle name="Normal 2 6 2 2 2 2 6" xfId="14392" xr:uid="{9E1439A9-E345-4EF3-BC96-D87CA239E870}"/>
    <cellStyle name="Normal 2 6 2 2 2 3" xfId="4735" xr:uid="{1847AAA3-86A7-43C3-B1CC-D36505CE6848}"/>
    <cellStyle name="Normal 2 6 2 2 2 3 2" xfId="10032" xr:uid="{EFFEF533-75E3-4D7B-A5CB-8847EC1535BB}"/>
    <cellStyle name="Normal 2 6 2 2 2 3 2 2" xfId="29476" xr:uid="{3E3D20B2-425B-4885-88DB-E77FF7D533F4}"/>
    <cellStyle name="Normal 2 6 2 2 2 3 2 3" xfId="20069" xr:uid="{14AED35F-26A5-4971-B712-87B21675C368}"/>
    <cellStyle name="Normal 2 6 2 2 2 3 3" xfId="12684" xr:uid="{F88C41BA-281F-46FB-8E19-DC2F278236C4}"/>
    <cellStyle name="Normal 2 6 2 2 2 3 3 2" xfId="22902" xr:uid="{519D26CB-E4DF-4BDB-9CB2-EA780C661AF1}"/>
    <cellStyle name="Normal 2 6 2 2 2 3 4" xfId="23923" xr:uid="{12F7D4C5-0C20-49C9-AA60-C363A2FEC01F}"/>
    <cellStyle name="Normal 2 6 2 2 2 3 5" xfId="17236" xr:uid="{D5A019EB-DD8E-4D14-8538-1426012622B3}"/>
    <cellStyle name="Normal 2 6 2 2 2 4" xfId="5884" xr:uid="{45E79AFD-A0AA-4349-AC86-7038B0316FC9}"/>
    <cellStyle name="Normal 2 6 2 2 2 4 2" xfId="26919" xr:uid="{B8DA17DB-3D21-44C1-81F4-C7F71B368D9E}"/>
    <cellStyle name="Normal 2 6 2 2 2 4 3" xfId="16025" xr:uid="{CCF9115E-8490-42AC-B7CD-EF34955B5686}"/>
    <cellStyle name="Normal 2 6 2 2 2 5" xfId="9355" xr:uid="{9C4B6BDB-5301-4503-801A-D74179F63795}"/>
    <cellStyle name="Normal 2 6 2 2 2 5 2" xfId="18858" xr:uid="{6C74A1AB-7583-44A9-A5CB-DD4984B3B695}"/>
    <cellStyle name="Normal 2 6 2 2 2 6" xfId="11514" xr:uid="{E69576AC-2D7E-4BE8-AF01-A4EC22195A89}"/>
    <cellStyle name="Normal 2 6 2 2 2 6 2" xfId="21691" xr:uid="{74A99411-2E6A-4DF2-A843-4BFFC36B62DE}"/>
    <cellStyle name="Normal 2 6 2 2 2 7" xfId="25083" xr:uid="{C16AEF2D-6293-417C-8C31-EEFFDDCBEB0B}"/>
    <cellStyle name="Normal 2 6 2 2 2 8" xfId="13799" xr:uid="{6792B156-746D-420D-B9F9-3CAE0A4815CE}"/>
    <cellStyle name="Normal 2 6 2 2 3" xfId="2571" xr:uid="{604591DB-8397-404E-9DA7-4995FE5D27D4}"/>
    <cellStyle name="Normal 2 6 2 2 3 2" xfId="4903" xr:uid="{83F9BE49-1846-4AFD-92DD-12D5C71EBEA5}"/>
    <cellStyle name="Normal 2 6 2 2 3 2 2" xfId="10174" xr:uid="{C215A54A-22E8-4087-881E-7C4EC8CEEFFD}"/>
    <cellStyle name="Normal 2 6 2 2 3 2 2 2" xfId="20246" xr:uid="{881B4566-9123-4FE4-A2A4-40B1AC7002A9}"/>
    <cellStyle name="Normal 2 6 2 2 3 2 3" xfId="12852" xr:uid="{DEAE52BE-158B-4C2C-A0AA-2C100B56DD67}"/>
    <cellStyle name="Normal 2 6 2 2 3 2 3 2" xfId="23079" xr:uid="{1B783DC7-C613-4E69-8DEF-3027C19BA709}"/>
    <cellStyle name="Normal 2 6 2 2 3 2 4" xfId="27626" xr:uid="{B9A94067-C13D-47ED-B74B-F2F6606A9BAB}"/>
    <cellStyle name="Normal 2 6 2 2 3 2 5" xfId="17413" xr:uid="{EFC2ADA4-F419-4A43-831A-EA3409AD2C0E}"/>
    <cellStyle name="Normal 2 6 2 2 3 3" xfId="6419" xr:uid="{889F0B63-615A-401C-978A-FCE301DE4288}"/>
    <cellStyle name="Normal 2 6 2 2 3 3 2" xfId="16470" xr:uid="{9CBF5B58-B945-4C45-A1D5-4FFEB34C2090}"/>
    <cellStyle name="Normal 2 6 2 2 3 4" xfId="9561" xr:uid="{C08B0D2F-9D5F-45DD-8B27-0C8A33E87727}"/>
    <cellStyle name="Normal 2 6 2 2 3 4 2" xfId="19303" xr:uid="{017412CA-1028-42E2-904C-0CBA6AD79645}"/>
    <cellStyle name="Normal 2 6 2 2 3 5" xfId="11923" xr:uid="{D5E5C92D-94AB-4C56-98D3-B14767E4998C}"/>
    <cellStyle name="Normal 2 6 2 2 3 5 2" xfId="22136" xr:uid="{13BFDFD1-EF59-4EB9-9C59-45AD0BF6A4F9}"/>
    <cellStyle name="Normal 2 6 2 2 3 6" xfId="25929" xr:uid="{B38A9F43-762F-4DA2-B2BA-299660B443BB}"/>
    <cellStyle name="Normal 2 6 2 2 3 7" xfId="14393" xr:uid="{C2C626F8-EED7-4E9F-846E-F81E26853626}"/>
    <cellStyle name="Normal 2 6 2 2 4" xfId="2569" xr:uid="{735F0E1A-13EE-49AA-8A96-951D0E8440D3}"/>
    <cellStyle name="Normal 2 6 2 2 4 2" xfId="7602" xr:uid="{2783FA12-19F1-4DA1-80E5-D3557A625126}"/>
    <cellStyle name="Normal 2 6 2 2 4 2 2" xfId="26569" xr:uid="{59ADD8F8-0359-4233-9D3E-D389DD04509D}"/>
    <cellStyle name="Normal 2 6 2 2 4 2 3" xfId="16468" xr:uid="{1F99379F-80FA-4D30-BA21-67527314C6B9}"/>
    <cellStyle name="Normal 2 6 2 2 4 3" xfId="6417" xr:uid="{38E2EF44-4F6F-48C3-A73C-85E2C54EB0C2}"/>
    <cellStyle name="Normal 2 6 2 2 4 3 2" xfId="19301" xr:uid="{17C2589A-A859-4BC8-8EFA-F8113B01EC73}"/>
    <cellStyle name="Normal 2 6 2 2 4 4" xfId="11921" xr:uid="{48965662-36A9-437E-9CDA-A0C4AB56D406}"/>
    <cellStyle name="Normal 2 6 2 2 4 4 2" xfId="22134" xr:uid="{BAB00CF5-F334-4D72-87DF-1626F103CA16}"/>
    <cellStyle name="Normal 2 6 2 2 4 5" xfId="24889" xr:uid="{B4FD62AA-A116-4C52-AB13-636F4FFD2DDB}"/>
    <cellStyle name="Normal 2 6 2 2 4 6" xfId="14391" xr:uid="{10AA539E-3FA5-4B78-82AC-B96F648B137A}"/>
    <cellStyle name="Normal 2 6 2 2 5" xfId="4659" xr:uid="{9EB3434C-7A17-4AD8-AF74-E09F357B3158}"/>
    <cellStyle name="Normal 2 6 2 2 5 2" xfId="6834" xr:uid="{4A181F76-B923-4FEB-8415-E871E84F0ACA}"/>
    <cellStyle name="Normal 2 6 2 2 5 2 2" xfId="29428" xr:uid="{013B02C5-0D6B-48F9-8F96-6D39CFCFAB75}"/>
    <cellStyle name="Normal 2 6 2 2 5 2 3" xfId="19993" xr:uid="{B3A40A22-D469-46BD-9897-05DD3F94258D}"/>
    <cellStyle name="Normal 2 6 2 2 5 3" xfId="12608" xr:uid="{B018BC95-C069-4A61-8015-B7CE4C1AD04B}"/>
    <cellStyle name="Normal 2 6 2 2 5 3 2" xfId="22826" xr:uid="{ACE6EF5D-3378-4343-AAE3-7DD550B0499B}"/>
    <cellStyle name="Normal 2 6 2 2 5 4" xfId="24143" xr:uid="{1AE7FB3B-0E2C-4423-982F-5E2E1012F719}"/>
    <cellStyle name="Normal 2 6 2 2 5 5" xfId="17160" xr:uid="{A53308BF-1F92-4CD4-B746-9C2EA6F94972}"/>
    <cellStyle name="Normal 2 6 2 2 6" xfId="5492" xr:uid="{B65300C4-2A0E-49E9-BA74-A7B1741CE2ED}"/>
    <cellStyle name="Normal 2 6 2 2 6 2" xfId="29000" xr:uid="{087DA705-D36F-4A10-99CD-0C00EA076512}"/>
    <cellStyle name="Normal 2 6 2 2 6 3" xfId="15077" xr:uid="{C7D7A9D1-66E1-4786-868C-95756D64BCF2}"/>
    <cellStyle name="Normal 2 6 2 2 7" xfId="8624" xr:uid="{CEE1CD88-C945-4485-B958-B6C0C2C7B489}"/>
    <cellStyle name="Normal 2 6 2 2 7 2" xfId="17909" xr:uid="{C579C52E-705C-494D-875E-40F64D2AB51B}"/>
    <cellStyle name="Normal 2 6 2 2 8" xfId="10622" xr:uid="{63F5DAC3-D87D-4D73-AE43-B1DCBD913041}"/>
    <cellStyle name="Normal 2 6 2 2 8 2" xfId="20742" xr:uid="{2576261E-AB3F-458F-BE45-1E3D24188A73}"/>
    <cellStyle name="Normal 2 6 2 2 9" xfId="24873" xr:uid="{AA45B445-9BE3-4B6E-80D5-DD8BEE1069ED}"/>
    <cellStyle name="Normal 2 6 2 3" xfId="2047" xr:uid="{51BBA48C-4953-4AD1-8BA7-DB99AEDA6ABE}"/>
    <cellStyle name="Normal 2 6 2 3 2" xfId="2572" xr:uid="{71628E01-DE40-4F5B-A93A-FEA6B42D05BF}"/>
    <cellStyle name="Normal 2 6 2 3 2 2" xfId="7604" xr:uid="{0E670C35-1229-4309-A6A0-5D8B4D0D10B3}"/>
    <cellStyle name="Normal 2 6 2 3 2 2 2" xfId="27934" xr:uid="{6573D201-DA68-4ACE-A2E9-FAF78B6D5010}"/>
    <cellStyle name="Normal 2 6 2 3 2 2 3" xfId="16471" xr:uid="{7ECB3D16-4539-439D-B3C0-C4357B8E997A}"/>
    <cellStyle name="Normal 2 6 2 3 2 3" xfId="6420" xr:uid="{49A9A4BE-EB7C-4FEA-856E-F30635955487}"/>
    <cellStyle name="Normal 2 6 2 3 2 3 2" xfId="19304" xr:uid="{CC44B416-3BA2-4490-9F44-1D18411C4E5F}"/>
    <cellStyle name="Normal 2 6 2 3 2 4" xfId="11924" xr:uid="{E9AAC707-0254-485F-B615-C21E98596917}"/>
    <cellStyle name="Normal 2 6 2 3 2 4 2" xfId="22137" xr:uid="{8C589432-5EB3-4A98-A0D6-0513422DEAA8}"/>
    <cellStyle name="Normal 2 6 2 3 2 5" xfId="23391" xr:uid="{1C33D8F6-B1D9-42A4-80D7-0A76D2A9C317}"/>
    <cellStyle name="Normal 2 6 2 3 2 6" xfId="14394" xr:uid="{A4066F5F-FBD8-499D-818A-6D72C2BCC92F}"/>
    <cellStyle name="Normal 2 6 2 3 3" xfId="4734" xr:uid="{27FC45A5-F87D-4FF6-B876-C8A523EB3DE0}"/>
    <cellStyle name="Normal 2 6 2 3 3 2" xfId="10031" xr:uid="{47AAAEE2-F894-4104-AC08-8C8651E9B47A}"/>
    <cellStyle name="Normal 2 6 2 3 3 2 2" xfId="29475" xr:uid="{E23E5546-0756-4C73-9FAE-BD364096207C}"/>
    <cellStyle name="Normal 2 6 2 3 3 2 3" xfId="20068" xr:uid="{60BBDA38-F43F-423A-B92F-FE3D508A849E}"/>
    <cellStyle name="Normal 2 6 2 3 3 3" xfId="12683" xr:uid="{306384F4-209A-41FA-B595-88A93EAB947E}"/>
    <cellStyle name="Normal 2 6 2 3 3 3 2" xfId="22901" xr:uid="{E3FF6873-BFCF-4489-9509-2614AB01CA45}"/>
    <cellStyle name="Normal 2 6 2 3 3 4" xfId="25836" xr:uid="{CF7CDFC3-A38F-47A7-828D-0FB29AB48833}"/>
    <cellStyle name="Normal 2 6 2 3 3 5" xfId="17235" xr:uid="{60361FCE-2ABD-479E-BCF6-F00146EFBDA4}"/>
    <cellStyle name="Normal 2 6 2 3 4" xfId="5883" xr:uid="{3B19635D-D41B-46AE-833A-27595AD28CE8}"/>
    <cellStyle name="Normal 2 6 2 3 4 2" xfId="28287" xr:uid="{0B288CFB-4B11-465D-8AFE-8F2D7FB3AEF9}"/>
    <cellStyle name="Normal 2 6 2 3 4 3" xfId="16024" xr:uid="{3F226A9C-EC35-4F12-BCF8-F3ACA1F01F3A}"/>
    <cellStyle name="Normal 2 6 2 3 5" xfId="9354" xr:uid="{8BB94CF8-AABD-4127-8C7F-2B5114FD3A9B}"/>
    <cellStyle name="Normal 2 6 2 3 5 2" xfId="18857" xr:uid="{E89AE809-0040-4ECB-84E3-B49046415643}"/>
    <cellStyle name="Normal 2 6 2 3 6" xfId="11513" xr:uid="{B805695F-C0CF-4766-9364-74730AE4DC7C}"/>
    <cellStyle name="Normal 2 6 2 3 6 2" xfId="21690" xr:uid="{D3BCE2A7-FCCA-44DA-B278-EEED3DFE48D0}"/>
    <cellStyle name="Normal 2 6 2 3 7" xfId="25123" xr:uid="{A6A0441B-8F80-499B-9E0A-835040BA292A}"/>
    <cellStyle name="Normal 2 6 2 3 8" xfId="13798" xr:uid="{C79E3222-416E-429A-850E-FA6064DFCA4C}"/>
    <cellStyle name="Normal 2 6 2 4" xfId="2573" xr:uid="{28CDA6A9-A040-4353-A208-3313BDF242BE}"/>
    <cellStyle name="Normal 2 6 2 4 2" xfId="4904" xr:uid="{A3F14D6C-D512-4317-AF0E-C6B11133CFA3}"/>
    <cellStyle name="Normal 2 6 2 4 2 2" xfId="10175" xr:uid="{18A4AB49-FE66-49D6-9E31-F5B47C22990C}"/>
    <cellStyle name="Normal 2 6 2 4 2 2 2" xfId="20247" xr:uid="{B8B5F710-0FA1-4E03-9203-0C92001921D5}"/>
    <cellStyle name="Normal 2 6 2 4 2 3" xfId="12853" xr:uid="{60EB43A9-99F2-45CD-9226-AB71A6AA35E2}"/>
    <cellStyle name="Normal 2 6 2 4 2 3 2" xfId="23080" xr:uid="{D33D61C0-7A8D-419E-9CA9-6EAB45513C20}"/>
    <cellStyle name="Normal 2 6 2 4 2 4" xfId="26603" xr:uid="{1AA73DCD-7D12-42CD-83A3-51675B2593F3}"/>
    <cellStyle name="Normal 2 6 2 4 2 5" xfId="17414" xr:uid="{97A37E74-9C3F-4263-8275-5B0EFAB2228F}"/>
    <cellStyle name="Normal 2 6 2 4 3" xfId="6421" xr:uid="{DD79327A-2D85-426C-BDC3-83B4B3AD48B3}"/>
    <cellStyle name="Normal 2 6 2 4 3 2" xfId="16472" xr:uid="{9889F0C3-86EF-432E-9DB0-AC65F61E3892}"/>
    <cellStyle name="Normal 2 6 2 4 4" xfId="9562" xr:uid="{B7D66376-1C5E-47FF-97E1-418EFAF611C7}"/>
    <cellStyle name="Normal 2 6 2 4 4 2" xfId="19305" xr:uid="{7CC6632C-3882-4F78-82F8-B51F560C517B}"/>
    <cellStyle name="Normal 2 6 2 4 5" xfId="11925" xr:uid="{640D4283-1EA1-4745-9C05-080E15F02C24}"/>
    <cellStyle name="Normal 2 6 2 4 5 2" xfId="22138" xr:uid="{46D58D1A-8C4F-4557-A72C-435CD716B736}"/>
    <cellStyle name="Normal 2 6 2 4 6" xfId="24216" xr:uid="{59C8AEEA-AAB6-4FBF-A265-FC063FFB36F7}"/>
    <cellStyle name="Normal 2 6 2 4 7" xfId="14395" xr:uid="{074FCF7A-E917-4399-8024-7B4F4477CB02}"/>
    <cellStyle name="Normal 2 6 2 5" xfId="2568" xr:uid="{1F6AF8AA-0322-466F-B667-F4350B12932F}"/>
    <cellStyle name="Normal 2 6 2 5 2" xfId="7601" xr:uid="{F887C7B8-554C-4722-9514-2B40FEEC21D4}"/>
    <cellStyle name="Normal 2 6 2 5 2 2" xfId="28030" xr:uid="{43D8AD88-B4DB-4339-9F42-7CBF6214811D}"/>
    <cellStyle name="Normal 2 6 2 5 2 3" xfId="16467" xr:uid="{0A3D0844-39EA-4D8F-B859-91CD8E93BF48}"/>
    <cellStyle name="Normal 2 6 2 5 3" xfId="6416" xr:uid="{00E8F895-BCE2-45C6-A4B1-E389A990DA70}"/>
    <cellStyle name="Normal 2 6 2 5 3 2" xfId="19300" xr:uid="{2DDA0484-0309-4EF3-9985-1545D50C449B}"/>
    <cellStyle name="Normal 2 6 2 5 4" xfId="11920" xr:uid="{0E5EE3CD-89A6-467E-A02C-BAA333B04A50}"/>
    <cellStyle name="Normal 2 6 2 5 4 2" xfId="22133" xr:uid="{7160A418-EF54-4E4A-A848-6B93D62F0601}"/>
    <cellStyle name="Normal 2 6 2 5 5" xfId="24879" xr:uid="{B6406BE0-37B8-4D2B-8051-27ABB67B11A5}"/>
    <cellStyle name="Normal 2 6 2 5 6" xfId="14390" xr:uid="{16EA5D69-05F0-4E4D-A262-9548AD60F460}"/>
    <cellStyle name="Normal 2 6 2 6" xfId="3516" xr:uid="{B02382FC-BD75-4153-88F4-2D6F4E916C7A}"/>
    <cellStyle name="Normal 2 6 2 6 2" xfId="6833" xr:uid="{5A46F17E-89EB-403A-A4F2-EBAC149C38CA}"/>
    <cellStyle name="Normal 2 6 2 6 2 2" xfId="28688" xr:uid="{91AA3602-B8FC-4339-8A74-290B5E308704}"/>
    <cellStyle name="Normal 2 6 2 6 2 3" xfId="15808" xr:uid="{7EE0D6A4-48F1-4B6C-AF98-48315A25E5D8}"/>
    <cellStyle name="Normal 2 6 2 6 3" xfId="9170" xr:uid="{7527BE22-7B28-4C0F-9051-59FC809A942D}"/>
    <cellStyle name="Normal 2 6 2 6 3 2" xfId="18641" xr:uid="{7679F05F-C5DD-42E7-A986-69BABEBE7EEC}"/>
    <cellStyle name="Normal 2 6 2 6 4" xfId="11299" xr:uid="{73C7925F-6225-4530-9032-A50EA36D67F0}"/>
    <cellStyle name="Normal 2 6 2 6 4 2" xfId="21474" xr:uid="{BFD5D697-0CEB-4E53-9D6E-E6EB37274681}"/>
    <cellStyle name="Normal 2 6 2 6 5" xfId="24028" xr:uid="{0ACC023B-FBD5-4A6F-8609-E382393AD99F}"/>
    <cellStyle name="Normal 2 6 2 6 6" xfId="13526" xr:uid="{0707DDE8-78E6-488C-B6FA-6735E39572D9}"/>
    <cellStyle name="Normal 2 6 2 7" xfId="3258" xr:uid="{F570ABCC-3E42-4269-8614-1F7A1FC42DF4}"/>
    <cellStyle name="Normal 2 6 2 7 2" xfId="8946" xr:uid="{80772A4B-5D1C-471B-BC6D-98EB43F6D60A}"/>
    <cellStyle name="Normal 2 6 2 7 2 2" xfId="18337" xr:uid="{00E72E03-BE7B-4B8D-A7F4-7F092D5D55A0}"/>
    <cellStyle name="Normal 2 6 2 7 3" xfId="11019" xr:uid="{AD4EDBD3-B4D6-4A78-91B0-9CC6307B8293}"/>
    <cellStyle name="Normal 2 6 2 7 3 2" xfId="21170" xr:uid="{A06D8141-103B-4172-A539-E064438067DB}"/>
    <cellStyle name="Normal 2 6 2 7 4" xfId="24937" xr:uid="{F2E27317-282E-4BC5-97C7-8A66CB5D6153}"/>
    <cellStyle name="Normal 2 6 2 7 5" xfId="15504" xr:uid="{3272A799-E9C5-433A-A7AF-D5A99200A69B}"/>
    <cellStyle name="Normal 2 6 2 8" xfId="4216" xr:uid="{A7595902-2BB1-400F-B15F-536FD8008E5A}"/>
    <cellStyle name="Normal 2 6 2 8 2" xfId="9665" xr:uid="{299E73D9-500C-41B0-85FE-A2EE8134BA32}"/>
    <cellStyle name="Normal 2 6 2 8 2 2" xfId="19612" xr:uid="{D0C82BC3-12F5-472A-86B5-54F6AF96176A}"/>
    <cellStyle name="Normal 2 6 2 8 3" xfId="12229" xr:uid="{54F6404C-5D3B-49D8-813C-2BFE67D3A9DD}"/>
    <cellStyle name="Normal 2 6 2 8 3 2" xfId="22445" xr:uid="{8AAC5476-2CAC-4C61-A8B2-B461E7E115F6}"/>
    <cellStyle name="Normal 2 6 2 8 4" xfId="16779" xr:uid="{E9EE3356-FD4B-47DA-B37F-8C341F4CD2C5}"/>
    <cellStyle name="Normal 2 6 2 9" xfId="8066" xr:uid="{53556D3C-DBA5-4544-A9CC-C24AD60ACB43}"/>
    <cellStyle name="Normal 2 6 2 9 2" xfId="15076" xr:uid="{BD070BA8-5625-4A28-8692-91928FE96BE1}"/>
    <cellStyle name="Normal 2 6 3" xfId="954" xr:uid="{00000000-0005-0000-0000-0000BA030000}"/>
    <cellStyle name="Normal 2 6 3 10" xfId="10623" xr:uid="{919E359C-DC85-4C35-9DEE-2AED8D5CC551}"/>
    <cellStyle name="Normal 2 6 3 10 2" xfId="20743" xr:uid="{1C3B3E94-5AD8-4C94-8697-1F54BCC90514}"/>
    <cellStyle name="Normal 2 6 3 11" xfId="25506" xr:uid="{7DB105E0-A305-4AB0-B646-9DD4629548E2}"/>
    <cellStyle name="Normal 2 6 3 12" xfId="13181" xr:uid="{526FE3B5-AE55-474F-9989-0B764498CAB3}"/>
    <cellStyle name="Normal 2 6 3 2" xfId="2049" xr:uid="{9BB228E0-765B-4F64-AFA3-828A3F8FC73F}"/>
    <cellStyle name="Normal 2 6 3 2 2" xfId="2575" xr:uid="{9259FB3D-44D9-42C0-9DF7-3B9DD0D41950}"/>
    <cellStyle name="Normal 2 6 3 2 2 2" xfId="7606" xr:uid="{2AB039D3-DA5A-4213-81DA-43E696C706B3}"/>
    <cellStyle name="Normal 2 6 3 2 2 2 2" xfId="28444" xr:uid="{63426EC2-69BD-4299-BB05-483F4C829762}"/>
    <cellStyle name="Normal 2 6 3 2 2 2 3" xfId="16474" xr:uid="{4513FA62-21C5-4316-955D-BE464EAD0D3C}"/>
    <cellStyle name="Normal 2 6 3 2 2 3" xfId="6423" xr:uid="{C7622301-552F-4027-A6D4-7D8BF5D0DD1E}"/>
    <cellStyle name="Normal 2 6 3 2 2 3 2" xfId="19307" xr:uid="{1A3C7F40-B7A4-4360-BAED-3BBFFB41DFBC}"/>
    <cellStyle name="Normal 2 6 3 2 2 4" xfId="11927" xr:uid="{5033DF86-51AA-46A5-AA09-71D42F5A68AF}"/>
    <cellStyle name="Normal 2 6 3 2 2 4 2" xfId="22140" xr:uid="{9DA1EF63-77BF-44F3-A9B9-AFAF4536813E}"/>
    <cellStyle name="Normal 2 6 3 2 2 5" xfId="24456" xr:uid="{41886FFA-9640-4EA6-84B8-659405F72880}"/>
    <cellStyle name="Normal 2 6 3 2 2 6" xfId="14397" xr:uid="{C8C006E9-915A-4ED6-817E-21A9DAC2B4ED}"/>
    <cellStyle name="Normal 2 6 3 2 3" xfId="4736" xr:uid="{E129EAF3-0841-43A9-BCE4-24865D414E90}"/>
    <cellStyle name="Normal 2 6 3 2 3 2" xfId="10033" xr:uid="{FD762D22-243F-4CCF-B49F-D7168630895F}"/>
    <cellStyle name="Normal 2 6 3 2 3 2 2" xfId="29477" xr:uid="{7C911F02-D96A-4B33-8CEF-2336B5F6880A}"/>
    <cellStyle name="Normal 2 6 3 2 3 2 3" xfId="20070" xr:uid="{5F3E7065-DFA1-4140-BEA5-9BC000203263}"/>
    <cellStyle name="Normal 2 6 3 2 3 3" xfId="12685" xr:uid="{60F9BC65-2E6F-4820-B01C-7575473E514B}"/>
    <cellStyle name="Normal 2 6 3 2 3 3 2" xfId="22903" xr:uid="{A1C69DA2-7247-4D74-A31E-3B3E32B289BF}"/>
    <cellStyle name="Normal 2 6 3 2 3 4" xfId="24874" xr:uid="{46A2F48C-7155-4769-A656-01591805D383}"/>
    <cellStyle name="Normal 2 6 3 2 3 5" xfId="17237" xr:uid="{A729B1D8-D452-4228-8064-1F183F8A7659}"/>
    <cellStyle name="Normal 2 6 3 2 4" xfId="5885" xr:uid="{5B3C1270-FA49-4CBF-A53A-5A7B6E32A19D}"/>
    <cellStyle name="Normal 2 6 3 2 4 2" xfId="28516" xr:uid="{29B3BA71-A881-48A1-9C8E-C62605D9D003}"/>
    <cellStyle name="Normal 2 6 3 2 4 3" xfId="16026" xr:uid="{8A36FECB-14AD-49BF-963E-9FA98AA6C2D7}"/>
    <cellStyle name="Normal 2 6 3 2 5" xfId="9356" xr:uid="{1171C086-974A-4257-B0C7-39C062C4C126}"/>
    <cellStyle name="Normal 2 6 3 2 5 2" xfId="18859" xr:uid="{076C5599-FD55-4040-9B7A-E6793A329B4A}"/>
    <cellStyle name="Normal 2 6 3 2 6" xfId="11515" xr:uid="{9D0963EB-97A5-4B5C-B82C-06DB84906A83}"/>
    <cellStyle name="Normal 2 6 3 2 6 2" xfId="21692" xr:uid="{AF215707-7A4F-4C34-8D21-4531250ACD90}"/>
    <cellStyle name="Normal 2 6 3 2 7" xfId="25156" xr:uid="{FCFAB4E5-7E65-481A-BF83-1F52E937CA9E}"/>
    <cellStyle name="Normal 2 6 3 2 8" xfId="13800" xr:uid="{511E13C9-46E8-4301-BA5E-A6D7B944A214}"/>
    <cellStyle name="Normal 2 6 3 3" xfId="2576" xr:uid="{A32E6103-5A55-47AB-858B-477CF1C63995}"/>
    <cellStyle name="Normal 2 6 3 3 2" xfId="4905" xr:uid="{66598885-EA01-470B-8CAA-5404F6AD23EF}"/>
    <cellStyle name="Normal 2 6 3 3 2 2" xfId="10176" xr:uid="{11C9149F-0D40-409C-8C83-763C64286133}"/>
    <cellStyle name="Normal 2 6 3 3 2 2 2" xfId="29597" xr:uid="{6CD4D502-CA7A-40DD-9081-4DAF001AA9FA}"/>
    <cellStyle name="Normal 2 6 3 3 2 2 3" xfId="20248" xr:uid="{967904C6-876B-4527-9844-C6C053E20683}"/>
    <cellStyle name="Normal 2 6 3 3 2 3" xfId="12854" xr:uid="{8C25D01E-62C5-4744-A1CA-9F6CCD75253B}"/>
    <cellStyle name="Normal 2 6 3 3 2 3 2" xfId="23081" xr:uid="{1680826C-A685-48DC-8F61-3B08D4FC7067}"/>
    <cellStyle name="Normal 2 6 3 3 2 4" xfId="23460" xr:uid="{6A4BE3D4-629A-4102-A55F-36D7C87B8893}"/>
    <cellStyle name="Normal 2 6 3 3 2 5" xfId="17415" xr:uid="{A7CA2310-8DCF-483B-8083-9091708F655A}"/>
    <cellStyle name="Normal 2 6 3 3 3" xfId="6424" xr:uid="{ABA2EB3B-9435-47B0-A783-FDA481C3C7D7}"/>
    <cellStyle name="Normal 2 6 3 3 3 2" xfId="26659" xr:uid="{E47CF7AA-99E1-405E-BAC5-7D240DDA4E5B}"/>
    <cellStyle name="Normal 2 6 3 3 3 3" xfId="16475" xr:uid="{360AD7EF-8FBE-4CF6-819D-08BCEC3C00BA}"/>
    <cellStyle name="Normal 2 6 3 3 4" xfId="9563" xr:uid="{4892F1C9-1965-4083-999C-A4761AC537C0}"/>
    <cellStyle name="Normal 2 6 3 3 4 2" xfId="19308" xr:uid="{E80BAC26-EEFD-4F64-93D0-0235EAD15278}"/>
    <cellStyle name="Normal 2 6 3 3 5" xfId="11928" xr:uid="{17F4C8A2-9D12-43C8-A918-A085E6CBA501}"/>
    <cellStyle name="Normal 2 6 3 3 5 2" xfId="22141" xr:uid="{ABA19131-7A60-494C-A087-8BFAB3E1A486}"/>
    <cellStyle name="Normal 2 6 3 3 6" xfId="25009" xr:uid="{C9F296E6-19D5-407B-A2EB-88A6E3CF88E9}"/>
    <cellStyle name="Normal 2 6 3 3 7" xfId="14398" xr:uid="{3F1F7ECD-B8A8-4296-9BAA-433AD61CC576}"/>
    <cellStyle name="Normal 2 6 3 4" xfId="2574" xr:uid="{B9488085-92FD-4784-8A8A-63DCBF19A84D}"/>
    <cellStyle name="Normal 2 6 3 4 2" xfId="7605" xr:uid="{F1269B62-8658-445A-9037-DB5E1EC7353C}"/>
    <cellStyle name="Normal 2 6 3 4 2 2" xfId="26482" xr:uid="{1CDA66EB-CB7A-40A2-A99F-EA821EDCE810}"/>
    <cellStyle name="Normal 2 6 3 4 2 3" xfId="16473" xr:uid="{E530C311-7914-4DD6-B961-5ECA9935086C}"/>
    <cellStyle name="Normal 2 6 3 4 3" xfId="6422" xr:uid="{1B4AB25C-F87E-4502-81BC-5233FF410802}"/>
    <cellStyle name="Normal 2 6 3 4 3 2" xfId="19306" xr:uid="{BB8FFB2F-9E6A-4DDA-A8EF-4BFB786FA960}"/>
    <cellStyle name="Normal 2 6 3 4 4" xfId="11926" xr:uid="{E8DD0C9E-6B7C-4715-91E5-5FB81A710283}"/>
    <cellStyle name="Normal 2 6 3 4 4 2" xfId="22139" xr:uid="{C6A82BA9-5869-4FCB-A60A-02CBCAA75AC9}"/>
    <cellStyle name="Normal 2 6 3 4 5" xfId="26028" xr:uid="{AB2EFA23-C5B3-4DD4-94BA-C26368FF78FE}"/>
    <cellStyle name="Normal 2 6 3 4 6" xfId="14396" xr:uid="{1F93C4B9-AE12-4ED7-9F20-999CB90373BE}"/>
    <cellStyle name="Normal 2 6 3 5" xfId="3550" xr:uid="{C3A08BE3-7EF9-4129-BAF3-64F7B1504040}"/>
    <cellStyle name="Normal 2 6 3 5 2" xfId="6835" xr:uid="{6565278B-81EA-445E-8668-5061B1C2FAE3}"/>
    <cellStyle name="Normal 2 6 3 5 2 2" xfId="26672" xr:uid="{ADED9E4B-0035-4DDD-BA8A-C2C4A2B4EE36}"/>
    <cellStyle name="Normal 2 6 3 5 2 3" xfId="15851" xr:uid="{0D1495BE-83C1-4F55-9631-B912CD79AEBA}"/>
    <cellStyle name="Normal 2 6 3 5 3" xfId="9204" xr:uid="{8AE9CBD3-5F56-4586-8EF6-5B383ED2552A}"/>
    <cellStyle name="Normal 2 6 3 5 3 2" xfId="18684" xr:uid="{1E597A34-2D56-4D10-A30A-E6DC1BF5D007}"/>
    <cellStyle name="Normal 2 6 3 5 4" xfId="11340" xr:uid="{33E6F0A8-DB6A-4736-9C60-C325F4208D1F}"/>
    <cellStyle name="Normal 2 6 3 5 4 2" xfId="21517" xr:uid="{151C9079-1B40-4914-B76F-8A33EC6B43CA}"/>
    <cellStyle name="Normal 2 6 3 5 5" xfId="24363" xr:uid="{553A52EB-2035-4631-816C-0DEF1D68FCD3}"/>
    <cellStyle name="Normal 2 6 3 5 6" xfId="13569" xr:uid="{B6489BC4-F5BA-49A9-B7B6-DC71E31CAB36}"/>
    <cellStyle name="Normal 2 6 3 6" xfId="3363" xr:uid="{B98F51CE-076E-495B-A408-0C4B871A2D6A}"/>
    <cellStyle name="Normal 2 6 3 6 2" xfId="9037" xr:uid="{6BF048B6-1B20-43A7-977D-4ACE2D441FC4}"/>
    <cellStyle name="Normal 2 6 3 6 2 2" xfId="18452" xr:uid="{537B2677-5DCD-4C97-9CCD-59203EB06AA0}"/>
    <cellStyle name="Normal 2 6 3 6 3" xfId="11124" xr:uid="{B7817CC1-68E6-4E56-89D2-255388ECE6CF}"/>
    <cellStyle name="Normal 2 6 3 6 3 2" xfId="21285" xr:uid="{970D71E1-CA4B-4D79-B8C8-A4EA63BE8114}"/>
    <cellStyle name="Normal 2 6 3 6 4" xfId="25294" xr:uid="{6A210BF7-DC5E-4C17-BDAC-9F75E4E27646}"/>
    <cellStyle name="Normal 2 6 3 6 5" xfId="15619" xr:uid="{85497406-55B8-45E6-9559-CFB8E89235D9}"/>
    <cellStyle name="Normal 2 6 3 7" xfId="4276" xr:uid="{FA27A77F-DDBE-4066-A931-33959F7162DB}"/>
    <cellStyle name="Normal 2 6 3 7 2" xfId="9720" xr:uid="{6A32524C-9227-481C-AA03-C45592BF1B6E}"/>
    <cellStyle name="Normal 2 6 3 7 2 2" xfId="19669" xr:uid="{D7EF9482-A2F1-4F12-8B23-05520EDCE9D2}"/>
    <cellStyle name="Normal 2 6 3 7 3" xfId="12286" xr:uid="{5B3A4BC2-AF15-433A-9A9B-7378EA7BF683}"/>
    <cellStyle name="Normal 2 6 3 7 3 2" xfId="22502" xr:uid="{3959FA0A-50D9-4803-AB22-F0CE2AB14246}"/>
    <cellStyle name="Normal 2 6 3 7 4" xfId="16836" xr:uid="{FFCD05B9-79A9-47A3-B5B1-E575357C28D6}"/>
    <cellStyle name="Normal 2 6 3 8" xfId="8067" xr:uid="{FCD331E5-5A67-4E63-8021-EBFF9AC940A6}"/>
    <cellStyle name="Normal 2 6 3 8 2" xfId="15078" xr:uid="{E224DC08-7D16-4351-9171-7E73D8E1EC63}"/>
    <cellStyle name="Normal 2 6 3 9" xfId="8625" xr:uid="{4DD4E266-7EFF-4050-B6EF-9DBF60FB8668}"/>
    <cellStyle name="Normal 2 6 3 9 2" xfId="17910" xr:uid="{C96AF2B0-2597-4F2A-8E61-D27667CFDC65}"/>
    <cellStyle name="Normal 2 6 4" xfId="955" xr:uid="{00000000-0005-0000-0000-0000BB030000}"/>
    <cellStyle name="Normal 2 6 4 2" xfId="2577" xr:uid="{3DE70FA8-7D2F-4DAB-9E18-18687326F43A}"/>
    <cellStyle name="Normal 2 6 4 2 2" xfId="7607" xr:uid="{BC6935E5-F283-4919-8808-6AD1A1E5909E}"/>
    <cellStyle name="Normal 2 6 4 2 2 2" xfId="28107" xr:uid="{1C7A4C45-EC4A-4C9C-973E-E59386CE305D}"/>
    <cellStyle name="Normal 2 6 4 2 2 3" xfId="16476" xr:uid="{A0E9E1DA-48CA-414E-8042-1195E7BC6D4F}"/>
    <cellStyle name="Normal 2 6 4 2 3" xfId="6425" xr:uid="{278F391F-9630-4892-BC5D-5FFB352488AD}"/>
    <cellStyle name="Normal 2 6 4 2 3 2" xfId="19309" xr:uid="{FF7A088E-7BC0-4C37-9581-52BC6CD1BDB0}"/>
    <cellStyle name="Normal 2 6 4 2 4" xfId="11929" xr:uid="{6487A2C2-D6D1-40C7-AC47-5BF32199B23E}"/>
    <cellStyle name="Normal 2 6 4 2 4 2" xfId="22142" xr:uid="{3896F587-6309-4342-9E66-E5016D94CB9E}"/>
    <cellStyle name="Normal 2 6 4 2 5" xfId="24235" xr:uid="{EEB07911-F683-4596-94F9-4AEEE8E3AB91}"/>
    <cellStyle name="Normal 2 6 4 2 6" xfId="14399" xr:uid="{336C6841-5EC8-4891-A01C-B758223D385F}"/>
    <cellStyle name="Normal 2 6 4 3" xfId="3681" xr:uid="{38F18DCC-20C0-4900-ABBB-CCA1F4E9C296}"/>
    <cellStyle name="Normal 2 6 4 3 2" xfId="8341" xr:uid="{4190A968-2A16-4431-BB83-D0C2F36E1F62}"/>
    <cellStyle name="Normal 2 6 4 3 2 2" xfId="26452" xr:uid="{CCFEB08B-C369-40F6-ADC1-659EE9412C8B}"/>
    <cellStyle name="Normal 2 6 4 3 2 3" xfId="16023" xr:uid="{FDFC9962-649F-4FB1-8219-8EA61DDDEE0D}"/>
    <cellStyle name="Normal 2 6 4 3 3" xfId="9353" xr:uid="{EF8B3C69-0970-49B9-92D8-CD31A873CE66}"/>
    <cellStyle name="Normal 2 6 4 3 3 2" xfId="18856" xr:uid="{1EC67E84-54A6-4915-BA4B-3DDCE355FEE1}"/>
    <cellStyle name="Normal 2 6 4 3 4" xfId="11512" xr:uid="{B9684C1A-0A23-4C7D-8C61-71B2C9E7FFD8}"/>
    <cellStyle name="Normal 2 6 4 3 4 2" xfId="21689" xr:uid="{33867A87-E82E-4560-81ED-74365B3274D1}"/>
    <cellStyle name="Normal 2 6 4 3 5" xfId="25585" xr:uid="{E534E973-0533-46F2-942A-6E9F96B22F2C}"/>
    <cellStyle name="Normal 2 6 4 3 6" xfId="13797" xr:uid="{15BE44DD-0DF4-4533-AFAC-B0E7FE7F2650}"/>
    <cellStyle name="Normal 2 6 4 4" xfId="4595" xr:uid="{8F88BA6A-F9F6-4309-9343-7E5FF58FBEB8}"/>
    <cellStyle name="Normal 2 6 4 4 2" xfId="9937" xr:uid="{FC2ED3A6-B307-478D-9585-5FC4E459D2D4}"/>
    <cellStyle name="Normal 2 6 4 4 2 2" xfId="19929" xr:uid="{9ECB176E-676B-432A-A19D-F94120DE1548}"/>
    <cellStyle name="Normal 2 6 4 4 3" xfId="12544" xr:uid="{F422A365-F0B4-4385-B7FB-CA4051E51CC2}"/>
    <cellStyle name="Normal 2 6 4 4 3 2" xfId="22762" xr:uid="{E6C7CE97-DFA7-47BA-87E4-8B3958D2229E}"/>
    <cellStyle name="Normal 2 6 4 4 4" xfId="24657" xr:uid="{A1F0D53D-212D-4E80-82A4-392585F4E4AE}"/>
    <cellStyle name="Normal 2 6 4 4 5" xfId="17096" xr:uid="{8729C522-754A-4F73-B473-D8B26FEF123D}"/>
    <cellStyle name="Normal 2 6 4 5" xfId="8068" xr:uid="{4298C251-3650-46D8-B18B-E7B7AD6F35CC}"/>
    <cellStyle name="Normal 2 6 4 5 2" xfId="15079" xr:uid="{37220788-1E57-43CB-AF03-6F26E8C1F25C}"/>
    <cellStyle name="Normal 2 6 4 6" xfId="8626" xr:uid="{66D273DB-19EA-4B3E-87C0-B2A3B168937F}"/>
    <cellStyle name="Normal 2 6 4 6 2" xfId="17911" xr:uid="{E4438BD1-9882-41C2-8AC5-AC28DB1F2C36}"/>
    <cellStyle name="Normal 2 6 4 7" xfId="10624" xr:uid="{8623452E-A354-461B-9842-F2524386CBF8}"/>
    <cellStyle name="Normal 2 6 4 7 2" xfId="20744" xr:uid="{3B667C4A-23D3-4DE7-86CA-2B0D8A65DBE9}"/>
    <cellStyle name="Normal 2 6 4 8" xfId="24014" xr:uid="{6660739D-3A68-4D6A-AB17-6AE5CCACC5D4}"/>
    <cellStyle name="Normal 2 6 4 9" xfId="13339" xr:uid="{33499170-ACF3-4AE5-9B75-DD28229BF7BC}"/>
    <cellStyle name="Normal 2 6 5" xfId="2046" xr:uid="{B26F79D6-28E1-47E7-B03B-C953686E20E7}"/>
    <cellStyle name="Normal 2 6 5 2" xfId="4906" xr:uid="{555A6DC9-A043-4710-904F-F7644B81E903}"/>
    <cellStyle name="Normal 2 6 5 2 2" xfId="10177" xr:uid="{33D78633-6432-49B7-B8B9-D541984711D2}"/>
    <cellStyle name="Normal 2 6 5 2 2 2" xfId="29598" xr:uid="{BCAA0808-F25F-48E4-9333-73736EFDFD39}"/>
    <cellStyle name="Normal 2 6 5 2 2 3" xfId="20249" xr:uid="{72A4D031-C026-4BA4-8366-A442FEF87B44}"/>
    <cellStyle name="Normal 2 6 5 2 3" xfId="12855" xr:uid="{818F56A0-1228-4DFE-9088-B37519897A48}"/>
    <cellStyle name="Normal 2 6 5 2 3 2" xfId="23082" xr:uid="{D1499AF2-4C36-495D-9BB3-9820B3311E27}"/>
    <cellStyle name="Normal 2 6 5 2 4" xfId="23248" xr:uid="{0BF06C54-CD09-4E58-8F1C-E2B52296415F}"/>
    <cellStyle name="Normal 2 6 5 2 5" xfId="17416" xr:uid="{024E9569-F2DF-4883-86A3-997EF1D994E6}"/>
    <cellStyle name="Normal 2 6 5 3" xfId="5882" xr:uid="{55074C3D-5ED9-4ABE-AB5F-84DA18B6B324}"/>
    <cellStyle name="Normal 2 6 5 3 2" xfId="28505" xr:uid="{A394A969-2B6E-46A4-BD32-1759A84028E4}"/>
    <cellStyle name="Normal 2 6 5 3 3" xfId="16477" xr:uid="{05C4B2FC-D019-4A21-B649-AD6449B1C133}"/>
    <cellStyle name="Normal 2 6 5 4" xfId="9564" xr:uid="{DF974B88-E278-454B-8A5D-891236DDAA7A}"/>
    <cellStyle name="Normal 2 6 5 4 2" xfId="19310" xr:uid="{D5573814-865F-4147-ADC5-2B74FD3BF080}"/>
    <cellStyle name="Normal 2 6 5 5" xfId="11930" xr:uid="{BC35F091-F361-4076-9040-D19CAF4EF957}"/>
    <cellStyle name="Normal 2 6 5 5 2" xfId="22143" xr:uid="{B55B7CC7-B625-4790-A415-7D56326973A7}"/>
    <cellStyle name="Normal 2 6 5 6" xfId="25796" xr:uid="{E9E3664C-2A37-4AD9-B442-ABDAFAF78653}"/>
    <cellStyle name="Normal 2 6 5 7" xfId="14400" xr:uid="{CA1DC33E-1CCD-4964-905A-93A6047925E2}"/>
    <cellStyle name="Normal 2 6 6" xfId="2379" xr:uid="{40B7A1A8-15C5-4239-9EDB-659C02C764AF}"/>
    <cellStyle name="Normal 2 6 6 2" xfId="7480" xr:uid="{969F3838-8F48-4FF6-8777-B238A42F3342}"/>
    <cellStyle name="Normal 2 6 6 2 2" xfId="26298" xr:uid="{2603D4BB-E83C-483F-B843-77926722A50A}"/>
    <cellStyle name="Normal 2 6 6 2 3" xfId="16182" xr:uid="{2991A0EE-8421-4D14-B28E-694D010A30A9}"/>
    <cellStyle name="Normal 2 6 6 3" xfId="6253" xr:uid="{C2FA9DF0-73A7-4D27-8CA7-B4EDF6BE0CF1}"/>
    <cellStyle name="Normal 2 6 6 3 2" xfId="19015" xr:uid="{1D43EC84-8FE3-4090-8508-400CCAA265DE}"/>
    <cellStyle name="Normal 2 6 6 4" xfId="11660" xr:uid="{7FF8956F-56ED-4600-B659-E6AB9B48C1C7}"/>
    <cellStyle name="Normal 2 6 6 4 2" xfId="21848" xr:uid="{5320F900-4491-42F2-ABC9-E42BFFAB8716}"/>
    <cellStyle name="Normal 2 6 6 5" xfId="23291" xr:uid="{7D29E19B-0B5E-4D95-A3E6-567377C46FF5}"/>
    <cellStyle name="Normal 2 6 6 6" xfId="14037" xr:uid="{DCE4A1D1-E0A6-4C2E-A66C-A32EF89AD882}"/>
    <cellStyle name="Normal 2 6 7" xfId="3466" xr:uid="{BC1C00C8-999E-4609-A2B8-97B6FEB9A539}"/>
    <cellStyle name="Normal 2 6 7 2" xfId="6832" xr:uid="{E09FA8FE-37D0-4A82-90EE-C8BAF7909C42}"/>
    <cellStyle name="Normal 2 6 7 2 2" xfId="26707" xr:uid="{9B1294F0-053B-4979-AE56-43EEF90FC78F}"/>
    <cellStyle name="Normal 2 6 7 2 3" xfId="15748" xr:uid="{4E550A42-0F85-4A8B-B8E3-4FCDA5B5227E}"/>
    <cellStyle name="Normal 2 6 7 3" xfId="9120" xr:uid="{6FB07738-9261-4D47-8AF8-0D50BE633A60}"/>
    <cellStyle name="Normal 2 6 7 3 2" xfId="18581" xr:uid="{FCB8B957-AE0B-41E8-B81F-C4F5CDD7835F}"/>
    <cellStyle name="Normal 2 6 7 4" xfId="11239" xr:uid="{3E4AE5F8-4979-4E7A-80B4-5F0186E3A6BE}"/>
    <cellStyle name="Normal 2 6 7 4 2" xfId="21414" xr:uid="{6CBA38E4-E35E-4D90-B40D-708AD09B409B}"/>
    <cellStyle name="Normal 2 6 7 5" xfId="25066" xr:uid="{7DC112B8-2BF0-4F0C-B864-2FE7D63A2A20}"/>
    <cellStyle name="Normal 2 6 7 6" xfId="13466" xr:uid="{1BA0D1EC-786B-46B4-9EED-93B3631EAED0}"/>
    <cellStyle name="Normal 2 6 8" xfId="3200" xr:uid="{31477AEE-1AF2-4CF3-8756-DA50CA8C17CC}"/>
    <cellStyle name="Normal 2 6 8 2" xfId="8891" xr:uid="{D967C16C-0623-4252-BE01-24F8382DC860}"/>
    <cellStyle name="Normal 2 6 8 2 2" xfId="18277" xr:uid="{435F0292-9B2E-4298-92DD-C0C921531C53}"/>
    <cellStyle name="Normal 2 6 8 3" xfId="10961" xr:uid="{D7CA403F-5D8D-461D-B8BE-9A593A9B83E6}"/>
    <cellStyle name="Normal 2 6 8 3 2" xfId="21110" xr:uid="{DE117D91-579C-4A9D-A02A-AAB99F175F24}"/>
    <cellStyle name="Normal 2 6 8 4" xfId="23538" xr:uid="{6D8975C7-F467-4B5E-ADE1-4774187C00A4}"/>
    <cellStyle name="Normal 2 6 8 5" xfId="15444" xr:uid="{EA5F4300-B2D6-4A68-B9EB-E0300B3D3C2D}"/>
    <cellStyle name="Normal 2 6 9" xfId="4373" xr:uid="{2C289AE1-5212-4675-B556-CB230F8DAD95}"/>
    <cellStyle name="Normal 2 6 9 2" xfId="9804" xr:uid="{0D367CFD-36C5-4697-9E82-E83E27487FD0}"/>
    <cellStyle name="Normal 2 6 9 2 2" xfId="19767" xr:uid="{53AF37D4-35A0-41A0-AF4B-6462754EA434}"/>
    <cellStyle name="Normal 2 6 9 3" xfId="12382" xr:uid="{2B70B21A-B80A-481D-8A59-B34B1D0EE239}"/>
    <cellStyle name="Normal 2 6 9 3 2" xfId="22600" xr:uid="{E285B6D4-AC2A-4DC2-8292-16D978E815FA}"/>
    <cellStyle name="Normal 2 6 9 4" xfId="16934" xr:uid="{B530AE4F-2765-4094-B950-996B4B0A4BAF}"/>
    <cellStyle name="Normal 2 7" xfId="956" xr:uid="{00000000-0005-0000-0000-0000BC030000}"/>
    <cellStyle name="Normal 2 7 10" xfId="8069" xr:uid="{8DC22DB6-1BC6-4A2E-8A6E-16E5DE9E7927}"/>
    <cellStyle name="Normal 2 7 10 2" xfId="15080" xr:uid="{4CBAB1AF-177E-40FF-99D6-0F551B8CFD15}"/>
    <cellStyle name="Normal 2 7 11" xfId="8627" xr:uid="{E273B5D5-8777-4BCA-A494-4B5428EB1201}"/>
    <cellStyle name="Normal 2 7 11 2" xfId="17912" xr:uid="{961648AB-D2D1-49BD-B00F-05F420E2B620}"/>
    <cellStyle name="Normal 2 7 12" xfId="10625" xr:uid="{C9BACFD1-E855-4401-B946-3B574C008442}"/>
    <cellStyle name="Normal 2 7 12 2" xfId="20745" xr:uid="{76C53A2C-1EB4-4498-B31C-F42AF10853F1}"/>
    <cellStyle name="Normal 2 7 13" xfId="25949" xr:uid="{78957C8C-0705-4B6A-A1D4-C56756697447}"/>
    <cellStyle name="Normal 2 7 14" xfId="13019" xr:uid="{16FF4003-891A-48E3-8E05-8F345917FAE8}"/>
    <cellStyle name="Normal 2 7 15" xfId="29901" xr:uid="{473010FC-9D94-48C8-B019-61033EAE2AA9}"/>
    <cellStyle name="Normal 2 7 2" xfId="957" xr:uid="{00000000-0005-0000-0000-0000BD030000}"/>
    <cellStyle name="Normal 2 7 2 10" xfId="8628" xr:uid="{4F5481E0-0FCA-4CAF-BE8B-3304FA370F6B}"/>
    <cellStyle name="Normal 2 7 2 10 2" xfId="17913" xr:uid="{2D439AF4-B60A-441F-A97F-9E1A1A1DC708}"/>
    <cellStyle name="Normal 2 7 2 11" xfId="10626" xr:uid="{DAFEB29C-4EF3-4091-968E-9651293D0147}"/>
    <cellStyle name="Normal 2 7 2 11 2" xfId="20746" xr:uid="{1B70C2D9-3A20-405C-BA42-B1E2D73CAE60}"/>
    <cellStyle name="Normal 2 7 2 12" xfId="23450" xr:uid="{D5063444-F5B3-47BD-B1E8-633CF574C816}"/>
    <cellStyle name="Normal 2 7 2 13" xfId="13079" xr:uid="{3F714239-0155-45C7-A0C2-DC691AF3041B}"/>
    <cellStyle name="Normal 2 7 2 2" xfId="958" xr:uid="{00000000-0005-0000-0000-0000BE030000}"/>
    <cellStyle name="Normal 2 7 2 2 10" xfId="13644" xr:uid="{19C8C05D-7AC0-410D-A35B-4912C074B0A9}"/>
    <cellStyle name="Normal 2 7 2 2 2" xfId="2052" xr:uid="{5BEE5F46-AF38-489C-9D5A-5893A97010D7}"/>
    <cellStyle name="Normal 2 7 2 2 2 2" xfId="2580" xr:uid="{599E127E-EC15-439B-80ED-D250514456A9}"/>
    <cellStyle name="Normal 2 7 2 2 2 2 2" xfId="7610" xr:uid="{C1BC42FA-8DC5-461A-9A24-C1EAEED9C6DE}"/>
    <cellStyle name="Normal 2 7 2 2 2 2 2 2" xfId="28293" xr:uid="{92715DD1-A4B8-4164-B3DC-2EC7AB75DEE9}"/>
    <cellStyle name="Normal 2 7 2 2 2 2 2 3" xfId="16480" xr:uid="{D77E4178-9AFF-441D-A946-FFFAA87554A7}"/>
    <cellStyle name="Normal 2 7 2 2 2 2 3" xfId="6428" xr:uid="{EFC8D789-A16E-45B4-B25B-32F71232E6D9}"/>
    <cellStyle name="Normal 2 7 2 2 2 2 3 2" xfId="19313" xr:uid="{F4CC163C-53B6-4E39-A9E6-5FDDE416C25B}"/>
    <cellStyle name="Normal 2 7 2 2 2 2 4" xfId="11933" xr:uid="{244E1D86-882F-4DB1-AA77-E83F94AFFE26}"/>
    <cellStyle name="Normal 2 7 2 2 2 2 4 2" xfId="22146" xr:uid="{CA7FD5E0-ABC8-48C1-8775-6F20447FBC2C}"/>
    <cellStyle name="Normal 2 7 2 2 2 2 5" xfId="23614" xr:uid="{D385384E-81FE-48B7-AFFA-FF430CB7DDFF}"/>
    <cellStyle name="Normal 2 7 2 2 2 2 6" xfId="14403" xr:uid="{1957A8B5-A393-43BB-BF12-36881E1956F2}"/>
    <cellStyle name="Normal 2 7 2 2 2 3" xfId="4738" xr:uid="{FCD79924-62BF-468C-BA1A-DE703225135C}"/>
    <cellStyle name="Normal 2 7 2 2 2 3 2" xfId="10035" xr:uid="{DA820DFD-EF7B-4F66-80DA-CD2E9AC31170}"/>
    <cellStyle name="Normal 2 7 2 2 2 3 2 2" xfId="29479" xr:uid="{7F9903EB-3006-4568-A4C2-F06B671F1BBC}"/>
    <cellStyle name="Normal 2 7 2 2 2 3 2 3" xfId="20072" xr:uid="{A9939F29-9ABF-4FB5-AF86-C1A39215C0F9}"/>
    <cellStyle name="Normal 2 7 2 2 2 3 3" xfId="12687" xr:uid="{F6237931-0406-40AC-A16E-EE27464435B9}"/>
    <cellStyle name="Normal 2 7 2 2 2 3 3 2" xfId="22905" xr:uid="{224887D1-A33C-4C12-9404-2033C9CEC37C}"/>
    <cellStyle name="Normal 2 7 2 2 2 3 4" xfId="23679" xr:uid="{10386855-D4E6-4AA5-81AE-0FE24EB71FD7}"/>
    <cellStyle name="Normal 2 7 2 2 2 3 5" xfId="17239" xr:uid="{6F6EF940-9B0D-4202-B07D-ABD9E76C4594}"/>
    <cellStyle name="Normal 2 7 2 2 2 4" xfId="5888" xr:uid="{DFA7C28F-91E0-4F89-9C33-87E7CBEA2608}"/>
    <cellStyle name="Normal 2 7 2 2 2 4 2" xfId="28872" xr:uid="{1719C63D-3377-442A-91C8-CED7ABF24354}"/>
    <cellStyle name="Normal 2 7 2 2 2 4 3" xfId="16029" xr:uid="{5A41A67D-D711-4F27-83F9-B317C203E7AA}"/>
    <cellStyle name="Normal 2 7 2 2 2 5" xfId="9359" xr:uid="{6ED653CB-FEF2-4AE5-ACEA-D36F8CFA1042}"/>
    <cellStyle name="Normal 2 7 2 2 2 5 2" xfId="18862" xr:uid="{78ED41D5-3B85-40F7-AAC4-F5E35FBCB763}"/>
    <cellStyle name="Normal 2 7 2 2 2 6" xfId="11518" xr:uid="{94D29858-3EA0-4D21-BD9D-B4843EE3F465}"/>
    <cellStyle name="Normal 2 7 2 2 2 6 2" xfId="21695" xr:uid="{24577E21-7FC2-425D-ACAD-117A6C0DDFF5}"/>
    <cellStyle name="Normal 2 7 2 2 2 7" xfId="24154" xr:uid="{BA327A2D-22D9-44AA-95B1-2669D96C3739}"/>
    <cellStyle name="Normal 2 7 2 2 2 8" xfId="13803" xr:uid="{62CCE72A-0E0C-4CC0-89C9-2BBEBDF02BB9}"/>
    <cellStyle name="Normal 2 7 2 2 3" xfId="2581" xr:uid="{4A93075C-4DA3-477B-8E64-1D2B78AA326C}"/>
    <cellStyle name="Normal 2 7 2 2 3 2" xfId="4907" xr:uid="{5848AF0C-6AC9-4CC9-A643-E8E38405FBD2}"/>
    <cellStyle name="Normal 2 7 2 2 3 2 2" xfId="10178" xr:uid="{A0DEB1A0-D20D-4A1B-86CB-6531010DCAFE}"/>
    <cellStyle name="Normal 2 7 2 2 3 2 2 2" xfId="20250" xr:uid="{CD02DD4E-E5E9-43C0-9B12-049A14595F7D}"/>
    <cellStyle name="Normal 2 7 2 2 3 2 3" xfId="12856" xr:uid="{4159F451-7706-49D5-98C1-B2405600B113}"/>
    <cellStyle name="Normal 2 7 2 2 3 2 3 2" xfId="23083" xr:uid="{02C74411-01B9-421B-B3B3-D889A69CFB4B}"/>
    <cellStyle name="Normal 2 7 2 2 3 2 4" xfId="27332" xr:uid="{24899323-56D1-432A-BD52-EB42F619A322}"/>
    <cellStyle name="Normal 2 7 2 2 3 2 5" xfId="17417" xr:uid="{FCC899CF-B9BD-44FC-A6CF-04D1D9669537}"/>
    <cellStyle name="Normal 2 7 2 2 3 3" xfId="6429" xr:uid="{01886355-4E89-48E7-9A24-0A3AD0853659}"/>
    <cellStyle name="Normal 2 7 2 2 3 3 2" xfId="16481" xr:uid="{4D5A3A35-E301-4928-9FBC-7264F52AD767}"/>
    <cellStyle name="Normal 2 7 2 2 3 4" xfId="9565" xr:uid="{A720C33C-CC42-4E53-80F5-7086E015AE19}"/>
    <cellStyle name="Normal 2 7 2 2 3 4 2" xfId="19314" xr:uid="{1B175554-1C8E-46FC-9D4A-BAD27C9ABC7D}"/>
    <cellStyle name="Normal 2 7 2 2 3 5" xfId="11934" xr:uid="{7D1985D9-7718-4F98-A3BC-8170BF7B30E3}"/>
    <cellStyle name="Normal 2 7 2 2 3 5 2" xfId="22147" xr:uid="{114EDE00-6E5A-4E69-B896-BB9A20C703D7}"/>
    <cellStyle name="Normal 2 7 2 2 3 6" xfId="25899" xr:uid="{E6C5BBF2-6441-4715-BA72-5B466D8E5F99}"/>
    <cellStyle name="Normal 2 7 2 2 3 7" xfId="14404" xr:uid="{0F8C861B-70AD-44E1-8A33-ED30CADFA248}"/>
    <cellStyle name="Normal 2 7 2 2 4" xfId="2579" xr:uid="{81C41015-D096-4360-913E-E4B6A33FE7D5}"/>
    <cellStyle name="Normal 2 7 2 2 4 2" xfId="7609" xr:uid="{A5477A18-A59C-4E0B-A892-4A4C4DAA5FE5}"/>
    <cellStyle name="Normal 2 7 2 2 4 2 2" xfId="28282" xr:uid="{B141696B-9D61-4B63-BD59-EDC48C8D26A1}"/>
    <cellStyle name="Normal 2 7 2 2 4 2 3" xfId="16479" xr:uid="{D388DF43-2851-43D0-810A-A898BAB8D51D}"/>
    <cellStyle name="Normal 2 7 2 2 4 3" xfId="6427" xr:uid="{23BD66A8-CE07-465D-8047-ACF5E5BB9640}"/>
    <cellStyle name="Normal 2 7 2 2 4 3 2" xfId="19312" xr:uid="{B03D6FF5-16A5-4FC4-A722-1E0F419ECCAE}"/>
    <cellStyle name="Normal 2 7 2 2 4 4" xfId="11932" xr:uid="{E358F68D-7B15-4D05-8DEA-90FD2141F1FD}"/>
    <cellStyle name="Normal 2 7 2 2 4 4 2" xfId="22145" xr:uid="{AEB87859-CB11-4896-80B7-4146A3E3513A}"/>
    <cellStyle name="Normal 2 7 2 2 4 5" xfId="25015" xr:uid="{F332EFD5-848B-4C86-895C-A24EEA580F74}"/>
    <cellStyle name="Normal 2 7 2 2 4 6" xfId="14402" xr:uid="{CCE31944-C678-4003-93F2-72FB974A485C}"/>
    <cellStyle name="Normal 2 7 2 2 5" xfId="4661" xr:uid="{5C2D9345-C211-4B88-8B0A-03D82FC3B745}"/>
    <cellStyle name="Normal 2 7 2 2 5 2" xfId="6838" xr:uid="{ED9C09A0-02E7-46B4-8B8B-617EDA66643F}"/>
    <cellStyle name="Normal 2 7 2 2 5 2 2" xfId="29430" xr:uid="{0D3DF120-7048-4DD2-809A-052868FAC3EC}"/>
    <cellStyle name="Normal 2 7 2 2 5 2 3" xfId="19995" xr:uid="{779278CF-04A3-460F-B149-6AECF058A212}"/>
    <cellStyle name="Normal 2 7 2 2 5 3" xfId="12610" xr:uid="{140C60FA-B1BD-4E7E-8A03-BDEC6DA024E8}"/>
    <cellStyle name="Normal 2 7 2 2 5 3 2" xfId="22828" xr:uid="{41034EA6-5AB2-497F-B854-DFB4F520B64B}"/>
    <cellStyle name="Normal 2 7 2 2 5 4" xfId="25864" xr:uid="{FB3E57D6-26A0-4051-98DF-768D9B406990}"/>
    <cellStyle name="Normal 2 7 2 2 5 5" xfId="17162" xr:uid="{713C59B5-E05C-43E8-B668-8666ACB334CA}"/>
    <cellStyle name="Normal 2 7 2 2 6" xfId="5493" xr:uid="{86F706F3-73A1-4C18-9939-C2C29B799BF9}"/>
    <cellStyle name="Normal 2 7 2 2 6 2" xfId="26412" xr:uid="{9A577F3F-ACBA-4C62-BEF7-5C4F201A9B1C}"/>
    <cellStyle name="Normal 2 7 2 2 6 3" xfId="15082" xr:uid="{DF55702F-37C7-454C-915D-E9524D4E66DE}"/>
    <cellStyle name="Normal 2 7 2 2 7" xfId="8629" xr:uid="{24476829-5B01-4FBB-8E2C-58DD0513138A}"/>
    <cellStyle name="Normal 2 7 2 2 7 2" xfId="17914" xr:uid="{34B66ADF-C080-4F43-A92E-D0A0D8941306}"/>
    <cellStyle name="Normal 2 7 2 2 8" xfId="10627" xr:uid="{22304DA0-CB2B-49B8-A942-4CB47DA942BD}"/>
    <cellStyle name="Normal 2 7 2 2 8 2" xfId="20747" xr:uid="{C4846971-F9C2-444F-BC55-69A40FD32561}"/>
    <cellStyle name="Normal 2 7 2 2 9" xfId="25159" xr:uid="{63FF646F-F39A-4043-AA67-1272572CDDBE}"/>
    <cellStyle name="Normal 2 7 2 3" xfId="2051" xr:uid="{44E9816A-3EF9-44C3-AB82-01BF4D37A9FA}"/>
    <cellStyle name="Normal 2 7 2 3 2" xfId="2582" xr:uid="{0AF25339-2662-485F-B0EA-83B2C2CF6AE6}"/>
    <cellStyle name="Normal 2 7 2 3 2 2" xfId="7611" xr:uid="{C4760900-1937-46E2-AC39-CD323329CCA0}"/>
    <cellStyle name="Normal 2 7 2 3 2 2 2" xfId="27547" xr:uid="{682F1780-FC13-4F6A-951D-A3F219A22D68}"/>
    <cellStyle name="Normal 2 7 2 3 2 2 3" xfId="16482" xr:uid="{8712C05C-A498-49C8-ADEF-4CA2079115C8}"/>
    <cellStyle name="Normal 2 7 2 3 2 3" xfId="6430" xr:uid="{6DDE3FE7-507E-421A-A599-1ABDDBA69141}"/>
    <cellStyle name="Normal 2 7 2 3 2 3 2" xfId="19315" xr:uid="{CC16441E-C659-4C11-9F5C-CD53296850F3}"/>
    <cellStyle name="Normal 2 7 2 3 2 4" xfId="11935" xr:uid="{60B43181-49B1-4608-85BA-06F9B5FC3EE0}"/>
    <cellStyle name="Normal 2 7 2 3 2 4 2" xfId="22148" xr:uid="{4C61A91C-D719-4590-866B-708444692A1D}"/>
    <cellStyle name="Normal 2 7 2 3 2 5" xfId="23324" xr:uid="{57AA5F66-3D84-4D09-AF25-21D9CD580750}"/>
    <cellStyle name="Normal 2 7 2 3 2 6" xfId="14405" xr:uid="{9F39DBC4-5074-417E-A6AA-628D4EDD881B}"/>
    <cellStyle name="Normal 2 7 2 3 3" xfId="4737" xr:uid="{2DB147F7-A64E-4978-A7ED-2BC3053426D2}"/>
    <cellStyle name="Normal 2 7 2 3 3 2" xfId="10034" xr:uid="{36319E78-561B-48D5-8875-CC358560B4FD}"/>
    <cellStyle name="Normal 2 7 2 3 3 2 2" xfId="29478" xr:uid="{FE3EC406-F312-4EA7-A71B-0D8225D1D553}"/>
    <cellStyle name="Normal 2 7 2 3 3 2 3" xfId="20071" xr:uid="{582B4CEF-9B36-407E-A9BA-B7E6F765B91A}"/>
    <cellStyle name="Normal 2 7 2 3 3 3" xfId="12686" xr:uid="{AA7D94BD-2327-4A57-97BC-01414E96055A}"/>
    <cellStyle name="Normal 2 7 2 3 3 3 2" xfId="22904" xr:uid="{0E117975-6957-4665-A10E-D122BE61FBAF}"/>
    <cellStyle name="Normal 2 7 2 3 3 4" xfId="25368" xr:uid="{A5AD918C-2052-4FB0-AC56-115E95B8CE9F}"/>
    <cellStyle name="Normal 2 7 2 3 3 5" xfId="17238" xr:uid="{5965BAF3-FEFF-4395-B0CE-41004C419C09}"/>
    <cellStyle name="Normal 2 7 2 3 4" xfId="5887" xr:uid="{D5721114-49A1-4617-87B1-744B12A79688}"/>
    <cellStyle name="Normal 2 7 2 3 4 2" xfId="28525" xr:uid="{BAAF8DCE-59FB-42EA-BAC9-03D8C0779DE1}"/>
    <cellStyle name="Normal 2 7 2 3 4 3" xfId="16028" xr:uid="{158CDB3D-4ACD-4480-8919-4BE935D42F14}"/>
    <cellStyle name="Normal 2 7 2 3 5" xfId="9358" xr:uid="{7EB8D139-260C-4A3F-93B3-4ABD6826B52B}"/>
    <cellStyle name="Normal 2 7 2 3 5 2" xfId="18861" xr:uid="{F37C28F6-C847-4075-8387-4608605815EB}"/>
    <cellStyle name="Normal 2 7 2 3 6" xfId="11517" xr:uid="{6AC524C5-C89E-48B1-ABF0-25C43AD44CD0}"/>
    <cellStyle name="Normal 2 7 2 3 6 2" xfId="21694" xr:uid="{D6D1458C-8921-489C-91DF-6D0EB43AA04D}"/>
    <cellStyle name="Normal 2 7 2 3 7" xfId="24373" xr:uid="{3559B2B2-8D0A-49CE-8190-E6C2621E79C8}"/>
    <cellStyle name="Normal 2 7 2 3 8" xfId="13802" xr:uid="{11DE35E6-2602-4E6E-AC51-BBF3699EDE34}"/>
    <cellStyle name="Normal 2 7 2 4" xfId="2583" xr:uid="{E4BD9B22-3B7D-4D34-B6BE-EC9F3F924A46}"/>
    <cellStyle name="Normal 2 7 2 4 2" xfId="4908" xr:uid="{1B9CF20E-DAEA-4B78-AD8A-EDE5581A4275}"/>
    <cellStyle name="Normal 2 7 2 4 2 2" xfId="10179" xr:uid="{BD9509C0-EDA6-466B-9133-610553473FEE}"/>
    <cellStyle name="Normal 2 7 2 4 2 2 2" xfId="20251" xr:uid="{71A40929-FCA8-4011-B0B0-CC9432151567}"/>
    <cellStyle name="Normal 2 7 2 4 2 3" xfId="12857" xr:uid="{037244C6-663A-4CFD-8ECD-1D22DE2EEE27}"/>
    <cellStyle name="Normal 2 7 2 4 2 3 2" xfId="23084" xr:uid="{76F3D4FE-EC37-42E6-832D-DE0412CAA58E}"/>
    <cellStyle name="Normal 2 7 2 4 2 4" xfId="28252" xr:uid="{0723FE13-7C9D-441F-BC05-337F1DC17E3F}"/>
    <cellStyle name="Normal 2 7 2 4 2 5" xfId="17418" xr:uid="{62E057DC-F24D-4483-A306-F96CE04B5204}"/>
    <cellStyle name="Normal 2 7 2 4 3" xfId="6431" xr:uid="{4130AF92-1429-49FD-B65C-23177E1E2321}"/>
    <cellStyle name="Normal 2 7 2 4 3 2" xfId="16483" xr:uid="{FE11EF0C-1FC6-4ACF-9828-5143F63607C8}"/>
    <cellStyle name="Normal 2 7 2 4 4" xfId="9566" xr:uid="{BC88C88D-E780-49AB-ADBA-AEBC78748273}"/>
    <cellStyle name="Normal 2 7 2 4 4 2" xfId="19316" xr:uid="{880C2A0B-3804-45C2-82D6-F38E253A0649}"/>
    <cellStyle name="Normal 2 7 2 4 5" xfId="11936" xr:uid="{12329B81-8779-4A22-BB11-890DEF05DB73}"/>
    <cellStyle name="Normal 2 7 2 4 5 2" xfId="22149" xr:uid="{3FD8CF45-60AA-41DF-A25E-D38704B99264}"/>
    <cellStyle name="Normal 2 7 2 4 6" xfId="25990" xr:uid="{55C9ED09-B64A-4F79-8BED-36E3E1E0AFAB}"/>
    <cellStyle name="Normal 2 7 2 4 7" xfId="14406" xr:uid="{4B0A54E3-EA0C-42CF-A09B-2D210BAA5141}"/>
    <cellStyle name="Normal 2 7 2 5" xfId="2578" xr:uid="{360B0BE4-8529-463C-98E6-BAFA5D3201DF}"/>
    <cellStyle name="Normal 2 7 2 5 2" xfId="7608" xr:uid="{244D630A-D005-4011-A489-39F1265AE3E4}"/>
    <cellStyle name="Normal 2 7 2 5 2 2" xfId="28746" xr:uid="{DB490295-1F49-4F31-AB0E-5FCE896CAF47}"/>
    <cellStyle name="Normal 2 7 2 5 2 3" xfId="16478" xr:uid="{39011526-A0E1-40AB-A89A-4869CEC2A987}"/>
    <cellStyle name="Normal 2 7 2 5 3" xfId="6426" xr:uid="{35DF9B64-741D-44B9-973C-861F0DEC1E0C}"/>
    <cellStyle name="Normal 2 7 2 5 3 2" xfId="19311" xr:uid="{425D1736-3B8E-4756-AD7A-DF260D92DAA6}"/>
    <cellStyle name="Normal 2 7 2 5 4" xfId="11931" xr:uid="{DE7B1028-AFA1-4402-A226-86F20A76DFD3}"/>
    <cellStyle name="Normal 2 7 2 5 4 2" xfId="22144" xr:uid="{4CD69420-B721-4797-BE56-BCB0C210BD32}"/>
    <cellStyle name="Normal 2 7 2 5 5" xfId="24890" xr:uid="{7F796F9E-A052-4D00-B7F2-40B732F604BF}"/>
    <cellStyle name="Normal 2 7 2 5 6" xfId="14401" xr:uid="{27323F9B-597B-4335-8499-9A80F9342CD3}"/>
    <cellStyle name="Normal 2 7 2 6" xfId="3531" xr:uid="{EE781932-6F0D-41AB-A89F-4C48D57AC2A9}"/>
    <cellStyle name="Normal 2 7 2 6 2" xfId="6837" xr:uid="{5274AB7D-3988-4E54-B7CA-A82DBCC2D86E}"/>
    <cellStyle name="Normal 2 7 2 6 2 2" xfId="26562" xr:uid="{47FB0683-99ED-4877-9121-5EDAE92D3703}"/>
    <cellStyle name="Normal 2 7 2 6 2 3" xfId="15823" xr:uid="{F0FF9327-218F-4360-BF1A-C7EB3447E330}"/>
    <cellStyle name="Normal 2 7 2 6 3" xfId="9185" xr:uid="{52339452-E44D-4C2C-83F7-7F1D3B6C47CB}"/>
    <cellStyle name="Normal 2 7 2 6 3 2" xfId="18656" xr:uid="{593853F8-D383-4B2C-A3A4-F495A5CD3A8A}"/>
    <cellStyle name="Normal 2 7 2 6 4" xfId="11314" xr:uid="{EFC7536E-2508-4785-8354-297A8EA68EDF}"/>
    <cellStyle name="Normal 2 7 2 6 4 2" xfId="21489" xr:uid="{3D090139-3D0A-4157-B1F3-C52264DC7DB7}"/>
    <cellStyle name="Normal 2 7 2 6 5" xfId="25070" xr:uid="{8FB77DBD-E99F-48C3-A21E-829A0B433968}"/>
    <cellStyle name="Normal 2 7 2 6 6" xfId="13541" xr:uid="{9A98C242-E415-46DB-A2B8-F96C0B464551}"/>
    <cellStyle name="Normal 2 7 2 7" xfId="3273" xr:uid="{BA0BA837-4D0F-492B-9B64-169535C05A99}"/>
    <cellStyle name="Normal 2 7 2 7 2" xfId="8961" xr:uid="{C987561A-40FE-4F3B-8884-19AAF95D0A20}"/>
    <cellStyle name="Normal 2 7 2 7 2 2" xfId="18352" xr:uid="{579B6C40-29BF-47FB-850E-6995EA095269}"/>
    <cellStyle name="Normal 2 7 2 7 3" xfId="11034" xr:uid="{F9C5DCC9-D8A2-44F4-912B-982734D49283}"/>
    <cellStyle name="Normal 2 7 2 7 3 2" xfId="21185" xr:uid="{61BF78DC-8907-42E0-B7A6-62F571CDACCE}"/>
    <cellStyle name="Normal 2 7 2 7 4" xfId="25005" xr:uid="{F19C5919-A553-45BE-84E8-6815EA13BC55}"/>
    <cellStyle name="Normal 2 7 2 7 5" xfId="15519" xr:uid="{BA54304F-7E90-40B3-BD3D-94147DDE0F4E}"/>
    <cellStyle name="Normal 2 7 2 8" xfId="4218" xr:uid="{CEBF7F89-73C6-429E-90B0-B8DE258B1F59}"/>
    <cellStyle name="Normal 2 7 2 8 2" xfId="9667" xr:uid="{71108CB7-A083-43B6-B4E2-D18830834436}"/>
    <cellStyle name="Normal 2 7 2 8 2 2" xfId="19614" xr:uid="{2AD32D9F-A4C6-4C92-B254-801896F99055}"/>
    <cellStyle name="Normal 2 7 2 8 3" xfId="12231" xr:uid="{F741AED3-2FB1-4642-B94D-062C75D632DE}"/>
    <cellStyle name="Normal 2 7 2 8 3 2" xfId="22447" xr:uid="{EFFD08AA-7271-4CF1-A3F1-9655C4C89660}"/>
    <cellStyle name="Normal 2 7 2 8 4" xfId="16781" xr:uid="{2501BCCF-CC90-45FE-9A99-503DABC8E595}"/>
    <cellStyle name="Normal 2 7 2 9" xfId="8070" xr:uid="{56FB6E1C-353A-49AB-85A5-7632915F9BE0}"/>
    <cellStyle name="Normal 2 7 2 9 2" xfId="15081" xr:uid="{1AC7C3CE-071A-4315-8AF8-15042C11D14C}"/>
    <cellStyle name="Normal 2 7 3" xfId="959" xr:uid="{00000000-0005-0000-0000-0000BF030000}"/>
    <cellStyle name="Normal 2 7 3 10" xfId="10628" xr:uid="{3436DA33-2DC0-4B25-A33E-1D11473AB6C9}"/>
    <cellStyle name="Normal 2 7 3 10 2" xfId="20748" xr:uid="{1AE82A8D-EC12-485F-8ED0-C15B085EE8FB}"/>
    <cellStyle name="Normal 2 7 3 11" xfId="26007" xr:uid="{F35847F1-B654-4B07-B655-621206D8B516}"/>
    <cellStyle name="Normal 2 7 3 12" xfId="13182" xr:uid="{F74F8FE0-52AC-42F9-9EEF-5F20F285C45E}"/>
    <cellStyle name="Normal 2 7 3 2" xfId="2053" xr:uid="{11E180E4-F5CE-4B26-BB13-5440861D6046}"/>
    <cellStyle name="Normal 2 7 3 2 2" xfId="2585" xr:uid="{A8C23EAA-7286-46E1-BEFD-C55BE65A3877}"/>
    <cellStyle name="Normal 2 7 3 2 2 2" xfId="7613" xr:uid="{FEFF6F4A-AA2F-4AF2-8416-DD991CDF4CBF}"/>
    <cellStyle name="Normal 2 7 3 2 2 2 2" xfId="28981" xr:uid="{2F52B01A-D948-4562-BFC7-90A1C0510A23}"/>
    <cellStyle name="Normal 2 7 3 2 2 2 3" xfId="16485" xr:uid="{78A290F0-2508-455A-BDC9-C5773F554E29}"/>
    <cellStyle name="Normal 2 7 3 2 2 3" xfId="6433" xr:uid="{E15A2720-84E7-48DC-9D13-B61F0E7F64C8}"/>
    <cellStyle name="Normal 2 7 3 2 2 3 2" xfId="19318" xr:uid="{711A287A-EDF6-4076-9A07-BC5DE6CF5241}"/>
    <cellStyle name="Normal 2 7 3 2 2 4" xfId="11938" xr:uid="{38906D93-D032-4C8D-8656-CD3DB1A365C9}"/>
    <cellStyle name="Normal 2 7 3 2 2 4 2" xfId="22151" xr:uid="{B1FE12E4-30EF-40CF-B7C3-9CF9C049F113}"/>
    <cellStyle name="Normal 2 7 3 2 2 5" xfId="24119" xr:uid="{44E2DDB4-A618-4192-AE5D-59B30910D598}"/>
    <cellStyle name="Normal 2 7 3 2 2 6" xfId="14408" xr:uid="{CEEE856F-C633-4804-970F-F06A26A33CD9}"/>
    <cellStyle name="Normal 2 7 3 2 3" xfId="4739" xr:uid="{9CF286B2-31F6-41D2-9A84-BF4D54177853}"/>
    <cellStyle name="Normal 2 7 3 2 3 2" xfId="10036" xr:uid="{3A7888FB-C068-4245-A571-41CC2157B95F}"/>
    <cellStyle name="Normal 2 7 3 2 3 2 2" xfId="29480" xr:uid="{16C54201-21C4-4931-B7CE-FCBDD6F95F0B}"/>
    <cellStyle name="Normal 2 7 3 2 3 2 3" xfId="20073" xr:uid="{C1F0B260-DDC2-4877-913E-59EA2AA42CA4}"/>
    <cellStyle name="Normal 2 7 3 2 3 3" xfId="12688" xr:uid="{07548621-EF94-4036-B6FD-595D5F528D2F}"/>
    <cellStyle name="Normal 2 7 3 2 3 3 2" xfId="22906" xr:uid="{BC165AB7-50FB-4293-AC8B-3601A9357B6F}"/>
    <cellStyle name="Normal 2 7 3 2 3 4" xfId="26017" xr:uid="{6EBEB9F7-DDE6-49E2-81BB-4919E1F72C03}"/>
    <cellStyle name="Normal 2 7 3 2 3 5" xfId="17240" xr:uid="{23A76A66-BA72-4559-B8C5-B47D0DCBCDF0}"/>
    <cellStyle name="Normal 2 7 3 2 4" xfId="5889" xr:uid="{AEB5B5D0-E90C-4E1C-A69A-7F83DF09EA90}"/>
    <cellStyle name="Normal 2 7 3 2 4 2" xfId="28005" xr:uid="{EBABFFE2-6633-4389-8DCF-9C2DD64F529D}"/>
    <cellStyle name="Normal 2 7 3 2 4 3" xfId="16030" xr:uid="{A291262F-0952-4C9D-918C-F002F9C8608A}"/>
    <cellStyle name="Normal 2 7 3 2 5" xfId="9360" xr:uid="{39FD7915-91C7-4E89-B10B-DD27192056ED}"/>
    <cellStyle name="Normal 2 7 3 2 5 2" xfId="18863" xr:uid="{08E64491-9429-4512-ACB8-0A33E90BC85E}"/>
    <cellStyle name="Normal 2 7 3 2 6" xfId="11519" xr:uid="{1C454180-AC24-4A11-AEF3-AEA76963100A}"/>
    <cellStyle name="Normal 2 7 3 2 6 2" xfId="21696" xr:uid="{52E07A64-3CBA-488B-8239-9EA941FC29E9}"/>
    <cellStyle name="Normal 2 7 3 2 7" xfId="24273" xr:uid="{C3D63750-28EB-4512-BFE0-48684615B8CA}"/>
    <cellStyle name="Normal 2 7 3 2 8" xfId="13804" xr:uid="{4FC0758E-25A8-415F-B9BA-CB8AF15473E1}"/>
    <cellStyle name="Normal 2 7 3 3" xfId="2586" xr:uid="{B83EFB4B-C5CA-4F77-9E97-AA8476FB5F84}"/>
    <cellStyle name="Normal 2 7 3 3 2" xfId="4909" xr:uid="{96867C16-CF97-4F50-903C-268F223F592A}"/>
    <cellStyle name="Normal 2 7 3 3 2 2" xfId="10180" xr:uid="{32E74177-7B3D-4504-931E-F58DCB9084F5}"/>
    <cellStyle name="Normal 2 7 3 3 2 2 2" xfId="29599" xr:uid="{39CD2B33-EDBF-4B91-9388-8B01BC8010E9}"/>
    <cellStyle name="Normal 2 7 3 3 2 2 3" xfId="20252" xr:uid="{2C4D8F3A-226E-46A4-BB04-2EF19A0470FC}"/>
    <cellStyle name="Normal 2 7 3 3 2 3" xfId="12858" xr:uid="{D3156D0D-02A3-4798-9BDA-DABB43188161}"/>
    <cellStyle name="Normal 2 7 3 3 2 3 2" xfId="23085" xr:uid="{06757663-395F-4CAC-B189-DB00B2EBCAF6}"/>
    <cellStyle name="Normal 2 7 3 3 2 4" xfId="26067" xr:uid="{149B8212-CABA-4160-923F-4E57EDA54145}"/>
    <cellStyle name="Normal 2 7 3 3 2 5" xfId="17419" xr:uid="{EEDF9792-5299-4CE9-B7A9-648708625951}"/>
    <cellStyle name="Normal 2 7 3 3 3" xfId="6434" xr:uid="{E06C501B-1FDC-4149-88C3-62CF486A1424}"/>
    <cellStyle name="Normal 2 7 3 3 3 2" xfId="27442" xr:uid="{F8D1AF9A-BBC2-4CB0-B327-EAA85245EFD7}"/>
    <cellStyle name="Normal 2 7 3 3 3 3" xfId="16486" xr:uid="{3F795334-721A-44C1-9373-DB004E175F10}"/>
    <cellStyle name="Normal 2 7 3 3 4" xfId="9567" xr:uid="{59EFBF5D-AE84-4BBA-8CB9-BD4F07913C1A}"/>
    <cellStyle name="Normal 2 7 3 3 4 2" xfId="19319" xr:uid="{6468B203-536C-453C-8529-ECA7A6AF8C04}"/>
    <cellStyle name="Normal 2 7 3 3 5" xfId="11939" xr:uid="{2B225552-3CAA-4E87-9473-FE30DC7EE233}"/>
    <cellStyle name="Normal 2 7 3 3 5 2" xfId="22152" xr:uid="{2040F21A-65D6-4476-A396-338100B0B7C8}"/>
    <cellStyle name="Normal 2 7 3 3 6" xfId="23581" xr:uid="{823DEA59-2494-49D5-A9DC-2FF3E1A1125B}"/>
    <cellStyle name="Normal 2 7 3 3 7" xfId="14409" xr:uid="{803096D7-F3D2-4B71-AED6-CD46E61D1BFF}"/>
    <cellStyle name="Normal 2 7 3 4" xfId="2584" xr:uid="{03B35FAB-F496-4BC7-A86C-A3D464ED129E}"/>
    <cellStyle name="Normal 2 7 3 4 2" xfId="7612" xr:uid="{3105900B-C19E-4EC0-BEB0-E25B3FC0A66D}"/>
    <cellStyle name="Normal 2 7 3 4 2 2" xfId="28279" xr:uid="{EB2AAD22-C71F-4481-B4E9-6DDF3B27BFAD}"/>
    <cellStyle name="Normal 2 7 3 4 2 3" xfId="16484" xr:uid="{A26DA7BF-80A9-4501-A6A0-3D997AB18358}"/>
    <cellStyle name="Normal 2 7 3 4 3" xfId="6432" xr:uid="{DDB76E43-32A3-4D91-A3CC-84943D7973D0}"/>
    <cellStyle name="Normal 2 7 3 4 3 2" xfId="19317" xr:uid="{31AD9240-0F26-4C10-9CF9-DBC47789195F}"/>
    <cellStyle name="Normal 2 7 3 4 4" xfId="11937" xr:uid="{771D01A5-44A3-4CF6-8B0A-B505D0BFEEB5}"/>
    <cellStyle name="Normal 2 7 3 4 4 2" xfId="22150" xr:uid="{17C22CEF-E075-40FA-8533-A632C7037339}"/>
    <cellStyle name="Normal 2 7 3 4 5" xfId="25959" xr:uid="{4C4913C2-A479-43A3-A4DB-C3F59A6052A8}"/>
    <cellStyle name="Normal 2 7 3 4 6" xfId="14407" xr:uid="{B670879E-D5A1-4ED8-AD5C-1A4240DE8E65}"/>
    <cellStyle name="Normal 2 7 3 5" xfId="3558" xr:uid="{1ECAECCC-DFE4-4CD6-9C17-0CABCB771739}"/>
    <cellStyle name="Normal 2 7 3 5 2" xfId="6839" xr:uid="{29629380-8FD7-4FCA-BB77-A1FDFD4BD443}"/>
    <cellStyle name="Normal 2 7 3 5 2 2" xfId="26979" xr:uid="{683FEB08-6F4A-42F3-97CF-10715857601C}"/>
    <cellStyle name="Normal 2 7 3 5 2 3" xfId="15866" xr:uid="{20B8ADD1-1A77-4F42-A96B-690E37EF7084}"/>
    <cellStyle name="Normal 2 7 3 5 3" xfId="9212" xr:uid="{4242A343-A91A-47A7-B23B-ADE85F359856}"/>
    <cellStyle name="Normal 2 7 3 5 3 2" xfId="18699" xr:uid="{8876CAAA-B057-49C4-AB1F-C9B23710B8C1}"/>
    <cellStyle name="Normal 2 7 3 5 4" xfId="11355" xr:uid="{DD4B4CDF-5243-4299-BA5D-7261F4438D5D}"/>
    <cellStyle name="Normal 2 7 3 5 4 2" xfId="21532" xr:uid="{A11641B3-2AB2-44EB-B49C-633EDF1ABFAB}"/>
    <cellStyle name="Normal 2 7 3 5 5" xfId="25076" xr:uid="{EC928E88-532F-4589-ACFF-AA22F34D2EAB}"/>
    <cellStyle name="Normal 2 7 3 5 6" xfId="13584" xr:uid="{01E40C48-E5F7-4E23-BA28-958B02054DE1}"/>
    <cellStyle name="Normal 2 7 3 6" xfId="3364" xr:uid="{77F799EB-6C9D-4DBD-9830-6D79FFBFAA57}"/>
    <cellStyle name="Normal 2 7 3 6 2" xfId="9038" xr:uid="{955154D6-F48C-43B9-B24A-A6E55353A0FA}"/>
    <cellStyle name="Normal 2 7 3 6 2 2" xfId="18453" xr:uid="{627CD500-8158-46EF-9276-9A9B94691D22}"/>
    <cellStyle name="Normal 2 7 3 6 3" xfId="11125" xr:uid="{58C64069-9EB0-4564-9BD8-51C6CE2CEB1E}"/>
    <cellStyle name="Normal 2 7 3 6 3 2" xfId="21286" xr:uid="{457AE985-5903-48EA-974D-C5D9510A10A9}"/>
    <cellStyle name="Normal 2 7 3 6 4" xfId="24880" xr:uid="{997D0165-0BD1-4341-B7F6-BFEFED2DFBC6}"/>
    <cellStyle name="Normal 2 7 3 6 5" xfId="15620" xr:uid="{4FB10A3C-3EC4-4496-BE4C-3600EE72F715}"/>
    <cellStyle name="Normal 2 7 3 7" xfId="4277" xr:uid="{1E735B2F-BBBF-447B-8D4B-5E6A37C5F25D}"/>
    <cellStyle name="Normal 2 7 3 7 2" xfId="9721" xr:uid="{3AE9B7B8-EF67-4D79-9F0E-AFCAC14029C3}"/>
    <cellStyle name="Normal 2 7 3 7 2 2" xfId="19670" xr:uid="{31352676-32F2-488A-A12C-3D5C4E077E40}"/>
    <cellStyle name="Normal 2 7 3 7 3" xfId="12287" xr:uid="{57A448D6-BB54-485B-8600-8788310CD86C}"/>
    <cellStyle name="Normal 2 7 3 7 3 2" xfId="22503" xr:uid="{FB70CB5F-9E66-4C38-8ABB-6C5D666DA044}"/>
    <cellStyle name="Normal 2 7 3 7 4" xfId="16837" xr:uid="{DFAE2259-F05E-4127-A91D-14B3DFFEC30A}"/>
    <cellStyle name="Normal 2 7 3 8" xfId="8071" xr:uid="{0A21A9D7-5EF8-4F0A-96C3-4C04C8102D33}"/>
    <cellStyle name="Normal 2 7 3 8 2" xfId="15083" xr:uid="{8016AF6A-8C7B-45B5-8E92-6031DFD79192}"/>
    <cellStyle name="Normal 2 7 3 9" xfId="8630" xr:uid="{C8C43D0B-58D2-4C6D-81EA-9EBE2207B4EE}"/>
    <cellStyle name="Normal 2 7 3 9 2" xfId="17915" xr:uid="{38B87BA8-8FCE-4853-A9C6-7F1ED71CF326}"/>
    <cellStyle name="Normal 2 7 4" xfId="960" xr:uid="{00000000-0005-0000-0000-0000C0030000}"/>
    <cellStyle name="Normal 2 7 4 2" xfId="2587" xr:uid="{CB48C386-7D4C-4E44-B6F6-C6AC2A53B4A0}"/>
    <cellStyle name="Normal 2 7 4 2 2" xfId="7614" xr:uid="{93B90732-E96F-4847-B43E-E2D599B16F01}"/>
    <cellStyle name="Normal 2 7 4 2 2 2" xfId="27796" xr:uid="{60A66CD5-4385-4771-82F8-20A8205DDA8D}"/>
    <cellStyle name="Normal 2 7 4 2 2 3" xfId="16487" xr:uid="{3E859B12-FF4E-4F4E-9020-942EC38F69F2}"/>
    <cellStyle name="Normal 2 7 4 2 3" xfId="6435" xr:uid="{C9D7FF5A-A06A-4E32-911B-1E56E3A2BFB5}"/>
    <cellStyle name="Normal 2 7 4 2 3 2" xfId="19320" xr:uid="{6F187B05-53A2-472F-A4FF-0DCF5472AD63}"/>
    <cellStyle name="Normal 2 7 4 2 4" xfId="11940" xr:uid="{8473586B-548C-4490-9B2B-553159988B03}"/>
    <cellStyle name="Normal 2 7 4 2 4 2" xfId="22153" xr:uid="{B27F6CAA-D701-4FFC-8536-E0EB8AFD6EAF}"/>
    <cellStyle name="Normal 2 7 4 2 5" xfId="25913" xr:uid="{EDE8F64B-ED21-4F4C-82BB-6E7E2BFB511F}"/>
    <cellStyle name="Normal 2 7 4 2 6" xfId="14410" xr:uid="{E51D9C14-ABCD-4AEA-B75A-A7C362750355}"/>
    <cellStyle name="Normal 2 7 4 3" xfId="3682" xr:uid="{DEFD54BE-4E52-4068-ADA1-DF08F0F1E431}"/>
    <cellStyle name="Normal 2 7 4 3 2" xfId="8342" xr:uid="{9BD69CB3-38C1-4187-94E7-CF4051C5BDEC}"/>
    <cellStyle name="Normal 2 7 4 3 2 2" xfId="26956" xr:uid="{D0C2BEF9-9D63-46D7-A9E5-974910C2DABF}"/>
    <cellStyle name="Normal 2 7 4 3 2 3" xfId="16027" xr:uid="{364777C0-7BE4-4FD3-9380-4149D6ECD0CF}"/>
    <cellStyle name="Normal 2 7 4 3 3" xfId="9357" xr:uid="{CBDD8E3C-4300-419D-A922-A11CA745A436}"/>
    <cellStyle name="Normal 2 7 4 3 3 2" xfId="18860" xr:uid="{3D642D07-B5C1-4BDD-9607-58F2F0458D49}"/>
    <cellStyle name="Normal 2 7 4 3 4" xfId="11516" xr:uid="{A8A13EE5-74D5-4FDA-A3CF-DAD22D3256FC}"/>
    <cellStyle name="Normal 2 7 4 3 4 2" xfId="21693" xr:uid="{03461BFD-B07A-4B18-AA57-FD562FC8B503}"/>
    <cellStyle name="Normal 2 7 4 3 5" xfId="24530" xr:uid="{9F34857A-ADD5-418D-B5B2-8D6A6572B103}"/>
    <cellStyle name="Normal 2 7 4 3 6" xfId="13801" xr:uid="{1DA59F1F-7AF5-47A4-8118-884F1815FDE4}"/>
    <cellStyle name="Normal 2 7 4 4" xfId="4596" xr:uid="{529570F3-4408-4F5E-8FD3-00916C22D2E6}"/>
    <cellStyle name="Normal 2 7 4 4 2" xfId="9938" xr:uid="{9AC5E3DC-6A3A-4117-A010-185A3EA5C734}"/>
    <cellStyle name="Normal 2 7 4 4 2 2" xfId="19930" xr:uid="{8CEE1662-1D95-4780-81E4-65890938AD00}"/>
    <cellStyle name="Normal 2 7 4 4 3" xfId="12545" xr:uid="{B2D538C3-8EB3-4C25-AB31-93A97871F88B}"/>
    <cellStyle name="Normal 2 7 4 4 3 2" xfId="22763" xr:uid="{DA8DC740-2DF4-45F1-AFB9-060911B9D908}"/>
    <cellStyle name="Normal 2 7 4 4 4" xfId="25552" xr:uid="{20BF9647-064F-4AED-8F42-1B035DF0C11A}"/>
    <cellStyle name="Normal 2 7 4 4 5" xfId="17097" xr:uid="{DA739315-B544-49FD-8B72-04F9A954C292}"/>
    <cellStyle name="Normal 2 7 4 5" xfId="8072" xr:uid="{2533E739-9EEB-472F-ABC0-18113D0865D6}"/>
    <cellStyle name="Normal 2 7 4 5 2" xfId="15084" xr:uid="{18518165-C24A-4920-A55B-3010739A8976}"/>
    <cellStyle name="Normal 2 7 4 6" xfId="8631" xr:uid="{389DF053-BF05-482D-B5D0-8233DBFC6FE6}"/>
    <cellStyle name="Normal 2 7 4 6 2" xfId="17916" xr:uid="{54F41677-6405-4AEC-866C-674206D3983B}"/>
    <cellStyle name="Normal 2 7 4 7" xfId="10629" xr:uid="{E72E41E2-41DF-420C-9CAA-982276D0F9D0}"/>
    <cellStyle name="Normal 2 7 4 7 2" xfId="20749" xr:uid="{D14553C4-68B3-4F47-B0BE-8ACD4FAC1C63}"/>
    <cellStyle name="Normal 2 7 4 8" xfId="23582" xr:uid="{4C111E95-18D0-4AF1-A7F7-05D04C5B548D}"/>
    <cellStyle name="Normal 2 7 4 9" xfId="13340" xr:uid="{A9865F5D-5654-4747-9B99-3443E882D326}"/>
    <cellStyle name="Normal 2 7 5" xfId="2050" xr:uid="{F923FE5E-AB00-476B-B924-6E12428851FB}"/>
    <cellStyle name="Normal 2 7 5 2" xfId="4910" xr:uid="{2E01B73B-2699-41DF-A0FD-C972FD82467A}"/>
    <cellStyle name="Normal 2 7 5 2 2" xfId="10181" xr:uid="{B6603767-49C5-496F-8556-0660784788E2}"/>
    <cellStyle name="Normal 2 7 5 2 2 2" xfId="29600" xr:uid="{88EA0AA7-39B2-4E73-B3C3-5D4C76A8475B}"/>
    <cellStyle name="Normal 2 7 5 2 2 3" xfId="20253" xr:uid="{7ADEBEE2-2D35-475A-BCAA-65F319E519D0}"/>
    <cellStyle name="Normal 2 7 5 2 3" xfId="12859" xr:uid="{6E2DD1A8-2B86-48C9-A355-0659CF787696}"/>
    <cellStyle name="Normal 2 7 5 2 3 2" xfId="23086" xr:uid="{E7B7AAAA-8239-48DC-9D0C-BEFA325069B2}"/>
    <cellStyle name="Normal 2 7 5 2 4" xfId="25903" xr:uid="{1232C0DA-1BB6-4B39-9173-6DFE66D4F0A3}"/>
    <cellStyle name="Normal 2 7 5 2 5" xfId="17420" xr:uid="{C5FD1F1F-3024-42DF-9B41-B3CAED6C6ADA}"/>
    <cellStyle name="Normal 2 7 5 3" xfId="5886" xr:uid="{0308C1F8-D283-45CB-A4FA-C5F92E64F590}"/>
    <cellStyle name="Normal 2 7 5 3 2" xfId="26915" xr:uid="{786D20AD-55A4-4E2C-AA05-FF0DD2C81ACA}"/>
    <cellStyle name="Normal 2 7 5 3 3" xfId="16488" xr:uid="{10946C6A-2B7C-4C3D-8706-6E8C2629D1EE}"/>
    <cellStyle name="Normal 2 7 5 4" xfId="9568" xr:uid="{7FB67C29-A88F-475C-BDED-B5B23E7A1841}"/>
    <cellStyle name="Normal 2 7 5 4 2" xfId="19321" xr:uid="{1EC6200F-EB14-4E44-8D8E-06654A935A48}"/>
    <cellStyle name="Normal 2 7 5 5" xfId="11941" xr:uid="{81A06488-A991-4C8F-9A22-89CF880AF75A}"/>
    <cellStyle name="Normal 2 7 5 5 2" xfId="22154" xr:uid="{BDF80C78-7C59-4DD4-885B-DDF3AEBB89C1}"/>
    <cellStyle name="Normal 2 7 5 6" xfId="24771" xr:uid="{EACC6C85-AB4E-402E-A7DA-6A3A5DEAE519}"/>
    <cellStyle name="Normal 2 7 5 7" xfId="14411" xr:uid="{C61B0A9D-4FCE-45F5-B219-8E9B39EB0974}"/>
    <cellStyle name="Normal 2 7 6" xfId="2380" xr:uid="{669F12F6-FE85-4DBB-B629-6BA5BD2748E1}"/>
    <cellStyle name="Normal 2 7 6 2" xfId="7481" xr:uid="{38E5B82E-D9C0-4EBF-B122-F2A471C9B064}"/>
    <cellStyle name="Normal 2 7 6 2 2" xfId="26634" xr:uid="{7425E3E3-FBFE-4C36-80F4-FCB477C68013}"/>
    <cellStyle name="Normal 2 7 6 2 3" xfId="16183" xr:uid="{5B1A8258-1775-487F-92E2-7A81B2FCC911}"/>
    <cellStyle name="Normal 2 7 6 3" xfId="6254" xr:uid="{ADEABADE-36CC-48A3-A18A-E8576DA18372}"/>
    <cellStyle name="Normal 2 7 6 3 2" xfId="19016" xr:uid="{5AC12BE6-4327-4688-88BE-9953D6EAB713}"/>
    <cellStyle name="Normal 2 7 6 4" xfId="11661" xr:uid="{B7C8C55F-F8F6-4B7D-BFCE-BE1EC62B7314}"/>
    <cellStyle name="Normal 2 7 6 4 2" xfId="21849" xr:uid="{4BC2CE64-5D18-4880-ACF7-1094DD030871}"/>
    <cellStyle name="Normal 2 7 6 5" xfId="24060" xr:uid="{52CC9E22-9A5D-4B7C-81EC-3D009AAEBA11}"/>
    <cellStyle name="Normal 2 7 6 6" xfId="14038" xr:uid="{6E53BB46-1ABC-43E6-8466-0D284D046542}"/>
    <cellStyle name="Normal 2 7 7" xfId="3481" xr:uid="{960E1687-A3E8-4E74-B0D9-2F9863F2130C}"/>
    <cellStyle name="Normal 2 7 7 2" xfId="6836" xr:uid="{C41F4EC9-4576-45F1-8BA9-B3B14F4D09D5}"/>
    <cellStyle name="Normal 2 7 7 2 2" xfId="29099" xr:uid="{07E3C65C-79DC-4E8B-A66C-392D3084EADC}"/>
    <cellStyle name="Normal 2 7 7 2 3" xfId="15763" xr:uid="{741812B3-3DA7-4C34-8A92-FD1C6D63973C}"/>
    <cellStyle name="Normal 2 7 7 3" xfId="9135" xr:uid="{AF77F6CF-1C24-4B15-B4E2-09F955F14DFE}"/>
    <cellStyle name="Normal 2 7 7 3 2" xfId="18596" xr:uid="{8C0C11A7-7E8E-4F55-82D7-80B3A2F2FDA9}"/>
    <cellStyle name="Normal 2 7 7 4" xfId="11254" xr:uid="{9C474252-0BE1-4E0A-AA9F-D94DE2933337}"/>
    <cellStyle name="Normal 2 7 7 4 2" xfId="21429" xr:uid="{2211F4A3-E194-4E02-AE32-EA8603182F80}"/>
    <cellStyle name="Normal 2 7 7 5" xfId="23935" xr:uid="{015939FA-083F-47A8-9D0C-A2C3FB70E294}"/>
    <cellStyle name="Normal 2 7 7 6" xfId="13481" xr:uid="{ADAF871C-B1F0-4F04-830E-5274B2E0E0ED}"/>
    <cellStyle name="Normal 2 7 8" xfId="3213" xr:uid="{C8539F6F-FA2C-44AC-AE4E-CD75D9512669}"/>
    <cellStyle name="Normal 2 7 8 2" xfId="8901" xr:uid="{BEF3D10D-0403-4EC7-A19F-C3394EC623B4}"/>
    <cellStyle name="Normal 2 7 8 2 2" xfId="18292" xr:uid="{98EFF802-028F-4D35-8058-903D03DEBC7E}"/>
    <cellStyle name="Normal 2 7 8 3" xfId="10974" xr:uid="{D24CBCB4-8F9A-468E-A8C6-CF2CC0F2E978}"/>
    <cellStyle name="Normal 2 7 8 3 2" xfId="21125" xr:uid="{131E827D-F712-45E5-8DCB-BACA932946A5}"/>
    <cellStyle name="Normal 2 7 8 4" xfId="25361" xr:uid="{75389B7B-2163-469E-89F9-AC9DED9A131A}"/>
    <cellStyle name="Normal 2 7 8 5" xfId="15459" xr:uid="{9E41C5BA-81AD-4353-892A-AB5502068BD4}"/>
    <cellStyle name="Normal 2 7 9" xfId="4374" xr:uid="{687AA715-8605-48FB-A6F4-7475B7EFCF9E}"/>
    <cellStyle name="Normal 2 7 9 2" xfId="9805" xr:uid="{2C6679EF-4B92-40FE-A533-C42C55669AC2}"/>
    <cellStyle name="Normal 2 7 9 2 2" xfId="19768" xr:uid="{CE5AFA56-7983-4F68-84E1-8CE8C0139689}"/>
    <cellStyle name="Normal 2 7 9 3" xfId="12383" xr:uid="{39256EA5-2723-4582-9C27-E35A1A47D6A1}"/>
    <cellStyle name="Normal 2 7 9 3 2" xfId="22601" xr:uid="{A2B83D01-E722-4F53-ADEF-B5F90E40D065}"/>
    <cellStyle name="Normal 2 7 9 4" xfId="16935" xr:uid="{CC2F14F3-6D1D-4BB8-B753-9A61E54ACE85}"/>
    <cellStyle name="Normal 2 8" xfId="961" xr:uid="{00000000-0005-0000-0000-0000C1030000}"/>
    <cellStyle name="Normal 2 8 10" xfId="8073" xr:uid="{8D5E7D48-384E-4277-A6A2-42B0714D307E}"/>
    <cellStyle name="Normal 2 8 10 2" xfId="15085" xr:uid="{2B431DDA-4ADE-4ABF-8511-55B6D47CD9FF}"/>
    <cellStyle name="Normal 2 8 11" xfId="8632" xr:uid="{46A443E9-5C6A-4FB5-A55E-C1C4961DCF5C}"/>
    <cellStyle name="Normal 2 8 11 2" xfId="17917" xr:uid="{09AA085B-4854-4062-934A-1C1D994D9DC7}"/>
    <cellStyle name="Normal 2 8 12" xfId="10630" xr:uid="{5EA5850E-3131-45A4-BF7B-C5248449245D}"/>
    <cellStyle name="Normal 2 8 12 2" xfId="20750" xr:uid="{F28142F1-00C1-450C-ABF4-F32EEEBA7379}"/>
    <cellStyle name="Normal 2 8 13" xfId="24686" xr:uid="{476049E5-8011-46A8-B0A8-F681A15E6E01}"/>
    <cellStyle name="Normal 2 8 14" xfId="13053" xr:uid="{035230F2-BDB3-4AF1-9746-52B63461F9E2}"/>
    <cellStyle name="Normal 2 8 2" xfId="962" xr:uid="{00000000-0005-0000-0000-0000C2030000}"/>
    <cellStyle name="Normal 2 8 2 10" xfId="10631" xr:uid="{168BB3AC-DAEF-45CE-A5BB-F2C3E211C366}"/>
    <cellStyle name="Normal 2 8 2 10 2" xfId="20751" xr:uid="{1E3857AE-82D0-490F-8CC1-2487F00EC7F2}"/>
    <cellStyle name="Normal 2 8 2 11" xfId="23526" xr:uid="{FC33782F-B80E-40F1-820B-B17F6359F249}"/>
    <cellStyle name="Normal 2 8 2 12" xfId="13183" xr:uid="{2BC4F208-44DB-4613-87D6-5BA6C4D16E99}"/>
    <cellStyle name="Normal 2 8 2 2" xfId="963" xr:uid="{00000000-0005-0000-0000-0000C3030000}"/>
    <cellStyle name="Normal 2 8 2 2 2" xfId="2056" xr:uid="{5EC0B1B0-6C98-4338-838D-F199A653EF51}"/>
    <cellStyle name="Normal 2 8 2 2 2 2" xfId="7273" xr:uid="{998249EA-85E8-47DE-9C08-33D847B7E278}"/>
    <cellStyle name="Normal 2 8 2 2 2 2 2" xfId="28806" xr:uid="{548767F1-213A-43BB-95EE-96E0C5248025}"/>
    <cellStyle name="Normal 2 8 2 2 2 2 3" xfId="28454" xr:uid="{AE1B4BAF-3C91-4865-96C0-A3894D7C0DCB}"/>
    <cellStyle name="Normal 2 8 2 2 2 2 4" xfId="16490" xr:uid="{1FC64A47-760A-49BE-8B80-F239DE24FCB8}"/>
    <cellStyle name="Normal 2 8 2 2 2 3" xfId="5892" xr:uid="{3E328327-A8B8-4256-8041-AB4A7CE174D4}"/>
    <cellStyle name="Normal 2 8 2 2 2 3 2" xfId="29239" xr:uid="{01BEE9AA-5A2D-40BD-8194-48548B49104E}"/>
    <cellStyle name="Normal 2 8 2 2 2 3 3" xfId="19323" xr:uid="{96ECBB5C-D841-477D-BA2A-EEC6C6AE6E59}"/>
    <cellStyle name="Normal 2 8 2 2 2 4" xfId="11943" xr:uid="{B5FD4E52-86F5-4C29-B253-93DA488BB959}"/>
    <cellStyle name="Normal 2 8 2 2 2 4 2" xfId="22156" xr:uid="{B8F19BE3-0F8B-4572-8242-C3EDD31AE59C}"/>
    <cellStyle name="Normal 2 8 2 2 2 5" xfId="24240" xr:uid="{2CCD643F-EBE4-46A5-87D9-E241A196DB33}"/>
    <cellStyle name="Normal 2 8 2 2 2 6" xfId="14413" xr:uid="{B5769B64-7DD7-45A5-9CC9-4AD8CD4B2BDA}"/>
    <cellStyle name="Normal 2 8 2 2 3" xfId="4741" xr:uid="{B7EAE57B-9AB3-46A2-9AF4-42933AB0C2E5}"/>
    <cellStyle name="Normal 2 8 2 2 3 2" xfId="6842" xr:uid="{EF66AA0B-0F4A-4368-A6BC-2C6851E5DD59}"/>
    <cellStyle name="Normal 2 8 2 2 3 2 2" xfId="29482" xr:uid="{BC2AD4A7-A36E-498F-A9EE-CFCD0A4E02DE}"/>
    <cellStyle name="Normal 2 8 2 2 3 2 3" xfId="20075" xr:uid="{CCC000DA-2DAC-421B-A968-B52C863F9442}"/>
    <cellStyle name="Normal 2 8 2 2 3 3" xfId="12690" xr:uid="{2E0A6707-70E1-4BF4-8056-A09F48716B86}"/>
    <cellStyle name="Normal 2 8 2 2 3 3 2" xfId="22908" xr:uid="{531D213A-E87D-4AB0-A678-64235AE6CC73}"/>
    <cellStyle name="Normal 2 8 2 2 3 4" xfId="25019" xr:uid="{8D8FB68E-E15A-47F1-9BF9-74CF1BD4C93C}"/>
    <cellStyle name="Normal 2 8 2 2 3 5" xfId="17242" xr:uid="{A1648812-754D-40FE-A4D8-EB56DA556AB4}"/>
    <cellStyle name="Normal 2 8 2 2 4" xfId="5494" xr:uid="{922E6E69-BF6E-4AF6-A7C9-38E7E343A44E}"/>
    <cellStyle name="Normal 2 8 2 2 4 2" xfId="28706" xr:uid="{C63D5D88-7225-4652-B7A3-EE20E24B30EE}"/>
    <cellStyle name="Normal 2 8 2 2 4 3" xfId="15087" xr:uid="{B37BB953-F0A1-4531-8014-DFECABEBAB87}"/>
    <cellStyle name="Normal 2 8 2 2 5" xfId="8634" xr:uid="{B36CCF9E-E48F-4C91-A53D-C03CF6B366AC}"/>
    <cellStyle name="Normal 2 8 2 2 5 2" xfId="17919" xr:uid="{B747FCB2-E129-43B5-870E-C230816C581B}"/>
    <cellStyle name="Normal 2 8 2 2 6" xfId="10632" xr:uid="{221ECC2D-AE62-4799-AE1D-6831E6848F78}"/>
    <cellStyle name="Normal 2 8 2 2 6 2" xfId="20752" xr:uid="{A2B64848-FF1A-48F2-8B06-5BE4E1432A3F}"/>
    <cellStyle name="Normal 2 8 2 2 7" xfId="25128" xr:uid="{6139E247-0A66-4EB0-AE3D-1E8E7DA1613A}"/>
    <cellStyle name="Normal 2 8 2 2 8" xfId="13806" xr:uid="{8F3F0952-20C3-4921-AB8A-0589B984CE22}"/>
    <cellStyle name="Normal 2 8 2 3" xfId="2055" xr:uid="{D851357D-DB2E-4845-92BB-D034CAC18C83}"/>
    <cellStyle name="Normal 2 8 2 3 2" xfId="4911" xr:uid="{0E09C9D5-1FFB-415B-A345-ABDA62900952}"/>
    <cellStyle name="Normal 2 8 2 3 2 2" xfId="10182" xr:uid="{611601A8-DFF8-462B-99D2-10B21D682C59}"/>
    <cellStyle name="Normal 2 8 2 3 2 2 2" xfId="29601" xr:uid="{80CE622D-D69E-4183-89C5-531B95CFCD71}"/>
    <cellStyle name="Normal 2 8 2 3 2 2 3" xfId="20254" xr:uid="{230E181C-32CC-4600-A508-4CA7D1F1BECC}"/>
    <cellStyle name="Normal 2 8 2 3 2 3" xfId="12860" xr:uid="{04DEB122-19F4-4329-A30E-4ABC86FE4012}"/>
    <cellStyle name="Normal 2 8 2 3 2 3 2" xfId="23087" xr:uid="{7D339B05-24BC-4E29-A0F3-0656A235B7FC}"/>
    <cellStyle name="Normal 2 8 2 3 2 4" xfId="26183" xr:uid="{23D08118-0985-4208-B565-633E38CA55CF}"/>
    <cellStyle name="Normal 2 8 2 3 2 5" xfId="17421" xr:uid="{DFB21940-6B51-4A6D-9291-7EEAFDE19D03}"/>
    <cellStyle name="Normal 2 8 2 3 3" xfId="5891" xr:uid="{FA402FB6-4169-481D-88A1-D7A7388C6446}"/>
    <cellStyle name="Normal 2 8 2 3 3 2" xfId="27587" xr:uid="{A199B7A6-55D9-411C-9450-6E5803124C7E}"/>
    <cellStyle name="Normal 2 8 2 3 3 3" xfId="16491" xr:uid="{646FE3EC-913D-439E-A21D-873E7A9F1AC2}"/>
    <cellStyle name="Normal 2 8 2 3 4" xfId="9569" xr:uid="{EEFF6DDD-F814-4788-9981-EE79F11D175E}"/>
    <cellStyle name="Normal 2 8 2 3 4 2" xfId="19324" xr:uid="{A62B070B-8F1E-42F6-ABFE-0BE605A2747F}"/>
    <cellStyle name="Normal 2 8 2 3 5" xfId="11944" xr:uid="{7AD41D24-1C98-4248-94CB-0DFBE3C2C562}"/>
    <cellStyle name="Normal 2 8 2 3 5 2" xfId="22157" xr:uid="{B23893F9-DE81-45A4-A63F-D7320B9F9650}"/>
    <cellStyle name="Normal 2 8 2 3 6" xfId="23427" xr:uid="{2BB5C2AC-3487-4AF0-88C4-4BA81A7D6A3B}"/>
    <cellStyle name="Normal 2 8 2 3 7" xfId="14414" xr:uid="{9004D781-061D-425A-ADB4-435BBF39CB22}"/>
    <cellStyle name="Normal 2 8 2 4" xfId="2588" xr:uid="{70C5881F-7EDE-48F5-BA0E-359D0087C1BA}"/>
    <cellStyle name="Normal 2 8 2 4 2" xfId="7615" xr:uid="{F7ABFA8D-3C10-4BC8-AC1F-444D83297C30}"/>
    <cellStyle name="Normal 2 8 2 4 2 2" xfId="27490" xr:uid="{98AB2BCF-3F6C-4C99-97E3-A57EAB75CDC1}"/>
    <cellStyle name="Normal 2 8 2 4 2 3" xfId="16489" xr:uid="{04464061-040F-40A5-BFC6-EF5282B69837}"/>
    <cellStyle name="Normal 2 8 2 4 3" xfId="6436" xr:uid="{207E9EE1-CEC8-44B0-9D31-6D1BE80CA85D}"/>
    <cellStyle name="Normal 2 8 2 4 3 2" xfId="19322" xr:uid="{9E251216-A2A6-4F9B-AE59-C3396967128E}"/>
    <cellStyle name="Normal 2 8 2 4 4" xfId="11942" xr:uid="{9F5F977B-AE4C-43C2-A567-FB4ACCC7C1EA}"/>
    <cellStyle name="Normal 2 8 2 4 4 2" xfId="22155" xr:uid="{251E1E58-3B9B-4361-8060-07AEEBAF29D2}"/>
    <cellStyle name="Normal 2 8 2 4 5" xfId="25049" xr:uid="{7F1692E7-3BDE-446D-98EE-E09C989FC6B1}"/>
    <cellStyle name="Normal 2 8 2 4 6" xfId="14412" xr:uid="{4DB5A816-DFA1-4F7F-BDCD-AF8DC421DB91}"/>
    <cellStyle name="Normal 2 8 2 5" xfId="3505" xr:uid="{A691F207-8D2C-49A5-9F2F-E65C95F16454}"/>
    <cellStyle name="Normal 2 8 2 5 2" xfId="6841" xr:uid="{3154C99C-BCE2-436C-A6CD-9971E426849E}"/>
    <cellStyle name="Normal 2 8 2 5 2 2" xfId="27407" xr:uid="{DBDD7148-3A7C-4495-A464-21DE11AF8476}"/>
    <cellStyle name="Normal 2 8 2 5 2 3" xfId="15797" xr:uid="{C876C43E-87CE-45C1-8BC1-949B26AA9B6E}"/>
    <cellStyle name="Normal 2 8 2 5 3" xfId="9159" xr:uid="{60B2806A-219E-46E8-89F2-3D21788A7406}"/>
    <cellStyle name="Normal 2 8 2 5 3 2" xfId="18630" xr:uid="{E125CD96-8372-4DC5-B9F5-065303E196CF}"/>
    <cellStyle name="Normal 2 8 2 5 4" xfId="11288" xr:uid="{09993A0F-86F8-4402-BEEE-8135AB1F5E08}"/>
    <cellStyle name="Normal 2 8 2 5 4 2" xfId="21463" xr:uid="{9495B08D-00ED-4486-B545-F359FCF4AA59}"/>
    <cellStyle name="Normal 2 8 2 5 5" xfId="23399" xr:uid="{7F2F9730-FF4B-4C03-A1EC-45688215CF6C}"/>
    <cellStyle name="Normal 2 8 2 5 6" xfId="13515" xr:uid="{D47D7D42-3104-4CE2-99CE-C0C8A0555947}"/>
    <cellStyle name="Normal 2 8 2 6" xfId="3365" xr:uid="{EDA872AA-CEDE-4EA0-93FF-8423463F426F}"/>
    <cellStyle name="Normal 2 8 2 6 2" xfId="9039" xr:uid="{44EB9CEC-B1FA-4CFD-9B7B-B9ACCF674473}"/>
    <cellStyle name="Normal 2 8 2 6 2 2" xfId="18454" xr:uid="{428B6896-E0F8-41F7-B0DE-499B1B47AF8F}"/>
    <cellStyle name="Normal 2 8 2 6 3" xfId="11126" xr:uid="{95DDA73A-1F48-4396-80E6-C8397E9D1E30}"/>
    <cellStyle name="Normal 2 8 2 6 3 2" xfId="21287" xr:uid="{76F85EC0-A6AC-4999-80AA-C875439FD934}"/>
    <cellStyle name="Normal 2 8 2 6 4" xfId="23726" xr:uid="{118F25FC-EFEF-458B-B30C-4BE4C38D1C55}"/>
    <cellStyle name="Normal 2 8 2 6 5" xfId="15621" xr:uid="{E167DD94-EB13-47E4-9F0A-16F69D35E82F}"/>
    <cellStyle name="Normal 2 8 2 7" xfId="4278" xr:uid="{24B8879B-3518-4723-96FD-C7F7318F4F8E}"/>
    <cellStyle name="Normal 2 8 2 7 2" xfId="9722" xr:uid="{1B6D3D47-7C54-4529-B601-A6046B493E20}"/>
    <cellStyle name="Normal 2 8 2 7 2 2" xfId="19671" xr:uid="{9FDABD77-3F4B-4DB5-BD44-84D06B1C4139}"/>
    <cellStyle name="Normal 2 8 2 7 3" xfId="12288" xr:uid="{62F179BC-F092-4084-8086-FD583AB21F47}"/>
    <cellStyle name="Normal 2 8 2 7 3 2" xfId="22504" xr:uid="{3DD916E0-40C6-4E08-9078-CB31EF8D606B}"/>
    <cellStyle name="Normal 2 8 2 7 4" xfId="16838" xr:uid="{4844F8F0-99E4-4F24-B700-D94B9335FB89}"/>
    <cellStyle name="Normal 2 8 2 8" xfId="8074" xr:uid="{8CA7F6AA-ECC2-427C-A8D4-AAEF86B50B09}"/>
    <cellStyle name="Normal 2 8 2 8 2" xfId="15086" xr:uid="{B9C68654-10C1-4ABC-A4BF-1A041FF541C3}"/>
    <cellStyle name="Normal 2 8 2 9" xfId="8633" xr:uid="{B4AB964A-C9DD-4C05-A2B1-E035670BD0B9}"/>
    <cellStyle name="Normal 2 8 2 9 2" xfId="17918" xr:uid="{185EEADA-532F-440A-A9FB-BFE01C0789C2}"/>
    <cellStyle name="Normal 2 8 3" xfId="964" xr:uid="{00000000-0005-0000-0000-0000C4030000}"/>
    <cellStyle name="Normal 2 8 3 10" xfId="25868" xr:uid="{C349123E-5283-4BE4-B938-CB11B32E3187}"/>
    <cellStyle name="Normal 2 8 3 11" xfId="13341" xr:uid="{0F573E9E-5B43-4E69-A4EE-DA01B6AF9B71}"/>
    <cellStyle name="Normal 2 8 3 2" xfId="2057" xr:uid="{B79AF8DE-85D3-4DEC-9A99-4E06E2697ED9}"/>
    <cellStyle name="Normal 2 8 3 2 2" xfId="2590" xr:uid="{2E1A1E58-EDC2-4AAB-B7BB-8FCD66870F64}"/>
    <cellStyle name="Normal 2 8 3 2 2 2" xfId="7617" xr:uid="{1851F5F0-E4E8-451D-AEB5-6C8BE65D12A0}"/>
    <cellStyle name="Normal 2 8 3 2 2 2 2" xfId="28544" xr:uid="{0BEC1BCA-742B-4B5B-BF61-1486FC4F9201}"/>
    <cellStyle name="Normal 2 8 3 2 2 2 3" xfId="16493" xr:uid="{C2DDEEC1-80A8-4A6B-BB49-7BDDA52338DA}"/>
    <cellStyle name="Normal 2 8 3 2 2 3" xfId="6438" xr:uid="{917F56CA-E5F2-47D9-ADB7-250F96422B3E}"/>
    <cellStyle name="Normal 2 8 3 2 2 3 2" xfId="19326" xr:uid="{BB8966E8-B986-4529-A413-93188FF3A37B}"/>
    <cellStyle name="Normal 2 8 3 2 2 4" xfId="11946" xr:uid="{E5E62906-0370-4DBF-B482-52403C39F560}"/>
    <cellStyle name="Normal 2 8 3 2 2 4 2" xfId="22159" xr:uid="{57FBC406-57CB-49B7-9CDB-0CEF6E6193E5}"/>
    <cellStyle name="Normal 2 8 3 2 2 5" xfId="24847" xr:uid="{5337B416-6CB5-44A5-AF87-03C0720C4370}"/>
    <cellStyle name="Normal 2 8 3 2 2 6" xfId="14416" xr:uid="{E02CAA77-C47A-4E00-901E-C4859D780DE7}"/>
    <cellStyle name="Normal 2 8 3 2 3" xfId="4742" xr:uid="{A97361D1-5C6A-4A6C-A841-67D08448A321}"/>
    <cellStyle name="Normal 2 8 3 2 3 2" xfId="10038" xr:uid="{7B0961DC-C800-455F-B5D7-0E42035249D8}"/>
    <cellStyle name="Normal 2 8 3 2 3 2 2" xfId="29483" xr:uid="{A3C35BC1-6400-45F5-BFC8-9825B0E300D8}"/>
    <cellStyle name="Normal 2 8 3 2 3 2 3" xfId="20076" xr:uid="{9B55EDD6-DCD0-4D1C-B6F4-73298B63CCDB}"/>
    <cellStyle name="Normal 2 8 3 2 3 3" xfId="12691" xr:uid="{9A998571-B4A0-4AA7-AC36-05C6D76B8B33}"/>
    <cellStyle name="Normal 2 8 3 2 3 3 2" xfId="22909" xr:uid="{D89C90BF-26A0-494E-83B0-0F56601927A5}"/>
    <cellStyle name="Normal 2 8 3 2 3 4" xfId="23676" xr:uid="{3C290579-2356-422E-9EE8-72BFF94B572E}"/>
    <cellStyle name="Normal 2 8 3 2 3 5" xfId="17243" xr:uid="{655B6359-196D-4127-A047-0D1260854F71}"/>
    <cellStyle name="Normal 2 8 3 2 4" xfId="5893" xr:uid="{23BAF98F-E127-4069-9639-9FF192040272}"/>
    <cellStyle name="Normal 2 8 3 2 4 2" xfId="27578" xr:uid="{D9F83B41-9128-4B0E-B284-B36FEBB69E09}"/>
    <cellStyle name="Normal 2 8 3 2 4 3" xfId="16031" xr:uid="{15BEADD3-2E4D-4248-8776-85AC295BAEBB}"/>
    <cellStyle name="Normal 2 8 3 2 5" xfId="9361" xr:uid="{C161B626-87B0-4AD1-A024-26137EA64B51}"/>
    <cellStyle name="Normal 2 8 3 2 5 2" xfId="18864" xr:uid="{920BE34B-E26A-47CB-B44B-4B769ECA9DCB}"/>
    <cellStyle name="Normal 2 8 3 2 6" xfId="11520" xr:uid="{63492EDA-B11B-4CBD-9CB7-474BACB857E2}"/>
    <cellStyle name="Normal 2 8 3 2 6 2" xfId="21697" xr:uid="{1E0214EE-79B3-4151-B72D-AA6526C4D94E}"/>
    <cellStyle name="Normal 2 8 3 2 7" xfId="23388" xr:uid="{4CB656F2-5D30-4224-ACCF-AB68F3466305}"/>
    <cellStyle name="Normal 2 8 3 2 8" xfId="13807" xr:uid="{E5A702DE-D363-4900-BAE9-EC0B183460C2}"/>
    <cellStyle name="Normal 2 8 3 3" xfId="2591" xr:uid="{C3553F33-1D27-4CE3-AC7E-8DFFD2E60CBC}"/>
    <cellStyle name="Normal 2 8 3 3 2" xfId="4912" xr:uid="{B5A31383-958F-4744-ACD3-82A48E223F37}"/>
    <cellStyle name="Normal 2 8 3 3 2 2" xfId="10183" xr:uid="{10250BB0-0023-4F3A-B738-52255DA21F29}"/>
    <cellStyle name="Normal 2 8 3 3 2 2 2" xfId="29602" xr:uid="{8773EB66-ACD4-4C02-91B5-120C72F0E056}"/>
    <cellStyle name="Normal 2 8 3 3 2 2 3" xfId="20255" xr:uid="{5D017838-55BC-4AF8-947A-E2DB4CA9E292}"/>
    <cellStyle name="Normal 2 8 3 3 2 3" xfId="12861" xr:uid="{F396E0FF-F451-46BB-9322-C1020C05E8E6}"/>
    <cellStyle name="Normal 2 8 3 3 2 3 2" xfId="23088" xr:uid="{DC69C031-3E66-4FBA-A5FC-CD9E4786E141}"/>
    <cellStyle name="Normal 2 8 3 3 2 4" xfId="24497" xr:uid="{70A04B1C-22BC-4717-9D8B-AE6937B1E667}"/>
    <cellStyle name="Normal 2 8 3 3 2 5" xfId="17422" xr:uid="{C1012282-CCC9-423B-8C12-F99415105F73}"/>
    <cellStyle name="Normal 2 8 3 3 3" xfId="6439" xr:uid="{BC4AF8F4-1B00-4D84-B9A4-764C23680E3B}"/>
    <cellStyle name="Normal 2 8 3 3 3 2" xfId="28040" xr:uid="{3C401B24-E60E-472B-99DD-ACBB6E431C52}"/>
    <cellStyle name="Normal 2 8 3 3 3 3" xfId="16494" xr:uid="{8280BE4A-3074-4AA5-9663-261EB694FC7C}"/>
    <cellStyle name="Normal 2 8 3 3 4" xfId="9570" xr:uid="{ADCFDBA2-10A5-4D97-8B01-C58E97287DB5}"/>
    <cellStyle name="Normal 2 8 3 3 4 2" xfId="19327" xr:uid="{E719F971-B348-4909-8156-366F5FF19101}"/>
    <cellStyle name="Normal 2 8 3 3 5" xfId="11947" xr:uid="{BF6EB7D9-30AB-4F7C-9B93-E70B1F9B9855}"/>
    <cellStyle name="Normal 2 8 3 3 5 2" xfId="22160" xr:uid="{84FEE92C-3682-4DF9-A6D4-884F8C772D76}"/>
    <cellStyle name="Normal 2 8 3 3 6" xfId="23439" xr:uid="{3EBBAEE1-E6AA-4584-82B9-83018A8CFA2A}"/>
    <cellStyle name="Normal 2 8 3 3 7" xfId="14417" xr:uid="{C7F185D7-7D68-4834-942C-E9F1FE3C602A}"/>
    <cellStyle name="Normal 2 8 3 4" xfId="2589" xr:uid="{934DD239-5BE1-4BFF-80BA-5CC76CBC3B76}"/>
    <cellStyle name="Normal 2 8 3 4 2" xfId="7616" xr:uid="{E7F24E14-EA90-4108-8DBF-7126D4A94996}"/>
    <cellStyle name="Normal 2 8 3 4 2 2" xfId="27484" xr:uid="{B09CBF92-2104-40B8-A4F0-29C90BBA8E4E}"/>
    <cellStyle name="Normal 2 8 3 4 2 3" xfId="16492" xr:uid="{4CF61D23-DB3B-48C0-8E3B-6218BB863716}"/>
    <cellStyle name="Normal 2 8 3 4 3" xfId="6437" xr:uid="{44075DBA-946D-480C-8923-072BEB9406E9}"/>
    <cellStyle name="Normal 2 8 3 4 3 2" xfId="19325" xr:uid="{6D5D37D6-6748-4060-98D3-254851A83943}"/>
    <cellStyle name="Normal 2 8 3 4 4" xfId="11945" xr:uid="{F55ADCF6-AA03-4472-8BA4-92B2FE7B6880}"/>
    <cellStyle name="Normal 2 8 3 4 4 2" xfId="22158" xr:uid="{22CFE501-7F5E-410A-B680-992230DD6B13}"/>
    <cellStyle name="Normal 2 8 3 4 5" xfId="25698" xr:uid="{B06DF8EA-7C53-48D2-936F-C7EC013ADAF6}"/>
    <cellStyle name="Normal 2 8 3 4 6" xfId="14415" xr:uid="{58D871FE-49F3-4CFF-AA37-8464885FAFB4}"/>
    <cellStyle name="Normal 2 8 3 5" xfId="3591" xr:uid="{FF2AE5CD-1B34-4EA3-8EB5-2C023F9DEECB}"/>
    <cellStyle name="Normal 2 8 3 5 2" xfId="6843" xr:uid="{6B228655-EBAC-458A-A02C-BD6D7B7E2CE4}"/>
    <cellStyle name="Normal 2 8 3 5 2 2" xfId="26604" xr:uid="{3DCE5C43-F1E7-4180-ACBD-0B6F126DBF0B}"/>
    <cellStyle name="Normal 2 8 3 5 2 3" xfId="15900" xr:uid="{1DB1AE98-4599-42D8-8939-5839718C4DD6}"/>
    <cellStyle name="Normal 2 8 3 5 3" xfId="9245" xr:uid="{2520AEFC-D6C9-4A3B-972D-A70F93DDFD58}"/>
    <cellStyle name="Normal 2 8 3 5 3 2" xfId="18733" xr:uid="{A1C0E1B0-6402-4151-9356-855C7ECFE5CF}"/>
    <cellStyle name="Normal 2 8 3 5 4" xfId="11389" xr:uid="{4979713F-1E82-4CBF-82A7-F1805F47B05D}"/>
    <cellStyle name="Normal 2 8 3 5 4 2" xfId="21566" xr:uid="{7FAA69A3-51FD-4A65-878F-7D789B3A68D3}"/>
    <cellStyle name="Normal 2 8 3 5 5" xfId="23842" xr:uid="{B5AFC965-3EE6-4F5D-BE32-0069394D86C5}"/>
    <cellStyle name="Normal 2 8 3 5 6" xfId="13618" xr:uid="{6C4CDC6A-AD15-4D19-8BA5-98EFAD410970}"/>
    <cellStyle name="Normal 2 8 3 6" xfId="4597" xr:uid="{33471D03-3763-4E8F-8886-1E055B01D6BC}"/>
    <cellStyle name="Normal 2 8 3 6 2" xfId="9939" xr:uid="{E8C00674-9670-4DD0-AF93-0323F1201710}"/>
    <cellStyle name="Normal 2 8 3 6 2 2" xfId="19931" xr:uid="{C09F6AA4-FC2E-46B2-AC96-70C53E34F50B}"/>
    <cellStyle name="Normal 2 8 3 6 3" xfId="12546" xr:uid="{F0124FB9-E374-411C-A2F5-C16AA770A11E}"/>
    <cellStyle name="Normal 2 8 3 6 3 2" xfId="22764" xr:uid="{AAAB3F7D-5C05-4D4F-ACB3-3197DA73D732}"/>
    <cellStyle name="Normal 2 8 3 6 4" xfId="24995" xr:uid="{B66B63FD-B867-4BFF-A0E1-9101E50DB09A}"/>
    <cellStyle name="Normal 2 8 3 6 5" xfId="17098" xr:uid="{E88A9990-F891-4BE4-A0B7-533535467199}"/>
    <cellStyle name="Normal 2 8 3 7" xfId="8075" xr:uid="{8CD90622-1BFE-4ECC-954E-16FA5C4B85E1}"/>
    <cellStyle name="Normal 2 8 3 7 2" xfId="15088" xr:uid="{3C1F1888-B6E1-4C31-8D8C-74386F82FEB7}"/>
    <cellStyle name="Normal 2 8 3 8" xfId="8635" xr:uid="{FD907D8D-1190-439A-807E-3366C7E13F38}"/>
    <cellStyle name="Normal 2 8 3 8 2" xfId="17920" xr:uid="{37038BD8-248B-43E0-A7AB-243B1B9BA349}"/>
    <cellStyle name="Normal 2 8 3 9" xfId="10633" xr:uid="{ACA4DE25-DD7B-4755-A280-970A53443515}"/>
    <cellStyle name="Normal 2 8 3 9 2" xfId="20753" xr:uid="{0D7012E8-F56D-4891-8016-1E5AAB719EB1}"/>
    <cellStyle name="Normal 2 8 4" xfId="965" xr:uid="{00000000-0005-0000-0000-0000C5030000}"/>
    <cellStyle name="Normal 2 8 4 2" xfId="2592" xr:uid="{C2128C59-C10A-44E1-B95B-45971D39F1DE}"/>
    <cellStyle name="Normal 2 8 4 2 2" xfId="7618" xr:uid="{1A55AE8A-490B-444E-9C54-B6FEA233BDCF}"/>
    <cellStyle name="Normal 2 8 4 2 2 2" xfId="28769" xr:uid="{7944A0CD-CC5F-4B9A-B794-52026FAB4F9A}"/>
    <cellStyle name="Normal 2 8 4 2 2 3" xfId="16495" xr:uid="{91240D7E-52CF-47A9-96CF-AD393359FABD}"/>
    <cellStyle name="Normal 2 8 4 2 3" xfId="6440" xr:uid="{AE1A9CF0-395E-4384-9763-09406496DFA4}"/>
    <cellStyle name="Normal 2 8 4 2 3 2" xfId="19328" xr:uid="{89186CAF-2D6D-48B8-9FB2-2440788026CD}"/>
    <cellStyle name="Normal 2 8 4 2 4" xfId="11948" xr:uid="{788BC184-87F0-45A7-9D0B-3540C1D41DFE}"/>
    <cellStyle name="Normal 2 8 4 2 4 2" xfId="22161" xr:uid="{2D36C896-17B6-449F-8CBF-F712337A291C}"/>
    <cellStyle name="Normal 2 8 4 2 5" xfId="25390" xr:uid="{D7C9DF87-F335-424D-A5F8-76D61414D9F3}"/>
    <cellStyle name="Normal 2 8 4 2 6" xfId="14418" xr:uid="{E75C6BE4-14FA-4D8E-B977-3424513CD8F2}"/>
    <cellStyle name="Normal 2 8 4 3" xfId="4740" xr:uid="{53A70F1F-9A4A-497A-9823-F0BC9A08A497}"/>
    <cellStyle name="Normal 2 8 4 3 2" xfId="10037" xr:uid="{AF1CA41D-5A14-49FE-97E9-8077FC48D808}"/>
    <cellStyle name="Normal 2 8 4 3 2 2" xfId="29481" xr:uid="{132167DE-0982-4922-BC4A-69B0907F87BD}"/>
    <cellStyle name="Normal 2 8 4 3 2 3" xfId="20074" xr:uid="{C873EC60-DCF2-42F5-A0B1-FD6DB32EB6ED}"/>
    <cellStyle name="Normal 2 8 4 3 3" xfId="12689" xr:uid="{0FA580D9-2473-4592-9C07-917D7FA41696}"/>
    <cellStyle name="Normal 2 8 4 3 3 2" xfId="22907" xr:uid="{41F94E15-BA20-49DE-8CC0-441B1FE43E34}"/>
    <cellStyle name="Normal 2 8 4 3 4" xfId="23890" xr:uid="{36F213E9-24D9-4B64-A554-80ABE1AF3772}"/>
    <cellStyle name="Normal 2 8 4 3 5" xfId="17241" xr:uid="{D5F7F9D1-ACCC-45A0-84DF-F352E1BD17DC}"/>
    <cellStyle name="Normal 2 8 4 4" xfId="5894" xr:uid="{61124360-6415-477C-AC36-A1DE0EBBABBA}"/>
    <cellStyle name="Normal 2 8 4 4 2" xfId="26310" xr:uid="{702CE9E0-C6C8-4C20-954F-736F85E6CC5A}"/>
    <cellStyle name="Normal 2 8 4 4 3" xfId="15089" xr:uid="{0CA0C3DF-FD6F-4784-A338-D7330C0EF642}"/>
    <cellStyle name="Normal 2 8 4 5" xfId="8636" xr:uid="{A6862E9D-F454-4188-96AF-1EEE6AC7E806}"/>
    <cellStyle name="Normal 2 8 4 5 2" xfId="17921" xr:uid="{33F3BC02-43DA-48DD-8AD5-209DCF49E55A}"/>
    <cellStyle name="Normal 2 8 4 6" xfId="10634" xr:uid="{AAADF77B-E687-4A3D-B4AA-0E2BB906AF8C}"/>
    <cellStyle name="Normal 2 8 4 6 2" xfId="20754" xr:uid="{0755F9A7-1330-4C16-A97E-9E020468D0AD}"/>
    <cellStyle name="Normal 2 8 4 7" xfId="23846" xr:uid="{871A711D-D24F-4F85-B8D7-9BDCF612744F}"/>
    <cellStyle name="Normal 2 8 4 8" xfId="13805" xr:uid="{3CA7D93C-BCA6-466D-8FFF-45B170D3F237}"/>
    <cellStyle name="Normal 2 8 5" xfId="2054" xr:uid="{8D2F76AF-14BF-4624-8848-DFCC71ABEA9F}"/>
    <cellStyle name="Normal 2 8 5 2" xfId="4913" xr:uid="{B0ACD682-E10B-4F65-99EC-D50024074F26}"/>
    <cellStyle name="Normal 2 8 5 2 2" xfId="10184" xr:uid="{9581C003-70DD-406F-8D18-BE33A3BFDC4C}"/>
    <cellStyle name="Normal 2 8 5 2 2 2" xfId="29603" xr:uid="{C6565F32-02C3-43FC-9FB1-F5F8D6ED23FC}"/>
    <cellStyle name="Normal 2 8 5 2 2 3" xfId="20256" xr:uid="{A3F9A181-9073-4CA4-89B6-F43E85D24E58}"/>
    <cellStyle name="Normal 2 8 5 2 3" xfId="12862" xr:uid="{C216C139-6F45-43B0-9AF5-729076497B48}"/>
    <cellStyle name="Normal 2 8 5 2 3 2" xfId="23089" xr:uid="{4AA41F1F-9977-4C2C-9509-E36CA11425B5}"/>
    <cellStyle name="Normal 2 8 5 2 4" xfId="23241" xr:uid="{ECCBBBD8-1C98-43FA-BB22-1A827772B832}"/>
    <cellStyle name="Normal 2 8 5 2 5" xfId="17423" xr:uid="{DA735B65-B742-44BF-97B7-2A1BE9CC213F}"/>
    <cellStyle name="Normal 2 8 5 3" xfId="5890" xr:uid="{8C759EE6-AB22-4DA2-90DA-2839BD464970}"/>
    <cellStyle name="Normal 2 8 5 3 2" xfId="28301" xr:uid="{7D7F047F-9ECF-46A9-A821-20637146308F}"/>
    <cellStyle name="Normal 2 8 5 3 3" xfId="16496" xr:uid="{99BDE7D6-2021-4353-BFE1-E1E9E19B5862}"/>
    <cellStyle name="Normal 2 8 5 4" xfId="9571" xr:uid="{94F91315-DAA8-4816-A81F-860FA18AAF0C}"/>
    <cellStyle name="Normal 2 8 5 4 2" xfId="19329" xr:uid="{4A9E352E-415C-4EA9-9DBD-DFABFDDF65B9}"/>
    <cellStyle name="Normal 2 8 5 5" xfId="11949" xr:uid="{87256236-A456-495A-9492-5E82C8532F2B}"/>
    <cellStyle name="Normal 2 8 5 5 2" xfId="22162" xr:uid="{248DF0AB-F3A3-4C25-8D5F-D40FE97D6C4D}"/>
    <cellStyle name="Normal 2 8 5 6" xfId="24171" xr:uid="{D1B85EF3-0211-4026-870C-B8C3E5949630}"/>
    <cellStyle name="Normal 2 8 5 7" xfId="14419" xr:uid="{E554D5B2-CC39-4B5F-85DA-0F05F48A1D6B}"/>
    <cellStyle name="Normal 2 8 6" xfId="2381" xr:uid="{268C6236-AAF8-4AD1-99B1-B2391D2E2998}"/>
    <cellStyle name="Normal 2 8 6 2" xfId="7482" xr:uid="{BD6633D3-21A1-4FA4-9526-7D76B1418B95}"/>
    <cellStyle name="Normal 2 8 6 2 2" xfId="27886" xr:uid="{AEF70D41-B102-4EF9-8071-888EB99E77C2}"/>
    <cellStyle name="Normal 2 8 6 2 3" xfId="16184" xr:uid="{12F3CA91-FD04-4B54-8304-D5101CBB7F08}"/>
    <cellStyle name="Normal 2 8 6 3" xfId="6255" xr:uid="{F8ECA401-AD93-49B1-A825-21C897CCF160}"/>
    <cellStyle name="Normal 2 8 6 3 2" xfId="19017" xr:uid="{9B7BCC62-5D1C-4576-854C-A8ACE6ED8C8A}"/>
    <cellStyle name="Normal 2 8 6 4" xfId="11662" xr:uid="{677171E9-AF8D-4EF3-ABAC-4FBE2F478B03}"/>
    <cellStyle name="Normal 2 8 6 4 2" xfId="21850" xr:uid="{265D26F5-266A-4B3E-A225-0F0D5007F767}"/>
    <cellStyle name="Normal 2 8 6 5" xfId="24710" xr:uid="{08527501-F1CE-437C-9943-C60B5C438AE4}"/>
    <cellStyle name="Normal 2 8 6 6" xfId="14039" xr:uid="{F45696C1-A4FE-437F-B358-D1EE9BA9E978}"/>
    <cellStyle name="Normal 2 8 7" xfId="3455" xr:uid="{C145F1FA-9E8F-4C7A-907D-C0E88D581538}"/>
    <cellStyle name="Normal 2 8 7 2" xfId="6840" xr:uid="{7EE363C0-7A3F-4369-BCC1-EE2566A61638}"/>
    <cellStyle name="Normal 2 8 7 2 2" xfId="28355" xr:uid="{6BA762C4-B80E-45F8-9965-4DEC0255A154}"/>
    <cellStyle name="Normal 2 8 7 2 3" xfId="15737" xr:uid="{D9CEDE29-86E6-4DD6-B7BB-8118E730DED1}"/>
    <cellStyle name="Normal 2 8 7 3" xfId="9109" xr:uid="{8880DCD8-7619-4060-93DA-A08D78A12B4C}"/>
    <cellStyle name="Normal 2 8 7 3 2" xfId="18570" xr:uid="{EB32F6BD-81AA-4E6B-B8FC-8E62E72F7199}"/>
    <cellStyle name="Normal 2 8 7 4" xfId="11228" xr:uid="{C73EE5A1-64A9-4A73-8EC3-C439BDB1C534}"/>
    <cellStyle name="Normal 2 8 7 4 2" xfId="21403" xr:uid="{A63EE803-224C-481F-A480-A0903F3980C1}"/>
    <cellStyle name="Normal 2 8 7 5" xfId="25896" xr:uid="{E0D8E577-2D1C-477D-BFC7-274A053CE1F5}"/>
    <cellStyle name="Normal 2 8 7 6" xfId="13455" xr:uid="{990E1F28-30E8-44DB-BBB1-0ACD841A7958}"/>
    <cellStyle name="Normal 2 8 8" xfId="3247" xr:uid="{F8E0E1A8-2E2D-43BD-86AE-6499B846636C}"/>
    <cellStyle name="Normal 2 8 8 2" xfId="8935" xr:uid="{A651D25C-7C00-4235-B204-6D2298AF16E1}"/>
    <cellStyle name="Normal 2 8 8 2 2" xfId="18326" xr:uid="{EF651510-A799-4D94-9A21-1C0D2D3B1EDB}"/>
    <cellStyle name="Normal 2 8 8 3" xfId="11008" xr:uid="{81749259-24CD-449D-B3C6-515542778593}"/>
    <cellStyle name="Normal 2 8 8 3 2" xfId="21159" xr:uid="{E816B235-11D9-4850-90AB-91388B3A6A7E}"/>
    <cellStyle name="Normal 2 8 8 4" xfId="23623" xr:uid="{1394250D-D9A1-4AD4-9F9C-F2EA826EB934}"/>
    <cellStyle name="Normal 2 8 8 5" xfId="15493" xr:uid="{4195C696-F1FF-4E3C-9C78-2C76F19A42EF}"/>
    <cellStyle name="Normal 2 8 9" xfId="4375" xr:uid="{9DAFF0F4-243C-4AD9-9321-D614FAB6433E}"/>
    <cellStyle name="Normal 2 8 9 2" xfId="9806" xr:uid="{CBA1B510-67E7-4029-B09A-9AB77B46BF61}"/>
    <cellStyle name="Normal 2 8 9 2 2" xfId="19769" xr:uid="{8FDB79C2-8C8B-4F3E-AF17-6BF09409CDF5}"/>
    <cellStyle name="Normal 2 8 9 3" xfId="12384" xr:uid="{F16C6AEE-277B-4666-A038-8D28570CCB88}"/>
    <cellStyle name="Normal 2 8 9 3 2" xfId="22602" xr:uid="{8973B962-FCB7-43CE-8221-80E876965AAD}"/>
    <cellStyle name="Normal 2 8 9 4" xfId="16936" xr:uid="{071514D0-E6AB-42B6-9B5B-E4B7E3F559CB}"/>
    <cellStyle name="Normal 2 9" xfId="966" xr:uid="{00000000-0005-0000-0000-0000C6030000}"/>
    <cellStyle name="Normal 2 9 10" xfId="8637" xr:uid="{B5565793-8BF6-4633-B66D-C3D8017B3D28}"/>
    <cellStyle name="Normal 2 9 10 2" xfId="17922" xr:uid="{FF91CCAF-9AA3-4DA4-8954-41F15D14CF28}"/>
    <cellStyle name="Normal 2 9 11" xfId="10635" xr:uid="{C832A9A2-69F9-49F4-9F48-49C1C04B1D6C}"/>
    <cellStyle name="Normal 2 9 11 2" xfId="20755" xr:uid="{E17F8138-07F0-4ED2-A9B3-ECABE772B43B}"/>
    <cellStyle name="Normal 2 9 12" xfId="23730" xr:uid="{7E7F2DE6-3768-4987-B413-47DE0D98490A}"/>
    <cellStyle name="Normal 2 9 13" xfId="13036" xr:uid="{7F0A8239-0452-4F25-B15F-4C0CCC30AD19}"/>
    <cellStyle name="Normal 2 9 2" xfId="967" xr:uid="{00000000-0005-0000-0000-0000C7030000}"/>
    <cellStyle name="Normal 2 9 2 10" xfId="10636" xr:uid="{24714EC6-46C2-42A9-8570-B6775CD1809B}"/>
    <cellStyle name="Normal 2 9 2 10 2" xfId="20756" xr:uid="{04858F2D-D6D1-4536-B09E-330A731256A0}"/>
    <cellStyle name="Normal 2 9 2 11" xfId="23728" xr:uid="{41AA3FE3-4505-40ED-A361-75C86F6FFBA1}"/>
    <cellStyle name="Normal 2 9 2 12" xfId="13184" xr:uid="{09BD47C0-0EF1-492F-9854-0ECD53706942}"/>
    <cellStyle name="Normal 2 9 2 2" xfId="968" xr:uid="{00000000-0005-0000-0000-0000C8030000}"/>
    <cellStyle name="Normal 2 9 2 2 2" xfId="2060" xr:uid="{80D2F32A-A329-4749-A6A4-7CA908A4BA5F}"/>
    <cellStyle name="Normal 2 9 2 2 2 2" xfId="7275" xr:uid="{CBCA5195-FC81-4708-8580-111121B1334E}"/>
    <cellStyle name="Normal 2 9 2 2 2 2 2" xfId="27505" xr:uid="{8CE47F9F-93AE-4F41-8D7E-602F6472F5A4}"/>
    <cellStyle name="Normal 2 9 2 2 2 2 3" xfId="26789" xr:uid="{803D470E-6BE2-4EAA-9E32-E6141551BA5B}"/>
    <cellStyle name="Normal 2 9 2 2 2 2 4" xfId="16498" xr:uid="{AC8E3DA2-EFF8-4822-8E83-F7B67011E663}"/>
    <cellStyle name="Normal 2 9 2 2 2 3" xfId="5897" xr:uid="{7532E836-3BFB-4E96-A83F-7BEB91E75EA5}"/>
    <cellStyle name="Normal 2 9 2 2 2 3 2" xfId="29240" xr:uid="{96F1C9F5-2815-4A9E-AF69-EE5FF6794129}"/>
    <cellStyle name="Normal 2 9 2 2 2 3 3" xfId="19331" xr:uid="{E8642D34-173A-4584-AE0F-5C17A7454D88}"/>
    <cellStyle name="Normal 2 9 2 2 2 4" xfId="11951" xr:uid="{BFC7962B-97D8-4025-A193-5832ABD27CC0}"/>
    <cellStyle name="Normal 2 9 2 2 2 4 2" xfId="22164" xr:uid="{F49CB658-E220-4E2F-A4B1-16115D1B27D4}"/>
    <cellStyle name="Normal 2 9 2 2 2 5" xfId="24177" xr:uid="{C383AAAC-451C-477C-97B0-EF57430A7A40}"/>
    <cellStyle name="Normal 2 9 2 2 2 6" xfId="14421" xr:uid="{402C2A89-9EE3-4431-A148-A82D12564BAC}"/>
    <cellStyle name="Normal 2 9 2 2 3" xfId="4743" xr:uid="{399F3746-9062-4D33-8A60-053188845A63}"/>
    <cellStyle name="Normal 2 9 2 2 3 2" xfId="6846" xr:uid="{FEA16525-3ED0-497F-9B8C-1499312CF244}"/>
    <cellStyle name="Normal 2 9 2 2 3 2 2" xfId="29484" xr:uid="{D1C4CD0C-81BC-4F57-AF70-89895400286A}"/>
    <cellStyle name="Normal 2 9 2 2 3 2 3" xfId="20077" xr:uid="{C9E4C0D8-3F9A-4B65-9A53-DA6DD5A761B3}"/>
    <cellStyle name="Normal 2 9 2 2 3 3" xfId="12692" xr:uid="{93A85A13-22F3-4907-8F7C-24F264AF1A60}"/>
    <cellStyle name="Normal 2 9 2 2 3 3 2" xfId="22910" xr:uid="{3D0C08F7-FDB1-468C-B43F-AD80501D3F80}"/>
    <cellStyle name="Normal 2 9 2 2 3 4" xfId="25853" xr:uid="{A408A742-776A-4BF9-9949-682D9AD46388}"/>
    <cellStyle name="Normal 2 9 2 2 3 5" xfId="17244" xr:uid="{EA065F32-3349-4E31-8364-9AF3CDD5C7C0}"/>
    <cellStyle name="Normal 2 9 2 2 4" xfId="5495" xr:uid="{587E540F-52DD-4B02-9093-ADDA5BA13DED}"/>
    <cellStyle name="Normal 2 9 2 2 4 2" xfId="27151" xr:uid="{70CD5A00-333F-4F09-A2B0-C1F13577400F}"/>
    <cellStyle name="Normal 2 9 2 2 4 3" xfId="15092" xr:uid="{383D34AD-FDFE-4E95-BAB9-0A6D6BA692D7}"/>
    <cellStyle name="Normal 2 9 2 2 5" xfId="8639" xr:uid="{1570D1B4-ADCD-48F1-A4F3-BE3B3CCA8F4C}"/>
    <cellStyle name="Normal 2 9 2 2 5 2" xfId="17924" xr:uid="{005D9C61-3B5E-4335-948D-694795C02FBF}"/>
    <cellStyle name="Normal 2 9 2 2 6" xfId="10637" xr:uid="{DDE530BE-3A42-4F09-B8D4-924B6403005F}"/>
    <cellStyle name="Normal 2 9 2 2 6 2" xfId="20757" xr:uid="{96601FE2-386B-4037-8610-D2FCBF203FE1}"/>
    <cellStyle name="Normal 2 9 2 2 7" xfId="25592" xr:uid="{002C2F4E-7464-4146-B496-F8198C9E9D31}"/>
    <cellStyle name="Normal 2 9 2 2 8" xfId="13809" xr:uid="{14C841D2-43EF-45B9-A0F8-8A47D4234B3C}"/>
    <cellStyle name="Normal 2 9 2 3" xfId="2059" xr:uid="{89888014-AC9A-4713-9886-F045234C4402}"/>
    <cellStyle name="Normal 2 9 2 3 2" xfId="4914" xr:uid="{1D502961-837A-4FBA-B8D2-EA423A9A65F3}"/>
    <cellStyle name="Normal 2 9 2 3 2 2" xfId="10185" xr:uid="{6C012B6E-FB43-4338-8504-7FA4FD2FE7D6}"/>
    <cellStyle name="Normal 2 9 2 3 2 2 2" xfId="29604" xr:uid="{034B5809-837C-42BC-BF53-AF2C14DACA9C}"/>
    <cellStyle name="Normal 2 9 2 3 2 2 3" xfId="20257" xr:uid="{A3BFDC8C-09B6-4E52-96C2-53EDD0378523}"/>
    <cellStyle name="Normal 2 9 2 3 2 3" xfId="12863" xr:uid="{5C877D68-C998-45EA-8E34-18C58444E6E4}"/>
    <cellStyle name="Normal 2 9 2 3 2 3 2" xfId="23090" xr:uid="{6C9B32C6-9D7E-489D-838A-780C1A7B7959}"/>
    <cellStyle name="Normal 2 9 2 3 2 4" xfId="26130" xr:uid="{FAB4CE09-C98B-46C2-9BFB-FF8B5FF17F13}"/>
    <cellStyle name="Normal 2 9 2 3 2 5" xfId="17424" xr:uid="{AAFEC2C0-AA81-4484-9A8F-E095E94E17D4}"/>
    <cellStyle name="Normal 2 9 2 3 3" xfId="5896" xr:uid="{531CF8B4-C4C0-4357-A33F-37DCC8DE0848}"/>
    <cellStyle name="Normal 2 9 2 3 3 2" xfId="27061" xr:uid="{603260A7-C8D5-46AC-B7B1-893D6AEC8137}"/>
    <cellStyle name="Normal 2 9 2 3 3 3" xfId="16499" xr:uid="{687A213F-11E8-4878-9CBE-12D3BA3A8657}"/>
    <cellStyle name="Normal 2 9 2 3 4" xfId="9572" xr:uid="{28EFE889-1E01-4653-94F0-6B20047CC4F7}"/>
    <cellStyle name="Normal 2 9 2 3 4 2" xfId="19332" xr:uid="{8FECE9D7-A692-4F82-BC87-4403A3C25C53}"/>
    <cellStyle name="Normal 2 9 2 3 5" xfId="11952" xr:uid="{257FF68E-34E3-477B-9B9A-6AEC21FF599A}"/>
    <cellStyle name="Normal 2 9 2 3 5 2" xfId="22165" xr:uid="{E62CE604-5B4F-4E5B-85C8-62380CC77CDB}"/>
    <cellStyle name="Normal 2 9 2 3 6" xfId="24939" xr:uid="{40B78539-B04A-4562-8060-91351A0BC244}"/>
    <cellStyle name="Normal 2 9 2 3 7" xfId="14422" xr:uid="{EF501B73-0C9F-401F-8940-4C49ABF4C034}"/>
    <cellStyle name="Normal 2 9 2 4" xfId="2593" xr:uid="{C09210B9-7F2F-4EF0-AA00-20DF040C0604}"/>
    <cellStyle name="Normal 2 9 2 4 2" xfId="7619" xr:uid="{F39A4FC0-4DCB-4A1D-9225-63C7D042923A}"/>
    <cellStyle name="Normal 2 9 2 4 2 2" xfId="27805" xr:uid="{5B5B370F-E900-4785-BEC7-D8FA1BC73BB0}"/>
    <cellStyle name="Normal 2 9 2 4 2 3" xfId="16497" xr:uid="{35FBED53-7948-4DAE-9D96-B5777949E48B}"/>
    <cellStyle name="Normal 2 9 2 4 3" xfId="6441" xr:uid="{CA3EE22C-BF4A-4B8E-9FAA-05B7A5AA554E}"/>
    <cellStyle name="Normal 2 9 2 4 3 2" xfId="19330" xr:uid="{6DCE51DB-EDB1-45AD-B71D-8C7E366DDFF5}"/>
    <cellStyle name="Normal 2 9 2 4 4" xfId="11950" xr:uid="{6A939173-6015-490F-8C45-7B867D106CB3}"/>
    <cellStyle name="Normal 2 9 2 4 4 2" xfId="22163" xr:uid="{A48863BB-F5FD-407C-A0F6-EA099A46A6C2}"/>
    <cellStyle name="Normal 2 9 2 4 5" xfId="23855" xr:uid="{BCB700C6-19CA-498F-9D25-975E9FFA8602}"/>
    <cellStyle name="Normal 2 9 2 4 6" xfId="14420" xr:uid="{C3B9B126-E43A-4A0C-92B7-EE32E8E9D7DA}"/>
    <cellStyle name="Normal 2 9 2 5" xfId="3574" xr:uid="{EFCB3466-171A-4CCA-9813-54D8A2FBF904}"/>
    <cellStyle name="Normal 2 9 2 5 2" xfId="6845" xr:uid="{A5816DC4-2E94-4240-B327-D39D727FF157}"/>
    <cellStyle name="Normal 2 9 2 5 2 2" xfId="27345" xr:uid="{7329EDEB-C883-4C33-B97A-8D72163E9A1F}"/>
    <cellStyle name="Normal 2 9 2 5 2 3" xfId="15883" xr:uid="{5D79CEDF-1668-4738-8BFA-D554862BDEF2}"/>
    <cellStyle name="Normal 2 9 2 5 3" xfId="9228" xr:uid="{A35C800B-E38E-47ED-84A7-0D996660E2F3}"/>
    <cellStyle name="Normal 2 9 2 5 3 2" xfId="18716" xr:uid="{2250E3D6-0263-400B-B725-D23A60823A3B}"/>
    <cellStyle name="Normal 2 9 2 5 4" xfId="11372" xr:uid="{41B28EC8-8232-44E2-A02F-F00E22619B8B}"/>
    <cellStyle name="Normal 2 9 2 5 4 2" xfId="21549" xr:uid="{798F991D-FA99-4437-9A3B-829BF7F46CE6}"/>
    <cellStyle name="Normal 2 9 2 5 5" xfId="24182" xr:uid="{E8772FF5-DA6E-4876-82D5-783F0E09D9CB}"/>
    <cellStyle name="Normal 2 9 2 5 6" xfId="13601" xr:uid="{2018DE31-98FB-4F70-814D-5F0988E4D172}"/>
    <cellStyle name="Normal 2 9 2 6" xfId="3366" xr:uid="{F2BF9A26-5EF2-49D6-9D7A-88BD8FDE79EA}"/>
    <cellStyle name="Normal 2 9 2 6 2" xfId="9040" xr:uid="{9AADBF18-974F-4263-A1B7-B903E6065D7C}"/>
    <cellStyle name="Normal 2 9 2 6 2 2" xfId="18455" xr:uid="{0A5CF5D5-5C1B-41B1-8052-4B7BBBC56EF8}"/>
    <cellStyle name="Normal 2 9 2 6 3" xfId="11127" xr:uid="{DA07C8F8-4E15-45D9-9BE4-17B05BC43184}"/>
    <cellStyle name="Normal 2 9 2 6 3 2" xfId="21288" xr:uid="{86C561A9-126F-498A-B344-3676A6B28660}"/>
    <cellStyle name="Normal 2 9 2 6 4" xfId="24532" xr:uid="{B2E77244-BF06-4890-B25C-DDE43411F792}"/>
    <cellStyle name="Normal 2 9 2 6 5" xfId="15622" xr:uid="{4758039F-56C4-4A79-9174-F6DD2CC31E17}"/>
    <cellStyle name="Normal 2 9 2 7" xfId="4280" xr:uid="{A7F6EF0B-4830-493E-B3AE-F83106D82B60}"/>
    <cellStyle name="Normal 2 9 2 7 2" xfId="9723" xr:uid="{8285202E-B093-4E9A-BA1B-CE321D5F0A1D}"/>
    <cellStyle name="Normal 2 9 2 7 2 2" xfId="19672" xr:uid="{F61A03E2-D306-4CA3-9E06-8818E0040E6A}"/>
    <cellStyle name="Normal 2 9 2 7 3" xfId="12289" xr:uid="{FCC1D9DF-C4E9-496C-9371-ADFAD2DB3D32}"/>
    <cellStyle name="Normal 2 9 2 7 3 2" xfId="22505" xr:uid="{7905195A-24F2-4467-8489-1F5D2D46F24B}"/>
    <cellStyle name="Normal 2 9 2 7 4" xfId="16839" xr:uid="{BCD7EB53-0D91-41B7-871F-0B4929CB3362}"/>
    <cellStyle name="Normal 2 9 2 8" xfId="8077" xr:uid="{4FFD0487-D93A-4A63-9B91-34FCE67FF5DB}"/>
    <cellStyle name="Normal 2 9 2 8 2" xfId="15091" xr:uid="{E1B7E2FA-3DA2-43B0-8F39-A07A132E0F97}"/>
    <cellStyle name="Normal 2 9 2 9" xfId="8638" xr:uid="{703F3FC9-7A1E-430A-AD0E-97B78B9491F2}"/>
    <cellStyle name="Normal 2 9 2 9 2" xfId="17923" xr:uid="{200D7873-092D-43B1-A322-214820F42AA0}"/>
    <cellStyle name="Normal 2 9 3" xfId="969" xr:uid="{00000000-0005-0000-0000-0000C9030000}"/>
    <cellStyle name="Normal 2 9 3 2" xfId="2061" xr:uid="{37009F03-EB49-455F-8866-07E2F99140AE}"/>
    <cellStyle name="Normal 2 9 3 2 2" xfId="7276" xr:uid="{81AE884A-744C-4382-AB97-2E16315D57F3}"/>
    <cellStyle name="Normal 2 9 3 2 2 2" xfId="24209" xr:uid="{AE94C0C1-ACBE-4735-BC5C-85AAC2D0808F}"/>
    <cellStyle name="Normal 2 9 3 2 2 3" xfId="26316" xr:uid="{23D5DB79-A797-4E0E-A9E9-3265903C69D5}"/>
    <cellStyle name="Normal 2 9 3 2 2 4" xfId="16500" xr:uid="{6A10526F-D00E-40B9-93CA-5EE5F465C150}"/>
    <cellStyle name="Normal 2 9 3 2 3" xfId="5898" xr:uid="{134CE3DE-C6A4-45F5-BA70-632B5C759819}"/>
    <cellStyle name="Normal 2 9 3 2 3 2" xfId="29241" xr:uid="{1FACA83C-CE14-4B64-973A-4D91CFD91F0C}"/>
    <cellStyle name="Normal 2 9 3 2 3 3" xfId="19333" xr:uid="{3DDD585F-9D9A-44CA-90CB-55FD9AC7FC25}"/>
    <cellStyle name="Normal 2 9 3 2 4" xfId="11953" xr:uid="{7A304598-4776-494A-8146-1067F1EC572F}"/>
    <cellStyle name="Normal 2 9 3 2 4 2" xfId="22166" xr:uid="{638F73DE-2360-4CC3-89E5-8523BE50E334}"/>
    <cellStyle name="Normal 2 9 3 2 5" xfId="24025" xr:uid="{5E0BC530-F444-405F-9910-AA505EA8E897}"/>
    <cellStyle name="Normal 2 9 3 2 6" xfId="14423" xr:uid="{6C693060-BF9A-42AE-BD84-9F275FF67B55}"/>
    <cellStyle name="Normal 2 9 3 3" xfId="3683" xr:uid="{D4C9E4F3-3C69-4397-9C17-37EEC9A211CD}"/>
    <cellStyle name="Normal 2 9 3 3 2" xfId="6847" xr:uid="{6CF80993-DEAC-4EF3-AE9A-3A7D3EE1C839}"/>
    <cellStyle name="Normal 2 9 3 3 2 2" xfId="26838" xr:uid="{FB7B57E5-ACAF-41CB-AB58-6B4ED8FF6F3F}"/>
    <cellStyle name="Normal 2 9 3 3 2 3" xfId="16032" xr:uid="{237C8372-FA8B-4B21-8BD4-8697D5670B20}"/>
    <cellStyle name="Normal 2 9 3 3 3" xfId="9362" xr:uid="{DBA9B0A9-8A81-4AAA-B1AE-ABA1291BFF7A}"/>
    <cellStyle name="Normal 2 9 3 3 3 2" xfId="18865" xr:uid="{EAB5FD51-0DF9-490D-BDAD-85EFC91311B4}"/>
    <cellStyle name="Normal 2 9 3 3 4" xfId="11521" xr:uid="{78B41EFA-185D-4D90-8CC9-48676A08FE54}"/>
    <cellStyle name="Normal 2 9 3 3 4 2" xfId="21698" xr:uid="{32566CC5-32E8-4DCE-884B-AE3B8AEC9171}"/>
    <cellStyle name="Normal 2 9 3 3 5" xfId="24929" xr:uid="{441D3B80-D96E-44DB-8D16-DE9B15E906EF}"/>
    <cellStyle name="Normal 2 9 3 3 6" xfId="13808" xr:uid="{9A625829-3D93-4125-8230-4CE0A1A03AF2}"/>
    <cellStyle name="Normal 2 9 3 4" xfId="4598" xr:uid="{69C0EE6D-86E9-43C5-B745-4BAB8D437626}"/>
    <cellStyle name="Normal 2 9 3 4 2" xfId="9940" xr:uid="{3D57280C-38BA-4CC9-B151-3C026B2D95BF}"/>
    <cellStyle name="Normal 2 9 3 4 2 2" xfId="29386" xr:uid="{861F2C9B-A46D-472C-AA96-BFC982481367}"/>
    <cellStyle name="Normal 2 9 3 4 2 3" xfId="19932" xr:uid="{99FD812E-007D-4DA3-BE43-E3B5B4D9A394}"/>
    <cellStyle name="Normal 2 9 3 4 3" xfId="12547" xr:uid="{5961363F-7AFD-404B-8813-F43E1D840688}"/>
    <cellStyle name="Normal 2 9 3 4 3 2" xfId="22765" xr:uid="{9A09CA05-E2EF-466C-8265-ADBCE5A901CD}"/>
    <cellStyle name="Normal 2 9 3 4 4" xfId="23612" xr:uid="{8B71DE1A-7A08-4773-AA6D-DA90A3A36676}"/>
    <cellStyle name="Normal 2 9 3 4 5" xfId="17099" xr:uid="{0DFB42B3-C3EC-48C9-9CEE-0502A8B6C181}"/>
    <cellStyle name="Normal 2 9 3 5" xfId="8078" xr:uid="{0B5C92DF-F68A-4943-A6A0-0A2331268E6A}"/>
    <cellStyle name="Normal 2 9 3 5 2" xfId="28716" xr:uid="{9F7D00BE-8178-4F8E-9B53-951B4893D88B}"/>
    <cellStyle name="Normal 2 9 3 5 3" xfId="15093" xr:uid="{10A1862C-2E81-46FD-8F84-3095B585BFF5}"/>
    <cellStyle name="Normal 2 9 3 6" xfId="8640" xr:uid="{792A5A19-CFE2-4211-844A-2244C0C1383B}"/>
    <cellStyle name="Normal 2 9 3 6 2" xfId="17925" xr:uid="{AD4A5209-32BF-4516-8122-EDDCD7663185}"/>
    <cellStyle name="Normal 2 9 3 7" xfId="10638" xr:uid="{49F2D79B-0DE5-4E42-8F2A-6BCDA69C4980}"/>
    <cellStyle name="Normal 2 9 3 7 2" xfId="20758" xr:uid="{6A53B8EE-53D2-44FC-AF9B-41D5A0B59A14}"/>
    <cellStyle name="Normal 2 9 3 8" xfId="24129" xr:uid="{7D99444B-5E96-4374-8544-8DF1266DB0B6}"/>
    <cellStyle name="Normal 2 9 3 9" xfId="13342" xr:uid="{D63D0220-567E-47C4-91C4-CCB92D433655}"/>
    <cellStyle name="Normal 2 9 4" xfId="970" xr:uid="{00000000-0005-0000-0000-0000CA030000}"/>
    <cellStyle name="Normal 2 9 4 2" xfId="4915" xr:uid="{B11D52CD-5EE4-4229-8B5C-2510113EDAE1}"/>
    <cellStyle name="Normal 2 9 4 2 2" xfId="10186" xr:uid="{72B2729C-AE17-4A75-B914-1B38FD07149B}"/>
    <cellStyle name="Normal 2 9 4 2 2 2" xfId="29605" xr:uid="{E7B4E97B-8C0C-49A1-A58E-50F5C3292F27}"/>
    <cellStyle name="Normal 2 9 4 2 2 3" xfId="20258" xr:uid="{7FBB72AA-A7CD-4FDF-A202-97DFEE12A5EB}"/>
    <cellStyle name="Normal 2 9 4 2 3" xfId="12864" xr:uid="{D4B59F98-4F9C-4AFD-8766-01FEF2E3524B}"/>
    <cellStyle name="Normal 2 9 4 2 3 2" xfId="23091" xr:uid="{92267EFA-87FD-4760-B452-09AD57E24012}"/>
    <cellStyle name="Normal 2 9 4 2 4" xfId="23733" xr:uid="{765CDF54-7D96-45AA-8934-F4D6B845D54E}"/>
    <cellStyle name="Normal 2 9 4 2 5" xfId="17425" xr:uid="{15433B08-E1F3-4CE9-9B88-DDB850D08EB2}"/>
    <cellStyle name="Normal 2 9 4 3" xfId="5899" xr:uid="{1212DAC3-D8B7-4F0D-8804-DC58FC212A67}"/>
    <cellStyle name="Normal 2 9 4 3 2" xfId="26650" xr:uid="{42ECA248-CC79-4838-8431-2F5B4E3CAC6C}"/>
    <cellStyle name="Normal 2 9 4 3 3" xfId="15094" xr:uid="{894895AE-1BEE-41A4-968C-AA427D947F2D}"/>
    <cellStyle name="Normal 2 9 4 4" xfId="8641" xr:uid="{A25AE7A9-3DB2-4B34-9E0E-205611F12B46}"/>
    <cellStyle name="Normal 2 9 4 4 2" xfId="17926" xr:uid="{3C242F2A-D722-45D3-BB81-EA47CB3125BD}"/>
    <cellStyle name="Normal 2 9 4 5" xfId="10639" xr:uid="{1ED51354-17D1-4C1A-B7CE-E4DA2574C31A}"/>
    <cellStyle name="Normal 2 9 4 5 2" xfId="20759" xr:uid="{C6E4F851-B182-4F3B-9214-E7CF68B6D49E}"/>
    <cellStyle name="Normal 2 9 4 6" xfId="23715" xr:uid="{A581D48C-DE36-4722-A5FB-D97567DE7260}"/>
    <cellStyle name="Normal 2 9 4 7" xfId="14424" xr:uid="{2059E00B-7C6A-4E2B-8BD7-76E2A0C12E93}"/>
    <cellStyle name="Normal 2 9 5" xfId="2058" xr:uid="{EB061C7C-020D-400F-91E9-E7CD5508E2E3}"/>
    <cellStyle name="Normal 2 9 5 2" xfId="7274" xr:uid="{7CED9F2F-F04B-4AD8-84A7-21105B7D6B71}"/>
    <cellStyle name="Normal 2 9 5 2 2" xfId="24618" xr:uid="{3AB4D84A-8BF9-45F2-886A-B31228AA21FB}"/>
    <cellStyle name="Normal 2 9 5 2 3" xfId="27197" xr:uid="{AF1DE708-4B56-43C9-A3B6-86E1FB3A64BC}"/>
    <cellStyle name="Normal 2 9 5 2 4" xfId="16185" xr:uid="{A6E1A5D9-0BC4-4CCB-9E0D-27A799F516AB}"/>
    <cellStyle name="Normal 2 9 5 3" xfId="5895" xr:uid="{0179770D-549C-4F1C-B759-DFD2B946C662}"/>
    <cellStyle name="Normal 2 9 5 3 2" xfId="27983" xr:uid="{EF95DD69-4D60-4AF9-BBC4-6075840F0EB4}"/>
    <cellStyle name="Normal 2 9 5 3 3" xfId="19018" xr:uid="{EC5A45A4-02AF-45F4-89F1-84241CC96572}"/>
    <cellStyle name="Normal 2 9 5 4" xfId="11663" xr:uid="{9CAB28EC-9C38-44A1-B874-7113B0CED35A}"/>
    <cellStyle name="Normal 2 9 5 4 2" xfId="21851" xr:uid="{0851FADE-65FE-486F-9A54-D7E3F4F2FCA4}"/>
    <cellStyle name="Normal 2 9 5 5" xfId="23543" xr:uid="{8BE6C6DE-5B50-4767-965D-8950F6F2EBB3}"/>
    <cellStyle name="Normal 2 9 5 6" xfId="14040" xr:uid="{38AB4ED3-1A54-4308-8E8D-2503A7C913CC}"/>
    <cellStyle name="Normal 2 9 6" xfId="3438" xr:uid="{D5040A39-AF46-4206-899B-4E9A6CD95657}"/>
    <cellStyle name="Normal 2 9 6 2" xfId="6844" xr:uid="{20A165AB-56A6-4138-9895-3EEE6F900DD9}"/>
    <cellStyle name="Normal 2 9 6 2 2" xfId="26717" xr:uid="{449B5914-F441-44FC-85B7-FF1AA935F0E1}"/>
    <cellStyle name="Normal 2 9 6 2 3" xfId="15720" xr:uid="{DF5D6944-31C4-4C69-8A71-05DDF8BE40E0}"/>
    <cellStyle name="Normal 2 9 6 3" xfId="9092" xr:uid="{EBBD92AF-0753-4CC8-815E-B73719C55B07}"/>
    <cellStyle name="Normal 2 9 6 3 2" xfId="18553" xr:uid="{D493EAC7-7E75-4F0D-B700-A1DC39BA9B2E}"/>
    <cellStyle name="Normal 2 9 6 4" xfId="11211" xr:uid="{29191811-6680-4680-9B39-1337F2A586E4}"/>
    <cellStyle name="Normal 2 9 6 4 2" xfId="21386" xr:uid="{88A7A0D0-CEC8-461D-973B-67E42011CAB2}"/>
    <cellStyle name="Normal 2 9 6 5" xfId="24329" xr:uid="{D161EEF3-FC5A-4C1D-81D7-48F405C1F040}"/>
    <cellStyle name="Normal 2 9 6 6" xfId="13438" xr:uid="{05CC57BA-6840-44CB-B5A6-28E9E0FE4C77}"/>
    <cellStyle name="Normal 2 9 7" xfId="3230" xr:uid="{D8307A9D-65DA-4877-98F4-20B643242280}"/>
    <cellStyle name="Normal 2 9 7 2" xfId="8918" xr:uid="{2B815614-3474-42C7-8685-4AFDDFFE80A2}"/>
    <cellStyle name="Normal 2 9 7 2 2" xfId="18309" xr:uid="{630FB7B1-E5DF-4789-B59F-A354C4CED301}"/>
    <cellStyle name="Normal 2 9 7 3" xfId="10991" xr:uid="{04DDBA9F-4FE3-4B45-83DB-195056D159EA}"/>
    <cellStyle name="Normal 2 9 7 3 2" xfId="21142" xr:uid="{3EEFC3B5-8EFE-445E-82BA-C7EDBD24DE51}"/>
    <cellStyle name="Normal 2 9 7 4" xfId="23950" xr:uid="{4DB36474-545B-4DE4-9F92-9ED6DD4D6DBB}"/>
    <cellStyle name="Normal 2 9 7 5" xfId="15476" xr:uid="{7782897D-F6B3-423F-8CD4-56FD15E9D02F}"/>
    <cellStyle name="Normal 2 9 8" xfId="4376" xr:uid="{53520E09-9DA7-446A-90CB-05C85BF59AF7}"/>
    <cellStyle name="Normal 2 9 8 2" xfId="9807" xr:uid="{8E6193CF-515D-4828-886F-09DF312EDE8A}"/>
    <cellStyle name="Normal 2 9 8 2 2" xfId="19770" xr:uid="{85F796FF-B2EB-499C-BE47-72D0AB094860}"/>
    <cellStyle name="Normal 2 9 8 3" xfId="12385" xr:uid="{8A9D7298-BCB2-42F4-A923-F985AFFFE018}"/>
    <cellStyle name="Normal 2 9 8 3 2" xfId="22603" xr:uid="{A74807DB-EF1C-4017-AF46-D15217FC47B0}"/>
    <cellStyle name="Normal 2 9 8 4" xfId="16937" xr:uid="{C951CCD5-C51E-471C-A057-51B337B91773}"/>
    <cellStyle name="Normal 2 9 9" xfId="8076" xr:uid="{3C113E9F-AAEA-4EE4-AEBF-D29757F1BBCE}"/>
    <cellStyle name="Normal 2 9 9 2" xfId="15090" xr:uid="{69FEFA08-7D30-4A89-B901-98B23DEB1252}"/>
    <cellStyle name="Normal 20" xfId="12987" xr:uid="{48AE3DE2-8D0B-41C7-9C74-EBB48618A81D}"/>
    <cellStyle name="Normal 20 2" xfId="23237" xr:uid="{48B56426-9B4F-406F-A752-3C83A421712E}"/>
    <cellStyle name="Normal 21" xfId="12990" xr:uid="{10A4DA83-AD52-4F3A-89B2-556A2A621175}"/>
    <cellStyle name="Normal 22" xfId="12989" xr:uid="{B1AFD2C5-CF64-4713-80C7-299AA8723724}"/>
    <cellStyle name="Normal 3" xfId="971" xr:uid="{00000000-0005-0000-0000-0000CB030000}"/>
    <cellStyle name="Normal 3 2" xfId="972" xr:uid="{00000000-0005-0000-0000-0000CC030000}"/>
    <cellStyle name="Normal 3 2 2" xfId="973" xr:uid="{00000000-0005-0000-0000-0000CD030000}"/>
    <cellStyle name="Normal 3 2 2 2" xfId="974" xr:uid="{00000000-0005-0000-0000-0000CE030000}"/>
    <cellStyle name="Normal 3 2 2 3" xfId="975" xr:uid="{00000000-0005-0000-0000-0000CF030000}"/>
    <cellStyle name="Normal 3 2 2 3 2" xfId="976" xr:uid="{00000000-0005-0000-0000-0000D0030000}"/>
    <cellStyle name="Normal 3 2 2 3 3" xfId="977" xr:uid="{00000000-0005-0000-0000-0000D1030000}"/>
    <cellStyle name="Normal 3 2 2 3 3 2" xfId="23804" xr:uid="{97F87019-77A8-4FEA-BDA3-14546C60ABA2}"/>
    <cellStyle name="Normal 3 2 2 4" xfId="978" xr:uid="{00000000-0005-0000-0000-0000D2030000}"/>
    <cellStyle name="Normal 3 2 2 4 2" xfId="979" xr:uid="{00000000-0005-0000-0000-0000D3030000}"/>
    <cellStyle name="Normal 3 2 2 4 3" xfId="980" xr:uid="{00000000-0005-0000-0000-0000D4030000}"/>
    <cellStyle name="Normal 3 2 2 4 3 2" xfId="5084" xr:uid="{97D225EC-0CD6-4667-A136-E3F678A8F25D}"/>
    <cellStyle name="Normal 3 2 2 4 3 3" xfId="4027" xr:uid="{68D6D13F-3FD5-49F4-A98B-84CB29A56EB8}"/>
    <cellStyle name="Normal 3 2 3" xfId="981" xr:uid="{00000000-0005-0000-0000-0000D5030000}"/>
    <cellStyle name="Normal 3 2 3 2" xfId="982" xr:uid="{00000000-0005-0000-0000-0000D6030000}"/>
    <cellStyle name="Normal 3 2 3 3" xfId="983" xr:uid="{00000000-0005-0000-0000-0000D7030000}"/>
    <cellStyle name="Normal 3 2 3 3 2" xfId="984" xr:uid="{00000000-0005-0000-0000-0000D8030000}"/>
    <cellStyle name="Normal 3 2 3 3 2 2" xfId="985" xr:uid="{00000000-0005-0000-0000-0000D9030000}"/>
    <cellStyle name="Normal 3 2 3 3 2 3" xfId="986" xr:uid="{00000000-0005-0000-0000-0000DA030000}"/>
    <cellStyle name="Normal 3 2 3 3 2 3 2" xfId="987" xr:uid="{00000000-0005-0000-0000-0000DB030000}"/>
    <cellStyle name="Normal 3 2 3 3 2 3 2 2" xfId="988" xr:uid="{00000000-0005-0000-0000-0000DC030000}"/>
    <cellStyle name="Normal 3 2 3 3 2 3 2 2 2" xfId="26185" xr:uid="{0879C9A4-E32E-4830-861F-4A066FECE97A}"/>
    <cellStyle name="Normal 3 2 3 3 2 3 2 2 3" xfId="25812" xr:uid="{D46C68F6-45D5-4C2E-82D0-696CC9005BA7}"/>
    <cellStyle name="Normal 3 2 3 3 2 3 2 3" xfId="989" xr:uid="{00000000-0005-0000-0000-0000DD030000}"/>
    <cellStyle name="Normal 3 2 3 3 2 3 2 3 2" xfId="990" xr:uid="{00000000-0005-0000-0000-0000DE030000}"/>
    <cellStyle name="Normal 3 2 3 3 2 3 2 3 3" xfId="4028" xr:uid="{334337FA-06F4-4395-B5F6-C1D439A675D9}"/>
    <cellStyle name="Normal 3 2 3 3 2 3 2 3 3 2" xfId="4096" xr:uid="{95E239EF-BDD1-406E-8545-4D834F2EE2F9}"/>
    <cellStyle name="Normal 3 2 3 3 2 3 2 4" xfId="26216" xr:uid="{622C1F10-4E89-4CA0-ACE5-58E38A3E144E}"/>
    <cellStyle name="Normal 3 2 3 3 2 3 3" xfId="991" xr:uid="{00000000-0005-0000-0000-0000DF030000}"/>
    <cellStyle name="Normal 3 2 3 3 2 3 4" xfId="2382" xr:uid="{ACEF7A61-E5B0-4691-9A8F-369228A5BBFC}"/>
    <cellStyle name="Normal 3 2 3 3 2 3 4 2" xfId="3745" xr:uid="{2FDC869C-E41C-4CAE-914B-287889899C81}"/>
    <cellStyle name="Normal 3 2 3 3 2 3 5" xfId="3140" xr:uid="{27749D72-389A-48BF-891A-FCBD0AB93B35}"/>
    <cellStyle name="Normal 3 2 3 3 2 3 5 2" xfId="5039" xr:uid="{457351F6-0976-4F3D-B5C1-F1BD2B42D15E}"/>
    <cellStyle name="Normal 3 2 3 3 2 3 6" xfId="4379" xr:uid="{B3E51607-3FFF-40C4-923C-CDB2880D016E}"/>
    <cellStyle name="Normal 3 2 3 3 2 3 6 2" xfId="4100" xr:uid="{4DCD56C1-8FDC-456C-8D5B-440678B98374}"/>
    <cellStyle name="Normal 3 2 3 3 2 4" xfId="992" xr:uid="{00000000-0005-0000-0000-0000E0030000}"/>
    <cellStyle name="Normal 3 2 3 3 2 4 2" xfId="3744" xr:uid="{7F13FECE-5EE0-45CA-913F-E49723BCB0D8}"/>
    <cellStyle name="Normal 3 2 3 3 2 4 3" xfId="2765" xr:uid="{783579E2-6BE0-4885-8278-4FC7D5946208}"/>
    <cellStyle name="Normal 3 2 3 3 2 4 3 2" xfId="29947" xr:uid="{ACB74FEE-4AFA-408D-B880-3D2DD231CE45}"/>
    <cellStyle name="Normal 3 2 3 3 2 4 3 3" xfId="29929" xr:uid="{3146EF8D-BC76-4FD1-8CBC-25D7262A4061}"/>
    <cellStyle name="Normal 3 2 3 3 2 4 3 3 2" xfId="29970" xr:uid="{B8071F2F-7F84-4BB3-A17A-535460E49718}"/>
    <cellStyle name="Normal 3 2 3 3 2 5" xfId="3139" xr:uid="{D88B1BD2-23C3-46C2-AB5C-708047B12104}"/>
    <cellStyle name="Normal 3 2 3 3 2 5 2" xfId="5056" xr:uid="{94D8997A-6B77-4BAF-906D-013EAE5A21DD}"/>
    <cellStyle name="Normal 3 2 3 3 2 6" xfId="4378" xr:uid="{7C605616-0498-4B5C-87D2-8C2E23CCFA07}"/>
    <cellStyle name="Normal 3 2 3 3 2 6 2" xfId="4161" xr:uid="{879B62BC-5720-4EC0-93B5-336B7B2947C3}"/>
    <cellStyle name="Normal 3 2 3 3 3" xfId="993" xr:uid="{00000000-0005-0000-0000-0000E1030000}"/>
    <cellStyle name="Normal 3 2 3 3 4" xfId="994" xr:uid="{00000000-0005-0000-0000-0000E2030000}"/>
    <cellStyle name="Normal 3 2 3 3 4 2" xfId="995" xr:uid="{00000000-0005-0000-0000-0000E3030000}"/>
    <cellStyle name="Normal 3 2 3 3 4 2 2" xfId="996" xr:uid="{00000000-0005-0000-0000-0000E4030000}"/>
    <cellStyle name="Normal 3 2 3 3 4 2 2 2" xfId="997" xr:uid="{00000000-0005-0000-0000-0000E5030000}"/>
    <cellStyle name="Normal 3 2 3 3 4 2 2 2 2" xfId="998" xr:uid="{00000000-0005-0000-0000-0000E6030000}"/>
    <cellStyle name="Normal 3 2 3 3 4 2 2 2 3" xfId="4029" xr:uid="{F8F4A53D-C090-4A51-8906-FB12A1180650}"/>
    <cellStyle name="Normal 3 2 3 3 4 2 2 2 3 2" xfId="4172" xr:uid="{F7A1195C-29A2-4FE4-85F5-FAD58E9842BB}"/>
    <cellStyle name="Normal 3 2 3 3 4 2 2 2 4" xfId="25251" xr:uid="{939A6979-39A1-40B2-A16C-52202716A1AD}"/>
    <cellStyle name="Normal 3 2 3 3 4 2 2 3" xfId="2062" xr:uid="{2873E5C1-90F1-46C3-9290-0EDAF36EE7C1}"/>
    <cellStyle name="Normal 3 2 3 3 4 2 2 4" xfId="23446" xr:uid="{D8C12082-0D6D-463B-84B9-9AD8E1CD6A9B}"/>
    <cellStyle name="Normal 3 2 3 3 4 2 3" xfId="999" xr:uid="{00000000-0005-0000-0000-0000E7030000}"/>
    <cellStyle name="Normal 3 2 3 3 4 2 3 2" xfId="1000" xr:uid="{00000000-0005-0000-0000-0000E8030000}"/>
    <cellStyle name="Normal 3 2 3 3 4 2 3 2 2" xfId="25033" xr:uid="{451F9217-E03B-413F-8F62-852131856C49}"/>
    <cellStyle name="Normal 3 2 3 3 4 2 3 2 3" xfId="26268" xr:uid="{9B220A06-A7AB-4E48-A131-733C29585F9D}"/>
    <cellStyle name="Normal 3 2 3 3 4 2 3 3" xfId="1001" xr:uid="{00000000-0005-0000-0000-0000E9030000}"/>
    <cellStyle name="Normal 3 2 3 3 4 2 3 3 2" xfId="24625" xr:uid="{913E1E0A-0A86-4B73-B13C-3F573564633E}"/>
    <cellStyle name="Normal 3 2 3 3 4 2 3 3 3" xfId="24989" xr:uid="{225C998A-30B0-44D8-9432-1B6037577412}"/>
    <cellStyle name="Normal 3 2 3 3 4 2 3 4" xfId="2063" xr:uid="{EAFAF469-3248-4F3E-8622-94CD5BE3AD8A}"/>
    <cellStyle name="Normal 3 2 3 3 4 2 3 4 2" xfId="4113" xr:uid="{7EA08DD7-733B-43B1-A980-1AAB411CFCB8}"/>
    <cellStyle name="Normal 3 2 3 3 4 2 3 5" xfId="26088" xr:uid="{6C88AC62-8574-4D37-B89E-AD38A47ADC50}"/>
    <cellStyle name="Normal 3 2 3 3 4 2 4" xfId="23861" xr:uid="{748B654D-3EED-462C-953D-3FA2DF3C6BF7}"/>
    <cellStyle name="Normal 3 2 3 3 4 3" xfId="1002" xr:uid="{00000000-0005-0000-0000-0000EA030000}"/>
    <cellStyle name="Normal 3 2 3 3 4 4" xfId="2383" xr:uid="{CECAC58E-22CA-4133-9575-2C3AAA317689}"/>
    <cellStyle name="Normal 3 2 3 3 4 4 2" xfId="3746" xr:uid="{EA754C22-A7C5-45E4-8226-6E740AA317B9}"/>
    <cellStyle name="Normal 3 2 3 3 4 5" xfId="3141" xr:uid="{3554B59B-6AD3-42AF-969E-4324016118AB}"/>
    <cellStyle name="Normal 3 2 3 3 4 5 2" xfId="4232" xr:uid="{6EF4A147-97F9-430B-A9C2-2F3600F7B733}"/>
    <cellStyle name="Normal 3 2 3 3 4 6" xfId="4380" xr:uid="{78F74B73-738C-41DF-9F3F-EB6D60253D0E}"/>
    <cellStyle name="Normal 3 2 3 3 4 6 2" xfId="4173" xr:uid="{2A80E22A-F5F9-4AB9-AEF5-60DB851438BB}"/>
    <cellStyle name="Normal 3 2 3 3 5" xfId="1003" xr:uid="{00000000-0005-0000-0000-0000EB030000}"/>
    <cellStyle name="Normal 3 2 3 3 5 2" xfId="1004" xr:uid="{00000000-0005-0000-0000-0000EC030000}"/>
    <cellStyle name="Normal 3 2 3 3 5 3" xfId="1005" xr:uid="{00000000-0005-0000-0000-0000ED030000}"/>
    <cellStyle name="Normal 3 2 3 3 5 3 2" xfId="4186" xr:uid="{88570606-6802-49A6-9868-F4A2A2B7EF2C}"/>
    <cellStyle name="Normal 3 2 3 3 5 3 2 2" xfId="27732" xr:uid="{7E54DB28-1237-4C84-A11D-E390EE81289C}"/>
    <cellStyle name="Normal 3 2 3 3 5 3 3" xfId="4030" xr:uid="{E3FB1411-6C33-480D-AABA-F870D022DDDF}"/>
    <cellStyle name="Normal 3 2 3 3 5 3 3 2" xfId="26189" xr:uid="{ABE584EA-1567-4CDA-A597-AB8A044BE6D6}"/>
    <cellStyle name="Normal 3 2 3 3 5 4" xfId="26179" xr:uid="{8F311DBE-CE8B-47DE-8514-04F7C1D7A069}"/>
    <cellStyle name="Normal 3 2 3 4" xfId="1006" xr:uid="{00000000-0005-0000-0000-0000EE030000}"/>
    <cellStyle name="Normal 3 2 3 4 2" xfId="1007" xr:uid="{00000000-0005-0000-0000-0000EF030000}"/>
    <cellStyle name="Normal 3 2 3 4 3" xfId="1008" xr:uid="{00000000-0005-0000-0000-0000F0030000}"/>
    <cellStyle name="Normal 3 2 3 4 3 2" xfId="1009" xr:uid="{00000000-0005-0000-0000-0000F1030000}"/>
    <cellStyle name="Normal 3 2 3 4 3 2 2" xfId="1010" xr:uid="{00000000-0005-0000-0000-0000F2030000}"/>
    <cellStyle name="Normal 3 2 3 4 3 2 2 2" xfId="26243" xr:uid="{2720159D-4238-4A3D-A92C-E2242892C683}"/>
    <cellStyle name="Normal 3 2 3 4 3 2 2 3" xfId="24634" xr:uid="{6998F40F-363D-4A67-9AEE-7D900023276F}"/>
    <cellStyle name="Normal 3 2 3 4 3 2 3" xfId="1011" xr:uid="{00000000-0005-0000-0000-0000F3030000}"/>
    <cellStyle name="Normal 3 2 3 4 3 2 3 2" xfId="1012" xr:uid="{00000000-0005-0000-0000-0000F4030000}"/>
    <cellStyle name="Normal 3 2 3 4 3 2 3 3" xfId="4031" xr:uid="{D3F74EBF-9A1D-4E8C-9FAC-25B7929253AB}"/>
    <cellStyle name="Normal 3 2 3 4 3 2 3 3 2" xfId="4168" xr:uid="{C015326E-41E6-464D-AA51-6B0E2CD78D1D}"/>
    <cellStyle name="Normal 3 2 3 4 3 2 4" xfId="26277" xr:uid="{1E2F9F67-C3B2-4330-AA76-DFF587B02925}"/>
    <cellStyle name="Normal 3 2 3 4 3 3" xfId="1013" xr:uid="{00000000-0005-0000-0000-0000F5030000}"/>
    <cellStyle name="Normal 3 2 3 4 3 4" xfId="2384" xr:uid="{D507F2B1-97CC-4453-BF1B-3A0B2FF66200}"/>
    <cellStyle name="Normal 3 2 3 4 3 4 2" xfId="3747" xr:uid="{3C12BC1C-6CFE-4C0B-857A-B0776C0B70D5}"/>
    <cellStyle name="Normal 3 2 3 4 3 5" xfId="3143" xr:uid="{AA68B184-9FDD-4C39-AFA6-142E273AE437}"/>
    <cellStyle name="Normal 3 2 3 4 3 5 2" xfId="5061" xr:uid="{018EDA12-B34A-468E-95D5-C58FB4D2B414}"/>
    <cellStyle name="Normal 3 2 3 4 3 6" xfId="4382" xr:uid="{1FCA8C05-2C5E-4060-901D-4698486B44A0}"/>
    <cellStyle name="Normal 3 2 3 4 3 6 2" xfId="4181" xr:uid="{08057B75-5372-419E-BBDE-E1B7EBD48164}"/>
    <cellStyle name="Normal 3 2 3 4 4" xfId="1014" xr:uid="{00000000-0005-0000-0000-0000F6030000}"/>
    <cellStyle name="Normal 3 2 3 4 4 2" xfId="1015" xr:uid="{00000000-0005-0000-0000-0000F7030000}"/>
    <cellStyle name="Normal 3 2 3 4 4 3" xfId="4032" xr:uid="{5F26D1D6-F025-4768-80FC-15BABD099FBA}"/>
    <cellStyle name="Normal 3 2 3 4 4 3 2" xfId="4128" xr:uid="{2DCCAEB1-814F-42EE-B57F-41A80F719E3B}"/>
    <cellStyle name="Normal 3 2 3 4 5" xfId="3142" xr:uid="{EA6F8711-2FD4-4A09-981D-6F55CD2D3C15}"/>
    <cellStyle name="Normal 3 2 3 4 5 2" xfId="4203" xr:uid="{69BBEFD2-D1D9-4F1B-8696-A15358B114DF}"/>
    <cellStyle name="Normal 3 2 3 4 6" xfId="4381" xr:uid="{514F6495-A4BB-4F7D-B4A5-EACFD22ED1AE}"/>
    <cellStyle name="Normal 3 2 3 4 6 2" xfId="4146" xr:uid="{6386115D-F290-4197-A5A8-840065EBD6E1}"/>
    <cellStyle name="Normal 3 2 3 5" xfId="1016" xr:uid="{00000000-0005-0000-0000-0000F8030000}"/>
    <cellStyle name="Normal 3 2 3 5 2" xfId="4135" xr:uid="{3838BFF7-C6FD-4E05-8149-D60C13C270FC}"/>
    <cellStyle name="Normal 3 2 4" xfId="1017" xr:uid="{00000000-0005-0000-0000-0000F9030000}"/>
    <cellStyle name="Normal 3 2 4 2" xfId="1018" xr:uid="{00000000-0005-0000-0000-0000FA030000}"/>
    <cellStyle name="Normal 3 2 4 3" xfId="1019" xr:uid="{00000000-0005-0000-0000-0000FB030000}"/>
    <cellStyle name="Normal 3 2 4 3 2" xfId="1020" xr:uid="{00000000-0005-0000-0000-0000FC030000}"/>
    <cellStyle name="Normal 3 2 4 3 2 2" xfId="1021" xr:uid="{00000000-0005-0000-0000-0000FD030000}"/>
    <cellStyle name="Normal 3 2 4 3 2 2 2" xfId="26270" xr:uid="{A5B9A35A-26E5-4365-8BDB-FC73FBA6E1DF}"/>
    <cellStyle name="Normal 3 2 4 3 2 2 3" xfId="26165" xr:uid="{6D9DE800-B4F2-48AD-9F56-FE12C91BF813}"/>
    <cellStyle name="Normal 3 2 4 3 2 3" xfId="1022" xr:uid="{00000000-0005-0000-0000-0000FE030000}"/>
    <cellStyle name="Normal 3 2 4 3 2 3 2" xfId="1023" xr:uid="{00000000-0005-0000-0000-0000FF030000}"/>
    <cellStyle name="Normal 3 2 4 3 2 3 3" xfId="4033" xr:uid="{B6454949-8B3A-44C8-B3A6-851BC13D4F49}"/>
    <cellStyle name="Normal 3 2 4 3 2 3 3 2" xfId="4098" xr:uid="{39A4E77F-0107-497E-8934-7EF0AAAB308B}"/>
    <cellStyle name="Normal 3 2 4 3 2 4" xfId="24002" xr:uid="{6E94AC0D-890C-4DAE-9AEC-BDF9E2165980}"/>
    <cellStyle name="Normal 3 2 4 3 3" xfId="1024" xr:uid="{00000000-0005-0000-0000-000000040000}"/>
    <cellStyle name="Normal 3 2 4 3 4" xfId="2385" xr:uid="{734363E8-7B09-40F9-AF1E-151C448AA26A}"/>
    <cellStyle name="Normal 3 2 4 3 4 2" xfId="3749" xr:uid="{3536FEAE-E160-4471-A0DF-E1EC01E7A0F9}"/>
    <cellStyle name="Normal 3 2 4 3 5" xfId="3145" xr:uid="{A9FCCE78-ACD1-499A-8FD8-71786852BC4E}"/>
    <cellStyle name="Normal 3 2 4 3 5 2" xfId="5076" xr:uid="{9B4D31E4-D3AB-4680-B233-101EBC196080}"/>
    <cellStyle name="Normal 3 2 4 3 6" xfId="4385" xr:uid="{4F59896B-208E-482E-9902-E66CEE995F76}"/>
    <cellStyle name="Normal 3 2 4 3 6 2" xfId="4185" xr:uid="{D78B77A5-DE02-4B15-800C-4EAC3F156686}"/>
    <cellStyle name="Normal 3 2 4 4" xfId="1025" xr:uid="{00000000-0005-0000-0000-000001040000}"/>
    <cellStyle name="Normal 3 2 4 4 2" xfId="3748" xr:uid="{8A6A122D-17D1-4048-88C6-61DAC0B8EB4A}"/>
    <cellStyle name="Normal 3 2 4 4 2 2" xfId="29954" xr:uid="{FD39BE6F-E78A-44E1-A512-700FFC9B981A}"/>
    <cellStyle name="Normal 3 2 4 4 2 3" xfId="29930" xr:uid="{800E9E33-B622-43F6-8C6E-EBA277B52174}"/>
    <cellStyle name="Normal 3 2 4 4 2 3 2" xfId="29971" xr:uid="{716A4E3B-4026-4485-B954-083C3D01F722}"/>
    <cellStyle name="Normal 3 2 4 4 3" xfId="25247" xr:uid="{81ACD9FA-6943-45B5-92F1-02AF8AD72AC0}"/>
    <cellStyle name="Normal 3 2 4 5" xfId="3144" xr:uid="{14486B81-6A46-4269-8697-396A9B1CDD3D}"/>
    <cellStyle name="Normal 3 2 4 5 2" xfId="5035" xr:uid="{45285221-EAE3-4B4B-B941-DC8C4F669227}"/>
    <cellStyle name="Normal 3 2 4 6" xfId="4384" xr:uid="{8B9D7A15-A508-4288-B441-5166C97ED9AD}"/>
    <cellStyle name="Normal 3 2 4 6 2" xfId="5097" xr:uid="{1806B0A9-3A5D-4495-818F-6249BAE6D7EA}"/>
    <cellStyle name="Normal 3 2 5" xfId="1026" xr:uid="{00000000-0005-0000-0000-000002040000}"/>
    <cellStyle name="Normal 3 2 5 2" xfId="29958" xr:uid="{ABB5051D-62FF-40A1-B72D-881EDE6477DA}"/>
    <cellStyle name="Normal 3 2 5 3" xfId="29931" xr:uid="{85C0F141-E1A9-4D03-ABF0-B9736080A029}"/>
    <cellStyle name="Normal 3 2 5 3 2" xfId="29972" xr:uid="{6BAC3465-ABD4-4B7F-83D0-EFC089D2D5CA}"/>
    <cellStyle name="Normal 3 2 5 4" xfId="29962" xr:uid="{C6D5D4DB-C64F-4863-A070-F8BAB489911D}"/>
    <cellStyle name="Normal 3 2 5 5" xfId="29902" xr:uid="{C516EE66-5E36-4FAA-872A-178AA67F1788}"/>
    <cellStyle name="Normal 3 3" xfId="1027" xr:uid="{00000000-0005-0000-0000-000003040000}"/>
    <cellStyle name="Normal 3 3 2" xfId="1028" xr:uid="{00000000-0005-0000-0000-000004040000}"/>
    <cellStyle name="Normal 3 3 2 2" xfId="1029" xr:uid="{00000000-0005-0000-0000-000005040000}"/>
    <cellStyle name="Normal 3 3 2 3" xfId="29903" xr:uid="{D863A4BD-5F28-4E5C-9845-9BC91830438B}"/>
    <cellStyle name="Normal 3 3 3" xfId="1030" xr:uid="{00000000-0005-0000-0000-000006040000}"/>
    <cellStyle name="Normal 3 4" xfId="29904" xr:uid="{A67B38B2-3C23-45AD-B5D7-519946214012}"/>
    <cellStyle name="Normal 3 4 2" xfId="29959" xr:uid="{633BB423-C450-4F83-9D0B-7B34660D8168}"/>
    <cellStyle name="Normal 3 4 3" xfId="29923" xr:uid="{ABD4BC69-02AA-48F9-AF0E-549473E4D9F1}"/>
    <cellStyle name="Normal 4" xfId="1031" xr:uid="{00000000-0005-0000-0000-000007040000}"/>
    <cellStyle name="Normal 4 10" xfId="1032" xr:uid="{00000000-0005-0000-0000-000008040000}"/>
    <cellStyle name="Normal 4 10 10" xfId="10641" xr:uid="{5D843B41-71CB-49D8-9E74-CD3DCACA63C8}"/>
    <cellStyle name="Normal 4 10 10 2" xfId="20761" xr:uid="{D6A7FBD6-6B7F-4FDD-92B2-B9F510E951D4}"/>
    <cellStyle name="Normal 4 10 11" xfId="23395" xr:uid="{89A0293D-9D47-4C2B-82F3-98E35366A45C}"/>
    <cellStyle name="Normal 4 10 12" xfId="13185" xr:uid="{EFF20D9C-9E61-4950-8725-AE9BC275D575}"/>
    <cellStyle name="Normal 4 10 2" xfId="1033" xr:uid="{00000000-0005-0000-0000-000009040000}"/>
    <cellStyle name="Normal 4 10 2 2" xfId="1034" xr:uid="{00000000-0005-0000-0000-00000A040000}"/>
    <cellStyle name="Normal 4 10 2 2 2" xfId="2067" xr:uid="{7E955FBC-38E8-497B-9CBB-EF20D629FC2E}"/>
    <cellStyle name="Normal 4 10 2 2 2 2" xfId="7280" xr:uid="{D38B08AE-0CD2-4BBD-9CB3-675FF5BD7AFD}"/>
    <cellStyle name="Normal 4 10 2 2 2 3" xfId="5903" xr:uid="{3E3957DA-DED8-4951-A0A4-C086D068C593}"/>
    <cellStyle name="Normal 4 10 2 2 2 4" xfId="15098" xr:uid="{BDDA6BDD-8C9C-4B34-A91B-C868DD28B16A}"/>
    <cellStyle name="Normal 4 10 2 2 3" xfId="5274" xr:uid="{95041229-7A5F-481F-A725-48F1FFCA5516}"/>
    <cellStyle name="Normal 4 10 2 2 3 2" xfId="6851" xr:uid="{E96D1E3A-F440-432E-B78F-596DCB46D9CF}"/>
    <cellStyle name="Normal 4 10 2 2 3 3" xfId="27064" xr:uid="{813D4A45-7E6A-4E93-AC57-E2FF5D9A3C0E}"/>
    <cellStyle name="Normal 4 10 2 2 3 4" xfId="17930" xr:uid="{0AA53686-D382-4168-9AE5-145767266F98}"/>
    <cellStyle name="Normal 4 10 2 2 4" xfId="5496" xr:uid="{03C16567-92FA-43CC-AADC-DDDE5F95F3C1}"/>
    <cellStyle name="Normal 4 10 2 2 4 2" xfId="29755" xr:uid="{4954BB10-7005-46D1-B007-F81117E02F3D}"/>
    <cellStyle name="Normal 4 10 2 2 4 3" xfId="20763" xr:uid="{25D20CEC-5FF8-4198-AB73-209ED92154B0}"/>
    <cellStyle name="Normal 4 10 2 2 5" xfId="24476" xr:uid="{844D0F94-72CB-4D83-AA65-DFEFD98264A7}"/>
    <cellStyle name="Normal 4 10 2 2 6" xfId="14425" xr:uid="{0EC5DEAB-703C-4DBE-BBFC-41D3759462F1}"/>
    <cellStyle name="Normal 4 10 2 3" xfId="2066" xr:uid="{F477F4CC-CDDE-4C64-A7A8-D3066DF079DD}"/>
    <cellStyle name="Normal 4 10 2 3 2" xfId="7279" xr:uid="{8D162209-0B71-4173-BCB5-1D7922F11A01}"/>
    <cellStyle name="Normal 4 10 2 3 2 2" xfId="27993" xr:uid="{C6741389-3A01-4550-A852-34B964D9B325}"/>
    <cellStyle name="Normal 4 10 2 3 2 3" xfId="16034" xr:uid="{F43ED38A-1BAB-42C7-85CB-D90B2BA3C436}"/>
    <cellStyle name="Normal 4 10 2 3 3" xfId="5902" xr:uid="{0C8B69BA-0571-48D6-926F-D5993FF4BEFE}"/>
    <cellStyle name="Normal 4 10 2 3 3 2" xfId="18867" xr:uid="{B0642965-388D-4923-B4B9-A5C5ACF97FFF}"/>
    <cellStyle name="Normal 4 10 2 3 4" xfId="11523" xr:uid="{64CFB886-5363-42E7-B9A1-814C4BF20456}"/>
    <cellStyle name="Normal 4 10 2 3 4 2" xfId="21700" xr:uid="{13993E33-2E55-42A1-88AD-0E88063E5224}"/>
    <cellStyle name="Normal 4 10 2 3 5" xfId="23848" xr:uid="{7C628F1C-B503-4FB7-A6B6-74056BBF8D59}"/>
    <cellStyle name="Normal 4 10 2 3 6" xfId="13811" xr:uid="{BFCE2B32-C11C-4ED4-ADDD-1C224EC6752D}"/>
    <cellStyle name="Normal 4 10 2 4" xfId="4599" xr:uid="{25678EA9-20CF-4A53-97D8-B44FC312B4F5}"/>
    <cellStyle name="Normal 4 10 2 4 2" xfId="6850" xr:uid="{BF8BDDBE-388F-4D1E-B969-9AC568546C7F}"/>
    <cellStyle name="Normal 4 10 2 4 2 2" xfId="29387" xr:uid="{5271A729-48E3-417C-A844-C7E452598290}"/>
    <cellStyle name="Normal 4 10 2 4 2 3" xfId="19933" xr:uid="{E1483FBF-929C-40D3-B21C-5EC5CB30324B}"/>
    <cellStyle name="Normal 4 10 2 4 3" xfId="12548" xr:uid="{D893FBCA-4ADA-43A6-A2C2-0F557624180E}"/>
    <cellStyle name="Normal 4 10 2 4 3 2" xfId="22766" xr:uid="{04389756-40F1-464A-900C-1DF44521E4F2}"/>
    <cellStyle name="Normal 4 10 2 4 4" xfId="24128" xr:uid="{0D536495-8630-477F-956B-D0513F8C9056}"/>
    <cellStyle name="Normal 4 10 2 4 5" xfId="17100" xr:uid="{6A2439DA-D055-4A78-999B-F7418FA4F7CC}"/>
    <cellStyle name="Normal 4 10 2 5" xfId="5361" xr:uid="{B6628B03-D005-4124-BAB5-47BAD68619A3}"/>
    <cellStyle name="Normal 4 10 2 5 2" xfId="28653" xr:uid="{782CB458-9627-46E3-9A54-A292DAAB427D}"/>
    <cellStyle name="Normal 4 10 2 5 3" xfId="15097" xr:uid="{F96A0D34-B18E-4659-B59D-18BB671729DF}"/>
    <cellStyle name="Normal 4 10 2 6" xfId="8643" xr:uid="{5A5D819C-DDEC-4588-B72C-E45CB74DEC69}"/>
    <cellStyle name="Normal 4 10 2 6 2" xfId="17929" xr:uid="{9979ACEA-FB79-4BFB-BE6C-F3637267F671}"/>
    <cellStyle name="Normal 4 10 2 7" xfId="10642" xr:uid="{2BCE62ED-209C-4086-A9C4-06845872C89B}"/>
    <cellStyle name="Normal 4 10 2 7 2" xfId="20762" xr:uid="{277BE917-D3F0-4C23-893D-4A94F330B968}"/>
    <cellStyle name="Normal 4 10 2 8" xfId="24175" xr:uid="{B65DEF64-E885-402B-9C09-B0726568F3BB}"/>
    <cellStyle name="Normal 4 10 2 9" xfId="13343" xr:uid="{41C8C24B-8227-4980-810F-AE9AFBCDFA5A}"/>
    <cellStyle name="Normal 4 10 3" xfId="1035" xr:uid="{00000000-0005-0000-0000-00000B040000}"/>
    <cellStyle name="Normal 4 10 3 2" xfId="2068" xr:uid="{812BB1F9-E923-477E-8A3D-5731954E499C}"/>
    <cellStyle name="Normal 4 10 3 2 2" xfId="7281" xr:uid="{DDDF15DC-6523-491F-B307-946CDE62E8C7}"/>
    <cellStyle name="Normal 4 10 3 2 2 2" xfId="29606" xr:uid="{F3522338-9CEB-45F4-827D-D862CF9311E6}"/>
    <cellStyle name="Normal 4 10 3 2 2 3" xfId="20259" xr:uid="{0D756A07-7824-4520-8362-D0E392ADB872}"/>
    <cellStyle name="Normal 4 10 3 2 3" xfId="5904" xr:uid="{1D354313-A350-4DF4-A8E7-D56C90E5ED61}"/>
    <cellStyle name="Normal 4 10 3 2 3 2" xfId="23092" xr:uid="{3ABF13F3-8A35-4A97-A726-8002A5FA42F6}"/>
    <cellStyle name="Normal 4 10 3 2 4" xfId="23468" xr:uid="{4CCA5B24-2DDF-4340-B85C-E05574DFA6BD}"/>
    <cellStyle name="Normal 4 10 3 2 5" xfId="17426" xr:uid="{294300B4-519E-40B1-BBB2-93673F83378E}"/>
    <cellStyle name="Normal 4 10 3 3" xfId="5211" xr:uid="{4C4777A0-D274-466D-BBB2-42F2CA1F40E2}"/>
    <cellStyle name="Normal 4 10 3 3 2" xfId="6852" xr:uid="{F705241D-59A0-4C36-B1F2-F5C49A3E7496}"/>
    <cellStyle name="Normal 4 10 3 3 3" xfId="28823" xr:uid="{250AF90F-F7B9-41B4-8769-9EB448026DDF}"/>
    <cellStyle name="Normal 4 10 3 3 4" xfId="15099" xr:uid="{A41450A6-316E-445F-BC58-2BB58B79A707}"/>
    <cellStyle name="Normal 4 10 3 4" xfId="5412" xr:uid="{1A13CC1D-AC77-4F8F-A6D9-3FEB82A817E1}"/>
    <cellStyle name="Normal 4 10 3 4 2" xfId="26439" xr:uid="{3502B8DE-6F7B-407E-97D8-1E99C0FCBA90}"/>
    <cellStyle name="Normal 4 10 3 4 3" xfId="27517" xr:uid="{B09D4382-7320-4EAB-9D86-928530F1A267}"/>
    <cellStyle name="Normal 4 10 3 4 4" xfId="17931" xr:uid="{95CFF395-9A84-4571-9E8E-5162FCDB8DF3}"/>
    <cellStyle name="Normal 4 10 3 5" xfId="10643" xr:uid="{0EE9A151-645E-4F7F-919E-A29FD4A635D5}"/>
    <cellStyle name="Normal 4 10 3 5 2" xfId="29756" xr:uid="{0D00A516-FF40-4DBB-AA62-22A8B244A429}"/>
    <cellStyle name="Normal 4 10 3 5 3" xfId="20764" xr:uid="{D2F8CE46-1E14-4563-AB3B-D768330C289C}"/>
    <cellStyle name="Normal 4 10 3 6" xfId="23578" xr:uid="{5FEEDCFA-EA26-4ECB-8E00-46BB3862D065}"/>
    <cellStyle name="Normal 4 10 3 7" xfId="14426" xr:uid="{7B6AE488-12DD-4435-85A9-5966E1EC4069}"/>
    <cellStyle name="Normal 4 10 4" xfId="1036" xr:uid="{00000000-0005-0000-0000-00000C040000}"/>
    <cellStyle name="Normal 4 10 4 2" xfId="6853" xr:uid="{8C606C21-9A78-4879-94DA-12DC9DB512D3}"/>
    <cellStyle name="Normal 4 10 4 2 2" xfId="25462" xr:uid="{C84557F6-022A-4D02-BC1D-4119241998ED}"/>
    <cellStyle name="Normal 4 10 4 2 3" xfId="27096" xr:uid="{F60801F9-240A-49E2-8002-005D43EC9D82}"/>
    <cellStyle name="Normal 4 10 4 2 4" xfId="15100" xr:uid="{C91EF835-38CD-43D8-9C7D-C4702408E2E8}"/>
    <cellStyle name="Normal 4 10 4 3" xfId="5905" xr:uid="{12E5B96C-6E6E-4FB6-99EC-ABE830A81FBF}"/>
    <cellStyle name="Normal 4 10 4 3 2" xfId="26996" xr:uid="{F570DD66-F54E-4982-B24B-DF320082565C}"/>
    <cellStyle name="Normal 4 10 4 3 3" xfId="17932" xr:uid="{B1DA397D-1017-4D29-9704-EFB7E2D33934}"/>
    <cellStyle name="Normal 4 10 4 4" xfId="10644" xr:uid="{A11D508E-A049-4CA8-9097-8FB9849B6725}"/>
    <cellStyle name="Normal 4 10 4 4 2" xfId="20765" xr:uid="{3F71C8AF-8598-4E68-B0FB-D47D2C045142}"/>
    <cellStyle name="Normal 4 10 4 5" xfId="25542" xr:uid="{22530211-7A3D-4DF0-A389-ACC5E9B4195A}"/>
    <cellStyle name="Normal 4 10 4 6" xfId="14041" xr:uid="{0E28E581-ADD8-4C47-8A45-4B1A987E8849}"/>
    <cellStyle name="Normal 4 10 5" xfId="2065" xr:uid="{7D3981EB-6055-4C37-9FB8-066D788EE628}"/>
    <cellStyle name="Normal 4 10 5 2" xfId="7278" xr:uid="{39B62E8E-896A-48B4-8D46-A0CC84CCDE5B}"/>
    <cellStyle name="Normal 4 10 5 2 2" xfId="27665" xr:uid="{FC50E002-A4C0-4F20-AA2C-BA7D3C4C7580}"/>
    <cellStyle name="Normal 4 10 5 2 3" xfId="15842" xr:uid="{7CFF4213-3809-4AA4-8DF5-E780E67262B3}"/>
    <cellStyle name="Normal 4 10 5 3" xfId="5901" xr:uid="{AE01E22B-F870-4826-93C3-617DEFE1D7FD}"/>
    <cellStyle name="Normal 4 10 5 3 2" xfId="18675" xr:uid="{69983762-EECF-48E1-A2A2-D40C7D61F897}"/>
    <cellStyle name="Normal 4 10 5 4" xfId="11333" xr:uid="{8EAEF9B0-C816-4935-83D0-23DE43CAD559}"/>
    <cellStyle name="Normal 4 10 5 4 2" xfId="21508" xr:uid="{06363AAF-A65E-48BC-B9D9-EBED131FEC05}"/>
    <cellStyle name="Normal 4 10 5 5" xfId="23970" xr:uid="{E33D0FAD-215B-4536-B5BA-7180E1291C18}"/>
    <cellStyle name="Normal 4 10 5 6" xfId="13560" xr:uid="{5C21C786-AED7-4FDE-AF41-7C56AC0C0CAF}"/>
    <cellStyle name="Normal 4 10 6" xfId="3367" xr:uid="{71CB2A39-516F-4E6A-82C8-99A3F4048C85}"/>
    <cellStyle name="Normal 4 10 6 2" xfId="6849" xr:uid="{75E745A1-3D55-4E0A-9AAA-F8CB70BC7DCB}"/>
    <cellStyle name="Normal 4 10 6 2 2" xfId="29015" xr:uid="{30630998-E948-48C2-8374-010AD7D8438A}"/>
    <cellStyle name="Normal 4 10 6 2 3" xfId="18456" xr:uid="{F732A9E6-7303-4379-A69E-35AE876778E3}"/>
    <cellStyle name="Normal 4 10 6 3" xfId="11128" xr:uid="{88F1DDBB-91E6-4DE6-8D45-334B086CF674}"/>
    <cellStyle name="Normal 4 10 6 3 2" xfId="21289" xr:uid="{0A779312-D72A-4B02-8785-E046BA314EBF}"/>
    <cellStyle name="Normal 4 10 6 4" xfId="24474" xr:uid="{94DEE9AA-5616-4C5A-A843-D010BD28B3D3}"/>
    <cellStyle name="Normal 4 10 6 5" xfId="15623" xr:uid="{A0ED29C7-D2C2-4196-A6B2-A01F409E2D0A}"/>
    <cellStyle name="Normal 4 10 7" xfId="4387" xr:uid="{A240B5C8-8098-467B-B892-907DDC3FFF4A}"/>
    <cellStyle name="Normal 4 10 7 2" xfId="9810" xr:uid="{4B4638BF-AF89-47CB-81AD-4E5AB0E1636F}"/>
    <cellStyle name="Normal 4 10 7 2 2" xfId="19773" xr:uid="{CBB1DB6F-912B-4A99-90F4-D7B91DA78B4E}"/>
    <cellStyle name="Normal 4 10 7 3" xfId="12388" xr:uid="{7703A3B0-B4B9-4D34-86AC-B1E495DCFECE}"/>
    <cellStyle name="Normal 4 10 7 3 2" xfId="22606" xr:uid="{8D07ECEC-C858-4EB5-A37D-0C58B34A3434}"/>
    <cellStyle name="Normal 4 10 7 4" xfId="26830" xr:uid="{09BC40AF-F5C2-4010-A6D5-CCAA1C572661}"/>
    <cellStyle name="Normal 4 10 7 5" xfId="16940" xr:uid="{DC867D0B-86A3-4400-996D-4EE0C6C83D7E}"/>
    <cellStyle name="Normal 4 10 8" xfId="8079" xr:uid="{0697ED06-F352-4544-A70E-6040AF8076CE}"/>
    <cellStyle name="Normal 4 10 8 2" xfId="15096" xr:uid="{128C46D1-4D57-428E-846E-2281B70C048D}"/>
    <cellStyle name="Normal 4 10 9" xfId="8642" xr:uid="{9310061F-9AAA-44C2-B582-2480A9699467}"/>
    <cellStyle name="Normal 4 10 9 2" xfId="17928" xr:uid="{83A2BF41-FE56-4450-BF6D-783805C08431}"/>
    <cellStyle name="Normal 4 11" xfId="1037" xr:uid="{00000000-0005-0000-0000-00000D040000}"/>
    <cellStyle name="Normal 4 11 10" xfId="24492" xr:uid="{33420814-8A1B-462A-9885-586D0254E066}"/>
    <cellStyle name="Normal 4 11 11" xfId="13186" xr:uid="{E8D38CDC-8E94-4371-9E6E-884878D66FDE}"/>
    <cellStyle name="Normal 4 11 2" xfId="1038" xr:uid="{00000000-0005-0000-0000-00000E040000}"/>
    <cellStyle name="Normal 4 11 2 2" xfId="2070" xr:uid="{1A0CD94A-0154-4F35-BF20-A5971378BA12}"/>
    <cellStyle name="Normal 4 11 2 2 2" xfId="7283" xr:uid="{5BBB1719-03C9-430A-801A-B01370F5171B}"/>
    <cellStyle name="Normal 4 11 2 2 2 2" xfId="27536" xr:uid="{850C52F2-F2A4-432E-BDEA-881EEDB9A777}"/>
    <cellStyle name="Normal 4 11 2 2 2 3" xfId="27070" xr:uid="{F975AE84-C109-4121-BD67-EE3472CCAD3F}"/>
    <cellStyle name="Normal 4 11 2 2 2 4" xfId="16501" xr:uid="{6A1BF2B3-1AD3-4730-B99D-3B18569CE6EE}"/>
    <cellStyle name="Normal 4 11 2 2 3" xfId="5907" xr:uid="{49DEAD66-26D9-4351-9C86-4297FBBF00C2}"/>
    <cellStyle name="Normal 4 11 2 2 3 2" xfId="29242" xr:uid="{A002A905-6A73-41BD-8421-F46C4B95F325}"/>
    <cellStyle name="Normal 4 11 2 2 3 3" xfId="19334" xr:uid="{9BC8B8A0-76E1-44FE-8AF3-B166FBA85E7E}"/>
    <cellStyle name="Normal 4 11 2 2 4" xfId="11954" xr:uid="{36F1A829-B2C4-430F-B3C1-AF80C83B527F}"/>
    <cellStyle name="Normal 4 11 2 2 4 2" xfId="22167" xr:uid="{B2CEEF8D-F979-4B19-8ABE-D8CC4673A9DD}"/>
    <cellStyle name="Normal 4 11 2 2 5" xfId="24930" xr:uid="{1D902034-F52C-41E1-A491-18DB1E127308}"/>
    <cellStyle name="Normal 4 11 2 2 6" xfId="14427" xr:uid="{0CD17F52-742A-4E6E-B0D3-117FE83C19FD}"/>
    <cellStyle name="Normal 4 11 2 3" xfId="4600" xr:uid="{9B80FB88-73DE-43F0-81C0-033EF8D02405}"/>
    <cellStyle name="Normal 4 11 2 3 2" xfId="6855" xr:uid="{9E620094-4491-4CD0-81FD-51EA7BE4DBB5}"/>
    <cellStyle name="Normal 4 11 2 3 2 2" xfId="29388" xr:uid="{7F251B50-F2D5-48BD-90D8-D61FE23379FC}"/>
    <cellStyle name="Normal 4 11 2 3 2 3" xfId="19934" xr:uid="{B7753B09-FF63-4F59-9D66-A4126B382E7D}"/>
    <cellStyle name="Normal 4 11 2 3 3" xfId="12549" xr:uid="{DFF2326C-2BF3-4982-9E3C-3F3DE14181D4}"/>
    <cellStyle name="Normal 4 11 2 3 3 2" xfId="22767" xr:uid="{238BF9E1-C71A-4F61-A6E2-16C4A45115B9}"/>
    <cellStyle name="Normal 4 11 2 3 4" xfId="25925" xr:uid="{94809909-3639-4C40-9816-67BB1DD80BC3}"/>
    <cellStyle name="Normal 4 11 2 3 5" xfId="17101" xr:uid="{9766CFCE-496A-40D2-88CD-0DE82CE3BFC8}"/>
    <cellStyle name="Normal 4 11 2 4" xfId="5413" xr:uid="{EA4F5F34-62A0-4089-A1B5-4729651F2E9F}"/>
    <cellStyle name="Normal 4 11 2 4 2" xfId="28117" xr:uid="{10948798-00C8-46BC-9DCC-96F6BE406AC3}"/>
    <cellStyle name="Normal 4 11 2 4 3" xfId="26803" xr:uid="{F0AD83A3-A05E-450B-AA01-2CD123CB6D0E}"/>
    <cellStyle name="Normal 4 11 2 4 4" xfId="15102" xr:uid="{D8E3B933-353E-49C4-948A-58E1758C7CAB}"/>
    <cellStyle name="Normal 4 11 2 5" xfId="8645" xr:uid="{0F1FD96D-D688-41CA-A2B6-9D746C8B0DA8}"/>
    <cellStyle name="Normal 4 11 2 5 2" xfId="28580" xr:uid="{4AC84845-BA7A-4D27-B218-ECA35B05D6C2}"/>
    <cellStyle name="Normal 4 11 2 5 3" xfId="17934" xr:uid="{3DB337D3-958B-47CF-9348-CFCD1A1FB7BC}"/>
    <cellStyle name="Normal 4 11 2 6" xfId="10646" xr:uid="{5DB8CF0C-081A-410D-9F6E-DAE04C71CBB4}"/>
    <cellStyle name="Normal 4 11 2 6 2" xfId="20767" xr:uid="{18CF6237-07AF-4D44-9CC7-C96D55142445}"/>
    <cellStyle name="Normal 4 11 2 7" xfId="25965" xr:uid="{E37BB283-A737-4337-AE80-4F5992FACFB6}"/>
    <cellStyle name="Normal 4 11 2 8" xfId="13344" xr:uid="{D7ED27BB-9D09-4452-9350-9CABDC26D025}"/>
    <cellStyle name="Normal 4 11 3" xfId="1039" xr:uid="{00000000-0005-0000-0000-00000F040000}"/>
    <cellStyle name="Normal 4 11 3 2" xfId="6856" xr:uid="{2C6C84C5-FE9C-4E74-B913-EA4F90B8F97C}"/>
    <cellStyle name="Normal 4 11 3 2 2" xfId="24787" xr:uid="{C2A6926A-5B24-4CF1-9D2A-54ED996BD2A6}"/>
    <cellStyle name="Normal 4 11 3 2 3" xfId="27653" xr:uid="{A9D4DE4E-67F4-45E6-B57A-93FA9D943DDC}"/>
    <cellStyle name="Normal 4 11 3 2 4" xfId="15103" xr:uid="{E5E1A6C9-24FD-4A1C-A6DC-67BF3E971862}"/>
    <cellStyle name="Normal 4 11 3 3" xfId="5908" xr:uid="{A7353CD7-6A7D-4C06-A3FE-E866FDCD0CA5}"/>
    <cellStyle name="Normal 4 11 3 3 2" xfId="27009" xr:uid="{8E76A292-EC2D-434B-BA07-CCB5827E4955}"/>
    <cellStyle name="Normal 4 11 3 3 3" xfId="29059" xr:uid="{656DCC6C-2EAD-4C1E-8203-E77F440D1832}"/>
    <cellStyle name="Normal 4 11 3 3 4" xfId="17935" xr:uid="{79B68763-1751-4925-9CA5-CF27B759E7D2}"/>
    <cellStyle name="Normal 4 11 3 4" xfId="10647" xr:uid="{51C067FC-289E-4193-9046-16F581C7DD05}"/>
    <cellStyle name="Normal 4 11 3 4 2" xfId="28121" xr:uid="{D9A58ECF-2E27-44B6-BD35-91C0CB8B3A2C}"/>
    <cellStyle name="Normal 4 11 3 4 3" xfId="29757" xr:uid="{029BA3FC-8E5A-4D5F-ABD6-427FBCBFC808}"/>
    <cellStyle name="Normal 4 11 3 4 4" xfId="20768" xr:uid="{3BB7B7A3-A15E-40EE-A992-67D645466E60}"/>
    <cellStyle name="Normal 4 11 3 5" xfId="25120" xr:uid="{22DD13F5-458D-4F2F-A64E-A4312C008663}"/>
    <cellStyle name="Normal 4 11 3 6" xfId="28090" xr:uid="{6B4099ED-5459-49B6-8CF4-6E96E112A958}"/>
    <cellStyle name="Normal 4 11 3 7" xfId="14042" xr:uid="{4F718234-8927-4FBC-B52A-AAE24FB57470}"/>
    <cellStyle name="Normal 4 11 4" xfId="2069" xr:uid="{4CDA971B-0ECD-407D-BFC6-5669A15AE346}"/>
    <cellStyle name="Normal 4 11 4 2" xfId="7282" xr:uid="{59FA8F7B-FD1A-4B5C-892C-FFC75EDCDF0A}"/>
    <cellStyle name="Normal 4 11 4 2 2" xfId="28666" xr:uid="{484909E7-C186-47B2-A16A-C2B242136227}"/>
    <cellStyle name="Normal 4 11 4 2 3" xfId="16035" xr:uid="{7476AE9A-1C13-4BBA-B07A-343557B7B778}"/>
    <cellStyle name="Normal 4 11 4 3" xfId="5906" xr:uid="{F7D0677C-F179-4888-A37B-CC5A5B48D144}"/>
    <cellStyle name="Normal 4 11 4 3 2" xfId="18868" xr:uid="{4F1C17D6-6FC4-4009-A669-575B20C79296}"/>
    <cellStyle name="Normal 4 11 4 4" xfId="11524" xr:uid="{28497013-007D-48E8-A48E-84C6F588A5D8}"/>
    <cellStyle name="Normal 4 11 4 4 2" xfId="21701" xr:uid="{C2C53D79-253C-48E7-8C7F-E7C844268C5E}"/>
    <cellStyle name="Normal 4 11 4 5" xfId="25456" xr:uid="{5C71D265-F5B6-4AE9-A932-452F0133578E}"/>
    <cellStyle name="Normal 4 11 4 6" xfId="13812" xr:uid="{B47CF929-3B70-462A-97FA-E15C6FF31777}"/>
    <cellStyle name="Normal 4 11 5" xfId="3368" xr:uid="{323005B3-AA03-43A6-8B3F-5382130631A2}"/>
    <cellStyle name="Normal 4 11 5 2" xfId="6854" xr:uid="{6E4DEADE-346C-4658-8CF5-7228078808E5}"/>
    <cellStyle name="Normal 4 11 5 2 2" xfId="26657" xr:uid="{EDB1C706-8289-4933-881E-3412B92729AF}"/>
    <cellStyle name="Normal 4 11 5 2 3" xfId="18457" xr:uid="{AA40D970-CDB4-43C3-A6ED-B106746AA66C}"/>
    <cellStyle name="Normal 4 11 5 3" xfId="11129" xr:uid="{BB6BC3EF-A692-416B-B027-35C767CD9B80}"/>
    <cellStyle name="Normal 4 11 5 3 2" xfId="21290" xr:uid="{C3DAA12F-2093-4FB9-95E7-4EE21B677B43}"/>
    <cellStyle name="Normal 4 11 5 4" xfId="25850" xr:uid="{1BF68385-FCFF-4292-9C91-67CFC23F1355}"/>
    <cellStyle name="Normal 4 11 5 5" xfId="15624" xr:uid="{E6E3A4C0-E8B1-48E3-81BC-18347F1E237A}"/>
    <cellStyle name="Normal 4 11 6" xfId="4388" xr:uid="{E89C8FB4-E300-44DF-AEEC-B03994F8C395}"/>
    <cellStyle name="Normal 4 11 6 2" xfId="9811" xr:uid="{0A5C6DFF-4CD0-4DAB-8380-C1CEA4811AE2}"/>
    <cellStyle name="Normal 4 11 6 2 2" xfId="29331" xr:uid="{19F019C7-B138-40F6-9498-4B6D115793BE}"/>
    <cellStyle name="Normal 4 11 6 2 3" xfId="19774" xr:uid="{32083618-7B2F-43EF-8B67-033466A5B2D4}"/>
    <cellStyle name="Normal 4 11 6 3" xfId="12389" xr:uid="{B85E8C44-1D72-4280-94B4-470CDB8C78F2}"/>
    <cellStyle name="Normal 4 11 6 3 2" xfId="22607" xr:uid="{EB54E1B5-F238-4AF9-8CCC-16BD7F3F3260}"/>
    <cellStyle name="Normal 4 11 6 4" xfId="27371" xr:uid="{F542EB2B-8375-4253-880D-ADD9A2D9818C}"/>
    <cellStyle name="Normal 4 11 6 5" xfId="16941" xr:uid="{30A480CF-8A84-4964-9E52-C1CCEAC150F7}"/>
    <cellStyle name="Normal 4 11 7" xfId="8080" xr:uid="{84C82347-D0C5-43CB-BDBF-45DE769C0B73}"/>
    <cellStyle name="Normal 4 11 7 2" xfId="28539" xr:uid="{FC5F1DB1-5BCC-45F8-B12E-3E9E26676281}"/>
    <cellStyle name="Normal 4 11 7 3" xfId="15101" xr:uid="{CAA85EB0-1DD6-4E83-83DE-B1B0656396D8}"/>
    <cellStyle name="Normal 4 11 8" xfId="8644" xr:uid="{2C600C3A-C47C-4A3F-98FD-F9E44A0C57FB}"/>
    <cellStyle name="Normal 4 11 8 2" xfId="17933" xr:uid="{5F180AE6-9556-4B93-86AB-FFF0BDA35422}"/>
    <cellStyle name="Normal 4 11 9" xfId="10645" xr:uid="{A954CE84-A2BF-4405-80A2-468B8BDB6163}"/>
    <cellStyle name="Normal 4 11 9 2" xfId="20766" xr:uid="{668D1E7F-E17D-4EE2-893F-F751382FB87D}"/>
    <cellStyle name="Normal 4 12" xfId="1040" xr:uid="{00000000-0005-0000-0000-000010040000}"/>
    <cellStyle name="Normal 4 12 10" xfId="13187" xr:uid="{BB63B303-A274-4A06-B5AF-1D1543C1F39F}"/>
    <cellStyle name="Normal 4 12 2" xfId="1041" xr:uid="{00000000-0005-0000-0000-000011040000}"/>
    <cellStyle name="Normal 4 12 2 2" xfId="2072" xr:uid="{ABDB03BD-0BE4-4549-BC1D-31087366FB99}"/>
    <cellStyle name="Normal 4 12 2 2 2" xfId="7285" xr:uid="{1099457C-FD3E-4720-8AE0-8894B1AE87D2}"/>
    <cellStyle name="Normal 4 12 2 2 2 2" xfId="27579" xr:uid="{67370D15-C53E-459A-A7A4-E1E95BBC2C51}"/>
    <cellStyle name="Normal 4 12 2 2 2 3" xfId="29095" xr:uid="{C55C0983-97AE-4E12-9382-2E7100D33BEA}"/>
    <cellStyle name="Normal 4 12 2 2 2 4" xfId="16186" xr:uid="{BE83298C-B9AE-4995-AE05-2F5C88D77A40}"/>
    <cellStyle name="Normal 4 12 2 2 3" xfId="5910" xr:uid="{9A7F0B22-5CDF-461E-83F0-04D50693EFBE}"/>
    <cellStyle name="Normal 4 12 2 2 3 2" xfId="28813" xr:uid="{14021662-2D4D-46E4-AE4E-943421F09924}"/>
    <cellStyle name="Normal 4 12 2 2 3 3" xfId="19019" xr:uid="{099FB77F-CD2E-4AE6-94AA-2DA468C45AB8}"/>
    <cellStyle name="Normal 4 12 2 2 4" xfId="11664" xr:uid="{BE3E33B6-64B9-455D-9D86-96D9290F943E}"/>
    <cellStyle name="Normal 4 12 2 2 4 2" xfId="21852" xr:uid="{FB4DECC8-5320-42E8-B2FF-4072C4A3A7B4}"/>
    <cellStyle name="Normal 4 12 2 2 5" xfId="25043" xr:uid="{A97B6DBD-59AC-4176-A974-4BFEC8B1D2E9}"/>
    <cellStyle name="Normal 4 12 2 2 6" xfId="14043" xr:uid="{EC79E946-E50B-4473-9483-C566F5A2692A}"/>
    <cellStyle name="Normal 4 12 2 3" xfId="5212" xr:uid="{F17B2936-FD55-4942-9DDE-A5C94A996FCE}"/>
    <cellStyle name="Normal 4 12 2 3 2" xfId="6858" xr:uid="{B356E65B-EA52-45E5-B34A-E647BC6A6C74}"/>
    <cellStyle name="Normal 4 12 2 3 3" xfId="28744" xr:uid="{D14D3C5A-3CB4-47EF-BCEA-18BEBCAE5598}"/>
    <cellStyle name="Normal 4 12 2 3 4" xfId="15105" xr:uid="{1983DBEA-DA15-4BAD-BD3E-21F263E6F301}"/>
    <cellStyle name="Normal 4 12 2 4" xfId="5414" xr:uid="{6248939F-6268-4099-A405-F16DBD54FB04}"/>
    <cellStyle name="Normal 4 12 2 4 2" xfId="27309" xr:uid="{A4E76469-674D-4DBF-9DFF-45F056B357E0}"/>
    <cellStyle name="Normal 4 12 2 4 3" xfId="26783" xr:uid="{5B5CD6E9-41B1-4D08-8989-C2BFCA8D7B4B}"/>
    <cellStyle name="Normal 4 12 2 4 4" xfId="17937" xr:uid="{ACD2DC76-0905-4ACE-9A47-39A566FAFA17}"/>
    <cellStyle name="Normal 4 12 2 5" xfId="10649" xr:uid="{940BBCDE-0905-4C3B-BFC9-3E0A2EE9862E}"/>
    <cellStyle name="Normal 4 12 2 5 2" xfId="29758" xr:uid="{5600D86C-CD00-41F0-8D8E-4CF4A4A533E0}"/>
    <cellStyle name="Normal 4 12 2 5 3" xfId="20770" xr:uid="{A27F6065-6420-4498-9D84-F52E0BAC38B4}"/>
    <cellStyle name="Normal 4 12 2 6" xfId="24506" xr:uid="{789E952C-3AA8-42C9-9221-F4720F989B69}"/>
    <cellStyle name="Normal 4 12 2 7" xfId="13345" xr:uid="{253FA1D1-E235-4E40-B748-A8F45B9401F7}"/>
    <cellStyle name="Normal 4 12 3" xfId="1042" xr:uid="{00000000-0005-0000-0000-000012040000}"/>
    <cellStyle name="Normal 4 12 3 2" xfId="6859" xr:uid="{AE113E75-92EB-4D74-A3B3-7FF1B7582F0E}"/>
    <cellStyle name="Normal 4 12 3 2 2" xfId="27175" xr:uid="{AD60B143-8BA3-440C-9CFA-0AFF2E14BDA4}"/>
    <cellStyle name="Normal 4 12 3 2 3" xfId="26656" xr:uid="{0F023A3E-2A4A-4333-AD25-FC5068347211}"/>
    <cellStyle name="Normal 4 12 3 2 4" xfId="15106" xr:uid="{9025BD8D-8DD2-4E83-B6B4-6D4D7521D466}"/>
    <cellStyle name="Normal 4 12 3 3" xfId="5911" xr:uid="{078A46CD-3053-4A29-AC24-E9AA4FFE2CA7}"/>
    <cellStyle name="Normal 4 12 3 3 2" xfId="28976" xr:uid="{503A84C7-9492-4789-B65F-5EE8BF3F4067}"/>
    <cellStyle name="Normal 4 12 3 3 3" xfId="27535" xr:uid="{30BA7591-04EE-4F74-8F28-4E1CD1023C1C}"/>
    <cellStyle name="Normal 4 12 3 3 4" xfId="17938" xr:uid="{7F8777CD-2C6B-4548-A462-025CB98F0760}"/>
    <cellStyle name="Normal 4 12 3 4" xfId="10650" xr:uid="{A8969554-9F89-40BB-9637-9E384E66173D}"/>
    <cellStyle name="Normal 4 12 3 4 2" xfId="29759" xr:uid="{FF371D6D-B566-4E90-B99D-1F77057B96DB}"/>
    <cellStyle name="Normal 4 12 3 4 3" xfId="20771" xr:uid="{63D60FC7-4578-48F8-9D93-FF756E90B61A}"/>
    <cellStyle name="Normal 4 12 3 5" xfId="25526" xr:uid="{FB065FAA-D248-4AB5-B3CE-6A1E151D4AE4}"/>
    <cellStyle name="Normal 4 12 3 6" xfId="13813" xr:uid="{F9EA217B-CD69-4CB7-B672-C5B89D2BAD99}"/>
    <cellStyle name="Normal 4 12 4" xfId="2071" xr:uid="{A749EB48-8A06-4C97-AEF4-E48F51AE6D5F}"/>
    <cellStyle name="Normal 4 12 4 2" xfId="7284" xr:uid="{4D6F8A6F-764A-46A6-AF75-87E872DA3CB5}"/>
    <cellStyle name="Normal 4 12 4 2 2" xfId="27687" xr:uid="{22DB8418-7DC4-4D3E-B2DC-15D205FA8ED8}"/>
    <cellStyle name="Normal 4 12 4 2 3" xfId="18458" xr:uid="{CCAA375D-1A6B-4600-95F5-D4FB5786CEF5}"/>
    <cellStyle name="Normal 4 12 4 3" xfId="5909" xr:uid="{54FC253E-C9F8-4BD0-BCE0-E093D69F38FF}"/>
    <cellStyle name="Normal 4 12 4 3 2" xfId="21291" xr:uid="{253D9D0E-3DFB-4C59-88DB-9867A4F201FC}"/>
    <cellStyle name="Normal 4 12 4 4" xfId="24744" xr:uid="{4EEC05CD-E879-48B9-95A6-C36D7FC9CADE}"/>
    <cellStyle name="Normal 4 12 4 5" xfId="15625" xr:uid="{7615B010-2648-4E60-A0DA-A367D8BA7A8B}"/>
    <cellStyle name="Normal 4 12 5" xfId="4389" xr:uid="{EB2A7880-5108-49FF-9639-CF57AE261AF0}"/>
    <cellStyle name="Normal 4 12 5 2" xfId="6857" xr:uid="{94F11B9B-16C3-488A-B157-B5DABCCDCDE0}"/>
    <cellStyle name="Normal 4 12 5 2 2" xfId="29332" xr:uid="{BC9B85B1-FC0A-4480-B646-DC3ADFAE0A83}"/>
    <cellStyle name="Normal 4 12 5 2 3" xfId="19775" xr:uid="{3BEDC59A-374C-43BB-866A-4F9F83D87F6A}"/>
    <cellStyle name="Normal 4 12 5 3" xfId="12390" xr:uid="{34468A1F-9D43-4DE2-A689-73675580066D}"/>
    <cellStyle name="Normal 4 12 5 3 2" xfId="22608" xr:uid="{1273A699-101A-47D7-ABF1-F38CCC51C6A0}"/>
    <cellStyle name="Normal 4 12 5 4" xfId="26118" xr:uid="{98E1B1FA-EDCB-41A7-8341-E18BF47196CC}"/>
    <cellStyle name="Normal 4 12 5 5" xfId="16942" xr:uid="{F51A475B-1285-46CA-8EBA-96F07F107D6F}"/>
    <cellStyle name="Normal 4 12 6" xfId="5342" xr:uid="{FF51ED61-8F96-4A33-B691-23E548F326A4}"/>
    <cellStyle name="Normal 4 12 6 2" xfId="26510" xr:uid="{7E6CA309-B968-4F53-A739-AF8281E7D167}"/>
    <cellStyle name="Normal 4 12 6 3" xfId="28777" xr:uid="{0A6FB9C1-9009-4B93-8C76-EFD1390429D2}"/>
    <cellStyle name="Normal 4 12 6 4" xfId="15104" xr:uid="{E1CF7F66-0CEE-4B75-B5F1-E2568EBB2BD6}"/>
    <cellStyle name="Normal 4 12 7" xfId="8646" xr:uid="{DD32516E-94C4-4B81-A3EC-96A4E42D4073}"/>
    <cellStyle name="Normal 4 12 7 2" xfId="27669" xr:uid="{35C85EB1-35A9-4D68-9F9E-0BB56D39610E}"/>
    <cellStyle name="Normal 4 12 7 3" xfId="17936" xr:uid="{94F98A59-B894-4018-A5B2-897FA92269B3}"/>
    <cellStyle name="Normal 4 12 8" xfId="10648" xr:uid="{01AF3187-DE80-470B-A4DA-FF7FC9F7030D}"/>
    <cellStyle name="Normal 4 12 8 2" xfId="20769" xr:uid="{A27F7BD5-A04A-4BBA-8067-9F34C8E6BE5D}"/>
    <cellStyle name="Normal 4 12 9" xfId="24086" xr:uid="{47843FBB-97F2-4388-A907-5F125F52E441}"/>
    <cellStyle name="Normal 4 13" xfId="1043" xr:uid="{00000000-0005-0000-0000-000013040000}"/>
    <cellStyle name="Normal 4 13 10" xfId="13106" xr:uid="{97BED889-3D23-4548-9A65-1E0F0FD93560}"/>
    <cellStyle name="Normal 4 13 2" xfId="2073" xr:uid="{3AB5DCD3-3971-40D8-86A1-02DC00EFA4DE}"/>
    <cellStyle name="Normal 4 13 2 2" xfId="7286" xr:uid="{B1AA803C-0F93-4E58-A699-0C9C7239EA2E}"/>
    <cellStyle name="Normal 4 13 2 2 2" xfId="24350" xr:uid="{42B0A840-8447-4DA7-B200-A55642AF1028}"/>
    <cellStyle name="Normal 4 13 2 2 3" xfId="27424" xr:uid="{F7C1788A-C063-42BE-9B42-52546F226021}"/>
    <cellStyle name="Normal 4 13 2 2 4" xfId="16502" xr:uid="{C4DCA92D-3F19-4B28-B8D9-082F70EDB509}"/>
    <cellStyle name="Normal 4 13 2 3" xfId="5912" xr:uid="{3628ACDA-FDD3-4568-8B0C-A671B96EF2B5}"/>
    <cellStyle name="Normal 4 13 2 3 2" xfId="27158" xr:uid="{8BA73C79-9265-4F14-B289-B04AAD5F9FCF}"/>
    <cellStyle name="Normal 4 13 2 3 3" xfId="29243" xr:uid="{57B434B4-DC86-4EBE-AE99-5AFA1B728A20}"/>
    <cellStyle name="Normal 4 13 2 3 4" xfId="19335" xr:uid="{4AF3F1C4-39E2-4F60-9D30-C7D3CBBA7B44}"/>
    <cellStyle name="Normal 4 13 2 4" xfId="11955" xr:uid="{C43A6D02-8042-4A67-9B08-A8C480443465}"/>
    <cellStyle name="Normal 4 13 2 4 2" xfId="29825" xr:uid="{A2899251-030F-4522-AE67-22A7FFF3FC8B}"/>
    <cellStyle name="Normal 4 13 2 4 3" xfId="22168" xr:uid="{77B7BB95-36A6-4E0C-B369-EA305C446CF0}"/>
    <cellStyle name="Normal 4 13 2 5" xfId="25910" xr:uid="{AE1B9025-1362-4223-8F03-0EA5E07D3B60}"/>
    <cellStyle name="Normal 4 13 2 6" xfId="14428" xr:uid="{BCC797BD-DEF8-4248-AFFF-93DB3583A57C}"/>
    <cellStyle name="Normal 4 13 3" xfId="3684" xr:uid="{17ACCEEA-86AB-4813-9BF3-27AA019F431D}"/>
    <cellStyle name="Normal 4 13 3 2" xfId="6860" xr:uid="{A7FF9378-512D-4CCC-A784-63D0D45ABCF4}"/>
    <cellStyle name="Normal 4 13 3 2 2" xfId="28654" xr:uid="{59B21961-E260-4B2F-95AB-8046E5091DCE}"/>
    <cellStyle name="Normal 4 13 3 2 3" xfId="16033" xr:uid="{5A743263-E5C4-4C5B-94B7-2ECDC2EEF313}"/>
    <cellStyle name="Normal 4 13 3 3" xfId="9363" xr:uid="{8CDD5C7E-60C7-4974-B489-6056B351AB56}"/>
    <cellStyle name="Normal 4 13 3 3 2" xfId="18866" xr:uid="{7FF2A9F8-0C81-4D27-83A6-514E1AC8C252}"/>
    <cellStyle name="Normal 4 13 3 4" xfId="11522" xr:uid="{97AA7B3A-CD11-4234-B230-4C4D9F20FB5B}"/>
    <cellStyle name="Normal 4 13 3 4 2" xfId="21699" xr:uid="{250DBD57-28D6-4CAD-938A-6F4FA9D7288F}"/>
    <cellStyle name="Normal 4 13 3 5" xfId="25025" xr:uid="{FA6882F5-10C8-491E-A5FF-F5ED9142E673}"/>
    <cellStyle name="Normal 4 13 3 6" xfId="13810" xr:uid="{2E670C95-1CDF-4854-85A0-3E8DD26F9E60}"/>
    <cellStyle name="Normal 4 13 4" xfId="3300" xr:uid="{E17C26E9-D721-4BCD-8A30-CB15EA867ECF}"/>
    <cellStyle name="Normal 4 13 4 2" xfId="8986" xr:uid="{A926C444-9DB4-42DA-82F7-AA7ABEC8857E}"/>
    <cellStyle name="Normal 4 13 4 2 2" xfId="27881" xr:uid="{C7CF84F6-FEA9-44DC-98CC-57F74108E12D}"/>
    <cellStyle name="Normal 4 13 4 2 3" xfId="18379" xr:uid="{D8878492-AEB6-48B6-8E4B-9ECC451B8FB6}"/>
    <cellStyle name="Normal 4 13 4 3" xfId="11061" xr:uid="{4F2FF060-A5C4-4941-A17F-57CBC67210A1}"/>
    <cellStyle name="Normal 4 13 4 3 2" xfId="21212" xr:uid="{E8B16ED8-9484-4811-936A-E31DE8A9B7A6}"/>
    <cellStyle name="Normal 4 13 4 4" xfId="23722" xr:uid="{48A16263-5630-4A84-8480-31B2F905403D}"/>
    <cellStyle name="Normal 4 13 4 5" xfId="15546" xr:uid="{D0B9969C-D4A6-4DE4-B429-13F3BD477AAE}"/>
    <cellStyle name="Normal 4 13 5" xfId="4386" xr:uid="{5DC9F44B-0C83-448A-B269-CEA8B77864CD}"/>
    <cellStyle name="Normal 4 13 5 2" xfId="9809" xr:uid="{7C7470F6-B898-410E-9859-E86F77D32252}"/>
    <cellStyle name="Normal 4 13 5 2 2" xfId="19772" xr:uid="{9DCE8E68-5555-4FAC-87D5-B2C1906DAEC7}"/>
    <cellStyle name="Normal 4 13 5 3" xfId="12387" xr:uid="{86432606-FB81-497D-A30B-0055146A62A2}"/>
    <cellStyle name="Normal 4 13 5 3 2" xfId="22605" xr:uid="{67CBE773-ACF7-437B-8694-B7193132377D}"/>
    <cellStyle name="Normal 4 13 5 4" xfId="27944" xr:uid="{BA6D0D90-ECB7-48E8-9EEE-03355FA98830}"/>
    <cellStyle name="Normal 4 13 5 5" xfId="16939" xr:uid="{867B90D3-BAC6-482C-BA3D-3DE6FA2D5407}"/>
    <cellStyle name="Normal 4 13 6" xfId="8081" xr:uid="{905BEB10-66F6-49C7-88CD-68EB483F465D}"/>
    <cellStyle name="Normal 4 13 6 2" xfId="15107" xr:uid="{D0FBD02E-2BFD-4BBD-80ED-648B8DC66CCC}"/>
    <cellStyle name="Normal 4 13 7" xfId="8647" xr:uid="{85BE74E5-6A65-494A-89B1-27894C859C0B}"/>
    <cellStyle name="Normal 4 13 7 2" xfId="17939" xr:uid="{A4939E2D-488F-4C12-AFFE-5FA199ED467C}"/>
    <cellStyle name="Normal 4 13 8" xfId="10651" xr:uid="{09C8C810-7F74-4A03-9D17-DD980AAC3400}"/>
    <cellStyle name="Normal 4 13 8 2" xfId="20772" xr:uid="{E99EF421-3234-499F-8905-0A23E19CCCE6}"/>
    <cellStyle name="Normal 4 13 9" xfId="23769" xr:uid="{40687CE6-FFC1-40C8-8CEF-13C79BAC66B0}"/>
    <cellStyle name="Normal 4 14" xfId="1044" xr:uid="{00000000-0005-0000-0000-000014040000}"/>
    <cellStyle name="Normal 4 14 2" xfId="2074" xr:uid="{B213425E-C1F6-45A0-BFF7-71BA5AD76E5F}"/>
    <cellStyle name="Normal 4 14 2 2" xfId="7287" xr:uid="{A44963D6-EE36-4CB5-B4E4-8DA1DC3D2363}"/>
    <cellStyle name="Normal 4 14 2 2 2" xfId="26176" xr:uid="{DE4B4285-CE56-4982-B347-78C0F8335204}"/>
    <cellStyle name="Normal 4 14 2 2 3" xfId="26396" xr:uid="{75C7F9BB-BEC8-41B4-B709-33CC9C4F1885}"/>
    <cellStyle name="Normal 4 14 2 2 4" xfId="16503" xr:uid="{FDD4845A-78C7-4063-A868-40F1C9B700B6}"/>
    <cellStyle name="Normal 4 14 2 3" xfId="5913" xr:uid="{F4AF4D7F-D6EC-4272-A633-31297DA54644}"/>
    <cellStyle name="Normal 4 14 2 3 2" xfId="29244" xr:uid="{B396EB36-8849-4A2D-912A-8D337E999D20}"/>
    <cellStyle name="Normal 4 14 2 3 3" xfId="19336" xr:uid="{8B665BE5-9A18-4002-9756-D06B8E9EA8F0}"/>
    <cellStyle name="Normal 4 14 2 4" xfId="11956" xr:uid="{729FBFA1-A490-4B31-BE7C-B5E754BEF13C}"/>
    <cellStyle name="Normal 4 14 2 4 2" xfId="22169" xr:uid="{0458FF1F-16CA-441E-B8C2-FB6C1F875040}"/>
    <cellStyle name="Normal 4 14 2 5" xfId="24018" xr:uid="{9EF71799-4583-46F6-A964-CA517C8F7815}"/>
    <cellStyle name="Normal 4 14 2 6" xfId="14429" xr:uid="{A580A639-EB5D-4B86-9C18-1F0FDFE4F33A}"/>
    <cellStyle name="Normal 4 14 3" xfId="3730" xr:uid="{9939DEFF-1619-488B-97FB-1892A4EABC06}"/>
    <cellStyle name="Normal 4 14 3 2" xfId="6861" xr:uid="{1723630D-9FBF-4822-B578-6DFE3E5F2270}"/>
    <cellStyle name="Normal 4 14 3 2 2" xfId="28939" xr:uid="{F65D62C2-D067-41DA-BC45-C19953B7BBEB}"/>
    <cellStyle name="Normal 4 14 3 2 3" xfId="16135" xr:uid="{93ECA3D8-3D10-4BDC-9720-FE686E7F72DE}"/>
    <cellStyle name="Normal 4 14 3 3" xfId="9441" xr:uid="{2E8CD8DC-AF11-4F1F-A7F6-4A96C65E10A0}"/>
    <cellStyle name="Normal 4 14 3 3 2" xfId="18968" xr:uid="{99DEE306-FBE5-4031-A143-7CF095DF90C5}"/>
    <cellStyle name="Normal 4 14 3 4" xfId="11622" xr:uid="{072DABCF-89C2-4116-AC95-DC7D57B9269D}"/>
    <cellStyle name="Normal 4 14 3 4 2" xfId="21801" xr:uid="{9514DCE8-E6D6-49DE-A92F-327647933BC6}"/>
    <cellStyle name="Normal 4 14 3 5" xfId="25255" xr:uid="{34AAC9AF-15A3-43DA-8A78-6944FACE717A}"/>
    <cellStyle name="Normal 4 14 3 6" xfId="13958" xr:uid="{53036D36-9388-4118-B4DF-03370B291266}"/>
    <cellStyle name="Normal 4 14 4" xfId="4537" xr:uid="{8C3B808B-56A2-4D22-ADAB-E8F87EC33282}"/>
    <cellStyle name="Normal 4 14 4 2" xfId="9893" xr:uid="{42760BB7-1E68-414F-864D-CA6F7ED32ADD}"/>
    <cellStyle name="Normal 4 14 4 2 2" xfId="29350" xr:uid="{9F6CF64F-CD7B-4954-994E-F151A0A5D676}"/>
    <cellStyle name="Normal 4 14 4 2 3" xfId="19871" xr:uid="{F0A5E78E-B99F-4E99-8A2F-EEA9BE30596F}"/>
    <cellStyle name="Normal 4 14 4 3" xfId="12486" xr:uid="{F214F6EA-1849-4FE2-80FB-E5442CD982F8}"/>
    <cellStyle name="Normal 4 14 4 3 2" xfId="22704" xr:uid="{362C8950-1AA5-4877-889B-CC728271D011}"/>
    <cellStyle name="Normal 4 14 4 4" xfId="23957" xr:uid="{BB6D6D8C-6BF4-4AB3-8614-4AE25425FDC5}"/>
    <cellStyle name="Normal 4 14 4 5" xfId="17038" xr:uid="{ADEF6DF0-DF74-41F9-A594-A6DE4F711D62}"/>
    <cellStyle name="Normal 4 14 5" xfId="8082" xr:uid="{87961410-51E8-41F6-9E08-DC709598FBCE}"/>
    <cellStyle name="Normal 4 14 5 2" xfId="26794" xr:uid="{A338E370-28A6-4968-9246-E131B6DBA97E}"/>
    <cellStyle name="Normal 4 14 5 3" xfId="15108" xr:uid="{3A3DD914-80B9-4680-A436-B38BF549C056}"/>
    <cellStyle name="Normal 4 14 6" xfId="8648" xr:uid="{8F8D8138-7098-4C47-B009-231C0CB1D6B0}"/>
    <cellStyle name="Normal 4 14 6 2" xfId="17940" xr:uid="{F44A35CF-C526-4270-9A2F-F38D4D363CFB}"/>
    <cellStyle name="Normal 4 14 7" xfId="10652" xr:uid="{60FC3244-681D-4F67-80AB-187F9D5B069C}"/>
    <cellStyle name="Normal 4 14 7 2" xfId="20773" xr:uid="{FBAFEF7F-4684-4258-829F-A1C5EDC81CBD}"/>
    <cellStyle name="Normal 4 14 8" xfId="24639" xr:uid="{DA51A4E9-0705-4C78-8DE0-70CC95766A75}"/>
    <cellStyle name="Normal 4 14 9" xfId="13264" xr:uid="{B126FD71-7F82-4167-A4A1-8844AA6A604D}"/>
    <cellStyle name="Normal 4 15" xfId="1045" xr:uid="{00000000-0005-0000-0000-000015040000}"/>
    <cellStyle name="Normal 4 15 2" xfId="2075" xr:uid="{23D8954D-CBC7-4334-8407-185D31D76B74}"/>
    <cellStyle name="Normal 4 15 2 2" xfId="7288" xr:uid="{61ABD264-99F2-450C-988C-84EC36F910EF}"/>
    <cellStyle name="Normal 4 15 2 3" xfId="5914" xr:uid="{7B161872-07B2-4388-BE1E-AD3D78B4D6B0}"/>
    <cellStyle name="Normal 4 15 2 4" xfId="15109" xr:uid="{AC7BF795-D99C-4EC4-9A81-308727562BBC}"/>
    <cellStyle name="Normal 4 15 3" xfId="5291" xr:uid="{16A58F44-CE43-4DED-9428-11D63B61884B}"/>
    <cellStyle name="Normal 4 15 3 2" xfId="6862" xr:uid="{85639303-D1CB-4160-9C7E-B2EB92F1B013}"/>
    <cellStyle name="Normal 4 15 3 3" xfId="28740" xr:uid="{EC52E26A-3C29-4E47-8950-351885D7DA23}"/>
    <cellStyle name="Normal 4 15 3 4" xfId="17941" xr:uid="{67FA4D2E-20DF-4C57-A45A-8AF8B708428B}"/>
    <cellStyle name="Normal 4 15 4" xfId="5541" xr:uid="{F1FD7FEA-DA7E-4D69-B1B2-8C57259457A6}"/>
    <cellStyle name="Normal 4 15 4 2" xfId="24123" xr:uid="{823DDA4B-7E49-4F30-A51A-0F4A6D0887FC}"/>
    <cellStyle name="Normal 4 15 4 3" xfId="20774" xr:uid="{101E8F6B-B415-4668-AFFE-968921B12CFB}"/>
    <cellStyle name="Normal 4 15 5" xfId="24519" xr:uid="{644E80A7-3549-41FD-BE5E-DB01F5B13D06}"/>
    <cellStyle name="Normal 4 15 6" xfId="13962" xr:uid="{7E4A10C2-322E-4632-866B-5577A7C4A913}"/>
    <cellStyle name="Normal 4 16" xfId="1046" xr:uid="{00000000-0005-0000-0000-000016040000}"/>
    <cellStyle name="Normal 4 16 2" xfId="2076" xr:uid="{5A5D1373-40B6-49F9-94FB-FD94AD23891E}"/>
    <cellStyle name="Normal 4 16 2 2" xfId="7289" xr:uid="{D7026DB8-22B9-4A94-932A-BE0E6D62D8FD}"/>
    <cellStyle name="Normal 4 16 2 3" xfId="5915" xr:uid="{5ED3F6ED-AF34-48F7-8971-BE897CA20C96}"/>
    <cellStyle name="Normal 4 16 3" xfId="5148" xr:uid="{D6E5DFA2-C415-4C20-B0EF-6CB520461C5F}"/>
    <cellStyle name="Normal 4 16 3 2" xfId="6863" xr:uid="{2AEC800A-2662-42F5-BFFD-D36C0E947797}"/>
    <cellStyle name="Normal 4 16 3 3" xfId="17942" xr:uid="{AB23FF2B-FFBF-45A8-ACCA-37EB4FB84315}"/>
    <cellStyle name="Normal 4 16 4" xfId="5322" xr:uid="{2D0F0477-9A85-4D3F-9EA0-B1FD7184EAAD}"/>
    <cellStyle name="Normal 4 16 4 2" xfId="20775" xr:uid="{1B3950D2-53F3-47D2-B9EE-2D14B8805010}"/>
    <cellStyle name="Normal 4 16 5" xfId="25645" xr:uid="{44EB8099-00D1-4FD5-8324-366B7C2DFD84}"/>
    <cellStyle name="Normal 4 16 6" xfId="13423" xr:uid="{309C1205-307B-4BB3-9C12-BC6FEE99B2E2}"/>
    <cellStyle name="Normal 4 17" xfId="1047" xr:uid="{00000000-0005-0000-0000-000017040000}"/>
    <cellStyle name="Normal 4 17 2" xfId="5302" xr:uid="{425B3FF5-84B8-4E2C-999F-D6F3B33A6752}"/>
    <cellStyle name="Normal 4 17 2 2" xfId="6864" xr:uid="{C6B7B13B-B7D2-4DBE-A37F-7ACB8F85601D}"/>
    <cellStyle name="Normal 4 17 2 3" xfId="17943" xr:uid="{6C056505-25F1-4F0E-8A83-4C8A21ACCC70}"/>
    <cellStyle name="Normal 4 17 3" xfId="5916" xr:uid="{FDAB2ECA-F3C6-4FFD-A6D1-91903DABD412}"/>
    <cellStyle name="Normal 4 17 3 2" xfId="26144" xr:uid="{30A67422-A731-4291-8FD1-D9A16BB5483F}"/>
    <cellStyle name="Normal 4 17 3 3" xfId="20776" xr:uid="{B284D453-DA88-4947-9CFE-169FCEADCF53}"/>
    <cellStyle name="Normal 4 17 4" xfId="25669" xr:uid="{2CEF00DC-484C-401C-80E9-0BB2C8B4B7EB}"/>
    <cellStyle name="Normal 4 17 5" xfId="15110" xr:uid="{68D90D00-2AFD-43B0-8520-8E90FEBCBF5F}"/>
    <cellStyle name="Normal 4 18" xfId="2064" xr:uid="{FA105D40-E28F-4EC4-9C45-CC6E1B910F32}"/>
    <cellStyle name="Normal 4 18 2" xfId="7277" xr:uid="{0670A2C7-41CF-46A4-8D7C-03E2ED552F15}"/>
    <cellStyle name="Normal 4 18 2 2" xfId="26254" xr:uid="{C7824CAC-4BD7-4CB2-A8DA-1D0C0AC4D33E}"/>
    <cellStyle name="Normal 4 18 2 3" xfId="19605" xr:uid="{B0AEF15C-DC77-4C56-82F0-042CE2FE2498}"/>
    <cellStyle name="Normal 4 18 3" xfId="5900" xr:uid="{8C6E895E-359C-46EC-8298-88AF565D40C7}"/>
    <cellStyle name="Normal 4 18 3 2" xfId="26272" xr:uid="{8CFA2678-CD32-4DF9-96D3-4F65368BB441}"/>
    <cellStyle name="Normal 4 18 3 3" xfId="22438" xr:uid="{95D1864C-790C-48F3-B4C8-C6E7B0130453}"/>
    <cellStyle name="Normal 4 18 4" xfId="26202" xr:uid="{326FA66D-3586-488B-B7A9-0C646EF638AA}"/>
    <cellStyle name="Normal 4 18 5" xfId="16772" xr:uid="{3B49DBB1-E2C6-4DF8-99E5-E95230809CF0}"/>
    <cellStyle name="Normal 4 19" xfId="5144" xr:uid="{0323A5B5-B367-400B-85ED-3CBE72A181BF}"/>
    <cellStyle name="Normal 4 19 2" xfId="6848" xr:uid="{335768C6-67F9-4AF6-BF77-766F8B005C00}"/>
    <cellStyle name="Normal 4 19 3" xfId="25296" xr:uid="{A3EB3E5A-81A6-42F2-BE62-206C70A1C12F}"/>
    <cellStyle name="Normal 4 19 4" xfId="24478" xr:uid="{58908633-A095-41D9-8637-28793E668E93}"/>
    <cellStyle name="Normal 4 19 5" xfId="15095" xr:uid="{2B94B8CA-3F7F-441A-AC40-29E2453376D4}"/>
    <cellStyle name="Normal 4 2" xfId="1048" xr:uid="{00000000-0005-0000-0000-000018040000}"/>
    <cellStyle name="Normal 4 2 10" xfId="1049" xr:uid="{00000000-0005-0000-0000-000019040000}"/>
    <cellStyle name="Normal 4 2 10 10" xfId="13188" xr:uid="{C7841FEC-6354-451F-A6E4-E8BE7C9EAEC7}"/>
    <cellStyle name="Normal 4 2 10 2" xfId="1050" xr:uid="{00000000-0005-0000-0000-00001A040000}"/>
    <cellStyle name="Normal 4 2 10 2 2" xfId="2079" xr:uid="{C9A007A5-6291-46C6-B490-DF699181708C}"/>
    <cellStyle name="Normal 4 2 10 2 2 2" xfId="7292" xr:uid="{C08EB252-8C85-4710-9BE7-78481378C3A4}"/>
    <cellStyle name="Normal 4 2 10 2 2 2 2" xfId="27995" xr:uid="{EE0216A7-13EC-4E19-8DA8-CA79D541F8B6}"/>
    <cellStyle name="Normal 4 2 10 2 2 2 3" xfId="27447" xr:uid="{3EBCFCD1-C3D3-4EA4-A040-34436DEE6B79}"/>
    <cellStyle name="Normal 4 2 10 2 2 2 4" xfId="16187" xr:uid="{ABBACC29-F013-4637-8129-94C28554924E}"/>
    <cellStyle name="Normal 4 2 10 2 2 3" xfId="5919" xr:uid="{6289FD04-C8F7-4D52-8162-62FE628B04B9}"/>
    <cellStyle name="Normal 4 2 10 2 2 3 2" xfId="27290" xr:uid="{E59F699B-B820-4923-8CEF-50E6EE13DD26}"/>
    <cellStyle name="Normal 4 2 10 2 2 3 3" xfId="19020" xr:uid="{74EBAAA5-DF76-4262-B624-2CC5B1ABAAEB}"/>
    <cellStyle name="Normal 4 2 10 2 2 4" xfId="11665" xr:uid="{0289506B-E7B5-462D-89F1-C8FDF98D1196}"/>
    <cellStyle name="Normal 4 2 10 2 2 4 2" xfId="21853" xr:uid="{524BD406-06FA-4C1C-B0FB-CF2B9FFF3A44}"/>
    <cellStyle name="Normal 4 2 10 2 2 5" xfId="24507" xr:uid="{99609558-6224-4A5C-B6C7-8A5756C8727D}"/>
    <cellStyle name="Normal 4 2 10 2 2 6" xfId="14044" xr:uid="{FC150286-6F78-4705-8354-B3FA7D107D33}"/>
    <cellStyle name="Normal 4 2 10 2 3" xfId="5213" xr:uid="{03D7CE12-AD0E-46B1-AF9A-2F8854644EF1}"/>
    <cellStyle name="Normal 4 2 10 2 3 2" xfId="6867" xr:uid="{675394A6-1C62-4BDA-8462-3794B137E5AB}"/>
    <cellStyle name="Normal 4 2 10 2 3 3" xfId="28880" xr:uid="{726D5A0C-4726-48AE-A159-E39F5BF87934}"/>
    <cellStyle name="Normal 4 2 10 2 3 4" xfId="15113" xr:uid="{D2B84FD0-4C85-4B45-80BD-89CCA187BB61}"/>
    <cellStyle name="Normal 4 2 10 2 4" xfId="5415" xr:uid="{E0E43D75-622E-40FC-A010-0D84902BF0B7}"/>
    <cellStyle name="Normal 4 2 10 2 4 2" xfId="28570" xr:uid="{3459531B-B047-4137-8BC2-AEBB3DD6808B}"/>
    <cellStyle name="Normal 4 2 10 2 4 3" xfId="26572" xr:uid="{44114485-DE5F-41E0-A0C6-5EAB1EBF15C7}"/>
    <cellStyle name="Normal 4 2 10 2 4 4" xfId="17946" xr:uid="{879CFBF3-B0F1-4C6F-BC76-7B8315CAA091}"/>
    <cellStyle name="Normal 4 2 10 2 5" xfId="10655" xr:uid="{B3C92D0D-57D6-4E4E-A464-7CF24B280DA8}"/>
    <cellStyle name="Normal 4 2 10 2 5 2" xfId="29760" xr:uid="{06BF85F8-0A4C-4843-9994-FAA055E896DF}"/>
    <cellStyle name="Normal 4 2 10 2 5 3" xfId="20779" xr:uid="{AB457877-C0C6-4D57-B627-87F432F5A3BE}"/>
    <cellStyle name="Normal 4 2 10 2 6" xfId="23397" xr:uid="{1150CEBA-AEE7-4848-A922-B1980E6C834B}"/>
    <cellStyle name="Normal 4 2 10 2 7" xfId="13346" xr:uid="{6C26D017-5865-4E42-8A45-67B897764B10}"/>
    <cellStyle name="Normal 4 2 10 3" xfId="1051" xr:uid="{00000000-0005-0000-0000-00001B040000}"/>
    <cellStyle name="Normal 4 2 10 3 2" xfId="6868" xr:uid="{F7D09BFB-0888-49F8-B7BE-DCBE11801AD1}"/>
    <cellStyle name="Normal 4 2 10 3 2 2" xfId="26805" xr:uid="{A27347CB-F8CB-4BDC-BA97-37769403D15A}"/>
    <cellStyle name="Normal 4 2 10 3 2 3" xfId="27314" xr:uid="{E88DF6BA-0EFC-4649-B832-BD41AFA19155}"/>
    <cellStyle name="Normal 4 2 10 3 2 4" xfId="15114" xr:uid="{8B5217A6-F268-47B4-8FC6-CEB1FBBA4E17}"/>
    <cellStyle name="Normal 4 2 10 3 3" xfId="5920" xr:uid="{05ECB06B-F43E-4A4D-A978-549A98CC8444}"/>
    <cellStyle name="Normal 4 2 10 3 3 2" xfId="27730" xr:uid="{C1D658D4-900C-4628-8B5E-98CF5279C46F}"/>
    <cellStyle name="Normal 4 2 10 3 3 3" xfId="27312" xr:uid="{3ABDB7D6-A9C7-4054-902B-CCAE3F7627B2}"/>
    <cellStyle name="Normal 4 2 10 3 3 4" xfId="17947" xr:uid="{A489BD88-7A58-4B57-AC06-ABC44580C6A4}"/>
    <cellStyle name="Normal 4 2 10 3 4" xfId="10656" xr:uid="{FC08039F-49E0-4CB9-9D96-DD9E02BB2DCC}"/>
    <cellStyle name="Normal 4 2 10 3 4 2" xfId="29761" xr:uid="{5445AA15-9C61-45FD-9778-71F606045538}"/>
    <cellStyle name="Normal 4 2 10 3 4 3" xfId="20780" xr:uid="{F9A47391-A8BE-4170-88C9-5F265B230C4F}"/>
    <cellStyle name="Normal 4 2 10 3 5" xfId="24423" xr:uid="{FFC29FC3-F416-47EA-8E39-80B5FD7B9178}"/>
    <cellStyle name="Normal 4 2 10 3 6" xfId="13815" xr:uid="{13DC61A3-6374-445E-A3D4-0B5E735B1239}"/>
    <cellStyle name="Normal 4 2 10 4" xfId="2078" xr:uid="{B1DE95CF-DADD-400D-9E64-5B6C82B91621}"/>
    <cellStyle name="Normal 4 2 10 4 2" xfId="7291" xr:uid="{DD2D36F6-323C-4B5F-A7B3-96851EE6A724}"/>
    <cellStyle name="Normal 4 2 10 4 2 2" xfId="26671" xr:uid="{0CBA3857-DE54-436E-8CEB-541940217E2E}"/>
    <cellStyle name="Normal 4 2 10 4 2 3" xfId="18459" xr:uid="{D27F0282-FD80-4329-8D23-8DBE158ADDF7}"/>
    <cellStyle name="Normal 4 2 10 4 3" xfId="5918" xr:uid="{10CBC9DA-3174-426B-A4EB-52F9D8356EC5}"/>
    <cellStyle name="Normal 4 2 10 4 3 2" xfId="21292" xr:uid="{6898B3B0-5679-4D51-8D6A-ECE262359B8C}"/>
    <cellStyle name="Normal 4 2 10 4 4" xfId="25803" xr:uid="{A6D4A76B-EACB-4CC0-AC62-08B6FB9D01CF}"/>
    <cellStyle name="Normal 4 2 10 4 5" xfId="15626" xr:uid="{01D66A59-E4C5-49A4-8ECA-5DB69B4A4CF5}"/>
    <cellStyle name="Normal 4 2 10 5" xfId="4391" xr:uid="{08D53FAD-A221-4124-8B38-E52D3DC29ED9}"/>
    <cellStyle name="Normal 4 2 10 5 2" xfId="6866" xr:uid="{79DA44ED-3432-48A6-9929-E0B93AFD3397}"/>
    <cellStyle name="Normal 4 2 10 5 2 2" xfId="29333" xr:uid="{62706416-D8E7-40AE-A993-45B6202E0007}"/>
    <cellStyle name="Normal 4 2 10 5 2 3" xfId="19777" xr:uid="{A68428B7-B183-4AB8-9A9D-9AB3BDA5DF54}"/>
    <cellStyle name="Normal 4 2 10 5 3" xfId="12392" xr:uid="{8C157F05-2EF3-46F0-9701-A35424D5915F}"/>
    <cellStyle name="Normal 4 2 10 5 3 2" xfId="22610" xr:uid="{D90799AB-6D88-4F98-B260-3F39A2981893}"/>
    <cellStyle name="Normal 4 2 10 5 4" xfId="23500" xr:uid="{0B1673C9-FAC4-4640-AF77-83F5F837D6E7}"/>
    <cellStyle name="Normal 4 2 10 5 5" xfId="16944" xr:uid="{77F88631-1064-4086-B6EA-50ACEBD190B2}"/>
    <cellStyle name="Normal 4 2 10 6" xfId="5343" xr:uid="{2796E5D5-F7DB-458E-AC10-FA54AE1F5E9C}"/>
    <cellStyle name="Normal 4 2 10 6 2" xfId="27845" xr:uid="{9D676B67-0FAD-4BC0-8D7F-19D1CFF395FB}"/>
    <cellStyle name="Normal 4 2 10 6 3" xfId="27222" xr:uid="{A434667F-74BF-4428-86CD-B0355852459A}"/>
    <cellStyle name="Normal 4 2 10 6 4" xfId="15112" xr:uid="{4EBC5489-2DF6-46A0-BFB0-B08C1D6C15FE}"/>
    <cellStyle name="Normal 4 2 10 7" xfId="8650" xr:uid="{EC107824-5996-4217-8A76-25B36A2DECF9}"/>
    <cellStyle name="Normal 4 2 10 7 2" xfId="27746" xr:uid="{70AA3FA5-2037-4784-B3E6-3CB43690C4BC}"/>
    <cellStyle name="Normal 4 2 10 7 3" xfId="17945" xr:uid="{31713118-1B88-4A57-9B57-5A26854B9741}"/>
    <cellStyle name="Normal 4 2 10 8" xfId="10654" xr:uid="{71065354-86BF-473D-95C1-8E5ABCACA7A7}"/>
    <cellStyle name="Normal 4 2 10 8 2" xfId="20778" xr:uid="{8B95E7E7-CA56-43B3-B608-8979DB8CDB17}"/>
    <cellStyle name="Normal 4 2 10 9" xfId="24951" xr:uid="{53136CA6-B7F3-4AE9-966B-5A86F0B4AD44}"/>
    <cellStyle name="Normal 4 2 11" xfId="1052" xr:uid="{00000000-0005-0000-0000-00001C040000}"/>
    <cellStyle name="Normal 4 2 11 10" xfId="13107" xr:uid="{31FD8ADE-6FD6-4B06-88DD-14B6F686B049}"/>
    <cellStyle name="Normal 4 2 11 2" xfId="2080" xr:uid="{8CB29D5E-92D6-486D-93BD-5F85DB43C352}"/>
    <cellStyle name="Normal 4 2 11 2 2" xfId="7293" xr:uid="{1592007E-A727-4A70-B945-087D0818540F}"/>
    <cellStyle name="Normal 4 2 11 2 2 2" xfId="24248" xr:uid="{C189B6D1-A20E-4FD5-B035-02C1870188F0}"/>
    <cellStyle name="Normal 4 2 11 2 2 3" xfId="27496" xr:uid="{27970365-5E18-4952-8369-DB1F945153B2}"/>
    <cellStyle name="Normal 4 2 11 2 2 4" xfId="16504" xr:uid="{FA4729D5-192D-4013-B1E9-1EF6DE58B477}"/>
    <cellStyle name="Normal 4 2 11 2 3" xfId="5921" xr:uid="{074877ED-F7B7-4776-A267-D10DA8F855BC}"/>
    <cellStyle name="Normal 4 2 11 2 3 2" xfId="28337" xr:uid="{1F22B8D2-06BD-459A-9562-03F8877487FE}"/>
    <cellStyle name="Normal 4 2 11 2 3 3" xfId="29245" xr:uid="{ED62BABD-C8C5-4916-A5E0-6F17CD3C67FA}"/>
    <cellStyle name="Normal 4 2 11 2 3 4" xfId="19337" xr:uid="{860AEA7E-5702-4372-8501-7C74EC52C584}"/>
    <cellStyle name="Normal 4 2 11 2 4" xfId="11957" xr:uid="{A1E2DC0B-6D84-482C-B131-0E632FFBDE95}"/>
    <cellStyle name="Normal 4 2 11 2 4 2" xfId="29826" xr:uid="{05601847-2616-49C5-BAFF-CEA5BFCF8680}"/>
    <cellStyle name="Normal 4 2 11 2 4 3" xfId="22170" xr:uid="{93AE7079-6720-427C-A42C-DD1795B96571}"/>
    <cellStyle name="Normal 4 2 11 2 5" xfId="23466" xr:uid="{E90D4604-0775-4985-BEB0-619CCCCB3493}"/>
    <cellStyle name="Normal 4 2 11 2 6" xfId="14430" xr:uid="{2A520491-5BB7-4DAC-9009-AEDE216D6EB4}"/>
    <cellStyle name="Normal 4 2 11 3" xfId="3685" xr:uid="{0C3286B6-0878-40F2-9CBE-9B86ACF71C76}"/>
    <cellStyle name="Normal 4 2 11 3 2" xfId="6869" xr:uid="{B82E4492-1846-43DB-AF00-625F018B4FBD}"/>
    <cellStyle name="Normal 4 2 11 3 2 2" xfId="28459" xr:uid="{C0720841-8759-4387-BFE9-13FBBDAAEC8B}"/>
    <cellStyle name="Normal 4 2 11 3 2 3" xfId="16036" xr:uid="{07A4CAB3-6C49-40FE-96CF-A4155045D382}"/>
    <cellStyle name="Normal 4 2 11 3 3" xfId="9364" xr:uid="{BBAD635D-D8E5-4C6F-B48F-D7E0EA8D5138}"/>
    <cellStyle name="Normal 4 2 11 3 3 2" xfId="18869" xr:uid="{5D78B9B4-EFC7-4FF4-B566-C149EEE4E4C8}"/>
    <cellStyle name="Normal 4 2 11 3 4" xfId="11525" xr:uid="{834BF1A0-0033-49D9-A7DA-57E3AF89DBE5}"/>
    <cellStyle name="Normal 4 2 11 3 4 2" xfId="21702" xr:uid="{B42E499A-DA57-4453-A6D0-136A590D9C5D}"/>
    <cellStyle name="Normal 4 2 11 3 5" xfId="23273" xr:uid="{9B9457C0-AD55-44A2-8B70-CA83168EADF8}"/>
    <cellStyle name="Normal 4 2 11 3 6" xfId="13814" xr:uid="{46FA2496-A336-4D21-AF1B-73AE61D8B00C}"/>
    <cellStyle name="Normal 4 2 11 4" xfId="3301" xr:uid="{F531BBC1-0826-4E25-9CCA-B64FB60AB132}"/>
    <cellStyle name="Normal 4 2 11 4 2" xfId="8987" xr:uid="{6D7F2454-A3B2-410D-9FF5-9A540F2C7A53}"/>
    <cellStyle name="Normal 4 2 11 4 2 2" xfId="27373" xr:uid="{7A5E4D1A-FD1A-41C0-A0CD-B996EFB82769}"/>
    <cellStyle name="Normal 4 2 11 4 2 3" xfId="18380" xr:uid="{599BE432-D078-4FFB-8CBC-11D802E5BC2A}"/>
    <cellStyle name="Normal 4 2 11 4 3" xfId="11062" xr:uid="{EA6B7BA9-9EE6-4B9F-BC0A-A1CF4FFEBE9E}"/>
    <cellStyle name="Normal 4 2 11 4 3 2" xfId="21213" xr:uid="{4EBF9079-7F83-44FB-A0F4-96ADB6A3F909}"/>
    <cellStyle name="Normal 4 2 11 4 4" xfId="23322" xr:uid="{B4C0257A-B965-487A-B903-6D52FDEFB6DF}"/>
    <cellStyle name="Normal 4 2 11 4 5" xfId="15547" xr:uid="{0D1F4B76-8B71-414E-81C2-A9D521D034CE}"/>
    <cellStyle name="Normal 4 2 11 5" xfId="4390" xr:uid="{5F2A4871-D23E-45DA-A748-CEDD0959FB1E}"/>
    <cellStyle name="Normal 4 2 11 5 2" xfId="9812" xr:uid="{D454EEDA-D53B-4F11-BB97-B4E49F621575}"/>
    <cellStyle name="Normal 4 2 11 5 2 2" xfId="19776" xr:uid="{1FF119E5-5F54-4042-B0BE-11574CEF654D}"/>
    <cellStyle name="Normal 4 2 11 5 3" xfId="12391" xr:uid="{16BCA29B-AF05-47FB-BEE6-643A66FB917C}"/>
    <cellStyle name="Normal 4 2 11 5 3 2" xfId="22609" xr:uid="{4A94D18E-FE12-4F00-8636-354586152A10}"/>
    <cellStyle name="Normal 4 2 11 5 4" xfId="28831" xr:uid="{5FDD8C53-F67A-45C3-B0C2-63525A7D8C3C}"/>
    <cellStyle name="Normal 4 2 11 5 5" xfId="16943" xr:uid="{31DB7461-2760-439E-832B-ABE2F95C9DD4}"/>
    <cellStyle name="Normal 4 2 11 6" xfId="8083" xr:uid="{D2F4EE02-F003-4C54-A52E-920A2A02957E}"/>
    <cellStyle name="Normal 4 2 11 6 2" xfId="15115" xr:uid="{F20CBF25-F3CF-4774-807F-51EA2580DFC1}"/>
    <cellStyle name="Normal 4 2 11 7" xfId="8651" xr:uid="{055CDE3B-26D3-49D0-9120-B86C270349BE}"/>
    <cellStyle name="Normal 4 2 11 7 2" xfId="17948" xr:uid="{6C7ED073-F7CF-449B-AD92-C79A93B14D92}"/>
    <cellStyle name="Normal 4 2 11 8" xfId="10657" xr:uid="{C4085764-A07D-4B34-8FC5-25C26A2018AB}"/>
    <cellStyle name="Normal 4 2 11 8 2" xfId="20781" xr:uid="{C51BADFE-20AF-4820-A12C-9DDD903ABFFE}"/>
    <cellStyle name="Normal 4 2 11 9" xfId="25966" xr:uid="{5E9FC450-5D34-4601-A1D3-204F5B4BADCB}"/>
    <cellStyle name="Normal 4 2 12" xfId="1053" xr:uid="{00000000-0005-0000-0000-00001D040000}"/>
    <cellStyle name="Normal 4 2 12 2" xfId="2081" xr:uid="{64FECD75-FCEC-439D-9B40-5F9A02E3CB43}"/>
    <cellStyle name="Normal 4 2 12 2 2" xfId="7294" xr:uid="{4A645666-C854-410E-9850-55B5C9F52589}"/>
    <cellStyle name="Normal 4 2 12 2 2 2" xfId="28560" xr:uid="{C6FB11BF-E11F-4A01-A6A4-7D0F3319F162}"/>
    <cellStyle name="Normal 4 2 12 2 2 3" xfId="16505" xr:uid="{12EAF0AD-1CF8-43FB-88B0-1323E286972A}"/>
    <cellStyle name="Normal 4 2 12 2 3" xfId="5922" xr:uid="{4D631535-367E-4DC1-A1F2-0461D479E553}"/>
    <cellStyle name="Normal 4 2 12 2 3 2" xfId="19338" xr:uid="{ADC87501-B376-4A94-B814-186C53883A3B}"/>
    <cellStyle name="Normal 4 2 12 2 4" xfId="11958" xr:uid="{6D68DC4B-CB73-491D-82B1-427A4C6142B5}"/>
    <cellStyle name="Normal 4 2 12 2 4 2" xfId="22171" xr:uid="{EB58958B-9411-47E5-B67A-F13BC5D50F30}"/>
    <cellStyle name="Normal 4 2 12 2 5" xfId="24752" xr:uid="{2897DA61-608A-4CCA-A1E4-45E05E444B2B}"/>
    <cellStyle name="Normal 4 2 12 2 6" xfId="14431" xr:uid="{5D49E4E7-B0E3-40D7-868A-2A5B1C2BC839}"/>
    <cellStyle name="Normal 4 2 12 3" xfId="4538" xr:uid="{4340CD62-EC09-4788-9C99-0E87ECAC482F}"/>
    <cellStyle name="Normal 4 2 12 3 2" xfId="6870" xr:uid="{2648BC21-0B29-47D3-BE70-B387B305A64E}"/>
    <cellStyle name="Normal 4 2 12 3 2 2" xfId="29351" xr:uid="{E1434975-06DA-4AD9-8239-4E90D705D2FB}"/>
    <cellStyle name="Normal 4 2 12 3 2 3" xfId="19872" xr:uid="{619E2D08-CD62-4600-A1E5-87AB61A64959}"/>
    <cellStyle name="Normal 4 2 12 3 3" xfId="12487" xr:uid="{D33A4E5B-E16D-48FA-946A-77FBB1735095}"/>
    <cellStyle name="Normal 4 2 12 3 3 2" xfId="22705" xr:uid="{25689DD8-843C-48DC-87CB-5471E6250969}"/>
    <cellStyle name="Normal 4 2 12 3 4" xfId="25185" xr:uid="{26A3688B-2EE8-4C15-93A7-A709148CB16D}"/>
    <cellStyle name="Normal 4 2 12 3 5" xfId="17039" xr:uid="{6CE007AF-6F2C-494A-BE36-D14B063A0468}"/>
    <cellStyle name="Normal 4 2 12 4" xfId="5449" xr:uid="{633DF92F-33F8-464B-BA82-AB39D7B6676B}"/>
    <cellStyle name="Normal 4 2 12 4 2" xfId="25444" xr:uid="{12698CE5-D103-46D9-9202-9C911F29BD73}"/>
    <cellStyle name="Normal 4 2 12 4 3" xfId="26596" xr:uid="{B7F0BD50-D970-4735-AFFC-561110B809E7}"/>
    <cellStyle name="Normal 4 2 12 4 4" xfId="15116" xr:uid="{7D4C594C-7051-4012-A5E6-C4630B7452AB}"/>
    <cellStyle name="Normal 4 2 12 5" xfId="8652" xr:uid="{8E73B627-0D6C-48E6-A1F0-DBDE00A573D3}"/>
    <cellStyle name="Normal 4 2 12 5 2" xfId="27021" xr:uid="{4BA78B08-70CF-4B4D-8B91-10CB5A001301}"/>
    <cellStyle name="Normal 4 2 12 5 3" xfId="17949" xr:uid="{9096AD4A-8946-42FE-9F9B-D313789A359E}"/>
    <cellStyle name="Normal 4 2 12 6" xfId="10658" xr:uid="{84466176-4F0E-4E4E-A532-9942429E5A7C}"/>
    <cellStyle name="Normal 4 2 12 6 2" xfId="20782" xr:uid="{7EBE8204-0124-471F-AC67-157EAE5F13D6}"/>
    <cellStyle name="Normal 4 2 12 7" xfId="24978" xr:uid="{F6995760-F430-489C-937C-4C6538F7A1B2}"/>
    <cellStyle name="Normal 4 2 12 8" xfId="13265" xr:uid="{B0615A72-17F0-43D4-AA51-821231F76130}"/>
    <cellStyle name="Normal 4 2 13" xfId="1054" xr:uid="{00000000-0005-0000-0000-00001E040000}"/>
    <cellStyle name="Normal 4 2 13 2" xfId="2082" xr:uid="{D1F91821-67D8-4718-9027-1995EA6717AF}"/>
    <cellStyle name="Normal 4 2 13 2 2" xfId="7295" xr:uid="{3EAE4BB9-17E2-4883-97C9-9CF3A73CD9AA}"/>
    <cellStyle name="Normal 4 2 13 2 3" xfId="5923" xr:uid="{07E6C401-CD8B-411A-8730-E2E73BC2669D}"/>
    <cellStyle name="Normal 4 2 13 2 4" xfId="15117" xr:uid="{BBDE8090-7E9F-41B2-B0CC-A2F75560ACBC}"/>
    <cellStyle name="Normal 4 2 13 3" xfId="5149" xr:uid="{1EAE5FC3-56AC-4665-AB2E-E04B26089B44}"/>
    <cellStyle name="Normal 4 2 13 3 2" xfId="6871" xr:uid="{7451F154-B183-4603-80FA-A2A2C7B34081}"/>
    <cellStyle name="Normal 4 2 13 3 3" xfId="17950" xr:uid="{BB90945B-4850-41C4-9B52-6D4DC7183DB3}"/>
    <cellStyle name="Normal 4 2 13 4" xfId="5323" xr:uid="{C6785D63-B38E-4222-89FC-7C51188B8DB3}"/>
    <cellStyle name="Normal 4 2 13 4 2" xfId="20783" xr:uid="{41AB3062-7FCB-4F09-87C5-6106CDD11EB5}"/>
    <cellStyle name="Normal 4 2 13 5" xfId="23780" xr:uid="{3E391DD9-E23E-4383-8747-E302D3EAA286}"/>
    <cellStyle name="Normal 4 2 13 6" xfId="13963" xr:uid="{9CF7893A-6E8E-4758-8AEE-A9532267CC09}"/>
    <cellStyle name="Normal 4 2 14" xfId="1055" xr:uid="{00000000-0005-0000-0000-00001F040000}"/>
    <cellStyle name="Normal 4 2 14 2" xfId="5303" xr:uid="{91A655DF-5652-403B-9FA6-E1B4B1FE8D5A}"/>
    <cellStyle name="Normal 4 2 14 2 2" xfId="6872" xr:uid="{8B3F726E-C1BE-477A-B0B7-1442C1100FFA}"/>
    <cellStyle name="Normal 4 2 14 2 3" xfId="15707" xr:uid="{F215BE41-5B54-40CE-9384-F738C469BD50}"/>
    <cellStyle name="Normal 4 2 14 3" xfId="5924" xr:uid="{C80BF4D6-7FEE-4ABD-A085-CA936F028A21}"/>
    <cellStyle name="Normal 4 2 14 3 2" xfId="18540" xr:uid="{D2DDAF47-32CF-42CC-AD49-682BE3F565C8}"/>
    <cellStyle name="Normal 4 2 14 4" xfId="11198" xr:uid="{EACA6B47-CD56-45BB-9314-D77CE9FE3E0C}"/>
    <cellStyle name="Normal 4 2 14 4 2" xfId="21373" xr:uid="{770E2BE1-F7E7-45ED-B1E0-4CABF66DAD9D}"/>
    <cellStyle name="Normal 4 2 14 5" xfId="24314" xr:uid="{8C61F4AA-A9DD-4B7C-A76B-98A3B2EBDB1D}"/>
    <cellStyle name="Normal 4 2 14 6" xfId="13424" xr:uid="{37E27CF4-6A2E-40AC-A361-D7D8821C02ED}"/>
    <cellStyle name="Normal 4 2 15" xfId="2077" xr:uid="{31829DDA-3800-4437-8886-509BABB83702}"/>
    <cellStyle name="Normal 4 2 15 2" xfId="7290" xr:uid="{79857BE4-756F-488A-B916-E1AD755AD694}"/>
    <cellStyle name="Normal 4 2 15 2 2" xfId="27560" xr:uid="{BFFDF70A-8B3E-4F9B-B16E-FFE6E03214BB}"/>
    <cellStyle name="Normal 4 2 15 2 3" xfId="18269" xr:uid="{7B1EC74D-38D9-4839-A12E-180DEAA52024}"/>
    <cellStyle name="Normal 4 2 15 3" xfId="5917" xr:uid="{B7AC1A9E-2CEC-4740-BA58-849C2F74B738}"/>
    <cellStyle name="Normal 4 2 15 3 2" xfId="21102" xr:uid="{AD756B6E-3E56-4498-BF74-32329C664C5E}"/>
    <cellStyle name="Normal 4 2 15 4" xfId="23700" xr:uid="{7EDF2539-0158-4421-ACAE-D4132436F76C}"/>
    <cellStyle name="Normal 4 2 15 5" xfId="15436" xr:uid="{683CC0FD-68C5-4646-A994-C7F6646A0CF8}"/>
    <cellStyle name="Normal 4 2 16" xfId="4206" xr:uid="{1511B14E-A755-4CCD-A9CB-7B88A7DDBE8E}"/>
    <cellStyle name="Normal 4 2 16 2" xfId="6865" xr:uid="{79CD7589-FAEF-4591-8E7D-CCF3BF6BC326}"/>
    <cellStyle name="Normal 4 2 16 2 2" xfId="19606" xr:uid="{69D0DF20-1430-4D51-8D37-9A16067D7672}"/>
    <cellStyle name="Normal 4 2 16 3" xfId="12223" xr:uid="{51B71CC7-7D91-49E7-B510-CA4AC9AAB358}"/>
    <cellStyle name="Normal 4 2 16 3 2" xfId="22439" xr:uid="{6BBDCF7F-6307-4310-A923-D2DD997BA387}"/>
    <cellStyle name="Normal 4 2 16 4" xfId="26246" xr:uid="{5B534B84-BE2F-45EA-AAB6-E9361F1EF1C0}"/>
    <cellStyle name="Normal 4 2 16 5" xfId="16773" xr:uid="{96B446C9-A03A-4345-B746-1D61BE330F62}"/>
    <cellStyle name="Normal 4 2 17" xfId="5316" xr:uid="{48704F64-68AB-4C84-A8E7-01DF93FD5A6F}"/>
    <cellStyle name="Normal 4 2 17 2" xfId="15111" xr:uid="{862ACDF8-C108-4DD8-A335-9337AD9F4B5C}"/>
    <cellStyle name="Normal 4 2 18" xfId="8649" xr:uid="{E5BC572E-2592-4529-BF4D-E17C153C470D}"/>
    <cellStyle name="Normal 4 2 18 2" xfId="17944" xr:uid="{4E4D41DD-E01F-4BEC-80EB-166B10DE5BF6}"/>
    <cellStyle name="Normal 4 2 19" xfId="10653" xr:uid="{D4D2A831-3795-4F06-AEF8-20C004020D13}"/>
    <cellStyle name="Normal 4 2 19 2" xfId="20777" xr:uid="{BE290A0F-EEB3-478D-AD2C-42DD623A6EA8}"/>
    <cellStyle name="Normal 4 2 2" xfId="1056" xr:uid="{00000000-0005-0000-0000-000020040000}"/>
    <cellStyle name="Normal 4 2 2 10" xfId="1057" xr:uid="{00000000-0005-0000-0000-000021040000}"/>
    <cellStyle name="Normal 4 2 2 10 2" xfId="2084" xr:uid="{3E02E50C-64C4-4450-B3E9-2247CBABC4EA}"/>
    <cellStyle name="Normal 4 2 2 10 2 2" xfId="7297" xr:uid="{02FE0526-996E-44BC-B8F0-53F0F630D1F0}"/>
    <cellStyle name="Normal 4 2 2 10 2 2 2" xfId="27018" xr:uid="{2AC0E7F1-2198-4F4E-BD29-3DD0141E8C6B}"/>
    <cellStyle name="Normal 4 2 2 10 2 2 3" xfId="16506" xr:uid="{D7AB4D2A-3F90-4E6A-A55C-027773521310}"/>
    <cellStyle name="Normal 4 2 2 10 2 3" xfId="5926" xr:uid="{682ACD49-9F54-4105-A1B9-F482E80EF02A}"/>
    <cellStyle name="Normal 4 2 2 10 2 3 2" xfId="19339" xr:uid="{5DB53B36-4BB1-4E63-9C37-559997663888}"/>
    <cellStyle name="Normal 4 2 2 10 2 4" xfId="11959" xr:uid="{4EE43AFC-D313-4C00-A6DD-2E1E7C13601E}"/>
    <cellStyle name="Normal 4 2 2 10 2 4 2" xfId="22172" xr:uid="{6FA7BBCF-05D8-46AA-9D3B-993D6852B820}"/>
    <cellStyle name="Normal 4 2 2 10 2 5" xfId="24563" xr:uid="{63BC8C0A-99D1-4E52-BDDC-029A98EB3B9D}"/>
    <cellStyle name="Normal 4 2 2 10 2 6" xfId="14432" xr:uid="{99AB755B-DF57-44C6-ADB7-C50642EDC538}"/>
    <cellStyle name="Normal 4 2 2 10 3" xfId="4601" xr:uid="{E8F71C8A-9274-402A-A08E-D5455EDE4E26}"/>
    <cellStyle name="Normal 4 2 2 10 3 2" xfId="6874" xr:uid="{7DBCBE11-2096-4BDC-813F-FD0C650103CA}"/>
    <cellStyle name="Normal 4 2 2 10 3 2 2" xfId="29389" xr:uid="{0C336943-73EA-485E-B7DB-F647856A24DF}"/>
    <cellStyle name="Normal 4 2 2 10 3 2 3" xfId="19935" xr:uid="{46DA8105-A0A0-4028-80E8-FEF5137D0A22}"/>
    <cellStyle name="Normal 4 2 2 10 3 3" xfId="12550" xr:uid="{2CD6B385-C495-4024-872D-DA07A257FAB6}"/>
    <cellStyle name="Normal 4 2 2 10 3 3 2" xfId="22768" xr:uid="{83B5B5D9-F622-4BB5-850D-8ACDE0FD064B}"/>
    <cellStyle name="Normal 4 2 2 10 3 4" xfId="24172" xr:uid="{FC9DBBD4-3184-4B6A-BF6D-DCA71DD38D29}"/>
    <cellStyle name="Normal 4 2 2 10 3 5" xfId="17102" xr:uid="{00CC5545-126A-4388-85C8-3C9D2F228877}"/>
    <cellStyle name="Normal 4 2 2 10 4" xfId="5455" xr:uid="{CBB4FA24-47D6-4468-80BC-7E5A38058363}"/>
    <cellStyle name="Normal 4 2 2 10 4 2" xfId="26078" xr:uid="{35583422-ABB5-4E52-AE61-D56F7EC1FD63}"/>
    <cellStyle name="Normal 4 2 2 10 4 3" xfId="26734" xr:uid="{067CB424-EA9B-4AEC-A0D9-5523476E072F}"/>
    <cellStyle name="Normal 4 2 2 10 4 4" xfId="15119" xr:uid="{288E0A0C-B892-458F-8420-6532C179E6C0}"/>
    <cellStyle name="Normal 4 2 2 10 5" xfId="8654" xr:uid="{AE53068F-93E4-42FE-831F-43C071768FAD}"/>
    <cellStyle name="Normal 4 2 2 10 5 2" xfId="26744" xr:uid="{DF659D4C-6621-4CBB-B651-D64C2A7789A9}"/>
    <cellStyle name="Normal 4 2 2 10 5 3" xfId="17952" xr:uid="{283A7717-7CBA-42FB-BDC6-FC02B6CD5683}"/>
    <cellStyle name="Normal 4 2 2 10 6" xfId="10660" xr:uid="{A3E43727-5EC3-4D0F-8A64-BAEE90E94679}"/>
    <cellStyle name="Normal 4 2 2 10 6 2" xfId="20785" xr:uid="{EB061166-55F8-498A-AAE9-5F62F8502BB3}"/>
    <cellStyle name="Normal 4 2 2 10 7" xfId="23597" xr:uid="{8588F750-865A-4FDA-9275-6FBDDE3DF603}"/>
    <cellStyle name="Normal 4 2 2 10 8" xfId="13347" xr:uid="{6B35D946-B8A3-4477-9A20-3D88FDB68431}"/>
    <cellStyle name="Normal 4 2 2 11" xfId="1058" xr:uid="{00000000-0005-0000-0000-000022040000}"/>
    <cellStyle name="Normal 4 2 2 11 2" xfId="6875" xr:uid="{6F21E6DE-604A-492E-A44B-CDFE5F17E5F7}"/>
    <cellStyle name="Normal 4 2 2 11 2 2" xfId="23531" xr:uid="{A990BFED-8A88-4FB2-BA94-53B0D3F7E10D}"/>
    <cellStyle name="Normal 4 2 2 11 2 3" xfId="28484" xr:uid="{32DA0F9E-F02F-4262-A632-ADB3DD32E7E8}"/>
    <cellStyle name="Normal 4 2 2 11 2 4" xfId="15120" xr:uid="{878F3E0F-53D2-46DA-9DB8-2CB1C521030C}"/>
    <cellStyle name="Normal 4 2 2 11 3" xfId="5927" xr:uid="{73AAF98E-91A1-4EF4-9553-CBD675E6CA14}"/>
    <cellStyle name="Normal 4 2 2 11 3 2" xfId="27451" xr:uid="{1E016063-03D0-4A4D-9A27-2685C0ACCC55}"/>
    <cellStyle name="Normal 4 2 2 11 3 3" xfId="17953" xr:uid="{434B3A8E-18F7-48B6-A5E2-4416A1BF5C62}"/>
    <cellStyle name="Normal 4 2 2 11 4" xfId="10661" xr:uid="{FD9C6569-8391-48E3-80A6-3BC5ECA5431B}"/>
    <cellStyle name="Normal 4 2 2 11 4 2" xfId="20786" xr:uid="{7968C432-A19E-4CA1-833D-38B31EFD063F}"/>
    <cellStyle name="Normal 4 2 2 11 5" xfId="24270" xr:uid="{6A9E3DA9-5C64-4101-9911-27A62905577D}"/>
    <cellStyle name="Normal 4 2 2 11 6" xfId="14045" xr:uid="{88B02206-D859-4ED4-9E48-0C05A6FD99FC}"/>
    <cellStyle name="Normal 4 2 2 12" xfId="2083" xr:uid="{C76F1527-35E3-4C89-9BF0-39BD1C5C59A9}"/>
    <cellStyle name="Normal 4 2 2 12 2" xfId="7296" xr:uid="{06C87F55-34D1-4E9F-A8B2-742971EC3D60}"/>
    <cellStyle name="Normal 4 2 2 12 2 2" xfId="26466" xr:uid="{518DA6C4-6F5A-4B22-B141-04D5EB0BD0D3}"/>
    <cellStyle name="Normal 4 2 2 12 2 3" xfId="15715" xr:uid="{FB29AF69-CCE8-4A61-83BC-2D4A22F2C7DD}"/>
    <cellStyle name="Normal 4 2 2 12 3" xfId="5925" xr:uid="{71ABB4EA-50A9-490B-9617-2D4262AFC2B9}"/>
    <cellStyle name="Normal 4 2 2 12 3 2" xfId="18548" xr:uid="{FA9FE84E-FC69-4DAF-B866-041FC5359216}"/>
    <cellStyle name="Normal 4 2 2 12 4" xfId="11206" xr:uid="{45E0F3D6-9E00-4A3E-B905-9378BE634AC6}"/>
    <cellStyle name="Normal 4 2 2 12 4 2" xfId="21381" xr:uid="{FAD11282-C69C-4861-A59C-2FA809D76282}"/>
    <cellStyle name="Normal 4 2 2 12 5" xfId="23609" xr:uid="{DAF40142-F2EF-4EFE-9F02-2ECC07C619E6}"/>
    <cellStyle name="Normal 4 2 2 12 6" xfId="13432" xr:uid="{53F5D2C2-0750-4D39-BAF9-29FFBE6A1C59}"/>
    <cellStyle name="Normal 4 2 2 13" xfId="3202" xr:uid="{0A91E163-FCDF-444F-A6E5-204B752A3307}"/>
    <cellStyle name="Normal 4 2 2 13 2" xfId="6873" xr:uid="{282E0ECE-C388-4056-98FA-57FAAAB7C265}"/>
    <cellStyle name="Normal 4 2 2 13 2 2" xfId="26333" xr:uid="{24D2AA23-8241-4FBA-BADC-9C980513FC58}"/>
    <cellStyle name="Normal 4 2 2 13 2 3" xfId="18280" xr:uid="{44FBF170-8CE1-455C-937E-33204257E9D9}"/>
    <cellStyle name="Normal 4 2 2 13 3" xfId="10963" xr:uid="{6988A331-1169-4055-BD58-FE89F70997C5}"/>
    <cellStyle name="Normal 4 2 2 13 3 2" xfId="21113" xr:uid="{5D062D72-ED52-4A77-89DA-9161848E4FDA}"/>
    <cellStyle name="Normal 4 2 2 13 4" xfId="25508" xr:uid="{2FED8E7C-E299-4AA1-AE51-70192C5BD6CF}"/>
    <cellStyle name="Normal 4 2 2 13 5" xfId="15447" xr:uid="{AB6BF4B3-D43C-4FD8-9892-93241C8C6164}"/>
    <cellStyle name="Normal 4 2 2 14" xfId="4392" xr:uid="{C31C7668-7925-49BC-BE3B-08596248738D}"/>
    <cellStyle name="Normal 4 2 2 14 2" xfId="9813" xr:uid="{C1ED1747-14CE-4752-AF85-416FEA3ED249}"/>
    <cellStyle name="Normal 4 2 2 14 2 2" xfId="19778" xr:uid="{61BD4DD4-66D9-44FC-AB4D-2F44D691BF5B}"/>
    <cellStyle name="Normal 4 2 2 14 3" xfId="12393" xr:uid="{4DC7C3B2-A3AC-41D1-B53E-1F7D356461F7}"/>
    <cellStyle name="Normal 4 2 2 14 3 2" xfId="22611" xr:uid="{FBFA996D-0EB7-4E67-A754-996F18772D66}"/>
    <cellStyle name="Normal 4 2 2 14 4" xfId="28614" xr:uid="{B0DCB44C-D03C-4F4C-ADFA-7EF2D5D7EC19}"/>
    <cellStyle name="Normal 4 2 2 14 5" xfId="16945" xr:uid="{E451D724-A9D6-4287-A4B1-DA4CB1CFA45E}"/>
    <cellStyle name="Normal 4 2 2 15" xfId="8084" xr:uid="{66D3F54D-DD5F-4A4C-A755-A7D6B033A786}"/>
    <cellStyle name="Normal 4 2 2 15 2" xfId="15118" xr:uid="{96A25049-87E9-4C98-B63F-153920CA352E}"/>
    <cellStyle name="Normal 4 2 2 16" xfId="8653" xr:uid="{50C2B302-498B-4C7C-90CD-7E479BA4708F}"/>
    <cellStyle name="Normal 4 2 2 16 2" xfId="17951" xr:uid="{20C32D96-60DD-49B4-B574-A9BEA2305DDD}"/>
    <cellStyle name="Normal 4 2 2 17" xfId="10659" xr:uid="{D5F107FE-241E-4A54-9896-1BE00A2D9487}"/>
    <cellStyle name="Normal 4 2 2 17 2" xfId="20784" xr:uid="{89244287-5708-4D61-90BE-0E571C0FD86A}"/>
    <cellStyle name="Normal 4 2 2 18" xfId="24213" xr:uid="{16577A03-4354-466E-8F16-5738164D90DD}"/>
    <cellStyle name="Normal 4 2 2 19" xfId="13007" xr:uid="{1427ED45-52E4-403C-AB20-261D031642A5}"/>
    <cellStyle name="Normal 4 2 2 2" xfId="1059" xr:uid="{00000000-0005-0000-0000-000023040000}"/>
    <cellStyle name="Normal 4 2 2 2 10" xfId="8085" xr:uid="{592854CF-C742-474F-BAC2-CC452565B594}"/>
    <cellStyle name="Normal 4 2 2 2 10 2" xfId="15121" xr:uid="{FC8C3550-75BE-4A39-A49E-9F0EF55804C3}"/>
    <cellStyle name="Normal 4 2 2 2 11" xfId="8655" xr:uid="{DC0B1E67-D482-49FF-8C7C-5A4411EBF412}"/>
    <cellStyle name="Normal 4 2 2 2 11 2" xfId="17954" xr:uid="{C93B6FF5-3F97-4C77-8FF8-C9020C5B4869}"/>
    <cellStyle name="Normal 4 2 2 2 12" xfId="10662" xr:uid="{B3CFF9C9-2573-44C5-813B-5B26DBB3D307}"/>
    <cellStyle name="Normal 4 2 2 2 12 2" xfId="20787" xr:uid="{01D8ADD2-BEBB-4156-B71B-F6DC8A636BCF}"/>
    <cellStyle name="Normal 4 2 2 2 13" xfId="25303" xr:uid="{9F007D62-692C-45ED-95AC-B7312EDC629A}"/>
    <cellStyle name="Normal 4 2 2 2 14" xfId="13030" xr:uid="{4B614787-C3F7-4006-9595-241993B2DAC0}"/>
    <cellStyle name="Normal 4 2 2 2 2" xfId="1060" xr:uid="{00000000-0005-0000-0000-000024040000}"/>
    <cellStyle name="Normal 4 2 2 2 2 10" xfId="8656" xr:uid="{F13C43A7-6F49-4B39-A385-F3DF4C9C4918}"/>
    <cellStyle name="Normal 4 2 2 2 2 10 2" xfId="17955" xr:uid="{DEB81BBE-9B86-436D-A331-2208293D0394}"/>
    <cellStyle name="Normal 4 2 2 2 2 11" xfId="10663" xr:uid="{38C372A0-B0BC-48AF-B2AC-F8B2EF06CE38}"/>
    <cellStyle name="Normal 4 2 2 2 2 11 2" xfId="20788" xr:uid="{5924E6DF-E0A0-453B-8684-E5B412542B81}"/>
    <cellStyle name="Normal 4 2 2 2 2 12" xfId="24997" xr:uid="{48B5D492-AA3B-4016-A5BB-0A75B0649617}"/>
    <cellStyle name="Normal 4 2 2 2 2 13" xfId="13090" xr:uid="{77330F7F-5876-4017-9EEE-8ED198C95722}"/>
    <cellStyle name="Normal 4 2 2 2 2 2" xfId="1061" xr:uid="{00000000-0005-0000-0000-000025040000}"/>
    <cellStyle name="Normal 4 2 2 2 2 2 10" xfId="13655" xr:uid="{7BA6B16E-EC59-4F16-917D-292C7575C73C}"/>
    <cellStyle name="Normal 4 2 2 2 2 2 2" xfId="2087" xr:uid="{E1CF418A-5DFD-4CF4-9726-2A39F5E642F0}"/>
    <cellStyle name="Normal 4 2 2 2 2 2 2 2" xfId="2596" xr:uid="{5334B57F-6902-4032-9553-980018D5BC50}"/>
    <cellStyle name="Normal 4 2 2 2 2 2 2 2 2" xfId="7622" xr:uid="{D018FBE2-29D2-4F04-9520-2F54B39B89D2}"/>
    <cellStyle name="Normal 4 2 2 2 2 2 2 2 2 2" xfId="28250" xr:uid="{40EA36AF-EF37-4D92-86AF-72B76DDC9E34}"/>
    <cellStyle name="Normal 4 2 2 2 2 2 2 2 2 3" xfId="16509" xr:uid="{F486F808-B737-4D17-B2EE-EB8C554CB22D}"/>
    <cellStyle name="Normal 4 2 2 2 2 2 2 2 3" xfId="6444" xr:uid="{51DAEE55-D7B3-4ED7-80F4-6F93CF64D203}"/>
    <cellStyle name="Normal 4 2 2 2 2 2 2 2 3 2" xfId="19342" xr:uid="{9F045A7B-5B35-4582-B17B-4BD53DC00CAD}"/>
    <cellStyle name="Normal 4 2 2 2 2 2 2 2 4" xfId="11962" xr:uid="{129B5E04-F9BA-447B-82FC-15C135D2CC7C}"/>
    <cellStyle name="Normal 4 2 2 2 2 2 2 2 4 2" xfId="22175" xr:uid="{D57A85AB-DDF2-4CD6-9F7F-0ED1AA2755E0}"/>
    <cellStyle name="Normal 4 2 2 2 2 2 2 2 5" xfId="25932" xr:uid="{DE99555B-7753-40C3-8C37-F790BDDDFC29}"/>
    <cellStyle name="Normal 4 2 2 2 2 2 2 2 6" xfId="14435" xr:uid="{453988CC-16F2-41F8-8605-4CBACE85FF9B}"/>
    <cellStyle name="Normal 4 2 2 2 2 2 2 3" xfId="4745" xr:uid="{578A581D-9A94-4110-B7CC-D80D26D652B8}"/>
    <cellStyle name="Normal 4 2 2 2 2 2 2 3 2" xfId="10040" xr:uid="{BEF04886-8686-4E39-9338-62E75928FB98}"/>
    <cellStyle name="Normal 4 2 2 2 2 2 2 3 2 2" xfId="29486" xr:uid="{EAF49384-C7A1-44F1-ADF3-1D83C2AE5AB6}"/>
    <cellStyle name="Normal 4 2 2 2 2 2 2 3 2 3" xfId="20079" xr:uid="{B9753F79-B3E1-4FBE-9BD9-559AB3579FFF}"/>
    <cellStyle name="Normal 4 2 2 2 2 2 2 3 3" xfId="12694" xr:uid="{7E0B9847-2FFD-4CA3-A133-89CA84CB6A34}"/>
    <cellStyle name="Normal 4 2 2 2 2 2 2 3 3 2" xfId="22912" xr:uid="{5304971E-C9F1-473F-B139-C4ACF942D0A2}"/>
    <cellStyle name="Normal 4 2 2 2 2 2 2 3 4" xfId="24524" xr:uid="{3BCF108D-D59A-44B9-8505-425822522272}"/>
    <cellStyle name="Normal 4 2 2 2 2 2 2 3 5" xfId="17246" xr:uid="{5C9CD37A-659B-49EC-BB28-A185A709A428}"/>
    <cellStyle name="Normal 4 2 2 2 2 2 2 4" xfId="5930" xr:uid="{0C3F09D0-6882-4ECE-ADDC-A9527D7D3138}"/>
    <cellStyle name="Normal 4 2 2 2 2 2 2 4 2" xfId="28520" xr:uid="{ACA56893-5480-481E-8EC4-36C7C6346798}"/>
    <cellStyle name="Normal 4 2 2 2 2 2 2 4 3" xfId="16040" xr:uid="{964737F2-C21B-4750-99F7-CB73123172C6}"/>
    <cellStyle name="Normal 4 2 2 2 2 2 2 5" xfId="9368" xr:uid="{563556AB-B7E2-447D-B905-4D644006DE06}"/>
    <cellStyle name="Normal 4 2 2 2 2 2 2 5 2" xfId="18873" xr:uid="{EDE26A56-4434-4A07-B7CB-4A3D0DD21781}"/>
    <cellStyle name="Normal 4 2 2 2 2 2 2 6" xfId="11529" xr:uid="{D1441C8E-7E1D-4676-A2A1-EC121B4D7F4E}"/>
    <cellStyle name="Normal 4 2 2 2 2 2 2 6 2" xfId="21706" xr:uid="{CBE156F0-2C5B-425E-A35D-207CADE7C864}"/>
    <cellStyle name="Normal 4 2 2 2 2 2 2 7" xfId="24961" xr:uid="{E1441C4F-7E4A-47C2-BDF0-41723F70BFEC}"/>
    <cellStyle name="Normal 4 2 2 2 2 2 2 8" xfId="13819" xr:uid="{BC3F6C7D-54E1-4C1B-B1E0-EE0AFC22FF8A}"/>
    <cellStyle name="Normal 4 2 2 2 2 2 3" xfId="2597" xr:uid="{FDACDCD9-9D66-4BF6-B25B-32D27A37B94F}"/>
    <cellStyle name="Normal 4 2 2 2 2 2 3 2" xfId="4916" xr:uid="{780A15F0-8280-487E-8622-F0A8A6860CD4}"/>
    <cellStyle name="Normal 4 2 2 2 2 2 3 2 2" xfId="10187" xr:uid="{A3BC699D-4225-4CEF-85C8-0389CAD48597}"/>
    <cellStyle name="Normal 4 2 2 2 2 2 3 2 2 2" xfId="20260" xr:uid="{27A83685-55D6-4116-A83C-4FE1491E4618}"/>
    <cellStyle name="Normal 4 2 2 2 2 2 3 2 3" xfId="12865" xr:uid="{5A1A7491-225A-4076-95F9-228ECA00E2F5}"/>
    <cellStyle name="Normal 4 2 2 2 2 2 3 2 3 2" xfId="23093" xr:uid="{3E8ACFD1-B7CC-49F6-8F92-1C8172C137DB}"/>
    <cellStyle name="Normal 4 2 2 2 2 2 3 2 4" xfId="27192" xr:uid="{7A117518-5112-4814-A718-CBF5575EC941}"/>
    <cellStyle name="Normal 4 2 2 2 2 2 3 2 5" xfId="17427" xr:uid="{01593382-CDB2-4208-82E0-7DBAB6D12E0A}"/>
    <cellStyle name="Normal 4 2 2 2 2 2 3 3" xfId="6445" xr:uid="{10531A3A-BE3D-4034-96BA-7585A6ECB47A}"/>
    <cellStyle name="Normal 4 2 2 2 2 2 3 3 2" xfId="16510" xr:uid="{29937B77-0161-4A8B-9C6E-E369783FF198}"/>
    <cellStyle name="Normal 4 2 2 2 2 2 3 4" xfId="9573" xr:uid="{95883FFD-5DEC-418C-96B5-8350196435FA}"/>
    <cellStyle name="Normal 4 2 2 2 2 2 3 4 2" xfId="19343" xr:uid="{142D5171-D5F0-4897-A64C-E717ED15AC7F}"/>
    <cellStyle name="Normal 4 2 2 2 2 2 3 5" xfId="11963" xr:uid="{338FD634-D658-45C7-A21F-65CBD966279D}"/>
    <cellStyle name="Normal 4 2 2 2 2 2 3 5 2" xfId="22176" xr:uid="{3FB7E282-4EB6-4B21-9F6A-0E620600E99C}"/>
    <cellStyle name="Normal 4 2 2 2 2 2 3 6" xfId="24544" xr:uid="{52039BDE-E3E9-432E-9B9C-42298891732C}"/>
    <cellStyle name="Normal 4 2 2 2 2 2 3 7" xfId="14436" xr:uid="{E6BF31AA-ACC4-4790-89C5-3BC0DA29643C}"/>
    <cellStyle name="Normal 4 2 2 2 2 2 4" xfId="2595" xr:uid="{B4E0CDC5-DCD1-43DD-A3D4-F325DB30DBA2}"/>
    <cellStyle name="Normal 4 2 2 2 2 2 4 2" xfId="7621" xr:uid="{0F7FA368-8F76-4E30-B9A1-5F4A8CE610CC}"/>
    <cellStyle name="Normal 4 2 2 2 2 2 4 2 2" xfId="27068" xr:uid="{4880E102-FB25-4DDD-A903-9DC2CD7D4EF2}"/>
    <cellStyle name="Normal 4 2 2 2 2 2 4 2 3" xfId="16508" xr:uid="{D86B9E71-EFBD-4BC9-BE7E-D127FC784851}"/>
    <cellStyle name="Normal 4 2 2 2 2 2 4 3" xfId="6443" xr:uid="{4E026AC2-5B94-4B36-AD3F-CC60B71CEE15}"/>
    <cellStyle name="Normal 4 2 2 2 2 2 4 3 2" xfId="19341" xr:uid="{7F1DE180-FF44-46C7-A352-7AE2DA122182}"/>
    <cellStyle name="Normal 4 2 2 2 2 2 4 4" xfId="11961" xr:uid="{7E52EE02-1CA3-4345-BB2C-DAF7AFBD3B54}"/>
    <cellStyle name="Normal 4 2 2 2 2 2 4 4 2" xfId="22174" xr:uid="{7BAFFFAB-B953-49F5-BB5C-08E931D2AD6C}"/>
    <cellStyle name="Normal 4 2 2 2 2 2 4 5" xfId="25273" xr:uid="{71A5FC2D-B799-45D2-B6F5-5E40F39A3B5E}"/>
    <cellStyle name="Normal 4 2 2 2 2 2 4 6" xfId="14434" xr:uid="{BE7A2596-A5FE-4274-9CD2-96B3C0F495F2}"/>
    <cellStyle name="Normal 4 2 2 2 2 2 5" xfId="4670" xr:uid="{27F0D498-C8F2-4F96-B188-42D9CE45AB05}"/>
    <cellStyle name="Normal 4 2 2 2 2 2 5 2" xfId="6878" xr:uid="{36626986-2A01-48C5-A51F-394FB8D3B198}"/>
    <cellStyle name="Normal 4 2 2 2 2 2 5 2 2" xfId="29439" xr:uid="{6183A791-CD3A-4D71-8804-4FCC44647928}"/>
    <cellStyle name="Normal 4 2 2 2 2 2 5 2 3" xfId="20004" xr:uid="{DC853934-38E0-4AE9-8D50-047A3E546FDC}"/>
    <cellStyle name="Normal 4 2 2 2 2 2 5 3" xfId="12619" xr:uid="{B23C411B-CBF0-4DF3-91BA-E59214FB03BB}"/>
    <cellStyle name="Normal 4 2 2 2 2 2 5 3 2" xfId="22837" xr:uid="{345C4B6C-BEDE-4D8D-8232-D89D9B052C77}"/>
    <cellStyle name="Normal 4 2 2 2 2 2 5 4" xfId="25954" xr:uid="{77BD893C-2C6F-4E15-8BF9-758656C4E45F}"/>
    <cellStyle name="Normal 4 2 2 2 2 2 5 5" xfId="17171" xr:uid="{78AA144C-0FF0-4254-86E0-F6856FFA5B10}"/>
    <cellStyle name="Normal 4 2 2 2 2 2 6" xfId="5497" xr:uid="{A05F1FAA-5B59-4208-959E-EF3B658B244B}"/>
    <cellStyle name="Normal 4 2 2 2 2 2 6 2" xfId="26552" xr:uid="{C2CC9AC5-12A7-4123-9E30-831993DB5EB2}"/>
    <cellStyle name="Normal 4 2 2 2 2 2 6 3" xfId="15123" xr:uid="{8D1879AE-0347-4FC5-90E8-B6B0E85F8AF0}"/>
    <cellStyle name="Normal 4 2 2 2 2 2 7" xfId="8657" xr:uid="{60210494-1F57-447D-8C27-5722BF31811B}"/>
    <cellStyle name="Normal 4 2 2 2 2 2 7 2" xfId="17956" xr:uid="{61BFBE8A-8638-4911-BB4D-F23FFD067E72}"/>
    <cellStyle name="Normal 4 2 2 2 2 2 8" xfId="10664" xr:uid="{4E8D2C00-1E9C-4EB9-9A13-C9A0E89E330D}"/>
    <cellStyle name="Normal 4 2 2 2 2 2 8 2" xfId="20789" xr:uid="{5A263151-4FCF-4502-9835-BF350DE029B0}"/>
    <cellStyle name="Normal 4 2 2 2 2 2 9" xfId="23400" xr:uid="{3F11CE85-6B1E-4ED6-B282-14EBFEE88BEA}"/>
    <cellStyle name="Normal 4 2 2 2 2 3" xfId="2086" xr:uid="{4398710B-FE0A-4485-91AA-A25797248D8D}"/>
    <cellStyle name="Normal 4 2 2 2 2 3 2" xfId="2598" xr:uid="{21775434-76EF-41FB-B560-7376D95702C8}"/>
    <cellStyle name="Normal 4 2 2 2 2 3 2 2" xfId="7623" xr:uid="{33E1FA01-A8BE-4887-AB41-A7584FFE4109}"/>
    <cellStyle name="Normal 4 2 2 2 2 3 2 2 2" xfId="28652" xr:uid="{EEB6371C-B6B1-4058-9A4A-13925B703F38}"/>
    <cellStyle name="Normal 4 2 2 2 2 3 2 2 3" xfId="16511" xr:uid="{CF6E2875-69EE-4A69-92CB-DA4189A67016}"/>
    <cellStyle name="Normal 4 2 2 2 2 3 2 3" xfId="6446" xr:uid="{55E16F33-F699-49EE-9F19-0687BB35FACB}"/>
    <cellStyle name="Normal 4 2 2 2 2 3 2 3 2" xfId="19344" xr:uid="{CB9CA164-1EA0-420D-A8C9-4DE9E19A2B45}"/>
    <cellStyle name="Normal 4 2 2 2 2 3 2 4" xfId="11964" xr:uid="{D91EB0F7-08D6-4EA2-9697-01E90687E0D8}"/>
    <cellStyle name="Normal 4 2 2 2 2 3 2 4 2" xfId="22177" xr:uid="{A2FBD879-0578-491A-BD4A-A5273FEFAEE0}"/>
    <cellStyle name="Normal 4 2 2 2 2 3 2 5" xfId="24377" xr:uid="{B5150E84-08A1-42B6-AEFB-B26E6F176807}"/>
    <cellStyle name="Normal 4 2 2 2 2 3 2 6" xfId="14437" xr:uid="{D7C995FE-91A8-40A1-9419-B65CC666F6F6}"/>
    <cellStyle name="Normal 4 2 2 2 2 3 3" xfId="4744" xr:uid="{B332659C-E876-4642-8B5E-BF7749B16AA1}"/>
    <cellStyle name="Normal 4 2 2 2 2 3 3 2" xfId="10039" xr:uid="{C09D7300-DBE4-4345-B804-A9FC0F667E2C}"/>
    <cellStyle name="Normal 4 2 2 2 2 3 3 2 2" xfId="29485" xr:uid="{3CD54D0C-B4C3-4F34-B264-06A603288766}"/>
    <cellStyle name="Normal 4 2 2 2 2 3 3 2 3" xfId="20078" xr:uid="{53284E24-35EC-4232-B422-6697C9D2CE87}"/>
    <cellStyle name="Normal 4 2 2 2 2 3 3 3" xfId="12693" xr:uid="{7EA0CD9E-8C9E-4BCA-8B3D-CFD6ABC93269}"/>
    <cellStyle name="Normal 4 2 2 2 2 3 3 3 2" xfId="22911" xr:uid="{43E1CF4D-2342-4297-B699-C305B99ED1C8}"/>
    <cellStyle name="Normal 4 2 2 2 2 3 3 4" xfId="24460" xr:uid="{BDDD6189-69AF-4841-879F-156133D0EBF4}"/>
    <cellStyle name="Normal 4 2 2 2 2 3 3 5" xfId="17245" xr:uid="{9CB1B800-5A00-46AE-817B-F749F1C289E1}"/>
    <cellStyle name="Normal 4 2 2 2 2 3 4" xfId="5929" xr:uid="{6065E8BC-B393-4B15-82FD-66F18D04E803}"/>
    <cellStyle name="Normal 4 2 2 2 2 3 4 2" xfId="28897" xr:uid="{1DC24A4D-B745-4FA4-932B-C63F3518B27A}"/>
    <cellStyle name="Normal 4 2 2 2 2 3 4 3" xfId="16039" xr:uid="{FFFC0763-7C79-407F-8BB4-4CFCBBDC7B6B}"/>
    <cellStyle name="Normal 4 2 2 2 2 3 5" xfId="9367" xr:uid="{93171E53-1512-4859-A36A-2C47838CC383}"/>
    <cellStyle name="Normal 4 2 2 2 2 3 5 2" xfId="18872" xr:uid="{C0A44BCD-2DAC-4CE8-8424-929697C9F739}"/>
    <cellStyle name="Normal 4 2 2 2 2 3 6" xfId="11528" xr:uid="{D2AA4B7B-D6DF-458B-B13D-9A187552D4C6}"/>
    <cellStyle name="Normal 4 2 2 2 2 3 6 2" xfId="21705" xr:uid="{67377D9F-2351-4857-915F-D2D7EB9EFC91}"/>
    <cellStyle name="Normal 4 2 2 2 2 3 7" xfId="24420" xr:uid="{D3E8A5E2-14A2-4700-BCFA-6480B1F4CBEA}"/>
    <cellStyle name="Normal 4 2 2 2 2 3 8" xfId="13818" xr:uid="{94C34020-BFCD-4184-AA1C-7155F2D3EA68}"/>
    <cellStyle name="Normal 4 2 2 2 2 4" xfId="2599" xr:uid="{FFBFA6EE-613D-4E27-AF73-539D1E709C5E}"/>
    <cellStyle name="Normal 4 2 2 2 2 4 2" xfId="4917" xr:uid="{A2BDD7A5-050D-4682-8775-66EBBD2C7EC4}"/>
    <cellStyle name="Normal 4 2 2 2 2 4 2 2" xfId="10188" xr:uid="{D3CE2687-0A2F-4ECD-83EF-84B3A859BCD1}"/>
    <cellStyle name="Normal 4 2 2 2 2 4 2 2 2" xfId="20261" xr:uid="{77E4242E-538A-41CD-9B45-1DD70B4F4CD8}"/>
    <cellStyle name="Normal 4 2 2 2 2 4 2 3" xfId="12866" xr:uid="{6D1DBD1C-A5C0-4102-B380-153A9025EFBA}"/>
    <cellStyle name="Normal 4 2 2 2 2 4 2 3 2" xfId="23094" xr:uid="{06677D0F-CEC3-45AA-8C56-5225D072B751}"/>
    <cellStyle name="Normal 4 2 2 2 2 4 2 4" xfId="28306" xr:uid="{67C1B670-389B-488D-A796-201735E90CD4}"/>
    <cellStyle name="Normal 4 2 2 2 2 4 2 5" xfId="17428" xr:uid="{EB6D6408-1886-46DD-9C08-10EB353A1D50}"/>
    <cellStyle name="Normal 4 2 2 2 2 4 3" xfId="6447" xr:uid="{4CE46C05-BE02-4AB8-A4C7-F58B5F9B2D02}"/>
    <cellStyle name="Normal 4 2 2 2 2 4 3 2" xfId="16512" xr:uid="{F45B2288-DF79-48E7-A2FC-0AB7E70581D8}"/>
    <cellStyle name="Normal 4 2 2 2 2 4 4" xfId="9574" xr:uid="{83CFD69C-6D97-4F67-83EA-BD66DE8D7FDE}"/>
    <cellStyle name="Normal 4 2 2 2 2 4 4 2" xfId="19345" xr:uid="{BBDF93A9-0901-458F-AFA8-A3C135E5F0AF}"/>
    <cellStyle name="Normal 4 2 2 2 2 4 5" xfId="11965" xr:uid="{76FA3DAF-F75A-4288-873E-22394A29A5B1}"/>
    <cellStyle name="Normal 4 2 2 2 2 4 5 2" xfId="22178" xr:uid="{3242089C-E86F-49C3-9CAC-9B8A3802333B}"/>
    <cellStyle name="Normal 4 2 2 2 2 4 6" xfId="24101" xr:uid="{CF0A9B26-3886-43CB-A8C7-14E735266E26}"/>
    <cellStyle name="Normal 4 2 2 2 2 4 7" xfId="14438" xr:uid="{CA8ABC26-A8A3-4683-A72C-7B0E8FE8574A}"/>
    <cellStyle name="Normal 4 2 2 2 2 5" xfId="2594" xr:uid="{326B2E32-5858-4B4A-91B0-EC5297D8A4AF}"/>
    <cellStyle name="Normal 4 2 2 2 2 5 2" xfId="7620" xr:uid="{F585DBC5-7989-4FFF-AF76-D911B36CD3ED}"/>
    <cellStyle name="Normal 4 2 2 2 2 5 2 2" xfId="28364" xr:uid="{A9B72ABA-B47A-4E89-A2AB-B629527FD2B0}"/>
    <cellStyle name="Normal 4 2 2 2 2 5 2 3" xfId="16507" xr:uid="{8E23204A-168F-4C22-8F22-E2C418C61932}"/>
    <cellStyle name="Normal 4 2 2 2 2 5 3" xfId="6442" xr:uid="{050CC32A-8A38-4C16-AEA7-F96077AB9822}"/>
    <cellStyle name="Normal 4 2 2 2 2 5 3 2" xfId="19340" xr:uid="{1EB13791-609B-4266-82B3-B1BC2079F6B7}"/>
    <cellStyle name="Normal 4 2 2 2 2 5 4" xfId="11960" xr:uid="{B1651444-D4B0-4DDA-A3F2-4517B6BB4881}"/>
    <cellStyle name="Normal 4 2 2 2 2 5 4 2" xfId="22173" xr:uid="{4CD8750E-196E-4F2D-9885-5532ADFED14A}"/>
    <cellStyle name="Normal 4 2 2 2 2 5 5" xfId="24791" xr:uid="{30963FE0-B3EC-431E-8297-8BE2188740CA}"/>
    <cellStyle name="Normal 4 2 2 2 2 5 6" xfId="14433" xr:uid="{D218F25A-097E-4D73-8E63-B9DA85C4736D}"/>
    <cellStyle name="Normal 4 2 2 2 2 6" xfId="3542" xr:uid="{1C548AA9-727C-4630-B1A8-A62AB78D8A8E}"/>
    <cellStyle name="Normal 4 2 2 2 2 6 2" xfId="6877" xr:uid="{3D7DA105-428A-4124-B247-16CD778DE88A}"/>
    <cellStyle name="Normal 4 2 2 2 2 6 2 2" xfId="27627" xr:uid="{705C41BC-0D3B-4DC1-AC44-69292E75BA69}"/>
    <cellStyle name="Normal 4 2 2 2 2 6 2 3" xfId="15834" xr:uid="{006540DC-EEB9-4969-8AD6-183CFC5E3C7A}"/>
    <cellStyle name="Normal 4 2 2 2 2 6 3" xfId="9196" xr:uid="{D89E1394-BA78-4B44-9F20-AF6762898F1B}"/>
    <cellStyle name="Normal 4 2 2 2 2 6 3 2" xfId="18667" xr:uid="{DF4BE325-79A3-4EB5-BC8B-912D66112016}"/>
    <cellStyle name="Normal 4 2 2 2 2 6 4" xfId="11325" xr:uid="{26949B0E-E5F2-4EF6-AADE-6D8A91F83A98}"/>
    <cellStyle name="Normal 4 2 2 2 2 6 4 2" xfId="21500" xr:uid="{D5AFF2F9-36BA-4589-A463-D21586A3DEE6}"/>
    <cellStyle name="Normal 4 2 2 2 2 6 5" xfId="25453" xr:uid="{6916384A-4D18-447D-852E-126AE9D2917F}"/>
    <cellStyle name="Normal 4 2 2 2 2 6 6" xfId="13552" xr:uid="{6F3514E0-3EA2-4DA3-A27A-B0FC174AA225}"/>
    <cellStyle name="Normal 4 2 2 2 2 7" xfId="3284" xr:uid="{F6E88B2B-782A-4A77-A2A4-8DC48A33F247}"/>
    <cellStyle name="Normal 4 2 2 2 2 7 2" xfId="8972" xr:uid="{06B53F4A-3317-4287-8D7F-96D83F76D8B5}"/>
    <cellStyle name="Normal 4 2 2 2 2 7 2 2" xfId="18363" xr:uid="{994BF982-CE8E-49DA-A7DB-A08EAF9BABE9}"/>
    <cellStyle name="Normal 4 2 2 2 2 7 3" xfId="11045" xr:uid="{51E94089-B419-4A10-A40D-EF24C96F570B}"/>
    <cellStyle name="Normal 4 2 2 2 2 7 3 2" xfId="21196" xr:uid="{562142DA-A204-4AD3-A74C-E5825C5FA3B6}"/>
    <cellStyle name="Normal 4 2 2 2 2 7 4" xfId="23387" xr:uid="{A7FCFD1C-E4A5-48F5-AD0E-BDB9E89253BD}"/>
    <cellStyle name="Normal 4 2 2 2 2 7 5" xfId="15530" xr:uid="{E4D9C230-006B-4ABC-B667-3148002700F8}"/>
    <cellStyle name="Normal 4 2 2 2 2 8" xfId="4227" xr:uid="{AB311B62-E04D-474E-A2ED-B31A872A50F2}"/>
    <cellStyle name="Normal 4 2 2 2 2 8 2" xfId="9676" xr:uid="{CCBA931B-2D1F-4B33-A3FD-EE9301DA3C91}"/>
    <cellStyle name="Normal 4 2 2 2 2 8 2 2" xfId="19623" xr:uid="{60586927-1893-4EAD-989A-75F744EAA28A}"/>
    <cellStyle name="Normal 4 2 2 2 2 8 3" xfId="12240" xr:uid="{124CC50E-1F04-47AC-AF99-8B3AB0BE7FA2}"/>
    <cellStyle name="Normal 4 2 2 2 2 8 3 2" xfId="22456" xr:uid="{75A3D36C-3C4C-49EE-9321-CD8EE73BA993}"/>
    <cellStyle name="Normal 4 2 2 2 2 8 4" xfId="16790" xr:uid="{F23A0554-E4AA-422B-A464-E64DC59E05F8}"/>
    <cellStyle name="Normal 4 2 2 2 2 9" xfId="8086" xr:uid="{09B9C6AB-3D73-480C-9133-EABD54B9CF90}"/>
    <cellStyle name="Normal 4 2 2 2 2 9 2" xfId="15122" xr:uid="{53FDBBEA-1D9F-41A9-8856-261EE49C477E}"/>
    <cellStyle name="Normal 4 2 2 2 3" xfId="1062" xr:uid="{00000000-0005-0000-0000-000026040000}"/>
    <cellStyle name="Normal 4 2 2 2 3 10" xfId="10665" xr:uid="{CDA5E2BE-8860-47CB-A337-794E984C8A94}"/>
    <cellStyle name="Normal 4 2 2 2 3 10 2" xfId="20790" xr:uid="{7F843270-A260-4BCC-B27F-22086508501A}"/>
    <cellStyle name="Normal 4 2 2 2 3 11" xfId="24323" xr:uid="{E0ECD9AF-7E3C-4E77-BF7E-787E19B122D9}"/>
    <cellStyle name="Normal 4 2 2 2 3 12" xfId="13190" xr:uid="{62AF8A5B-B5CA-4FAA-AD00-A4F6B4FF87A0}"/>
    <cellStyle name="Normal 4 2 2 2 3 2" xfId="2088" xr:uid="{D2591B1E-E061-4BF2-A7DE-64B43E3F7280}"/>
    <cellStyle name="Normal 4 2 2 2 3 2 2" xfId="2601" xr:uid="{B0EB7738-8F17-4959-9FC4-0096A965BB0F}"/>
    <cellStyle name="Normal 4 2 2 2 3 2 2 2" xfId="7625" xr:uid="{E64B982B-207F-4121-BD86-140DB06CA9CD}"/>
    <cellStyle name="Normal 4 2 2 2 3 2 2 2 2" xfId="28448" xr:uid="{6CDE66EF-2EDE-4D94-A62D-D92D429F1914}"/>
    <cellStyle name="Normal 4 2 2 2 3 2 2 2 3" xfId="16514" xr:uid="{16997A24-3F2F-48F1-8F5D-D49BE9112FFE}"/>
    <cellStyle name="Normal 4 2 2 2 3 2 2 3" xfId="6449" xr:uid="{82D3F573-D465-4CED-8A60-EE54AABC8159}"/>
    <cellStyle name="Normal 4 2 2 2 3 2 2 3 2" xfId="19347" xr:uid="{5F432126-1140-4C19-9BA7-54BEA78B6641}"/>
    <cellStyle name="Normal 4 2 2 2 3 2 2 4" xfId="11967" xr:uid="{04963F1B-16C4-452D-A5F3-D033A9CCF2C8}"/>
    <cellStyle name="Normal 4 2 2 2 3 2 2 4 2" xfId="22180" xr:uid="{59B5C706-D904-44C2-9E93-A91E0381AFDA}"/>
    <cellStyle name="Normal 4 2 2 2 3 2 2 5" xfId="24600" xr:uid="{A0625D07-ECAB-4411-B8C3-6AAA0CB80DB1}"/>
    <cellStyle name="Normal 4 2 2 2 3 2 2 6" xfId="14440" xr:uid="{A94C4C1F-5FA9-4831-A150-260CAEE91C6C}"/>
    <cellStyle name="Normal 4 2 2 2 3 2 3" xfId="4746" xr:uid="{4EC45E1E-A021-43D0-BD41-A6D6B08E0526}"/>
    <cellStyle name="Normal 4 2 2 2 3 2 3 2" xfId="10041" xr:uid="{050AB16C-1673-4BBD-B50F-4455485BB6BB}"/>
    <cellStyle name="Normal 4 2 2 2 3 2 3 2 2" xfId="29487" xr:uid="{E01BFA2E-1988-42C7-A51B-7498DFB75D7C}"/>
    <cellStyle name="Normal 4 2 2 2 3 2 3 2 3" xfId="20080" xr:uid="{313F4234-EED6-4F5E-83D4-684518A74D23}"/>
    <cellStyle name="Normal 4 2 2 2 3 2 3 3" xfId="12695" xr:uid="{09FA22C7-0B5F-4752-9993-950594BE8586}"/>
    <cellStyle name="Normal 4 2 2 2 3 2 3 3 2" xfId="22913" xr:uid="{F4E8B931-DCD5-4C39-84C1-C262D735A307}"/>
    <cellStyle name="Normal 4 2 2 2 3 2 3 4" xfId="24553" xr:uid="{23C02F30-4525-4A77-B25C-E7B3A53CDCDD}"/>
    <cellStyle name="Normal 4 2 2 2 3 2 3 5" xfId="17247" xr:uid="{406C32AE-34EE-495A-825B-A6E6CA49A5C4}"/>
    <cellStyle name="Normal 4 2 2 2 3 2 4" xfId="5931" xr:uid="{D043E740-317A-4D62-802C-FE8F99B05D43}"/>
    <cellStyle name="Normal 4 2 2 2 3 2 4 2" xfId="26638" xr:uid="{103330D4-B627-4B08-B195-1737D269450A}"/>
    <cellStyle name="Normal 4 2 2 2 3 2 4 3" xfId="16041" xr:uid="{FFFA900F-1CBE-41FD-80A8-A72023F79C76}"/>
    <cellStyle name="Normal 4 2 2 2 3 2 5" xfId="9369" xr:uid="{2AF3D8EF-3D16-4938-A5DD-509287AD308A}"/>
    <cellStyle name="Normal 4 2 2 2 3 2 5 2" xfId="18874" xr:uid="{37CAC31F-9709-41CC-AC17-F7AD5AEDF55D}"/>
    <cellStyle name="Normal 4 2 2 2 3 2 6" xfId="11530" xr:uid="{92BDD631-DC63-4B38-887B-72D37A97BF4F}"/>
    <cellStyle name="Normal 4 2 2 2 3 2 6 2" xfId="21707" xr:uid="{CDB7B184-D461-476B-9EF5-355FB9A5B577}"/>
    <cellStyle name="Normal 4 2 2 2 3 2 7" xfId="25129" xr:uid="{9432DCF9-0F4F-46D3-A977-C1FFF2998B4B}"/>
    <cellStyle name="Normal 4 2 2 2 3 2 8" xfId="13820" xr:uid="{F330EE03-9B13-4F88-895E-349C58784854}"/>
    <cellStyle name="Normal 4 2 2 2 3 3" xfId="2602" xr:uid="{C4FF02A3-5EEE-4D9F-BDEF-5827D091F166}"/>
    <cellStyle name="Normal 4 2 2 2 3 3 2" xfId="4918" xr:uid="{7B84B474-F417-4D24-A020-5FFF4B4606CE}"/>
    <cellStyle name="Normal 4 2 2 2 3 3 2 2" xfId="10189" xr:uid="{F0D759FA-94D7-4196-9715-C6FA919E8CA6}"/>
    <cellStyle name="Normal 4 2 2 2 3 3 2 2 2" xfId="29607" xr:uid="{08391D69-28FA-43C2-A474-36532A3ED687}"/>
    <cellStyle name="Normal 4 2 2 2 3 3 2 2 3" xfId="20262" xr:uid="{7870CC4E-936B-4D3A-B5AA-FF1EA56659B8}"/>
    <cellStyle name="Normal 4 2 2 2 3 3 2 3" xfId="12867" xr:uid="{8BC3CD4F-4373-4457-BC09-518F6D5C0EF3}"/>
    <cellStyle name="Normal 4 2 2 2 3 3 2 3 2" xfId="23095" xr:uid="{53AB5E60-647F-474C-BB10-B1823730E639}"/>
    <cellStyle name="Normal 4 2 2 2 3 3 2 4" xfId="25562" xr:uid="{A50644D1-7E10-4B50-9A7E-FDCE9A38C7A8}"/>
    <cellStyle name="Normal 4 2 2 2 3 3 2 5" xfId="17429" xr:uid="{B3D880F3-33E7-434D-B7E7-A0AD471E7459}"/>
    <cellStyle name="Normal 4 2 2 2 3 3 3" xfId="6450" xr:uid="{AC047AFC-9506-4285-BB66-A91618751148}"/>
    <cellStyle name="Normal 4 2 2 2 3 3 3 2" xfId="26606" xr:uid="{E9F6FC49-59BE-41E9-A1EA-4FF900177D61}"/>
    <cellStyle name="Normal 4 2 2 2 3 3 3 3" xfId="16515" xr:uid="{B8107ECF-C6DA-4D8B-BED6-AA5E677DB095}"/>
    <cellStyle name="Normal 4 2 2 2 3 3 4" xfId="9575" xr:uid="{0DDB2CC8-33F3-406A-BA49-BE3B0156131E}"/>
    <cellStyle name="Normal 4 2 2 2 3 3 4 2" xfId="19348" xr:uid="{027F6DC4-24C3-44B5-9199-29302E556423}"/>
    <cellStyle name="Normal 4 2 2 2 3 3 5" xfId="11968" xr:uid="{D06DEBBD-5C94-4F4E-9108-D21649BE1EF1}"/>
    <cellStyle name="Normal 4 2 2 2 3 3 5 2" xfId="22181" xr:uid="{1424336C-6E1A-436C-8079-8B41E182AD3C}"/>
    <cellStyle name="Normal 4 2 2 2 3 3 6" xfId="25523" xr:uid="{0ADA098E-1328-4FCF-B103-003A31028FB2}"/>
    <cellStyle name="Normal 4 2 2 2 3 3 7" xfId="14441" xr:uid="{8AF2E432-3B47-4655-8CA4-BA46B9228D57}"/>
    <cellStyle name="Normal 4 2 2 2 3 4" xfId="2600" xr:uid="{5B1A80FB-B749-45AE-907B-EA7CE9E3E5E4}"/>
    <cellStyle name="Normal 4 2 2 2 3 4 2" xfId="7624" xr:uid="{1C44CC02-59D8-48D6-B8E2-1540096A62B7}"/>
    <cellStyle name="Normal 4 2 2 2 3 4 2 2" xfId="27084" xr:uid="{F8587A02-BF19-4570-B566-4DFE918E93BD}"/>
    <cellStyle name="Normal 4 2 2 2 3 4 2 3" xfId="16513" xr:uid="{749B86E4-A2AD-4874-9C84-CCA5EC0F2EC4}"/>
    <cellStyle name="Normal 4 2 2 2 3 4 3" xfId="6448" xr:uid="{6345B3F1-783B-403F-8C83-B998202C06E8}"/>
    <cellStyle name="Normal 4 2 2 2 3 4 3 2" xfId="19346" xr:uid="{46A2895B-F7DE-46A2-9A52-74FD9BED8A1D}"/>
    <cellStyle name="Normal 4 2 2 2 3 4 4" xfId="11966" xr:uid="{F8C0FB81-6AEE-4B74-82DF-6EA2867024B7}"/>
    <cellStyle name="Normal 4 2 2 2 3 4 4 2" xfId="22179" xr:uid="{3DC30394-DC92-408D-84D6-470383B17D15}"/>
    <cellStyle name="Normal 4 2 2 2 3 4 5" xfId="25423" xr:uid="{868F7988-13BC-448F-8619-83EA42AC4275}"/>
    <cellStyle name="Normal 4 2 2 2 3 4 6" xfId="14439" xr:uid="{0C93FD8B-BD7D-4412-BE7B-1A978DA3C688}"/>
    <cellStyle name="Normal 4 2 2 2 3 5" xfId="3569" xr:uid="{03C0F5EF-F777-4B5A-A874-22DD590AF170}"/>
    <cellStyle name="Normal 4 2 2 2 3 5 2" xfId="6879" xr:uid="{3484E44B-EC39-48B0-95E5-04043EFBD8A8}"/>
    <cellStyle name="Normal 4 2 2 2 3 5 2 2" xfId="28401" xr:uid="{20733FE9-9936-455D-974A-BE3671228FC0}"/>
    <cellStyle name="Normal 4 2 2 2 3 5 2 3" xfId="15877" xr:uid="{08A77DF2-F69C-4006-B34F-9C2FD2933817}"/>
    <cellStyle name="Normal 4 2 2 2 3 5 3" xfId="9223" xr:uid="{B30DA7BD-2BD2-469E-9349-5CC7647F247F}"/>
    <cellStyle name="Normal 4 2 2 2 3 5 3 2" xfId="18710" xr:uid="{93C859D0-DE3A-4AAE-888F-70E97DEEB2AB}"/>
    <cellStyle name="Normal 4 2 2 2 3 5 4" xfId="11366" xr:uid="{5697C20C-ED41-412D-9C14-E44ED5155683}"/>
    <cellStyle name="Normal 4 2 2 2 3 5 4 2" xfId="21543" xr:uid="{8923B628-53C6-4906-BEBA-073090390428}"/>
    <cellStyle name="Normal 4 2 2 2 3 5 5" xfId="25844" xr:uid="{BA9150B8-2FC6-44ED-BDFB-F15D97C8E56E}"/>
    <cellStyle name="Normal 4 2 2 2 3 5 6" xfId="13595" xr:uid="{354946A9-EDB3-4959-AA7C-6A1AD1B5F8AD}"/>
    <cellStyle name="Normal 4 2 2 2 3 6" xfId="3370" xr:uid="{DEE8EF5A-D48D-4186-9996-0E364A41763C}"/>
    <cellStyle name="Normal 4 2 2 2 3 6 2" xfId="9042" xr:uid="{63376746-AAB7-4353-9038-A62D9FF25B7F}"/>
    <cellStyle name="Normal 4 2 2 2 3 6 2 2" xfId="18461" xr:uid="{D744EBE3-66F6-4F99-8401-9B872BD05C5D}"/>
    <cellStyle name="Normal 4 2 2 2 3 6 3" xfId="11131" xr:uid="{F95D3223-D618-4584-88A3-484B2C2F67B5}"/>
    <cellStyle name="Normal 4 2 2 2 3 6 3 2" xfId="21294" xr:uid="{EAE1BEBB-47F4-47E4-A498-344DD7BF5915}"/>
    <cellStyle name="Normal 4 2 2 2 3 6 4" xfId="25897" xr:uid="{F6723E88-5CB0-4E9D-831E-1411C6CE99C9}"/>
    <cellStyle name="Normal 4 2 2 2 3 6 5" xfId="15628" xr:uid="{C29EE6AD-2997-4D50-A306-71392280D307}"/>
    <cellStyle name="Normal 4 2 2 2 3 7" xfId="4304" xr:uid="{C591600E-F956-42CA-A879-F2EEA8E8B318}"/>
    <cellStyle name="Normal 4 2 2 2 3 7 2" xfId="9747" xr:uid="{0E2F1327-043F-42E5-ABEC-C903FB66E9CD}"/>
    <cellStyle name="Normal 4 2 2 2 3 7 2 2" xfId="19696" xr:uid="{3C2C2840-C375-41B4-91EE-6E0229105FBC}"/>
    <cellStyle name="Normal 4 2 2 2 3 7 3" xfId="12313" xr:uid="{DE1F2A9F-44DE-46B0-BEE1-AC065265072C}"/>
    <cellStyle name="Normal 4 2 2 2 3 7 3 2" xfId="22529" xr:uid="{5B3B749F-FB6E-43EB-9F17-AECC9594D7C3}"/>
    <cellStyle name="Normal 4 2 2 2 3 7 4" xfId="16863" xr:uid="{BC9CDA7C-0AAB-4F1D-A0BC-4CAE0C9280BD}"/>
    <cellStyle name="Normal 4 2 2 2 3 8" xfId="8087" xr:uid="{86D73D5B-6D64-4746-BB34-C8E31318EE1C}"/>
    <cellStyle name="Normal 4 2 2 2 3 8 2" xfId="15124" xr:uid="{E5FCFBAE-CBCB-4BA9-8F67-9334D7CD6B6F}"/>
    <cellStyle name="Normal 4 2 2 2 3 9" xfId="8658" xr:uid="{1F625B18-DD3D-46B2-B937-504DE428B42E}"/>
    <cellStyle name="Normal 4 2 2 2 3 9 2" xfId="17957" xr:uid="{B37F3026-5A41-4F9F-BBEC-2F4E71F45A57}"/>
    <cellStyle name="Normal 4 2 2 2 4" xfId="1063" xr:uid="{00000000-0005-0000-0000-000027040000}"/>
    <cellStyle name="Normal 4 2 2 2 4 2" xfId="2603" xr:uid="{C16B482A-CBAF-476E-B210-23D9D74F5457}"/>
    <cellStyle name="Normal 4 2 2 2 4 2 2" xfId="7626" xr:uid="{465C843F-D72E-4BC7-A9B7-95FD9390E1E6}"/>
    <cellStyle name="Normal 4 2 2 2 4 2 2 2" xfId="27548" xr:uid="{9D3FEA36-C355-4C9B-9F9D-32A41D5968B8}"/>
    <cellStyle name="Normal 4 2 2 2 4 2 2 3" xfId="16516" xr:uid="{709F7547-5B14-4DAB-B70D-3FF8CDACF59D}"/>
    <cellStyle name="Normal 4 2 2 2 4 2 3" xfId="6451" xr:uid="{CC33C3AD-4745-4F32-8272-91F6F7B0EBFD}"/>
    <cellStyle name="Normal 4 2 2 2 4 2 3 2" xfId="19349" xr:uid="{C41EBE2B-D8D3-4BD7-8486-76394CD2E50B}"/>
    <cellStyle name="Normal 4 2 2 2 4 2 4" xfId="11969" xr:uid="{47A32A45-3C9C-4B0C-855E-650065D15FA8}"/>
    <cellStyle name="Normal 4 2 2 2 4 2 4 2" xfId="22182" xr:uid="{B3ED5DE4-DF64-42EA-85E2-6932356CBD31}"/>
    <cellStyle name="Normal 4 2 2 2 4 2 5" xfId="25894" xr:uid="{3164252D-4219-486A-9A64-ACCE2DB3BAD9}"/>
    <cellStyle name="Normal 4 2 2 2 4 2 6" xfId="14442" xr:uid="{EF0BAD1A-E772-499B-B80E-444297F1EC72}"/>
    <cellStyle name="Normal 4 2 2 2 4 3" xfId="3687" xr:uid="{D8F982A9-1092-41D2-BD91-3B53C621D1C8}"/>
    <cellStyle name="Normal 4 2 2 2 4 3 2" xfId="8343" xr:uid="{761E5D09-B7C2-4802-BB49-C6422F3BB5CD}"/>
    <cellStyle name="Normal 4 2 2 2 4 3 2 2" xfId="28852" xr:uid="{A9A9783D-2DB6-4D47-9409-C26B8DF335FE}"/>
    <cellStyle name="Normal 4 2 2 2 4 3 2 3" xfId="16038" xr:uid="{F7CBFB50-1C38-4418-8B41-82EF0CE6BB89}"/>
    <cellStyle name="Normal 4 2 2 2 4 3 3" xfId="9366" xr:uid="{871E3E6A-B0B2-494A-96B7-D378927DFA5C}"/>
    <cellStyle name="Normal 4 2 2 2 4 3 3 2" xfId="18871" xr:uid="{AF7FFAD0-9652-4451-A7FB-E90A282866B8}"/>
    <cellStyle name="Normal 4 2 2 2 4 3 4" xfId="11527" xr:uid="{7CDFBC39-50C5-48B0-8957-4AAF284FBB8C}"/>
    <cellStyle name="Normal 4 2 2 2 4 3 4 2" xfId="21704" xr:uid="{7D83B67E-F6BA-431C-8CA8-BA30F4CAD4EC}"/>
    <cellStyle name="Normal 4 2 2 2 4 3 5" xfId="24799" xr:uid="{3B47C048-BFF3-4B50-A061-66A09BD48A87}"/>
    <cellStyle name="Normal 4 2 2 2 4 3 6" xfId="13817" xr:uid="{02333E14-9424-47BF-877C-45F6DEA8432C}"/>
    <cellStyle name="Normal 4 2 2 2 4 4" xfId="4602" xr:uid="{0DAD892E-7C37-4C2E-BC56-80355ABA49CB}"/>
    <cellStyle name="Normal 4 2 2 2 4 4 2" xfId="9941" xr:uid="{56E45FF9-0127-4639-BD42-B3D5E5900AD4}"/>
    <cellStyle name="Normal 4 2 2 2 4 4 2 2" xfId="19936" xr:uid="{0A13D332-849C-483F-892A-0C2346B2C137}"/>
    <cellStyle name="Normal 4 2 2 2 4 4 3" xfId="12551" xr:uid="{BC378062-4009-45E9-BF04-2B87959852DB}"/>
    <cellStyle name="Normal 4 2 2 2 4 4 3 2" xfId="22769" xr:uid="{01286ECD-BA84-45FD-B039-B2F3C18F2C52}"/>
    <cellStyle name="Normal 4 2 2 2 4 4 4" xfId="23373" xr:uid="{E1050BE9-3C99-4330-B0BA-14D0305EE808}"/>
    <cellStyle name="Normal 4 2 2 2 4 4 5" xfId="17103" xr:uid="{023E7FDA-F575-4AD5-A8BC-9DF696DF63B8}"/>
    <cellStyle name="Normal 4 2 2 2 4 5" xfId="8088" xr:uid="{529A6F8E-1CFD-4F0F-B9FF-DF747AED2025}"/>
    <cellStyle name="Normal 4 2 2 2 4 5 2" xfId="15125" xr:uid="{49F8B3DB-5D7E-4417-A5EE-708A593F117A}"/>
    <cellStyle name="Normal 4 2 2 2 4 6" xfId="8659" xr:uid="{83B1589D-A72E-4108-B3D1-716EBE138D9D}"/>
    <cellStyle name="Normal 4 2 2 2 4 6 2" xfId="17958" xr:uid="{4CAD47FA-8EC3-4B59-B069-85BCC04C6F35}"/>
    <cellStyle name="Normal 4 2 2 2 4 7" xfId="10666" xr:uid="{76C5F77A-48AF-474D-AE68-E54A37B13114}"/>
    <cellStyle name="Normal 4 2 2 2 4 7 2" xfId="20791" xr:uid="{0A8A4461-C766-4DA8-8E23-2DB80B6175A2}"/>
    <cellStyle name="Normal 4 2 2 2 4 8" xfId="25404" xr:uid="{8E1F41DF-1FDE-4311-99AC-DE1A993B1D5C}"/>
    <cellStyle name="Normal 4 2 2 2 4 9" xfId="13348" xr:uid="{161AFE5E-A9AD-4F10-B447-74342B27D9BC}"/>
    <cellStyle name="Normal 4 2 2 2 5" xfId="2085" xr:uid="{A4328932-DC56-4A2E-8354-14484534E2A0}"/>
    <cellStyle name="Normal 4 2 2 2 5 2" xfId="4919" xr:uid="{FF1085B5-06FD-47C7-90BC-6D545B73B61F}"/>
    <cellStyle name="Normal 4 2 2 2 5 2 2" xfId="10190" xr:uid="{F9796E87-F5D4-4127-9F62-0B6790E657EB}"/>
    <cellStyle name="Normal 4 2 2 2 5 2 2 2" xfId="29608" xr:uid="{05DA11AB-703F-433A-81F8-840736705B6F}"/>
    <cellStyle name="Normal 4 2 2 2 5 2 2 3" xfId="20263" xr:uid="{779EE744-5B13-42F1-973B-1D2AAFBDCB6A}"/>
    <cellStyle name="Normal 4 2 2 2 5 2 3" xfId="12868" xr:uid="{49EAFED1-0187-4AEC-A604-70DA84A12F57}"/>
    <cellStyle name="Normal 4 2 2 2 5 2 3 2" xfId="23096" xr:uid="{85F732D9-593A-4D5C-ADB4-DEB401DC5EB3}"/>
    <cellStyle name="Normal 4 2 2 2 5 2 4" xfId="23998" xr:uid="{FD0743BF-E5F0-44D9-AE1C-EC01DBC5997C}"/>
    <cellStyle name="Normal 4 2 2 2 5 2 5" xfId="17430" xr:uid="{40556025-6706-4482-A1D5-AF1CD93EA8F2}"/>
    <cellStyle name="Normal 4 2 2 2 5 3" xfId="5928" xr:uid="{1E0E165F-3116-48D6-8FBE-66F7D8D85B24}"/>
    <cellStyle name="Normal 4 2 2 2 5 3 2" xfId="28037" xr:uid="{FB5B6850-DB35-4DF4-A0BC-163ACE57752E}"/>
    <cellStyle name="Normal 4 2 2 2 5 3 3" xfId="16517" xr:uid="{2E7E6B47-B3D9-47E7-B9DB-BC474F603AAA}"/>
    <cellStyle name="Normal 4 2 2 2 5 4" xfId="9576" xr:uid="{A377F774-E30D-4BDC-AD79-D63B457A135B}"/>
    <cellStyle name="Normal 4 2 2 2 5 4 2" xfId="19350" xr:uid="{EDA10F0D-9F48-48B9-9638-D93D92DB9970}"/>
    <cellStyle name="Normal 4 2 2 2 5 5" xfId="11970" xr:uid="{9F855879-3312-4B8A-80EB-4325CE5A22FC}"/>
    <cellStyle name="Normal 4 2 2 2 5 5 2" xfId="22183" xr:uid="{DE4D4683-81D2-4383-905B-1143369D9995}"/>
    <cellStyle name="Normal 4 2 2 2 5 6" xfId="24190" xr:uid="{4D6F5633-F489-43CA-A219-F1855795E412}"/>
    <cellStyle name="Normal 4 2 2 2 5 7" xfId="14443" xr:uid="{603428BD-AC96-4501-BD45-A062F2CAE272}"/>
    <cellStyle name="Normal 4 2 2 2 6" xfId="2386" xr:uid="{3047C83D-1E1F-40B5-96F3-8FA1A0E2B2BE}"/>
    <cellStyle name="Normal 4 2 2 2 6 2" xfId="7483" xr:uid="{8A881E10-5567-408B-8951-648763FF8270}"/>
    <cellStyle name="Normal 4 2 2 2 6 2 2" xfId="27954" xr:uid="{228888B9-A3A2-4169-9C60-8384F353EEF1}"/>
    <cellStyle name="Normal 4 2 2 2 6 2 3" xfId="16188" xr:uid="{220941AC-775F-4BDA-944B-54588E3785FF}"/>
    <cellStyle name="Normal 4 2 2 2 6 3" xfId="6256" xr:uid="{70FD4913-4D39-45F3-8884-B2AE26EDD7E2}"/>
    <cellStyle name="Normal 4 2 2 2 6 3 2" xfId="19021" xr:uid="{27B49B87-155D-449B-9502-C15810D12CC4}"/>
    <cellStyle name="Normal 4 2 2 2 6 4" xfId="11666" xr:uid="{8C369832-B249-4D3E-A9F2-8D2B09F5511D}"/>
    <cellStyle name="Normal 4 2 2 2 6 4 2" xfId="21854" xr:uid="{3B0E1424-8E84-47E4-9F3A-7B1F4B48B61C}"/>
    <cellStyle name="Normal 4 2 2 2 6 5" xfId="23247" xr:uid="{01C74168-B186-491C-BD4F-E8BB9B89A949}"/>
    <cellStyle name="Normal 4 2 2 2 6 6" xfId="14046" xr:uid="{AAC2B6A2-AB8B-44BE-9AF7-B8EE930C4780}"/>
    <cellStyle name="Normal 4 2 2 2 7" xfId="3492" xr:uid="{283E8F3C-0823-4217-A323-FED86243A1AF}"/>
    <cellStyle name="Normal 4 2 2 2 7 2" xfId="6876" xr:uid="{863EFF54-7756-4679-8198-240D82AC720A}"/>
    <cellStyle name="Normal 4 2 2 2 7 2 2" xfId="27195" xr:uid="{83589FBF-5559-4D59-8EBA-C2E4763E6E8A}"/>
    <cellStyle name="Normal 4 2 2 2 7 2 3" xfId="15774" xr:uid="{94D36343-A34E-481F-95BF-9E6BAD864AA8}"/>
    <cellStyle name="Normal 4 2 2 2 7 3" xfId="9146" xr:uid="{26E9F076-F254-4824-92F1-D3517745F658}"/>
    <cellStyle name="Normal 4 2 2 2 7 3 2" xfId="18607" xr:uid="{AA250FB2-3A79-4096-AC54-7C73F7B42232}"/>
    <cellStyle name="Normal 4 2 2 2 7 4" xfId="11265" xr:uid="{B5AB4E25-FE28-47D7-A477-EAF7D3C5E394}"/>
    <cellStyle name="Normal 4 2 2 2 7 4 2" xfId="21440" xr:uid="{49D634CE-E390-4E08-98A3-DDE95563404E}"/>
    <cellStyle name="Normal 4 2 2 2 7 5" xfId="25681" xr:uid="{8171DC0A-1273-4CE8-B28C-17AF199DADC0}"/>
    <cellStyle name="Normal 4 2 2 2 7 6" xfId="13492" xr:uid="{A13FBE8A-5CCF-4BED-A0EA-D7D1C87014EC}"/>
    <cellStyle name="Normal 4 2 2 2 8" xfId="3224" xr:uid="{5DE299B8-E544-4DCD-B9CC-7604ABC0F883}"/>
    <cellStyle name="Normal 4 2 2 2 8 2" xfId="8912" xr:uid="{721B15A3-F03D-44F2-B9FC-B221931B3875}"/>
    <cellStyle name="Normal 4 2 2 2 8 2 2" xfId="18303" xr:uid="{DC7213E3-72E5-42EE-A82F-59DC9CC97F34}"/>
    <cellStyle name="Normal 4 2 2 2 8 3" xfId="10985" xr:uid="{CD69C02A-43FF-4EBF-ABEF-1CEC5BFD568D}"/>
    <cellStyle name="Normal 4 2 2 2 8 3 2" xfId="21136" xr:uid="{CD92F33D-4BC3-4C61-AEEC-55BCD107E17C}"/>
    <cellStyle name="Normal 4 2 2 2 8 4" xfId="23465" xr:uid="{53A1E290-90CC-4339-8C64-F637AE40944F}"/>
    <cellStyle name="Normal 4 2 2 2 8 5" xfId="15470" xr:uid="{BE769440-6462-4B53-8554-95A400183C1C}"/>
    <cellStyle name="Normal 4 2 2 2 9" xfId="4393" xr:uid="{484E6607-5AE9-44E7-912D-279E31D411EF}"/>
    <cellStyle name="Normal 4 2 2 2 9 2" xfId="9814" xr:uid="{A58C823F-3E7E-467A-9D10-AB8C90DF70F5}"/>
    <cellStyle name="Normal 4 2 2 2 9 2 2" xfId="19779" xr:uid="{ADF0A627-6857-4AA1-BFCA-C963F2E681AF}"/>
    <cellStyle name="Normal 4 2 2 2 9 3" xfId="12394" xr:uid="{07FE4076-CD11-42D1-A764-0DA8F7C092B2}"/>
    <cellStyle name="Normal 4 2 2 2 9 3 2" xfId="22612" xr:uid="{DF903236-03F8-4EC3-9730-82B451E6AEDB}"/>
    <cellStyle name="Normal 4 2 2 2 9 4" xfId="16946" xr:uid="{AA058FBD-7728-45A1-B5CC-CF32026F27D4}"/>
    <cellStyle name="Normal 4 2 2 3" xfId="1064" xr:uid="{00000000-0005-0000-0000-000028040000}"/>
    <cellStyle name="Normal 4 2 2 3 10" xfId="8089" xr:uid="{180E1A31-AB31-4E3F-9A1F-6AFE6AEB4D59}"/>
    <cellStyle name="Normal 4 2 2 3 10 2" xfId="15126" xr:uid="{E85D0B99-9942-4575-A1DA-A7591C686A45}"/>
    <cellStyle name="Normal 4 2 2 3 11" xfId="8660" xr:uid="{E2DCC6E0-52ED-4638-B393-65EEC1AF79CE}"/>
    <cellStyle name="Normal 4 2 2 3 11 2" xfId="17959" xr:uid="{1E83B829-15E4-45ED-B891-AC53D755D25E}"/>
    <cellStyle name="Normal 4 2 2 3 12" xfId="10667" xr:uid="{01CA6918-2C4C-4917-9BF1-52346A905EE4}"/>
    <cellStyle name="Normal 4 2 2 3 12 2" xfId="20792" xr:uid="{DFE14BE5-4882-4BF0-9034-ECEE9A04B551}"/>
    <cellStyle name="Normal 4 2 2 3 13" xfId="24224" xr:uid="{56BD17E3-541E-4EFE-9C68-CA339EA52636}"/>
    <cellStyle name="Normal 4 2 2 3 14" xfId="13067" xr:uid="{F176290C-2415-42E1-AE38-3FFDDC72542B}"/>
    <cellStyle name="Normal 4 2 2 3 2" xfId="1065" xr:uid="{00000000-0005-0000-0000-000029040000}"/>
    <cellStyle name="Normal 4 2 2 3 2 10" xfId="10668" xr:uid="{22DAFB67-8ED2-4A02-8FF2-101F63DB6D34}"/>
    <cellStyle name="Normal 4 2 2 3 2 10 2" xfId="20793" xr:uid="{6A532AD0-3C05-4CBA-A9A2-BC3C87E68321}"/>
    <cellStyle name="Normal 4 2 2 3 2 11" xfId="25985" xr:uid="{F37F0307-71F6-4BEB-940B-64BEAA956D34}"/>
    <cellStyle name="Normal 4 2 2 3 2 12" xfId="13191" xr:uid="{C525109F-D5D6-4A61-89AC-356858ECA619}"/>
    <cellStyle name="Normal 4 2 2 3 2 2" xfId="1066" xr:uid="{00000000-0005-0000-0000-00002A040000}"/>
    <cellStyle name="Normal 4 2 2 3 2 2 2" xfId="2091" xr:uid="{7234008C-A49B-4C0E-8244-88FE30B824F4}"/>
    <cellStyle name="Normal 4 2 2 3 2 2 2 2" xfId="7298" xr:uid="{E0A9AE2F-077A-461C-A866-6B742D9E4E5E}"/>
    <cellStyle name="Normal 4 2 2 3 2 2 2 2 2" xfId="27698" xr:uid="{92FAA2C5-15D0-4D6A-948D-612DD461D306}"/>
    <cellStyle name="Normal 4 2 2 3 2 2 2 2 3" xfId="27234" xr:uid="{25450A70-9512-4209-A0DC-5977CEFF6774}"/>
    <cellStyle name="Normal 4 2 2 3 2 2 2 2 4" xfId="16519" xr:uid="{6A11735C-8923-4E7E-96F9-A09A4A20ABB7}"/>
    <cellStyle name="Normal 4 2 2 3 2 2 2 3" xfId="5934" xr:uid="{99E4CBF9-C16F-46DD-B499-DC9DF2464A37}"/>
    <cellStyle name="Normal 4 2 2 3 2 2 2 3 2" xfId="29246" xr:uid="{2F3AC671-F02F-43B8-8755-B1C1DE70BB45}"/>
    <cellStyle name="Normal 4 2 2 3 2 2 2 3 3" xfId="19352" xr:uid="{FD406F37-A0BF-4FDE-AB8D-321DE03115F7}"/>
    <cellStyle name="Normal 4 2 2 3 2 2 2 4" xfId="11972" xr:uid="{B2672EBF-5BC2-419C-B016-1040E59E9C36}"/>
    <cellStyle name="Normal 4 2 2 3 2 2 2 4 2" xfId="22185" xr:uid="{6900A196-6261-4153-AF3E-F8D1AA935982}"/>
    <cellStyle name="Normal 4 2 2 3 2 2 2 5" xfId="24094" xr:uid="{EF217308-2EBE-4BD0-9C19-57005ADE8AE9}"/>
    <cellStyle name="Normal 4 2 2 3 2 2 2 6" xfId="14445" xr:uid="{1DE91369-96A0-4610-B1A4-5141F9BA0E9E}"/>
    <cellStyle name="Normal 4 2 2 3 2 2 3" xfId="4748" xr:uid="{87BE4AC3-AE1A-41E7-BC6C-FD01DE34D1CF}"/>
    <cellStyle name="Normal 4 2 2 3 2 2 3 2" xfId="6882" xr:uid="{AA64867E-B490-4158-AEBB-B89891D2A7B0}"/>
    <cellStyle name="Normal 4 2 2 3 2 2 3 2 2" xfId="29489" xr:uid="{401C2369-AC95-4788-9BA0-16D6A38F77D9}"/>
    <cellStyle name="Normal 4 2 2 3 2 2 3 2 3" xfId="20082" xr:uid="{8A5FE69E-DAB8-41EB-B26C-BB694DCDD1AE}"/>
    <cellStyle name="Normal 4 2 2 3 2 2 3 3" xfId="12697" xr:uid="{0C216B31-DE14-416C-9C5F-FC698BCFC4EA}"/>
    <cellStyle name="Normal 4 2 2 3 2 2 3 3 2" xfId="22915" xr:uid="{ABBB7415-9330-4AE4-9597-A52FEF876D1D}"/>
    <cellStyle name="Normal 4 2 2 3 2 2 3 4" xfId="25992" xr:uid="{CD2DB21A-24AF-4FBD-8FDD-A60BC5FF3852}"/>
    <cellStyle name="Normal 4 2 2 3 2 2 3 5" xfId="17249" xr:uid="{9C5AF518-2943-468F-AF44-06626AD0BF9E}"/>
    <cellStyle name="Normal 4 2 2 3 2 2 4" xfId="5498" xr:uid="{CAF4365F-C28C-44B5-A8BA-519212077696}"/>
    <cellStyle name="Normal 4 2 2 3 2 2 4 2" xfId="27248" xr:uid="{F5311817-C400-4459-9861-9823E70C4248}"/>
    <cellStyle name="Normal 4 2 2 3 2 2 4 3" xfId="15128" xr:uid="{F2A30C43-F0BD-4F5B-942B-3744953CB8C1}"/>
    <cellStyle name="Normal 4 2 2 3 2 2 5" xfId="8662" xr:uid="{4558F7C0-5AD3-4642-AFA4-CB6F2F810846}"/>
    <cellStyle name="Normal 4 2 2 3 2 2 5 2" xfId="17961" xr:uid="{4C35C1E8-62DC-4258-951E-0CAC6E3A56B0}"/>
    <cellStyle name="Normal 4 2 2 3 2 2 6" xfId="10669" xr:uid="{0045F38D-711E-4B98-960D-461FB22ABC15}"/>
    <cellStyle name="Normal 4 2 2 3 2 2 6 2" xfId="20794" xr:uid="{DEB79D34-2D92-410D-91C0-35A7D85452BB}"/>
    <cellStyle name="Normal 4 2 2 3 2 2 7" xfId="24955" xr:uid="{88B9989E-16A7-4F69-A372-BA973E15EAB3}"/>
    <cellStyle name="Normal 4 2 2 3 2 2 8" xfId="13822" xr:uid="{D639C606-CBC5-4A59-AA30-99719FE093EC}"/>
    <cellStyle name="Normal 4 2 2 3 2 3" xfId="2090" xr:uid="{6CCEF447-338A-48B9-9935-D000481B92D3}"/>
    <cellStyle name="Normal 4 2 2 3 2 3 2" xfId="4920" xr:uid="{8B4E12DF-E2F5-4445-8963-92F223F98809}"/>
    <cellStyle name="Normal 4 2 2 3 2 3 2 2" xfId="10191" xr:uid="{B3B902CC-7741-4498-8724-8D1307C9262E}"/>
    <cellStyle name="Normal 4 2 2 3 2 3 2 2 2" xfId="29609" xr:uid="{BE8F2103-25F0-4417-8511-9D0E8A0C642B}"/>
    <cellStyle name="Normal 4 2 2 3 2 3 2 2 3" xfId="20264" xr:uid="{5A17DFFF-E9BA-4CB9-93D5-9275A04235D7}"/>
    <cellStyle name="Normal 4 2 2 3 2 3 2 3" xfId="12869" xr:uid="{17138C2A-7A93-4975-BF8F-A26B1491807F}"/>
    <cellStyle name="Normal 4 2 2 3 2 3 2 3 2" xfId="23097" xr:uid="{4677BE03-FC4D-4976-B89E-9BF054754AA6}"/>
    <cellStyle name="Normal 4 2 2 3 2 3 2 4" xfId="25376" xr:uid="{ABCB85E8-1547-442C-99E0-D0F4441291DC}"/>
    <cellStyle name="Normal 4 2 2 3 2 3 2 5" xfId="17431" xr:uid="{B834FD8C-E1D2-45AC-BA2C-53A6D880C65A}"/>
    <cellStyle name="Normal 4 2 2 3 2 3 3" xfId="5933" xr:uid="{CA7F1EDF-DAAE-4544-A444-883018E124BD}"/>
    <cellStyle name="Normal 4 2 2 3 2 3 3 2" xfId="28693" xr:uid="{D0ADCAE3-2E7D-442C-8FBB-1EC07D9549FB}"/>
    <cellStyle name="Normal 4 2 2 3 2 3 3 3" xfId="16520" xr:uid="{145B78EC-C6B8-43F9-BA2D-EB01AD09EF77}"/>
    <cellStyle name="Normal 4 2 2 3 2 3 4" xfId="9577" xr:uid="{70595D02-D0C5-4115-88CB-5E116A22BFBE}"/>
    <cellStyle name="Normal 4 2 2 3 2 3 4 2" xfId="19353" xr:uid="{A04D8556-9CB4-4B06-8593-2B90CD0FF0ED}"/>
    <cellStyle name="Normal 4 2 2 3 2 3 5" xfId="11973" xr:uid="{F1E2CF60-B742-438E-9D21-C92CE654D81D}"/>
    <cellStyle name="Normal 4 2 2 3 2 3 5 2" xfId="22186" xr:uid="{D83A52C0-C37B-4988-BDC5-F03AE112CB07}"/>
    <cellStyle name="Normal 4 2 2 3 2 3 6" xfId="23307" xr:uid="{7A162220-4556-4F17-81F5-A38A59B52C84}"/>
    <cellStyle name="Normal 4 2 2 3 2 3 7" xfId="14446" xr:uid="{910AA87C-FBF2-4186-8514-7C5522BDFFE8}"/>
    <cellStyle name="Normal 4 2 2 3 2 4" xfId="2604" xr:uid="{4C116CD2-97D7-47F8-ADDC-ECCF89C8EB83}"/>
    <cellStyle name="Normal 4 2 2 3 2 4 2" xfId="7627" xr:uid="{04FC18B5-4542-4F08-B3BB-88351138E21E}"/>
    <cellStyle name="Normal 4 2 2 3 2 4 2 2" xfId="28827" xr:uid="{5376ED65-3C9D-4E21-AE8A-D5A6FB60D140}"/>
    <cellStyle name="Normal 4 2 2 3 2 4 2 3" xfId="16518" xr:uid="{0B49C7D1-2665-467C-9148-FC5D45E7C79A}"/>
    <cellStyle name="Normal 4 2 2 3 2 4 3" xfId="6452" xr:uid="{2422BF8A-7B1D-4389-A6B7-14B0FCB197B0}"/>
    <cellStyle name="Normal 4 2 2 3 2 4 3 2" xfId="19351" xr:uid="{3ECC2823-8741-423C-A305-C6A077C37AC7}"/>
    <cellStyle name="Normal 4 2 2 3 2 4 4" xfId="11971" xr:uid="{2E84D726-5893-4167-BC8C-DD8B688D73C9}"/>
    <cellStyle name="Normal 4 2 2 3 2 4 4 2" xfId="22184" xr:uid="{00691E56-108F-4D60-88FB-803D08260226}"/>
    <cellStyle name="Normal 4 2 2 3 2 4 5" xfId="24743" xr:uid="{EE636B3D-555B-415F-B037-96FD18D699C9}"/>
    <cellStyle name="Normal 4 2 2 3 2 4 6" xfId="14444" xr:uid="{59E7894B-D814-4882-B28B-793FE0FD6BEA}"/>
    <cellStyle name="Normal 4 2 2 3 2 5" xfId="3519" xr:uid="{639197EA-A00D-4541-83A4-D173B51E8ED7}"/>
    <cellStyle name="Normal 4 2 2 3 2 5 2" xfId="6881" xr:uid="{5AEDC1DC-BF2B-42BA-A877-A91BD803BF6B}"/>
    <cellStyle name="Normal 4 2 2 3 2 5 2 2" xfId="27393" xr:uid="{B5D1E40C-4BE7-4BA2-98A3-93EFF35CE8FB}"/>
    <cellStyle name="Normal 4 2 2 3 2 5 2 3" xfId="15811" xr:uid="{3063158B-6BA2-43AF-AE73-C33F315AA77D}"/>
    <cellStyle name="Normal 4 2 2 3 2 5 3" xfId="9173" xr:uid="{93F1B493-544F-449A-B970-B8113365B344}"/>
    <cellStyle name="Normal 4 2 2 3 2 5 3 2" xfId="18644" xr:uid="{C825410A-0226-4F1B-BAB9-4CF5F573C115}"/>
    <cellStyle name="Normal 4 2 2 3 2 5 4" xfId="11302" xr:uid="{BB09FE52-39C5-4F59-A2B3-538E8BFE71B4}"/>
    <cellStyle name="Normal 4 2 2 3 2 5 4 2" xfId="21477" xr:uid="{2AAA0CCA-FE00-49D9-8CCF-87F5851673AE}"/>
    <cellStyle name="Normal 4 2 2 3 2 5 5" xfId="23866" xr:uid="{AAA6E03E-D246-4396-84EC-72741E6BB99A}"/>
    <cellStyle name="Normal 4 2 2 3 2 5 6" xfId="13529" xr:uid="{AF6C0630-E666-4E41-8E78-83B1DC5F36B7}"/>
    <cellStyle name="Normal 4 2 2 3 2 6" xfId="3371" xr:uid="{0573A76C-B056-4264-8BC4-332B4673EE34}"/>
    <cellStyle name="Normal 4 2 2 3 2 6 2" xfId="9043" xr:uid="{58404E7D-B1CF-4AE4-BBF1-84C93B3A2DE6}"/>
    <cellStyle name="Normal 4 2 2 3 2 6 2 2" xfId="18462" xr:uid="{7F65E116-46F9-4663-997B-97EE1D9B112F}"/>
    <cellStyle name="Normal 4 2 2 3 2 6 3" xfId="11132" xr:uid="{266576C9-1C71-469F-BE64-5E2C56675AE8}"/>
    <cellStyle name="Normal 4 2 2 3 2 6 3 2" xfId="21295" xr:uid="{02EC21A0-1A2B-40C9-84A8-4DF598294FED}"/>
    <cellStyle name="Normal 4 2 2 3 2 6 4" xfId="24672" xr:uid="{D667B261-4838-4E80-9033-98D7D8130265}"/>
    <cellStyle name="Normal 4 2 2 3 2 6 5" xfId="15629" xr:uid="{D8AAFD6D-2C5F-42C4-9D45-6EE383BAAC49}"/>
    <cellStyle name="Normal 4 2 2 3 2 7" xfId="4316" xr:uid="{83B80897-1E05-418D-B13B-7FDCB7B79EFB}"/>
    <cellStyle name="Normal 4 2 2 3 2 7 2" xfId="9759" xr:uid="{CA3DBC1F-327D-469B-9A10-A6DE00B15526}"/>
    <cellStyle name="Normal 4 2 2 3 2 7 2 2" xfId="19708" xr:uid="{2216AFB6-536D-42F4-A006-1460A3CA2F4F}"/>
    <cellStyle name="Normal 4 2 2 3 2 7 3" xfId="12325" xr:uid="{1658E1C2-EF97-4E67-AE1F-D10038A8509F}"/>
    <cellStyle name="Normal 4 2 2 3 2 7 3 2" xfId="22541" xr:uid="{4FFB0C02-10ED-4074-9D8C-C7BF70C5C151}"/>
    <cellStyle name="Normal 4 2 2 3 2 7 4" xfId="16875" xr:uid="{21F19637-2360-4C9E-BF53-9E0BC4EDE79A}"/>
    <cellStyle name="Normal 4 2 2 3 2 8" xfId="8090" xr:uid="{AD43A741-6E68-4D6B-B91B-FDE8E675E296}"/>
    <cellStyle name="Normal 4 2 2 3 2 8 2" xfId="15127" xr:uid="{4766B5E5-7AFA-4882-A82B-D434BA93C2DA}"/>
    <cellStyle name="Normal 4 2 2 3 2 9" xfId="8661" xr:uid="{D812E6B3-30D7-4420-B56E-8ED0054BA60A}"/>
    <cellStyle name="Normal 4 2 2 3 2 9 2" xfId="17960" xr:uid="{68B3BDE6-A7F1-475D-98C6-FAA836E4005E}"/>
    <cellStyle name="Normal 4 2 2 3 3" xfId="1067" xr:uid="{00000000-0005-0000-0000-00002B040000}"/>
    <cellStyle name="Normal 4 2 2 3 3 10" xfId="25343" xr:uid="{506D124C-770B-441B-8CDC-A14325ADDD34}"/>
    <cellStyle name="Normal 4 2 2 3 3 11" xfId="13349" xr:uid="{C559496D-67A8-4342-BA20-42F3E4CBBB31}"/>
    <cellStyle name="Normal 4 2 2 3 3 2" xfId="2092" xr:uid="{5AF27C4F-E729-48E5-8CBD-0D3DADB49E8E}"/>
    <cellStyle name="Normal 4 2 2 3 3 2 2" xfId="2606" xr:uid="{4C55C9A6-2EAD-46DB-98A8-973E78E6CD53}"/>
    <cellStyle name="Normal 4 2 2 3 3 2 2 2" xfId="7629" xr:uid="{62F039F8-CE3C-4C0C-874D-B698FC4D6F00}"/>
    <cellStyle name="Normal 4 2 2 3 3 2 2 2 2" xfId="26723" xr:uid="{6E4BBBB4-8650-480C-88EE-A294DF96B178}"/>
    <cellStyle name="Normal 4 2 2 3 3 2 2 2 3" xfId="16522" xr:uid="{EC4EFFFC-EEA9-4606-AC9E-09E213F2AA09}"/>
    <cellStyle name="Normal 4 2 2 3 3 2 2 3" xfId="6454" xr:uid="{3F50C0D0-373C-4829-8981-652684E39537}"/>
    <cellStyle name="Normal 4 2 2 3 3 2 2 3 2" xfId="19355" xr:uid="{F2C1876C-19DB-4680-8A92-4B4A04F61804}"/>
    <cellStyle name="Normal 4 2 2 3 3 2 2 4" xfId="11975" xr:uid="{0B13B00F-C5FE-4438-BFB5-68D2C6535756}"/>
    <cellStyle name="Normal 4 2 2 3 3 2 2 4 2" xfId="22188" xr:uid="{9C1AE754-6E7C-4639-96F7-1547BEA3813F}"/>
    <cellStyle name="Normal 4 2 2 3 3 2 2 5" xfId="24722" xr:uid="{53FE67D0-58BB-4CB7-9C93-B4B701FF10DE}"/>
    <cellStyle name="Normal 4 2 2 3 3 2 2 6" xfId="14448" xr:uid="{7EF9D830-1B4D-4E04-9C6E-2FD2D08F5E16}"/>
    <cellStyle name="Normal 4 2 2 3 3 2 3" xfId="4749" xr:uid="{2B514D5A-F177-4438-84FF-12E7ECAF7511}"/>
    <cellStyle name="Normal 4 2 2 3 3 2 3 2" xfId="10043" xr:uid="{FF0CF171-B19C-4109-B375-D35B09E5F468}"/>
    <cellStyle name="Normal 4 2 2 3 3 2 3 2 2" xfId="29490" xr:uid="{D711B340-82B4-4A67-8B14-0623350CD8C8}"/>
    <cellStyle name="Normal 4 2 2 3 3 2 3 2 3" xfId="20083" xr:uid="{7CE5E71D-4A43-4451-97CE-D0758FA32FBC}"/>
    <cellStyle name="Normal 4 2 2 3 3 2 3 3" xfId="12698" xr:uid="{7BEE91B4-D89C-4796-9807-33658C3FB6FD}"/>
    <cellStyle name="Normal 4 2 2 3 3 2 3 3 2" xfId="22916" xr:uid="{2FF188B1-444D-49FE-808E-109D5D3A1F5A}"/>
    <cellStyle name="Normal 4 2 2 3 3 2 3 4" xfId="23754" xr:uid="{F623B873-4F83-4F58-A2D4-9FEBC06E4C4F}"/>
    <cellStyle name="Normal 4 2 2 3 3 2 3 5" xfId="17250" xr:uid="{37EFDE6C-DF23-4228-8CB8-43DCD1FF36DD}"/>
    <cellStyle name="Normal 4 2 2 3 3 2 4" xfId="5935" xr:uid="{30F296D0-FC95-46A3-B915-E8832079702A}"/>
    <cellStyle name="Normal 4 2 2 3 3 2 4 2" xfId="27351" xr:uid="{1B0B125F-2B27-475A-A35E-24724F3E66E9}"/>
    <cellStyle name="Normal 4 2 2 3 3 2 4 3" xfId="16042" xr:uid="{2666AADB-827B-4E3E-843D-16F1BAFB1C64}"/>
    <cellStyle name="Normal 4 2 2 3 3 2 5" xfId="9370" xr:uid="{E5452ADD-C703-4212-8AF5-C325EF3AD7A3}"/>
    <cellStyle name="Normal 4 2 2 3 3 2 5 2" xfId="18875" xr:uid="{5CFEFACB-03CC-46BB-BB6F-07660440C363}"/>
    <cellStyle name="Normal 4 2 2 3 3 2 6" xfId="11531" xr:uid="{B1974D96-2313-4F84-9393-15185381D150}"/>
    <cellStyle name="Normal 4 2 2 3 3 2 6 2" xfId="21708" xr:uid="{C73081C2-1927-4A87-8823-0416A9706712}"/>
    <cellStyle name="Normal 4 2 2 3 3 2 7" xfId="24193" xr:uid="{ACCEED39-0AFB-4331-814B-91FE25689F99}"/>
    <cellStyle name="Normal 4 2 2 3 3 2 8" xfId="13823" xr:uid="{D6294A05-FE24-4093-BCE0-AEF1DE1DF7CC}"/>
    <cellStyle name="Normal 4 2 2 3 3 3" xfId="2607" xr:uid="{51D7EBBF-22E4-4E38-AD83-A30EB51AF08D}"/>
    <cellStyle name="Normal 4 2 2 3 3 3 2" xfId="4921" xr:uid="{05A80481-51E0-4582-8CD0-68ADC015904A}"/>
    <cellStyle name="Normal 4 2 2 3 3 3 2 2" xfId="10192" xr:uid="{381A7DDF-84E4-436F-8F80-C639BD6AB4CE}"/>
    <cellStyle name="Normal 4 2 2 3 3 3 2 2 2" xfId="29610" xr:uid="{E0092104-479F-45F5-9B50-80B3DC6227F2}"/>
    <cellStyle name="Normal 4 2 2 3 3 3 2 2 3" xfId="20265" xr:uid="{D1D14D3D-3BB2-44B4-9200-154207BDC8AF}"/>
    <cellStyle name="Normal 4 2 2 3 3 3 2 3" xfId="12870" xr:uid="{D189F590-62A1-4B90-8575-181E573380EF}"/>
    <cellStyle name="Normal 4 2 2 3 3 3 2 3 2" xfId="23098" xr:uid="{A29D67EE-8001-4141-A520-32738F6C2785}"/>
    <cellStyle name="Normal 4 2 2 3 3 3 2 4" xfId="26212" xr:uid="{62FA38FF-56DE-460E-ACA4-A05A92B00976}"/>
    <cellStyle name="Normal 4 2 2 3 3 3 2 5" xfId="17432" xr:uid="{FBE5AD96-FCA0-4EA6-9659-5DAEA96B0893}"/>
    <cellStyle name="Normal 4 2 2 3 3 3 3" xfId="6455" xr:uid="{31BDC027-9356-446A-8F7F-8DFDDE036DBB}"/>
    <cellStyle name="Normal 4 2 2 3 3 3 3 2" xfId="26416" xr:uid="{937A6480-4EF2-46AD-9ABB-B81BB2F5BDF3}"/>
    <cellStyle name="Normal 4 2 2 3 3 3 3 3" xfId="16523" xr:uid="{48B5DEF2-124E-4A08-9DC0-A82D3B0D9103}"/>
    <cellStyle name="Normal 4 2 2 3 3 3 4" xfId="9578" xr:uid="{2EC3CC78-392B-49CF-B0EB-9B6D81E2BB33}"/>
    <cellStyle name="Normal 4 2 2 3 3 3 4 2" xfId="19356" xr:uid="{F7DDE630-6CB1-40E7-A62D-FDC7C32AF8AA}"/>
    <cellStyle name="Normal 4 2 2 3 3 3 5" xfId="11976" xr:uid="{37A95694-D3B9-4282-AC84-FB5B073C7640}"/>
    <cellStyle name="Normal 4 2 2 3 3 3 5 2" xfId="22189" xr:uid="{8219B571-D528-410F-9E1D-5C019A78626E}"/>
    <cellStyle name="Normal 4 2 2 3 3 3 6" xfId="25471" xr:uid="{0D4EB6CE-CD0F-4BD0-9992-AC18714D69BB}"/>
    <cellStyle name="Normal 4 2 2 3 3 3 7" xfId="14449" xr:uid="{E114C97C-DBAE-4F00-956F-5CE09D0BE5C2}"/>
    <cellStyle name="Normal 4 2 2 3 3 4" xfId="2605" xr:uid="{87AA6DCF-F4CC-47C3-9269-9520108BCDD0}"/>
    <cellStyle name="Normal 4 2 2 3 3 4 2" xfId="7628" xr:uid="{86CFF007-BF2A-45ED-99B8-47CADC73DB41}"/>
    <cellStyle name="Normal 4 2 2 3 3 4 2 2" xfId="28578" xr:uid="{A0F08E3C-310A-4C9C-958A-8B88108D1BCC}"/>
    <cellStyle name="Normal 4 2 2 3 3 4 2 3" xfId="16521" xr:uid="{106F2F1E-9261-4E64-99CE-07A1AB41EDEA}"/>
    <cellStyle name="Normal 4 2 2 3 3 4 3" xfId="6453" xr:uid="{00FC2D16-2F36-49C0-B430-EE018A7D07EE}"/>
    <cellStyle name="Normal 4 2 2 3 3 4 3 2" xfId="19354" xr:uid="{F565DCE5-F8E7-4C3C-8936-83C43D1F6825}"/>
    <cellStyle name="Normal 4 2 2 3 3 4 4" xfId="11974" xr:uid="{AA8E32D6-2319-47BA-81DA-FD75C7261096}"/>
    <cellStyle name="Normal 4 2 2 3 3 4 4 2" xfId="22187" xr:uid="{7AD5963C-4D8C-4728-8EC4-7476F0355066}"/>
    <cellStyle name="Normal 4 2 2 3 3 4 5" xfId="24189" xr:uid="{8B0CE20A-6E02-4A53-8EC5-78319D2B81F6}"/>
    <cellStyle name="Normal 4 2 2 3 3 4 6" xfId="14447" xr:uid="{8D0FFF06-3D2F-4900-80A4-B8EB73FD99F8}"/>
    <cellStyle name="Normal 4 2 2 3 3 5" xfId="3604" xr:uid="{B9B1A704-8410-47B2-9F62-E737BCC3C15B}"/>
    <cellStyle name="Normal 4 2 2 3 3 5 2" xfId="6883" xr:uid="{45A2026A-CEF1-468E-A8F3-43D5604ACCE9}"/>
    <cellStyle name="Normal 4 2 2 3 3 5 2 2" xfId="27452" xr:uid="{05C581FD-6692-4804-A18A-0FA48B48181A}"/>
    <cellStyle name="Normal 4 2 2 3 3 5 2 3" xfId="15913" xr:uid="{C5C692C3-E023-413E-A188-DC1EB8359FFC}"/>
    <cellStyle name="Normal 4 2 2 3 3 5 3" xfId="9258" xr:uid="{94D9493F-8DA7-4A08-B5BC-55AC0D5031BD}"/>
    <cellStyle name="Normal 4 2 2 3 3 5 3 2" xfId="18746" xr:uid="{9B81FF5A-77FF-4F82-9275-6530B2330548}"/>
    <cellStyle name="Normal 4 2 2 3 3 5 4" xfId="11402" xr:uid="{07522BA2-60C8-4E2D-A371-299CF43E92B5}"/>
    <cellStyle name="Normal 4 2 2 3 3 5 4 2" xfId="21579" xr:uid="{B6220793-1B9F-473D-BAC1-6D9F23D853D2}"/>
    <cellStyle name="Normal 4 2 2 3 3 5 5" xfId="24316" xr:uid="{B5DE6438-32B9-4A18-9347-A8582F58C266}"/>
    <cellStyle name="Normal 4 2 2 3 3 5 6" xfId="13632" xr:uid="{D2DEBA8A-7C29-415B-B38F-F8FCE84222FB}"/>
    <cellStyle name="Normal 4 2 2 3 3 6" xfId="4603" xr:uid="{E21CF4F5-CBE2-455C-A8C4-71018DDCD2DB}"/>
    <cellStyle name="Normal 4 2 2 3 3 6 2" xfId="9942" xr:uid="{3B4CEECB-1C48-4CAB-AAAF-BB72F03AD519}"/>
    <cellStyle name="Normal 4 2 2 3 3 6 2 2" xfId="19937" xr:uid="{B40ECBCE-9125-4EAA-A47F-3217AF619121}"/>
    <cellStyle name="Normal 4 2 2 3 3 6 3" xfId="12552" xr:uid="{A25B59D0-A7AC-49B5-9C6A-E7022F7AD77A}"/>
    <cellStyle name="Normal 4 2 2 3 3 6 3 2" xfId="22770" xr:uid="{80F38156-FCA7-44BA-B487-879FC56F829B}"/>
    <cellStyle name="Normal 4 2 2 3 3 6 4" xfId="26012" xr:uid="{500BA09B-2E3E-4B6C-982E-F175E2273071}"/>
    <cellStyle name="Normal 4 2 2 3 3 6 5" xfId="17104" xr:uid="{5A6F23CB-178D-4D86-9500-DC533AAFC60A}"/>
    <cellStyle name="Normal 4 2 2 3 3 7" xfId="8091" xr:uid="{5246B8D6-0C1C-4E02-B475-0122CC5D4ABE}"/>
    <cellStyle name="Normal 4 2 2 3 3 7 2" xfId="15129" xr:uid="{EE06EF22-1892-4D2C-BD8A-FCF99ADAA908}"/>
    <cellStyle name="Normal 4 2 2 3 3 8" xfId="8663" xr:uid="{53B4A713-07F1-4BAF-8B81-EFF2FE8DD8F7}"/>
    <cellStyle name="Normal 4 2 2 3 3 8 2" xfId="17962" xr:uid="{935699CC-DA33-41BD-B2A0-9F77C9668903}"/>
    <cellStyle name="Normal 4 2 2 3 3 9" xfId="10670" xr:uid="{7B38B34D-BC59-4C3D-9DCB-7D35505C73BF}"/>
    <cellStyle name="Normal 4 2 2 3 3 9 2" xfId="20795" xr:uid="{F4957D9A-F885-448F-977D-1A71EB70DB0B}"/>
    <cellStyle name="Normal 4 2 2 3 4" xfId="1068" xr:uid="{00000000-0005-0000-0000-00002C040000}"/>
    <cellStyle name="Normal 4 2 2 3 4 2" xfId="2608" xr:uid="{3224901C-8FF5-4431-A93E-A8945A482058}"/>
    <cellStyle name="Normal 4 2 2 3 4 2 2" xfId="7630" xr:uid="{CF8E6889-F0DD-4C0E-90FE-EB702B40CE00}"/>
    <cellStyle name="Normal 4 2 2 3 4 2 2 2" xfId="26835" xr:uid="{455A222E-E45E-4ECA-884A-584F8B876E00}"/>
    <cellStyle name="Normal 4 2 2 3 4 2 2 3" xfId="16524" xr:uid="{E2F2FC1F-FF5A-4246-9DCD-FA8FC979D415}"/>
    <cellStyle name="Normal 4 2 2 3 4 2 3" xfId="6456" xr:uid="{51C5BDE7-52AA-4F14-A8A9-E13FEA0C0C70}"/>
    <cellStyle name="Normal 4 2 2 3 4 2 3 2" xfId="19357" xr:uid="{B6F8CEAA-EDB4-4D44-B355-1B30AE255C90}"/>
    <cellStyle name="Normal 4 2 2 3 4 2 4" xfId="11977" xr:uid="{BEE509F1-4394-457C-9FF3-ABC84AAD48B4}"/>
    <cellStyle name="Normal 4 2 2 3 4 2 4 2" xfId="22190" xr:uid="{2D2F23CD-97B5-4D30-84A0-625C9ADA9A54}"/>
    <cellStyle name="Normal 4 2 2 3 4 2 5" xfId="25569" xr:uid="{25BF3CC3-A6B5-40A3-B01C-11117B0DE333}"/>
    <cellStyle name="Normal 4 2 2 3 4 2 6" xfId="14450" xr:uid="{B7152AF8-B8F5-4651-BA76-4673B58FE02C}"/>
    <cellStyle name="Normal 4 2 2 3 4 3" xfId="4747" xr:uid="{5E117120-6AAC-422A-A0CF-9AF86E74B032}"/>
    <cellStyle name="Normal 4 2 2 3 4 3 2" xfId="10042" xr:uid="{BA47543E-3B66-43E4-B7AD-F7D11AB5F8ED}"/>
    <cellStyle name="Normal 4 2 2 3 4 3 2 2" xfId="29488" xr:uid="{03EBE0CD-ECD0-4F60-9128-F006944AD8A5}"/>
    <cellStyle name="Normal 4 2 2 3 4 3 2 3" xfId="20081" xr:uid="{86FD58DC-B638-43EC-8AB2-F54A0524FF8D}"/>
    <cellStyle name="Normal 4 2 2 3 4 3 3" xfId="12696" xr:uid="{0C3FE823-743C-4321-BFA8-6A6D87BB433D}"/>
    <cellStyle name="Normal 4 2 2 3 4 3 3 2" xfId="22914" xr:uid="{212B84AC-FB12-4F05-93B1-5CB830EA6F16}"/>
    <cellStyle name="Normal 4 2 2 3 4 3 4" xfId="23942" xr:uid="{2A15C094-DFF1-42FE-ABDB-DAE7487912ED}"/>
    <cellStyle name="Normal 4 2 2 3 4 3 5" xfId="17248" xr:uid="{C76D61DB-395D-4082-B8E9-185910261BAE}"/>
    <cellStyle name="Normal 4 2 2 3 4 4" xfId="5936" xr:uid="{0984C5FB-99D4-465D-9FC6-CD2FC50723D8}"/>
    <cellStyle name="Normal 4 2 2 3 4 4 2" xfId="27473" xr:uid="{C5240F54-008B-43E2-BB34-CFE01A983840}"/>
    <cellStyle name="Normal 4 2 2 3 4 4 3" xfId="15130" xr:uid="{F15FD05B-B2B4-461C-8C7F-EE6A7B18DD6C}"/>
    <cellStyle name="Normal 4 2 2 3 4 5" xfId="8664" xr:uid="{3F94DFCF-A59A-4C6E-A118-C8490600169D}"/>
    <cellStyle name="Normal 4 2 2 3 4 5 2" xfId="17963" xr:uid="{A7B693D0-A6AB-40A3-AF32-F3D1D4C4A4CB}"/>
    <cellStyle name="Normal 4 2 2 3 4 6" xfId="10671" xr:uid="{C2178F95-DFE3-4E30-A54E-79C5C731C7F5}"/>
    <cellStyle name="Normal 4 2 2 3 4 6 2" xfId="20796" xr:uid="{D45E4B67-E5A0-4FAE-A043-F40342B5B100}"/>
    <cellStyle name="Normal 4 2 2 3 4 7" xfId="24986" xr:uid="{3EE77380-0F1B-4385-9232-0498B85643BF}"/>
    <cellStyle name="Normal 4 2 2 3 4 8" xfId="13821" xr:uid="{5441E0A4-3C17-49D7-80F4-98991F1B7B1E}"/>
    <cellStyle name="Normal 4 2 2 3 5" xfId="2089" xr:uid="{96E813BA-25D2-4C01-9B82-30F73BAF2769}"/>
    <cellStyle name="Normal 4 2 2 3 5 2" xfId="4922" xr:uid="{5F9D91EC-EAF3-4B6C-92E5-0DF0095E2D3A}"/>
    <cellStyle name="Normal 4 2 2 3 5 2 2" xfId="10193" xr:uid="{0FB20CC4-98D6-4E4B-B7C8-971F0DE085FA}"/>
    <cellStyle name="Normal 4 2 2 3 5 2 2 2" xfId="29611" xr:uid="{6ED9B6A0-6739-4639-A575-3082FC5E9116}"/>
    <cellStyle name="Normal 4 2 2 3 5 2 2 3" xfId="20266" xr:uid="{3BEB076C-1E6C-4D5C-9DB8-3961D9AB3807}"/>
    <cellStyle name="Normal 4 2 2 3 5 2 3" xfId="12871" xr:uid="{0D1C3806-63CA-414B-8302-2F656F7AF38C}"/>
    <cellStyle name="Normal 4 2 2 3 5 2 3 2" xfId="23099" xr:uid="{CB8B1930-25D2-48CA-9E56-F96FE2A6EAC1}"/>
    <cellStyle name="Normal 4 2 2 3 5 2 4" xfId="23964" xr:uid="{3A595020-122A-42D6-8965-2A8FDBD355CA}"/>
    <cellStyle name="Normal 4 2 2 3 5 2 5" xfId="17433" xr:uid="{AD2D7D37-3E10-4817-A38D-308ECC2EB20B}"/>
    <cellStyle name="Normal 4 2 2 3 5 3" xfId="5932" xr:uid="{28CE8C0C-7468-4531-89A0-0C31B48D3FED}"/>
    <cellStyle name="Normal 4 2 2 3 5 3 2" xfId="27419" xr:uid="{46CE7790-BB34-4E69-8ECE-AED7C8E32B9E}"/>
    <cellStyle name="Normal 4 2 2 3 5 3 3" xfId="16525" xr:uid="{CC01D1FB-43CC-485A-A6E1-8474DE665D3D}"/>
    <cellStyle name="Normal 4 2 2 3 5 4" xfId="9579" xr:uid="{1E3825C4-3632-4E67-B6AC-B6D847271ED7}"/>
    <cellStyle name="Normal 4 2 2 3 5 4 2" xfId="19358" xr:uid="{930DFD47-24EF-431A-A1AD-A3D7E7E40E30}"/>
    <cellStyle name="Normal 4 2 2 3 5 5" xfId="11978" xr:uid="{C6B4B327-A0A3-4FF6-ACB4-CEC28A2AF049}"/>
    <cellStyle name="Normal 4 2 2 3 5 5 2" xfId="22191" xr:uid="{807CF9CA-B3AF-4417-BDFD-30DA24BDCA22}"/>
    <cellStyle name="Normal 4 2 2 3 5 6" xfId="25810" xr:uid="{951A465B-B872-47EF-B66C-9282A1B018EA}"/>
    <cellStyle name="Normal 4 2 2 3 5 7" xfId="14451" xr:uid="{694F06FF-9CCD-4DDB-87BC-4C890FA8782D}"/>
    <cellStyle name="Normal 4 2 2 3 6" xfId="2387" xr:uid="{ACED7275-308B-4E4D-BA3F-9068FC1F014F}"/>
    <cellStyle name="Normal 4 2 2 3 6 2" xfId="7484" xr:uid="{2172DE65-97E3-419E-A60D-F3AA277BCA0D}"/>
    <cellStyle name="Normal 4 2 2 3 6 2 2" xfId="27875" xr:uid="{D55CD6FF-6EA8-469D-A0DE-858FCFC80311}"/>
    <cellStyle name="Normal 4 2 2 3 6 2 3" xfId="16189" xr:uid="{3249B816-01FC-4B7C-B971-356432F720A0}"/>
    <cellStyle name="Normal 4 2 2 3 6 3" xfId="6257" xr:uid="{E45BEA7F-7362-4498-BBFA-520E3A0C5607}"/>
    <cellStyle name="Normal 4 2 2 3 6 3 2" xfId="19022" xr:uid="{ACD2280D-3707-4E9A-8FCD-A89DD2BB217A}"/>
    <cellStyle name="Normal 4 2 2 3 6 4" xfId="11667" xr:uid="{B43B377D-6282-4D49-8ADF-5DE24F8DB1CA}"/>
    <cellStyle name="Normal 4 2 2 3 6 4 2" xfId="21855" xr:uid="{4A7553A1-CA19-49D6-8DF3-B2EFEB4C2820}"/>
    <cellStyle name="Normal 4 2 2 3 6 5" xfId="25905" xr:uid="{26ADCA96-361B-4CF2-B4DE-D58D2C2D98C3}"/>
    <cellStyle name="Normal 4 2 2 3 6 6" xfId="14047" xr:uid="{F27B119F-87B4-4125-863B-FE062556B9DC}"/>
    <cellStyle name="Normal 4 2 2 3 7" xfId="3469" xr:uid="{C233F697-B16F-438A-AC73-3862E3BA7BC9}"/>
    <cellStyle name="Normal 4 2 2 3 7 2" xfId="6880" xr:uid="{65496377-B146-4B14-B735-2B46260768B8}"/>
    <cellStyle name="Normal 4 2 2 3 7 2 2" xfId="28353" xr:uid="{3DE816DF-2DDA-4365-828A-0E70CA13D376}"/>
    <cellStyle name="Normal 4 2 2 3 7 2 3" xfId="15751" xr:uid="{C7170936-4E94-4852-A4A3-27F6C802E774}"/>
    <cellStyle name="Normal 4 2 2 3 7 3" xfId="9123" xr:uid="{9665D82A-A916-41E3-8E39-DB26F9205187}"/>
    <cellStyle name="Normal 4 2 2 3 7 3 2" xfId="18584" xr:uid="{5367237A-D403-4507-A55D-9E33F8898777}"/>
    <cellStyle name="Normal 4 2 2 3 7 4" xfId="11242" xr:uid="{494432A6-4086-4D82-8333-1E084E599240}"/>
    <cellStyle name="Normal 4 2 2 3 7 4 2" xfId="21417" xr:uid="{226FFDB9-2195-443F-A846-EC937A922E15}"/>
    <cellStyle name="Normal 4 2 2 3 7 5" xfId="24052" xr:uid="{DC7DD332-85D9-4E5D-B2F7-A24E155EDBEE}"/>
    <cellStyle name="Normal 4 2 2 3 7 6" xfId="13469" xr:uid="{40DB6FC3-BFBF-44C8-B1EE-5358E8B81B49}"/>
    <cellStyle name="Normal 4 2 2 3 8" xfId="3261" xr:uid="{55FA588E-FB35-4509-B304-0799F7144A8E}"/>
    <cellStyle name="Normal 4 2 2 3 8 2" xfId="8949" xr:uid="{B7C2B424-DB91-49BF-BA72-ED378FBC5EC9}"/>
    <cellStyle name="Normal 4 2 2 3 8 2 2" xfId="18340" xr:uid="{38956C3C-5D70-48B1-92CE-B4DB60EF9D80}"/>
    <cellStyle name="Normal 4 2 2 3 8 3" xfId="11022" xr:uid="{09A71434-D072-4C76-B596-B25B24D64A18}"/>
    <cellStyle name="Normal 4 2 2 3 8 3 2" xfId="21173" xr:uid="{18F8A002-A9FE-499A-AE5C-B66F3A1672BA}"/>
    <cellStyle name="Normal 4 2 2 3 8 4" xfId="23267" xr:uid="{9A5C7BB6-7564-4613-B290-30FD9DDBACA5}"/>
    <cellStyle name="Normal 4 2 2 3 8 5" xfId="15507" xr:uid="{7E0360AA-F4D5-4D45-9450-233C8BB46BD2}"/>
    <cellStyle name="Normal 4 2 2 3 9" xfId="4394" xr:uid="{B7B86B54-DF30-452C-B2F0-7988BD23A679}"/>
    <cellStyle name="Normal 4 2 2 3 9 2" xfId="9815" xr:uid="{EFACCB2F-07DF-4A49-B85A-2C3AE7919E29}"/>
    <cellStyle name="Normal 4 2 2 3 9 2 2" xfId="19780" xr:uid="{8596F2BA-B357-43DD-A9E2-9A133A5334C3}"/>
    <cellStyle name="Normal 4 2 2 3 9 3" xfId="12395" xr:uid="{3A320A3D-752A-49EA-93FB-435AF59990CB}"/>
    <cellStyle name="Normal 4 2 2 3 9 3 2" xfId="22613" xr:uid="{332FCF2C-B427-42F0-9861-14F296617C11}"/>
    <cellStyle name="Normal 4 2 2 3 9 4" xfId="16947" xr:uid="{760776CB-3B92-4EB9-9947-C2F785DD18FA}"/>
    <cellStyle name="Normal 4 2 2 4" xfId="1069" xr:uid="{00000000-0005-0000-0000-00002D040000}"/>
    <cellStyle name="Normal 4 2 2 4 10" xfId="8665" xr:uid="{332C1D00-E810-4043-8D34-D02D3BDC1B0A}"/>
    <cellStyle name="Normal 4 2 2 4 10 2" xfId="17964" xr:uid="{D11FC7A7-2C43-408A-8058-104EDE52EF6A}"/>
    <cellStyle name="Normal 4 2 2 4 11" xfId="10672" xr:uid="{0352E2AC-BBF2-4DED-90DC-8AF7CA6AC071}"/>
    <cellStyle name="Normal 4 2 2 4 11 2" xfId="20797" xr:uid="{BC5A0060-DCBE-4602-B0E1-92C749A0C925}"/>
    <cellStyle name="Normal 4 2 2 4 12" xfId="24436" xr:uid="{A949CCBB-202F-4709-A01A-388087BC7E40}"/>
    <cellStyle name="Normal 4 2 2 4 13" xfId="13047" xr:uid="{5C365C9B-0DFB-4972-9052-560F32048D60}"/>
    <cellStyle name="Normal 4 2 2 4 2" xfId="1070" xr:uid="{00000000-0005-0000-0000-00002E040000}"/>
    <cellStyle name="Normal 4 2 2 4 2 10" xfId="10673" xr:uid="{BBA17B03-470F-4EB1-BCB1-A500F2AA7081}"/>
    <cellStyle name="Normal 4 2 2 4 2 10 2" xfId="20798" xr:uid="{337BACAD-F926-4E1A-90E0-1CD6BA9EE41E}"/>
    <cellStyle name="Normal 4 2 2 4 2 11" xfId="25633" xr:uid="{199994DB-5A2C-4110-8238-BC0732FA5B35}"/>
    <cellStyle name="Normal 4 2 2 4 2 12" xfId="13192" xr:uid="{91A63ACF-C669-45B7-9BC6-F8D0F6D25F1A}"/>
    <cellStyle name="Normal 4 2 2 4 2 2" xfId="1071" xr:uid="{00000000-0005-0000-0000-00002F040000}"/>
    <cellStyle name="Normal 4 2 2 4 2 2 2" xfId="2095" xr:uid="{50B1781A-09C8-4515-9401-6BC2D536729C}"/>
    <cellStyle name="Normal 4 2 2 4 2 2 2 2" xfId="7300" xr:uid="{6138F568-1D86-4177-A317-A323DBC0B3E2}"/>
    <cellStyle name="Normal 4 2 2 4 2 2 2 2 2" xfId="27491" xr:uid="{8FDEE2D9-283B-4477-B1E3-414E1E09CABF}"/>
    <cellStyle name="Normal 4 2 2 4 2 2 2 2 3" xfId="28109" xr:uid="{8152AFED-D30E-43F2-B0DE-91CF4BE8EE23}"/>
    <cellStyle name="Normal 4 2 2 4 2 2 2 2 4" xfId="16527" xr:uid="{A0BB4C77-940F-4DE2-9846-FA49C456FE9C}"/>
    <cellStyle name="Normal 4 2 2 4 2 2 2 3" xfId="5939" xr:uid="{8C392F4C-B0E3-49F0-80A5-23C82FD0D7BB}"/>
    <cellStyle name="Normal 4 2 2 4 2 2 2 3 2" xfId="29247" xr:uid="{4B792DA0-E154-488B-88E9-C7B584B2DEAB}"/>
    <cellStyle name="Normal 4 2 2 4 2 2 2 3 3" xfId="19360" xr:uid="{6343980A-9B05-4754-881E-3A2511D64945}"/>
    <cellStyle name="Normal 4 2 2 4 2 2 2 4" xfId="11980" xr:uid="{40E7C14A-0CAC-4D7D-965B-7240F9B74CC1}"/>
    <cellStyle name="Normal 4 2 2 4 2 2 2 4 2" xfId="22193" xr:uid="{0F7AF88F-119D-4126-AB10-8B4DC325208A}"/>
    <cellStyle name="Normal 4 2 2 4 2 2 2 5" xfId="23960" xr:uid="{CAB97B6E-4F73-49DA-A719-462A1F9B91B9}"/>
    <cellStyle name="Normal 4 2 2 4 2 2 2 6" xfId="14453" xr:uid="{3DF35F01-894B-41A4-AEF9-1CD46C5AB3D8}"/>
    <cellStyle name="Normal 4 2 2 4 2 2 3" xfId="4750" xr:uid="{6B09B3FE-5AB3-40A6-B5AD-943C73747617}"/>
    <cellStyle name="Normal 4 2 2 4 2 2 3 2" xfId="6886" xr:uid="{73DBCCDD-BC52-4F77-AC68-746186687B84}"/>
    <cellStyle name="Normal 4 2 2 4 2 2 3 2 2" xfId="29491" xr:uid="{C80F7165-032C-4DFE-B882-145249600261}"/>
    <cellStyle name="Normal 4 2 2 4 2 2 3 2 3" xfId="20084" xr:uid="{DF5683E7-29D7-4054-B801-640CD0C47D61}"/>
    <cellStyle name="Normal 4 2 2 4 2 2 3 3" xfId="12699" xr:uid="{A071C336-BFE3-4BBA-86E8-3694147C45E4}"/>
    <cellStyle name="Normal 4 2 2 4 2 2 3 3 2" xfId="22917" xr:uid="{1DF89370-0B3F-4381-A640-6300E156BE02}"/>
    <cellStyle name="Normal 4 2 2 4 2 2 3 4" xfId="26024" xr:uid="{33EDBE05-3B0C-42A2-ACF6-D7834FCB4E3F}"/>
    <cellStyle name="Normal 4 2 2 4 2 2 3 5" xfId="17251" xr:uid="{7360797E-9AAD-4E88-8830-BC8BF06A6CEA}"/>
    <cellStyle name="Normal 4 2 2 4 2 2 4" xfId="5499" xr:uid="{6F152664-36DF-449D-94BB-68495CF938A7}"/>
    <cellStyle name="Normal 4 2 2 4 2 2 4 2" xfId="28047" xr:uid="{FB099C73-3C1D-497D-BB21-1B2E20B65FE0}"/>
    <cellStyle name="Normal 4 2 2 4 2 2 4 3" xfId="15133" xr:uid="{BA593010-F670-4D06-ADB6-9881147E1CBD}"/>
    <cellStyle name="Normal 4 2 2 4 2 2 5" xfId="8667" xr:uid="{14096F73-F599-4C9C-9513-2CCE7F557546}"/>
    <cellStyle name="Normal 4 2 2 4 2 2 5 2" xfId="17966" xr:uid="{7F2564EE-71A4-4CA6-AF94-355343458ED7}"/>
    <cellStyle name="Normal 4 2 2 4 2 2 6" xfId="10674" xr:uid="{C9EC4994-3810-4D96-AF15-876230AD4077}"/>
    <cellStyle name="Normal 4 2 2 4 2 2 6 2" xfId="20799" xr:uid="{626B31A5-DF78-4632-A9AC-FD5B8258E5C1}"/>
    <cellStyle name="Normal 4 2 2 4 2 2 7" xfId="25378" xr:uid="{FA237E4C-8C86-4077-AD8B-AC2346A2083A}"/>
    <cellStyle name="Normal 4 2 2 4 2 2 8" xfId="13825" xr:uid="{D205EBCC-080D-49FC-9589-7F8832A76270}"/>
    <cellStyle name="Normal 4 2 2 4 2 3" xfId="2094" xr:uid="{291B1F99-B939-4DA8-8601-4817C28B1344}"/>
    <cellStyle name="Normal 4 2 2 4 2 3 2" xfId="4923" xr:uid="{9FECEC40-E438-415B-9E43-7F0CFF248572}"/>
    <cellStyle name="Normal 4 2 2 4 2 3 2 2" xfId="10194" xr:uid="{25AF1504-24F8-438E-90CE-E50C5672F27D}"/>
    <cellStyle name="Normal 4 2 2 4 2 3 2 2 2" xfId="29612" xr:uid="{BDF7084E-4F11-4A1A-86C2-4209E0302CB1}"/>
    <cellStyle name="Normal 4 2 2 4 2 3 2 2 3" xfId="20267" xr:uid="{7D74949D-0E6E-426A-AFCD-5361CF7D51CE}"/>
    <cellStyle name="Normal 4 2 2 4 2 3 2 3" xfId="12872" xr:uid="{6BDF2692-0C69-4F12-934A-CA4E96DC76EE}"/>
    <cellStyle name="Normal 4 2 2 4 2 3 2 3 2" xfId="23100" xr:uid="{A24EDF16-20D9-4606-B345-9B4C5FD6663B}"/>
    <cellStyle name="Normal 4 2 2 4 2 3 2 4" xfId="25765" xr:uid="{488776CA-5847-4974-AABB-672E1358BA35}"/>
    <cellStyle name="Normal 4 2 2 4 2 3 2 5" xfId="17434" xr:uid="{169F798B-FF0F-4D1B-931E-4E3A4003A53A}"/>
    <cellStyle name="Normal 4 2 2 4 2 3 3" xfId="5938" xr:uid="{3BEE4A16-2D38-4C64-9D51-B05D44862EC9}"/>
    <cellStyle name="Normal 4 2 2 4 2 3 3 2" xfId="28579" xr:uid="{49AEEF76-D489-4D20-9962-FBC8379BAEC4}"/>
    <cellStyle name="Normal 4 2 2 4 2 3 3 3" xfId="16528" xr:uid="{B86ED3C2-1BC4-4196-B9B0-D2068A0FF5F5}"/>
    <cellStyle name="Normal 4 2 2 4 2 3 4" xfId="9580" xr:uid="{5BAA69A6-C581-480E-890C-43102C267D19}"/>
    <cellStyle name="Normal 4 2 2 4 2 3 4 2" xfId="19361" xr:uid="{8CA7CF84-EDA8-4150-9480-C70AEF0EBBFF}"/>
    <cellStyle name="Normal 4 2 2 4 2 3 5" xfId="11981" xr:uid="{2F74EB1D-6B5D-49CE-B92D-362F21B3CF4D}"/>
    <cellStyle name="Normal 4 2 2 4 2 3 5 2" xfId="22194" xr:uid="{25ADB5B9-AFBB-4563-A648-44F56BB3C796}"/>
    <cellStyle name="Normal 4 2 2 4 2 3 6" xfId="23675" xr:uid="{955997C5-09A0-4722-98ED-F58B55DC34CB}"/>
    <cellStyle name="Normal 4 2 2 4 2 3 7" xfId="14454" xr:uid="{D3213060-7168-4A15-A058-856D58053A1E}"/>
    <cellStyle name="Normal 4 2 2 4 2 4" xfId="2609" xr:uid="{157D93E1-A728-4677-A328-2FCB4BEB4E89}"/>
    <cellStyle name="Normal 4 2 2 4 2 4 2" xfId="7631" xr:uid="{895CB4B9-9BD8-48A2-B208-117508D12D1F}"/>
    <cellStyle name="Normal 4 2 2 4 2 4 2 2" xfId="26694" xr:uid="{F1DACCC6-E2A1-4AD9-A73B-EB7D9EB1D11C}"/>
    <cellStyle name="Normal 4 2 2 4 2 4 2 3" xfId="16526" xr:uid="{5777CDA8-F860-4CA9-8CBE-E77439BB607C}"/>
    <cellStyle name="Normal 4 2 2 4 2 4 3" xfId="6457" xr:uid="{EDD21CB3-F34D-4E01-B8DA-C888C6E334DA}"/>
    <cellStyle name="Normal 4 2 2 4 2 4 3 2" xfId="19359" xr:uid="{BC1D7766-5547-409E-9A3B-D29E8186A795}"/>
    <cellStyle name="Normal 4 2 2 4 2 4 4" xfId="11979" xr:uid="{B73491DD-502D-4D54-8E53-D3B67DC71E31}"/>
    <cellStyle name="Normal 4 2 2 4 2 4 4 2" xfId="22192" xr:uid="{38842377-1BD6-4E75-82A7-AC46F322A9BB}"/>
    <cellStyle name="Normal 4 2 2 4 2 4 5" xfId="25881" xr:uid="{4410CE11-DF98-4085-98CF-8931E32B0B93}"/>
    <cellStyle name="Normal 4 2 2 4 2 4 6" xfId="14452" xr:uid="{275DEEA8-D31D-4FDC-A8E6-36825BDF06D7}"/>
    <cellStyle name="Normal 4 2 2 4 2 5" xfId="3585" xr:uid="{2F981507-0782-4343-A14C-0A544F5476E2}"/>
    <cellStyle name="Normal 4 2 2 4 2 5 2" xfId="6885" xr:uid="{35485411-BEE6-4C0B-9E9B-5839E3721D48}"/>
    <cellStyle name="Normal 4 2 2 4 2 5 2 2" xfId="26304" xr:uid="{FE5E4B30-5BFF-4253-8123-C33532F841C7}"/>
    <cellStyle name="Normal 4 2 2 4 2 5 2 3" xfId="15894" xr:uid="{C5902D92-5A14-4526-B86F-2BFCDE673C90}"/>
    <cellStyle name="Normal 4 2 2 4 2 5 3" xfId="9239" xr:uid="{8F304D53-84D8-44B7-B921-D60F626F5122}"/>
    <cellStyle name="Normal 4 2 2 4 2 5 3 2" xfId="18727" xr:uid="{AB66B690-84EB-4F43-8C5D-396EE72B69D4}"/>
    <cellStyle name="Normal 4 2 2 4 2 5 4" xfId="11383" xr:uid="{0CABF51F-9A09-4632-82FB-118E43FDB7AB}"/>
    <cellStyle name="Normal 4 2 2 4 2 5 4 2" xfId="21560" xr:uid="{97D74C59-C248-43AF-AB6C-7D6900D106EA}"/>
    <cellStyle name="Normal 4 2 2 4 2 5 5" xfId="25952" xr:uid="{C7CDE577-B5C9-4494-BA2A-31F2B898AF84}"/>
    <cellStyle name="Normal 4 2 2 4 2 5 6" xfId="13612" xr:uid="{AC0B0905-E65F-4B17-9232-7678FDC1D53A}"/>
    <cellStyle name="Normal 4 2 2 4 2 6" xfId="3372" xr:uid="{9612EE48-D14F-4DBA-8864-A423F343B687}"/>
    <cellStyle name="Normal 4 2 2 4 2 6 2" xfId="9044" xr:uid="{BE454575-2C3E-4898-B265-19429B6527E5}"/>
    <cellStyle name="Normal 4 2 2 4 2 6 2 2" xfId="18463" xr:uid="{52115BAD-DF81-4EC0-B209-274504C010BD}"/>
    <cellStyle name="Normal 4 2 2 4 2 6 3" xfId="11133" xr:uid="{4F5EE881-1910-41FB-BA5A-02EB88B66C35}"/>
    <cellStyle name="Normal 4 2 2 4 2 6 3 2" xfId="21296" xr:uid="{2BED626B-F712-434A-9F24-A9EFEA91FD2D}"/>
    <cellStyle name="Normal 4 2 2 4 2 6 4" xfId="25392" xr:uid="{9B9FD3C5-9F75-4496-A2E8-8ED6FAADB978}"/>
    <cellStyle name="Normal 4 2 2 4 2 6 5" xfId="15630" xr:uid="{B8B048A2-3BD5-4C72-8505-B363178F482E}"/>
    <cellStyle name="Normal 4 2 2 4 2 7" xfId="4317" xr:uid="{817B263A-CD72-460F-BBDE-60693ADD3BCA}"/>
    <cellStyle name="Normal 4 2 2 4 2 7 2" xfId="9760" xr:uid="{9B6F81D3-7316-4120-B8DD-D3D34760FEC2}"/>
    <cellStyle name="Normal 4 2 2 4 2 7 2 2" xfId="19709" xr:uid="{4BCECE15-84A1-4F7F-A1A4-5AEF4A813C11}"/>
    <cellStyle name="Normal 4 2 2 4 2 7 3" xfId="12326" xr:uid="{1F36CF55-CAA9-44CF-806E-126327077E09}"/>
    <cellStyle name="Normal 4 2 2 4 2 7 3 2" xfId="22542" xr:uid="{7DCDDF6E-2772-4813-9B15-A8667460B58D}"/>
    <cellStyle name="Normal 4 2 2 4 2 7 4" xfId="16876" xr:uid="{1060D465-E5A3-4943-9BD7-C2D32FB1E917}"/>
    <cellStyle name="Normal 4 2 2 4 2 8" xfId="8093" xr:uid="{E496A42A-1820-4EF7-8858-87E180D1C38D}"/>
    <cellStyle name="Normal 4 2 2 4 2 8 2" xfId="15132" xr:uid="{F8EC4E91-6B1F-414E-B7BC-1FF1E5B894EB}"/>
    <cellStyle name="Normal 4 2 2 4 2 9" xfId="8666" xr:uid="{936FB0BD-EBD1-4AE0-A3A4-A7D4C7F215DA}"/>
    <cellStyle name="Normal 4 2 2 4 2 9 2" xfId="17965" xr:uid="{A142AFE9-2E3B-4D9E-8FDC-0115C6CD96BB}"/>
    <cellStyle name="Normal 4 2 2 4 3" xfId="1072" xr:uid="{00000000-0005-0000-0000-000030040000}"/>
    <cellStyle name="Normal 4 2 2 4 3 2" xfId="2096" xr:uid="{B1AD8D8D-5EE7-4B9E-8EA5-B9149EEFD983}"/>
    <cellStyle name="Normal 4 2 2 4 3 2 2" xfId="7301" xr:uid="{EDB01A43-5551-4A3A-8519-2FB04CDBE482}"/>
    <cellStyle name="Normal 4 2 2 4 3 2 2 2" xfId="23712" xr:uid="{0E71EC77-D1D7-4605-8DBD-644AFC274B08}"/>
    <cellStyle name="Normal 4 2 2 4 3 2 2 3" xfId="27663" xr:uid="{7BABE257-E64A-4964-A1C5-3C15A089C5C8}"/>
    <cellStyle name="Normal 4 2 2 4 3 2 2 4" xfId="16529" xr:uid="{6FBD9C17-03A6-4363-A335-1686B1735AA8}"/>
    <cellStyle name="Normal 4 2 2 4 3 2 3" xfId="5940" xr:uid="{672F3B9E-043E-48EA-B76A-662C97619FCD}"/>
    <cellStyle name="Normal 4 2 2 4 3 2 3 2" xfId="29248" xr:uid="{335FD26A-811F-406F-9788-E6265DDB9ED3}"/>
    <cellStyle name="Normal 4 2 2 4 3 2 3 3" xfId="19362" xr:uid="{D1486A0C-7868-41E4-8C45-52D9501F2D2E}"/>
    <cellStyle name="Normal 4 2 2 4 3 2 4" xfId="11982" xr:uid="{15B1DD66-88DA-4B0A-89F2-406C7D50A904}"/>
    <cellStyle name="Normal 4 2 2 4 3 2 4 2" xfId="22195" xr:uid="{705C1709-5C82-46E2-A0E9-2C6E624CDD79}"/>
    <cellStyle name="Normal 4 2 2 4 3 2 5" xfId="24203" xr:uid="{19A4CC44-7848-49CC-B0B0-FF3921F4F54A}"/>
    <cellStyle name="Normal 4 2 2 4 3 2 6" xfId="14455" xr:uid="{987EE5A0-CEE4-4D3C-AA21-21732090B4E8}"/>
    <cellStyle name="Normal 4 2 2 4 3 3" xfId="3688" xr:uid="{A69B4B16-C5CC-4E84-B185-C026CFA538DA}"/>
    <cellStyle name="Normal 4 2 2 4 3 3 2" xfId="6887" xr:uid="{9731FBF7-474E-4F20-9E22-359A19D1E6F6}"/>
    <cellStyle name="Normal 4 2 2 4 3 3 2 2" xfId="26615" xr:uid="{CCEDECBC-B652-4069-9DCF-536C69D93933}"/>
    <cellStyle name="Normal 4 2 2 4 3 3 2 3" xfId="16043" xr:uid="{FBA24665-58D4-4A6B-AF35-DA64C10C8564}"/>
    <cellStyle name="Normal 4 2 2 4 3 3 3" xfId="9371" xr:uid="{DC761A31-286E-44E3-8FB6-BBEE94A43F85}"/>
    <cellStyle name="Normal 4 2 2 4 3 3 3 2" xfId="18876" xr:uid="{9F2833DD-A3A6-4A6D-AE8F-215D64D44454}"/>
    <cellStyle name="Normal 4 2 2 4 3 3 4" xfId="11532" xr:uid="{36E236CC-F007-4A5A-891B-0AC3E5940916}"/>
    <cellStyle name="Normal 4 2 2 4 3 3 4 2" xfId="21709" xr:uid="{90562086-AA9C-44AF-8F1A-38C899F56C7A}"/>
    <cellStyle name="Normal 4 2 2 4 3 3 5" xfId="24291" xr:uid="{C0E26DAE-5503-4C72-8636-CB0ABCAFC044}"/>
    <cellStyle name="Normal 4 2 2 4 3 3 6" xfId="13824" xr:uid="{2BB763FD-93A3-4425-BDBB-CEF8C7EE4729}"/>
    <cellStyle name="Normal 4 2 2 4 3 4" xfId="4604" xr:uid="{755D281A-7C06-4B5E-9C73-0BF9B738EDB7}"/>
    <cellStyle name="Normal 4 2 2 4 3 4 2" xfId="9943" xr:uid="{2FDED199-1029-46D6-B122-14DC9ED627DD}"/>
    <cellStyle name="Normal 4 2 2 4 3 4 2 2" xfId="29390" xr:uid="{8C2749CB-A3B7-4F0B-AC13-F8BC43BB2A93}"/>
    <cellStyle name="Normal 4 2 2 4 3 4 2 3" xfId="19938" xr:uid="{34B7E077-8F10-4B1B-AC98-399F5D5AC098}"/>
    <cellStyle name="Normal 4 2 2 4 3 4 3" xfId="12553" xr:uid="{E3A1B091-D80B-41C6-970E-41D43B0F34AC}"/>
    <cellStyle name="Normal 4 2 2 4 3 4 3 2" xfId="22771" xr:uid="{9F8E5B82-E19E-4CA1-A9EF-6FD8D99E793C}"/>
    <cellStyle name="Normal 4 2 2 4 3 4 4" xfId="24160" xr:uid="{E3F3F2AC-3368-4678-AA2B-0B646AEC2DA0}"/>
    <cellStyle name="Normal 4 2 2 4 3 4 5" xfId="17105" xr:uid="{FFAD58BD-3BD5-40B7-B16A-43B4C46F4BF7}"/>
    <cellStyle name="Normal 4 2 2 4 3 5" xfId="8094" xr:uid="{426C5FD8-F8B1-4CE5-BE67-0283632F0FB6}"/>
    <cellStyle name="Normal 4 2 2 4 3 5 2" xfId="28644" xr:uid="{A1C8E720-9A1E-4C7F-A82A-459D5F823092}"/>
    <cellStyle name="Normal 4 2 2 4 3 5 3" xfId="15134" xr:uid="{FC366A42-C63D-4E41-ADFD-79F1D5BE9C0C}"/>
    <cellStyle name="Normal 4 2 2 4 3 6" xfId="8668" xr:uid="{0195E468-09B9-4275-9469-5CFCF2968ED3}"/>
    <cellStyle name="Normal 4 2 2 4 3 6 2" xfId="17967" xr:uid="{A032776A-9D4A-4B95-B3FE-7AD74C15B4BD}"/>
    <cellStyle name="Normal 4 2 2 4 3 7" xfId="10675" xr:uid="{B336FD31-BF6A-4610-AA81-CA6790A7A08A}"/>
    <cellStyle name="Normal 4 2 2 4 3 7 2" xfId="20800" xr:uid="{3C57EEC3-29F9-43C7-AC86-C1829B030C3C}"/>
    <cellStyle name="Normal 4 2 2 4 3 8" xfId="24483" xr:uid="{93A6901F-BEF9-406D-91B7-CAC8997892BD}"/>
    <cellStyle name="Normal 4 2 2 4 3 9" xfId="13350" xr:uid="{0E65BD67-AE53-47CD-8B39-5775B533BC59}"/>
    <cellStyle name="Normal 4 2 2 4 4" xfId="1073" xr:uid="{00000000-0005-0000-0000-000031040000}"/>
    <cellStyle name="Normal 4 2 2 4 4 2" xfId="4924" xr:uid="{54F46297-9922-4667-AB71-329359B23CAB}"/>
    <cellStyle name="Normal 4 2 2 4 4 2 2" xfId="10195" xr:uid="{9F62629F-1A85-429F-8AB4-3E765C754BE4}"/>
    <cellStyle name="Normal 4 2 2 4 4 2 2 2" xfId="29613" xr:uid="{3728155A-C05F-4884-AE75-A634F67FE4EC}"/>
    <cellStyle name="Normal 4 2 2 4 4 2 2 3" xfId="20268" xr:uid="{2AF56340-96A1-4B9E-8E8E-DC09377881ED}"/>
    <cellStyle name="Normal 4 2 2 4 4 2 3" xfId="12873" xr:uid="{ACEDF923-1C4D-4524-8360-ABD70DE81C7F}"/>
    <cellStyle name="Normal 4 2 2 4 4 2 3 2" xfId="23101" xr:uid="{398D9C8F-8ACE-4F4B-A249-637BEC3D2D31}"/>
    <cellStyle name="Normal 4 2 2 4 4 2 4" xfId="26084" xr:uid="{4C9870AE-07EE-4363-8D7C-51203DA7BFDF}"/>
    <cellStyle name="Normal 4 2 2 4 4 2 5" xfId="17435" xr:uid="{3B6D159B-64AB-4F45-9A88-1B5FF97240A6}"/>
    <cellStyle name="Normal 4 2 2 4 4 3" xfId="5941" xr:uid="{24C26EB2-7E38-4618-9A2D-84A5680815D4}"/>
    <cellStyle name="Normal 4 2 2 4 4 3 2" xfId="26311" xr:uid="{68F2F598-1E25-4C5D-956A-E32D501BC910}"/>
    <cellStyle name="Normal 4 2 2 4 4 3 3" xfId="15135" xr:uid="{85D96182-9E68-473E-A6C7-B260A12A86C1}"/>
    <cellStyle name="Normal 4 2 2 4 4 4" xfId="8669" xr:uid="{F46C9E04-A8D2-4283-8190-B2292060A4B3}"/>
    <cellStyle name="Normal 4 2 2 4 4 4 2" xfId="17968" xr:uid="{F338FAC3-310B-4278-9E96-29D4D6BC18FE}"/>
    <cellStyle name="Normal 4 2 2 4 4 5" xfId="10676" xr:uid="{21C87B49-BA4E-45F1-9412-612530762439}"/>
    <cellStyle name="Normal 4 2 2 4 4 5 2" xfId="20801" xr:uid="{DE5D924B-FCA4-45C0-9346-673C98EB6C64}"/>
    <cellStyle name="Normal 4 2 2 4 4 6" xfId="23514" xr:uid="{CD398DB3-A18C-444F-B9D6-2AF1E0E5C3D1}"/>
    <cellStyle name="Normal 4 2 2 4 4 7" xfId="14456" xr:uid="{342739F4-79BA-4316-A214-3F10D1F65FAA}"/>
    <cellStyle name="Normal 4 2 2 4 5" xfId="2093" xr:uid="{6D0D1CB8-4514-4856-8152-F27714C22AAB}"/>
    <cellStyle name="Normal 4 2 2 4 5 2" xfId="7299" xr:uid="{813B72D2-EAD3-47FD-948B-DD4DAD95CD49}"/>
    <cellStyle name="Normal 4 2 2 4 5 2 2" xfId="26180" xr:uid="{C6BD03CA-837F-49EB-AFB5-9DE70158B104}"/>
    <cellStyle name="Normal 4 2 2 4 5 2 3" xfId="28330" xr:uid="{22E8D880-F74E-47E2-968D-409D07144C55}"/>
    <cellStyle name="Normal 4 2 2 4 5 2 4" xfId="16190" xr:uid="{B93D9824-995B-42C9-8243-8E651746AD8D}"/>
    <cellStyle name="Normal 4 2 2 4 5 3" xfId="5937" xr:uid="{445C52DE-177B-472A-8335-593E96BC917D}"/>
    <cellStyle name="Normal 4 2 2 4 5 3 2" xfId="28601" xr:uid="{75FC72B9-9D9C-41AF-8964-CBFD57827059}"/>
    <cellStyle name="Normal 4 2 2 4 5 3 3" xfId="19023" xr:uid="{468B85AD-B24F-4F11-AC83-68EAB0B24056}"/>
    <cellStyle name="Normal 4 2 2 4 5 4" xfId="11668" xr:uid="{8E54DFD6-0952-474C-B7F3-608F7A067486}"/>
    <cellStyle name="Normal 4 2 2 4 5 4 2" xfId="21856" xr:uid="{5F9CC0E8-65B7-4414-8B5D-4E4D2A3E65C8}"/>
    <cellStyle name="Normal 4 2 2 4 5 5" xfId="25764" xr:uid="{20C8419B-E936-4554-AC3E-2E7DB47A618F}"/>
    <cellStyle name="Normal 4 2 2 4 5 6" xfId="14048" xr:uid="{3A0769C5-9829-4628-82B2-76766A44B56F}"/>
    <cellStyle name="Normal 4 2 2 4 6" xfId="3449" xr:uid="{ABB016D2-6292-41CD-8DD8-BFA8CDC76120}"/>
    <cellStyle name="Normal 4 2 2 4 6 2" xfId="6884" xr:uid="{6D49FA15-3B47-4DF1-9C13-68DA0C8C4EB3}"/>
    <cellStyle name="Normal 4 2 2 4 6 2 2" xfId="27520" xr:uid="{B7908BD2-C3F6-4F89-A101-35EFC16055BF}"/>
    <cellStyle name="Normal 4 2 2 4 6 2 3" xfId="15731" xr:uid="{6F7A14F1-F9EC-4F93-90EA-687BCA7A159B}"/>
    <cellStyle name="Normal 4 2 2 4 6 3" xfId="9103" xr:uid="{7BB040ED-A68E-455C-9880-5344E8A21196}"/>
    <cellStyle name="Normal 4 2 2 4 6 3 2" xfId="18564" xr:uid="{046FD325-C6AC-492E-8439-40AC0E8877C4}"/>
    <cellStyle name="Normal 4 2 2 4 6 4" xfId="11222" xr:uid="{A9A07256-0A63-4E76-9917-F20FA37C8DBD}"/>
    <cellStyle name="Normal 4 2 2 4 6 4 2" xfId="21397" xr:uid="{CB91748D-370F-4D4A-8EBD-4B9126482CE2}"/>
    <cellStyle name="Normal 4 2 2 4 6 5" xfId="23280" xr:uid="{9089A394-B76C-4DC3-ADBB-A5DEA7F14DDB}"/>
    <cellStyle name="Normal 4 2 2 4 6 6" xfId="13449" xr:uid="{63C2FAA0-1083-4AB9-BCA2-DA71FA94FD7E}"/>
    <cellStyle name="Normal 4 2 2 4 7" xfId="3241" xr:uid="{5ABBF9A8-E3EA-45E8-99AB-17A488C33BEA}"/>
    <cellStyle name="Normal 4 2 2 4 7 2" xfId="8929" xr:uid="{90BF34BD-1537-4974-A99D-806CF282865E}"/>
    <cellStyle name="Normal 4 2 2 4 7 2 2" xfId="18320" xr:uid="{FA1CB170-D17C-4B05-B481-7D8A5223D9A7}"/>
    <cellStyle name="Normal 4 2 2 4 7 3" xfId="11002" xr:uid="{E53FED3E-BA6C-4A9E-889C-E7E011860835}"/>
    <cellStyle name="Normal 4 2 2 4 7 3 2" xfId="21153" xr:uid="{601E9134-7A3C-46D7-BF8A-90CB099826E6}"/>
    <cellStyle name="Normal 4 2 2 4 7 4" xfId="25596" xr:uid="{6C9B32B2-4F63-4B5E-9C7A-ED1EDE7F550B}"/>
    <cellStyle name="Normal 4 2 2 4 7 5" xfId="15487" xr:uid="{E7CDDA56-5A08-42B5-B224-06E9BADBC816}"/>
    <cellStyle name="Normal 4 2 2 4 8" xfId="4395" xr:uid="{1759DDA7-1457-4B56-9CDF-A08AF9CB2EE9}"/>
    <cellStyle name="Normal 4 2 2 4 8 2" xfId="9816" xr:uid="{DB2AD8D8-F3F8-4216-A1D5-2424A5539245}"/>
    <cellStyle name="Normal 4 2 2 4 8 2 2" xfId="19781" xr:uid="{A1250D83-EFE8-47CA-9A11-F08C9022652C}"/>
    <cellStyle name="Normal 4 2 2 4 8 3" xfId="12396" xr:uid="{FBA096F5-DFEF-4734-9E38-7BEAA81E9AA1}"/>
    <cellStyle name="Normal 4 2 2 4 8 3 2" xfId="22614" xr:uid="{3371F2DE-FDDD-4121-AA31-1AFEE77194D5}"/>
    <cellStyle name="Normal 4 2 2 4 8 4" xfId="16948" xr:uid="{D193F0FC-CBBF-438F-BC47-84CDC11B8F8D}"/>
    <cellStyle name="Normal 4 2 2 4 9" xfId="8092" xr:uid="{44AEBD61-FB34-4B9A-8169-EAB0889B962E}"/>
    <cellStyle name="Normal 4 2 2 4 9 2" xfId="15131" xr:uid="{B60AE4CD-017D-4460-A80F-EEFC14377B2D}"/>
    <cellStyle name="Normal 4 2 2 5" xfId="1074" xr:uid="{00000000-0005-0000-0000-000032040000}"/>
    <cellStyle name="Normal 4 2 2 5 10" xfId="10677" xr:uid="{307FAB96-3BDE-4E40-8CC2-7890C3F9D423}"/>
    <cellStyle name="Normal 4 2 2 5 10 2" xfId="20802" xr:uid="{73B3FE88-4635-4BAB-B587-5900D67B3531}"/>
    <cellStyle name="Normal 4 2 2 5 11" xfId="24204" xr:uid="{73210032-8114-44B3-A189-A400413E02B9}"/>
    <cellStyle name="Normal 4 2 2 5 12" xfId="13193" xr:uid="{F8DF6001-7BBB-4733-97CA-FC7FE4399242}"/>
    <cellStyle name="Normal 4 2 2 5 2" xfId="1075" xr:uid="{00000000-0005-0000-0000-000033040000}"/>
    <cellStyle name="Normal 4 2 2 5 2 2" xfId="1076" xr:uid="{00000000-0005-0000-0000-000034040000}"/>
    <cellStyle name="Normal 4 2 2 5 2 2 2" xfId="2099" xr:uid="{5249A426-AAE4-4F9D-B41C-AAA2B113FEEB}"/>
    <cellStyle name="Normal 4 2 2 5 2 2 2 2" xfId="7304" xr:uid="{1CF167A6-DCA6-4342-9309-EE271DC3D170}"/>
    <cellStyle name="Normal 4 2 2 5 2 2 2 3" xfId="5944" xr:uid="{A6807AD1-A2A9-4DBF-A8DB-24E667E4E501}"/>
    <cellStyle name="Normal 4 2 2 5 2 2 2 4" xfId="15138" xr:uid="{9E41FDC6-11B4-431F-96B2-FC4007CFAF79}"/>
    <cellStyle name="Normal 4 2 2 5 2 2 3" xfId="5275" xr:uid="{16AF094B-11DF-4FE1-B5F2-30DBC4D51C80}"/>
    <cellStyle name="Normal 4 2 2 5 2 2 3 2" xfId="6890" xr:uid="{F1E6BA28-1C68-4B55-9B84-E938853FEDD6}"/>
    <cellStyle name="Normal 4 2 2 5 2 2 3 3" xfId="27761" xr:uid="{33BDCCFB-B73C-4657-9646-7726C21AED2E}"/>
    <cellStyle name="Normal 4 2 2 5 2 2 3 4" xfId="17971" xr:uid="{D569821C-96D0-4347-93F3-9123A1307555}"/>
    <cellStyle name="Normal 4 2 2 5 2 2 4" xfId="5500" xr:uid="{9B0DB2C1-586D-47CD-8835-E1F1B2461265}"/>
    <cellStyle name="Normal 4 2 2 5 2 2 4 2" xfId="29762" xr:uid="{47D30DC4-33CF-40C4-8B4A-59D98A2CA575}"/>
    <cellStyle name="Normal 4 2 2 5 2 2 4 3" xfId="20804" xr:uid="{E65576A6-40C6-4AB3-B7B3-440EC16FE577}"/>
    <cellStyle name="Normal 4 2 2 5 2 2 5" xfId="25202" xr:uid="{68F29567-8339-48E4-97A6-58B6E81872B2}"/>
    <cellStyle name="Normal 4 2 2 5 2 2 6" xfId="14457" xr:uid="{B32509CF-A31A-4A45-AC1A-AB3D8658A022}"/>
    <cellStyle name="Normal 4 2 2 5 2 3" xfId="2098" xr:uid="{85153BDA-3C8F-46C6-8E05-833DCEA99804}"/>
    <cellStyle name="Normal 4 2 2 5 2 3 2" xfId="7303" xr:uid="{AD35D79C-E71D-4BCA-ACB0-7A8EEEB94821}"/>
    <cellStyle name="Normal 4 2 2 5 2 3 2 2" xfId="28035" xr:uid="{0F1B6042-CDC6-4015-B0A7-D394CD8D9D3A}"/>
    <cellStyle name="Normal 4 2 2 5 2 3 2 3" xfId="16044" xr:uid="{331FFF1B-E800-44E7-B470-59AC5CAA886B}"/>
    <cellStyle name="Normal 4 2 2 5 2 3 3" xfId="5943" xr:uid="{2D0E31E5-93F5-4E8B-BDAA-977BD6629338}"/>
    <cellStyle name="Normal 4 2 2 5 2 3 3 2" xfId="18877" xr:uid="{29C76CD9-5BC5-462C-A0F0-1A54C0B3B8B0}"/>
    <cellStyle name="Normal 4 2 2 5 2 3 4" xfId="11533" xr:uid="{1F5D67F7-974E-43D6-8A00-9D445BA60F9C}"/>
    <cellStyle name="Normal 4 2 2 5 2 3 4 2" xfId="21710" xr:uid="{E0CC2ABA-B4E4-4DE5-9409-91F795B77EAC}"/>
    <cellStyle name="Normal 4 2 2 5 2 3 5" xfId="24963" xr:uid="{7D021B8B-8D38-437E-9C25-680841421946}"/>
    <cellStyle name="Normal 4 2 2 5 2 3 6" xfId="13826" xr:uid="{EF81AAF1-E6C0-4BF2-835B-DD0EE134BEA3}"/>
    <cellStyle name="Normal 4 2 2 5 2 4" xfId="4605" xr:uid="{98838A43-7BE5-4875-AE7F-E9437BCCBB5A}"/>
    <cellStyle name="Normal 4 2 2 5 2 4 2" xfId="6889" xr:uid="{7D0F8B76-3DFF-42AE-9780-2406C5087C72}"/>
    <cellStyle name="Normal 4 2 2 5 2 4 2 2" xfId="29391" xr:uid="{C60AC14B-A648-4003-AEDC-D4B1B5A0F72B}"/>
    <cellStyle name="Normal 4 2 2 5 2 4 2 3" xfId="19939" xr:uid="{0B328208-F9A1-4D85-AF9D-C4F5E5D939B2}"/>
    <cellStyle name="Normal 4 2 2 5 2 4 3" xfId="12554" xr:uid="{A2C2BF0E-97F5-46C0-BE66-5CA7018C3BA6}"/>
    <cellStyle name="Normal 4 2 2 5 2 4 3 2" xfId="22772" xr:uid="{279A24BB-FA44-4EE6-A7BB-FE80BAA61F75}"/>
    <cellStyle name="Normal 4 2 2 5 2 4 4" xfId="25561" xr:uid="{2107BC21-6A0E-4D3C-8E71-190130C5ED68}"/>
    <cellStyle name="Normal 4 2 2 5 2 4 5" xfId="17106" xr:uid="{811BAE9F-BC66-4724-A99E-1FC1EA3C5A3C}"/>
    <cellStyle name="Normal 4 2 2 5 2 5" xfId="5378" xr:uid="{567B2F55-599C-4200-A0EA-C412B516285F}"/>
    <cellStyle name="Normal 4 2 2 5 2 5 2" xfId="26916" xr:uid="{9CC77F43-2185-41F7-BB47-C8BDD06B8272}"/>
    <cellStyle name="Normal 4 2 2 5 2 5 3" xfId="15137" xr:uid="{724A38D2-68EA-43E2-AD70-57ACD2FEB454}"/>
    <cellStyle name="Normal 4 2 2 5 2 6" xfId="8671" xr:uid="{06693071-F98D-495A-9989-C2D66CFE2F02}"/>
    <cellStyle name="Normal 4 2 2 5 2 6 2" xfId="17970" xr:uid="{8BE4961E-5002-4BBD-9CF1-2A270BFA7467}"/>
    <cellStyle name="Normal 4 2 2 5 2 7" xfId="10678" xr:uid="{62CDCA3E-14BB-4EA0-97E8-2A7B9774790B}"/>
    <cellStyle name="Normal 4 2 2 5 2 7 2" xfId="20803" xr:uid="{6C1DCF4D-734A-40D4-A978-CDA032E68D09}"/>
    <cellStyle name="Normal 4 2 2 5 2 8" xfId="25176" xr:uid="{785C0964-63D6-454E-9239-7B8809C9802B}"/>
    <cellStyle name="Normal 4 2 2 5 2 9" xfId="13351" xr:uid="{D4FF1017-615D-456E-BE5B-FAEDE680BC23}"/>
    <cellStyle name="Normal 4 2 2 5 3" xfId="1077" xr:uid="{00000000-0005-0000-0000-000035040000}"/>
    <cellStyle name="Normal 4 2 2 5 3 2" xfId="2100" xr:uid="{2A06B64A-D8FD-4C4F-AE82-2F6F8A74A446}"/>
    <cellStyle name="Normal 4 2 2 5 3 2 2" xfId="7305" xr:uid="{332AC214-DF1D-4F74-A413-ECDBA8D03F9F}"/>
    <cellStyle name="Normal 4 2 2 5 3 2 2 2" xfId="29614" xr:uid="{D926DC8D-8825-4E86-93F9-8A9C9C54C4CC}"/>
    <cellStyle name="Normal 4 2 2 5 3 2 2 3" xfId="20269" xr:uid="{C264E4A2-D686-44F4-BA3E-123E7FD93F68}"/>
    <cellStyle name="Normal 4 2 2 5 3 2 3" xfId="5945" xr:uid="{E8D31E78-DA50-4D10-BC7C-23EC2311E52C}"/>
    <cellStyle name="Normal 4 2 2 5 3 2 3 2" xfId="23102" xr:uid="{E8A1F6D4-E5AA-457B-842D-96F262F405ED}"/>
    <cellStyle name="Normal 4 2 2 5 3 2 4" xfId="24013" xr:uid="{EF1EF914-76F1-45E7-A964-DB79CCE1C68A}"/>
    <cellStyle name="Normal 4 2 2 5 3 2 5" xfId="17436" xr:uid="{C647F7F9-3DB1-40E2-A2FB-4CF51A8338AB}"/>
    <cellStyle name="Normal 4 2 2 5 3 3" xfId="5214" xr:uid="{028D4B92-DD6A-44B9-A687-672C55DF62C4}"/>
    <cellStyle name="Normal 4 2 2 5 3 3 2" xfId="6891" xr:uid="{BA125DC7-1E13-488B-ADFF-1C0CBDA53116}"/>
    <cellStyle name="Normal 4 2 2 5 3 3 3" xfId="27693" xr:uid="{7F8D299A-1A1B-411D-8795-6A77B5C5FF65}"/>
    <cellStyle name="Normal 4 2 2 5 3 3 4" xfId="15139" xr:uid="{7AA87CDF-A976-4FC3-93D6-0D08E742D480}"/>
    <cellStyle name="Normal 4 2 2 5 3 4" xfId="5416" xr:uid="{AC5A8183-CE8F-4E38-8819-E32C19AF3183}"/>
    <cellStyle name="Normal 4 2 2 5 3 4 2" xfId="26101" xr:uid="{78840BB4-504B-485E-9E23-30535CA71A2E}"/>
    <cellStyle name="Normal 4 2 2 5 3 4 3" xfId="28930" xr:uid="{5B2F517B-534D-4D39-B5F8-B2670328E2A0}"/>
    <cellStyle name="Normal 4 2 2 5 3 4 4" xfId="17972" xr:uid="{52CFAA77-767E-4501-8F22-7E774923439F}"/>
    <cellStyle name="Normal 4 2 2 5 3 5" xfId="10679" xr:uid="{2FD55650-73C2-48F6-AE30-C86EAF35D6C4}"/>
    <cellStyle name="Normal 4 2 2 5 3 5 2" xfId="29763" xr:uid="{F5D95F7E-91B2-4788-AE1D-96B58B5A5B1A}"/>
    <cellStyle name="Normal 4 2 2 5 3 5 3" xfId="20805" xr:uid="{61834C5A-2ABA-4FF3-9078-6EF78805CD14}"/>
    <cellStyle name="Normal 4 2 2 5 3 6" xfId="23624" xr:uid="{6BBC84B2-A1E3-42C9-906C-F3089E07DCB7}"/>
    <cellStyle name="Normal 4 2 2 5 3 7" xfId="14458" xr:uid="{9632E131-D5DD-4173-8E42-46229C18CE95}"/>
    <cellStyle name="Normal 4 2 2 5 4" xfId="1078" xr:uid="{00000000-0005-0000-0000-000036040000}"/>
    <cellStyle name="Normal 4 2 2 5 4 2" xfId="6892" xr:uid="{B390E10D-AF00-4A3D-8DCA-F28F253E338C}"/>
    <cellStyle name="Normal 4 2 2 5 4 2 2" xfId="25225" xr:uid="{213FE6F2-22C2-456B-A7F3-F99AABC3FCD7}"/>
    <cellStyle name="Normal 4 2 2 5 4 2 3" xfId="26680" xr:uid="{350D9B9F-16ED-4F71-AD0D-B9543C5B0F12}"/>
    <cellStyle name="Normal 4 2 2 5 4 2 4" xfId="15140" xr:uid="{956BCFC1-75BE-4220-B281-010715B5977A}"/>
    <cellStyle name="Normal 4 2 2 5 4 3" xfId="5946" xr:uid="{1AF3BE5D-B688-4A70-9145-AB3A02D75FAC}"/>
    <cellStyle name="Normal 4 2 2 5 4 3 2" xfId="27459" xr:uid="{6619037C-E3A4-4427-8BDF-1A619149C1F9}"/>
    <cellStyle name="Normal 4 2 2 5 4 3 3" xfId="17973" xr:uid="{93FFED00-9B8E-4A0B-AD27-511FDFA6DD9F}"/>
    <cellStyle name="Normal 4 2 2 5 4 4" xfId="10680" xr:uid="{F717FE58-9A04-4EEC-98CA-BA865D6C27ED}"/>
    <cellStyle name="Normal 4 2 2 5 4 4 2" xfId="20806" xr:uid="{32AFD4EA-6C4D-49B3-9D92-AB505C1BE208}"/>
    <cellStyle name="Normal 4 2 2 5 4 5" xfId="24854" xr:uid="{B03B275B-270D-43D0-8D8B-DA56F8AD472A}"/>
    <cellStyle name="Normal 4 2 2 5 4 6" xfId="14049" xr:uid="{432248CF-0EED-4415-B493-AE1063756BA8}"/>
    <cellStyle name="Normal 4 2 2 5 5" xfId="2097" xr:uid="{BC8326D0-43EE-49DC-AD3C-2EC7C63480F0}"/>
    <cellStyle name="Normal 4 2 2 5 5 2" xfId="7302" xr:uid="{9E63C8FD-9DD2-4CE2-BF06-BFBC7187612D}"/>
    <cellStyle name="Normal 4 2 2 5 5 2 2" xfId="27933" xr:uid="{0712871C-E2AB-4DF5-BDC6-8B7B0883930A}"/>
    <cellStyle name="Normal 4 2 2 5 5 2 3" xfId="15791" xr:uid="{F94B80FD-8FCB-42B2-8275-998F9C85CCBC}"/>
    <cellStyle name="Normal 4 2 2 5 5 3" xfId="5942" xr:uid="{0EB9ECCF-8671-4D2C-A372-3D091F560AFC}"/>
    <cellStyle name="Normal 4 2 2 5 5 3 2" xfId="18624" xr:uid="{1A737B02-DA8C-403A-AC66-864059C61400}"/>
    <cellStyle name="Normal 4 2 2 5 5 4" xfId="11282" xr:uid="{CFF3CCBE-EC75-4382-934C-F39C1ED98E7F}"/>
    <cellStyle name="Normal 4 2 2 5 5 4 2" xfId="21457" xr:uid="{676B36A5-81A2-4711-B94A-85985A164114}"/>
    <cellStyle name="Normal 4 2 2 5 5 5" xfId="25011" xr:uid="{DCF3EB27-2873-4A02-B99F-8E87A94D6E8E}"/>
    <cellStyle name="Normal 4 2 2 5 5 6" xfId="13509" xr:uid="{F3DEFB25-7B86-4E4E-969B-A307C147F16E}"/>
    <cellStyle name="Normal 4 2 2 5 6" xfId="3373" xr:uid="{B09A14A2-3BEC-4724-B1C4-7F57F73AFBFC}"/>
    <cellStyle name="Normal 4 2 2 5 6 2" xfId="6888" xr:uid="{AACD7655-0AAF-4ACC-986D-255E049F63F8}"/>
    <cellStyle name="Normal 4 2 2 5 6 2 2" xfId="28455" xr:uid="{F58BF7CA-05C2-4201-8DE8-FF46FB0D97F6}"/>
    <cellStyle name="Normal 4 2 2 5 6 2 3" xfId="18464" xr:uid="{D001CE1C-50BF-4005-8A92-92250EABA63F}"/>
    <cellStyle name="Normal 4 2 2 5 6 3" xfId="11134" xr:uid="{BE7BE515-2BDB-4BE2-9ED7-AD0F30C1BA13}"/>
    <cellStyle name="Normal 4 2 2 5 6 3 2" xfId="21297" xr:uid="{1E636347-C5D4-407E-98E3-7A41216D7825}"/>
    <cellStyle name="Normal 4 2 2 5 6 4" xfId="24279" xr:uid="{5E01E461-A6EE-425A-80D2-FAAB03E07C3A}"/>
    <cellStyle name="Normal 4 2 2 5 6 5" xfId="15631" xr:uid="{475436CA-C4E6-4309-AB7D-1617E3D2B0B7}"/>
    <cellStyle name="Normal 4 2 2 5 7" xfId="4396" xr:uid="{CA558B44-C0E4-43C6-8B39-E64F5E9F7093}"/>
    <cellStyle name="Normal 4 2 2 5 7 2" xfId="9817" xr:uid="{F6B40BD4-3257-451E-BB14-D937F3619F76}"/>
    <cellStyle name="Normal 4 2 2 5 7 2 2" xfId="19782" xr:uid="{15E0EB75-1A2E-458D-AEE4-59E48A80AC8D}"/>
    <cellStyle name="Normal 4 2 2 5 7 3" xfId="12397" xr:uid="{946BC6F4-CEEE-421A-B863-94E5CD47B44B}"/>
    <cellStyle name="Normal 4 2 2 5 7 3 2" xfId="22615" xr:uid="{08A90515-A479-4B54-ACF2-69CEF888125B}"/>
    <cellStyle name="Normal 4 2 2 5 7 4" xfId="28685" xr:uid="{330C4828-4119-49F1-AF0E-420C80EAC63E}"/>
    <cellStyle name="Normal 4 2 2 5 7 5" xfId="16949" xr:uid="{741895D5-1B16-4C2B-8149-40B3610BA4DB}"/>
    <cellStyle name="Normal 4 2 2 5 8" xfId="8095" xr:uid="{48F964F4-492C-4356-809B-11DB06C6FF0A}"/>
    <cellStyle name="Normal 4 2 2 5 8 2" xfId="15136" xr:uid="{3325D25E-4C73-4285-8F84-5BB9FC4EC2BB}"/>
    <cellStyle name="Normal 4 2 2 5 9" xfId="8670" xr:uid="{EEC5888A-5A4E-441B-B777-0DC2D18432CC}"/>
    <cellStyle name="Normal 4 2 2 5 9 2" xfId="17969" xr:uid="{2A250203-FAB3-49E0-94C0-4B46584DB519}"/>
    <cellStyle name="Normal 4 2 2 6" xfId="1079" xr:uid="{00000000-0005-0000-0000-000037040000}"/>
    <cellStyle name="Normal 4 2 2 6 10" xfId="10681" xr:uid="{7488F870-DF20-4C75-A6D1-B5EC6EE6457A}"/>
    <cellStyle name="Normal 4 2 2 6 10 2" xfId="20807" xr:uid="{1E4FA072-6A02-43A5-8232-CEA9F78BEF9E}"/>
    <cellStyle name="Normal 4 2 2 6 11" xfId="24157" xr:uid="{0BF9B7AA-74A6-4283-8221-15F63C8B6EE4}"/>
    <cellStyle name="Normal 4 2 2 6 12" xfId="13194" xr:uid="{E52A0879-D36D-4E2A-9B91-B79CFE04116A}"/>
    <cellStyle name="Normal 4 2 2 6 2" xfId="1080" xr:uid="{00000000-0005-0000-0000-000038040000}"/>
    <cellStyle name="Normal 4 2 2 6 2 2" xfId="1081" xr:uid="{00000000-0005-0000-0000-000039040000}"/>
    <cellStyle name="Normal 4 2 2 6 2 2 2" xfId="2103" xr:uid="{FE4F9F2F-A859-4027-A529-5A139BC9E788}"/>
    <cellStyle name="Normal 4 2 2 6 2 2 2 2" xfId="7308" xr:uid="{EC10F178-E415-4BC0-A4A3-5D4D9EC9639F}"/>
    <cellStyle name="Normal 4 2 2 6 2 2 2 3" xfId="5949" xr:uid="{ACAEF0F8-15C0-4094-BF39-CD5E76B2CC64}"/>
    <cellStyle name="Normal 4 2 2 6 2 2 2 4" xfId="15143" xr:uid="{CB52EEA4-BD88-47E0-A052-BCD4578D9EDA}"/>
    <cellStyle name="Normal 4 2 2 6 2 2 3" xfId="5276" xr:uid="{473759E7-9290-4DF8-8242-1F2B8B8C0F55}"/>
    <cellStyle name="Normal 4 2 2 6 2 2 3 2" xfId="6895" xr:uid="{C8C6615E-07F3-425C-96A2-DA81117DF28A}"/>
    <cellStyle name="Normal 4 2 2 6 2 2 3 3" xfId="27098" xr:uid="{30CBA484-D545-4A64-AE47-9CAE9C7FD164}"/>
    <cellStyle name="Normal 4 2 2 6 2 2 3 4" xfId="17976" xr:uid="{327188EC-FF44-45D7-84E9-A429EDE68495}"/>
    <cellStyle name="Normal 4 2 2 6 2 2 4" xfId="5501" xr:uid="{1B0EF9FF-14BD-459B-AF79-C1EF21FAA8ED}"/>
    <cellStyle name="Normal 4 2 2 6 2 2 4 2" xfId="29764" xr:uid="{22B521DB-CBD8-4B30-A07D-25AC7488D289}"/>
    <cellStyle name="Normal 4 2 2 6 2 2 4 3" xfId="20809" xr:uid="{706F4D87-CA20-4073-B2E1-33C732259ED7}"/>
    <cellStyle name="Normal 4 2 2 6 2 2 5" xfId="24899" xr:uid="{AA1B079D-DC19-48AB-89EF-CDFA7AF76859}"/>
    <cellStyle name="Normal 4 2 2 6 2 2 6" xfId="14459" xr:uid="{5043F5EE-38F4-456A-8B82-CD805F35FC67}"/>
    <cellStyle name="Normal 4 2 2 6 2 3" xfId="2102" xr:uid="{AE4F13AE-806B-4BA1-A55C-BFAFD6F5C753}"/>
    <cellStyle name="Normal 4 2 2 6 2 3 2" xfId="7307" xr:uid="{92FB70E8-B9CB-436E-9A7A-442C741BA060}"/>
    <cellStyle name="Normal 4 2 2 6 2 3 2 2" xfId="27323" xr:uid="{716AB4CC-E05D-4E8A-86A9-FA94E1B222A7}"/>
    <cellStyle name="Normal 4 2 2 6 2 3 2 3" xfId="16045" xr:uid="{32A559B1-A95D-47D6-BCE7-493359EA5705}"/>
    <cellStyle name="Normal 4 2 2 6 2 3 3" xfId="5948" xr:uid="{5F4115AF-3466-47E4-9FE6-94BB0B9A78D1}"/>
    <cellStyle name="Normal 4 2 2 6 2 3 3 2" xfId="18878" xr:uid="{E1AF9FCF-E2BE-43B5-8C90-5268CD7C7C1D}"/>
    <cellStyle name="Normal 4 2 2 6 2 3 4" xfId="11534" xr:uid="{098A2502-661A-465B-B54B-4AD2D26EC482}"/>
    <cellStyle name="Normal 4 2 2 6 2 3 4 2" xfId="21711" xr:uid="{8D6CDBF2-1C88-4425-9A8E-73D0A7608C36}"/>
    <cellStyle name="Normal 4 2 2 6 2 3 5" xfId="25846" xr:uid="{26C8E94A-A5D8-4B74-8E1D-B60B57C40483}"/>
    <cellStyle name="Normal 4 2 2 6 2 3 6" xfId="13827" xr:uid="{C8706519-1490-4332-8CFC-F1BDF26B0F94}"/>
    <cellStyle name="Normal 4 2 2 6 2 4" xfId="4606" xr:uid="{1A7D80EE-610D-4D3F-9A25-A347DAA85A82}"/>
    <cellStyle name="Normal 4 2 2 6 2 4 2" xfId="6894" xr:uid="{F9E85E20-3508-48EC-A344-9A6E251766CC}"/>
    <cellStyle name="Normal 4 2 2 6 2 4 2 2" xfId="29392" xr:uid="{FFA44334-01C7-4E2A-A5DD-3DDAD768889E}"/>
    <cellStyle name="Normal 4 2 2 6 2 4 2 3" xfId="19940" xr:uid="{58680FFC-4D55-4891-BD0C-C2EB4694A425}"/>
    <cellStyle name="Normal 4 2 2 6 2 4 3" xfId="12555" xr:uid="{A4489863-CB47-4559-91DA-C5F297B941D1}"/>
    <cellStyle name="Normal 4 2 2 6 2 4 3 2" xfId="22773" xr:uid="{108BD58E-5002-4C2A-A5A8-DD8A5C9A93AD}"/>
    <cellStyle name="Normal 4 2 2 6 2 4 4" xfId="24518" xr:uid="{A64AE458-98E5-475F-902E-40C564FC98C7}"/>
    <cellStyle name="Normal 4 2 2 6 2 4 5" xfId="17107" xr:uid="{8838A197-A992-4FEB-845D-4E1E276E17B9}"/>
    <cellStyle name="Normal 4 2 2 6 2 5" xfId="5368" xr:uid="{26A9536C-7C30-4986-8656-33695EDBCF0A}"/>
    <cellStyle name="Normal 4 2 2 6 2 5 2" xfId="28728" xr:uid="{1DBA17B8-6383-42E5-9335-2D7A21048DC4}"/>
    <cellStyle name="Normal 4 2 2 6 2 5 3" xfId="15142" xr:uid="{EE7CD6A0-CD70-40F4-84BA-6AB62C9432C6}"/>
    <cellStyle name="Normal 4 2 2 6 2 6" xfId="8673" xr:uid="{A9313C0D-E6CF-48A1-A6A9-055E4E09738F}"/>
    <cellStyle name="Normal 4 2 2 6 2 6 2" xfId="17975" xr:uid="{D6F70D8E-0DC1-4986-9A32-BD8754987D84}"/>
    <cellStyle name="Normal 4 2 2 6 2 7" xfId="10682" xr:uid="{FC48C33F-F861-4CAD-8168-47982997789C}"/>
    <cellStyle name="Normal 4 2 2 6 2 7 2" xfId="20808" xr:uid="{AD9C4E72-2453-4F3A-970C-5D0FDD4A2226}"/>
    <cellStyle name="Normal 4 2 2 6 2 8" xfId="23524" xr:uid="{CA2FC11A-A05B-4B3A-BD8B-0E875B00724A}"/>
    <cellStyle name="Normal 4 2 2 6 2 9" xfId="13352" xr:uid="{E66056CF-0E14-4FB3-BA9C-1C1348EDD02F}"/>
    <cellStyle name="Normal 4 2 2 6 3" xfId="1082" xr:uid="{00000000-0005-0000-0000-00003A040000}"/>
    <cellStyle name="Normal 4 2 2 6 3 2" xfId="2104" xr:uid="{2A3DBDD5-E42D-4753-A19F-AE3964639901}"/>
    <cellStyle name="Normal 4 2 2 6 3 2 2" xfId="7309" xr:uid="{C9BC6B1C-C637-49D7-8477-916AB5246ED6}"/>
    <cellStyle name="Normal 4 2 2 6 3 2 2 2" xfId="29615" xr:uid="{5EB9E842-840D-4526-9006-99A4A3115E92}"/>
    <cellStyle name="Normal 4 2 2 6 3 2 2 3" xfId="20270" xr:uid="{BCC85E26-1149-41A0-B413-70AEC1115318}"/>
    <cellStyle name="Normal 4 2 2 6 3 2 3" xfId="5950" xr:uid="{C93D7EC7-A07B-4976-97E3-E3BFDB326DAB}"/>
    <cellStyle name="Normal 4 2 2 6 3 2 3 2" xfId="23103" xr:uid="{FD1FE47C-94F5-40B6-8B53-71CDE87AB4CA}"/>
    <cellStyle name="Normal 4 2 2 6 3 2 4" xfId="25469" xr:uid="{47CA6D84-828B-42C1-B516-875A00D7504F}"/>
    <cellStyle name="Normal 4 2 2 6 3 2 5" xfId="17437" xr:uid="{86E44CBB-5D86-44F0-B918-255C33E3317A}"/>
    <cellStyle name="Normal 4 2 2 6 3 3" xfId="5215" xr:uid="{82BED530-EE81-414A-9926-27E4C846EDA0}"/>
    <cellStyle name="Normal 4 2 2 6 3 3 2" xfId="6896" xr:uid="{962A395F-4330-4BFB-B059-4487EC592214}"/>
    <cellStyle name="Normal 4 2 2 6 3 3 3" xfId="27891" xr:uid="{B444ED72-A208-48FE-A01E-F893D180F4AD}"/>
    <cellStyle name="Normal 4 2 2 6 3 3 4" xfId="15144" xr:uid="{F2E73517-8BC1-4E1E-A4A4-9DF5B1FAA2A0}"/>
    <cellStyle name="Normal 4 2 2 6 3 4" xfId="5417" xr:uid="{DAF34B5D-A78A-40A6-971F-472C39BDA496}"/>
    <cellStyle name="Normal 4 2 2 6 3 4 2" xfId="27696" xr:uid="{B8B747C1-BB3D-4098-85A9-13008D002A3C}"/>
    <cellStyle name="Normal 4 2 2 6 3 4 3" xfId="27684" xr:uid="{4F83DE40-D744-43E1-B4ED-D23E975D6B38}"/>
    <cellStyle name="Normal 4 2 2 6 3 4 4" xfId="17977" xr:uid="{E91846BD-AC49-4CCB-BE33-E0FE4DE2CD9B}"/>
    <cellStyle name="Normal 4 2 2 6 3 5" xfId="10683" xr:uid="{F77E953A-7AE1-4915-AE85-DF490369C91C}"/>
    <cellStyle name="Normal 4 2 2 6 3 5 2" xfId="29765" xr:uid="{3C86F7DF-03DB-4557-973B-F194509F4C97}"/>
    <cellStyle name="Normal 4 2 2 6 3 5 3" xfId="20810" xr:uid="{A0FD46B7-046C-4256-9053-F8E1A1579AB2}"/>
    <cellStyle name="Normal 4 2 2 6 3 6" xfId="24770" xr:uid="{4E67848F-7463-4B51-87E7-CC97487359FD}"/>
    <cellStyle name="Normal 4 2 2 6 3 7" xfId="14460" xr:uid="{884B6874-955E-4DDC-A454-5A020DC693D7}"/>
    <cellStyle name="Normal 4 2 2 6 4" xfId="1083" xr:uid="{00000000-0005-0000-0000-00003B040000}"/>
    <cellStyle name="Normal 4 2 2 6 4 2" xfId="6897" xr:uid="{A6A7B9AC-0D83-4F84-BF71-72BE83CFF31E}"/>
    <cellStyle name="Normal 4 2 2 6 4 2 2" xfId="23906" xr:uid="{362E80D9-0494-447E-AED9-9B7A749360EC}"/>
    <cellStyle name="Normal 4 2 2 6 4 2 3" xfId="26715" xr:uid="{CF36311D-7FBF-4F0C-97E1-5AB696C02286}"/>
    <cellStyle name="Normal 4 2 2 6 4 2 4" xfId="15145" xr:uid="{3E9285AA-3FB3-4A73-B0E2-4E2D380101FD}"/>
    <cellStyle name="Normal 4 2 2 6 4 3" xfId="5951" xr:uid="{1FD5D4F6-B2F8-40E2-A58A-6533843E1C5C}"/>
    <cellStyle name="Normal 4 2 2 6 4 3 2" xfId="27631" xr:uid="{231D53D7-7D35-4114-B1D1-55305BBFF98D}"/>
    <cellStyle name="Normal 4 2 2 6 4 3 3" xfId="17978" xr:uid="{23FC01F6-FBE0-472F-9CF8-17C519E6D650}"/>
    <cellStyle name="Normal 4 2 2 6 4 4" xfId="10684" xr:uid="{08BB3E66-FDDA-47B9-9ED3-A24E60BCBFF4}"/>
    <cellStyle name="Normal 4 2 2 6 4 4 2" xfId="20811" xr:uid="{3B37D486-3E4B-43A5-9F85-7BE1AD640B95}"/>
    <cellStyle name="Normal 4 2 2 6 4 5" xfId="24149" xr:uid="{9BC461F9-FB67-49A2-AAC2-BB4F32DE2DA4}"/>
    <cellStyle name="Normal 4 2 2 6 4 6" xfId="14050" xr:uid="{0165A83F-6927-4FC5-A841-F6274F489F7C}"/>
    <cellStyle name="Normal 4 2 2 6 5" xfId="2101" xr:uid="{7F3AD83C-EE15-4FCA-BFB1-E4CAB18E8511}"/>
    <cellStyle name="Normal 4 2 2 6 5 2" xfId="7306" xr:uid="{C83DCFEE-F5F5-4C34-AA8E-0790D17E7851}"/>
    <cellStyle name="Normal 4 2 2 6 5 2 2" xfId="27260" xr:uid="{9B325D83-C879-4F62-AC51-9A69FA8BF988}"/>
    <cellStyle name="Normal 4 2 2 6 5 2 3" xfId="15854" xr:uid="{5F30A533-4BDD-4943-A79D-D9276B50A5A7}"/>
    <cellStyle name="Normal 4 2 2 6 5 3" xfId="5947" xr:uid="{26F02AF4-08A7-4026-9F93-14E34366D856}"/>
    <cellStyle name="Normal 4 2 2 6 5 3 2" xfId="18687" xr:uid="{7001CEF5-298C-4990-AE76-3C3068A53752}"/>
    <cellStyle name="Normal 4 2 2 6 5 4" xfId="11343" xr:uid="{8DFBFB91-0EF0-4002-9928-C63BA0567B20}"/>
    <cellStyle name="Normal 4 2 2 6 5 4 2" xfId="21520" xr:uid="{64BF84A9-0FD3-4990-B961-8EA40AB09911}"/>
    <cellStyle name="Normal 4 2 2 6 5 5" xfId="25477" xr:uid="{AE1EFD42-EB3F-446A-B377-A8361E875D41}"/>
    <cellStyle name="Normal 4 2 2 6 5 6" xfId="13572" xr:uid="{737E22EF-FA49-4802-B609-9DB6871097F7}"/>
    <cellStyle name="Normal 4 2 2 6 6" xfId="3374" xr:uid="{2CE7D132-55FE-42A2-8C2D-141ABE778668}"/>
    <cellStyle name="Normal 4 2 2 6 6 2" xfId="6893" xr:uid="{7246A31F-DC5A-40C1-842D-DE1FB656B6E5}"/>
    <cellStyle name="Normal 4 2 2 6 6 2 2" xfId="27346" xr:uid="{E586FD57-702E-4AE9-80EE-890B6FF6B66E}"/>
    <cellStyle name="Normal 4 2 2 6 6 2 3" xfId="18465" xr:uid="{84303A12-CD4B-49AE-BC04-540234EB2ACC}"/>
    <cellStyle name="Normal 4 2 2 6 6 3" xfId="11135" xr:uid="{6227D039-A03B-4F2C-89F2-96C932807609}"/>
    <cellStyle name="Normal 4 2 2 6 6 3 2" xfId="21298" xr:uid="{3B45686D-A2BA-48E9-BB16-6AF8D0A148DB}"/>
    <cellStyle name="Normal 4 2 2 6 6 4" xfId="23619" xr:uid="{5DE6D0D1-28DD-4BCF-A351-16100A9BA120}"/>
    <cellStyle name="Normal 4 2 2 6 6 5" xfId="15632" xr:uid="{05A2B5F6-3311-4D19-A92C-03B8A8F9F98F}"/>
    <cellStyle name="Normal 4 2 2 6 7" xfId="4397" xr:uid="{149FA191-8035-4D0F-B0FB-3FC01C83D5EA}"/>
    <cellStyle name="Normal 4 2 2 6 7 2" xfId="9818" xr:uid="{3DFDAECC-601D-4511-8734-9842F98238C6}"/>
    <cellStyle name="Normal 4 2 2 6 7 2 2" xfId="19783" xr:uid="{D3F74180-E7D4-41B7-9596-155B960F582B}"/>
    <cellStyle name="Normal 4 2 2 6 7 3" xfId="12398" xr:uid="{2DB82AEE-00F8-483D-A03D-033D93BCAFBF}"/>
    <cellStyle name="Normal 4 2 2 6 7 3 2" xfId="22616" xr:uid="{FC6AB81C-ACED-4E79-95CD-CDF49EEB8DF2}"/>
    <cellStyle name="Normal 4 2 2 6 7 4" xfId="27969" xr:uid="{5E73061E-4E81-4143-82A8-D2553FD47850}"/>
    <cellStyle name="Normal 4 2 2 6 7 5" xfId="16950" xr:uid="{65153B3F-12F3-4252-BF60-9B838574DBFE}"/>
    <cellStyle name="Normal 4 2 2 6 8" xfId="8096" xr:uid="{E73C9BAF-E0EC-4F52-A36A-33F12C62B660}"/>
    <cellStyle name="Normal 4 2 2 6 8 2" xfId="15141" xr:uid="{8BB24EB9-DFA0-41F7-A9BA-6A40E9CAD85E}"/>
    <cellStyle name="Normal 4 2 2 6 9" xfId="8672" xr:uid="{664EEC28-80BE-42AF-8CAA-6D7D56EB5A72}"/>
    <cellStyle name="Normal 4 2 2 6 9 2" xfId="17974" xr:uid="{EB9B39C7-D85A-40EB-8FCA-887DC7B2357C}"/>
    <cellStyle name="Normal 4 2 2 7" xfId="1084" xr:uid="{00000000-0005-0000-0000-00003C040000}"/>
    <cellStyle name="Normal 4 2 2 7 10" xfId="13195" xr:uid="{E90E826C-0C0A-4B05-BE0C-BAB09A849DEC}"/>
    <cellStyle name="Normal 4 2 2 7 2" xfId="1085" xr:uid="{00000000-0005-0000-0000-00003D040000}"/>
    <cellStyle name="Normal 4 2 2 7 2 2" xfId="2106" xr:uid="{7704E1E4-4B15-423A-9896-B467B93A5AE0}"/>
    <cellStyle name="Normal 4 2 2 7 2 2 2" xfId="7311" xr:uid="{113F951D-1977-44C8-9C76-D61DDBA034AA}"/>
    <cellStyle name="Normal 4 2 2 7 2 2 2 2" xfId="28903" xr:uid="{0E5B7AE3-3E99-4C0D-ACF6-C6B112C31A99}"/>
    <cellStyle name="Normal 4 2 2 7 2 2 2 3" xfId="28912" xr:uid="{7EC11509-8E63-4C0B-983F-84689BFB9B24}"/>
    <cellStyle name="Normal 4 2 2 7 2 2 2 4" xfId="16191" xr:uid="{B1E69A3E-3F89-408A-BAEE-824728C3EA8B}"/>
    <cellStyle name="Normal 4 2 2 7 2 2 3" xfId="5953" xr:uid="{6B6B39F4-0D93-4E8B-8F56-E93A8491FB13}"/>
    <cellStyle name="Normal 4 2 2 7 2 2 3 2" xfId="28898" xr:uid="{4D6C2A1E-F3AD-4173-9F9F-992D67BB0132}"/>
    <cellStyle name="Normal 4 2 2 7 2 2 3 3" xfId="19024" xr:uid="{F5956E63-7B62-481D-88E7-05887BC81547}"/>
    <cellStyle name="Normal 4 2 2 7 2 2 4" xfId="11669" xr:uid="{07EF616B-052A-4544-9FC6-33A6BF408344}"/>
    <cellStyle name="Normal 4 2 2 7 2 2 4 2" xfId="21857" xr:uid="{71D6A107-0543-4FBC-9FF6-1D11748C2486}"/>
    <cellStyle name="Normal 4 2 2 7 2 2 5" xfId="24872" xr:uid="{9FF0BFEA-1DC0-4623-9BBA-375DF1633531}"/>
    <cellStyle name="Normal 4 2 2 7 2 2 6" xfId="14051" xr:uid="{E2ABEE8A-F170-49B9-ADD8-B0D855CEA1FC}"/>
    <cellStyle name="Normal 4 2 2 7 2 3" xfId="5216" xr:uid="{35340E70-BD57-4EFE-9663-E4D57B88B220}"/>
    <cellStyle name="Normal 4 2 2 7 2 3 2" xfId="6899" xr:uid="{E4DBE1F1-9B6B-477F-977E-37CE87DC2488}"/>
    <cellStyle name="Normal 4 2 2 7 2 3 3" xfId="27416" xr:uid="{1206CC01-C09E-4E27-9D74-13619670D00E}"/>
    <cellStyle name="Normal 4 2 2 7 2 3 4" xfId="15147" xr:uid="{D2292238-7A15-4C2C-978B-73AC95CF722C}"/>
    <cellStyle name="Normal 4 2 2 7 2 4" xfId="5418" xr:uid="{8990A6AD-6963-445B-AD1A-DC5030F81624}"/>
    <cellStyle name="Normal 4 2 2 7 2 4 2" xfId="26681" xr:uid="{57AE9DEE-9003-41E0-864F-4A09CF211610}"/>
    <cellStyle name="Normal 4 2 2 7 2 4 3" xfId="28734" xr:uid="{E4DDE54D-5BAC-4E3A-A3E2-2D2EFA851FFB}"/>
    <cellStyle name="Normal 4 2 2 7 2 4 4" xfId="17980" xr:uid="{9376C8F8-6846-4666-9154-46FCC38DEEE6}"/>
    <cellStyle name="Normal 4 2 2 7 2 5" xfId="10686" xr:uid="{966BE0EE-1230-4C8F-80C4-3B38CB0AD00A}"/>
    <cellStyle name="Normal 4 2 2 7 2 5 2" xfId="29766" xr:uid="{7EDDC005-5B6C-41D3-A1EA-4B54925CA3C6}"/>
    <cellStyle name="Normal 4 2 2 7 2 5 3" xfId="20813" xr:uid="{45E98547-3CCA-4630-B45A-7BF647085C33}"/>
    <cellStyle name="Normal 4 2 2 7 2 6" xfId="25916" xr:uid="{21C9CFFA-B2D9-4204-88AE-AFFF4E32BEB4}"/>
    <cellStyle name="Normal 4 2 2 7 2 7" xfId="13353" xr:uid="{3207496E-F910-487F-ABBC-F687B1BD29D6}"/>
    <cellStyle name="Normal 4 2 2 7 3" xfId="1086" xr:uid="{00000000-0005-0000-0000-00003E040000}"/>
    <cellStyle name="Normal 4 2 2 7 3 2" xfId="6900" xr:uid="{91EB2260-22AB-4077-AA60-2E28447A2BE3}"/>
    <cellStyle name="Normal 4 2 2 7 3 2 2" xfId="28042" xr:uid="{EB8D63D0-6A0D-4791-8A71-DB806C4EC5DF}"/>
    <cellStyle name="Normal 4 2 2 7 3 2 3" xfId="27921" xr:uid="{6AB4F3F3-5078-4261-950B-4062AE5A42E7}"/>
    <cellStyle name="Normal 4 2 2 7 3 2 4" xfId="15148" xr:uid="{0229FAC8-5204-464F-96C0-0EE8587C8320}"/>
    <cellStyle name="Normal 4 2 2 7 3 3" xfId="5954" xr:uid="{0D02AC0F-6C01-4BD8-BD87-6F53131BD362}"/>
    <cellStyle name="Normal 4 2 2 7 3 3 2" xfId="27998" xr:uid="{36407455-E567-4E05-9551-6251B6484E71}"/>
    <cellStyle name="Normal 4 2 2 7 3 3 3" xfId="28124" xr:uid="{0D5EE2D5-93B8-49B1-A35E-4B7A937ACE0D}"/>
    <cellStyle name="Normal 4 2 2 7 3 3 4" xfId="17981" xr:uid="{16F5CF82-1054-477B-9C79-15FEB193B121}"/>
    <cellStyle name="Normal 4 2 2 7 3 4" xfId="10687" xr:uid="{46050DB8-0E65-4122-B51E-06CEC9F723CD}"/>
    <cellStyle name="Normal 4 2 2 7 3 4 2" xfId="29767" xr:uid="{8F3025A3-02E9-4B7E-95C4-02B748DC4046}"/>
    <cellStyle name="Normal 4 2 2 7 3 4 3" xfId="20814" xr:uid="{D1699A04-DE1F-47B1-B88F-F9A90E18F11B}"/>
    <cellStyle name="Normal 4 2 2 7 3 5" xfId="23379" xr:uid="{3486C155-421D-47F6-8002-427C8C3D53B6}"/>
    <cellStyle name="Normal 4 2 2 7 3 6" xfId="13828" xr:uid="{207E4481-672C-4403-9C2F-929D7ECF9D58}"/>
    <cellStyle name="Normal 4 2 2 7 4" xfId="2105" xr:uid="{868E3DCF-3C80-4F7F-A52B-4570097BBB77}"/>
    <cellStyle name="Normal 4 2 2 7 4 2" xfId="7310" xr:uid="{E9A86E4E-B66C-48D7-B5FE-4EE78926BE7F}"/>
    <cellStyle name="Normal 4 2 2 7 4 2 2" xfId="27747" xr:uid="{A4881ED5-CBA5-48C7-9ABF-4A6DB8A7265B}"/>
    <cellStyle name="Normal 4 2 2 7 4 2 3" xfId="18466" xr:uid="{A36E1C66-E1E0-4CAB-98CD-58DBC0180A4B}"/>
    <cellStyle name="Normal 4 2 2 7 4 3" xfId="5952" xr:uid="{B8EAED51-F41B-41FE-A1DB-6B5CB4192D1A}"/>
    <cellStyle name="Normal 4 2 2 7 4 3 2" xfId="21299" xr:uid="{09CC65B2-7611-4BCE-B02F-815E0E69D692}"/>
    <cellStyle name="Normal 4 2 2 7 4 4" xfId="24888" xr:uid="{AA262739-7791-4F0A-8034-22C4FD08AEA8}"/>
    <cellStyle name="Normal 4 2 2 7 4 5" xfId="15633" xr:uid="{707E6DAA-61BA-4CA8-AB00-5A99ADDC895B}"/>
    <cellStyle name="Normal 4 2 2 7 5" xfId="4398" xr:uid="{11058E5A-DEC0-4074-AF06-1DF67472EFB3}"/>
    <cellStyle name="Normal 4 2 2 7 5 2" xfId="6898" xr:uid="{039BD943-1F3C-4F5E-93BA-C7942A2BC542}"/>
    <cellStyle name="Normal 4 2 2 7 5 2 2" xfId="29334" xr:uid="{5D738FB9-F6BF-43EC-821A-6A33010E49A3}"/>
    <cellStyle name="Normal 4 2 2 7 5 2 3" xfId="19784" xr:uid="{FAC18C5A-242A-47CC-9E3E-718BA8A6B9CA}"/>
    <cellStyle name="Normal 4 2 2 7 5 3" xfId="12399" xr:uid="{3B2259AD-114D-46E1-B983-71F7C30EBD7A}"/>
    <cellStyle name="Normal 4 2 2 7 5 3 2" xfId="22617" xr:uid="{6894D12A-9CF3-4E70-AF50-A3191C31F7CD}"/>
    <cellStyle name="Normal 4 2 2 7 5 4" xfId="23560" xr:uid="{18E8C1FB-B567-4C5F-A4AD-6DEA02158F1A}"/>
    <cellStyle name="Normal 4 2 2 7 5 5" xfId="16951" xr:uid="{E60925B8-1230-4458-B50E-3E3E08230EAB}"/>
    <cellStyle name="Normal 4 2 2 7 6" xfId="5344" xr:uid="{C616927B-2E1A-4CFE-AC1B-5F80FAB3F69D}"/>
    <cellStyle name="Normal 4 2 2 7 6 2" xfId="27583" xr:uid="{1B55DF7B-9940-4447-A8EA-3C9D378D7117}"/>
    <cellStyle name="Normal 4 2 2 7 6 3" xfId="29082" xr:uid="{219F7A53-8C7B-4693-B599-41590CAC4397}"/>
    <cellStyle name="Normal 4 2 2 7 6 4" xfId="15146" xr:uid="{6A42DA49-AD17-45AD-9911-5DC42314C697}"/>
    <cellStyle name="Normal 4 2 2 7 7" xfId="8674" xr:uid="{532EA15A-E39E-4095-A13B-DCDB9B353766}"/>
    <cellStyle name="Normal 4 2 2 7 7 2" xfId="27355" xr:uid="{55593C29-73FE-428C-8914-81CBDB6D325E}"/>
    <cellStyle name="Normal 4 2 2 7 7 3" xfId="17979" xr:uid="{F321F3E1-4C37-4916-A9D3-B4F23469C9B6}"/>
    <cellStyle name="Normal 4 2 2 7 8" xfId="10685" xr:uid="{63669341-9E30-449A-87A2-56EECC13B887}"/>
    <cellStyle name="Normal 4 2 2 7 8 2" xfId="20812" xr:uid="{481E59D9-CB8F-4F9F-AFA3-9CED5FF8311B}"/>
    <cellStyle name="Normal 4 2 2 7 9" xfId="23773" xr:uid="{4D3636BE-8AE3-4E3E-9484-E8167C7AB432}"/>
    <cellStyle name="Normal 4 2 2 8" xfId="1087" xr:uid="{00000000-0005-0000-0000-00003F040000}"/>
    <cellStyle name="Normal 4 2 2 8 10" xfId="13196" xr:uid="{5801B969-0818-4965-B99E-7ECA66079D29}"/>
    <cellStyle name="Normal 4 2 2 8 2" xfId="1088" xr:uid="{00000000-0005-0000-0000-000040040000}"/>
    <cellStyle name="Normal 4 2 2 8 2 2" xfId="2108" xr:uid="{E930EDBA-150C-4D49-BED4-1F24F7EDF553}"/>
    <cellStyle name="Normal 4 2 2 8 2 2 2" xfId="7313" xr:uid="{004D9D19-B179-4150-B70F-B8837A577B76}"/>
    <cellStyle name="Normal 4 2 2 8 2 2 2 2" xfId="28201" xr:uid="{A77111C3-3662-43D2-8DE0-B1033B3701C5}"/>
    <cellStyle name="Normal 4 2 2 8 2 2 2 3" xfId="26421" xr:uid="{6DEFB3B7-8207-4C85-BA24-1945E6B580ED}"/>
    <cellStyle name="Normal 4 2 2 8 2 2 2 4" xfId="16192" xr:uid="{C0C740EC-3F4B-490E-88CC-6799DA80B2FB}"/>
    <cellStyle name="Normal 4 2 2 8 2 2 3" xfId="5956" xr:uid="{847C44F2-0487-44A4-B434-271A152C2D62}"/>
    <cellStyle name="Normal 4 2 2 8 2 2 3 2" xfId="26628" xr:uid="{7C88FBF5-1A15-4713-910A-AB064F2A9FE1}"/>
    <cellStyle name="Normal 4 2 2 8 2 2 3 3" xfId="19025" xr:uid="{ECB85551-74DA-44CD-ADAA-C3CCBBBC9327}"/>
    <cellStyle name="Normal 4 2 2 8 2 2 4" xfId="11670" xr:uid="{B9A23A30-C5D6-45AF-B6D0-34B989AF0202}"/>
    <cellStyle name="Normal 4 2 2 8 2 2 4 2" xfId="21858" xr:uid="{FC2EA25A-F728-41F0-BE3E-EDA723B8F858}"/>
    <cellStyle name="Normal 4 2 2 8 2 2 5" xfId="23383" xr:uid="{88E7062B-AEF1-45F1-9C76-AC637EC16645}"/>
    <cellStyle name="Normal 4 2 2 8 2 2 6" xfId="14052" xr:uid="{0D05CBD7-E0E4-4828-BE7E-2FD4869D0EA1}"/>
    <cellStyle name="Normal 4 2 2 8 2 3" xfId="5217" xr:uid="{26E939B2-2A26-40DB-B01A-4A8731CA6F66}"/>
    <cellStyle name="Normal 4 2 2 8 2 3 2" xfId="6902" xr:uid="{6F9E80F8-B3E2-4CAD-8FF9-AF80AE25C8AF}"/>
    <cellStyle name="Normal 4 2 2 8 2 3 3" xfId="28906" xr:uid="{C46940CF-5363-47AF-8A5A-870F32FCE9DA}"/>
    <cellStyle name="Normal 4 2 2 8 2 3 4" xfId="15150" xr:uid="{B8C3D313-A2D2-4161-BC74-F9976728DF3B}"/>
    <cellStyle name="Normal 4 2 2 8 2 4" xfId="5419" xr:uid="{CEAF58F8-8A8A-4D19-93AB-39259A02E1B4}"/>
    <cellStyle name="Normal 4 2 2 8 2 4 2" xfId="26924" xr:uid="{F8D6212B-4A31-4BDF-8F60-712CF65C4A62}"/>
    <cellStyle name="Normal 4 2 2 8 2 4 3" xfId="26306" xr:uid="{FAE216BC-CB15-462E-996C-E7038A2F60B2}"/>
    <cellStyle name="Normal 4 2 2 8 2 4 4" xfId="17983" xr:uid="{1A6944A5-C42C-42CD-992E-A1E8981478BE}"/>
    <cellStyle name="Normal 4 2 2 8 2 5" xfId="10689" xr:uid="{FCC2612C-3E73-4030-92B1-6E1CB9D14500}"/>
    <cellStyle name="Normal 4 2 2 8 2 5 2" xfId="29768" xr:uid="{0F116663-3D76-440D-A9FC-26C0B09C913C}"/>
    <cellStyle name="Normal 4 2 2 8 2 5 3" xfId="20816" xr:uid="{D0B2C60D-940E-40AA-BC05-614F71AF6A69}"/>
    <cellStyle name="Normal 4 2 2 8 2 6" xfId="24356" xr:uid="{0D57639D-8FF8-4222-B5DC-F57A40A06AE5}"/>
    <cellStyle name="Normal 4 2 2 8 2 7" xfId="13354" xr:uid="{19990D1C-DF9A-43FA-826A-A3BFA25C7FD8}"/>
    <cellStyle name="Normal 4 2 2 8 3" xfId="1089" xr:uid="{00000000-0005-0000-0000-000041040000}"/>
    <cellStyle name="Normal 4 2 2 8 3 2" xfId="6903" xr:uid="{B16942A1-858D-4A17-8B14-89EE4529A40C}"/>
    <cellStyle name="Normal 4 2 2 8 3 2 2" xfId="28747" xr:uid="{BC6758EC-D8BF-4412-B62C-4D72C2E7B675}"/>
    <cellStyle name="Normal 4 2 2 8 3 2 3" xfId="27558" xr:uid="{F83323B0-9560-408B-814E-635D14C2E79F}"/>
    <cellStyle name="Normal 4 2 2 8 3 2 4" xfId="15151" xr:uid="{5727D260-9A71-443A-A37A-B49463A68CF1}"/>
    <cellStyle name="Normal 4 2 2 8 3 3" xfId="5957" xr:uid="{3573A8E4-1DCD-430A-8562-13FEDE7A0219}"/>
    <cellStyle name="Normal 4 2 2 8 3 3 2" xfId="26877" xr:uid="{9F2D1E1A-7290-44F3-9717-1DFA0BC7CC8C}"/>
    <cellStyle name="Normal 4 2 2 8 3 3 3" xfId="27183" xr:uid="{CA730016-7F70-47B7-862E-66968B1F3E06}"/>
    <cellStyle name="Normal 4 2 2 8 3 3 4" xfId="17984" xr:uid="{856CA301-08E1-4379-B033-83F179404F3F}"/>
    <cellStyle name="Normal 4 2 2 8 3 4" xfId="10690" xr:uid="{E0E75765-A614-4FE2-A85C-B7D694E1C0B9}"/>
    <cellStyle name="Normal 4 2 2 8 3 4 2" xfId="29769" xr:uid="{7184CF3B-5B84-43B6-8802-14432BA17457}"/>
    <cellStyle name="Normal 4 2 2 8 3 4 3" xfId="20817" xr:uid="{CE1B916D-1991-42C9-9738-2C097B85B79D}"/>
    <cellStyle name="Normal 4 2 2 8 3 5" xfId="23497" xr:uid="{0CAF7802-2DA1-4062-9206-2713D3FF353F}"/>
    <cellStyle name="Normal 4 2 2 8 3 6" xfId="13829" xr:uid="{C4292B66-78DD-45F6-BACE-8D5ECD037FC6}"/>
    <cellStyle name="Normal 4 2 2 8 4" xfId="2107" xr:uid="{D10D5A38-A1D3-45A9-80B6-CF10EE04EC2F}"/>
    <cellStyle name="Normal 4 2 2 8 4 2" xfId="7312" xr:uid="{73552FAD-D8BE-49D9-8F79-AF6B42D8A66B}"/>
    <cellStyle name="Normal 4 2 2 8 4 2 2" xfId="28025" xr:uid="{4B667E2B-8449-4851-9E9F-9735FE6AB58A}"/>
    <cellStyle name="Normal 4 2 2 8 4 2 3" xfId="18467" xr:uid="{4F7B269C-C0B0-49E2-8B33-24C8A53C3FE7}"/>
    <cellStyle name="Normal 4 2 2 8 4 3" xfId="5955" xr:uid="{D07C77B4-D6A9-4D54-B432-FB2B7BE09FF2}"/>
    <cellStyle name="Normal 4 2 2 8 4 3 2" xfId="21300" xr:uid="{E5FAF5D6-62CF-40A0-B667-A21838A1768C}"/>
    <cellStyle name="Normal 4 2 2 8 4 4" xfId="25978" xr:uid="{05FE6806-9635-4285-99F5-5BFCCA351842}"/>
    <cellStyle name="Normal 4 2 2 8 4 5" xfId="15634" xr:uid="{A3857D1B-4BC8-4FE6-B3A0-927DD82B5481}"/>
    <cellStyle name="Normal 4 2 2 8 5" xfId="4399" xr:uid="{A4E9AFFE-D14E-46FC-A792-3E2A0AC64DA9}"/>
    <cellStyle name="Normal 4 2 2 8 5 2" xfId="6901" xr:uid="{58B8C93A-B486-4B8A-935E-2AB38C757F8C}"/>
    <cellStyle name="Normal 4 2 2 8 5 2 2" xfId="29335" xr:uid="{2A400580-F3C6-4EE6-8112-F58379FEF47B}"/>
    <cellStyle name="Normal 4 2 2 8 5 2 3" xfId="19785" xr:uid="{E03B5FCF-8741-44AB-A043-D1DEC974BE2E}"/>
    <cellStyle name="Normal 4 2 2 8 5 3" xfId="12400" xr:uid="{2CC428D0-A450-442F-BF34-3A921F8E2199}"/>
    <cellStyle name="Normal 4 2 2 8 5 3 2" xfId="22618" xr:uid="{886661BF-B85D-47EE-B699-E72DB78DAC63}"/>
    <cellStyle name="Normal 4 2 2 8 5 4" xfId="24535" xr:uid="{12DAFC53-848D-41F7-9E13-407D6A6B36D2}"/>
    <cellStyle name="Normal 4 2 2 8 5 5" xfId="16952" xr:uid="{6596926C-CC93-40E0-9259-ABF13CEA22E7}"/>
    <cellStyle name="Normal 4 2 2 8 6" xfId="5345" xr:uid="{670767DA-908D-4040-89D0-05B1846BEBFE}"/>
    <cellStyle name="Normal 4 2 2 8 6 2" xfId="26960" xr:uid="{BF66B5BB-3A15-4EC0-9202-720EAC5255C5}"/>
    <cellStyle name="Normal 4 2 2 8 6 3" xfId="27468" xr:uid="{C2D95820-F086-47D6-9976-77AB0B02618B}"/>
    <cellStyle name="Normal 4 2 2 8 6 4" xfId="15149" xr:uid="{50575986-5CF0-4F9D-9914-88461BFD763D}"/>
    <cellStyle name="Normal 4 2 2 8 7" xfId="8675" xr:uid="{9EDE5341-4FEA-4D2C-991B-28E217B2D342}"/>
    <cellStyle name="Normal 4 2 2 8 7 2" xfId="29072" xr:uid="{BED2C6C3-A829-4D24-AF7C-CD54323EB2CF}"/>
    <cellStyle name="Normal 4 2 2 8 7 3" xfId="17982" xr:uid="{8337A451-4A45-48C0-9BFC-F96899485C36}"/>
    <cellStyle name="Normal 4 2 2 8 8" xfId="10688" xr:uid="{7B9D6941-A559-4A1A-80FB-75F57C4FA848}"/>
    <cellStyle name="Normal 4 2 2 8 8 2" xfId="20815" xr:uid="{ED4D44DF-E187-41A8-834C-513D68FBFAA7}"/>
    <cellStyle name="Normal 4 2 2 8 9" xfId="23690" xr:uid="{DB4A1A2C-4A29-4723-8944-14C4DAEAA3BF}"/>
    <cellStyle name="Normal 4 2 2 9" xfId="1090" xr:uid="{00000000-0005-0000-0000-000042040000}"/>
    <cellStyle name="Normal 4 2 2 9 10" xfId="13189" xr:uid="{898325DB-B23A-4B9C-9A6F-DA5694A0DDA6}"/>
    <cellStyle name="Normal 4 2 2 9 2" xfId="2109" xr:uid="{93975AE1-FFBF-4BCF-AB31-2D2702EF1DBE}"/>
    <cellStyle name="Normal 4 2 2 9 2 2" xfId="7314" xr:uid="{48E02F7C-3717-41D5-A0BE-3C02F997AB32}"/>
    <cellStyle name="Normal 4 2 2 9 2 2 2" xfId="24608" xr:uid="{3D0CD8EC-DCD2-42FA-9F7D-7587152DD93B}"/>
    <cellStyle name="Normal 4 2 2 9 2 2 3" xfId="27036" xr:uid="{E3824340-7ACF-40F9-B353-26C07301EAED}"/>
    <cellStyle name="Normal 4 2 2 9 2 2 4" xfId="16530" xr:uid="{3F6578C9-A29B-45D4-9614-D2E605B82A19}"/>
    <cellStyle name="Normal 4 2 2 9 2 3" xfId="5958" xr:uid="{CE375873-1AA5-4523-95E4-DDB7C80A02DB}"/>
    <cellStyle name="Normal 4 2 2 9 2 3 2" xfId="27493" xr:uid="{CFB8B52F-9D26-4357-8F67-C77960765015}"/>
    <cellStyle name="Normal 4 2 2 9 2 3 3" xfId="29249" xr:uid="{4324EB8C-FF48-49DA-A139-20ED867650A9}"/>
    <cellStyle name="Normal 4 2 2 9 2 3 4" xfId="19363" xr:uid="{A77CE4B1-F740-44C1-A068-BC767E3E5CE2}"/>
    <cellStyle name="Normal 4 2 2 9 2 4" xfId="11983" xr:uid="{D35D10A4-5915-4EB3-ACA1-075302DEEC4C}"/>
    <cellStyle name="Normal 4 2 2 9 2 4 2" xfId="29827" xr:uid="{5B80B245-6FE2-416B-99AD-752AFAB72C5C}"/>
    <cellStyle name="Normal 4 2 2 9 2 4 3" xfId="22196" xr:uid="{F4763A30-1EEA-41F4-81A0-66021E5C93C4}"/>
    <cellStyle name="Normal 4 2 2 9 2 5" xfId="23793" xr:uid="{3B4D5EAF-34EE-47A0-98F3-3452DA736F12}"/>
    <cellStyle name="Normal 4 2 2 9 2 6" xfId="14461" xr:uid="{352B4339-2C06-42D1-A636-A992AD1B7CB3}"/>
    <cellStyle name="Normal 4 2 2 9 3" xfId="3686" xr:uid="{022DCC49-D9AB-4D49-9E6A-C53D1E52164E}"/>
    <cellStyle name="Normal 4 2 2 9 3 2" xfId="6904" xr:uid="{B6D63514-3ED2-4C17-818B-5B14D117C10C}"/>
    <cellStyle name="Normal 4 2 2 9 3 2 2" xfId="27163" xr:uid="{93152788-4640-4C21-8BCC-2FF791402476}"/>
    <cellStyle name="Normal 4 2 2 9 3 2 3" xfId="16037" xr:uid="{F7326F91-9088-4CE9-80FD-EBB84A4A3534}"/>
    <cellStyle name="Normal 4 2 2 9 3 3" xfId="9365" xr:uid="{D6C9892B-9868-4BB4-9693-231B2464244A}"/>
    <cellStyle name="Normal 4 2 2 9 3 3 2" xfId="18870" xr:uid="{9C1C2ECC-E0A4-4632-9084-EA74EA3655B8}"/>
    <cellStyle name="Normal 4 2 2 9 3 4" xfId="11526" xr:uid="{1BB201D5-D11B-4FFC-98C5-991B8EA37F77}"/>
    <cellStyle name="Normal 4 2 2 9 3 4 2" xfId="21703" xr:uid="{DAF44DD8-1919-44D0-96AA-27A586CB6A59}"/>
    <cellStyle name="Normal 4 2 2 9 3 5" xfId="24984" xr:uid="{5137A6E6-2999-413A-8068-183E9C9D5CBB}"/>
    <cellStyle name="Normal 4 2 2 9 3 6" xfId="13816" xr:uid="{6DAF1125-E639-43BB-990B-DB88EE82F4D1}"/>
    <cellStyle name="Normal 4 2 2 9 4" xfId="3369" xr:uid="{7980D84C-F40C-412A-B60C-3615B98E41F9}"/>
    <cellStyle name="Normal 4 2 2 9 4 2" xfId="9041" xr:uid="{A21A6BD4-D4A1-4D63-A04F-20B7BEEBC31C}"/>
    <cellStyle name="Normal 4 2 2 9 4 2 2" xfId="29027" xr:uid="{C569D606-B5C5-48E3-82EE-49D01BED6F35}"/>
    <cellStyle name="Normal 4 2 2 9 4 2 3" xfId="18460" xr:uid="{9222CA68-9BF2-44D2-9CBB-6D9D57FDBC9F}"/>
    <cellStyle name="Normal 4 2 2 9 4 3" xfId="11130" xr:uid="{9BF21505-2FCD-4FBA-8445-28E7EC61F466}"/>
    <cellStyle name="Normal 4 2 2 9 4 3 2" xfId="21293" xr:uid="{546E7459-9634-46C3-B6B8-3326E9333F17}"/>
    <cellStyle name="Normal 4 2 2 9 4 4" xfId="24515" xr:uid="{654C2E9D-4E74-4BEE-B98F-5A3F9DD98D16}"/>
    <cellStyle name="Normal 4 2 2 9 4 5" xfId="15627" xr:uid="{1178881E-C5D1-499A-A63F-46BF6125C023}"/>
    <cellStyle name="Normal 4 2 2 9 5" xfId="4282" xr:uid="{35F7F0AA-4C5D-4250-ABCE-A0BB97F3C15C}"/>
    <cellStyle name="Normal 4 2 2 9 5 2" xfId="9725" xr:uid="{91E85C26-0641-4726-BFDB-77C25AEB4C10}"/>
    <cellStyle name="Normal 4 2 2 9 5 2 2" xfId="19674" xr:uid="{5F70044F-3B65-4496-84E1-EF59B774C254}"/>
    <cellStyle name="Normal 4 2 2 9 5 3" xfId="12291" xr:uid="{8E0B9A2A-3944-4E38-8AA4-D54EED693ADA}"/>
    <cellStyle name="Normal 4 2 2 9 5 3 2" xfId="22507" xr:uid="{F2FFA366-144F-4012-949D-775C778A4BA7}"/>
    <cellStyle name="Normal 4 2 2 9 5 4" xfId="27263" xr:uid="{5B6BA3BB-4C72-437C-A90A-EBA65AFFACA3}"/>
    <cellStyle name="Normal 4 2 2 9 5 5" xfId="16841" xr:uid="{8960D44E-BA77-4E69-B275-1D917D05FCC6}"/>
    <cellStyle name="Normal 4 2 2 9 6" xfId="8097" xr:uid="{F3693307-6DFD-438B-A1E2-FABA7437F9D9}"/>
    <cellStyle name="Normal 4 2 2 9 6 2" xfId="15152" xr:uid="{3148FD27-1563-4D36-AA66-A1A323AD3D49}"/>
    <cellStyle name="Normal 4 2 2 9 7" xfId="8676" xr:uid="{B238F180-C1D2-42A5-B28E-3985F80158C0}"/>
    <cellStyle name="Normal 4 2 2 9 7 2" xfId="17985" xr:uid="{7692FCB1-AEAB-4E50-854C-4BE09AEA5C53}"/>
    <cellStyle name="Normal 4 2 2 9 8" xfId="10691" xr:uid="{075F1D82-F45E-495F-95D7-20A8F70765DA}"/>
    <cellStyle name="Normal 4 2 2 9 8 2" xfId="20818" xr:uid="{0E6B5004-978B-4D37-80A2-B7E007B54D87}"/>
    <cellStyle name="Normal 4 2 2 9 9" xfId="25115" xr:uid="{E6978AA5-8C6A-40C5-86AF-4868062AABDC}"/>
    <cellStyle name="Normal 4 2 20" xfId="25411" xr:uid="{EFE7A551-0685-4379-87A5-5ACED43250E6}"/>
    <cellStyle name="Normal 4 2 21" xfId="12996" xr:uid="{36F9CC4A-C1F3-487F-8375-690FC91F2702}"/>
    <cellStyle name="Normal 4 2 3" xfId="1091" xr:uid="{00000000-0005-0000-0000-000043040000}"/>
    <cellStyle name="Normal 4 2 3 10" xfId="8098" xr:uid="{94879DB4-B25C-45F1-BBB7-EE440AD10DD8}"/>
    <cellStyle name="Normal 4 2 3 10 2" xfId="15153" xr:uid="{DB15B2FD-1C32-47EE-A0C1-513D1BFD533A}"/>
    <cellStyle name="Normal 4 2 3 11" xfId="8677" xr:uid="{41C7BE51-967C-4ABB-850F-F2A27ACF2B59}"/>
    <cellStyle name="Normal 4 2 3 11 2" xfId="17986" xr:uid="{06804434-31D5-45E9-96A6-A8BA011542DE}"/>
    <cellStyle name="Normal 4 2 3 12" xfId="10692" xr:uid="{CFD3ECEE-9674-49BA-9585-6E9A9AF6DA4E}"/>
    <cellStyle name="Normal 4 2 3 12 2" xfId="20819" xr:uid="{99BC5985-D953-4F15-AAF8-8B13295EB0A3}"/>
    <cellStyle name="Normal 4 2 3 13" xfId="25297" xr:uid="{ED9D0FA9-6DD5-49A9-B00B-D19037343DA0}"/>
    <cellStyle name="Normal 4 2 3 14" xfId="13016" xr:uid="{B92092F2-20EB-47EE-93FA-3F51348B0183}"/>
    <cellStyle name="Normal 4 2 3 2" xfId="1092" xr:uid="{00000000-0005-0000-0000-000044040000}"/>
    <cellStyle name="Normal 4 2 3 2 10" xfId="8678" xr:uid="{6FB6368D-F205-4BCD-B906-985606B4A8FA}"/>
    <cellStyle name="Normal 4 2 3 2 10 2" xfId="17987" xr:uid="{A2E63CF3-44B4-45FE-81CA-CF852F28B37F}"/>
    <cellStyle name="Normal 4 2 3 2 11" xfId="10693" xr:uid="{023AD11F-8D6C-49A8-BB3D-D088EB75BB31}"/>
    <cellStyle name="Normal 4 2 3 2 11 2" xfId="20820" xr:uid="{40B78D86-DBD4-4CF6-880D-A664E2DE9564}"/>
    <cellStyle name="Normal 4 2 3 2 12" xfId="25705" xr:uid="{BBAC100F-661C-471C-A4DB-A362805577EA}"/>
    <cellStyle name="Normal 4 2 3 2 13" xfId="13076" xr:uid="{06B7A12B-E68A-48BB-A89B-D8072D7E4459}"/>
    <cellStyle name="Normal 4 2 3 2 2" xfId="1093" xr:uid="{00000000-0005-0000-0000-000045040000}"/>
    <cellStyle name="Normal 4 2 3 2 2 10" xfId="10694" xr:uid="{C8D7DD58-215C-43D0-949C-351D240ED23E}"/>
    <cellStyle name="Normal 4 2 3 2 2 10 2" xfId="20821" xr:uid="{EA4C3DA9-2AC6-46BC-B883-AB967070A4D1}"/>
    <cellStyle name="Normal 4 2 3 2 2 11" xfId="24062" xr:uid="{D4043530-328F-4B32-AFA3-836526960108}"/>
    <cellStyle name="Normal 4 2 3 2 2 12" xfId="13198" xr:uid="{F098BC72-E246-4BE2-99D6-EFA8E87AD8A0}"/>
    <cellStyle name="Normal 4 2 3 2 2 2" xfId="2112" xr:uid="{C7986D51-351A-4837-A116-2C7F02656E9C}"/>
    <cellStyle name="Normal 4 2 3 2 2 2 2" xfId="2611" xr:uid="{F12E39AB-5A35-41CD-AD12-72E56682B3AE}"/>
    <cellStyle name="Normal 4 2 3 2 2 2 2 2" xfId="7633" xr:uid="{02679A51-02EB-4956-BF47-6E24A33E47DB}"/>
    <cellStyle name="Normal 4 2 3 2 2 2 2 2 2" xfId="27498" xr:uid="{CD67644A-19EE-4E0D-99DA-B896D0939455}"/>
    <cellStyle name="Normal 4 2 3 2 2 2 2 2 3" xfId="27774" xr:uid="{29C882D8-A028-475D-8FD6-565ECF9B666E}"/>
    <cellStyle name="Normal 4 2 3 2 2 2 2 2 4" xfId="16532" xr:uid="{895120D4-DFC1-429F-A406-17CB4FB2A214}"/>
    <cellStyle name="Normal 4 2 3 2 2 2 2 3" xfId="6459" xr:uid="{DB847989-4E48-43E0-A68C-781E7B4668E2}"/>
    <cellStyle name="Normal 4 2 3 2 2 2 2 3 2" xfId="29250" xr:uid="{58BE7DDE-7B09-488B-81A5-6F9DC11F5AC3}"/>
    <cellStyle name="Normal 4 2 3 2 2 2 2 3 3" xfId="19365" xr:uid="{A1A7459E-34E6-482C-9B8D-341B3E1C1BEA}"/>
    <cellStyle name="Normal 4 2 3 2 2 2 2 4" xfId="11985" xr:uid="{A049EEAD-E354-4C93-9483-7393526CCA91}"/>
    <cellStyle name="Normal 4 2 3 2 2 2 2 4 2" xfId="22198" xr:uid="{A9BE7FC7-64B5-4F24-BA4A-256ED56F9491}"/>
    <cellStyle name="Normal 4 2 3 2 2 2 2 5" xfId="25206" xr:uid="{FDDBB240-BD9B-47DC-BF3E-C4C58B32F96D}"/>
    <cellStyle name="Normal 4 2 3 2 2 2 2 6" xfId="14463" xr:uid="{535C20DE-FD65-48B8-9B0C-094BAFB19281}"/>
    <cellStyle name="Normal 4 2 3 2 2 2 3" xfId="4751" xr:uid="{6F95B6E2-5DD8-45EE-B1FF-7E04D8D57FCA}"/>
    <cellStyle name="Normal 4 2 3 2 2 2 3 2" xfId="10044" xr:uid="{A31B0858-73AC-48C0-A016-E1014A8D0B0F}"/>
    <cellStyle name="Normal 4 2 3 2 2 2 3 2 2" xfId="29492" xr:uid="{6740266B-AD7E-4DF1-9114-40C7F99CF2E9}"/>
    <cellStyle name="Normal 4 2 3 2 2 2 3 2 3" xfId="20085" xr:uid="{ADE4E52F-1B87-469F-B2C5-EB10885DA768}"/>
    <cellStyle name="Normal 4 2 3 2 2 2 3 3" xfId="12700" xr:uid="{FD4A4A44-6619-40FB-979C-8461C7B72A49}"/>
    <cellStyle name="Normal 4 2 3 2 2 2 3 3 2" xfId="22918" xr:uid="{2C5AF41F-5B03-4D11-888D-AC354B7D0853}"/>
    <cellStyle name="Normal 4 2 3 2 2 2 3 4" xfId="24567" xr:uid="{194B4CD3-8F9C-4AB7-9FD2-04B5F1ADF090}"/>
    <cellStyle name="Normal 4 2 3 2 2 2 3 5" xfId="17252" xr:uid="{D9D680C3-F9AF-4550-A6E4-8A157A0A7EB5}"/>
    <cellStyle name="Normal 4 2 3 2 2 2 4" xfId="5961" xr:uid="{2821E5AA-7529-45BD-AB3B-AF864DA6949B}"/>
    <cellStyle name="Normal 4 2 3 2 2 2 4 2" xfId="27360" xr:uid="{FFA1759C-BA8C-4919-88F0-C9921B4982A6}"/>
    <cellStyle name="Normal 4 2 3 2 2 2 4 3" xfId="16048" xr:uid="{A4A08EA4-A4DA-4570-B785-5B23B803A366}"/>
    <cellStyle name="Normal 4 2 3 2 2 2 5" xfId="9374" xr:uid="{4D0BACB3-8788-442C-AAE3-02EEA35D5234}"/>
    <cellStyle name="Normal 4 2 3 2 2 2 5 2" xfId="18881" xr:uid="{633B0CB6-32A5-4CDB-9E6A-113F08CC9613}"/>
    <cellStyle name="Normal 4 2 3 2 2 2 6" xfId="11537" xr:uid="{2B458C82-6295-47EE-A166-8F07E351E4BD}"/>
    <cellStyle name="Normal 4 2 3 2 2 2 6 2" xfId="21714" xr:uid="{34D307D7-D915-433A-8513-463BCA105875}"/>
    <cellStyle name="Normal 4 2 3 2 2 2 7" xfId="25536" xr:uid="{CF776A10-9B78-42BF-BA36-FFBCA3E5B2EB}"/>
    <cellStyle name="Normal 4 2 3 2 2 2 8" xfId="13832" xr:uid="{2A343225-A8D0-4F83-9AA9-CC226A76F1E6}"/>
    <cellStyle name="Normal 4 2 3 2 2 3" xfId="2612" xr:uid="{E9159EEA-DBBD-4F36-A4D2-85719B612947}"/>
    <cellStyle name="Normal 4 2 3 2 2 3 2" xfId="4925" xr:uid="{242B6F60-D93B-476D-A37F-DE91B827F551}"/>
    <cellStyle name="Normal 4 2 3 2 2 3 2 2" xfId="10196" xr:uid="{FC2C9456-E3C2-4DC6-81CE-101BC71BBA53}"/>
    <cellStyle name="Normal 4 2 3 2 2 3 2 2 2" xfId="29616" xr:uid="{FB4A65FE-622C-4704-ADB3-F06F55F989E6}"/>
    <cellStyle name="Normal 4 2 3 2 2 3 2 2 3" xfId="20271" xr:uid="{BAA9FD2A-79DD-4D55-8218-0F7FE5C3FC86}"/>
    <cellStyle name="Normal 4 2 3 2 2 3 2 3" xfId="12874" xr:uid="{BB49DFD0-FDA9-4078-A6A2-359C778DD39D}"/>
    <cellStyle name="Normal 4 2 3 2 2 3 2 3 2" xfId="23104" xr:uid="{1E644CEE-ABE6-4FB3-984E-A5AEB80AC822}"/>
    <cellStyle name="Normal 4 2 3 2 2 3 2 4" xfId="27429" xr:uid="{E5821380-8AE5-4B3C-AE66-0F95315EB276}"/>
    <cellStyle name="Normal 4 2 3 2 2 3 2 5" xfId="17438" xr:uid="{334964F4-7552-4E2B-9D37-2B7D1E2027A4}"/>
    <cellStyle name="Normal 4 2 3 2 2 3 3" xfId="6460" xr:uid="{F2F6D1DA-A0CE-42EE-9707-785BDA34B801}"/>
    <cellStyle name="Normal 4 2 3 2 2 3 3 2" xfId="28679" xr:uid="{4A9FA34F-C70E-46E7-9646-6D8AB01A84EA}"/>
    <cellStyle name="Normal 4 2 3 2 2 3 3 3" xfId="16533" xr:uid="{6C52CBC3-E638-4CF7-9E3D-88B232CC7801}"/>
    <cellStyle name="Normal 4 2 3 2 2 3 4" xfId="9581" xr:uid="{B1C59AB9-AEB2-4EAA-BEC4-56D44BDC23B9}"/>
    <cellStyle name="Normal 4 2 3 2 2 3 4 2" xfId="19366" xr:uid="{F2755760-04B7-4A16-B467-2F5F5355BE74}"/>
    <cellStyle name="Normal 4 2 3 2 2 3 5" xfId="11986" xr:uid="{9F80C886-2C36-441F-9369-D2B775CF6DD1}"/>
    <cellStyle name="Normal 4 2 3 2 2 3 5 2" xfId="22199" xr:uid="{0BE8CB2A-3F96-487B-854B-F0DB04295B2A}"/>
    <cellStyle name="Normal 4 2 3 2 2 3 6" xfId="23577" xr:uid="{9FC6495F-0EA9-4966-AF1B-BF0416923A6F}"/>
    <cellStyle name="Normal 4 2 3 2 2 3 7" xfId="14464" xr:uid="{97490EC0-D769-4D63-BEE8-168CC17A2AA6}"/>
    <cellStyle name="Normal 4 2 3 2 2 4" xfId="2610" xr:uid="{E4B4FFE7-9C66-4CEF-990C-3742A64383C3}"/>
    <cellStyle name="Normal 4 2 3 2 2 4 2" xfId="7632" xr:uid="{BC932D5C-5840-437B-AC10-8FD4720AE0E9}"/>
    <cellStyle name="Normal 4 2 3 2 2 4 2 2" xfId="28509" xr:uid="{54CBDE80-0F7B-4533-9E93-5BAF5FC200D6}"/>
    <cellStyle name="Normal 4 2 3 2 2 4 2 3" xfId="16531" xr:uid="{E59BE0ED-68D5-428C-A3D9-E86C84A04EBB}"/>
    <cellStyle name="Normal 4 2 3 2 2 4 3" xfId="6458" xr:uid="{2555DB6C-A962-4D42-A594-CAAAFFF727A0}"/>
    <cellStyle name="Normal 4 2 3 2 2 4 3 2" xfId="19364" xr:uid="{F0546252-BF3B-420C-8825-23B12DB5F8CD}"/>
    <cellStyle name="Normal 4 2 3 2 2 4 4" xfId="11984" xr:uid="{0AFB341A-19B6-48E8-BD0D-2A51221D29CD}"/>
    <cellStyle name="Normal 4 2 3 2 2 4 4 2" xfId="22197" xr:uid="{6579C029-E5BF-4D13-84BB-48C44E621C91}"/>
    <cellStyle name="Normal 4 2 3 2 2 4 5" xfId="25023" xr:uid="{B8D2069E-490C-480E-9026-EFA76A9634B6}"/>
    <cellStyle name="Normal 4 2 3 2 2 4 6" xfId="14462" xr:uid="{B37BB11F-538A-41EE-94B3-5D1137ED0F98}"/>
    <cellStyle name="Normal 4 2 3 2 2 5" xfId="3611" xr:uid="{7CC63A4B-E496-44F3-ACC2-57894E35AE52}"/>
    <cellStyle name="Normal 4 2 3 2 2 5 2" xfId="6907" xr:uid="{72F3E869-F069-4431-90C1-16664E02AF03}"/>
    <cellStyle name="Normal 4 2 3 2 2 5 2 2" xfId="28650" xr:uid="{B12BDF06-5B33-46EA-8804-6274B3A896D5}"/>
    <cellStyle name="Normal 4 2 3 2 2 5 2 3" xfId="15922" xr:uid="{41AB483D-0942-4383-89A7-1CD3C4CB3B61}"/>
    <cellStyle name="Normal 4 2 3 2 2 5 3" xfId="9265" xr:uid="{3E69DACA-15D8-4733-B02C-8ED369B87274}"/>
    <cellStyle name="Normal 4 2 3 2 2 5 3 2" xfId="18755" xr:uid="{ACB0E7AA-BA79-4368-B4D7-42C2B81B6EB4}"/>
    <cellStyle name="Normal 4 2 3 2 2 5 4" xfId="11411" xr:uid="{8631985B-C490-48D6-BE67-07652454CBD3}"/>
    <cellStyle name="Normal 4 2 3 2 2 5 4 2" xfId="21588" xr:uid="{10B41716-5DF3-4E90-946F-ED6DF7EA403D}"/>
    <cellStyle name="Normal 4 2 3 2 2 5 5" xfId="25215" xr:uid="{28314DC6-F101-40CD-8726-AD4DDC7E1B7A}"/>
    <cellStyle name="Normal 4 2 3 2 2 5 6" xfId="13641" xr:uid="{686794EB-4BF0-4D90-BC12-2B2861C28B41}"/>
    <cellStyle name="Normal 4 2 3 2 2 6" xfId="3376" xr:uid="{7F39822A-7AAF-4897-8BAC-6DE6EBFE8C64}"/>
    <cellStyle name="Normal 4 2 3 2 2 6 2" xfId="9046" xr:uid="{05E0E697-096A-4EA6-83B8-463C3F482C9A}"/>
    <cellStyle name="Normal 4 2 3 2 2 6 2 2" xfId="18469" xr:uid="{0DA01DA8-DF0E-49CD-8446-07E0B21C0D29}"/>
    <cellStyle name="Normal 4 2 3 2 2 6 3" xfId="11137" xr:uid="{75136284-6F94-4D4B-A7B5-C815315665FF}"/>
    <cellStyle name="Normal 4 2 3 2 2 6 3 2" xfId="21302" xr:uid="{37853BB7-161E-4662-AC2F-5BF41D1E211F}"/>
    <cellStyle name="Normal 4 2 3 2 2 6 4" xfId="24590" xr:uid="{BA3D48D8-EA62-40DC-A843-0FAF17016185}"/>
    <cellStyle name="Normal 4 2 3 2 2 6 5" xfId="15636" xr:uid="{D166E736-ACDD-497F-B31C-E5FBD348D921}"/>
    <cellStyle name="Normal 4 2 3 2 2 7" xfId="4319" xr:uid="{F6337201-CD27-4D26-80DD-3C95FF39C0AA}"/>
    <cellStyle name="Normal 4 2 3 2 2 7 2" xfId="9762" xr:uid="{A93D94AD-2991-4688-967F-ED860120AD07}"/>
    <cellStyle name="Normal 4 2 3 2 2 7 2 2" xfId="19711" xr:uid="{0570827D-102F-47E0-9C43-AF232CAF5FA8}"/>
    <cellStyle name="Normal 4 2 3 2 2 7 3" xfId="12328" xr:uid="{41F09158-05A3-4EA0-BA7A-EC508B516056}"/>
    <cellStyle name="Normal 4 2 3 2 2 7 3 2" xfId="22544" xr:uid="{0D5D2CA7-C125-49E8-8801-352BC249C0FF}"/>
    <cellStyle name="Normal 4 2 3 2 2 7 4" xfId="16878" xr:uid="{DB4DD48E-5CBE-4E07-985A-40B6CB14BDAF}"/>
    <cellStyle name="Normal 4 2 3 2 2 8" xfId="8100" xr:uid="{3DA156E9-3E08-4C68-86B3-F095F32A50C7}"/>
    <cellStyle name="Normal 4 2 3 2 2 8 2" xfId="15155" xr:uid="{9B28B4A7-B0C1-4DE4-A774-6F52B00A6564}"/>
    <cellStyle name="Normal 4 2 3 2 2 9" xfId="8679" xr:uid="{1685DCC7-C742-448D-89E9-6BC64DC02D2C}"/>
    <cellStyle name="Normal 4 2 3 2 2 9 2" xfId="17988" xr:uid="{956042AB-ED86-44A5-8E05-0D85E9F1B39B}"/>
    <cellStyle name="Normal 4 2 3 2 3" xfId="1094" xr:uid="{00000000-0005-0000-0000-000046040000}"/>
    <cellStyle name="Normal 4 2 3 2 3 2" xfId="2613" xr:uid="{2FEC9F3E-A321-429A-86FA-13B480F58862}"/>
    <cellStyle name="Normal 4 2 3 2 3 2 2" xfId="7634" xr:uid="{6CA45DA5-262F-4F97-B7BA-92857857E29D}"/>
    <cellStyle name="Normal 4 2 3 2 3 2 2 2" xfId="28691" xr:uid="{29066B40-259B-4AC5-AC76-7E213B5767BD}"/>
    <cellStyle name="Normal 4 2 3 2 3 2 2 3" xfId="28696" xr:uid="{A070ACEA-6AC2-42E4-9971-66CF61DB8055}"/>
    <cellStyle name="Normal 4 2 3 2 3 2 2 4" xfId="16534" xr:uid="{B736CD22-5E0C-4D92-B4CC-22C2152D13BA}"/>
    <cellStyle name="Normal 4 2 3 2 3 2 3" xfId="6461" xr:uid="{82BD23A4-AB63-4D45-9277-C457E85098D4}"/>
    <cellStyle name="Normal 4 2 3 2 3 2 3 2" xfId="29251" xr:uid="{E3583BC9-7FA1-426F-ABAC-D689CB37CD41}"/>
    <cellStyle name="Normal 4 2 3 2 3 2 3 3" xfId="19367" xr:uid="{8C950677-5477-4179-836E-861086F0BE4C}"/>
    <cellStyle name="Normal 4 2 3 2 3 2 4" xfId="11987" xr:uid="{53F3EBAD-5FD0-4A1A-A7EE-4CC4665B52FC}"/>
    <cellStyle name="Normal 4 2 3 2 3 2 4 2" xfId="22200" xr:uid="{526E9B6F-3000-4AA3-A099-57E0BE238E25}"/>
    <cellStyle name="Normal 4 2 3 2 3 2 5" xfId="23462" xr:uid="{37B2A1C3-3446-4387-AD62-60AF78814C3E}"/>
    <cellStyle name="Normal 4 2 3 2 3 2 6" xfId="14465" xr:uid="{0E1B33FE-BC2E-4CAD-A31A-025ED599CDEE}"/>
    <cellStyle name="Normal 4 2 3 2 3 3" xfId="3690" xr:uid="{3092B6B5-9B03-4393-9092-46F9E4268A2B}"/>
    <cellStyle name="Normal 4 2 3 2 3 3 2" xfId="8344" xr:uid="{1F12A6D0-D6A1-4C41-96EC-7916EAC98964}"/>
    <cellStyle name="Normal 4 2 3 2 3 3 2 2" xfId="26705" xr:uid="{4E52CC8E-E6AC-4D1A-84DF-CDFCE2998396}"/>
    <cellStyle name="Normal 4 2 3 2 3 3 2 3" xfId="16047" xr:uid="{CC083A5E-1439-4518-AFDC-61B7F6F04216}"/>
    <cellStyle name="Normal 4 2 3 2 3 3 3" xfId="9373" xr:uid="{105F0A56-D3FA-4BCF-A74D-488E0E5F1A08}"/>
    <cellStyle name="Normal 4 2 3 2 3 3 3 2" xfId="18880" xr:uid="{F8B7CC34-5BC5-4585-AD84-3AD7D370B5F9}"/>
    <cellStyle name="Normal 4 2 3 2 3 3 4" xfId="11536" xr:uid="{3FF1BCF9-96CB-46BC-8CCA-ED7263C88479}"/>
    <cellStyle name="Normal 4 2 3 2 3 3 4 2" xfId="21713" xr:uid="{8BE824AC-838C-4412-A48A-336A75E6B219}"/>
    <cellStyle name="Normal 4 2 3 2 3 3 5" xfId="24528" xr:uid="{80F3833F-061B-4947-A257-9FE6CAE66FE9}"/>
    <cellStyle name="Normal 4 2 3 2 3 3 6" xfId="13831" xr:uid="{E8321CAD-A0D5-4238-A5B9-309C27398722}"/>
    <cellStyle name="Normal 4 2 3 2 3 4" xfId="4608" xr:uid="{7AD3FE3C-2EFC-4B87-B404-A5C2F84AE17B}"/>
    <cellStyle name="Normal 4 2 3 2 3 4 2" xfId="9945" xr:uid="{4405CDF2-B1B7-44FD-96C4-19ED803825A7}"/>
    <cellStyle name="Normal 4 2 3 2 3 4 2 2" xfId="29394" xr:uid="{7FCE8A08-7DF1-4B40-9202-E40E2E23706E}"/>
    <cellStyle name="Normal 4 2 3 2 3 4 2 3" xfId="19942" xr:uid="{B3C018CB-306E-4A30-8355-274D1E6841A5}"/>
    <cellStyle name="Normal 4 2 3 2 3 4 3" xfId="12557" xr:uid="{782E4DC3-A7BE-4EA8-A8CB-28328B061B2A}"/>
    <cellStyle name="Normal 4 2 3 2 3 4 3 2" xfId="22775" xr:uid="{BC062EF8-82C7-4711-9DAA-701501DDE99F}"/>
    <cellStyle name="Normal 4 2 3 2 3 4 4" xfId="25455" xr:uid="{0E792E4D-090C-4BE9-9245-1E1C29D8879C}"/>
    <cellStyle name="Normal 4 2 3 2 3 4 5" xfId="17109" xr:uid="{6E4325AB-D022-4D06-AB71-3DA4156585F4}"/>
    <cellStyle name="Normal 4 2 3 2 3 5" xfId="8101" xr:uid="{51A34348-4BBF-4457-8166-FA9EEB865C08}"/>
    <cellStyle name="Normal 4 2 3 2 3 5 2" xfId="27280" xr:uid="{F2310EC9-0C43-41D7-A373-2081E5C55C93}"/>
    <cellStyle name="Normal 4 2 3 2 3 5 3" xfId="15156" xr:uid="{F7358093-07F8-45B8-AD91-A2E4B7CDFDF5}"/>
    <cellStyle name="Normal 4 2 3 2 3 6" xfId="8680" xr:uid="{39F4ADFC-2318-4987-B5D9-A9C61FD189B8}"/>
    <cellStyle name="Normal 4 2 3 2 3 6 2" xfId="17989" xr:uid="{7FCD413A-9DE0-4863-BC62-3124B6EF15A6}"/>
    <cellStyle name="Normal 4 2 3 2 3 7" xfId="10695" xr:uid="{07AD2B25-5BA2-446A-BE63-8213B5DB6836}"/>
    <cellStyle name="Normal 4 2 3 2 3 7 2" xfId="20822" xr:uid="{596A9E03-2C80-4E38-A9F8-5EFE013BEFDC}"/>
    <cellStyle name="Normal 4 2 3 2 3 8" xfId="25773" xr:uid="{7CB1FD1E-56E9-4DF8-B52E-005E29191F52}"/>
    <cellStyle name="Normal 4 2 3 2 3 9" xfId="13356" xr:uid="{5C5E42DD-F8D1-4792-A2AF-77D5EE86E4C6}"/>
    <cellStyle name="Normal 4 2 3 2 4" xfId="2111" xr:uid="{E9A6A234-56A1-4860-BA6B-792F2EA5A0E7}"/>
    <cellStyle name="Normal 4 2 3 2 4 2" xfId="4926" xr:uid="{FF964D34-2C5A-4685-8599-8DAD0518C39F}"/>
    <cellStyle name="Normal 4 2 3 2 4 2 2" xfId="10197" xr:uid="{DCA04F4E-C438-4E44-900B-9EC9A97BF3FD}"/>
    <cellStyle name="Normal 4 2 3 2 4 2 2 2" xfId="29617" xr:uid="{71E10D70-5FB8-41E0-822F-216994B5D969}"/>
    <cellStyle name="Normal 4 2 3 2 4 2 2 3" xfId="20272" xr:uid="{39C7DDF6-C9E7-4DF2-99E8-74E33C040A70}"/>
    <cellStyle name="Normal 4 2 3 2 4 2 3" xfId="12875" xr:uid="{8DBAF538-97CA-486B-8E14-72785DD067C1}"/>
    <cellStyle name="Normal 4 2 3 2 4 2 3 2" xfId="23105" xr:uid="{25CB88D1-64FE-40FC-98ED-9B4A63246487}"/>
    <cellStyle name="Normal 4 2 3 2 4 2 4" xfId="23925" xr:uid="{6EEA2C04-3E38-4A71-AFC8-8B6051198966}"/>
    <cellStyle name="Normal 4 2 3 2 4 2 5" xfId="17439" xr:uid="{494BA8B4-2C19-4338-939E-99BCC820469F}"/>
    <cellStyle name="Normal 4 2 3 2 4 3" xfId="5960" xr:uid="{A84D048B-44BF-41B7-831B-436EF026015E}"/>
    <cellStyle name="Normal 4 2 3 2 4 3 2" xfId="26813" xr:uid="{14B65445-0F5D-40E2-8AEA-7ECCB947FC0B}"/>
    <cellStyle name="Normal 4 2 3 2 4 3 3" xfId="16535" xr:uid="{2EEAAC21-9D63-43E4-8862-5754D932260C}"/>
    <cellStyle name="Normal 4 2 3 2 4 4" xfId="9582" xr:uid="{123D04E8-B7D6-4429-8386-5AAF51C31107}"/>
    <cellStyle name="Normal 4 2 3 2 4 4 2" xfId="19368" xr:uid="{78C92819-C063-45B9-9C0C-E34A7CDF8237}"/>
    <cellStyle name="Normal 4 2 3 2 4 5" xfId="11988" xr:uid="{74DDC521-A019-4F5A-953E-B3BC1FE2AEA2}"/>
    <cellStyle name="Normal 4 2 3 2 4 5 2" xfId="22201" xr:uid="{F2422E7A-D5BD-49E6-8C3C-F9B8604623AB}"/>
    <cellStyle name="Normal 4 2 3 2 4 6" xfId="25337" xr:uid="{9A7FB415-731B-4F98-9233-B441370AFF38}"/>
    <cellStyle name="Normal 4 2 3 2 4 7" xfId="14466" xr:uid="{B7FBFA3C-49FA-4F2B-97A2-5C1D56929589}"/>
    <cellStyle name="Normal 4 2 3 2 5" xfId="2388" xr:uid="{4F40F019-C47E-4F35-B175-1E14E4BD4F6B}"/>
    <cellStyle name="Normal 4 2 3 2 5 2" xfId="7485" xr:uid="{AA060553-D506-43AE-9EAC-1DD01C6FFF8A}"/>
    <cellStyle name="Normal 4 2 3 2 5 2 2" xfId="29010" xr:uid="{51B26B34-3BB3-485E-A4F4-2946F265F278}"/>
    <cellStyle name="Normal 4 2 3 2 5 2 3" xfId="27772" xr:uid="{712B50B2-CFFE-4444-A8B4-0A996AA49A82}"/>
    <cellStyle name="Normal 4 2 3 2 5 2 4" xfId="16194" xr:uid="{6FFFD8EB-8697-4434-B821-E9BA85A7B3E1}"/>
    <cellStyle name="Normal 4 2 3 2 5 3" xfId="6258" xr:uid="{8F65F5CB-49A3-43D3-AD8F-D5E6604654AB}"/>
    <cellStyle name="Normal 4 2 3 2 5 3 2" xfId="28664" xr:uid="{509EBA31-7BCB-484C-BD11-66A8BB8FACF3}"/>
    <cellStyle name="Normal 4 2 3 2 5 3 3" xfId="19027" xr:uid="{0A7ED328-472E-49AE-AA42-91A10F290418}"/>
    <cellStyle name="Normal 4 2 3 2 5 4" xfId="11672" xr:uid="{CF8C32D4-66EE-4773-8888-3057F8436581}"/>
    <cellStyle name="Normal 4 2 3 2 5 4 2" xfId="21860" xr:uid="{120EEEA2-2513-4D7F-8085-5B60449F1CA4}"/>
    <cellStyle name="Normal 4 2 3 2 5 5" xfId="24797" xr:uid="{00653F59-E5A7-41AB-A56B-4E88B3A95D18}"/>
    <cellStyle name="Normal 4 2 3 2 5 6" xfId="14054" xr:uid="{3752DC98-67DB-49A2-AA38-18ABC6FE75F5}"/>
    <cellStyle name="Normal 4 2 3 2 6" xfId="3528" xr:uid="{E0899D08-3D4E-405B-9358-C8C582A22B21}"/>
    <cellStyle name="Normal 4 2 3 2 6 2" xfId="6906" xr:uid="{4CADEC19-60C2-4A73-AC27-DB091A7F56C5}"/>
    <cellStyle name="Normal 4 2 3 2 6 2 2" xfId="27204" xr:uid="{347529DC-FD3E-4E52-9697-3CE6A71E5729}"/>
    <cellStyle name="Normal 4 2 3 2 6 2 3" xfId="15820" xr:uid="{5A2E22F5-96C4-47CD-ADB9-B19AED54D133}"/>
    <cellStyle name="Normal 4 2 3 2 6 3" xfId="9182" xr:uid="{D7794BDB-5838-44CE-A517-38B50A5C5537}"/>
    <cellStyle name="Normal 4 2 3 2 6 3 2" xfId="18653" xr:uid="{0E7C6C4A-FDB8-4EB9-92EE-93FC028B7992}"/>
    <cellStyle name="Normal 4 2 3 2 6 4" xfId="11311" xr:uid="{1BA76FC1-F309-4EAC-BE9F-0A91C6AE381B}"/>
    <cellStyle name="Normal 4 2 3 2 6 4 2" xfId="21486" xr:uid="{E0014E64-907D-449F-9B85-489ED869CBC4}"/>
    <cellStyle name="Normal 4 2 3 2 6 5" xfId="23281" xr:uid="{A505CE17-CC44-4968-8745-47E232C63184}"/>
    <cellStyle name="Normal 4 2 3 2 6 6" xfId="13538" xr:uid="{BD1B18CF-9C2F-4419-9E47-762075BD4B71}"/>
    <cellStyle name="Normal 4 2 3 2 7" xfId="3270" xr:uid="{AD27E0B4-149F-4798-B1F5-46F69F2F602B}"/>
    <cellStyle name="Normal 4 2 3 2 7 2" xfId="8958" xr:uid="{9DC70B9E-CBAA-4BEC-99AD-276128BF75E3}"/>
    <cellStyle name="Normal 4 2 3 2 7 2 2" xfId="18349" xr:uid="{024C3502-E888-4A36-AE3F-9F4E975E081A}"/>
    <cellStyle name="Normal 4 2 3 2 7 3" xfId="11031" xr:uid="{5400CDE8-185A-4313-80E1-7FAD115A1F1E}"/>
    <cellStyle name="Normal 4 2 3 2 7 3 2" xfId="21182" xr:uid="{7B20D357-FA17-4D14-8DF1-C74E8D9E49DD}"/>
    <cellStyle name="Normal 4 2 3 2 7 4" xfId="25580" xr:uid="{9CC12000-6BF1-40F0-A199-3FA5F15EBCEA}"/>
    <cellStyle name="Normal 4 2 3 2 7 5" xfId="15516" xr:uid="{D057BB76-9949-40B3-ABC7-A90270292961}"/>
    <cellStyle name="Normal 4 2 3 2 8" xfId="4401" xr:uid="{7D30B29F-0480-446C-99A2-07224119B2DA}"/>
    <cellStyle name="Normal 4 2 3 2 8 2" xfId="9820" xr:uid="{21345960-14D0-465F-AF60-784743281199}"/>
    <cellStyle name="Normal 4 2 3 2 8 2 2" xfId="19787" xr:uid="{D4A3ADF1-1FC8-4FDE-83D5-89C2C7957A90}"/>
    <cellStyle name="Normal 4 2 3 2 8 3" xfId="12402" xr:uid="{F7AF95A0-FB67-47DA-B674-126DDE0473CA}"/>
    <cellStyle name="Normal 4 2 3 2 8 3 2" xfId="22620" xr:uid="{2585A987-53C5-49A7-8FF0-FC085D1F3B0D}"/>
    <cellStyle name="Normal 4 2 3 2 8 4" xfId="16954" xr:uid="{90EC0023-2E9B-451A-8977-29FC300F0F27}"/>
    <cellStyle name="Normal 4 2 3 2 9" xfId="8099" xr:uid="{35518AFD-C2A6-46EC-B520-B6CC72CBA4A6}"/>
    <cellStyle name="Normal 4 2 3 2 9 2" xfId="15154" xr:uid="{B50FEA36-28EF-4AC7-8C56-B6823E1139E2}"/>
    <cellStyle name="Normal 4 2 3 3" xfId="1095" xr:uid="{00000000-0005-0000-0000-000047040000}"/>
    <cellStyle name="Normal 4 2 3 3 10" xfId="10696" xr:uid="{A9287D7F-CF15-486F-84ED-0D2086606037}"/>
    <cellStyle name="Normal 4 2 3 3 10 2" xfId="20823" xr:uid="{FC41D3FE-0BD8-49C5-904C-85908D3C5D72}"/>
    <cellStyle name="Normal 4 2 3 3 11" xfId="24952" xr:uid="{252402ED-69E6-4BE0-881A-2F1739C57ABB}"/>
    <cellStyle name="Normal 4 2 3 3 12" xfId="13197" xr:uid="{3199A153-426F-4356-B09F-5CAE9AF3AE95}"/>
    <cellStyle name="Normal 4 2 3 3 2" xfId="2113" xr:uid="{36481B97-B8B9-4F5E-BC9E-47218F5FCCF5}"/>
    <cellStyle name="Normal 4 2 3 3 2 2" xfId="2615" xr:uid="{446E689F-0475-4AC5-878C-F2184619D68E}"/>
    <cellStyle name="Normal 4 2 3 3 2 2 2" xfId="7636" xr:uid="{74F0354F-FC98-4EE2-8FCE-DAC86CB6A7F9}"/>
    <cellStyle name="Normal 4 2 3 3 2 2 2 2" xfId="27258" xr:uid="{A9F3B5F9-6E3D-4F71-A46A-38FC7E14212B}"/>
    <cellStyle name="Normal 4 2 3 3 2 2 2 3" xfId="26951" xr:uid="{B5740DED-9293-45C3-8F1B-0FFB927195EC}"/>
    <cellStyle name="Normal 4 2 3 3 2 2 2 4" xfId="16537" xr:uid="{DC26B234-9CA6-4D78-9AFE-D61417CB508B}"/>
    <cellStyle name="Normal 4 2 3 3 2 2 3" xfId="6463" xr:uid="{F328E5E1-9B81-4655-9BCB-9822FAF7D7B4}"/>
    <cellStyle name="Normal 4 2 3 3 2 2 3 2" xfId="29252" xr:uid="{A4FD4E08-E871-4082-825D-B73BC4BC6EB7}"/>
    <cellStyle name="Normal 4 2 3 3 2 2 3 3" xfId="19370" xr:uid="{D8CAEFA0-2BFC-4487-9B6E-428E97F319D9}"/>
    <cellStyle name="Normal 4 2 3 3 2 2 4" xfId="11990" xr:uid="{BF2D4B24-DE91-4595-AF21-B18E06637FC6}"/>
    <cellStyle name="Normal 4 2 3 3 2 2 4 2" xfId="22203" xr:uid="{18514F68-2233-45F9-ABFD-E8948CEAD7C0}"/>
    <cellStyle name="Normal 4 2 3 3 2 2 5" xfId="24958" xr:uid="{C9019169-D928-481E-B4C9-F47B4CA8EC90}"/>
    <cellStyle name="Normal 4 2 3 3 2 2 6" xfId="14468" xr:uid="{F5DD81AE-471E-4C26-84EF-9237D50A6B71}"/>
    <cellStyle name="Normal 4 2 3 3 2 3" xfId="4752" xr:uid="{34BE2FB0-B30E-4D8C-9D5C-9C7369F438F1}"/>
    <cellStyle name="Normal 4 2 3 3 2 3 2" xfId="10045" xr:uid="{AC321F7A-890A-4DFA-B476-D71EA1394A92}"/>
    <cellStyle name="Normal 4 2 3 3 2 3 2 2" xfId="29493" xr:uid="{5F6339AD-A081-4E13-AD2F-E486098DAE25}"/>
    <cellStyle name="Normal 4 2 3 3 2 3 2 3" xfId="20086" xr:uid="{614A74FA-28B8-4E93-904B-CD04F61FAC30}"/>
    <cellStyle name="Normal 4 2 3 3 2 3 3" xfId="12701" xr:uid="{83E874D6-A056-4F2D-89A9-8BF4EC1AAF22}"/>
    <cellStyle name="Normal 4 2 3 3 2 3 3 2" xfId="22919" xr:uid="{E27863DE-07C9-44E2-8045-CEEDE9D0BCF5}"/>
    <cellStyle name="Normal 4 2 3 3 2 3 4" xfId="25158" xr:uid="{F7A200C3-67A6-46DB-89F8-DBB76474A507}"/>
    <cellStyle name="Normal 4 2 3 3 2 3 5" xfId="17253" xr:uid="{DC6CE102-DE71-426A-B00F-534AD7A26667}"/>
    <cellStyle name="Normal 4 2 3 3 2 4" xfId="5962" xr:uid="{59C595A5-447F-4A24-8662-CC520A47D32C}"/>
    <cellStyle name="Normal 4 2 3 3 2 4 2" xfId="28882" xr:uid="{7F387F09-ED47-4506-96F0-1C508BE59509}"/>
    <cellStyle name="Normal 4 2 3 3 2 4 3" xfId="16049" xr:uid="{FD2C3526-44F6-4683-B9E4-068E64EC375A}"/>
    <cellStyle name="Normal 4 2 3 3 2 5" xfId="9375" xr:uid="{666A3B71-FD9D-4D78-B9D9-544F6EBBF58F}"/>
    <cellStyle name="Normal 4 2 3 3 2 5 2" xfId="18882" xr:uid="{C35E2BB8-3033-4FFB-8A62-C77BACAA4049}"/>
    <cellStyle name="Normal 4 2 3 3 2 6" xfId="11538" xr:uid="{BE9B8FCF-D135-4FB0-9405-88B30F68DD93}"/>
    <cellStyle name="Normal 4 2 3 3 2 6 2" xfId="21715" xr:uid="{21587DF7-D39A-4CB7-A7AE-7A8C8DEEF13E}"/>
    <cellStyle name="Normal 4 2 3 3 2 7" xfId="24336" xr:uid="{2A1B79DE-EAB6-4464-93D8-917E64DDC015}"/>
    <cellStyle name="Normal 4 2 3 3 2 8" xfId="13833" xr:uid="{BEFBA1F0-07E4-4FC5-B5AD-650A11306FB6}"/>
    <cellStyle name="Normal 4 2 3 3 3" xfId="2616" xr:uid="{C2A7EF95-0040-44B6-B2F1-9531ADE11D4E}"/>
    <cellStyle name="Normal 4 2 3 3 3 2" xfId="4927" xr:uid="{6CCEB35B-F6D6-40CD-931E-5BA71308FF77}"/>
    <cellStyle name="Normal 4 2 3 3 3 2 2" xfId="10198" xr:uid="{5CD10C8C-7277-4038-BB67-D4DE538F1A92}"/>
    <cellStyle name="Normal 4 2 3 3 3 2 2 2" xfId="29618" xr:uid="{C00CF9F2-3B24-4BB4-9068-3677FF7A5ACA}"/>
    <cellStyle name="Normal 4 2 3 3 3 2 2 3" xfId="20273" xr:uid="{8F766D9F-C408-450A-AEC0-E5B9840EF8A3}"/>
    <cellStyle name="Normal 4 2 3 3 3 2 3" xfId="12876" xr:uid="{8A7B44DF-8C23-406F-B5BA-51C6E5467649}"/>
    <cellStyle name="Normal 4 2 3 3 3 2 3 2" xfId="23106" xr:uid="{EA59C57E-0846-4588-9934-1751DB31FCC5}"/>
    <cellStyle name="Normal 4 2 3 3 3 2 4" xfId="26223" xr:uid="{1629F625-F1EC-4DEB-B5D3-7A06EABCF2A2}"/>
    <cellStyle name="Normal 4 2 3 3 3 2 5" xfId="17440" xr:uid="{CE9DB67B-54F9-4141-B515-1C379C7F2613}"/>
    <cellStyle name="Normal 4 2 3 3 3 3" xfId="6464" xr:uid="{6824E322-8300-413D-B65D-57FCEE2F4D74}"/>
    <cellStyle name="Normal 4 2 3 3 3 3 2" xfId="29087" xr:uid="{CE062591-AEA0-42DD-820F-7C5CFF281602}"/>
    <cellStyle name="Normal 4 2 3 3 3 3 3" xfId="16538" xr:uid="{CBB2DFD5-8D67-4DA3-8C4C-41C36B27CC04}"/>
    <cellStyle name="Normal 4 2 3 3 3 4" xfId="9583" xr:uid="{6024009F-B934-41F9-84BA-E6A231461D75}"/>
    <cellStyle name="Normal 4 2 3 3 3 4 2" xfId="19371" xr:uid="{1D6CDDBB-7C88-496A-95DB-AE135A6C3F97}"/>
    <cellStyle name="Normal 4 2 3 3 3 5" xfId="11991" xr:uid="{120493EA-B6A6-4338-BBFB-A82EE74D7AAA}"/>
    <cellStyle name="Normal 4 2 3 3 3 5 2" xfId="22204" xr:uid="{D365E5D9-3F40-4715-B40E-C2DA08FA8061}"/>
    <cellStyle name="Normal 4 2 3 3 3 6" xfId="23347" xr:uid="{15C87517-375F-421F-AC33-1A952B69F583}"/>
    <cellStyle name="Normal 4 2 3 3 3 7" xfId="14469" xr:uid="{F3F8D57E-E4F1-443F-B7B0-0344051BE5AD}"/>
    <cellStyle name="Normal 4 2 3 3 4" xfId="2614" xr:uid="{BA8948A8-2D44-4112-B294-B52C6F4B40E5}"/>
    <cellStyle name="Normal 4 2 3 3 4 2" xfId="7635" xr:uid="{932D8D38-CB5D-4E0E-82A1-BE9EC872768B}"/>
    <cellStyle name="Normal 4 2 3 3 4 2 2" xfId="27086" xr:uid="{68584F66-33E6-4203-A77F-0A2D5FC4950D}"/>
    <cellStyle name="Normal 4 2 3 3 4 2 3" xfId="16536" xr:uid="{593CB787-2E2A-49D5-8C57-50FEB97EA00A}"/>
    <cellStyle name="Normal 4 2 3 3 4 3" xfId="6462" xr:uid="{62F640FF-DA0F-41E1-9C27-B98ED7FEAF1A}"/>
    <cellStyle name="Normal 4 2 3 3 4 3 2" xfId="19369" xr:uid="{55C8246C-2BE3-4D75-BC2F-AD920121F00D}"/>
    <cellStyle name="Normal 4 2 3 3 4 4" xfId="11989" xr:uid="{72938386-B151-4BBB-9A00-4D8C612021E8}"/>
    <cellStyle name="Normal 4 2 3 3 4 4 2" xfId="22202" xr:uid="{D16EA528-E84E-4535-9A52-5D1D71D1E324}"/>
    <cellStyle name="Normal 4 2 3 3 4 5" xfId="25942" xr:uid="{3D239774-5A7B-4081-99B1-310DA63D9DA9}"/>
    <cellStyle name="Normal 4 2 3 3 4 6" xfId="14467" xr:uid="{55125FAD-B9D2-41EA-A26E-469423AF2E94}"/>
    <cellStyle name="Normal 4 2 3 3 5" xfId="3555" xr:uid="{2048FBF5-CB6A-4C5F-ABF1-4BE6B2C4C33F}"/>
    <cellStyle name="Normal 4 2 3 3 5 2" xfId="6908" xr:uid="{131C5AFC-1F3E-484E-806A-3B50A7AA0E9A}"/>
    <cellStyle name="Normal 4 2 3 3 5 2 2" xfId="28701" xr:uid="{268DE42E-8F1A-41E5-937E-68A5458DC596}"/>
    <cellStyle name="Normal 4 2 3 3 5 2 3" xfId="15863" xr:uid="{0B241EEB-020C-4545-BE1F-933561967ECA}"/>
    <cellStyle name="Normal 4 2 3 3 5 3" xfId="9209" xr:uid="{D026BFD2-728D-4B26-9DE2-16390D56A906}"/>
    <cellStyle name="Normal 4 2 3 3 5 3 2" xfId="18696" xr:uid="{F4385A05-10EB-46EF-B54F-21CE3D1FC9ED}"/>
    <cellStyle name="Normal 4 2 3 3 5 4" xfId="11352" xr:uid="{F157298B-CBAA-4C27-8E69-B4AB260D24F6}"/>
    <cellStyle name="Normal 4 2 3 3 5 4 2" xfId="21529" xr:uid="{E3930EFE-8F56-4C3F-92FC-46802D355B9B}"/>
    <cellStyle name="Normal 4 2 3 3 5 5" xfId="26011" xr:uid="{68C9C36D-D2E4-4CD9-A380-FDAACDED400D}"/>
    <cellStyle name="Normal 4 2 3 3 5 6" xfId="13581" xr:uid="{DE70C2A6-87FE-46EA-AE9B-E0B6B197A50D}"/>
    <cellStyle name="Normal 4 2 3 3 6" xfId="3375" xr:uid="{60553406-1948-462F-A460-6DFC08EB8710}"/>
    <cellStyle name="Normal 4 2 3 3 6 2" xfId="9045" xr:uid="{0FCD950A-7874-49AF-9197-EC9E28599534}"/>
    <cellStyle name="Normal 4 2 3 3 6 2 2" xfId="18468" xr:uid="{AA7065A4-94E4-4DBF-8E5D-70D0E91EB1E6}"/>
    <cellStyle name="Normal 4 2 3 3 6 3" xfId="11136" xr:uid="{096DDA79-37F0-4C66-830B-3C9C8AB668D4}"/>
    <cellStyle name="Normal 4 2 3 3 6 3 2" xfId="21301" xr:uid="{7EE1C11D-1853-4308-93E2-6A441426B7FE}"/>
    <cellStyle name="Normal 4 2 3 3 6 4" xfId="23761" xr:uid="{110061F7-E4C3-4789-B445-B1CBBBC3F2D7}"/>
    <cellStyle name="Normal 4 2 3 3 6 5" xfId="15635" xr:uid="{B6E17A69-864D-4316-8076-63EA12A36A41}"/>
    <cellStyle name="Normal 4 2 3 3 7" xfId="4318" xr:uid="{1833CC63-03C7-44E4-91B6-814DBE993A9D}"/>
    <cellStyle name="Normal 4 2 3 3 7 2" xfId="9761" xr:uid="{8ED5BA6E-82A0-4F3B-B23B-2A963BBA30E8}"/>
    <cellStyle name="Normal 4 2 3 3 7 2 2" xfId="19710" xr:uid="{41C61A6D-969D-4E00-8291-5BD815865FDD}"/>
    <cellStyle name="Normal 4 2 3 3 7 3" xfId="12327" xr:uid="{B6153B79-CB8A-4164-9853-62CD0AE7CB3C}"/>
    <cellStyle name="Normal 4 2 3 3 7 3 2" xfId="22543" xr:uid="{BB470D4F-B007-40C6-90B4-9B7096EB1D20}"/>
    <cellStyle name="Normal 4 2 3 3 7 4" xfId="16877" xr:uid="{BFDF3107-D715-4644-8295-DE761A5B6D9D}"/>
    <cellStyle name="Normal 4 2 3 3 8" xfId="8102" xr:uid="{5EA03CE8-3144-428A-8FD9-501E2523DA0B}"/>
    <cellStyle name="Normal 4 2 3 3 8 2" xfId="15157" xr:uid="{89EEA995-E471-4DDB-B663-CB77F2C09F2E}"/>
    <cellStyle name="Normal 4 2 3 3 9" xfId="8681" xr:uid="{7E20DDA6-51A2-4C07-8864-7832B26287E0}"/>
    <cellStyle name="Normal 4 2 3 3 9 2" xfId="17990" xr:uid="{514DD825-77D5-4130-A028-6BFE5798DBB3}"/>
    <cellStyle name="Normal 4 2 3 4" xfId="1096" xr:uid="{00000000-0005-0000-0000-000048040000}"/>
    <cellStyle name="Normal 4 2 3 4 2" xfId="2114" xr:uid="{0EBF7D16-3826-4545-86A4-61AF2967A5AF}"/>
    <cellStyle name="Normal 4 2 3 4 2 2" xfId="7316" xr:uid="{66D0256B-964A-476E-86EE-77BC9EBD24FD}"/>
    <cellStyle name="Normal 4 2 3 4 2 2 2" xfId="23969" xr:uid="{AF699059-8E8F-41EE-9BF3-3B3D2081C0D5}"/>
    <cellStyle name="Normal 4 2 3 4 2 2 3" xfId="26502" xr:uid="{2DB87E51-6892-4C39-9B4D-90C4DF25E373}"/>
    <cellStyle name="Normal 4 2 3 4 2 2 4" xfId="16539" xr:uid="{2D9C6D0E-5243-4044-B9BE-CD42396BB4E3}"/>
    <cellStyle name="Normal 4 2 3 4 2 3" xfId="5963" xr:uid="{C2124124-6161-41E8-93B4-4D1A250D0776}"/>
    <cellStyle name="Normal 4 2 3 4 2 3 2" xfId="29253" xr:uid="{F3B0E274-5737-4173-99C8-CD11396686EF}"/>
    <cellStyle name="Normal 4 2 3 4 2 3 3" xfId="19372" xr:uid="{802BB50F-5822-42DC-8996-E775D39B7941}"/>
    <cellStyle name="Normal 4 2 3 4 2 4" xfId="11992" xr:uid="{59E39118-04D6-4794-9D4A-4859E6E6EDDA}"/>
    <cellStyle name="Normal 4 2 3 4 2 4 2" xfId="22205" xr:uid="{E1FB1252-3466-44BD-990F-1B2B7F21B871}"/>
    <cellStyle name="Normal 4 2 3 4 2 5" xfId="23659" xr:uid="{E3CEAB8A-302F-4CB7-98B5-6AF95F96F94B}"/>
    <cellStyle name="Normal 4 2 3 4 2 6" xfId="14470" xr:uid="{33710DED-A8A9-4134-9956-8383EEBA5415}"/>
    <cellStyle name="Normal 4 2 3 4 3" xfId="3689" xr:uid="{AEE2D60E-273F-41E1-8832-9EA57125BD40}"/>
    <cellStyle name="Normal 4 2 3 4 3 2" xfId="6909" xr:uid="{C2C69102-BEC3-4F95-A527-E86981CAC337}"/>
    <cellStyle name="Normal 4 2 3 4 3 2 2" xfId="27247" xr:uid="{6F55F028-FDC8-49B8-9A3B-05FE1ED97B21}"/>
    <cellStyle name="Normal 4 2 3 4 3 2 3" xfId="16046" xr:uid="{8A9E6B7E-8700-4AF2-AFBE-52DB4BD86418}"/>
    <cellStyle name="Normal 4 2 3 4 3 3" xfId="9372" xr:uid="{B4EC52CE-6DA3-4D0C-8271-53EE3AA4A0A9}"/>
    <cellStyle name="Normal 4 2 3 4 3 3 2" xfId="18879" xr:uid="{2AFBA2F9-B327-44D0-8C23-46B809DE8C63}"/>
    <cellStyle name="Normal 4 2 3 4 3 4" xfId="11535" xr:uid="{3521BA07-3BCB-4048-B32F-5C809BBEE88A}"/>
    <cellStyle name="Normal 4 2 3 4 3 4 2" xfId="21712" xr:uid="{FA518B6B-E331-4032-AE6B-17E8C36CAC3E}"/>
    <cellStyle name="Normal 4 2 3 4 3 5" xfId="23484" xr:uid="{5AEB9406-19DF-4F86-BB14-0A19826DB9BC}"/>
    <cellStyle name="Normal 4 2 3 4 3 6" xfId="13830" xr:uid="{F1A486DC-1063-4ED6-BA9B-0D2AC6774ED4}"/>
    <cellStyle name="Normal 4 2 3 4 4" xfId="4607" xr:uid="{B4505BCF-EF3F-44C2-A92C-A30107410406}"/>
    <cellStyle name="Normal 4 2 3 4 4 2" xfId="9944" xr:uid="{77393324-D512-488C-B438-76C31F778493}"/>
    <cellStyle name="Normal 4 2 3 4 4 2 2" xfId="29393" xr:uid="{51406979-7BE6-4ED4-80A6-FD50312C2B66}"/>
    <cellStyle name="Normal 4 2 3 4 4 2 3" xfId="19941" xr:uid="{374F2C10-7A04-4429-8362-B9D4238294F8}"/>
    <cellStyle name="Normal 4 2 3 4 4 3" xfId="12556" xr:uid="{AAE7A823-4BA8-4CB5-991A-27F1535B0164}"/>
    <cellStyle name="Normal 4 2 3 4 4 3 2" xfId="22774" xr:uid="{FDE2D7FD-5861-40A2-AB32-93B01D22E889}"/>
    <cellStyle name="Normal 4 2 3 4 4 4" xfId="25229" xr:uid="{1FB7BEA5-FCCE-47F2-9503-A4507B2F5D56}"/>
    <cellStyle name="Normal 4 2 3 4 4 5" xfId="17108" xr:uid="{B897F0DA-320C-49DB-BFF6-8B73F5A6CBFD}"/>
    <cellStyle name="Normal 4 2 3 4 5" xfId="8103" xr:uid="{5DAC9CD2-2CE1-45EA-9FDB-B031BE7C3D09}"/>
    <cellStyle name="Normal 4 2 3 4 5 2" xfId="26643" xr:uid="{56F0A718-9B8A-4574-AAF1-82F298FDABDF}"/>
    <cellStyle name="Normal 4 2 3 4 5 3" xfId="15158" xr:uid="{1519A041-A40D-4A60-90C3-FCB21B9B6D38}"/>
    <cellStyle name="Normal 4 2 3 4 6" xfId="8682" xr:uid="{4D510EC4-7724-41DC-B100-5CC86099C4EF}"/>
    <cellStyle name="Normal 4 2 3 4 6 2" xfId="17991" xr:uid="{E10D0896-38FC-438F-85C1-187A7B722D80}"/>
    <cellStyle name="Normal 4 2 3 4 7" xfId="10697" xr:uid="{A2074D66-1BAD-4C6B-80C0-E21582E1B87C}"/>
    <cellStyle name="Normal 4 2 3 4 7 2" xfId="20824" xr:uid="{4091B3F9-5AF0-4209-B11A-3A925C119AA5}"/>
    <cellStyle name="Normal 4 2 3 4 8" xfId="24591" xr:uid="{A923701E-82D9-461C-8BA0-E7A920FB4F4A}"/>
    <cellStyle name="Normal 4 2 3 4 9" xfId="13355" xr:uid="{D0E574AE-D43B-4AF2-839C-B41436C6F726}"/>
    <cellStyle name="Normal 4 2 3 5" xfId="1097" xr:uid="{00000000-0005-0000-0000-000049040000}"/>
    <cellStyle name="Normal 4 2 3 5 2" xfId="4928" xr:uid="{7D706E00-BC79-4CCC-86FC-ACB09869EF32}"/>
    <cellStyle name="Normal 4 2 3 5 2 2" xfId="10199" xr:uid="{9E8D0B45-07F7-4011-ABBF-7D7988A220A8}"/>
    <cellStyle name="Normal 4 2 3 5 2 2 2" xfId="29619" xr:uid="{B9871D87-56D6-40C1-9725-CE0C958EC593}"/>
    <cellStyle name="Normal 4 2 3 5 2 2 3" xfId="20274" xr:uid="{ADD1BBCE-AC12-45CB-B8B8-61930685A26E}"/>
    <cellStyle name="Normal 4 2 3 5 2 3" xfId="12877" xr:uid="{43D1EC6D-CE53-4EDF-BE2A-D9FFD399A42C}"/>
    <cellStyle name="Normal 4 2 3 5 2 3 2" xfId="23107" xr:uid="{BB03CB81-90E5-490E-B39C-EAD98BD0E1B3}"/>
    <cellStyle name="Normal 4 2 3 5 2 4" xfId="25235" xr:uid="{DEE04992-9BCF-4831-8DD7-ABCFC2A4F850}"/>
    <cellStyle name="Normal 4 2 3 5 2 5" xfId="17441" xr:uid="{4DB8F48F-71BB-4839-AE05-CA61B1058398}"/>
    <cellStyle name="Normal 4 2 3 5 3" xfId="5964" xr:uid="{CCF69BEB-9D58-4248-AEDE-45C6F43547C3}"/>
    <cellStyle name="Normal 4 2 3 5 3 2" xfId="27976" xr:uid="{C68AC69D-34A0-489A-8E17-CDB8D74A14B0}"/>
    <cellStyle name="Normal 4 2 3 5 3 3" xfId="15159" xr:uid="{D293D50D-1EAE-488B-94D5-2370793F2C1B}"/>
    <cellStyle name="Normal 4 2 3 5 4" xfId="8683" xr:uid="{1ED200C3-EB3A-4A1D-AA60-B036F592BABE}"/>
    <cellStyle name="Normal 4 2 3 5 4 2" xfId="17992" xr:uid="{403930FC-2BFE-4320-9EA4-875C6E607666}"/>
    <cellStyle name="Normal 4 2 3 5 5" xfId="10698" xr:uid="{D24C0758-9BBC-43AF-BF21-DAC0B53EBF36}"/>
    <cellStyle name="Normal 4 2 3 5 5 2" xfId="20825" xr:uid="{00D52886-4711-4C8B-B15E-B16B0E3BDE54}"/>
    <cellStyle name="Normal 4 2 3 5 6" xfId="23627" xr:uid="{C9926556-0E20-4CF3-819C-C51D538B0990}"/>
    <cellStyle name="Normal 4 2 3 5 7" xfId="14471" xr:uid="{7B79D08E-F7DF-4024-BE7A-97C88B45C1AC}"/>
    <cellStyle name="Normal 4 2 3 6" xfId="2110" xr:uid="{0216C419-E177-416A-9A51-174588E7D9DE}"/>
    <cellStyle name="Normal 4 2 3 6 2" xfId="7315" xr:uid="{F75F44B3-C1DF-47E3-AE68-01C56552F717}"/>
    <cellStyle name="Normal 4 2 3 6 2 2" xfId="26139" xr:uid="{76EE0505-F1ED-4CB6-B926-9733E6967288}"/>
    <cellStyle name="Normal 4 2 3 6 2 3" xfId="28620" xr:uid="{A9350A11-F275-412F-AF85-39521FBB461F}"/>
    <cellStyle name="Normal 4 2 3 6 2 4" xfId="16193" xr:uid="{A0E9FFD4-7639-45F6-8790-83C63D7BFADD}"/>
    <cellStyle name="Normal 4 2 3 6 3" xfId="5959" xr:uid="{9DC57FEC-1256-4571-BC13-6C9BF4101527}"/>
    <cellStyle name="Normal 4 2 3 6 3 2" xfId="26556" xr:uid="{A4FF9787-F192-4292-84E1-4861D72644F8}"/>
    <cellStyle name="Normal 4 2 3 6 3 3" xfId="19026" xr:uid="{DA7344A0-B572-40CC-B949-F69256C2C6DC}"/>
    <cellStyle name="Normal 4 2 3 6 4" xfId="11671" xr:uid="{1ED3C3B8-3381-4BD8-BD3D-85CEBC3497FE}"/>
    <cellStyle name="Normal 4 2 3 6 4 2" xfId="21859" xr:uid="{265AFDEB-9B8A-4E42-B40D-6008DC99B6A4}"/>
    <cellStyle name="Normal 4 2 3 6 5" xfId="25200" xr:uid="{FAA8DA88-E2CF-4ACE-B161-B20F1F77BEF5}"/>
    <cellStyle name="Normal 4 2 3 6 6" xfId="14053" xr:uid="{135BA0C8-7692-4275-8BF4-08307B57918B}"/>
    <cellStyle name="Normal 4 2 3 7" xfId="3478" xr:uid="{E4A2C867-0525-44AC-B46D-2683ABF444EE}"/>
    <cellStyle name="Normal 4 2 3 7 2" xfId="6905" xr:uid="{368A898B-7800-42C9-96D5-CD895CD50FB9}"/>
    <cellStyle name="Normal 4 2 3 7 2 2" xfId="28485" xr:uid="{2ECF9409-6757-4544-8CF1-222E108DDF9C}"/>
    <cellStyle name="Normal 4 2 3 7 2 3" xfId="15760" xr:uid="{99C26689-D634-4ECB-9BE0-A691E90B136F}"/>
    <cellStyle name="Normal 4 2 3 7 3" xfId="9132" xr:uid="{D6DF8079-8526-47AD-BB0C-ED65A309FE62}"/>
    <cellStyle name="Normal 4 2 3 7 3 2" xfId="18593" xr:uid="{A908AB4F-DC32-436C-AF3D-E78197B5FEFA}"/>
    <cellStyle name="Normal 4 2 3 7 4" xfId="11251" xr:uid="{C4CDDFD7-9198-4F61-883B-2B5ABD930449}"/>
    <cellStyle name="Normal 4 2 3 7 4 2" xfId="21426" xr:uid="{801C3C74-960F-4864-816A-949E1F2C324C}"/>
    <cellStyle name="Normal 4 2 3 7 5" xfId="23279" xr:uid="{2A234297-982E-451B-BCED-5DA1DDE7C9C3}"/>
    <cellStyle name="Normal 4 2 3 7 6" xfId="13478" xr:uid="{889066D5-9764-4C14-B453-4352D4D2E890}"/>
    <cellStyle name="Normal 4 2 3 8" xfId="3210" xr:uid="{446CE93A-D2DE-43D0-B874-5B80098328BB}"/>
    <cellStyle name="Normal 4 2 3 8 2" xfId="8898" xr:uid="{36A40A27-0E0D-46F8-91E9-BBF49F25ED87}"/>
    <cellStyle name="Normal 4 2 3 8 2 2" xfId="18289" xr:uid="{EF597451-7E94-4F53-A223-7B942EC843B5}"/>
    <cellStyle name="Normal 4 2 3 8 3" xfId="10971" xr:uid="{9F3D4A2D-0F2A-4D24-895A-2A0F0D0E950A}"/>
    <cellStyle name="Normal 4 2 3 8 3 2" xfId="21122" xr:uid="{043D9200-A507-4C1A-B2ED-AFCF8579F2C1}"/>
    <cellStyle name="Normal 4 2 3 8 4" xfId="24664" xr:uid="{24F7C0F3-592B-4353-96C5-AE0D9B837E2F}"/>
    <cellStyle name="Normal 4 2 3 8 5" xfId="15456" xr:uid="{2B2E6368-F726-42C9-BF0F-3508CB2FA8FB}"/>
    <cellStyle name="Normal 4 2 3 9" xfId="4400" xr:uid="{2DD21AC2-058B-4024-8773-81AC1284CDE9}"/>
    <cellStyle name="Normal 4 2 3 9 2" xfId="9819" xr:uid="{58F4B803-F5B6-4A26-8C98-83096EDE0027}"/>
    <cellStyle name="Normal 4 2 3 9 2 2" xfId="19786" xr:uid="{B902BEB2-2225-4982-86DE-06CA8F0C322F}"/>
    <cellStyle name="Normal 4 2 3 9 3" xfId="12401" xr:uid="{5ED5D43E-FBB2-4E3D-9B1C-649F65AB26D0}"/>
    <cellStyle name="Normal 4 2 3 9 3 2" xfId="22619" xr:uid="{A3FB56C0-F212-437B-90DC-F0D43AF2DA51}"/>
    <cellStyle name="Normal 4 2 3 9 4" xfId="16953" xr:uid="{05E069F2-47CD-4072-BAC3-FE4A8D9DE3BC}"/>
    <cellStyle name="Normal 4 2 4" xfId="1098" xr:uid="{00000000-0005-0000-0000-00004A040000}"/>
    <cellStyle name="Normal 4 2 4 10" xfId="8104" xr:uid="{6BE4FE9B-5854-444A-8F62-3A53D45FD261}"/>
    <cellStyle name="Normal 4 2 4 10 2" xfId="15160" xr:uid="{7821D95F-83A5-4FDF-B05D-6DE970C76551}"/>
    <cellStyle name="Normal 4 2 4 11" xfId="8684" xr:uid="{1B2455E5-A2FF-4C42-913E-3BC603645F73}"/>
    <cellStyle name="Normal 4 2 4 11 2" xfId="17993" xr:uid="{8869BC88-45AF-49EC-A9FD-666F8415837A}"/>
    <cellStyle name="Normal 4 2 4 12" xfId="10699" xr:uid="{FACB9843-196D-4924-82A6-2591A66D17A5}"/>
    <cellStyle name="Normal 4 2 4 12 2" xfId="20826" xr:uid="{EF5CFB45-CBEB-4AFB-BC9A-D43E51A828F9}"/>
    <cellStyle name="Normal 4 2 4 13" xfId="25625" xr:uid="{3960491B-C301-4014-A678-B47E5F4143D7}"/>
    <cellStyle name="Normal 4 2 4 14" xfId="13022" xr:uid="{264479FE-6C9C-4E94-9E3E-9BA6786ADD6D}"/>
    <cellStyle name="Normal 4 2 4 2" xfId="1099" xr:uid="{00000000-0005-0000-0000-00004B040000}"/>
    <cellStyle name="Normal 4 2 4 2 10" xfId="8685" xr:uid="{6E99C538-DA7F-4B98-87BD-C3627EB2847C}"/>
    <cellStyle name="Normal 4 2 4 2 10 2" xfId="17994" xr:uid="{011BD280-B1FA-47F4-AECC-52962EC1B9DD}"/>
    <cellStyle name="Normal 4 2 4 2 11" xfId="10700" xr:uid="{A8FDB77A-E697-4BE9-8180-B18C588EDF6F}"/>
    <cellStyle name="Normal 4 2 4 2 11 2" xfId="20827" xr:uid="{3B0C31FB-A9E2-4AC9-980C-F0A7A24A1E98}"/>
    <cellStyle name="Normal 4 2 4 2 12" xfId="25890" xr:uid="{7D66CEB9-33EE-4584-BCC5-41B6101CE6C6}"/>
    <cellStyle name="Normal 4 2 4 2 13" xfId="13082" xr:uid="{5FD0D87F-58AB-46DB-9670-746664C66A0B}"/>
    <cellStyle name="Normal 4 2 4 2 2" xfId="1100" xr:uid="{00000000-0005-0000-0000-00004C040000}"/>
    <cellStyle name="Normal 4 2 4 2 2 10" xfId="13647" xr:uid="{EBF9678C-1385-441C-A603-48516B3FFE46}"/>
    <cellStyle name="Normal 4 2 4 2 2 2" xfId="2117" xr:uid="{75D3770A-F16D-4FDF-AD3D-5B0DE664C7C4}"/>
    <cellStyle name="Normal 4 2 4 2 2 2 2" xfId="2619" xr:uid="{7AFAB6F1-3537-44AB-B471-3A2AE7DC3DEC}"/>
    <cellStyle name="Normal 4 2 4 2 2 2 2 2" xfId="7639" xr:uid="{C7AE6B55-8AB6-4943-9BAA-1B472A0B27C0}"/>
    <cellStyle name="Normal 4 2 4 2 2 2 2 2 2" xfId="28842" xr:uid="{76190AE8-DB5A-4BF0-B776-CD393E50F1CD}"/>
    <cellStyle name="Normal 4 2 4 2 2 2 2 2 3" xfId="16542" xr:uid="{A27F0E00-F966-47D5-8EA1-755AF8E7BCE7}"/>
    <cellStyle name="Normal 4 2 4 2 2 2 2 3" xfId="6467" xr:uid="{D8297B89-0653-4D11-BDF0-2C43E70561B7}"/>
    <cellStyle name="Normal 4 2 4 2 2 2 2 3 2" xfId="19375" xr:uid="{9D7E0160-64B2-4BD3-A614-2E6BA67BCC92}"/>
    <cellStyle name="Normal 4 2 4 2 2 2 2 4" xfId="11995" xr:uid="{9CC1EC4F-3A8F-47D3-883B-B304B598B0F9}"/>
    <cellStyle name="Normal 4 2 4 2 2 2 2 4 2" xfId="22208" xr:uid="{6D76E790-065E-49DC-AB2F-DBB2F7B81E11}"/>
    <cellStyle name="Normal 4 2 4 2 2 2 2 5" xfId="25779" xr:uid="{8271DE65-ECF6-46E7-BC33-FE9F12C8ADA0}"/>
    <cellStyle name="Normal 4 2 4 2 2 2 2 6" xfId="14474" xr:uid="{9A06B848-1014-4395-997F-3BDA4D74BAD2}"/>
    <cellStyle name="Normal 4 2 4 2 2 2 3" xfId="4754" xr:uid="{BAC07D24-73D0-4C48-AB89-3FEA0656D344}"/>
    <cellStyle name="Normal 4 2 4 2 2 2 3 2" xfId="10047" xr:uid="{2FD84F6B-6AAF-4F77-A83A-6E22C257DBD9}"/>
    <cellStyle name="Normal 4 2 4 2 2 2 3 2 2" xfId="29495" xr:uid="{EF933141-9CF9-49AC-ADD0-6489CCDE3A1E}"/>
    <cellStyle name="Normal 4 2 4 2 2 2 3 2 3" xfId="20088" xr:uid="{9458AEB0-AAF3-48ED-8511-3E912424AFBD}"/>
    <cellStyle name="Normal 4 2 4 2 2 2 3 3" xfId="12703" xr:uid="{BD83FF65-1FBD-4DE7-97FC-90E0EE454CD0}"/>
    <cellStyle name="Normal 4 2 4 2 2 2 3 3 2" xfId="22921" xr:uid="{75CE8BA3-9136-4230-8C59-3BA114BE67FD}"/>
    <cellStyle name="Normal 4 2 4 2 2 2 3 4" xfId="23867" xr:uid="{CF452400-A52B-42FF-88EE-1B1C133D0158}"/>
    <cellStyle name="Normal 4 2 4 2 2 2 3 5" xfId="17255" xr:uid="{572F2DE1-FD73-496D-BD87-6125EE1D7480}"/>
    <cellStyle name="Normal 4 2 4 2 2 2 4" xfId="5967" xr:uid="{3FE5146F-494A-4C1A-B2A8-76B821AB5B0C}"/>
    <cellStyle name="Normal 4 2 4 2 2 2 4 2" xfId="27512" xr:uid="{B83566B4-A51D-4DD3-A9D4-EB12E93FC752}"/>
    <cellStyle name="Normal 4 2 4 2 2 2 4 3" xfId="16052" xr:uid="{E5A519CA-6B27-49D1-A84F-045A797507CF}"/>
    <cellStyle name="Normal 4 2 4 2 2 2 5" xfId="9378" xr:uid="{1EA3C92A-5831-494E-8056-81118C242A32}"/>
    <cellStyle name="Normal 4 2 4 2 2 2 5 2" xfId="18885" xr:uid="{1C7268B3-B5DC-4537-90C4-5711B450144E}"/>
    <cellStyle name="Normal 4 2 4 2 2 2 6" xfId="11541" xr:uid="{4ADF3D09-2C14-4CFC-8F97-8A38041E8589}"/>
    <cellStyle name="Normal 4 2 4 2 2 2 6 2" xfId="21718" xr:uid="{2D8A4C36-0DE3-442F-A7CF-DFC6DF004837}"/>
    <cellStyle name="Normal 4 2 4 2 2 2 7" xfId="24627" xr:uid="{8459E077-00C9-41D4-B744-80D53443677D}"/>
    <cellStyle name="Normal 4 2 4 2 2 2 8" xfId="13836" xr:uid="{9892C275-1599-4EA8-9202-3FF0BE645D13}"/>
    <cellStyle name="Normal 4 2 4 2 2 3" xfId="2620" xr:uid="{9DF27F27-540E-400B-A8EC-24905E7D1CCF}"/>
    <cellStyle name="Normal 4 2 4 2 2 3 2" xfId="4929" xr:uid="{24533D04-DC71-40F9-A082-9216BB5CBB5E}"/>
    <cellStyle name="Normal 4 2 4 2 2 3 2 2" xfId="10200" xr:uid="{2AAB4C2B-F259-4DDC-B9F1-A107DDF44155}"/>
    <cellStyle name="Normal 4 2 4 2 2 3 2 2 2" xfId="20275" xr:uid="{6D6743DC-C18E-414E-8146-D5AC582FEF83}"/>
    <cellStyle name="Normal 4 2 4 2 2 3 2 3" xfId="12878" xr:uid="{84580373-E7FF-4394-B8A9-020CD846FB82}"/>
    <cellStyle name="Normal 4 2 4 2 2 3 2 3 2" xfId="23108" xr:uid="{7058DA11-549A-4CD8-9139-80EA25582BC4}"/>
    <cellStyle name="Normal 4 2 4 2 2 3 2 4" xfId="26984" xr:uid="{316E8453-2A71-4F6F-B964-0E6565A656A5}"/>
    <cellStyle name="Normal 4 2 4 2 2 3 2 5" xfId="17442" xr:uid="{01909A94-9C34-4566-A500-AD13B3CD94EF}"/>
    <cellStyle name="Normal 4 2 4 2 2 3 3" xfId="6468" xr:uid="{B02D4C17-9E43-47EE-8921-5F42F3F783D1}"/>
    <cellStyle name="Normal 4 2 4 2 2 3 3 2" xfId="16543" xr:uid="{6379EE3E-9EE1-403E-988A-57B27909FB4E}"/>
    <cellStyle name="Normal 4 2 4 2 2 3 4" xfId="9584" xr:uid="{40749EF9-5C24-4689-A1CE-ECC013D45730}"/>
    <cellStyle name="Normal 4 2 4 2 2 3 4 2" xfId="19376" xr:uid="{279E1B84-7835-4892-9B05-EC22ABB34A48}"/>
    <cellStyle name="Normal 4 2 4 2 2 3 5" xfId="11996" xr:uid="{56BB0B82-56BC-47CF-8F85-D82FCA8DCAA7}"/>
    <cellStyle name="Normal 4 2 4 2 2 3 5 2" xfId="22209" xr:uid="{8EC18F4F-E27D-4356-8B6E-F0DAA8EC1B0A}"/>
    <cellStyle name="Normal 4 2 4 2 2 3 6" xfId="23999" xr:uid="{F0FCEF45-FE22-41F3-9C52-205A4F27EFB0}"/>
    <cellStyle name="Normal 4 2 4 2 2 3 7" xfId="14475" xr:uid="{22CAB3E9-1101-4E98-80B0-96096DA0473D}"/>
    <cellStyle name="Normal 4 2 4 2 2 4" xfId="2618" xr:uid="{CA8A91A3-C5CC-4F98-B9C4-932C3C915368}"/>
    <cellStyle name="Normal 4 2 4 2 2 4 2" xfId="7638" xr:uid="{2AD232D2-A50C-4992-BD1A-093BA2CE8BC6}"/>
    <cellStyle name="Normal 4 2 4 2 2 4 2 2" xfId="27347" xr:uid="{1988C424-6F86-426E-BBD0-CFB55D4CB477}"/>
    <cellStyle name="Normal 4 2 4 2 2 4 2 3" xfId="16541" xr:uid="{D1C16226-ABC8-45BC-96B3-04F19B817D87}"/>
    <cellStyle name="Normal 4 2 4 2 2 4 3" xfId="6466" xr:uid="{16F8A34C-17EE-4809-9C5D-661EA724947F}"/>
    <cellStyle name="Normal 4 2 4 2 2 4 3 2" xfId="19374" xr:uid="{9865B1E1-8D13-4764-AE3B-0395521AA8BC}"/>
    <cellStyle name="Normal 4 2 4 2 2 4 4" xfId="11994" xr:uid="{F93E0C6E-8264-4806-93C5-94BB83490663}"/>
    <cellStyle name="Normal 4 2 4 2 2 4 4 2" xfId="22207" xr:uid="{1060C5EF-C278-42A3-BEC1-044715B0C834}"/>
    <cellStyle name="Normal 4 2 4 2 2 4 5" xfId="24564" xr:uid="{DC28DC84-326C-4151-B24F-FD9DC624EC01}"/>
    <cellStyle name="Normal 4 2 4 2 2 4 6" xfId="14473" xr:uid="{031F6418-4E22-45D7-AFC2-CC34CDEE41F7}"/>
    <cellStyle name="Normal 4 2 4 2 2 5" xfId="4664" xr:uid="{483D0815-1E41-447A-A01B-30AD233CAFD7}"/>
    <cellStyle name="Normal 4 2 4 2 2 5 2" xfId="6912" xr:uid="{70B34DF8-ECD6-45DF-AE07-20C120471B59}"/>
    <cellStyle name="Normal 4 2 4 2 2 5 2 2" xfId="29433" xr:uid="{F5C6D9A1-92DE-456E-87C2-5ACB14101237}"/>
    <cellStyle name="Normal 4 2 4 2 2 5 2 3" xfId="19998" xr:uid="{23D296FE-0DE7-42CE-A43D-B75EC10A06E7}"/>
    <cellStyle name="Normal 4 2 4 2 2 5 3" xfId="12613" xr:uid="{3C7D98E0-BDD4-436B-B6F2-7D94CEF0AC07}"/>
    <cellStyle name="Normal 4 2 4 2 2 5 3 2" xfId="22831" xr:uid="{28C3784B-5308-4BBB-AA03-908D1D0AD904}"/>
    <cellStyle name="Normal 4 2 4 2 2 5 4" xfId="24435" xr:uid="{A4CCAC6A-5524-439D-9E83-98F9F4743661}"/>
    <cellStyle name="Normal 4 2 4 2 2 5 5" xfId="17165" xr:uid="{4E897385-7B3D-493D-81B1-E8FE193C9891}"/>
    <cellStyle name="Normal 4 2 4 2 2 6" xfId="5502" xr:uid="{A80F8C44-9417-4FFE-9857-0515EE199434}"/>
    <cellStyle name="Normal 4 2 4 2 2 6 2" xfId="28385" xr:uid="{5210CB21-B2D1-4DBC-9199-1FF0AF002C65}"/>
    <cellStyle name="Normal 4 2 4 2 2 6 3" xfId="15162" xr:uid="{5789BCFF-1EE3-420C-A640-7F66751E442D}"/>
    <cellStyle name="Normal 4 2 4 2 2 7" xfId="8686" xr:uid="{0B5E04E2-FA2C-47F7-8C00-58A089A92B6A}"/>
    <cellStyle name="Normal 4 2 4 2 2 7 2" xfId="17995" xr:uid="{4B83579E-D299-4FE3-93DF-99572FDC962C}"/>
    <cellStyle name="Normal 4 2 4 2 2 8" xfId="10701" xr:uid="{B42AA5F8-0A6A-4810-AF9C-EEB67B34AB8C}"/>
    <cellStyle name="Normal 4 2 4 2 2 8 2" xfId="20828" xr:uid="{834D60B5-BF67-4AC1-BCAE-6888CBC696AA}"/>
    <cellStyle name="Normal 4 2 4 2 2 9" xfId="24280" xr:uid="{C4F607DC-7056-4187-8DCD-EF9B9F4632D9}"/>
    <cellStyle name="Normal 4 2 4 2 3" xfId="2116" xr:uid="{2FF27C67-6BBF-4A78-BB2C-D4BC33CC4173}"/>
    <cellStyle name="Normal 4 2 4 2 3 2" xfId="2621" xr:uid="{8B595E9C-FC2D-4B3A-A35C-36074C90A717}"/>
    <cellStyle name="Normal 4 2 4 2 3 2 2" xfId="7640" xr:uid="{1B5B5517-DB3C-423E-AE7B-CEF0D70755D5}"/>
    <cellStyle name="Normal 4 2 4 2 3 2 2 2" xfId="28003" xr:uid="{959856D4-4D4A-433F-B572-E322DFE37964}"/>
    <cellStyle name="Normal 4 2 4 2 3 2 2 3" xfId="16544" xr:uid="{446D7A40-B048-46B4-9755-85ADD405D879}"/>
    <cellStyle name="Normal 4 2 4 2 3 2 3" xfId="6469" xr:uid="{2292F78C-185B-42AB-8B41-A89A3A1F230D}"/>
    <cellStyle name="Normal 4 2 4 2 3 2 3 2" xfId="19377" xr:uid="{63F98917-77C9-47B6-830C-6056B6337F08}"/>
    <cellStyle name="Normal 4 2 4 2 3 2 4" xfId="11997" xr:uid="{8E60ED8F-05FD-4834-A135-68110E7EEA5D}"/>
    <cellStyle name="Normal 4 2 4 2 3 2 4 2" xfId="22210" xr:uid="{EB339F45-6786-4325-82C8-DAB5D89CF933}"/>
    <cellStyle name="Normal 4 2 4 2 3 2 5" xfId="23276" xr:uid="{16E47AED-919D-4377-A7DE-0991F414AD7E}"/>
    <cellStyle name="Normal 4 2 4 2 3 2 6" xfId="14476" xr:uid="{2CCDC264-332E-4F8C-AF53-6CEF86D43E6A}"/>
    <cellStyle name="Normal 4 2 4 2 3 3" xfId="4753" xr:uid="{190BEABC-C142-4BE4-804D-78FE04D54B4F}"/>
    <cellStyle name="Normal 4 2 4 2 3 3 2" xfId="10046" xr:uid="{9AF2F892-ECC4-4BE4-A010-E593F5169298}"/>
    <cellStyle name="Normal 4 2 4 2 3 3 2 2" xfId="29494" xr:uid="{D7AEAA59-F3F6-4624-B51E-7A6C30B41166}"/>
    <cellStyle name="Normal 4 2 4 2 3 3 2 3" xfId="20087" xr:uid="{AD15ECE7-33CD-416F-9717-51E9EDE644FA}"/>
    <cellStyle name="Normal 4 2 4 2 3 3 3" xfId="12702" xr:uid="{37F336F2-C077-469C-BBC9-949103B7DDBE}"/>
    <cellStyle name="Normal 4 2 4 2 3 3 3 2" xfId="22920" xr:uid="{252EB348-FD61-4A56-88D3-0C2AEB3AFAD0}"/>
    <cellStyle name="Normal 4 2 4 2 3 3 4" xfId="23483" xr:uid="{04C215FC-5E1D-49AB-80E9-D27A7CA3AAD5}"/>
    <cellStyle name="Normal 4 2 4 2 3 3 5" xfId="17254" xr:uid="{0A1B2A78-7647-4AD7-8498-43CBC0C9FFE1}"/>
    <cellStyle name="Normal 4 2 4 2 3 4" xfId="5966" xr:uid="{15416D3C-3031-480D-AF7F-895AECE06FA3}"/>
    <cellStyle name="Normal 4 2 4 2 3 4 2" xfId="26858" xr:uid="{32E48765-881E-41D6-878C-7D27822AC45F}"/>
    <cellStyle name="Normal 4 2 4 2 3 4 3" xfId="16051" xr:uid="{BD27C761-66D6-4FA2-81C4-32CB294BD984}"/>
    <cellStyle name="Normal 4 2 4 2 3 5" xfId="9377" xr:uid="{6584C52E-A3C7-4A55-8224-CEDEB69451E1}"/>
    <cellStyle name="Normal 4 2 4 2 3 5 2" xfId="18884" xr:uid="{7E1BF329-D08F-42BF-AF38-BB31E03E2A0E}"/>
    <cellStyle name="Normal 4 2 4 2 3 6" xfId="11540" xr:uid="{72330BA4-CC15-4FCE-BC4C-04AF0A272CF6}"/>
    <cellStyle name="Normal 4 2 4 2 3 6 2" xfId="21717" xr:uid="{46D127DE-2F61-4E27-B7DA-4FBC02F8EB0E}"/>
    <cellStyle name="Normal 4 2 4 2 3 7" xfId="23252" xr:uid="{52BCEC95-D849-4427-9571-64C27347C614}"/>
    <cellStyle name="Normal 4 2 4 2 3 8" xfId="13835" xr:uid="{9F3B287F-08FB-43A1-BCE8-E7F19A53F67A}"/>
    <cellStyle name="Normal 4 2 4 2 4" xfId="2622" xr:uid="{017DE7E0-0F7A-4DB0-B9CD-CE420F50964E}"/>
    <cellStyle name="Normal 4 2 4 2 4 2" xfId="4930" xr:uid="{D045A377-0AC4-4448-B41D-5C5ABBB72C3C}"/>
    <cellStyle name="Normal 4 2 4 2 4 2 2" xfId="10201" xr:uid="{DAA24C28-E3CD-42E5-8A44-593B8F5190E3}"/>
    <cellStyle name="Normal 4 2 4 2 4 2 2 2" xfId="20276" xr:uid="{4DBAB301-21DF-4D3C-A165-2F5B1EAF52AD}"/>
    <cellStyle name="Normal 4 2 4 2 4 2 3" xfId="12879" xr:uid="{5CE6C0D9-3143-48EF-9F3C-CFCF715B0DEC}"/>
    <cellStyle name="Normal 4 2 4 2 4 2 3 2" xfId="23109" xr:uid="{0BDD6BE6-C350-4376-842C-E8460D4B5F3B}"/>
    <cellStyle name="Normal 4 2 4 2 4 2 4" xfId="28437" xr:uid="{32D2F92F-F8AC-43AA-B2EC-3B40B23F6DA1}"/>
    <cellStyle name="Normal 4 2 4 2 4 2 5" xfId="17443" xr:uid="{1A3AE8D8-29BB-486C-8366-55106FC8CD7A}"/>
    <cellStyle name="Normal 4 2 4 2 4 3" xfId="6470" xr:uid="{3C7C1AAF-D14E-44CD-8634-BC3CBF6C291F}"/>
    <cellStyle name="Normal 4 2 4 2 4 3 2" xfId="16545" xr:uid="{94BD36A1-821B-4B2C-942D-F7348E55DA48}"/>
    <cellStyle name="Normal 4 2 4 2 4 4" xfId="9585" xr:uid="{6F248DBE-9EAF-4E2E-9E08-C721D687B8DF}"/>
    <cellStyle name="Normal 4 2 4 2 4 4 2" xfId="19378" xr:uid="{4608A9CC-D30B-4B79-97E6-E547BA03FB3B}"/>
    <cellStyle name="Normal 4 2 4 2 4 5" xfId="11998" xr:uid="{E0B31465-14F7-4DE7-825A-7A51B77390C3}"/>
    <cellStyle name="Normal 4 2 4 2 4 5 2" xfId="22211" xr:uid="{F5B0865A-4D9F-4A78-823D-241311D68152}"/>
    <cellStyle name="Normal 4 2 4 2 4 6" xfId="24338" xr:uid="{09D38476-02E6-4CD4-B0F0-090E8DE9EF93}"/>
    <cellStyle name="Normal 4 2 4 2 4 7" xfId="14477" xr:uid="{23A93777-C0F4-4B90-882C-177033D13E75}"/>
    <cellStyle name="Normal 4 2 4 2 5" xfId="2617" xr:uid="{807F07D7-882C-420E-8060-1552BEBE3D16}"/>
    <cellStyle name="Normal 4 2 4 2 5 2" xfId="7637" xr:uid="{30479497-5322-4EE5-B71C-AFBA7011FF17}"/>
    <cellStyle name="Normal 4 2 4 2 5 2 2" xfId="28967" xr:uid="{2C4B090F-6C62-4B9C-A018-0B0B2E9783BF}"/>
    <cellStyle name="Normal 4 2 4 2 5 2 3" xfId="16540" xr:uid="{125BCB66-59EC-494C-BF1E-9A7F988B7B10}"/>
    <cellStyle name="Normal 4 2 4 2 5 3" xfId="6465" xr:uid="{950D2FC3-855E-43ED-933B-3422818156C5}"/>
    <cellStyle name="Normal 4 2 4 2 5 3 2" xfId="19373" xr:uid="{B19665F8-FB1B-445E-8544-02AF45E821AD}"/>
    <cellStyle name="Normal 4 2 4 2 5 4" xfId="11993" xr:uid="{7DE5CD64-E30E-4893-BEF9-41066614B34F}"/>
    <cellStyle name="Normal 4 2 4 2 5 4 2" xfId="22206" xr:uid="{707A6913-46E8-4DF1-88CB-19F7412F5053}"/>
    <cellStyle name="Normal 4 2 4 2 5 5" xfId="26048" xr:uid="{E820EA8A-F323-45FF-9D64-5BFD1982F1ED}"/>
    <cellStyle name="Normal 4 2 4 2 5 6" xfId="14472" xr:uid="{A20D5579-40C9-4C78-A18F-A5E22BB23222}"/>
    <cellStyle name="Normal 4 2 4 2 6" xfId="3534" xr:uid="{5760EF83-AC29-4B19-B98A-6999316B65BE}"/>
    <cellStyle name="Normal 4 2 4 2 6 2" xfId="6911" xr:uid="{7DF6D25E-3162-45DA-AA79-0CF93F387E0E}"/>
    <cellStyle name="Normal 4 2 4 2 6 2 2" xfId="28399" xr:uid="{453C75CA-2C5A-483B-AF78-F4E76D69C1DA}"/>
    <cellStyle name="Normal 4 2 4 2 6 2 3" xfId="15826" xr:uid="{BA2618DC-CBCD-4DA0-A777-31E882226353}"/>
    <cellStyle name="Normal 4 2 4 2 6 3" xfId="9188" xr:uid="{8CCC18B0-BC32-4D2F-A1AB-B4877206EE21}"/>
    <cellStyle name="Normal 4 2 4 2 6 3 2" xfId="18659" xr:uid="{9D76C77B-6631-42CF-A2D2-211E64F9F5F0}"/>
    <cellStyle name="Normal 4 2 4 2 6 4" xfId="11317" xr:uid="{6F0A5649-AE04-4D76-A9F9-F6C6AFE73FEA}"/>
    <cellStyle name="Normal 4 2 4 2 6 4 2" xfId="21492" xr:uid="{399901D5-99F3-4F19-AA49-E4914C3BCC3B}"/>
    <cellStyle name="Normal 4 2 4 2 6 5" xfId="23444" xr:uid="{E7B87039-237E-4D51-AE09-2793D6480A89}"/>
    <cellStyle name="Normal 4 2 4 2 6 6" xfId="13544" xr:uid="{4F60C3A8-93ED-4F1C-97D3-EA211956E4C5}"/>
    <cellStyle name="Normal 4 2 4 2 7" xfId="3276" xr:uid="{73D4032F-386C-4482-839F-758D007D176A}"/>
    <cellStyle name="Normal 4 2 4 2 7 2" xfId="8964" xr:uid="{36E3B3DD-6F1D-4864-A070-A573307FD1AC}"/>
    <cellStyle name="Normal 4 2 4 2 7 2 2" xfId="18355" xr:uid="{26868A44-07A1-4127-9C8C-5205FF7C1E1E}"/>
    <cellStyle name="Normal 4 2 4 2 7 3" xfId="11037" xr:uid="{C1EF5167-A199-4870-A577-811CB76B5B1A}"/>
    <cellStyle name="Normal 4 2 4 2 7 3 2" xfId="21188" xr:uid="{C9850690-38F4-4CCC-A92A-DA35178ADE7A}"/>
    <cellStyle name="Normal 4 2 4 2 7 4" xfId="25869" xr:uid="{93376942-EED5-4FD3-BB33-CE348A5C21AC}"/>
    <cellStyle name="Normal 4 2 4 2 7 5" xfId="15522" xr:uid="{E4BC9FBA-3F4D-4EB4-A3E4-D92E9DF6FBA7}"/>
    <cellStyle name="Normal 4 2 4 2 8" xfId="4221" xr:uid="{F3E7CDC5-5579-400F-818E-012FF640FD75}"/>
    <cellStyle name="Normal 4 2 4 2 8 2" xfId="9670" xr:uid="{E4DF7096-F71D-4D25-9633-3879A7617F69}"/>
    <cellStyle name="Normal 4 2 4 2 8 2 2" xfId="19617" xr:uid="{E7BACD53-A917-4D40-B619-A8D0670D9AAB}"/>
    <cellStyle name="Normal 4 2 4 2 8 3" xfId="12234" xr:uid="{0FE51B48-FE18-4CE7-AF25-AED92F403534}"/>
    <cellStyle name="Normal 4 2 4 2 8 3 2" xfId="22450" xr:uid="{8AA8A2A6-512B-4693-959B-C5EECEEE1882}"/>
    <cellStyle name="Normal 4 2 4 2 8 4" xfId="16784" xr:uid="{9E1C4E28-4035-4221-9D26-770047AAE62C}"/>
    <cellStyle name="Normal 4 2 4 2 9" xfId="8105" xr:uid="{103BD47D-1CC0-4C3A-81DC-F086F295BE74}"/>
    <cellStyle name="Normal 4 2 4 2 9 2" xfId="15161" xr:uid="{092C2BB0-81D6-4D58-BE09-D75483BF00D0}"/>
    <cellStyle name="Normal 4 2 4 3" xfId="1101" xr:uid="{00000000-0005-0000-0000-00004D040000}"/>
    <cellStyle name="Normal 4 2 4 3 10" xfId="10702" xr:uid="{E9D6880C-5C36-41D5-9797-06B339F83D98}"/>
    <cellStyle name="Normal 4 2 4 3 10 2" xfId="20829" xr:uid="{F2697320-B557-4687-8156-93853A9B4732}"/>
    <cellStyle name="Normal 4 2 4 3 11" xfId="23827" xr:uid="{46873CB6-B78B-419B-BE0D-FF5CDAD4DD36}"/>
    <cellStyle name="Normal 4 2 4 3 12" xfId="13199" xr:uid="{CE1357ED-4519-4BAA-92BF-61EB0D1B45FE}"/>
    <cellStyle name="Normal 4 2 4 3 2" xfId="2118" xr:uid="{B8304F9A-703E-4C40-A493-490AF0CDA42B}"/>
    <cellStyle name="Normal 4 2 4 3 2 2" xfId="2624" xr:uid="{684A110F-6589-47F6-82DE-70DC3180F015}"/>
    <cellStyle name="Normal 4 2 4 3 2 2 2" xfId="7642" xr:uid="{2209EEE0-74BD-4876-ABEE-B4E520B90F58}"/>
    <cellStyle name="Normal 4 2 4 3 2 2 2 2" xfId="26294" xr:uid="{2B1B14ED-542C-4AE6-81BE-DF19EB5B0101}"/>
    <cellStyle name="Normal 4 2 4 3 2 2 2 3" xfId="16547" xr:uid="{91A9314B-031E-4D1D-801D-04094371C755}"/>
    <cellStyle name="Normal 4 2 4 3 2 2 3" xfId="6472" xr:uid="{A6532EA3-CF61-4BD4-951A-7ED4B113ABFE}"/>
    <cellStyle name="Normal 4 2 4 3 2 2 3 2" xfId="19380" xr:uid="{6B728AB4-7275-4469-8B80-82DF5A14866E}"/>
    <cellStyle name="Normal 4 2 4 3 2 2 4" xfId="12000" xr:uid="{9A64E741-937D-4B1D-A142-B7FAE951716F}"/>
    <cellStyle name="Normal 4 2 4 3 2 2 4 2" xfId="22213" xr:uid="{077E39A9-215C-477C-ADCB-4F50AE158618}"/>
    <cellStyle name="Normal 4 2 4 3 2 2 5" xfId="23583" xr:uid="{C57F7B0D-7D3B-434A-B58F-1A8A2D21F987}"/>
    <cellStyle name="Normal 4 2 4 3 2 2 6" xfId="14479" xr:uid="{3B29B09A-9DF8-455C-8302-5049656BE854}"/>
    <cellStyle name="Normal 4 2 4 3 2 3" xfId="4755" xr:uid="{4454CAAE-F3F1-46A6-B347-63935433441C}"/>
    <cellStyle name="Normal 4 2 4 3 2 3 2" xfId="10048" xr:uid="{D04B8002-68FE-4494-9D7F-2209BEB1413B}"/>
    <cellStyle name="Normal 4 2 4 3 2 3 2 2" xfId="29496" xr:uid="{A1B9BE5B-79CA-4B76-9874-0897FAB1D578}"/>
    <cellStyle name="Normal 4 2 4 3 2 3 2 3" xfId="20089" xr:uid="{B152C0BA-A44A-4E20-BBC3-857B78055BCF}"/>
    <cellStyle name="Normal 4 2 4 3 2 3 3" xfId="12704" xr:uid="{29123F36-8AFD-459D-864F-DE6C383DF3CF}"/>
    <cellStyle name="Normal 4 2 4 3 2 3 3 2" xfId="22922" xr:uid="{E432C3DB-3986-429F-810C-127A72D0227D}"/>
    <cellStyle name="Normal 4 2 4 3 2 3 4" xfId="25746" xr:uid="{ADB48715-BD2D-4886-92B9-258AE1131E52}"/>
    <cellStyle name="Normal 4 2 4 3 2 3 5" xfId="17256" xr:uid="{9006FE7E-1571-4D0D-9F99-5E22907DEA49}"/>
    <cellStyle name="Normal 4 2 4 3 2 4" xfId="5968" xr:uid="{8AEB93CC-EEE2-45D6-9EA7-26137B8FAAC2}"/>
    <cellStyle name="Normal 4 2 4 3 2 4 2" xfId="27106" xr:uid="{8D89D9DC-9A9D-4170-A5E5-AB8C5DFBAEF2}"/>
    <cellStyle name="Normal 4 2 4 3 2 4 3" xfId="16053" xr:uid="{38459A15-149C-4AA6-AF16-A6C14F3608B0}"/>
    <cellStyle name="Normal 4 2 4 3 2 5" xfId="9379" xr:uid="{E5930A43-E3A9-472F-A883-13DB1F88EF4F}"/>
    <cellStyle name="Normal 4 2 4 3 2 5 2" xfId="18886" xr:uid="{DA0FCD6B-6C63-47C5-8521-F4F604131061}"/>
    <cellStyle name="Normal 4 2 4 3 2 6" xfId="11542" xr:uid="{BFEE1A4B-0C1C-433A-9772-1F20263901BB}"/>
    <cellStyle name="Normal 4 2 4 3 2 6 2" xfId="21719" xr:uid="{FD5ECCEB-741F-46CF-9D50-126197A0CBE4}"/>
    <cellStyle name="Normal 4 2 4 3 2 7" xfId="25855" xr:uid="{0E7FE773-2AAC-4625-905E-AA87E05724D1}"/>
    <cellStyle name="Normal 4 2 4 3 2 8" xfId="13837" xr:uid="{BA952CC2-3FB5-435F-9AA0-E37C34D30C9C}"/>
    <cellStyle name="Normal 4 2 4 3 3" xfId="2625" xr:uid="{9044BE2C-5200-4F87-8E4D-AB0DD9F139E1}"/>
    <cellStyle name="Normal 4 2 4 3 3 2" xfId="4931" xr:uid="{76780045-2C06-4AAC-98BF-83E5CECD3945}"/>
    <cellStyle name="Normal 4 2 4 3 3 2 2" xfId="10202" xr:uid="{8A15EF25-D5A6-41CC-8650-2E61630C5768}"/>
    <cellStyle name="Normal 4 2 4 3 3 2 2 2" xfId="29620" xr:uid="{14AB8CBF-74F0-4109-9F8D-F413CA909163}"/>
    <cellStyle name="Normal 4 2 4 3 3 2 2 3" xfId="20277" xr:uid="{6B7E7A79-A47D-430E-8617-8B6ED362AE33}"/>
    <cellStyle name="Normal 4 2 4 3 3 2 3" xfId="12880" xr:uid="{6B583AEC-5B92-4463-BA9D-B61C278A006B}"/>
    <cellStyle name="Normal 4 2 4 3 3 2 3 2" xfId="23110" xr:uid="{D6D2D56A-97DB-4A93-B4E4-761C0AAE9DEC}"/>
    <cellStyle name="Normal 4 2 4 3 3 2 4" xfId="25388" xr:uid="{2076CA4D-D1E8-4841-8D11-3BA693C93697}"/>
    <cellStyle name="Normal 4 2 4 3 3 2 5" xfId="17444" xr:uid="{E4E5F7FF-2897-48D6-A5A5-658FDA83DDA0}"/>
    <cellStyle name="Normal 4 2 4 3 3 3" xfId="6473" xr:uid="{05BA29CA-A596-4691-849B-A196F52A552F}"/>
    <cellStyle name="Normal 4 2 4 3 3 3 2" xfId="27128" xr:uid="{CF624453-6E6A-4D1B-871D-9BF4A1E37ED7}"/>
    <cellStyle name="Normal 4 2 4 3 3 3 3" xfId="16548" xr:uid="{63F3DE18-8960-4EFC-9B6A-8EE0ADB84778}"/>
    <cellStyle name="Normal 4 2 4 3 3 4" xfId="9586" xr:uid="{04A00CBB-4ED3-4D55-A3EF-88CB4A63DC74}"/>
    <cellStyle name="Normal 4 2 4 3 3 4 2" xfId="19381" xr:uid="{C51AF3D7-62F4-4ED3-914D-2B006F704655}"/>
    <cellStyle name="Normal 4 2 4 3 3 5" xfId="12001" xr:uid="{8F4E8991-F4D7-4D53-B9BD-5F7C641829D7}"/>
    <cellStyle name="Normal 4 2 4 3 3 5 2" xfId="22214" xr:uid="{BF07E1BC-AFD6-4983-809F-026C0848155D}"/>
    <cellStyle name="Normal 4 2 4 3 3 6" xfId="24452" xr:uid="{44AF1EB0-11CF-447A-8374-E740439C62EB}"/>
    <cellStyle name="Normal 4 2 4 3 3 7" xfId="14480" xr:uid="{53F073B7-201B-4718-9171-8E1DC114D487}"/>
    <cellStyle name="Normal 4 2 4 3 4" xfId="2623" xr:uid="{7CC889A7-82A9-4BEA-A22D-59895B741E9B}"/>
    <cellStyle name="Normal 4 2 4 3 4 2" xfId="7641" xr:uid="{A70071A8-F1F7-4EE4-AFE9-5B152C1E760B}"/>
    <cellStyle name="Normal 4 2 4 3 4 2 2" xfId="28192" xr:uid="{FFD05DA5-F4E2-4116-ACE3-CB779777C4B5}"/>
    <cellStyle name="Normal 4 2 4 3 4 2 3" xfId="16546" xr:uid="{3EC8F7FE-1275-41E5-B252-16A3F55CE9DF}"/>
    <cellStyle name="Normal 4 2 4 3 4 3" xfId="6471" xr:uid="{8BB46C05-3D24-4A3C-8158-9EA1F4878641}"/>
    <cellStyle name="Normal 4 2 4 3 4 3 2" xfId="19379" xr:uid="{AEF4BCE3-8AAB-4BA9-859C-A8C6D7FF54A3}"/>
    <cellStyle name="Normal 4 2 4 3 4 4" xfId="11999" xr:uid="{58C61504-9B00-4E3C-8C37-9DB57DFD4952}"/>
    <cellStyle name="Normal 4 2 4 3 4 4 2" xfId="22212" xr:uid="{ABFE4A9F-DD78-4F93-BD21-4033990577FB}"/>
    <cellStyle name="Normal 4 2 4 3 4 5" xfId="23785" xr:uid="{8927A25B-A9B8-48CB-BDCE-DD3ED57EA96F}"/>
    <cellStyle name="Normal 4 2 4 3 4 6" xfId="14478" xr:uid="{86A0376F-AAC0-4742-B060-DFE4CE76D79F}"/>
    <cellStyle name="Normal 4 2 4 3 5" xfId="3561" xr:uid="{D7159D12-FB93-4FDF-A484-3A4BF31BCE3F}"/>
    <cellStyle name="Normal 4 2 4 3 5 2" xfId="6913" xr:uid="{B9C481B2-E660-4FF3-97A5-D36E81B7F730}"/>
    <cellStyle name="Normal 4 2 4 3 5 2 2" xfId="26360" xr:uid="{0BCF4CC9-5E31-4698-A3A0-83061101DF49}"/>
    <cellStyle name="Normal 4 2 4 3 5 2 3" xfId="15869" xr:uid="{F769744E-57C6-4C3B-A601-4F7AB9371BB1}"/>
    <cellStyle name="Normal 4 2 4 3 5 3" xfId="9215" xr:uid="{F2C3B81E-9308-4B4C-8CF4-E6A0F992970E}"/>
    <cellStyle name="Normal 4 2 4 3 5 3 2" xfId="18702" xr:uid="{836A5FA8-D329-4D4A-A2A3-FCE1B098EC41}"/>
    <cellStyle name="Normal 4 2 4 3 5 4" xfId="11358" xr:uid="{610DDB03-8A86-494D-B590-536D349EF6A4}"/>
    <cellStyle name="Normal 4 2 4 3 5 4 2" xfId="21535" xr:uid="{776DEF80-4844-4A14-9F69-52ADD2943CB4}"/>
    <cellStyle name="Normal 4 2 4 3 5 5" xfId="25100" xr:uid="{758EC410-760C-42FF-89E3-1C17C87C94A3}"/>
    <cellStyle name="Normal 4 2 4 3 5 6" xfId="13587" xr:uid="{E8B2A821-A388-46C8-A9D6-A3BAF0981FF6}"/>
    <cellStyle name="Normal 4 2 4 3 6" xfId="3377" xr:uid="{77E07C3D-47F1-46E0-AFB1-CD28C162FA1F}"/>
    <cellStyle name="Normal 4 2 4 3 6 2" xfId="9047" xr:uid="{760610CC-1667-48B8-9FB0-0FA3A92B2629}"/>
    <cellStyle name="Normal 4 2 4 3 6 2 2" xfId="18470" xr:uid="{CE376718-22B6-4AFD-9D4D-32C6D844934B}"/>
    <cellStyle name="Normal 4 2 4 3 6 3" xfId="11138" xr:uid="{AA1EB546-2B5C-4A0F-A17B-6DB827312FEE}"/>
    <cellStyle name="Normal 4 2 4 3 6 3 2" xfId="21303" xr:uid="{A72A3D81-36C0-405B-88B8-576B030F26CC}"/>
    <cellStyle name="Normal 4 2 4 3 6 4" xfId="24588" xr:uid="{66E782EB-0251-41F3-90C0-6299616283B0}"/>
    <cellStyle name="Normal 4 2 4 3 6 5" xfId="15637" xr:uid="{9E23DBC0-ADDF-4F83-877C-F6A0D5ECC03B}"/>
    <cellStyle name="Normal 4 2 4 3 7" xfId="4320" xr:uid="{612D087C-651D-4113-B397-5059B3E44BFD}"/>
    <cellStyle name="Normal 4 2 4 3 7 2" xfId="9763" xr:uid="{5DA98589-35E0-4D4C-9367-561A08983056}"/>
    <cellStyle name="Normal 4 2 4 3 7 2 2" xfId="19712" xr:uid="{860F1907-C8D4-4528-88C8-824C431340E5}"/>
    <cellStyle name="Normal 4 2 4 3 7 3" xfId="12329" xr:uid="{7E37D6BE-BAF5-476B-9C5B-57A2EDF7764D}"/>
    <cellStyle name="Normal 4 2 4 3 7 3 2" xfId="22545" xr:uid="{F2EF70FB-58CB-436F-9FFC-71F2371382D5}"/>
    <cellStyle name="Normal 4 2 4 3 7 4" xfId="16879" xr:uid="{B1A8AB49-54A9-40D2-9BDB-BAE83A92F6EB}"/>
    <cellStyle name="Normal 4 2 4 3 8" xfId="8106" xr:uid="{645D6A9A-B92A-4886-932A-C57773BABA34}"/>
    <cellStyle name="Normal 4 2 4 3 8 2" xfId="15163" xr:uid="{28D1207B-CE50-4822-ACAE-DDA5A1947C3B}"/>
    <cellStyle name="Normal 4 2 4 3 9" xfId="8687" xr:uid="{633FD063-0D3B-48AD-85DA-295D0D4D4B72}"/>
    <cellStyle name="Normal 4 2 4 3 9 2" xfId="17996" xr:uid="{6584B489-45B4-4B12-8225-BF53DAEF7391}"/>
    <cellStyle name="Normal 4 2 4 4" xfId="1102" xr:uid="{00000000-0005-0000-0000-00004E040000}"/>
    <cellStyle name="Normal 4 2 4 4 2" xfId="2626" xr:uid="{D84E154C-E726-478E-BE4D-8D159C58F263}"/>
    <cellStyle name="Normal 4 2 4 4 2 2" xfId="7643" xr:uid="{0BBFE8B7-F90C-41E2-A30E-E4E80F895556}"/>
    <cellStyle name="Normal 4 2 4 4 2 2 2" xfId="28506" xr:uid="{78616497-DED3-4417-84CA-F5402173DFC4}"/>
    <cellStyle name="Normal 4 2 4 4 2 2 3" xfId="16549" xr:uid="{CA83C897-AFAB-4BFD-B640-34EF02AD6390}"/>
    <cellStyle name="Normal 4 2 4 4 2 3" xfId="6474" xr:uid="{833312F0-A273-460C-B2F8-879620E58A4B}"/>
    <cellStyle name="Normal 4 2 4 4 2 3 2" xfId="19382" xr:uid="{076F451E-DBA3-4CD5-B36A-D15B6A10D7D7}"/>
    <cellStyle name="Normal 4 2 4 4 2 4" xfId="12002" xr:uid="{ED844E1F-E88B-4875-9ABD-162F7F78EF7F}"/>
    <cellStyle name="Normal 4 2 4 4 2 4 2" xfId="22215" xr:uid="{D0D9D6C7-4D26-47C9-AFED-A3B5B1D18101}"/>
    <cellStyle name="Normal 4 2 4 4 2 5" xfId="24079" xr:uid="{12AAF783-01D7-4861-B77C-026D03E1F6D9}"/>
    <cellStyle name="Normal 4 2 4 4 2 6" xfId="14481" xr:uid="{D560A8C4-7386-4FF0-B490-F2B481797C46}"/>
    <cellStyle name="Normal 4 2 4 4 3" xfId="3691" xr:uid="{680216F3-C32A-47B1-BCD6-8911CC7366A5}"/>
    <cellStyle name="Normal 4 2 4 4 3 2" xfId="8345" xr:uid="{59AC23EB-B5BC-4D10-A23A-AD2FC9264516}"/>
    <cellStyle name="Normal 4 2 4 4 3 2 2" xfId="27108" xr:uid="{AF38F390-1E64-4F6F-ACDE-D8DC7CB3D153}"/>
    <cellStyle name="Normal 4 2 4 4 3 2 3" xfId="16050" xr:uid="{5FAE0AF1-84B6-4F10-B460-70CB333DF03E}"/>
    <cellStyle name="Normal 4 2 4 4 3 3" xfId="9376" xr:uid="{AFB17400-331C-4301-AFEF-E47D72E00B30}"/>
    <cellStyle name="Normal 4 2 4 4 3 3 2" xfId="18883" xr:uid="{88C2EDD5-368F-4C93-8F0E-D453E30E04AB}"/>
    <cellStyle name="Normal 4 2 4 4 3 4" xfId="11539" xr:uid="{D2295AD7-4679-4F3F-BB59-5C85A7B5EE16}"/>
    <cellStyle name="Normal 4 2 4 4 3 4 2" xfId="21716" xr:uid="{5DCEDEBF-D821-40C2-B6D3-282583492286}"/>
    <cellStyle name="Normal 4 2 4 4 3 5" xfId="24148" xr:uid="{B9F2502C-192F-4C42-879A-F6F506D60ACF}"/>
    <cellStyle name="Normal 4 2 4 4 3 6" xfId="13834" xr:uid="{5DA689E0-AA51-4C85-A808-4696403B1058}"/>
    <cellStyle name="Normal 4 2 4 4 4" xfId="4609" xr:uid="{CD2106A5-CFA5-4A0D-9185-CB665A0DAC43}"/>
    <cellStyle name="Normal 4 2 4 4 4 2" xfId="9946" xr:uid="{E8179854-A600-4629-96E8-F443F9FB9C27}"/>
    <cellStyle name="Normal 4 2 4 4 4 2 2" xfId="19943" xr:uid="{9D9DCBE0-C2E9-4CBB-B986-8AD76AD95A66}"/>
    <cellStyle name="Normal 4 2 4 4 4 3" xfId="12558" xr:uid="{46007234-2954-4943-9534-01D987BB3D17}"/>
    <cellStyle name="Normal 4 2 4 4 4 3 2" xfId="22776" xr:uid="{D465A9CE-AB33-41B9-A519-CF2A8B6AE4AA}"/>
    <cellStyle name="Normal 4 2 4 4 4 4" xfId="23674" xr:uid="{697051F5-6D2A-4438-8940-9A9915640DE5}"/>
    <cellStyle name="Normal 4 2 4 4 4 5" xfId="17110" xr:uid="{3C124BBA-2E2B-4D41-86AB-58A68EEF602C}"/>
    <cellStyle name="Normal 4 2 4 4 5" xfId="8107" xr:uid="{EEABD8CF-5DDE-4142-A75D-F4745316B648}"/>
    <cellStyle name="Normal 4 2 4 4 5 2" xfId="15164" xr:uid="{B6E56F8C-915D-46B3-AF68-402D1E9910AA}"/>
    <cellStyle name="Normal 4 2 4 4 6" xfId="8688" xr:uid="{AA6D2C69-F383-4BDE-B2D3-30E830D9C1EE}"/>
    <cellStyle name="Normal 4 2 4 4 6 2" xfId="17997" xr:uid="{5AD03492-8D9B-471F-A300-A8DB1D57C03A}"/>
    <cellStyle name="Normal 4 2 4 4 7" xfId="10703" xr:uid="{27CB4A18-3405-46EC-A3DF-B9B739DB711B}"/>
    <cellStyle name="Normal 4 2 4 4 7 2" xfId="20830" xr:uid="{7504C235-2AA5-46B0-9E7E-5F02AEBA4CE9}"/>
    <cellStyle name="Normal 4 2 4 4 8" xfId="24357" xr:uid="{7B7A55B0-5451-4A77-9C40-66E071CBA3ED}"/>
    <cellStyle name="Normal 4 2 4 4 9" xfId="13357" xr:uid="{6D18177F-7623-4DD0-9ACB-070A6554DD92}"/>
    <cellStyle name="Normal 4 2 4 5" xfId="2115" xr:uid="{FF003F65-20CF-4902-8B4E-2293E7B8FB14}"/>
    <cellStyle name="Normal 4 2 4 5 2" xfId="4932" xr:uid="{768EBE92-196D-4BBC-917C-E52D98C58C7D}"/>
    <cellStyle name="Normal 4 2 4 5 2 2" xfId="10203" xr:uid="{9B105BC8-D6EC-4044-A401-FDD191345B1D}"/>
    <cellStyle name="Normal 4 2 4 5 2 2 2" xfId="29621" xr:uid="{069B88A1-3081-44C1-BCC7-B55BA624FBC0}"/>
    <cellStyle name="Normal 4 2 4 5 2 2 3" xfId="20278" xr:uid="{459966B3-BCC4-4849-86A7-E1150C122CD4}"/>
    <cellStyle name="Normal 4 2 4 5 2 3" xfId="12881" xr:uid="{A6DAEF56-A8B5-4B89-BD72-B579C9B4AC1F}"/>
    <cellStyle name="Normal 4 2 4 5 2 3 2" xfId="23111" xr:uid="{F93C94B2-26C5-4740-9512-3504F1400C36}"/>
    <cellStyle name="Normal 4 2 4 5 2 4" xfId="23886" xr:uid="{F39A481B-4E92-432D-8387-692B5F7A7BCB}"/>
    <cellStyle name="Normal 4 2 4 5 2 5" xfId="17445" xr:uid="{EB0063E7-A93D-4B4D-9338-17F6144D1A28}"/>
    <cellStyle name="Normal 4 2 4 5 3" xfId="5965" xr:uid="{BE230288-DC4D-49E7-BC1A-3120F8CBC874}"/>
    <cellStyle name="Normal 4 2 4 5 3 2" xfId="27553" xr:uid="{D8289A01-A7F1-4D9A-8CDA-B8E150BB9D6A}"/>
    <cellStyle name="Normal 4 2 4 5 3 3" xfId="16550" xr:uid="{F7B32CE7-DD71-4FFC-B144-B1C7F2268C94}"/>
    <cellStyle name="Normal 4 2 4 5 4" xfId="9587" xr:uid="{7776D212-60B7-417A-8304-AFE26276169F}"/>
    <cellStyle name="Normal 4 2 4 5 4 2" xfId="19383" xr:uid="{389D913E-E705-4A68-832E-222450F4E174}"/>
    <cellStyle name="Normal 4 2 4 5 5" xfId="12003" xr:uid="{400748AC-A8E8-4218-A7A8-7264815C1534}"/>
    <cellStyle name="Normal 4 2 4 5 5 2" xfId="22216" xr:uid="{C6191385-19FC-4DBB-A10D-8605055567B1}"/>
    <cellStyle name="Normal 4 2 4 5 6" xfId="24533" xr:uid="{365B368A-833D-4D7B-8B4F-3364252489A7}"/>
    <cellStyle name="Normal 4 2 4 5 7" xfId="14482" xr:uid="{A5CA3E3B-D90F-4355-9E3E-38A69ECB5D26}"/>
    <cellStyle name="Normal 4 2 4 6" xfId="2389" xr:uid="{29031E03-ADDB-430E-839C-5301F743E205}"/>
    <cellStyle name="Normal 4 2 4 6 2" xfId="7486" xr:uid="{C988FBC4-4A80-4E4A-B7AD-1D49AE2D6E02}"/>
    <cellStyle name="Normal 4 2 4 6 2 2" xfId="28946" xr:uid="{E9C8A0ED-BE12-4518-9ED8-A8E8E2D4C8EF}"/>
    <cellStyle name="Normal 4 2 4 6 2 3" xfId="16195" xr:uid="{773676A1-055A-4078-A6C3-BF475DE32A77}"/>
    <cellStyle name="Normal 4 2 4 6 3" xfId="6259" xr:uid="{3C69E46F-9BB1-48AB-8DB1-E4AE7E4B57A3}"/>
    <cellStyle name="Normal 4 2 4 6 3 2" xfId="19028" xr:uid="{A6E7ADE0-5679-4BC8-82BF-7E48F6DF176C}"/>
    <cellStyle name="Normal 4 2 4 6 4" xfId="11673" xr:uid="{512B7A4C-C2D9-439F-BC3C-1F0B1F8441B5}"/>
    <cellStyle name="Normal 4 2 4 6 4 2" xfId="21861" xr:uid="{D54C51D3-61FD-4A66-8AFF-CD2F23CDE8CB}"/>
    <cellStyle name="Normal 4 2 4 6 5" xfId="24607" xr:uid="{0127CC95-D46C-4A86-AC4B-C43ADFA04517}"/>
    <cellStyle name="Normal 4 2 4 6 6" xfId="14055" xr:uid="{DED746CA-8E5D-4654-9DB2-91245108D9AE}"/>
    <cellStyle name="Normal 4 2 4 7" xfId="3484" xr:uid="{36BD9A02-1C1B-40D1-81DF-17ED3CA7C729}"/>
    <cellStyle name="Normal 4 2 4 7 2" xfId="6910" xr:uid="{FCA72B0A-BF99-4F64-9071-83BBDDE7BA2C}"/>
    <cellStyle name="Normal 4 2 4 7 2 2" xfId="26933" xr:uid="{2E6388E2-6A4A-4E18-8E9F-76A33BF19970}"/>
    <cellStyle name="Normal 4 2 4 7 2 3" xfId="15766" xr:uid="{D7449067-05FE-4A62-BB67-F7FE39113A17}"/>
    <cellStyle name="Normal 4 2 4 7 3" xfId="9138" xr:uid="{3B17608D-1C6E-498B-A254-D6793C5132B3}"/>
    <cellStyle name="Normal 4 2 4 7 3 2" xfId="18599" xr:uid="{787CC1BE-7909-4386-AEDD-3CAF0A49ADF5}"/>
    <cellStyle name="Normal 4 2 4 7 4" xfId="11257" xr:uid="{8F3FE075-46AD-4619-A2AE-8FF692EC27A4}"/>
    <cellStyle name="Normal 4 2 4 7 4 2" xfId="21432" xr:uid="{B2A51B14-C775-4BAB-8512-4E2021AF2DC6}"/>
    <cellStyle name="Normal 4 2 4 7 5" xfId="24317" xr:uid="{277E1ECD-0CE1-4D4A-BC4D-19997CE1054A}"/>
    <cellStyle name="Normal 4 2 4 7 6" xfId="13484" xr:uid="{F679A4FF-575B-4658-8783-9DBEFBA6B164}"/>
    <cellStyle name="Normal 4 2 4 8" xfId="3216" xr:uid="{C56272F4-79FE-4FA5-9F90-CC9C96CE084D}"/>
    <cellStyle name="Normal 4 2 4 8 2" xfId="8904" xr:uid="{56070324-0E6D-495E-BC7E-4986F6EE9847}"/>
    <cellStyle name="Normal 4 2 4 8 2 2" xfId="18295" xr:uid="{A979F9B3-8F08-434F-96C8-9AF9CD1ED074}"/>
    <cellStyle name="Normal 4 2 4 8 3" xfId="10977" xr:uid="{128B12A6-B6F2-4C3C-9CAE-B523895E34F6}"/>
    <cellStyle name="Normal 4 2 4 8 3 2" xfId="21128" xr:uid="{FBE4A3DF-94B9-45DC-9479-F166B643D1DF}"/>
    <cellStyle name="Normal 4 2 4 8 4" xfId="24258" xr:uid="{3C2D813E-17A3-4AFB-91C3-01DE196C4406}"/>
    <cellStyle name="Normal 4 2 4 8 5" xfId="15462" xr:uid="{583EFAAE-6600-40F2-92AE-B478535C7191}"/>
    <cellStyle name="Normal 4 2 4 9" xfId="4402" xr:uid="{9875F960-8905-434B-94B3-02030A14B4B5}"/>
    <cellStyle name="Normal 4 2 4 9 2" xfId="9821" xr:uid="{A09223FC-8ED0-463E-BEC5-30BA7E3958C2}"/>
    <cellStyle name="Normal 4 2 4 9 2 2" xfId="19788" xr:uid="{4176F29B-655A-4BB7-8517-B3A0D1DADAD2}"/>
    <cellStyle name="Normal 4 2 4 9 3" xfId="12403" xr:uid="{E819DDDC-7374-4C22-B9D4-CAA3B9A00BE5}"/>
    <cellStyle name="Normal 4 2 4 9 3 2" xfId="22621" xr:uid="{962EA983-17AB-4B00-A831-BBC4A087065C}"/>
    <cellStyle name="Normal 4 2 4 9 4" xfId="16955" xr:uid="{7741CA89-C9CA-40A3-B9D1-9D4D4B9422D7}"/>
    <cellStyle name="Normal 4 2 5" xfId="1103" xr:uid="{00000000-0005-0000-0000-00004F040000}"/>
    <cellStyle name="Normal 4 2 5 10" xfId="8108" xr:uid="{DBD377BD-9B91-4BCF-85DD-AAB15DB988B4}"/>
    <cellStyle name="Normal 4 2 5 10 2" xfId="15165" xr:uid="{BC76958F-1289-413C-B2DE-E793F25540E0}"/>
    <cellStyle name="Normal 4 2 5 11" xfId="8689" xr:uid="{E34AD959-8D73-4583-B263-BE698DEE6AFF}"/>
    <cellStyle name="Normal 4 2 5 11 2" xfId="17998" xr:uid="{6215267A-166B-46DA-B0F2-F880CF25328D}"/>
    <cellStyle name="Normal 4 2 5 12" xfId="10704" xr:uid="{268F1152-A873-40DE-9AF2-2609CC8ECF91}"/>
    <cellStyle name="Normal 4 2 5 12 2" xfId="20831" xr:uid="{698428E6-34F7-4DE7-A188-C7F5DB7EF053}"/>
    <cellStyle name="Normal 4 2 5 13" xfId="25914" xr:uid="{C6E737B6-1E6B-4E76-B1CE-6546C5B47118}"/>
    <cellStyle name="Normal 4 2 5 14" xfId="13056" xr:uid="{52673F71-97EB-42C0-8E31-259A33708843}"/>
    <cellStyle name="Normal 4 2 5 2" xfId="1104" xr:uid="{00000000-0005-0000-0000-000050040000}"/>
    <cellStyle name="Normal 4 2 5 2 10" xfId="10705" xr:uid="{4ECCDDB8-72C4-4AA5-B124-CEA6B9991677}"/>
    <cellStyle name="Normal 4 2 5 2 10 2" xfId="20832" xr:uid="{757D3675-4905-4638-AB38-D4AFCD157133}"/>
    <cellStyle name="Normal 4 2 5 2 11" xfId="24118" xr:uid="{8C8071B1-3B74-4F9F-A4FC-9D76AF53AA61}"/>
    <cellStyle name="Normal 4 2 5 2 12" xfId="13200" xr:uid="{08CEDFB6-B690-4EAE-AE42-9D39557D09F4}"/>
    <cellStyle name="Normal 4 2 5 2 2" xfId="1105" xr:uid="{00000000-0005-0000-0000-000051040000}"/>
    <cellStyle name="Normal 4 2 5 2 2 2" xfId="2121" xr:uid="{CD33886F-D04E-4315-A575-466489B76175}"/>
    <cellStyle name="Normal 4 2 5 2 2 2 2" xfId="7317" xr:uid="{A82E287A-A892-469C-A8B3-F30811BF3E57}"/>
    <cellStyle name="Normal 4 2 5 2 2 2 2 2" xfId="28625" xr:uid="{582B0379-AA99-46FA-8454-FEFF40FC21B4}"/>
    <cellStyle name="Normal 4 2 5 2 2 2 2 3" xfId="27120" xr:uid="{4368FE27-B408-49DC-B657-BE0EB079D453}"/>
    <cellStyle name="Normal 4 2 5 2 2 2 2 4" xfId="16552" xr:uid="{11ACF7B3-9497-4062-938E-6F8CBB274DA4}"/>
    <cellStyle name="Normal 4 2 5 2 2 2 3" xfId="5971" xr:uid="{4D2D15A3-D324-48D4-90C3-8C1B661663BE}"/>
    <cellStyle name="Normal 4 2 5 2 2 2 3 2" xfId="29254" xr:uid="{37AFFE84-13D7-4809-BCC8-9125F6A41409}"/>
    <cellStyle name="Normal 4 2 5 2 2 2 3 3" xfId="19385" xr:uid="{C6E7EF39-2386-4820-9C9F-3963B55B5F66}"/>
    <cellStyle name="Normal 4 2 5 2 2 2 4" xfId="12005" xr:uid="{F0601F4B-7B5E-49E0-B7FF-E7F3AD65D616}"/>
    <cellStyle name="Normal 4 2 5 2 2 2 4 2" xfId="22218" xr:uid="{539B124B-4DEB-4E7C-9DBF-E2EE5FDD0C0C}"/>
    <cellStyle name="Normal 4 2 5 2 2 2 5" xfId="23340" xr:uid="{43F71A16-01C9-44A7-99D7-1CF994A687E0}"/>
    <cellStyle name="Normal 4 2 5 2 2 2 6" xfId="14484" xr:uid="{A1DBDE29-E531-4D14-B4AC-CA1803D26AA8}"/>
    <cellStyle name="Normal 4 2 5 2 2 3" xfId="4757" xr:uid="{87D62182-359E-4140-BF2F-E924E43F847A}"/>
    <cellStyle name="Normal 4 2 5 2 2 3 2" xfId="6916" xr:uid="{C828A165-8FF1-4829-926B-2AA557DD6563}"/>
    <cellStyle name="Normal 4 2 5 2 2 3 2 2" xfId="29498" xr:uid="{831BFE88-2B2B-4B09-8591-D3EF1C2E8F1B}"/>
    <cellStyle name="Normal 4 2 5 2 2 3 2 3" xfId="20091" xr:uid="{F84AEB51-0AA4-4D9F-AF7F-B2169C77D898}"/>
    <cellStyle name="Normal 4 2 5 2 2 3 3" xfId="12706" xr:uid="{E5EAB84B-DC7E-4D9E-9440-B7C9E6AA08AE}"/>
    <cellStyle name="Normal 4 2 5 2 2 3 3 2" xfId="22924" xr:uid="{57A60B04-3075-4782-A9C1-1332CB6F5FDB}"/>
    <cellStyle name="Normal 4 2 5 2 2 3 4" xfId="25712" xr:uid="{EBC946BD-3900-406D-AB97-117E288E63C0}"/>
    <cellStyle name="Normal 4 2 5 2 2 3 5" xfId="17258" xr:uid="{C0BAC4D6-1F68-4305-9024-71C4EC206DA3}"/>
    <cellStyle name="Normal 4 2 5 2 2 4" xfId="5503" xr:uid="{0BFFEFA4-18E8-4445-ACFA-4CCFED8EA95C}"/>
    <cellStyle name="Normal 4 2 5 2 2 4 2" xfId="26448" xr:uid="{FEB370B8-D8AB-4232-ACB9-7605D0C49682}"/>
    <cellStyle name="Normal 4 2 5 2 2 4 3" xfId="15167" xr:uid="{741DA2F7-12CB-4221-822A-04E923869853}"/>
    <cellStyle name="Normal 4 2 5 2 2 5" xfId="8691" xr:uid="{F008740A-6187-42BE-B141-7FDAE12F6278}"/>
    <cellStyle name="Normal 4 2 5 2 2 5 2" xfId="18000" xr:uid="{5A026A59-6255-4ED5-B27D-0975FFFF0820}"/>
    <cellStyle name="Normal 4 2 5 2 2 6" xfId="10706" xr:uid="{9DEEC7C7-EA39-472B-912D-225E889334CF}"/>
    <cellStyle name="Normal 4 2 5 2 2 6 2" xfId="20833" xr:uid="{7B944A05-11C6-4D54-BCE4-333E62E1C34C}"/>
    <cellStyle name="Normal 4 2 5 2 2 7" xfId="25987" xr:uid="{8BBA9A5F-2A85-4351-9C70-21239593049A}"/>
    <cellStyle name="Normal 4 2 5 2 2 8" xfId="13839" xr:uid="{43CCF4A2-5FD1-4156-AB56-C1912ABF6B16}"/>
    <cellStyle name="Normal 4 2 5 2 3" xfId="2120" xr:uid="{3F62A2E9-2419-4F3E-9BB4-7F55E1CB5073}"/>
    <cellStyle name="Normal 4 2 5 2 3 2" xfId="4933" xr:uid="{A701BB78-5365-4808-B7EF-E41E9D27A7B3}"/>
    <cellStyle name="Normal 4 2 5 2 3 2 2" xfId="10204" xr:uid="{5016ECE2-FFE7-4DF1-AF72-9E9BC6388646}"/>
    <cellStyle name="Normal 4 2 5 2 3 2 2 2" xfId="29622" xr:uid="{ECE1647B-3390-492A-8688-28E861021C9C}"/>
    <cellStyle name="Normal 4 2 5 2 3 2 2 3" xfId="20279" xr:uid="{48F6557E-6196-4E00-AB90-7ACFBC0A6302}"/>
    <cellStyle name="Normal 4 2 5 2 3 2 3" xfId="12882" xr:uid="{4D58B3BE-DFCB-4339-8CF0-641C9810EAE6}"/>
    <cellStyle name="Normal 4 2 5 2 3 2 3 2" xfId="23112" xr:uid="{7C95092A-D1D2-431E-A1E8-8D7C12DFBFE8}"/>
    <cellStyle name="Normal 4 2 5 2 3 2 4" xfId="26129" xr:uid="{30509B43-4108-4956-9B18-6EE4030D6CB0}"/>
    <cellStyle name="Normal 4 2 5 2 3 2 5" xfId="17446" xr:uid="{43A9B420-B5C3-43AB-8211-BECFE42351CB}"/>
    <cellStyle name="Normal 4 2 5 2 3 3" xfId="5970" xr:uid="{18EB06D1-1298-4DD5-AEA5-44F142FD4EC9}"/>
    <cellStyle name="Normal 4 2 5 2 3 3 2" xfId="28649" xr:uid="{A4DE0D3C-7FC6-4232-9316-FDF940D372D4}"/>
    <cellStyle name="Normal 4 2 5 2 3 3 3" xfId="16553" xr:uid="{3C9686C4-1E4B-4051-B53C-6807C5F9AC7F}"/>
    <cellStyle name="Normal 4 2 5 2 3 4" xfId="9588" xr:uid="{E7131A56-085B-4BB7-8168-8E6449762EDB}"/>
    <cellStyle name="Normal 4 2 5 2 3 4 2" xfId="19386" xr:uid="{E51A22F2-C7A8-4074-B562-DC16300D80CB}"/>
    <cellStyle name="Normal 4 2 5 2 3 5" xfId="12006" xr:uid="{FDFBA31E-F320-4F42-A66B-2B9AC8599094}"/>
    <cellStyle name="Normal 4 2 5 2 3 5 2" xfId="22219" xr:uid="{2FB30059-6994-427A-8D64-A4B5275842F9}"/>
    <cellStyle name="Normal 4 2 5 2 3 6" xfId="23356" xr:uid="{2E03B5FE-C087-4FF0-B2CE-8056E6AA3204}"/>
    <cellStyle name="Normal 4 2 5 2 3 7" xfId="14485" xr:uid="{97DBC08E-9023-44F7-A3F2-0E5A6EFB3D7D}"/>
    <cellStyle name="Normal 4 2 5 2 4" xfId="2627" xr:uid="{62D21556-DCD4-4C24-9EF7-DB0C28D45E94}"/>
    <cellStyle name="Normal 4 2 5 2 4 2" xfId="7644" xr:uid="{5E065191-9131-412E-936F-DA03FAA5D113}"/>
    <cellStyle name="Normal 4 2 5 2 4 2 2" xfId="26818" xr:uid="{435E56F6-880D-4E27-9357-F96FBACB2127}"/>
    <cellStyle name="Normal 4 2 5 2 4 2 3" xfId="16551" xr:uid="{0FC0033E-8B49-41C5-85E8-2B65E27FB524}"/>
    <cellStyle name="Normal 4 2 5 2 4 3" xfId="6475" xr:uid="{13D7EAB7-82FD-4EF5-AA7E-B2202BB7C417}"/>
    <cellStyle name="Normal 4 2 5 2 4 3 2" xfId="19384" xr:uid="{9C0F5961-F769-4C03-A1CF-7DB151DC2C88}"/>
    <cellStyle name="Normal 4 2 5 2 4 4" xfId="12004" xr:uid="{98FA7212-9125-47CB-9FC1-E33716CC5B4F}"/>
    <cellStyle name="Normal 4 2 5 2 4 4 2" xfId="22217" xr:uid="{5A320E86-FCD0-41A1-8732-200F264F6DF1}"/>
    <cellStyle name="Normal 4 2 5 2 4 5" xfId="24695" xr:uid="{919190AF-8B0E-4495-8810-62FF6548E342}"/>
    <cellStyle name="Normal 4 2 5 2 4 6" xfId="14483" xr:uid="{7F292ECA-5841-4FEC-AEE0-1D6D696D430B}"/>
    <cellStyle name="Normal 4 2 5 2 5" xfId="3508" xr:uid="{83F7808E-AECC-4662-80B2-0D0C42BF8013}"/>
    <cellStyle name="Normal 4 2 5 2 5 2" xfId="6915" xr:uid="{8F3679A1-188F-43C0-8E98-F4D90A1BBE7B}"/>
    <cellStyle name="Normal 4 2 5 2 5 2 2" xfId="26433" xr:uid="{0F72BFD5-4400-4D73-BDC0-C6E944B636CD}"/>
    <cellStyle name="Normal 4 2 5 2 5 2 3" xfId="15800" xr:uid="{807C2BDE-932D-40E3-A217-41C985869188}"/>
    <cellStyle name="Normal 4 2 5 2 5 3" xfId="9162" xr:uid="{57191354-0413-4D8A-955F-EA04EEB49715}"/>
    <cellStyle name="Normal 4 2 5 2 5 3 2" xfId="18633" xr:uid="{99507D3B-F6F0-455B-930A-3FEC763D8872}"/>
    <cellStyle name="Normal 4 2 5 2 5 4" xfId="11291" xr:uid="{ADCA6EC9-3E78-45E8-AB35-F09EAD444E76}"/>
    <cellStyle name="Normal 4 2 5 2 5 4 2" xfId="21466" xr:uid="{263A829A-BE6F-47E9-B7A2-01BA1215ABB0}"/>
    <cellStyle name="Normal 4 2 5 2 5 5" xfId="24527" xr:uid="{AF641C89-46DE-42F2-A471-677B99413065}"/>
    <cellStyle name="Normal 4 2 5 2 5 6" xfId="13518" xr:uid="{90D694F3-FD1A-48CB-83FC-0E789059CF63}"/>
    <cellStyle name="Normal 4 2 5 2 6" xfId="3378" xr:uid="{1F8BEF4A-07FB-436F-9C72-689B7073F60B}"/>
    <cellStyle name="Normal 4 2 5 2 6 2" xfId="9048" xr:uid="{1FEBCDE3-500C-40B0-8C46-D487F36A90AB}"/>
    <cellStyle name="Normal 4 2 5 2 6 2 2" xfId="18471" xr:uid="{26E1CBF2-7E98-480D-A4C5-6A667725BCFA}"/>
    <cellStyle name="Normal 4 2 5 2 6 3" xfId="11139" xr:uid="{0D7CEAD2-7C12-42E0-B2AB-F16820CBA417}"/>
    <cellStyle name="Normal 4 2 5 2 6 3 2" xfId="21304" xr:uid="{4C31FCDA-15DF-4408-A42D-EB162FD14523}"/>
    <cellStyle name="Normal 4 2 5 2 6 4" xfId="23887" xr:uid="{B0E03D77-7DE6-4AD6-BE78-2B6ACD8B9CA3}"/>
    <cellStyle name="Normal 4 2 5 2 6 5" xfId="15638" xr:uid="{DB0CE0BA-93C2-4313-AF1C-260DB343A34C}"/>
    <cellStyle name="Normal 4 2 5 2 7" xfId="4321" xr:uid="{BC4E0A17-8C48-47CB-88CD-FE00B9A546D0}"/>
    <cellStyle name="Normal 4 2 5 2 7 2" xfId="9764" xr:uid="{15A041A2-A757-4046-92D0-861FF2989914}"/>
    <cellStyle name="Normal 4 2 5 2 7 2 2" xfId="19713" xr:uid="{14BDBCF9-6528-4D96-A596-3C58EAED99E7}"/>
    <cellStyle name="Normal 4 2 5 2 7 3" xfId="12330" xr:uid="{EC120E9E-E864-4728-9416-5366F6158B64}"/>
    <cellStyle name="Normal 4 2 5 2 7 3 2" xfId="22546" xr:uid="{A9129CB1-DFD2-477B-AF92-94534768D7E0}"/>
    <cellStyle name="Normal 4 2 5 2 7 4" xfId="16880" xr:uid="{12FC56CE-FF44-4E11-9893-0C26DACE6776}"/>
    <cellStyle name="Normal 4 2 5 2 8" xfId="8109" xr:uid="{55768532-90D2-46A2-9773-139B62481A03}"/>
    <cellStyle name="Normal 4 2 5 2 8 2" xfId="15166" xr:uid="{4EE9B52A-321E-4242-9E86-504FFD5B9F87}"/>
    <cellStyle name="Normal 4 2 5 2 9" xfId="8690" xr:uid="{42AF4D27-0A1D-40A7-9D37-602D87FF7019}"/>
    <cellStyle name="Normal 4 2 5 2 9 2" xfId="17999" xr:uid="{21535B2F-DBB8-418E-A3E0-B8CC1541F0EB}"/>
    <cellStyle name="Normal 4 2 5 3" xfId="1106" xr:uid="{00000000-0005-0000-0000-000052040000}"/>
    <cellStyle name="Normal 4 2 5 3 10" xfId="23946" xr:uid="{CA006D13-768A-45C9-92E7-7A09B9069E14}"/>
    <cellStyle name="Normal 4 2 5 3 11" xfId="13358" xr:uid="{B86713F9-0F54-41CA-A786-4ECC6906C42A}"/>
    <cellStyle name="Normal 4 2 5 3 2" xfId="2122" xr:uid="{F2EA736D-4328-467B-84A6-157D613EFDB7}"/>
    <cellStyle name="Normal 4 2 5 3 2 2" xfId="2629" xr:uid="{08510A7F-3216-4353-A0B0-EC9E661887AF}"/>
    <cellStyle name="Normal 4 2 5 3 2 2 2" xfId="7646" xr:uid="{CE1BAC6E-E95C-4D9B-A02C-45346A249C04}"/>
    <cellStyle name="Normal 4 2 5 3 2 2 2 2" xfId="26386" xr:uid="{E1E15805-0A84-4534-8B6B-71F1D52ED56B}"/>
    <cellStyle name="Normal 4 2 5 3 2 2 2 3" xfId="16555" xr:uid="{B2654C2D-CA5E-4B40-9377-62EEA8CBBEC7}"/>
    <cellStyle name="Normal 4 2 5 3 2 2 3" xfId="6477" xr:uid="{0A69B7F1-FF39-4A49-BF08-4581373C2193}"/>
    <cellStyle name="Normal 4 2 5 3 2 2 3 2" xfId="19388" xr:uid="{840B395D-6EE1-4FB9-92FB-B8CAF9B22137}"/>
    <cellStyle name="Normal 4 2 5 3 2 2 4" xfId="12008" xr:uid="{4B3A1085-4036-4B22-8733-DD650D0E1D80}"/>
    <cellStyle name="Normal 4 2 5 3 2 2 4 2" xfId="22221" xr:uid="{DAAB9BEA-DB55-4C5E-AAA5-01B186A4F951}"/>
    <cellStyle name="Normal 4 2 5 3 2 2 5" xfId="23335" xr:uid="{F2547AC7-C58F-44EE-8C8C-E5BC5385B701}"/>
    <cellStyle name="Normal 4 2 5 3 2 2 6" xfId="14487" xr:uid="{A8022E7D-DE87-4DB8-9A39-BAD717849436}"/>
    <cellStyle name="Normal 4 2 5 3 2 3" xfId="4758" xr:uid="{96AAAD70-2DBB-4016-9B79-63A4C98DFC0F}"/>
    <cellStyle name="Normal 4 2 5 3 2 3 2" xfId="10050" xr:uid="{78A0BE82-28DF-4428-8FC3-86AA3E4AE662}"/>
    <cellStyle name="Normal 4 2 5 3 2 3 2 2" xfId="29499" xr:uid="{CDA13BDD-6101-45F2-8CE6-D5DEE9778791}"/>
    <cellStyle name="Normal 4 2 5 3 2 3 2 3" xfId="20092" xr:uid="{A5954DAA-B49A-4B3F-92FA-7CD5EEACC1D4}"/>
    <cellStyle name="Normal 4 2 5 3 2 3 3" xfId="12707" xr:uid="{3855C265-5CE1-4616-958C-C3275D549B53}"/>
    <cellStyle name="Normal 4 2 5 3 2 3 3 2" xfId="22925" xr:uid="{96EA6D43-CC09-44E4-8F76-CE9E2786D7C7}"/>
    <cellStyle name="Normal 4 2 5 3 2 3 4" xfId="23246" xr:uid="{64490655-CED1-4433-8CB1-B776BFAB9DA0}"/>
    <cellStyle name="Normal 4 2 5 3 2 3 5" xfId="17259" xr:uid="{F0C78D4B-651C-4F7A-AA5D-964326DD21CB}"/>
    <cellStyle name="Normal 4 2 5 3 2 4" xfId="5972" xr:uid="{81A71F47-4DD2-4A72-A3BE-DBEF487CF7AA}"/>
    <cellStyle name="Normal 4 2 5 3 2 4 2" xfId="26928" xr:uid="{B10F31A4-2022-453C-B5A3-B0E01C4B618A}"/>
    <cellStyle name="Normal 4 2 5 3 2 4 3" xfId="16054" xr:uid="{8B2518F4-F09E-4E8B-B412-B804320EF5F6}"/>
    <cellStyle name="Normal 4 2 5 3 2 5" xfId="9380" xr:uid="{4D82B944-51E2-4F96-B64A-BA71DF35616B}"/>
    <cellStyle name="Normal 4 2 5 3 2 5 2" xfId="18887" xr:uid="{ABB873A9-2E73-440D-9D62-2D3D03527C1A}"/>
    <cellStyle name="Normal 4 2 5 3 2 6" xfId="11543" xr:uid="{B95A251C-C72D-494E-8258-5A9DC3E0B14B}"/>
    <cellStyle name="Normal 4 2 5 3 2 6 2" xfId="21720" xr:uid="{E223872F-F563-48FC-A543-ED6C08AACC5B}"/>
    <cellStyle name="Normal 4 2 5 3 2 7" xfId="24187" xr:uid="{BE2763E9-6EE2-4E02-8EF2-A1077EA312A6}"/>
    <cellStyle name="Normal 4 2 5 3 2 8" xfId="13840" xr:uid="{385C1A69-DE35-4310-BB27-AA53DBAD4E14}"/>
    <cellStyle name="Normal 4 2 5 3 3" xfId="2630" xr:uid="{648F9584-7D58-4B55-87F8-DA35294B9A81}"/>
    <cellStyle name="Normal 4 2 5 3 3 2" xfId="4934" xr:uid="{F59D3B67-E163-4034-940E-3AD2702A18AB}"/>
    <cellStyle name="Normal 4 2 5 3 3 2 2" xfId="10205" xr:uid="{D41554EC-3EDF-4A68-82B5-AFC036F810EB}"/>
    <cellStyle name="Normal 4 2 5 3 3 2 2 2" xfId="29623" xr:uid="{96224843-A7B2-402E-AFC4-7A28050522AF}"/>
    <cellStyle name="Normal 4 2 5 3 3 2 2 3" xfId="20280" xr:uid="{533C8DFD-5D00-4949-B1A8-3E05046FFFFD}"/>
    <cellStyle name="Normal 4 2 5 3 3 2 3" xfId="12883" xr:uid="{B0AB4393-06B6-44A0-B379-292D2D794B3C}"/>
    <cellStyle name="Normal 4 2 5 3 3 2 3 2" xfId="23113" xr:uid="{FDAB7781-435B-45A7-A455-CBC6ED7550C8}"/>
    <cellStyle name="Normal 4 2 5 3 3 2 4" xfId="24252" xr:uid="{81E0A78A-1B59-4175-930F-EFF0C845572A}"/>
    <cellStyle name="Normal 4 2 5 3 3 2 5" xfId="17447" xr:uid="{78C7C794-A057-498D-A96D-C6DB9C928DFC}"/>
    <cellStyle name="Normal 4 2 5 3 3 3" xfId="6478" xr:uid="{89B5822B-327B-4096-8BFB-05B03CCE3CFC}"/>
    <cellStyle name="Normal 4 2 5 3 3 3 2" xfId="26747" xr:uid="{C83BF77D-0711-4A03-BA8E-D52E1871282F}"/>
    <cellStyle name="Normal 4 2 5 3 3 3 3" xfId="16556" xr:uid="{96982BE0-DBF3-4BB5-80B6-5726DDEB20E8}"/>
    <cellStyle name="Normal 4 2 5 3 3 4" xfId="9589" xr:uid="{9354D2B5-B2A6-4544-92C1-6F373BD103C0}"/>
    <cellStyle name="Normal 4 2 5 3 3 4 2" xfId="19389" xr:uid="{895DA48D-76BC-4424-883A-8A959EB8B047}"/>
    <cellStyle name="Normal 4 2 5 3 3 5" xfId="12009" xr:uid="{906BD6E2-00BC-4C41-A01C-88BFE05D0C60}"/>
    <cellStyle name="Normal 4 2 5 3 3 5 2" xfId="22222" xr:uid="{23DFC2D5-5405-4DCE-96CA-0E4EDE0A35BF}"/>
    <cellStyle name="Normal 4 2 5 3 3 6" xfId="23299" xr:uid="{D67B190D-D051-480B-84AD-DDD38EE1FD60}"/>
    <cellStyle name="Normal 4 2 5 3 3 7" xfId="14488" xr:uid="{1B5E4549-F3F4-4F96-870A-DDE5921DE85B}"/>
    <cellStyle name="Normal 4 2 5 3 4" xfId="2628" xr:uid="{6C713439-A756-4667-812F-DBA9970E4D3F}"/>
    <cellStyle name="Normal 4 2 5 3 4 2" xfId="7645" xr:uid="{2BB11900-476A-406C-832A-FA4A03D2EC33}"/>
    <cellStyle name="Normal 4 2 5 3 4 2 2" xfId="27303" xr:uid="{F717C0DF-C740-4151-A249-FDAFB7E0D98C}"/>
    <cellStyle name="Normal 4 2 5 3 4 2 3" xfId="16554" xr:uid="{6EF3D90A-92FD-41CD-8DB2-E02CA78C7504}"/>
    <cellStyle name="Normal 4 2 5 3 4 3" xfId="6476" xr:uid="{BCAD468E-5AFE-4639-8113-FD603376340D}"/>
    <cellStyle name="Normal 4 2 5 3 4 3 2" xfId="19387" xr:uid="{6F795009-E716-4895-83B6-0362820ADC61}"/>
    <cellStyle name="Normal 4 2 5 3 4 4" xfId="12007" xr:uid="{A5038130-FC54-4F76-B54B-0D7B8C900B41}"/>
    <cellStyle name="Normal 4 2 5 3 4 4 2" xfId="22220" xr:uid="{E66BC00E-FC81-45FC-A60F-4992F37E04AF}"/>
    <cellStyle name="Normal 4 2 5 3 4 5" xfId="24725" xr:uid="{431ED597-0214-437B-BF05-194586B04C1C}"/>
    <cellStyle name="Normal 4 2 5 3 4 6" xfId="14486" xr:uid="{DC2ACC0C-4CE3-4C38-8110-1F7D623FA2AF}"/>
    <cellStyle name="Normal 4 2 5 3 5" xfId="3594" xr:uid="{22908478-66A9-4713-AA31-B24E01786EBB}"/>
    <cellStyle name="Normal 4 2 5 3 5 2" xfId="6917" xr:uid="{C0B02627-5A2E-455D-8BE4-9995D2482713}"/>
    <cellStyle name="Normal 4 2 5 3 5 2 2" xfId="27404" xr:uid="{D9C440AC-6B48-4133-863E-5AF3C825D9C5}"/>
    <cellStyle name="Normal 4 2 5 3 5 2 3" xfId="15903" xr:uid="{65AFEBE3-BBB7-47E7-8F5E-D0C4E2478963}"/>
    <cellStyle name="Normal 4 2 5 3 5 3" xfId="9248" xr:uid="{AB3D23FA-6E4A-47F0-8AFC-BDDAA58B93DE}"/>
    <cellStyle name="Normal 4 2 5 3 5 3 2" xfId="18736" xr:uid="{E2C5A2DB-1C98-45B7-9D6A-B23849C7883C}"/>
    <cellStyle name="Normal 4 2 5 3 5 4" xfId="11392" xr:uid="{20A06818-DC3B-4021-841D-39528BEE0179}"/>
    <cellStyle name="Normal 4 2 5 3 5 4 2" xfId="21569" xr:uid="{34EFF11D-0D06-444B-8D18-3F907201870C}"/>
    <cellStyle name="Normal 4 2 5 3 5 5" xfId="23436" xr:uid="{7FD5A797-E0A9-4869-BBDB-CB673940F364}"/>
    <cellStyle name="Normal 4 2 5 3 5 6" xfId="13621" xr:uid="{EA8E8DE9-946E-4324-93AB-B24CF34EC2D8}"/>
    <cellStyle name="Normal 4 2 5 3 6" xfId="4610" xr:uid="{B930621C-B9BF-44A4-B1CB-FB92908BC1FE}"/>
    <cellStyle name="Normal 4 2 5 3 6 2" xfId="9947" xr:uid="{CE68149C-1B7C-4242-863B-8F624397C7B7}"/>
    <cellStyle name="Normal 4 2 5 3 6 2 2" xfId="19944" xr:uid="{F522C5FA-B28E-428B-83C2-02F4B0CB62D9}"/>
    <cellStyle name="Normal 4 2 5 3 6 3" xfId="12559" xr:uid="{465225C0-D91A-4D80-83B3-40BD076229C5}"/>
    <cellStyle name="Normal 4 2 5 3 6 3 2" xfId="22777" xr:uid="{79CBC696-30BE-408A-8768-FDD94F2D9E37}"/>
    <cellStyle name="Normal 4 2 5 3 6 4" xfId="25134" xr:uid="{31D68B73-B9C1-4594-A78A-2F9A1210B53E}"/>
    <cellStyle name="Normal 4 2 5 3 6 5" xfId="17111" xr:uid="{2FE113D4-3DBB-4F58-B434-5BC7E1513414}"/>
    <cellStyle name="Normal 4 2 5 3 7" xfId="8110" xr:uid="{25EEC071-9FB1-4F4F-9712-7921717B3A1E}"/>
    <cellStyle name="Normal 4 2 5 3 7 2" xfId="15168" xr:uid="{5EE5B522-4241-4CC2-8342-2A513DC7DC4F}"/>
    <cellStyle name="Normal 4 2 5 3 8" xfId="8692" xr:uid="{76999F85-EC86-40DA-BE90-52933F379F28}"/>
    <cellStyle name="Normal 4 2 5 3 8 2" xfId="18001" xr:uid="{570D11F4-6CEE-4F01-94AE-D04EE4789EA8}"/>
    <cellStyle name="Normal 4 2 5 3 9" xfId="10707" xr:uid="{24FA3E80-C841-41D6-BC1E-119C6751559C}"/>
    <cellStyle name="Normal 4 2 5 3 9 2" xfId="20834" xr:uid="{A1DAC11B-619D-46B7-ADB4-0A6CC1358958}"/>
    <cellStyle name="Normal 4 2 5 4" xfId="1107" xr:uid="{00000000-0005-0000-0000-000053040000}"/>
    <cellStyle name="Normal 4 2 5 4 2" xfId="2631" xr:uid="{C5F4A63A-5622-4E34-AD7C-EC02B26D1524}"/>
    <cellStyle name="Normal 4 2 5 4 2 2" xfId="7647" xr:uid="{401D5D2F-5078-442B-8550-BEAA0DB784F2}"/>
    <cellStyle name="Normal 4 2 5 4 2 2 2" xfId="26706" xr:uid="{FAB212D1-81D8-4FD4-B904-42E3ACDA27DA}"/>
    <cellStyle name="Normal 4 2 5 4 2 2 3" xfId="16557" xr:uid="{A469646D-540C-44AF-BFD4-DE30F8A189B1}"/>
    <cellStyle name="Normal 4 2 5 4 2 3" xfId="6479" xr:uid="{F62C6512-BB3B-4BE4-BE5D-FA02CDF6938C}"/>
    <cellStyle name="Normal 4 2 5 4 2 3 2" xfId="19390" xr:uid="{623904B5-D3AA-4C48-8200-4684CA598BDA}"/>
    <cellStyle name="Normal 4 2 5 4 2 4" xfId="12010" xr:uid="{9C74364F-5CE3-4C74-A779-AC720A6B0E82}"/>
    <cellStyle name="Normal 4 2 5 4 2 4 2" xfId="22223" xr:uid="{C306B347-0310-4872-8692-F72005F9C4D8}"/>
    <cellStyle name="Normal 4 2 5 4 2 5" xfId="23929" xr:uid="{6F8078B1-7108-4515-91DA-D5DC7B526726}"/>
    <cellStyle name="Normal 4 2 5 4 2 6" xfId="14489" xr:uid="{D653AA18-8A9F-40A2-8202-8F0A3E271CF3}"/>
    <cellStyle name="Normal 4 2 5 4 3" xfId="4756" xr:uid="{2FE716A1-C9BA-4F8B-AE13-6E9BCE3FDC8A}"/>
    <cellStyle name="Normal 4 2 5 4 3 2" xfId="10049" xr:uid="{F9932032-6FBE-4DBD-8627-7F686DAB48BA}"/>
    <cellStyle name="Normal 4 2 5 4 3 2 2" xfId="29497" xr:uid="{37F69C2B-CC42-425E-8401-E4BED2542DDF}"/>
    <cellStyle name="Normal 4 2 5 4 3 2 3" xfId="20090" xr:uid="{06F88AEE-75A6-4028-B15B-2F25A562F40B}"/>
    <cellStyle name="Normal 4 2 5 4 3 3" xfId="12705" xr:uid="{F8689285-E449-4CBA-BDD0-F36C6BA7DB1F}"/>
    <cellStyle name="Normal 4 2 5 4 3 3 2" xfId="22923" xr:uid="{FC586A3A-9221-4B46-AADA-E0EAB3BC9BA4}"/>
    <cellStyle name="Normal 4 2 5 4 3 4" xfId="25077" xr:uid="{839328E7-AF19-483D-9CBA-2BB4CEE64D98}"/>
    <cellStyle name="Normal 4 2 5 4 3 5" xfId="17257" xr:uid="{28E40F6B-8237-4DC6-8A3F-EDE004A49472}"/>
    <cellStyle name="Normal 4 2 5 4 4" xfId="5973" xr:uid="{D884807E-6C3A-4571-BBBD-90C8C4246B91}"/>
    <cellStyle name="Normal 4 2 5 4 4 2" xfId="27939" xr:uid="{0CC1B5C3-E9BD-4BEB-BB97-2C3509AD0E73}"/>
    <cellStyle name="Normal 4 2 5 4 4 3" xfId="15169" xr:uid="{73364A2C-1496-4CEF-9F0D-B22B105D81C4}"/>
    <cellStyle name="Normal 4 2 5 4 5" xfId="8693" xr:uid="{98D6C4AF-D58D-4AD9-8CA7-CDF29252BE35}"/>
    <cellStyle name="Normal 4 2 5 4 5 2" xfId="18002" xr:uid="{013994C8-B33B-4E8E-AC41-6727F248AA6F}"/>
    <cellStyle name="Normal 4 2 5 4 6" xfId="10708" xr:uid="{28D1B533-93DB-4DE0-B0AD-7DF655D92288}"/>
    <cellStyle name="Normal 4 2 5 4 6 2" xfId="20835" xr:uid="{16B036A9-AFAB-4916-92B0-B7A5878688F8}"/>
    <cellStyle name="Normal 4 2 5 4 7" xfId="24249" xr:uid="{962B8837-5B01-4431-9DAB-6F8F9BA56976}"/>
    <cellStyle name="Normal 4 2 5 4 8" xfId="13838" xr:uid="{EEB97096-4791-494A-AAD1-07B7B70A5FC6}"/>
    <cellStyle name="Normal 4 2 5 5" xfId="2119" xr:uid="{FEEFB48E-A20E-4039-8A77-FD08A6E0B823}"/>
    <cellStyle name="Normal 4 2 5 5 2" xfId="4935" xr:uid="{CD393FB4-64A6-4291-9BBE-603AC50F9425}"/>
    <cellStyle name="Normal 4 2 5 5 2 2" xfId="10206" xr:uid="{C8AE5F68-F353-438B-B7FE-F53A7FDEE35B}"/>
    <cellStyle name="Normal 4 2 5 5 2 2 2" xfId="29624" xr:uid="{44AFFE36-8BDA-4EB2-8916-A11E8460D928}"/>
    <cellStyle name="Normal 4 2 5 5 2 2 3" xfId="20281" xr:uid="{87235313-8E76-430B-85E3-988919862CFD}"/>
    <cellStyle name="Normal 4 2 5 5 2 3" xfId="12884" xr:uid="{AC7E9ACC-B2DE-434C-8027-0488B5A7D0B8}"/>
    <cellStyle name="Normal 4 2 5 5 2 3 2" xfId="23114" xr:uid="{C2858AA2-F126-4913-911A-338FE1C79B25}"/>
    <cellStyle name="Normal 4 2 5 5 2 4" xfId="23574" xr:uid="{9DFD2221-775D-45A6-BE57-B724E194E70F}"/>
    <cellStyle name="Normal 4 2 5 5 2 5" xfId="17448" xr:uid="{61FB9070-3D4B-4FC4-AEF7-46DBAF08859F}"/>
    <cellStyle name="Normal 4 2 5 5 3" xfId="5969" xr:uid="{B558E725-9897-40A0-A48F-F449AA3426DF}"/>
    <cellStyle name="Normal 4 2 5 5 3 2" xfId="28183" xr:uid="{2EA67AFE-BB85-4A5E-AEE9-48B54A78758A}"/>
    <cellStyle name="Normal 4 2 5 5 3 3" xfId="16558" xr:uid="{FB2201F7-2255-4BB9-B018-A0F7A5904196}"/>
    <cellStyle name="Normal 4 2 5 5 4" xfId="9590" xr:uid="{88D8F448-2041-4675-95E4-50EE550AC0B0}"/>
    <cellStyle name="Normal 4 2 5 5 4 2" xfId="19391" xr:uid="{28B22659-941C-4B93-BE62-F95C50B7EFBB}"/>
    <cellStyle name="Normal 4 2 5 5 5" xfId="12011" xr:uid="{547CF10F-F909-4818-BCDE-F4910011DCB7}"/>
    <cellStyle name="Normal 4 2 5 5 5 2" xfId="22224" xr:uid="{3B3401E3-6FD0-4B72-8561-2251AEE9C9AE}"/>
    <cellStyle name="Normal 4 2 5 5 6" xfId="25814" xr:uid="{0D91B31F-7350-4A86-90CB-2CFD02EB65B6}"/>
    <cellStyle name="Normal 4 2 5 5 7" xfId="14490" xr:uid="{0502FDE7-98A1-4A0D-8123-59BBA4F74476}"/>
    <cellStyle name="Normal 4 2 5 6" xfId="2390" xr:uid="{053787F2-3B89-4744-B647-BA11909A12E2}"/>
    <cellStyle name="Normal 4 2 5 6 2" xfId="7487" xr:uid="{E1E51DE4-6070-45DF-82C3-1A907BACC4C7}"/>
    <cellStyle name="Normal 4 2 5 6 2 2" xfId="27682" xr:uid="{6D45144A-2724-429E-A6C2-DC3E384E5C73}"/>
    <cellStyle name="Normal 4 2 5 6 2 3" xfId="16196" xr:uid="{2AD1FEB8-A1CA-4939-8818-B4B3666C0CA2}"/>
    <cellStyle name="Normal 4 2 5 6 3" xfId="6260" xr:uid="{40204F7B-3793-4733-AFCE-5459AE786AC5}"/>
    <cellStyle name="Normal 4 2 5 6 3 2" xfId="19029" xr:uid="{ACE07F01-7520-4DB0-B852-CB2A5636E72C}"/>
    <cellStyle name="Normal 4 2 5 6 4" xfId="11674" xr:uid="{C396E585-1E08-49C0-8680-8C8D04478BE7}"/>
    <cellStyle name="Normal 4 2 5 6 4 2" xfId="21862" xr:uid="{123EF1DF-7F6B-4A67-BD7F-57586C71E55D}"/>
    <cellStyle name="Normal 4 2 5 6 5" xfId="24212" xr:uid="{C2170120-43C5-4753-87F0-CA281BD4F733}"/>
    <cellStyle name="Normal 4 2 5 6 6" xfId="14056" xr:uid="{7F95E1D0-496F-4BC3-8048-CF0ED6EB3A3B}"/>
    <cellStyle name="Normal 4 2 5 7" xfId="3458" xr:uid="{29DC622F-6D86-4BFB-88D3-63AFC2C18E3D}"/>
    <cellStyle name="Normal 4 2 5 7 2" xfId="6914" xr:uid="{FFCACC33-52E6-4EB0-9D2D-B446468BA374}"/>
    <cellStyle name="Normal 4 2 5 7 2 2" xfId="28156" xr:uid="{5F0C5929-B5F0-4405-9EEC-405845B7AEFF}"/>
    <cellStyle name="Normal 4 2 5 7 2 3" xfId="15740" xr:uid="{9CE550EC-9593-4FD0-8BD0-F8FB0D1E63C8}"/>
    <cellStyle name="Normal 4 2 5 7 3" xfId="9112" xr:uid="{BD066621-0062-4ADE-8456-EF9FD90D20DB}"/>
    <cellStyle name="Normal 4 2 5 7 3 2" xfId="18573" xr:uid="{1232C150-82D9-4744-8F90-8668D6274F65}"/>
    <cellStyle name="Normal 4 2 5 7 4" xfId="11231" xr:uid="{5485CCAD-2C72-4202-A673-9EBBBD97F5DA}"/>
    <cellStyle name="Normal 4 2 5 7 4 2" xfId="21406" xr:uid="{69FF94BD-8FAC-4380-AB30-160D2C8E7655}"/>
    <cellStyle name="Normal 4 2 5 7 5" xfId="23658" xr:uid="{18AAB235-504B-4649-A8D8-60A3AF543681}"/>
    <cellStyle name="Normal 4 2 5 7 6" xfId="13458" xr:uid="{C076FA25-EEC4-46EC-BDA3-B8E8F6C93D58}"/>
    <cellStyle name="Normal 4 2 5 8" xfId="3250" xr:uid="{87AE51D7-1D56-4025-814A-80A3878CD68C}"/>
    <cellStyle name="Normal 4 2 5 8 2" xfId="8938" xr:uid="{66792436-5D00-493D-939E-37DD5A07EBC7}"/>
    <cellStyle name="Normal 4 2 5 8 2 2" xfId="18329" xr:uid="{C272A56A-028C-49FF-8145-737DFBB98D14}"/>
    <cellStyle name="Normal 4 2 5 8 3" xfId="11011" xr:uid="{5BA41B2E-1F34-4E6A-A439-CBCCD10334A6}"/>
    <cellStyle name="Normal 4 2 5 8 3 2" xfId="21162" xr:uid="{4645BA35-7423-4430-9589-F44D3EA30EC6}"/>
    <cellStyle name="Normal 4 2 5 8 4" xfId="23282" xr:uid="{7A0B69B1-7CF1-4185-A95E-BA09FE4F3407}"/>
    <cellStyle name="Normal 4 2 5 8 5" xfId="15496" xr:uid="{047FC783-6B30-49D4-BEAC-29FD0C9450EE}"/>
    <cellStyle name="Normal 4 2 5 9" xfId="4403" xr:uid="{06522968-146E-4941-A3CE-DA13620487BD}"/>
    <cellStyle name="Normal 4 2 5 9 2" xfId="9822" xr:uid="{59F866D8-959D-46EC-BB01-314932A86B9B}"/>
    <cellStyle name="Normal 4 2 5 9 2 2" xfId="19789" xr:uid="{11E749DF-E7A9-4A2D-9BC2-E9DBB6E8836A}"/>
    <cellStyle name="Normal 4 2 5 9 3" xfId="12404" xr:uid="{10C48DB9-C6E5-4AF8-87F0-54B9BB9AC07B}"/>
    <cellStyle name="Normal 4 2 5 9 3 2" xfId="22622" xr:uid="{5CA6AA5D-DF07-4DFC-BDBF-15A19A9B58A7}"/>
    <cellStyle name="Normal 4 2 5 9 4" xfId="16956" xr:uid="{936D1396-E970-49A5-B28B-71A98471E996}"/>
    <cellStyle name="Normal 4 2 6" xfId="1108" xr:uid="{00000000-0005-0000-0000-000054040000}"/>
    <cellStyle name="Normal 4 2 6 10" xfId="8694" xr:uid="{24AE5B23-5999-4CF5-8E55-74E340E1C676}"/>
    <cellStyle name="Normal 4 2 6 10 2" xfId="18003" xr:uid="{3EB5C405-048B-4E78-B006-31AD1A198357}"/>
    <cellStyle name="Normal 4 2 6 11" xfId="10709" xr:uid="{4C4CF496-9E07-4298-BB8C-78A1A555686F}"/>
    <cellStyle name="Normal 4 2 6 11 2" xfId="20836" xr:uid="{1AAEFE94-85F5-467A-B8FB-1B42A674B5AC}"/>
    <cellStyle name="Normal 4 2 6 12" xfId="23870" xr:uid="{88081506-DF25-4BD6-978D-E0330511C325}"/>
    <cellStyle name="Normal 4 2 6 13" xfId="13039" xr:uid="{DBC7866D-B7B0-429A-9304-9EDE34A5B51A}"/>
    <cellStyle name="Normal 4 2 6 2" xfId="1109" xr:uid="{00000000-0005-0000-0000-000055040000}"/>
    <cellStyle name="Normal 4 2 6 2 10" xfId="10710" xr:uid="{B41F9D0F-0E0D-4737-99D3-C1E9C3885B9F}"/>
    <cellStyle name="Normal 4 2 6 2 10 2" xfId="20837" xr:uid="{6048315F-86F3-466A-9DE8-006DC32ECECC}"/>
    <cellStyle name="Normal 4 2 6 2 11" xfId="25974" xr:uid="{56918169-8C0B-41BA-9511-2FC6B39E8A71}"/>
    <cellStyle name="Normal 4 2 6 2 12" xfId="13201" xr:uid="{5B5F8685-87B6-4F36-B39A-C77F5D74ABF6}"/>
    <cellStyle name="Normal 4 2 6 2 2" xfId="1110" xr:uid="{00000000-0005-0000-0000-000056040000}"/>
    <cellStyle name="Normal 4 2 6 2 2 2" xfId="2125" xr:uid="{4A26D768-1D86-459B-AE62-6AC9073A8EA2}"/>
    <cellStyle name="Normal 4 2 6 2 2 2 2" xfId="7319" xr:uid="{6C71EE04-FB43-41EA-BFF3-653DB0D14646}"/>
    <cellStyle name="Normal 4 2 6 2 2 2 2 2" xfId="27842" xr:uid="{CDC6085C-4A3E-4948-A096-67D88394BEEA}"/>
    <cellStyle name="Normal 4 2 6 2 2 2 2 3" xfId="26344" xr:uid="{F10573B8-D2DF-4C3D-8E7B-4118E25C2B47}"/>
    <cellStyle name="Normal 4 2 6 2 2 2 2 4" xfId="16560" xr:uid="{D1BFDF27-ADDA-410F-8DCA-7F65B851909F}"/>
    <cellStyle name="Normal 4 2 6 2 2 2 3" xfId="5976" xr:uid="{2581F49F-B5D2-454A-815E-3F2BDF83DCD1}"/>
    <cellStyle name="Normal 4 2 6 2 2 2 3 2" xfId="29255" xr:uid="{548D52D1-9E6D-4C61-9176-7522BFD29B89}"/>
    <cellStyle name="Normal 4 2 6 2 2 2 3 3" xfId="19393" xr:uid="{47F37AEF-D9AE-4008-98A1-6AB922A31AE6}"/>
    <cellStyle name="Normal 4 2 6 2 2 2 4" xfId="12013" xr:uid="{BBBCAB7E-A3C8-4EDE-AFEC-EB5CA60A4159}"/>
    <cellStyle name="Normal 4 2 6 2 2 2 4 2" xfId="22226" xr:uid="{211DA5E9-A7C3-4C1F-8119-F1225FFCCB92}"/>
    <cellStyle name="Normal 4 2 6 2 2 2 5" xfId="24334" xr:uid="{715D851C-E8BA-43F4-BBE6-09B54781761F}"/>
    <cellStyle name="Normal 4 2 6 2 2 2 6" xfId="14492" xr:uid="{02B1ECCC-3EE8-4B28-BF9B-A88E1F147D0D}"/>
    <cellStyle name="Normal 4 2 6 2 2 3" xfId="4759" xr:uid="{13C8DBCB-9FA2-4FD0-8905-801943E37104}"/>
    <cellStyle name="Normal 4 2 6 2 2 3 2" xfId="6920" xr:uid="{A23BFE24-812E-4D88-9B82-5EFD3FA51A2A}"/>
    <cellStyle name="Normal 4 2 6 2 2 3 2 2" xfId="29500" xr:uid="{A946CCD9-0FB5-40B5-94EC-FBBFF6BDCF7A}"/>
    <cellStyle name="Normal 4 2 6 2 2 3 2 3" xfId="20093" xr:uid="{8B9C150A-256F-4CBF-9E74-72AC424B0B17}"/>
    <cellStyle name="Normal 4 2 6 2 2 3 3" xfId="12708" xr:uid="{99E1FD19-5E58-4C31-A175-AFBAACD18B30}"/>
    <cellStyle name="Normal 4 2 6 2 2 3 3 2" xfId="22926" xr:uid="{D175E556-BD4F-4F89-92DC-5DDF5A2CC9D1}"/>
    <cellStyle name="Normal 4 2 6 2 2 3 4" xfId="25704" xr:uid="{EC24BE5E-8234-4BBD-BFC6-3073F478F293}"/>
    <cellStyle name="Normal 4 2 6 2 2 3 5" xfId="17260" xr:uid="{1FBC7EAD-AF10-4106-8359-39049D62FE12}"/>
    <cellStyle name="Normal 4 2 6 2 2 4" xfId="5504" xr:uid="{8963710B-844B-4B1C-828A-7CE2D70D22B0}"/>
    <cellStyle name="Normal 4 2 6 2 2 4 2" xfId="28084" xr:uid="{6A9FF8A3-8868-404E-9533-EFD85D7DF004}"/>
    <cellStyle name="Normal 4 2 6 2 2 4 3" xfId="15172" xr:uid="{ADC940B1-623A-4949-A139-575C0344B266}"/>
    <cellStyle name="Normal 4 2 6 2 2 5" xfId="8696" xr:uid="{14B6A679-56EC-4A10-B694-70BA5A69B08B}"/>
    <cellStyle name="Normal 4 2 6 2 2 5 2" xfId="18005" xr:uid="{51524021-40DE-48A6-81C9-AF26CB2D2CC2}"/>
    <cellStyle name="Normal 4 2 6 2 2 6" xfId="10711" xr:uid="{C69F68E4-37C5-4A5E-9C4A-2C620668D78D}"/>
    <cellStyle name="Normal 4 2 6 2 2 6 2" xfId="20838" xr:uid="{745B9225-6853-49B1-B5D4-BA04BB0B3A63}"/>
    <cellStyle name="Normal 4 2 6 2 2 7" xfId="25187" xr:uid="{3842C98A-E3CD-4D1A-86E2-CD987CA2F9F0}"/>
    <cellStyle name="Normal 4 2 6 2 2 8" xfId="13842" xr:uid="{1CC3A68E-36C7-4996-B456-E59F24DA1AD5}"/>
    <cellStyle name="Normal 4 2 6 2 3" xfId="2124" xr:uid="{A9EA8879-4F07-4B26-A592-5EE7014316A8}"/>
    <cellStyle name="Normal 4 2 6 2 3 2" xfId="4936" xr:uid="{343B1C66-2E97-4CB7-BE69-BC66EF65527A}"/>
    <cellStyle name="Normal 4 2 6 2 3 2 2" xfId="10207" xr:uid="{460EE9AD-872F-4AE3-A619-8B48FCB46122}"/>
    <cellStyle name="Normal 4 2 6 2 3 2 2 2" xfId="29625" xr:uid="{A8F6FC3C-AC74-40D6-AD0C-6DA0327052DF}"/>
    <cellStyle name="Normal 4 2 6 2 3 2 2 3" xfId="20282" xr:uid="{CA11A4CC-3569-4F63-BB14-CA765F143DE6}"/>
    <cellStyle name="Normal 4 2 6 2 3 2 3" xfId="12885" xr:uid="{E36D0C71-9B0D-4BA5-9FF5-0FFB8E4D9E66}"/>
    <cellStyle name="Normal 4 2 6 2 3 2 3 2" xfId="23115" xr:uid="{3DEA22E8-750F-4316-861A-55022DE7F001}"/>
    <cellStyle name="Normal 4 2 6 2 3 2 4" xfId="26192" xr:uid="{412D4975-0ADB-4DBA-A9BA-67C2DAB7A50C}"/>
    <cellStyle name="Normal 4 2 6 2 3 2 5" xfId="17449" xr:uid="{042542AE-6805-4C5B-9D7E-942ED78AD4EB}"/>
    <cellStyle name="Normal 4 2 6 2 3 3" xfId="5975" xr:uid="{91094ED0-6E94-47BB-9D55-33E3C82DF2F5}"/>
    <cellStyle name="Normal 4 2 6 2 3 3 2" xfId="26891" xr:uid="{11840C3D-C373-4EA8-AD87-BE9783FF0A75}"/>
    <cellStyle name="Normal 4 2 6 2 3 3 3" xfId="16561" xr:uid="{564CC351-3056-43F8-977A-F0E7C3B11B55}"/>
    <cellStyle name="Normal 4 2 6 2 3 4" xfId="9591" xr:uid="{314C172B-7246-4E3A-A2E3-291C17EE3D4B}"/>
    <cellStyle name="Normal 4 2 6 2 3 4 2" xfId="19394" xr:uid="{E992CB2E-1106-4432-BFC7-B07E0CD0E037}"/>
    <cellStyle name="Normal 4 2 6 2 3 5" xfId="12014" xr:uid="{7C4336D5-9219-47FC-B8ED-1A545F1156C9}"/>
    <cellStyle name="Normal 4 2 6 2 3 5 2" xfId="22227" xr:uid="{79E9307E-7C32-46F2-B3DB-98DBC6F8BA9E}"/>
    <cellStyle name="Normal 4 2 6 2 3 6" xfId="24207" xr:uid="{0D61F466-A795-48ED-B174-9CCC6D4E53D5}"/>
    <cellStyle name="Normal 4 2 6 2 3 7" xfId="14493" xr:uid="{1ADD013C-1030-4A3A-852C-5CDB854E0739}"/>
    <cellStyle name="Normal 4 2 6 2 4" xfId="2632" xr:uid="{D3537AEA-DC95-4AA7-B642-81A00AB7E398}"/>
    <cellStyle name="Normal 4 2 6 2 4 2" xfId="7648" xr:uid="{AF828E75-E334-42DC-80E7-DF11E3537CE3}"/>
    <cellStyle name="Normal 4 2 6 2 4 2 2" xfId="28049" xr:uid="{84FF38C7-2F69-44B2-8861-ADED99055497}"/>
    <cellStyle name="Normal 4 2 6 2 4 2 3" xfId="16559" xr:uid="{23546140-D62A-45BF-AF97-8BD4B50A9356}"/>
    <cellStyle name="Normal 4 2 6 2 4 3" xfId="6480" xr:uid="{CF97B393-6990-4818-A269-CB064EED11F3}"/>
    <cellStyle name="Normal 4 2 6 2 4 3 2" xfId="19392" xr:uid="{768C984D-2C70-4CDD-AE90-AC730B53DD4C}"/>
    <cellStyle name="Normal 4 2 6 2 4 4" xfId="12012" xr:uid="{E8B2CC41-6059-4EA8-A5BC-9D53B61EB223}"/>
    <cellStyle name="Normal 4 2 6 2 4 4 2" xfId="22225" xr:uid="{1EA3450A-0E04-48EB-AB99-9B7583543A02}"/>
    <cellStyle name="Normal 4 2 6 2 4 5" xfId="25098" xr:uid="{0E9A9089-D720-4332-886A-6B0DB4D547EF}"/>
    <cellStyle name="Normal 4 2 6 2 4 6" xfId="14491" xr:uid="{1A11C242-E015-480F-A014-AC6F7D16A030}"/>
    <cellStyle name="Normal 4 2 6 2 5" xfId="3577" xr:uid="{0B377232-10C4-41A4-AE8D-0A16F6B57782}"/>
    <cellStyle name="Normal 4 2 6 2 5 2" xfId="6919" xr:uid="{BF185198-1EFE-4F16-9A05-9E30528F3B48}"/>
    <cellStyle name="Normal 4 2 6 2 5 2 2" xfId="28515" xr:uid="{FCDDB588-70F7-4075-853B-917A34D8C9F6}"/>
    <cellStyle name="Normal 4 2 6 2 5 2 3" xfId="15886" xr:uid="{1637AA82-F479-4917-918C-9CA695A4BF35}"/>
    <cellStyle name="Normal 4 2 6 2 5 3" xfId="9231" xr:uid="{FA485644-6213-45C9-9542-FF2C3590FED3}"/>
    <cellStyle name="Normal 4 2 6 2 5 3 2" xfId="18719" xr:uid="{CF345D99-D816-4287-AB8C-5B8A91DEB411}"/>
    <cellStyle name="Normal 4 2 6 2 5 4" xfId="11375" xr:uid="{576E163C-0248-4162-B588-87A4A6B24803}"/>
    <cellStyle name="Normal 4 2 6 2 5 4 2" xfId="21552" xr:uid="{798BA416-AB3D-4FC3-9961-A19BB639B7FC}"/>
    <cellStyle name="Normal 4 2 6 2 5 5" xfId="24070" xr:uid="{315097EE-8C6B-4741-AE77-A5E09CD9ED0B}"/>
    <cellStyle name="Normal 4 2 6 2 5 6" xfId="13604" xr:uid="{43DD79B8-38A0-4EDC-AA54-2C0A5C2F0364}"/>
    <cellStyle name="Normal 4 2 6 2 6" xfId="3379" xr:uid="{E56056B1-6108-4E70-BB65-4874E53A789E}"/>
    <cellStyle name="Normal 4 2 6 2 6 2" xfId="9049" xr:uid="{4C8E798D-8A27-466F-86B3-4955F7C1892D}"/>
    <cellStyle name="Normal 4 2 6 2 6 2 2" xfId="18472" xr:uid="{474BFC96-15B2-4E86-B403-1FD91FEBC64B}"/>
    <cellStyle name="Normal 4 2 6 2 6 3" xfId="11140" xr:uid="{4DFA2868-8383-4BC3-B6D4-A663C6C9399E}"/>
    <cellStyle name="Normal 4 2 6 2 6 3 2" xfId="21305" xr:uid="{DF3727B5-B1CF-4033-A06E-9AD92C5DF60B}"/>
    <cellStyle name="Normal 4 2 6 2 6 4" xfId="23953" xr:uid="{F1BF167E-3B33-4D45-B2D5-943E584361E2}"/>
    <cellStyle name="Normal 4 2 6 2 6 5" xfId="15639" xr:uid="{379DF064-8572-4BBB-9F93-9951D4F69863}"/>
    <cellStyle name="Normal 4 2 6 2 7" xfId="4322" xr:uid="{7BDC3B55-1231-4412-8E22-AEA86E66B273}"/>
    <cellStyle name="Normal 4 2 6 2 7 2" xfId="9765" xr:uid="{5B8A2289-3BFA-4CA0-BA3F-8C24A412F4C8}"/>
    <cellStyle name="Normal 4 2 6 2 7 2 2" xfId="19714" xr:uid="{AB86B3CA-CE4A-4EA8-A947-AE86D20B3963}"/>
    <cellStyle name="Normal 4 2 6 2 7 3" xfId="12331" xr:uid="{98EE5774-8A2D-4FD3-B962-C2DAAB9652C1}"/>
    <cellStyle name="Normal 4 2 6 2 7 3 2" xfId="22547" xr:uid="{2BB79E86-85E7-4BC7-8A58-0020B0EDD3EF}"/>
    <cellStyle name="Normal 4 2 6 2 7 4" xfId="16881" xr:uid="{7D8F1EF4-22B1-455B-B36B-B9D75DE55A59}"/>
    <cellStyle name="Normal 4 2 6 2 8" xfId="8112" xr:uid="{18101E15-D65A-45F7-8199-15EABE673565}"/>
    <cellStyle name="Normal 4 2 6 2 8 2" xfId="15171" xr:uid="{CA394398-0254-4713-9719-33777F8F3DFE}"/>
    <cellStyle name="Normal 4 2 6 2 9" xfId="8695" xr:uid="{96D89D91-660B-4191-BB77-38C233E2EBAB}"/>
    <cellStyle name="Normal 4 2 6 2 9 2" xfId="18004" xr:uid="{AB3A3062-2A32-461D-B054-BD83C89C7AF0}"/>
    <cellStyle name="Normal 4 2 6 3" xfId="1111" xr:uid="{00000000-0005-0000-0000-000057040000}"/>
    <cellStyle name="Normal 4 2 6 3 2" xfId="2126" xr:uid="{B9AAFE14-8B46-4C71-9969-BBE43171B711}"/>
    <cellStyle name="Normal 4 2 6 3 2 2" xfId="7320" xr:uid="{427A2CFC-631D-4D62-9F31-96535168FB4E}"/>
    <cellStyle name="Normal 4 2 6 3 2 2 2" xfId="26148" xr:uid="{BBC1BC63-4623-4D0E-8F7D-39CAF9A84E5B}"/>
    <cellStyle name="Normal 4 2 6 3 2 2 3" xfId="28352" xr:uid="{37872F88-0D61-4299-9AB0-DAEE43A0E8FB}"/>
    <cellStyle name="Normal 4 2 6 3 2 2 4" xfId="16562" xr:uid="{1409F3D9-6DF5-4D27-A511-826C81BD42A7}"/>
    <cellStyle name="Normal 4 2 6 3 2 3" xfId="5977" xr:uid="{43605E96-B4D3-4EB8-AA4D-4E317C1716EB}"/>
    <cellStyle name="Normal 4 2 6 3 2 3 2" xfId="29256" xr:uid="{A94FBEDC-65A8-4883-ABA1-CD70B03413E4}"/>
    <cellStyle name="Normal 4 2 6 3 2 3 3" xfId="19395" xr:uid="{4A177CE4-69C2-4A04-8FB7-4921FC26B595}"/>
    <cellStyle name="Normal 4 2 6 3 2 4" xfId="12015" xr:uid="{D6BF2AA1-0FFA-4FF8-9267-0EA111630669}"/>
    <cellStyle name="Normal 4 2 6 3 2 4 2" xfId="22228" xr:uid="{B2ED44BC-6919-4D7C-80BF-7F188606ED11}"/>
    <cellStyle name="Normal 4 2 6 3 2 5" xfId="24849" xr:uid="{D80FA2D9-F3BD-4226-9EB5-9CE18AC1BFD0}"/>
    <cellStyle name="Normal 4 2 6 3 2 6" xfId="14494" xr:uid="{2EDE5A3C-E75A-4CC6-A076-CB0A5F5AA54E}"/>
    <cellStyle name="Normal 4 2 6 3 3" xfId="3692" xr:uid="{ECE2048D-E381-4860-B4FF-7D0FAA594B6E}"/>
    <cellStyle name="Normal 4 2 6 3 3 2" xfId="6921" xr:uid="{5C69C048-F17E-4A43-8F77-6921465DD5A6}"/>
    <cellStyle name="Normal 4 2 6 3 3 2 2" xfId="28699" xr:uid="{A7ADE57C-15FB-41E6-8BAF-423645163DB4}"/>
    <cellStyle name="Normal 4 2 6 3 3 2 3" xfId="16055" xr:uid="{915F697D-311B-498A-A6EB-8A45AD2FDFB7}"/>
    <cellStyle name="Normal 4 2 6 3 3 3" xfId="9381" xr:uid="{8BA6A9BC-E664-4BE4-B993-235E022AC844}"/>
    <cellStyle name="Normal 4 2 6 3 3 3 2" xfId="18888" xr:uid="{B9C03BBE-B1AC-47C9-A7EB-3DA2993C83FB}"/>
    <cellStyle name="Normal 4 2 6 3 3 4" xfId="11544" xr:uid="{3E025DA3-0504-4855-8417-CE0EE46D52D6}"/>
    <cellStyle name="Normal 4 2 6 3 3 4 2" xfId="21721" xr:uid="{1CD69547-8CCF-4588-BE4E-6567B2E4EC9C}"/>
    <cellStyle name="Normal 4 2 6 3 3 5" xfId="24438" xr:uid="{4D12A90B-7D45-426F-A61B-CB7D35744AAC}"/>
    <cellStyle name="Normal 4 2 6 3 3 6" xfId="13841" xr:uid="{1C3CA052-442C-4EEE-AB71-718511D6D0BE}"/>
    <cellStyle name="Normal 4 2 6 3 4" xfId="4611" xr:uid="{96C8A3EA-DAEC-486E-815B-93E4607BBF33}"/>
    <cellStyle name="Normal 4 2 6 3 4 2" xfId="9948" xr:uid="{C443FCC8-D6FE-449B-8A0F-3274EB6A57D4}"/>
    <cellStyle name="Normal 4 2 6 3 4 2 2" xfId="29395" xr:uid="{A712073D-022E-439F-B4F1-819D067EF832}"/>
    <cellStyle name="Normal 4 2 6 3 4 2 3" xfId="19945" xr:uid="{5303C29D-68C8-4110-8FC1-A46408B030AC}"/>
    <cellStyle name="Normal 4 2 6 3 4 3" xfId="12560" xr:uid="{2C9C967C-0C23-41BD-BA9C-10AAD9077833}"/>
    <cellStyle name="Normal 4 2 6 3 4 3 2" xfId="22778" xr:uid="{5FD230B0-A109-4B01-8D66-BB5461DE4DAA}"/>
    <cellStyle name="Normal 4 2 6 3 4 4" xfId="25422" xr:uid="{0FFD8EF6-F67C-4657-BDD6-016A370121F8}"/>
    <cellStyle name="Normal 4 2 6 3 4 5" xfId="17112" xr:uid="{6692EB56-1E36-4CBD-8C59-7C95D401F7F4}"/>
    <cellStyle name="Normal 4 2 6 3 5" xfId="8113" xr:uid="{1F646574-68F7-4351-B6BF-425104189C11}"/>
    <cellStyle name="Normal 4 2 6 3 5 2" xfId="26387" xr:uid="{70E000DE-6258-4A6E-B149-3D56C5AF119C}"/>
    <cellStyle name="Normal 4 2 6 3 5 3" xfId="15173" xr:uid="{4FAE14A4-D880-4B93-B0A6-D0206CB9E3B6}"/>
    <cellStyle name="Normal 4 2 6 3 6" xfId="8697" xr:uid="{F4713848-38B3-4D3D-8E9A-0179937FAF19}"/>
    <cellStyle name="Normal 4 2 6 3 6 2" xfId="18006" xr:uid="{9C3E0217-233E-4F78-89A9-8558CB30976A}"/>
    <cellStyle name="Normal 4 2 6 3 7" xfId="10712" xr:uid="{C4B73175-3A23-43E2-B4EF-CCCCD796C7E9}"/>
    <cellStyle name="Normal 4 2 6 3 7 2" xfId="20839" xr:uid="{B100AC05-BCA0-4BEC-A90E-A6BF160DD29F}"/>
    <cellStyle name="Normal 4 2 6 3 8" xfId="23857" xr:uid="{C1254CA8-1D13-446A-8884-FF0C5EF6229F}"/>
    <cellStyle name="Normal 4 2 6 3 9" xfId="13359" xr:uid="{6D16FEA0-8AD2-4D92-A9D9-311C9F64415C}"/>
    <cellStyle name="Normal 4 2 6 4" xfId="1112" xr:uid="{00000000-0005-0000-0000-000058040000}"/>
    <cellStyle name="Normal 4 2 6 4 2" xfId="4937" xr:uid="{70E0E949-F923-4485-A0C9-52D3BE2EE73B}"/>
    <cellStyle name="Normal 4 2 6 4 2 2" xfId="10208" xr:uid="{C39AEB85-2186-4CFF-B467-6B53E4CA2276}"/>
    <cellStyle name="Normal 4 2 6 4 2 2 2" xfId="29626" xr:uid="{D2D9868E-7B98-47A1-AE87-B86BF8ACA14A}"/>
    <cellStyle name="Normal 4 2 6 4 2 2 3" xfId="20283" xr:uid="{A4B755A3-1962-49B2-A91D-D33D3874F111}"/>
    <cellStyle name="Normal 4 2 6 4 2 3" xfId="12886" xr:uid="{4A3AB059-981F-4E91-9785-AC4473C007BA}"/>
    <cellStyle name="Normal 4 2 6 4 2 3 2" xfId="23116" xr:uid="{6F30E1B8-C849-429E-8A86-2EDAC742ECA6}"/>
    <cellStyle name="Normal 4 2 6 4 2 4" xfId="25917" xr:uid="{1D10C397-EBC4-4F26-910F-D6604235686C}"/>
    <cellStyle name="Normal 4 2 6 4 2 5" xfId="17450" xr:uid="{27F349A7-D3B4-41CE-A38D-856284B135A9}"/>
    <cellStyle name="Normal 4 2 6 4 3" xfId="5978" xr:uid="{85E3D07D-E04A-4259-BAE1-DF7FDF6CB17B}"/>
    <cellStyle name="Normal 4 2 6 4 3 2" xfId="28380" xr:uid="{0E329DED-FB03-4B3B-B0FF-52C69AFDB2F4}"/>
    <cellStyle name="Normal 4 2 6 4 3 3" xfId="15174" xr:uid="{C0A6BB9B-7D78-4067-8774-42BE11ACA06F}"/>
    <cellStyle name="Normal 4 2 6 4 4" xfId="8698" xr:uid="{7E547E45-9004-4238-823A-8FF819567DE7}"/>
    <cellStyle name="Normal 4 2 6 4 4 2" xfId="18007" xr:uid="{33D4B556-4C2C-4D7F-B610-EECEC26C0408}"/>
    <cellStyle name="Normal 4 2 6 4 5" xfId="10713" xr:uid="{7D8AD6C2-81BE-49E8-BA24-063B76669910}"/>
    <cellStyle name="Normal 4 2 6 4 5 2" xfId="20840" xr:uid="{559349DC-9EC1-4090-AD01-1B99E1CDA868}"/>
    <cellStyle name="Normal 4 2 6 4 6" xfId="24238" xr:uid="{5E1684CE-4376-4EAD-9C11-41CBBA36FB97}"/>
    <cellStyle name="Normal 4 2 6 4 7" xfId="14495" xr:uid="{49A12FB5-2C6D-4C82-9D2C-25A416CF828B}"/>
    <cellStyle name="Normal 4 2 6 5" xfId="2123" xr:uid="{F7E9284C-EF13-4836-ABF3-58D54B524144}"/>
    <cellStyle name="Normal 4 2 6 5 2" xfId="7318" xr:uid="{E5436785-EAD1-48D5-9BE9-CABF1C1F336E}"/>
    <cellStyle name="Normal 4 2 6 5 2 2" xfId="26140" xr:uid="{E539DDD0-A9C0-4849-9EB5-EF87AD33AE9A}"/>
    <cellStyle name="Normal 4 2 6 5 2 3" xfId="27251" xr:uid="{1B4F4BBD-3970-4274-96D8-5ED1A98A330B}"/>
    <cellStyle name="Normal 4 2 6 5 2 4" xfId="16197" xr:uid="{8C7D18D0-F0A9-4C2F-9F87-5D55C0F5D525}"/>
    <cellStyle name="Normal 4 2 6 5 3" xfId="5974" xr:uid="{B0DCE019-DE29-4BF0-8345-589326829E34}"/>
    <cellStyle name="Normal 4 2 6 5 3 2" xfId="29101" xr:uid="{FB0CDE44-E7E2-41BE-9692-8EB1D609FD20}"/>
    <cellStyle name="Normal 4 2 6 5 3 3" xfId="19030" xr:uid="{87F778B3-37EE-4339-81E0-A9BA1CC4EC74}"/>
    <cellStyle name="Normal 4 2 6 5 4" xfId="11675" xr:uid="{1F170B43-6253-46F7-9FB9-FCD98E170706}"/>
    <cellStyle name="Normal 4 2 6 5 4 2" xfId="21863" xr:uid="{1AE14DA6-F5A5-43B7-BE76-64B7E1ED5F30}"/>
    <cellStyle name="Normal 4 2 6 5 5" xfId="23757" xr:uid="{B3C1B922-B20F-4F85-94BE-A3594141A0FD}"/>
    <cellStyle name="Normal 4 2 6 5 6" xfId="14057" xr:uid="{5C1B771D-1CDB-40A8-A790-DCCC2D055BF3}"/>
    <cellStyle name="Normal 4 2 6 6" xfId="3441" xr:uid="{4AB9567B-646F-4D48-8DD4-F87D2D34ACE1}"/>
    <cellStyle name="Normal 4 2 6 6 2" xfId="6918" xr:uid="{20599EA8-6C71-4E3A-B8BF-26F6388B2B92}"/>
    <cellStyle name="Normal 4 2 6 6 2 2" xfId="28274" xr:uid="{98B05B8B-4624-4031-915D-7C942FE7625B}"/>
    <cellStyle name="Normal 4 2 6 6 2 3" xfId="15723" xr:uid="{4509A14C-0926-4EF6-A395-149A055185CE}"/>
    <cellStyle name="Normal 4 2 6 6 3" xfId="9095" xr:uid="{1CD64D2C-AAFC-4BBD-A1C5-B1852E2CEDFC}"/>
    <cellStyle name="Normal 4 2 6 6 3 2" xfId="18556" xr:uid="{05A2B0CE-1BC2-41AD-9E27-CE1943538740}"/>
    <cellStyle name="Normal 4 2 6 6 4" xfId="11214" xr:uid="{544E59D9-EF31-4DC9-AE5A-CFE225594740}"/>
    <cellStyle name="Normal 4 2 6 6 4 2" xfId="21389" xr:uid="{E802EE0D-5693-4E00-A801-958D28A63F05}"/>
    <cellStyle name="Normal 4 2 6 6 5" xfId="24011" xr:uid="{351CAC1B-6703-4A5F-8E38-31CDE85607A7}"/>
    <cellStyle name="Normal 4 2 6 6 6" xfId="13441" xr:uid="{6F78A925-66BA-4A93-A26D-BB91CB53CCA8}"/>
    <cellStyle name="Normal 4 2 6 7" xfId="3233" xr:uid="{ACB20F4F-7EBE-4B0B-9275-2795D18FD6AF}"/>
    <cellStyle name="Normal 4 2 6 7 2" xfId="8921" xr:uid="{44EC7D82-4FAB-4B8B-8477-F6BEAD87824C}"/>
    <cellStyle name="Normal 4 2 6 7 2 2" xfId="18312" xr:uid="{B2BFB48C-8198-4687-AB9E-479AF9CEEE5B}"/>
    <cellStyle name="Normal 4 2 6 7 3" xfId="10994" xr:uid="{F0CD0A94-A5E2-4198-AD13-0E01B6AA1D56}"/>
    <cellStyle name="Normal 4 2 6 7 3 2" xfId="21145" xr:uid="{D23D85CE-E9D7-47D3-B280-FA3B02E6BA97}"/>
    <cellStyle name="Normal 4 2 6 7 4" xfId="25574" xr:uid="{57B1E78A-3042-48F7-9A25-9F32522C305F}"/>
    <cellStyle name="Normal 4 2 6 7 5" xfId="15479" xr:uid="{CBD188BA-ADAD-4537-BF4E-EDC60770EF9E}"/>
    <cellStyle name="Normal 4 2 6 8" xfId="4404" xr:uid="{195F7D57-10ED-46D5-85D5-72121244768C}"/>
    <cellStyle name="Normal 4 2 6 8 2" xfId="9823" xr:uid="{413F38FC-A7EA-4C78-A999-75E6B40F0336}"/>
    <cellStyle name="Normal 4 2 6 8 2 2" xfId="19790" xr:uid="{2B1E62CA-97AA-48B9-AF3B-01D5AA8FB0A6}"/>
    <cellStyle name="Normal 4 2 6 8 3" xfId="12405" xr:uid="{EA11C090-A1DB-4F7F-9E99-6C9086464813}"/>
    <cellStyle name="Normal 4 2 6 8 3 2" xfId="22623" xr:uid="{7BDC6E47-D747-4564-A23D-0B93CACD2AFA}"/>
    <cellStyle name="Normal 4 2 6 8 4" xfId="16957" xr:uid="{27718E31-474F-4815-AA14-708526A329E2}"/>
    <cellStyle name="Normal 4 2 6 9" xfId="8111" xr:uid="{F893D133-03B1-47B4-B41B-2BF401F33624}"/>
    <cellStyle name="Normal 4 2 6 9 2" xfId="15170" xr:uid="{627D40F7-F4B1-4EBD-BDB7-7C53ABE3AA4B}"/>
    <cellStyle name="Normal 4 2 7" xfId="1113" xr:uid="{00000000-0005-0000-0000-000059040000}"/>
    <cellStyle name="Normal 4 2 7 10" xfId="8699" xr:uid="{65D4141E-2F34-4FCB-AAA0-422FC1CC3ABD}"/>
    <cellStyle name="Normal 4 2 7 10 2" xfId="18008" xr:uid="{BA5F59F5-CECA-4682-8EAB-1763FFBC4558}"/>
    <cellStyle name="Normal 4 2 7 11" xfId="10714" xr:uid="{3830EA18-C62C-49AF-B63B-C2422DE2942C}"/>
    <cellStyle name="Normal 4 2 7 11 2" xfId="20841" xr:uid="{C837C0B3-797E-4F15-9261-8585587EE726}"/>
    <cellStyle name="Normal 4 2 7 12" xfId="24499" xr:uid="{D2651A1B-3A76-4BB1-8C93-3A1287955C66}"/>
    <cellStyle name="Normal 4 2 7 13" xfId="13101" xr:uid="{638B9BE0-DFE2-430E-B022-BFE3127329CA}"/>
    <cellStyle name="Normal 4 2 7 2" xfId="1114" xr:uid="{00000000-0005-0000-0000-00005A040000}"/>
    <cellStyle name="Normal 4 2 7 2 10" xfId="10715" xr:uid="{291E8CEE-1FBF-4E9C-8EF1-B339151B6384}"/>
    <cellStyle name="Normal 4 2 7 2 10 2" xfId="20842" xr:uid="{6606231D-5C3F-4B02-A268-3DC6EC29B366}"/>
    <cellStyle name="Normal 4 2 7 2 11" xfId="23914" xr:uid="{3E127216-6A4C-4106-BCC4-2C4C059B8C69}"/>
    <cellStyle name="Normal 4 2 7 2 12" xfId="13202" xr:uid="{0C0D7AFD-9686-44C7-9C08-2E198E0BCFA6}"/>
    <cellStyle name="Normal 4 2 7 2 2" xfId="1115" xr:uid="{00000000-0005-0000-0000-00005B040000}"/>
    <cellStyle name="Normal 4 2 7 2 2 2" xfId="2129" xr:uid="{C6B8EC88-3E75-4AE6-8B4D-579FC7EBA65D}"/>
    <cellStyle name="Normal 4 2 7 2 2 2 2" xfId="7322" xr:uid="{870CC8A1-1B02-423C-959B-B8EFAF0CA7C5}"/>
    <cellStyle name="Normal 4 2 7 2 2 2 2 2" xfId="28097" xr:uid="{06272C71-983D-4A2C-A179-A5C7D185FB5E}"/>
    <cellStyle name="Normal 4 2 7 2 2 2 2 3" xfId="28512" xr:uid="{B52BFBF4-5D67-4AC7-B5F0-5C6441A0C6BB}"/>
    <cellStyle name="Normal 4 2 7 2 2 2 2 4" xfId="16564" xr:uid="{F311C4BA-CBBD-4206-A6DE-74630465759A}"/>
    <cellStyle name="Normal 4 2 7 2 2 2 3" xfId="5981" xr:uid="{C19944DD-23F4-4AD3-A2EE-205C6FC37824}"/>
    <cellStyle name="Normal 4 2 7 2 2 2 3 2" xfId="29257" xr:uid="{DAC5DE2B-0C8B-4394-8B40-6FBAEBB0A0D8}"/>
    <cellStyle name="Normal 4 2 7 2 2 2 3 3" xfId="19397" xr:uid="{4E2EF52A-27E1-4B67-9BEB-B551BB57412C}"/>
    <cellStyle name="Normal 4 2 7 2 2 2 4" xfId="12017" xr:uid="{42A3D044-04F8-477E-9DCB-EA98CD840D3B}"/>
    <cellStyle name="Normal 4 2 7 2 2 2 4 2" xfId="22230" xr:uid="{B3D05FEE-3B9D-456C-A15C-568D0A8F7481}"/>
    <cellStyle name="Normal 4 2 7 2 2 2 5" xfId="24077" xr:uid="{51E3F4BE-124C-4DB6-88B8-3D599067C75A}"/>
    <cellStyle name="Normal 4 2 7 2 2 2 6" xfId="14497" xr:uid="{BA0BA202-92D7-432E-871E-291A58848E3B}"/>
    <cellStyle name="Normal 4 2 7 2 2 3" xfId="4760" xr:uid="{0C3534D1-97D2-411A-8A07-A591F576E7DC}"/>
    <cellStyle name="Normal 4 2 7 2 2 3 2" xfId="6924" xr:uid="{178C8E0E-BCBF-42DD-8DCA-277B50862368}"/>
    <cellStyle name="Normal 4 2 7 2 2 3 2 2" xfId="29501" xr:uid="{9E35AAD7-3A1A-4E4C-8E42-572DA45AA10C}"/>
    <cellStyle name="Normal 4 2 7 2 2 3 2 3" xfId="20094" xr:uid="{84D48CAF-0FEE-47D9-B2AB-A61CA692B4F4}"/>
    <cellStyle name="Normal 4 2 7 2 2 3 3" xfId="12709" xr:uid="{BAC6F138-14DF-404A-8DB0-0647820EF86D}"/>
    <cellStyle name="Normal 4 2 7 2 2 3 3 2" xfId="22927" xr:uid="{1957F5DE-F1C1-4690-AB8D-BF1504DE6C3E}"/>
    <cellStyle name="Normal 4 2 7 2 2 3 4" xfId="24830" xr:uid="{86CAF198-82A8-4B79-AFDD-40CCC18E2CED}"/>
    <cellStyle name="Normal 4 2 7 2 2 3 5" xfId="17261" xr:uid="{411B64BB-F951-4C1D-AA34-27699A6F1D8E}"/>
    <cellStyle name="Normal 4 2 7 2 2 4" xfId="5505" xr:uid="{83DAAE6C-79F5-4A50-B73F-53C419BB8D35}"/>
    <cellStyle name="Normal 4 2 7 2 2 4 2" xfId="27277" xr:uid="{AFE22A7B-B6DD-4306-8C62-3D0244F066DB}"/>
    <cellStyle name="Normal 4 2 7 2 2 4 3" xfId="15177" xr:uid="{C72A816F-E9D9-418E-B863-E30706511261}"/>
    <cellStyle name="Normal 4 2 7 2 2 5" xfId="8701" xr:uid="{44E424D3-3C10-4FA7-91C9-A5FBA9603995}"/>
    <cellStyle name="Normal 4 2 7 2 2 5 2" xfId="18010" xr:uid="{5F1DA06F-4477-4C8A-AD01-0CF08F802184}"/>
    <cellStyle name="Normal 4 2 7 2 2 6" xfId="10716" xr:uid="{1AFE5E84-A5D4-4F31-9AF2-CF81445DF63C}"/>
    <cellStyle name="Normal 4 2 7 2 2 6 2" xfId="20843" xr:uid="{4E165A9E-1839-422F-B7C2-C3EF8055E279}"/>
    <cellStyle name="Normal 4 2 7 2 2 7" xfId="23945" xr:uid="{5E81B326-58E7-464A-AED8-1A32EF2715A7}"/>
    <cellStyle name="Normal 4 2 7 2 2 8" xfId="13844" xr:uid="{1CCAC4FF-B022-4D4F-949D-10B641943B39}"/>
    <cellStyle name="Normal 4 2 7 2 3" xfId="2128" xr:uid="{F1EEAA4F-71A3-44EC-9BA2-99F3447409E2}"/>
    <cellStyle name="Normal 4 2 7 2 3 2" xfId="4938" xr:uid="{BCE0549F-2485-4B11-BB67-500170794A72}"/>
    <cellStyle name="Normal 4 2 7 2 3 2 2" xfId="10209" xr:uid="{7FEC4D47-80B3-4971-BD39-74C1A4206657}"/>
    <cellStyle name="Normal 4 2 7 2 3 2 2 2" xfId="29627" xr:uid="{011B7598-0C23-4493-BAB3-E7DEABAD6F42}"/>
    <cellStyle name="Normal 4 2 7 2 3 2 2 3" xfId="20284" xr:uid="{74BD7C44-ED2D-4384-AAB1-A3A61085F724}"/>
    <cellStyle name="Normal 4 2 7 2 3 2 3" xfId="12887" xr:uid="{D3EDDE77-E324-4B91-B773-7326A13D7B86}"/>
    <cellStyle name="Normal 4 2 7 2 3 2 3 2" xfId="23117" xr:uid="{4D743730-08E0-4940-86F0-F5FE35ED9E21}"/>
    <cellStyle name="Normal 4 2 7 2 3 2 4" xfId="24905" xr:uid="{E7A01F73-BF24-4748-83F1-CB575518F8CC}"/>
    <cellStyle name="Normal 4 2 7 2 3 2 5" xfId="17451" xr:uid="{D2BDD706-0290-4E5B-91C9-62B55A0BF53F}"/>
    <cellStyle name="Normal 4 2 7 2 3 3" xfId="5980" xr:uid="{9F5CE702-9A72-4436-8E2C-03F8441E65DE}"/>
    <cellStyle name="Normal 4 2 7 2 3 3 2" xfId="27337" xr:uid="{F7B2D9F3-5EC4-40A3-921B-C650857EB882}"/>
    <cellStyle name="Normal 4 2 7 2 3 3 3" xfId="16565" xr:uid="{ECEABAEE-1949-43C6-8BB0-DD2E66B54ED6}"/>
    <cellStyle name="Normal 4 2 7 2 3 4" xfId="9592" xr:uid="{E8F29A91-86AF-4438-8B7F-DB681C7464E1}"/>
    <cellStyle name="Normal 4 2 7 2 3 4 2" xfId="19398" xr:uid="{AF223776-D00F-433E-9DF6-6AA39FAE2E02}"/>
    <cellStyle name="Normal 4 2 7 2 3 5" xfId="12018" xr:uid="{8E3DC43B-0D89-43FB-87A2-B45CCAD08E64}"/>
    <cellStyle name="Normal 4 2 7 2 3 5 2" xfId="22231" xr:uid="{99221121-0490-43E1-A3C1-572CCB203499}"/>
    <cellStyle name="Normal 4 2 7 2 3 6" xfId="25478" xr:uid="{45364B66-9ACD-4087-BCC3-50DFA460F9B4}"/>
    <cellStyle name="Normal 4 2 7 2 3 7" xfId="14498" xr:uid="{31926F41-543B-4583-BBEE-A941A1FBF36D}"/>
    <cellStyle name="Normal 4 2 7 2 4" xfId="2633" xr:uid="{525B8BB3-B3F2-486F-815A-E8D81A79243C}"/>
    <cellStyle name="Normal 4 2 7 2 4 2" xfId="7649" xr:uid="{28106D03-A342-4ACA-B256-B66062E2C153}"/>
    <cellStyle name="Normal 4 2 7 2 4 2 2" xfId="29003" xr:uid="{92477BBE-39DA-4A7E-931E-A778BCD9D6E9}"/>
    <cellStyle name="Normal 4 2 7 2 4 2 3" xfId="16563" xr:uid="{E74430EE-437A-4F37-97C9-F84E55770455}"/>
    <cellStyle name="Normal 4 2 7 2 4 3" xfId="6481" xr:uid="{80DF3DE4-E99A-4548-8C50-B2B8CF7E5F22}"/>
    <cellStyle name="Normal 4 2 7 2 4 3 2" xfId="19396" xr:uid="{512C966D-384B-47BC-A60A-550EA72E8DAE}"/>
    <cellStyle name="Normal 4 2 7 2 4 4" xfId="12016" xr:uid="{D31FE508-14F9-4A5A-A7AC-C92A752250D2}"/>
    <cellStyle name="Normal 4 2 7 2 4 4 2" xfId="22229" xr:uid="{5BE1D4C2-EAC4-46A1-9395-17D86976C117}"/>
    <cellStyle name="Normal 4 2 7 2 4 5" xfId="23506" xr:uid="{3AEC411D-191D-4DCE-A0EC-A574A72C7238}"/>
    <cellStyle name="Normal 4 2 7 2 4 6" xfId="14496" xr:uid="{874AD1FE-C43F-4797-B27A-677D38851838}"/>
    <cellStyle name="Normal 4 2 7 2 5" xfId="3622" xr:uid="{5C19D090-B22C-4C74-B699-3B1D5EB196D0}"/>
    <cellStyle name="Normal 4 2 7 2 5 2" xfId="6923" xr:uid="{090B7E29-3448-4EB2-9E6F-E5187D7F903A}"/>
    <cellStyle name="Normal 4 2 7 2 5 2 2" xfId="28876" xr:uid="{C751A524-18B2-4C41-9EF6-9355BCFAA59E}"/>
    <cellStyle name="Normal 4 2 7 2 5 2 3" xfId="15934" xr:uid="{581CBA8A-5388-4D78-BC85-502212FBAC35}"/>
    <cellStyle name="Normal 4 2 7 2 5 3" xfId="9276" xr:uid="{DD56DEC7-46FC-49A7-9E47-1E9EF8186A84}"/>
    <cellStyle name="Normal 4 2 7 2 5 3 2" xfId="18767" xr:uid="{D9ED2256-1BDD-45A0-8DAA-2621FD1DD8DB}"/>
    <cellStyle name="Normal 4 2 7 2 5 4" xfId="11423" xr:uid="{74587CEA-648B-4934-A049-C8A9685D830E}"/>
    <cellStyle name="Normal 4 2 7 2 5 4 2" xfId="21600" xr:uid="{4CE9ECE1-0938-4386-883A-859B0ED74D3F}"/>
    <cellStyle name="Normal 4 2 7 2 5 5" xfId="23905" xr:uid="{F8F9E46E-F6D0-4A21-B611-508394C918AA}"/>
    <cellStyle name="Normal 4 2 7 2 5 6" xfId="13666" xr:uid="{F18D2365-021D-4970-B62D-353D5A40EAB2}"/>
    <cellStyle name="Normal 4 2 7 2 6" xfId="3380" xr:uid="{B5F2DD6D-D704-415A-A13E-F12CA3B1DC03}"/>
    <cellStyle name="Normal 4 2 7 2 6 2" xfId="9050" xr:uid="{F5C0D423-FA6F-4214-ADBD-ED8A5DBA5D18}"/>
    <cellStyle name="Normal 4 2 7 2 6 2 2" xfId="18473" xr:uid="{21A3A039-1EE7-4047-8BE0-5C90BB5573BB}"/>
    <cellStyle name="Normal 4 2 7 2 6 3" xfId="11141" xr:uid="{BB82466F-6A27-4905-A35D-80633962F09F}"/>
    <cellStyle name="Normal 4 2 7 2 6 3 2" xfId="21306" xr:uid="{222865CD-E0F3-4AE2-B03C-82DC1F7C6116}"/>
    <cellStyle name="Normal 4 2 7 2 6 4" xfId="24531" xr:uid="{A007A6C4-D58B-4AB4-A810-8059EB404A96}"/>
    <cellStyle name="Normal 4 2 7 2 6 5" xfId="15640" xr:uid="{C6686BDE-17B0-437D-97F3-D6B5ACD396CD}"/>
    <cellStyle name="Normal 4 2 7 2 7" xfId="4323" xr:uid="{FEAF04C2-75E0-4EDC-9EA8-3221320FD2F8}"/>
    <cellStyle name="Normal 4 2 7 2 7 2" xfId="9766" xr:uid="{2B2A55E3-FDB7-4B88-84A9-9121C1D7F7CB}"/>
    <cellStyle name="Normal 4 2 7 2 7 2 2" xfId="19715" xr:uid="{3274C1AC-116C-4E07-940B-08249CE05482}"/>
    <cellStyle name="Normal 4 2 7 2 7 3" xfId="12332" xr:uid="{62FE361F-41FC-4E7F-B322-DF1E9FDD79CA}"/>
    <cellStyle name="Normal 4 2 7 2 7 3 2" xfId="22548" xr:uid="{0EF7A5F0-FB09-41F2-98F4-F0A8C7F1A236}"/>
    <cellStyle name="Normal 4 2 7 2 7 4" xfId="16882" xr:uid="{8FE92335-F039-476C-A3DF-AAFF17934821}"/>
    <cellStyle name="Normal 4 2 7 2 8" xfId="8115" xr:uid="{0C8A37AE-E851-496A-A73B-3628B18DDD4A}"/>
    <cellStyle name="Normal 4 2 7 2 8 2" xfId="15176" xr:uid="{B9058158-5AD5-4B9E-94CC-11C47F72B924}"/>
    <cellStyle name="Normal 4 2 7 2 9" xfId="8700" xr:uid="{3F1A8E9E-A766-405D-AD46-790F2459FDD0}"/>
    <cellStyle name="Normal 4 2 7 2 9 2" xfId="18009" xr:uid="{F5926C57-307C-4379-9C26-4C223B0E6482}"/>
    <cellStyle name="Normal 4 2 7 3" xfId="1116" xr:uid="{00000000-0005-0000-0000-00005C040000}"/>
    <cellStyle name="Normal 4 2 7 3 2" xfId="2130" xr:uid="{5D5D6C73-6945-4D7B-9C62-C2F4BFAA78F5}"/>
    <cellStyle name="Normal 4 2 7 3 2 2" xfId="7323" xr:uid="{6386ADF0-ED75-43CC-94E2-1F2B508EE4E6}"/>
    <cellStyle name="Normal 4 2 7 3 2 2 2" xfId="25146" xr:uid="{503DE5C5-03A6-4057-9006-927B36157E5E}"/>
    <cellStyle name="Normal 4 2 7 3 2 2 3" xfId="28766" xr:uid="{36641177-252F-4114-9858-EE56E83FE448}"/>
    <cellStyle name="Normal 4 2 7 3 2 2 4" xfId="16566" xr:uid="{D06397DC-63D2-4CDD-BCB6-DA92DE56C65C}"/>
    <cellStyle name="Normal 4 2 7 3 2 3" xfId="5982" xr:uid="{041628CF-8976-4686-8FCD-BD539061B929}"/>
    <cellStyle name="Normal 4 2 7 3 2 3 2" xfId="29258" xr:uid="{EEF2FE3E-55BD-4E33-BC38-A63C09D6860D}"/>
    <cellStyle name="Normal 4 2 7 3 2 3 3" xfId="19399" xr:uid="{18BCC4EE-0D97-4116-9108-C027B1457DFC}"/>
    <cellStyle name="Normal 4 2 7 3 2 4" xfId="12019" xr:uid="{7A8F72BF-80FE-4EFB-BDD7-A3AF73AEEE58}"/>
    <cellStyle name="Normal 4 2 7 3 2 4 2" xfId="22232" xr:uid="{6F48D0C3-0DE6-4A46-A5D0-ACA1811ECF0C}"/>
    <cellStyle name="Normal 4 2 7 3 2 5" xfId="24107" xr:uid="{3652F233-7D55-4362-BD8D-90771953F0D7}"/>
    <cellStyle name="Normal 4 2 7 3 2 6" xfId="14499" xr:uid="{7ED0E8BE-87DD-4686-BCED-65A5F22E0363}"/>
    <cellStyle name="Normal 4 2 7 3 3" xfId="3693" xr:uid="{579C1452-F25B-4B1A-A7C0-680983E863B4}"/>
    <cellStyle name="Normal 4 2 7 3 3 2" xfId="6925" xr:uid="{DC37EFDD-ADFF-45C1-8E09-30519BE7C179}"/>
    <cellStyle name="Normal 4 2 7 3 3 2 2" xfId="26886" xr:uid="{06DF20B2-134A-4FE6-9EFF-1FF43287F227}"/>
    <cellStyle name="Normal 4 2 7 3 3 2 3" xfId="16056" xr:uid="{66886C95-B596-466F-81CF-35FAE95A3996}"/>
    <cellStyle name="Normal 4 2 7 3 3 3" xfId="9382" xr:uid="{75D5EC0B-4C19-4403-967E-1C5A5F22F950}"/>
    <cellStyle name="Normal 4 2 7 3 3 3 2" xfId="18889" xr:uid="{E450FCBE-C2A1-4054-A7AE-F7D129DA704F}"/>
    <cellStyle name="Normal 4 2 7 3 3 4" xfId="11545" xr:uid="{0F14742C-B60F-446A-B2D2-48FDB6A49C99}"/>
    <cellStyle name="Normal 4 2 7 3 3 4 2" xfId="21722" xr:uid="{5BC37F47-A4C8-4609-86F4-ABBACDCF211D}"/>
    <cellStyle name="Normal 4 2 7 3 3 5" xfId="24424" xr:uid="{4064F3A9-74CE-4A4F-A275-6A7BFC7A5DE1}"/>
    <cellStyle name="Normal 4 2 7 3 3 6" xfId="13843" xr:uid="{417ACE8E-32ED-4FB7-8AC0-541348FD653A}"/>
    <cellStyle name="Normal 4 2 7 3 4" xfId="4612" xr:uid="{5CCC3CF0-9EF6-4AEB-9334-FBF45D9E7E62}"/>
    <cellStyle name="Normal 4 2 7 3 4 2" xfId="9949" xr:uid="{DF61B448-CBFB-42A0-B2F2-4260F7B097AB}"/>
    <cellStyle name="Normal 4 2 7 3 4 2 2" xfId="29396" xr:uid="{8A01D421-85FE-4E7C-A8EA-D5954B1901A3}"/>
    <cellStyle name="Normal 4 2 7 3 4 2 3" xfId="19946" xr:uid="{BAB2DBA9-9078-4C13-837C-5E9B8ECFCC3F}"/>
    <cellStyle name="Normal 4 2 7 3 4 3" xfId="12561" xr:uid="{6ED33C51-DDDC-4424-ADD6-77AB586BFADA}"/>
    <cellStyle name="Normal 4 2 7 3 4 3 2" xfId="22779" xr:uid="{06CA331C-3FF0-4F9E-B5EA-7BDD775EF10E}"/>
    <cellStyle name="Normal 4 2 7 3 4 4" xfId="24561" xr:uid="{B9DF259D-31EB-4B06-B702-CB70FAD65BAF}"/>
    <cellStyle name="Normal 4 2 7 3 4 5" xfId="17113" xr:uid="{BFB8C0C5-6984-49D7-AC38-12E87FAECE90}"/>
    <cellStyle name="Normal 4 2 7 3 5" xfId="8116" xr:uid="{56C24069-BAA7-4853-A699-02A8791ABFD0}"/>
    <cellStyle name="Normal 4 2 7 3 5 2" xfId="27942" xr:uid="{3A49A075-0B6C-41D5-9DCF-BFE9379D9FCF}"/>
    <cellStyle name="Normal 4 2 7 3 5 3" xfId="15178" xr:uid="{7B77613F-73EA-48E4-B3EB-5A4D6F2866F8}"/>
    <cellStyle name="Normal 4 2 7 3 6" xfId="8702" xr:uid="{B2675681-72AA-4A4B-89E3-9DA441162BBB}"/>
    <cellStyle name="Normal 4 2 7 3 6 2" xfId="18011" xr:uid="{A59DB1FC-494E-4BB2-B913-12CC49EF4977}"/>
    <cellStyle name="Normal 4 2 7 3 7" xfId="10717" xr:uid="{161759C0-5FD1-4C22-A890-D288FB84DC5C}"/>
    <cellStyle name="Normal 4 2 7 3 7 2" xfId="20844" xr:uid="{25048F0E-4F3B-49F9-9210-2D14FEE38C67}"/>
    <cellStyle name="Normal 4 2 7 3 8" xfId="25940" xr:uid="{EFD50A29-D261-40AF-B1D0-7D096958BB64}"/>
    <cellStyle name="Normal 4 2 7 3 9" xfId="13360" xr:uid="{5F0948A2-91C8-409D-BE12-9F41FE2BA703}"/>
    <cellStyle name="Normal 4 2 7 4" xfId="1117" xr:uid="{00000000-0005-0000-0000-00005D040000}"/>
    <cellStyle name="Normal 4 2 7 4 2" xfId="4939" xr:uid="{EDE2D441-9DD0-42B6-BC9E-EFA06FF3A604}"/>
    <cellStyle name="Normal 4 2 7 4 2 2" xfId="10210" xr:uid="{641C717C-762A-423A-8DD0-B45C1266F975}"/>
    <cellStyle name="Normal 4 2 7 4 2 2 2" xfId="29628" xr:uid="{B833CEDA-D017-4E6F-BF38-404FBC26F0C7}"/>
    <cellStyle name="Normal 4 2 7 4 2 2 3" xfId="20285" xr:uid="{69110AFD-054C-4145-B99A-7EBF0EE0F6B8}"/>
    <cellStyle name="Normal 4 2 7 4 2 3" xfId="12888" xr:uid="{39347659-3D77-42A8-837B-FB87D71F7844}"/>
    <cellStyle name="Normal 4 2 7 4 2 3 2" xfId="23118" xr:uid="{93265653-4C62-4476-BC5F-F5507FF9FBFF}"/>
    <cellStyle name="Normal 4 2 7 4 2 4" xfId="24132" xr:uid="{ADB977B6-CDFD-46F8-AF28-3E83DDB1A02C}"/>
    <cellStyle name="Normal 4 2 7 4 2 5" xfId="17452" xr:uid="{C1B4377F-85D9-4213-BFFC-D1DC51736EB0}"/>
    <cellStyle name="Normal 4 2 7 4 3" xfId="5983" xr:uid="{6CD65A84-B15F-4B48-9620-B1D5AD864EAA}"/>
    <cellStyle name="Normal 4 2 7 4 3 2" xfId="28053" xr:uid="{A62CBA57-5E66-4F61-B4F1-846292EA3A7B}"/>
    <cellStyle name="Normal 4 2 7 4 3 3" xfId="15179" xr:uid="{0AA1026E-99EB-47FC-B358-7DC5FE90AD2A}"/>
    <cellStyle name="Normal 4 2 7 4 4" xfId="8703" xr:uid="{C8FE1B2C-2542-4452-8150-9A0AB319DBAA}"/>
    <cellStyle name="Normal 4 2 7 4 4 2" xfId="18012" xr:uid="{D7002352-A93A-4E1B-BE5E-339C03486394}"/>
    <cellStyle name="Normal 4 2 7 4 5" xfId="10718" xr:uid="{BDC72C29-5558-4F4D-BC0D-61B61A117627}"/>
    <cellStyle name="Normal 4 2 7 4 5 2" xfId="20845" xr:uid="{6DA17ED8-C322-4652-9AE3-B7AF32828413}"/>
    <cellStyle name="Normal 4 2 7 4 6" xfId="24458" xr:uid="{5FCF710C-FB1C-4C27-9C7C-30013E17F6F6}"/>
    <cellStyle name="Normal 4 2 7 4 7" xfId="14500" xr:uid="{1B866582-1EA6-4846-873F-60B0E4A8823E}"/>
    <cellStyle name="Normal 4 2 7 5" xfId="2127" xr:uid="{28382DC4-D98C-429F-AB14-0F69B6755286}"/>
    <cellStyle name="Normal 4 2 7 5 2" xfId="7321" xr:uid="{C99E88CD-1977-4D69-9B98-D2FDB388160F}"/>
    <cellStyle name="Normal 4 2 7 5 2 2" xfId="25041" xr:uid="{73FA7448-7271-48F2-8197-0F8AC13C83C9}"/>
    <cellStyle name="Normal 4 2 7 5 2 3" xfId="26644" xr:uid="{1A2580B3-9DA7-4123-86B2-657615F3D996}"/>
    <cellStyle name="Normal 4 2 7 5 2 4" xfId="16198" xr:uid="{E0EE9667-0DB9-4469-806F-DD9984294523}"/>
    <cellStyle name="Normal 4 2 7 5 3" xfId="5979" xr:uid="{E4588C14-6A4C-4B3B-B31C-466175C224FF}"/>
    <cellStyle name="Normal 4 2 7 5 3 2" xfId="29102" xr:uid="{73D7B741-617E-4CD9-ADD3-73F0BF1E5B03}"/>
    <cellStyle name="Normal 4 2 7 5 3 3" xfId="19031" xr:uid="{8BFBDD74-556F-41AF-B1DF-11ACEB4FEA9B}"/>
    <cellStyle name="Normal 4 2 7 5 4" xfId="11676" xr:uid="{5A0E83EC-FB62-4E91-898A-280C2F0949F6}"/>
    <cellStyle name="Normal 4 2 7 5 4 2" xfId="21864" xr:uid="{8E671FE1-C776-4092-8B7E-065304C9A813}"/>
    <cellStyle name="Normal 4 2 7 5 5" xfId="25789" xr:uid="{6445D2BA-AB1F-44A5-8357-E3CBE2D7637D}"/>
    <cellStyle name="Normal 4 2 7 5 6" xfId="14058" xr:uid="{8719C3BB-90EB-4FCB-BBDD-9A3D04B368A3}"/>
    <cellStyle name="Normal 4 2 7 6" xfId="3500" xr:uid="{826445E5-65CE-406A-81CB-599DFF86FFD8}"/>
    <cellStyle name="Normal 4 2 7 6 2" xfId="6922" xr:uid="{10197B49-BBA4-46F6-88CB-9CFAA83FF64D}"/>
    <cellStyle name="Normal 4 2 7 6 2 2" xfId="27731" xr:uid="{FA8693A5-640D-436D-B2D1-E8447C2027E6}"/>
    <cellStyle name="Normal 4 2 7 6 2 3" xfId="15783" xr:uid="{C00725AE-0F11-426E-8183-BB55C35BD5BF}"/>
    <cellStyle name="Normal 4 2 7 6 3" xfId="9154" xr:uid="{87AC0F82-487D-4823-9C4F-EDF1DB200E78}"/>
    <cellStyle name="Normal 4 2 7 6 3 2" xfId="18616" xr:uid="{F1E9C83F-DD63-4202-BA6F-663BD5925556}"/>
    <cellStyle name="Normal 4 2 7 6 4" xfId="11274" xr:uid="{719B7535-2D48-4271-A71F-7A535A074B29}"/>
    <cellStyle name="Normal 4 2 7 6 4 2" xfId="21449" xr:uid="{B06BB33E-98D5-4532-97EF-61925C4EB32E}"/>
    <cellStyle name="Normal 4 2 7 6 5" xfId="25630" xr:uid="{B2F2000C-85E7-4591-B2EF-17538FA8BBD1}"/>
    <cellStyle name="Normal 4 2 7 6 6" xfId="13501" xr:uid="{36E21DB7-4F97-42B3-8D1F-B68A481F9D92}"/>
    <cellStyle name="Normal 4 2 7 7" xfId="3295" xr:uid="{0248B8C0-402A-4242-8BF0-7B71387085EE}"/>
    <cellStyle name="Normal 4 2 7 7 2" xfId="8982" xr:uid="{AF51E3BF-2A0E-4112-9AE5-3085B0FA10BC}"/>
    <cellStyle name="Normal 4 2 7 7 2 2" xfId="18374" xr:uid="{41377AAD-2459-43FC-8B8C-1262C58C3F47}"/>
    <cellStyle name="Normal 4 2 7 7 3" xfId="11056" xr:uid="{E430D73B-668D-4844-8B72-4C2D22E81ABB}"/>
    <cellStyle name="Normal 4 2 7 7 3 2" xfId="21207" xr:uid="{6692E198-5F9D-4836-8008-6E2621CC530D}"/>
    <cellStyle name="Normal 4 2 7 7 4" xfId="23802" xr:uid="{F5299B1B-FFFA-4099-8FD4-32A3AFD2CA5F}"/>
    <cellStyle name="Normal 4 2 7 7 5" xfId="15541" xr:uid="{A97BA917-BC35-48DE-887E-D02624194972}"/>
    <cellStyle name="Normal 4 2 7 8" xfId="4405" xr:uid="{F68BA6C1-DE04-43BC-9D5D-36B04986E2F7}"/>
    <cellStyle name="Normal 4 2 7 8 2" xfId="9824" xr:uid="{5BC3C451-A70E-46E6-AD66-40978539DE18}"/>
    <cellStyle name="Normal 4 2 7 8 2 2" xfId="19791" xr:uid="{3F5723D3-D7F4-4AEB-AD30-22E06A4B6323}"/>
    <cellStyle name="Normal 4 2 7 8 3" xfId="12406" xr:uid="{26E01981-DFC3-4378-BAB2-B3006304ADF1}"/>
    <cellStyle name="Normal 4 2 7 8 3 2" xfId="22624" xr:uid="{256A2231-1A51-416E-B0DD-88225D7B9BF8}"/>
    <cellStyle name="Normal 4 2 7 8 4" xfId="16958" xr:uid="{241324A1-CD12-45AD-A01C-230054723F36}"/>
    <cellStyle name="Normal 4 2 7 9" xfId="8114" xr:uid="{8613B28B-7DBE-4F5B-91F7-2639008A3F80}"/>
    <cellStyle name="Normal 4 2 7 9 2" xfId="15175" xr:uid="{5BAE27AE-92BC-4ECC-9A37-4E666F6AF52E}"/>
    <cellStyle name="Normal 4 2 8" xfId="1118" xr:uid="{00000000-0005-0000-0000-00005E040000}"/>
    <cellStyle name="Normal 4 2 8 10" xfId="10719" xr:uid="{B91A28F5-12C3-489E-A42D-3AAB70098366}"/>
    <cellStyle name="Normal 4 2 8 10 2" xfId="20846" xr:uid="{E1E170F2-3EFB-4322-A50A-0290AEC8D330}"/>
    <cellStyle name="Normal 4 2 8 11" xfId="24191" xr:uid="{DF8FE118-8BF1-4D77-A1B5-8D865FF72950}"/>
    <cellStyle name="Normal 4 2 8 12" xfId="13203" xr:uid="{D12C32FB-A0CB-47E4-AFB9-27E383FB430B}"/>
    <cellStyle name="Normal 4 2 8 2" xfId="1119" xr:uid="{00000000-0005-0000-0000-00005F040000}"/>
    <cellStyle name="Normal 4 2 8 2 2" xfId="1120" xr:uid="{00000000-0005-0000-0000-000060040000}"/>
    <cellStyle name="Normal 4 2 8 2 2 2" xfId="2133" xr:uid="{BEFFA682-8582-48C8-813F-DB8FE6893B40}"/>
    <cellStyle name="Normal 4 2 8 2 2 2 2" xfId="7326" xr:uid="{2C1E449F-B0D8-4AAF-8A6D-EAC00F4EFA95}"/>
    <cellStyle name="Normal 4 2 8 2 2 2 3" xfId="5986" xr:uid="{0BFD11A1-A528-4B1E-A678-8A38AC168DCD}"/>
    <cellStyle name="Normal 4 2 8 2 2 2 4" xfId="15182" xr:uid="{E1BC6162-65E5-4D1B-9E0F-5ED82801B4F9}"/>
    <cellStyle name="Normal 4 2 8 2 2 3" xfId="5277" xr:uid="{AF8E0AFE-C3BE-4847-A08E-308074BDD3EA}"/>
    <cellStyle name="Normal 4 2 8 2 2 3 2" xfId="6928" xr:uid="{F9844A8D-1081-4E78-869B-89401001EDCB}"/>
    <cellStyle name="Normal 4 2 8 2 2 3 3" xfId="27763" xr:uid="{19444884-86DF-417E-9412-3F2D9B3133EA}"/>
    <cellStyle name="Normal 4 2 8 2 2 3 4" xfId="18015" xr:uid="{3C024833-66B1-4082-996A-66F96027D145}"/>
    <cellStyle name="Normal 4 2 8 2 2 4" xfId="5506" xr:uid="{BEE4DF8E-48E4-4EE3-8DB2-0738D4BDFA5C}"/>
    <cellStyle name="Normal 4 2 8 2 2 4 2" xfId="29770" xr:uid="{5A1C8C87-2B9B-4ADA-9577-0DF0DA4A6790}"/>
    <cellStyle name="Normal 4 2 8 2 2 4 3" xfId="20848" xr:uid="{B007AC42-D145-4EBD-B057-D935962FFDE3}"/>
    <cellStyle name="Normal 4 2 8 2 2 5" xfId="24419" xr:uid="{782AA9F0-3058-44C7-9AEA-11385ECE71F4}"/>
    <cellStyle name="Normal 4 2 8 2 2 6" xfId="14501" xr:uid="{1584F304-2215-40E9-9943-A482C857263B}"/>
    <cellStyle name="Normal 4 2 8 2 3" xfId="2132" xr:uid="{E5CFF8D4-E38A-48A4-A26A-6031B26B3919}"/>
    <cellStyle name="Normal 4 2 8 2 3 2" xfId="7325" xr:uid="{07E0BE59-4D60-4C7F-B92F-B98F5BF4A7E6}"/>
    <cellStyle name="Normal 4 2 8 2 3 2 2" xfId="27246" xr:uid="{8E2B87C2-16F1-4577-9398-7E1FBDDC9845}"/>
    <cellStyle name="Normal 4 2 8 2 3 2 3" xfId="16057" xr:uid="{2EBA31B2-0F04-45F3-958F-73B7954FE38A}"/>
    <cellStyle name="Normal 4 2 8 2 3 3" xfId="5985" xr:uid="{45EAD337-6229-4FC9-BBBA-9FA55814B116}"/>
    <cellStyle name="Normal 4 2 8 2 3 3 2" xfId="18890" xr:uid="{A3D8F3C1-96E6-467E-B338-BD4B4439599D}"/>
    <cellStyle name="Normal 4 2 8 2 3 4" xfId="11546" xr:uid="{4470D8AE-6534-45CE-B6F0-F3A813FFD6E2}"/>
    <cellStyle name="Normal 4 2 8 2 3 4 2" xfId="21723" xr:uid="{9210F767-B0AF-4CA9-BA50-39476B452C46}"/>
    <cellStyle name="Normal 4 2 8 2 3 5" xfId="24926" xr:uid="{6D6BAAF7-B4D9-4B59-B192-EE2DD8681104}"/>
    <cellStyle name="Normal 4 2 8 2 3 6" xfId="13845" xr:uid="{065C2CEC-3E04-4565-8A58-AA3501C970C4}"/>
    <cellStyle name="Normal 4 2 8 2 4" xfId="4613" xr:uid="{56A540CD-FE44-4A3D-8F7C-0B27E491B654}"/>
    <cellStyle name="Normal 4 2 8 2 4 2" xfId="6927" xr:uid="{0DB2ADFD-795D-49F2-B211-B97152285DC8}"/>
    <cellStyle name="Normal 4 2 8 2 4 2 2" xfId="29397" xr:uid="{A559134D-AC1E-44F4-B229-3ADA9F241428}"/>
    <cellStyle name="Normal 4 2 8 2 4 2 3" xfId="19947" xr:uid="{3185D40A-E529-4D6F-A103-A289C1440F89}"/>
    <cellStyle name="Normal 4 2 8 2 4 3" xfId="12562" xr:uid="{0E3E5D00-449B-4947-92AD-71BB36168190}"/>
    <cellStyle name="Normal 4 2 8 2 4 3 2" xfId="22780" xr:uid="{97BE11CA-998F-4425-976A-95EE082441AF}"/>
    <cellStyle name="Normal 4 2 8 2 4 4" xfId="25382" xr:uid="{DBA462E0-6CEB-4328-B235-A51E5B9BE3E9}"/>
    <cellStyle name="Normal 4 2 8 2 4 5" xfId="17114" xr:uid="{F6CF20DE-FE45-479A-81E9-D614FF57F495}"/>
    <cellStyle name="Normal 4 2 8 2 5" xfId="5362" xr:uid="{E110A847-A38E-4B77-9CBA-FD4DF21D4A1A}"/>
    <cellStyle name="Normal 4 2 8 2 5 2" xfId="28855" xr:uid="{07FF1489-0BF4-48AE-A59F-4F410C1B4DD3}"/>
    <cellStyle name="Normal 4 2 8 2 5 3" xfId="15181" xr:uid="{5C567A33-E7E4-4C50-ADFD-2860A47A799D}"/>
    <cellStyle name="Normal 4 2 8 2 6" xfId="8705" xr:uid="{D9495605-7B4A-4111-A534-B6326D4730CC}"/>
    <cellStyle name="Normal 4 2 8 2 6 2" xfId="18014" xr:uid="{635D06E5-3614-40AE-AD7A-2567659FEE2F}"/>
    <cellStyle name="Normal 4 2 8 2 7" xfId="10720" xr:uid="{A76C46ED-5218-457C-9903-E287F893064D}"/>
    <cellStyle name="Normal 4 2 8 2 7 2" xfId="20847" xr:uid="{FCD70BE3-55EE-4D05-A95F-39D10FE71A89}"/>
    <cellStyle name="Normal 4 2 8 2 8" xfId="24004" xr:uid="{554F02F7-735B-4F34-8A33-512C8DF69473}"/>
    <cellStyle name="Normal 4 2 8 2 9" xfId="13361" xr:uid="{05D25C2D-FCBC-4402-A933-C1BAE14A39C2}"/>
    <cellStyle name="Normal 4 2 8 3" xfId="1121" xr:uid="{00000000-0005-0000-0000-000061040000}"/>
    <cellStyle name="Normal 4 2 8 3 2" xfId="2134" xr:uid="{249673AF-D17C-4357-998E-87946E5F8D12}"/>
    <cellStyle name="Normal 4 2 8 3 2 2" xfId="7327" xr:uid="{BFC94B32-3FE5-4AA5-B0BD-F02A396A4212}"/>
    <cellStyle name="Normal 4 2 8 3 2 2 2" xfId="29629" xr:uid="{BC08A97C-285B-43D4-92A5-136903AE7844}"/>
    <cellStyle name="Normal 4 2 8 3 2 2 3" xfId="20286" xr:uid="{07EADF00-2F75-4F6B-B5A2-81447E3725EB}"/>
    <cellStyle name="Normal 4 2 8 3 2 3" xfId="5987" xr:uid="{0E07055C-4029-442D-A978-82683C77DACE}"/>
    <cellStyle name="Normal 4 2 8 3 2 3 2" xfId="23119" xr:uid="{93AF0646-EC36-4A2B-84C4-FAE1F4915D11}"/>
    <cellStyle name="Normal 4 2 8 3 2 4" xfId="26105" xr:uid="{759F4B73-7A75-4041-BB33-026E4B72CB8F}"/>
    <cellStyle name="Normal 4 2 8 3 2 5" xfId="17453" xr:uid="{9CC4BBDE-6164-401B-93CB-F89F60AA0871}"/>
    <cellStyle name="Normal 4 2 8 3 3" xfId="5218" xr:uid="{9ACEB55A-FA4F-454F-82F3-9A3730853E58}"/>
    <cellStyle name="Normal 4 2 8 3 3 2" xfId="6929" xr:uid="{D07AB551-6651-4395-8F7E-2C16F82D1B7B}"/>
    <cellStyle name="Normal 4 2 8 3 3 3" xfId="26535" xr:uid="{4D47D26C-F06D-403C-B1C4-2BAA1D9123FC}"/>
    <cellStyle name="Normal 4 2 8 3 3 4" xfId="15183" xr:uid="{FE09A45F-D885-4A53-9827-710E47462FC5}"/>
    <cellStyle name="Normal 4 2 8 3 4" xfId="5420" xr:uid="{E3DAC4B7-B665-44D4-9510-1BF00FBB4594}"/>
    <cellStyle name="Normal 4 2 8 3 4 2" xfId="27981" xr:uid="{5CFA83D5-433D-4584-ACB2-B0C422BF44C0}"/>
    <cellStyle name="Normal 4 2 8 3 4 3" xfId="26332" xr:uid="{1408FD79-6E94-4C04-B232-D950FFEE1F0C}"/>
    <cellStyle name="Normal 4 2 8 3 4 4" xfId="18016" xr:uid="{E6DFFF64-327B-4CC8-ADC8-999D98C74FF7}"/>
    <cellStyle name="Normal 4 2 8 3 5" xfId="10721" xr:uid="{3BD552AF-98CD-44FD-BBFB-2DD6C5F25114}"/>
    <cellStyle name="Normal 4 2 8 3 5 2" xfId="29771" xr:uid="{47693006-A389-4709-B1D9-6C43D74B38F3}"/>
    <cellStyle name="Normal 4 2 8 3 5 3" xfId="20849" xr:uid="{E61C8868-F37C-483C-96D6-0C45B986BF21}"/>
    <cellStyle name="Normal 4 2 8 3 6" xfId="23852" xr:uid="{A86EF77E-04B3-46A1-BCB4-E6DD3AC9732C}"/>
    <cellStyle name="Normal 4 2 8 3 7" xfId="14502" xr:uid="{A70E84FC-5447-4067-8D2B-40D9BFB84969}"/>
    <cellStyle name="Normal 4 2 8 4" xfId="1122" xr:uid="{00000000-0005-0000-0000-000062040000}"/>
    <cellStyle name="Normal 4 2 8 4 2" xfId="6930" xr:uid="{0F5F19B2-5087-4D90-A62A-C0C63EBF34A2}"/>
    <cellStyle name="Normal 4 2 8 4 2 2" xfId="25329" xr:uid="{11A9BDFE-8040-4E9E-951B-6E4CF31DCBDB}"/>
    <cellStyle name="Normal 4 2 8 4 2 3" xfId="28068" xr:uid="{612DD69D-D79C-495E-A7E5-3DD2311CCA24}"/>
    <cellStyle name="Normal 4 2 8 4 2 4" xfId="15184" xr:uid="{03246FF0-1017-4E35-88AF-1FE69C5BD4FB}"/>
    <cellStyle name="Normal 4 2 8 4 3" xfId="5988" xr:uid="{D47CAE31-1DC8-46CD-A162-3E678BA860EB}"/>
    <cellStyle name="Normal 4 2 8 4 3 2" xfId="27931" xr:uid="{FDA8CDCB-E0B1-4081-9EEC-A2EBB4241E89}"/>
    <cellStyle name="Normal 4 2 8 4 3 3" xfId="18017" xr:uid="{76FAD77A-DC81-4AED-92EF-7D880FAF9D70}"/>
    <cellStyle name="Normal 4 2 8 4 4" xfId="10722" xr:uid="{D5887DF2-92B1-45F7-91DB-38E39714D831}"/>
    <cellStyle name="Normal 4 2 8 4 4 2" xfId="20850" xr:uid="{1A9C20F0-E5E1-4046-BD3B-1A9747C990F3}"/>
    <cellStyle name="Normal 4 2 8 4 5" xfId="25590" xr:uid="{7EBCB26C-284D-4BF9-9787-E04036232F64}"/>
    <cellStyle name="Normal 4 2 8 4 6" xfId="14059" xr:uid="{1AB4796A-2597-46D4-AFA0-CFB6C7385FA6}"/>
    <cellStyle name="Normal 4 2 8 5" xfId="2131" xr:uid="{53A97F5A-A4F2-4F7B-B2AC-42DEEBA5C6DE}"/>
    <cellStyle name="Normal 4 2 8 5 2" xfId="7324" xr:uid="{EC40A426-F99C-4F7F-A98B-BAC7A7C85735}"/>
    <cellStyle name="Normal 4 2 8 5 2 2" xfId="28427" xr:uid="{F7C944BA-E8B1-4AEA-B65C-B243C70FF2A2}"/>
    <cellStyle name="Normal 4 2 8 5 2 3" xfId="15843" xr:uid="{6BBDCEDD-1EEB-4CBC-BCA5-D0F45D2F3C69}"/>
    <cellStyle name="Normal 4 2 8 5 3" xfId="5984" xr:uid="{69C7B2C9-0AF7-4E32-907E-62A8B7031E51}"/>
    <cellStyle name="Normal 4 2 8 5 3 2" xfId="18676" xr:uid="{9FDEE9BA-D07A-414B-AB43-3F202892CC48}"/>
    <cellStyle name="Normal 4 2 8 5 4" xfId="11334" xr:uid="{8C8EBEDC-3096-4DD0-9C42-C470E68FACEE}"/>
    <cellStyle name="Normal 4 2 8 5 4 2" xfId="21509" xr:uid="{46DCDC4B-FC7F-477C-911B-41CA65932676}"/>
    <cellStyle name="Normal 4 2 8 5 5" xfId="24765" xr:uid="{48BC32A7-752E-4581-9EB9-44215758FA0C}"/>
    <cellStyle name="Normal 4 2 8 5 6" xfId="13561" xr:uid="{00CF30A9-A543-4ABD-8B59-55AAD94BA509}"/>
    <cellStyle name="Normal 4 2 8 6" xfId="3381" xr:uid="{9E09C71B-2507-4C77-A2E1-D28FD6ABDBFF}"/>
    <cellStyle name="Normal 4 2 8 6 2" xfId="6926" xr:uid="{3118A676-76EE-44C5-800D-10A1FEBC2782}"/>
    <cellStyle name="Normal 4 2 8 6 2 2" xfId="28434" xr:uid="{D11F2BB0-E81C-45AF-952E-D030DEB52421}"/>
    <cellStyle name="Normal 4 2 8 6 2 3" xfId="18474" xr:uid="{1CB5A1C5-B1C8-4FF5-8E90-8A250B82EEE8}"/>
    <cellStyle name="Normal 4 2 8 6 3" xfId="11142" xr:uid="{10C9E9C5-8D62-43E7-B44F-65FF638DFCE9}"/>
    <cellStyle name="Normal 4 2 8 6 3 2" xfId="21307" xr:uid="{E380DA99-AC9F-49DF-B316-444040FB0B65}"/>
    <cellStyle name="Normal 4 2 8 6 4" xfId="23629" xr:uid="{1E1218EB-BDF0-423F-A190-1282B6795C3C}"/>
    <cellStyle name="Normal 4 2 8 6 5" xfId="15641" xr:uid="{8FD7A81D-23D4-427E-B29D-C84E4A1DA26B}"/>
    <cellStyle name="Normal 4 2 8 7" xfId="4406" xr:uid="{F4E70BC8-29C4-450F-8183-23464E33AF6F}"/>
    <cellStyle name="Normal 4 2 8 7 2" xfId="9825" xr:uid="{1C3E0EE1-89BC-45F3-838E-D4E864FD995A}"/>
    <cellStyle name="Normal 4 2 8 7 2 2" xfId="19792" xr:uid="{2D70E34D-E49E-4706-BB38-631746C0EA2A}"/>
    <cellStyle name="Normal 4 2 8 7 3" xfId="12407" xr:uid="{CAE11216-9CBF-4D5F-9951-27FC46153805}"/>
    <cellStyle name="Normal 4 2 8 7 3 2" xfId="22625" xr:uid="{83DB9187-7012-4049-8978-510F4125404C}"/>
    <cellStyle name="Normal 4 2 8 7 4" xfId="27396" xr:uid="{CDBF7AA6-52FA-4516-8346-1F6E5A4A7FB5}"/>
    <cellStyle name="Normal 4 2 8 7 5" xfId="16959" xr:uid="{D637B4B8-4321-4AB0-B1F1-EE1BA0B0EB40}"/>
    <cellStyle name="Normal 4 2 8 8" xfId="8117" xr:uid="{A09ACE33-6E02-4C4C-9C67-7BAD8DCF7DAB}"/>
    <cellStyle name="Normal 4 2 8 8 2" xfId="15180" xr:uid="{ED7BEB76-D9FD-4975-9F94-724418037863}"/>
    <cellStyle name="Normal 4 2 8 9" xfId="8704" xr:uid="{967565B9-B2DB-46D2-92A7-35E0B3B568AF}"/>
    <cellStyle name="Normal 4 2 8 9 2" xfId="18013" xr:uid="{093F8D37-DF30-41CE-9D3F-C1A62C146EC7}"/>
    <cellStyle name="Normal 4 2 9" xfId="1123" xr:uid="{00000000-0005-0000-0000-000063040000}"/>
    <cellStyle name="Normal 4 2 9 10" xfId="25218" xr:uid="{2E4B9FFE-9F14-4931-8BC7-0D174988FA61}"/>
    <cellStyle name="Normal 4 2 9 11" xfId="13204" xr:uid="{D4A7F740-3B9F-4650-8014-4A6E58C09F9D}"/>
    <cellStyle name="Normal 4 2 9 2" xfId="1124" xr:uid="{00000000-0005-0000-0000-000064040000}"/>
    <cellStyle name="Normal 4 2 9 2 2" xfId="2136" xr:uid="{021EE857-6730-4AB6-8CA2-0FEA1E2C347D}"/>
    <cellStyle name="Normal 4 2 9 2 2 2" xfId="7329" xr:uid="{EDC60580-E037-423B-9630-55D6D556086F}"/>
    <cellStyle name="Normal 4 2 9 2 2 2 2" xfId="28322" xr:uid="{AA16DD2E-87CE-4C10-9157-E035F7A32CA0}"/>
    <cellStyle name="Normal 4 2 9 2 2 2 3" xfId="26954" xr:uid="{7680EE4D-A51F-4E9A-B49C-94C1CCA32520}"/>
    <cellStyle name="Normal 4 2 9 2 2 2 4" xfId="16567" xr:uid="{91E26D7C-4ED1-45B5-992C-AAE149C65EB7}"/>
    <cellStyle name="Normal 4 2 9 2 2 3" xfId="5990" xr:uid="{274AADCD-6B28-4E96-B6AF-599A007E5C8C}"/>
    <cellStyle name="Normal 4 2 9 2 2 3 2" xfId="29259" xr:uid="{622A0EA2-D91F-4811-B9E3-2708211480E4}"/>
    <cellStyle name="Normal 4 2 9 2 2 3 3" xfId="19400" xr:uid="{F0553978-D8D8-468C-95D9-214553BAB90F}"/>
    <cellStyle name="Normal 4 2 9 2 2 4" xfId="12020" xr:uid="{B7F9692C-4E74-42FB-9059-BB405884AABC}"/>
    <cellStyle name="Normal 4 2 9 2 2 4 2" xfId="22233" xr:uid="{FD0EF9D2-932B-435D-9FC9-B3E79B10323D}"/>
    <cellStyle name="Normal 4 2 9 2 2 5" xfId="25739" xr:uid="{BEA8CD69-6E80-43E4-80F2-D6DF386550DA}"/>
    <cellStyle name="Normal 4 2 9 2 2 6" xfId="14503" xr:uid="{2BFBAA9C-E6A0-4464-AE0B-E5F9AD30F693}"/>
    <cellStyle name="Normal 4 2 9 2 3" xfId="4614" xr:uid="{AD7A07FD-00C1-4BB0-972B-3759480ECF09}"/>
    <cellStyle name="Normal 4 2 9 2 3 2" xfId="6932" xr:uid="{5D8E4A2C-ADE7-4822-9AB0-35B5EFFD06DF}"/>
    <cellStyle name="Normal 4 2 9 2 3 2 2" xfId="29398" xr:uid="{CD08895F-1EB8-4AE4-82C2-2C8ADAE32BF4}"/>
    <cellStyle name="Normal 4 2 9 2 3 2 3" xfId="19948" xr:uid="{429BBD67-62A8-4BF3-9B77-F1ECCA955241}"/>
    <cellStyle name="Normal 4 2 9 2 3 3" xfId="12563" xr:uid="{59F02A93-874A-4806-957C-F02BC9AF40F1}"/>
    <cellStyle name="Normal 4 2 9 2 3 3 2" xfId="22781" xr:uid="{BC31578F-4548-47EA-87D3-4184DD7D4356}"/>
    <cellStyle name="Normal 4 2 9 2 3 4" xfId="23821" xr:uid="{6BDA67FF-1A0A-4E90-B656-666FA70E78D9}"/>
    <cellStyle name="Normal 4 2 9 2 3 5" xfId="17115" xr:uid="{25C8A8E1-ACAD-4C2A-B78D-3C3FA16C8066}"/>
    <cellStyle name="Normal 4 2 9 2 4" xfId="5421" xr:uid="{6B23BA37-BA81-4311-9B58-2DC51AC9AE26}"/>
    <cellStyle name="Normal 4 2 9 2 4 2" xfId="27090" xr:uid="{1C645691-28A1-438B-B5AE-192CD48D4A0B}"/>
    <cellStyle name="Normal 4 2 9 2 4 3" xfId="28978" xr:uid="{76D3AA42-0BB9-4C9A-A141-8D80B315111A}"/>
    <cellStyle name="Normal 4 2 9 2 4 4" xfId="15186" xr:uid="{453576DA-1F33-43DA-A57B-3DC401874E8B}"/>
    <cellStyle name="Normal 4 2 9 2 5" xfId="8707" xr:uid="{03F49479-EE63-446A-8F45-ACF1AE4F449A}"/>
    <cellStyle name="Normal 4 2 9 2 5 2" xfId="27549" xr:uid="{E3DB2C92-823F-49AF-892E-DEF8AE9AA1D1}"/>
    <cellStyle name="Normal 4 2 9 2 5 3" xfId="18019" xr:uid="{0DBAF5F3-6856-4C00-805E-53E9BFAEBC8E}"/>
    <cellStyle name="Normal 4 2 9 2 6" xfId="10724" xr:uid="{6148C403-B867-4CE3-B80D-8537FF36A2D2}"/>
    <cellStyle name="Normal 4 2 9 2 6 2" xfId="20852" xr:uid="{A3AA9060-6966-451B-8AD4-C8609A4C27CC}"/>
    <cellStyle name="Normal 4 2 9 2 7" xfId="25495" xr:uid="{1A8C5D47-D6B4-43D7-8900-C0D1935E2E38}"/>
    <cellStyle name="Normal 4 2 9 2 8" xfId="13362" xr:uid="{9D3E9481-B30A-427E-B962-2B5E225EFCF2}"/>
    <cellStyle name="Normal 4 2 9 3" xfId="1125" xr:uid="{00000000-0005-0000-0000-000065040000}"/>
    <cellStyle name="Normal 4 2 9 3 2" xfId="6933" xr:uid="{B6621796-29D2-497C-8731-CB0CA2181E59}"/>
    <cellStyle name="Normal 4 2 9 3 2 2" xfId="24301" xr:uid="{429913E3-99E2-4AB2-A14B-2299A7E3C700}"/>
    <cellStyle name="Normal 4 2 9 3 2 3" xfId="28079" xr:uid="{8BE4125F-5EEC-40E3-9AAF-4CFF105533B6}"/>
    <cellStyle name="Normal 4 2 9 3 2 4" xfId="15187" xr:uid="{A5B65A42-4F7C-4801-B49D-5DF0FA7F5153}"/>
    <cellStyle name="Normal 4 2 9 3 3" xfId="5991" xr:uid="{C3A2F919-B8AA-432B-AF8B-20344C10F2E2}"/>
    <cellStyle name="Normal 4 2 9 3 3 2" xfId="28012" xr:uid="{0D949216-2AB0-4F98-B51B-49F89F7F5120}"/>
    <cellStyle name="Normal 4 2 9 3 3 3" xfId="27615" xr:uid="{CA8FBBE4-5D39-49D3-9DF6-C0E80FABCC08}"/>
    <cellStyle name="Normal 4 2 9 3 3 4" xfId="18020" xr:uid="{1EA0777F-327A-4DD9-AD3D-57374225DC4D}"/>
    <cellStyle name="Normal 4 2 9 3 4" xfId="10725" xr:uid="{A9080FA0-21D6-47EA-B5BB-648B28979057}"/>
    <cellStyle name="Normal 4 2 9 3 4 2" xfId="27129" xr:uid="{6AC6D61D-E4B8-43E9-8EF2-CDF1896D1879}"/>
    <cellStyle name="Normal 4 2 9 3 4 3" xfId="29772" xr:uid="{C6521EB3-23C7-4100-B2A4-9EEB0711226E}"/>
    <cellStyle name="Normal 4 2 9 3 4 4" xfId="20853" xr:uid="{4A389349-D086-4E0D-97D8-4C3A1C06231B}"/>
    <cellStyle name="Normal 4 2 9 3 5" xfId="23319" xr:uid="{4BA130FC-BBBC-4410-A62F-54726A544BBC}"/>
    <cellStyle name="Normal 4 2 9 3 6" xfId="28141" xr:uid="{FB026E04-930D-4EA1-8363-9DC1C515C956}"/>
    <cellStyle name="Normal 4 2 9 3 7" xfId="14060" xr:uid="{979B3F6B-5CF7-407B-91E2-1B2AFF3B29DA}"/>
    <cellStyle name="Normal 4 2 9 4" xfId="2135" xr:uid="{8EE93256-447E-4D5A-929B-DCE7611C8548}"/>
    <cellStyle name="Normal 4 2 9 4 2" xfId="7328" xr:uid="{9993C172-C62B-45C2-ADB1-58C2DE769A91}"/>
    <cellStyle name="Normal 4 2 9 4 2 2" xfId="28961" xr:uid="{617CD66F-EC2A-40FB-8B50-72715827B213}"/>
    <cellStyle name="Normal 4 2 9 4 2 3" xfId="16058" xr:uid="{8DBB8938-6424-4B0A-9CF4-98142C231B73}"/>
    <cellStyle name="Normal 4 2 9 4 3" xfId="5989" xr:uid="{94F16CAB-B3C7-47F4-BD40-C328CB15CB48}"/>
    <cellStyle name="Normal 4 2 9 4 3 2" xfId="18891" xr:uid="{AB25AB24-93DD-4337-801B-C42EC9E559F1}"/>
    <cellStyle name="Normal 4 2 9 4 4" xfId="11547" xr:uid="{410B2AB4-1730-44CD-BFBF-5287D7370807}"/>
    <cellStyle name="Normal 4 2 9 4 4 2" xfId="21724" xr:uid="{69C9B98B-9BFA-45E1-9B6B-F08A559E8C2D}"/>
    <cellStyle name="Normal 4 2 9 4 5" xfId="25486" xr:uid="{234246D1-73D3-4FB5-B375-0462B920B91C}"/>
    <cellStyle name="Normal 4 2 9 4 6" xfId="13846" xr:uid="{C899A77D-87C9-484F-B9E3-6F29D53A230D}"/>
    <cellStyle name="Normal 4 2 9 5" xfId="3382" xr:uid="{2A9A8032-819B-4DA7-841D-65640C7FDFBE}"/>
    <cellStyle name="Normal 4 2 9 5 2" xfId="6931" xr:uid="{098C8454-2FCE-475D-A355-5A23207E45FB}"/>
    <cellStyle name="Normal 4 2 9 5 2 2" xfId="27877" xr:uid="{8D8BE8C4-AD7D-4D11-A57F-CD1B9E5322C6}"/>
    <cellStyle name="Normal 4 2 9 5 2 3" xfId="18475" xr:uid="{F7A62156-3402-4FE2-BF28-6FA9841E2D86}"/>
    <cellStyle name="Normal 4 2 9 5 3" xfId="11143" xr:uid="{71465A87-1578-4FF4-B96E-23150A42CBD3}"/>
    <cellStyle name="Normal 4 2 9 5 3 2" xfId="21308" xr:uid="{AA309E63-1F9F-49E2-8F2D-65FE086DEF4D}"/>
    <cellStyle name="Normal 4 2 9 5 4" xfId="24176" xr:uid="{5245BA1F-9B24-4F6B-8C4F-547A002C6F46}"/>
    <cellStyle name="Normal 4 2 9 5 5" xfId="15642" xr:uid="{8AA35C9A-E78E-48A1-A5DD-C0B2780C7422}"/>
    <cellStyle name="Normal 4 2 9 6" xfId="4407" xr:uid="{E1736A78-1793-4020-8567-093FD041F81D}"/>
    <cellStyle name="Normal 4 2 9 6 2" xfId="9826" xr:uid="{730F696A-4330-4359-B6A3-D8C5CBA6C8C1}"/>
    <cellStyle name="Normal 4 2 9 6 2 2" xfId="29336" xr:uid="{6D79E0C8-8EAF-4BF8-A81D-A0528C8AD82E}"/>
    <cellStyle name="Normal 4 2 9 6 2 3" xfId="19793" xr:uid="{C70BF1C6-5DE8-407E-9388-A54DBC466A70}"/>
    <cellStyle name="Normal 4 2 9 6 3" xfId="12408" xr:uid="{2B523518-185E-478F-85C2-8AC871290F1E}"/>
    <cellStyle name="Normal 4 2 9 6 3 2" xfId="22626" xr:uid="{7FBD9A81-5E48-430B-998A-C8D6BF5147DE}"/>
    <cellStyle name="Normal 4 2 9 6 4" xfId="28837" xr:uid="{4C7CDF2B-BB6B-41A0-92AA-DF2C06837B94}"/>
    <cellStyle name="Normal 4 2 9 6 5" xfId="16960" xr:uid="{BA97BE74-0D09-4E60-BDDD-60E7DD31709F}"/>
    <cellStyle name="Normal 4 2 9 7" xfId="8118" xr:uid="{FF9DED76-DF2A-4C6C-9299-AEE437491262}"/>
    <cellStyle name="Normal 4 2 9 7 2" xfId="27048" xr:uid="{7A003FDC-C348-40A3-A5C3-696E8398BDBD}"/>
    <cellStyle name="Normal 4 2 9 7 3" xfId="15185" xr:uid="{F938B30E-4B76-48DB-B811-E72695303B90}"/>
    <cellStyle name="Normal 4 2 9 8" xfId="8706" xr:uid="{628EB95E-F0F3-432C-9005-D40C2A9284FF}"/>
    <cellStyle name="Normal 4 2 9 8 2" xfId="18018" xr:uid="{9162B399-306D-4B6D-8F12-572079828C9F}"/>
    <cellStyle name="Normal 4 2 9 9" xfId="10723" xr:uid="{80E75EF5-9FAD-460B-8959-CF2098427794}"/>
    <cellStyle name="Normal 4 2 9 9 2" xfId="20851" xr:uid="{ACEF9E0E-1E13-4520-A557-34F4259D67D2}"/>
    <cellStyle name="Normal 4 20" xfId="5315" xr:uid="{6B12E98A-391E-4179-B604-220A50D0F603}"/>
    <cellStyle name="Normal 4 20 2" xfId="26247" xr:uid="{F2B86FCE-836E-4AC2-A480-DFF3D62FC6F2}"/>
    <cellStyle name="Normal 4 20 3" xfId="24578" xr:uid="{99047609-40A3-42E8-B69D-070064E71DE5}"/>
    <cellStyle name="Normal 4 20 4" xfId="17927" xr:uid="{E33655F7-B993-4C95-B9F5-E7730AA20C22}"/>
    <cellStyle name="Normal 4 21" xfId="10640" xr:uid="{E20648A9-4D27-4124-B76C-14D417B91EA9}"/>
    <cellStyle name="Normal 4 21 2" xfId="24309" xr:uid="{6839D12D-3DCC-455A-A3D2-5443225ADD52}"/>
    <cellStyle name="Normal 4 21 3" xfId="20760" xr:uid="{0B452862-30A4-42E5-93A4-C7D64F90724B}"/>
    <cellStyle name="Normal 4 22" xfId="24384" xr:uid="{9858B232-1598-4BAD-89FF-1CB2BA6D4555}"/>
    <cellStyle name="Normal 4 23" xfId="26238" xr:uid="{3BF6D54B-F8D8-4EB8-B98A-B16B41380D60}"/>
    <cellStyle name="Normal 4 24" xfId="24318" xr:uid="{B12C2F2F-8E9A-4B25-A9CD-3C39EDF47244}"/>
    <cellStyle name="Normal 4 25" xfId="12995" xr:uid="{78EF2073-9167-44CA-8D64-3704FBF16214}"/>
    <cellStyle name="Normal 4 3" xfId="1126" xr:uid="{00000000-0005-0000-0000-000066040000}"/>
    <cellStyle name="Normal 4 3 2" xfId="1127" xr:uid="{00000000-0005-0000-0000-000067040000}"/>
    <cellStyle name="Normal 4 4" xfId="1128" xr:uid="{00000000-0005-0000-0000-000068040000}"/>
    <cellStyle name="Normal 4 4 10" xfId="1129" xr:uid="{00000000-0005-0000-0000-000069040000}"/>
    <cellStyle name="Normal 4 4 10 2" xfId="2138" xr:uid="{3B3628B0-6B5C-4579-9501-95A58FD592AA}"/>
    <cellStyle name="Normal 4 4 10 2 2" xfId="7331" xr:uid="{0C8757A8-A6AD-48C4-9C6E-122F8CAF78DF}"/>
    <cellStyle name="Normal 4 4 10 2 2 2" xfId="27843" xr:uid="{C1034F6C-6EE6-4FD9-B2E6-4B9CDEE9AA85}"/>
    <cellStyle name="Normal 4 4 10 2 2 3" xfId="16568" xr:uid="{C1BD80AE-6839-4E11-AABC-27E84151874B}"/>
    <cellStyle name="Normal 4 4 10 2 3" xfId="5993" xr:uid="{E144696E-5232-403B-B644-470A132F0E90}"/>
    <cellStyle name="Normal 4 4 10 2 3 2" xfId="19401" xr:uid="{7C79D1C7-10D9-42E2-9140-2C177265B6C3}"/>
    <cellStyle name="Normal 4 4 10 2 4" xfId="12021" xr:uid="{A1A54FC3-EF75-4EA5-8DF4-BDF10DA7D1AC}"/>
    <cellStyle name="Normal 4 4 10 2 4 2" xfId="22234" xr:uid="{FFC64367-E1E9-4178-BF24-D101B18C404B}"/>
    <cellStyle name="Normal 4 4 10 2 5" xfId="23719" xr:uid="{3BE55D4E-E284-4B27-8996-3F23DB3C2F6C}"/>
    <cellStyle name="Normal 4 4 10 2 6" xfId="14504" xr:uid="{90272522-0F05-4148-BF4E-C1BCA9B7CD36}"/>
    <cellStyle name="Normal 4 4 10 3" xfId="4615" xr:uid="{FBF3F3D6-23B9-45AD-B38B-A6F78BE7D035}"/>
    <cellStyle name="Normal 4 4 10 3 2" xfId="6935" xr:uid="{D7191B61-8ADD-495B-B7AB-995123BDE7FA}"/>
    <cellStyle name="Normal 4 4 10 3 2 2" xfId="29399" xr:uid="{2EA64A3E-96BF-4F44-99B3-9D8F8A318FAA}"/>
    <cellStyle name="Normal 4 4 10 3 2 3" xfId="19949" xr:uid="{713DB622-AB62-497D-8695-CD4CA3B9D014}"/>
    <cellStyle name="Normal 4 4 10 3 3" xfId="12564" xr:uid="{7FA8258A-AF90-4E64-97F9-7EAFEED5A4CA}"/>
    <cellStyle name="Normal 4 4 10 3 3 2" xfId="22782" xr:uid="{17F3B60B-0351-47C2-8016-4F122E77E6F2}"/>
    <cellStyle name="Normal 4 4 10 3 4" xfId="24812" xr:uid="{C2D62AFC-9AB3-4F49-82D2-981FC2D590A1}"/>
    <cellStyle name="Normal 4 4 10 3 5" xfId="17116" xr:uid="{E1A00C70-FC57-483D-8A0C-B77BF694E9D0}"/>
    <cellStyle name="Normal 4 4 10 4" xfId="5454" xr:uid="{33A0BFBF-1DFB-49D3-9BA3-9E9992D13C8E}"/>
    <cellStyle name="Normal 4 4 10 4 2" xfId="24294" xr:uid="{2CA56FF6-FC90-46F8-B934-29421F757584}"/>
    <cellStyle name="Normal 4 4 10 4 3" xfId="27797" xr:uid="{30619AE2-69C5-4A6E-AF99-E427EC4CF175}"/>
    <cellStyle name="Normal 4 4 10 4 4" xfId="15189" xr:uid="{D445E336-4F9B-4C32-8A27-883CA524AB67}"/>
    <cellStyle name="Normal 4 4 10 5" xfId="8709" xr:uid="{5D668C00-9B03-4111-AA2E-0BCE6B0A91B0}"/>
    <cellStyle name="Normal 4 4 10 5 2" xfId="27907" xr:uid="{4A75B738-B5CD-4660-AE5C-EA3DDB6A8945}"/>
    <cellStyle name="Normal 4 4 10 5 3" xfId="18022" xr:uid="{97BD60C7-C42F-4438-B6AF-3B279DA22593}"/>
    <cellStyle name="Normal 4 4 10 6" xfId="10727" xr:uid="{25E463BC-628D-47EE-8BAE-935A97E3B9D7}"/>
    <cellStyle name="Normal 4 4 10 6 2" xfId="20855" xr:uid="{FDC42115-0591-437D-93EF-3A2F976CBB2A}"/>
    <cellStyle name="Normal 4 4 10 7" xfId="25250" xr:uid="{D12440B7-051E-48C3-A8FF-4CE6AE0CAF94}"/>
    <cellStyle name="Normal 4 4 10 8" xfId="13363" xr:uid="{4D2A796B-008F-48F4-89F0-2118AC93EBF0}"/>
    <cellStyle name="Normal 4 4 11" xfId="1130" xr:uid="{00000000-0005-0000-0000-00006A040000}"/>
    <cellStyle name="Normal 4 4 11 2" xfId="6936" xr:uid="{D274AF0C-6D05-46F7-98BD-44DBE9E6EA0F}"/>
    <cellStyle name="Normal 4 4 11 2 2" xfId="24569" xr:uid="{C187B957-F3C3-48B5-ACE8-13893F9822FA}"/>
    <cellStyle name="Normal 4 4 11 2 3" xfId="26640" xr:uid="{D1B9E031-95ED-437B-B1B8-D52FF73CA8AA}"/>
    <cellStyle name="Normal 4 4 11 2 4" xfId="15190" xr:uid="{85A14465-C251-43DD-B357-F8B6DE7C8BB8}"/>
    <cellStyle name="Normal 4 4 11 3" xfId="5994" xr:uid="{E7C61E9C-361C-4D4D-8A8D-3E7AAAD80095}"/>
    <cellStyle name="Normal 4 4 11 3 2" xfId="29084" xr:uid="{B1584FF0-12F8-431C-8180-9735D7534E73}"/>
    <cellStyle name="Normal 4 4 11 3 3" xfId="18023" xr:uid="{2BFB191C-3391-4B59-9368-72D614E99B93}"/>
    <cellStyle name="Normal 4 4 11 4" xfId="10728" xr:uid="{54471867-290C-4562-8824-D4E2276B884B}"/>
    <cellStyle name="Normal 4 4 11 4 2" xfId="20856" xr:uid="{2B7605BB-AFE1-4A5A-A981-AE585F939C02}"/>
    <cellStyle name="Normal 4 4 11 5" xfId="23958" xr:uid="{C915664D-88BF-44FA-BF43-11C2A7C17272}"/>
    <cellStyle name="Normal 4 4 11 6" xfId="14061" xr:uid="{C1A57108-6A02-4E7F-9331-23814DD2DCA2}"/>
    <cellStyle name="Normal 4 4 12" xfId="2137" xr:uid="{CBC26096-E216-49B2-971B-A1766BBBE16F}"/>
    <cellStyle name="Normal 4 4 12 2" xfId="7330" xr:uid="{B4BE7652-35A1-4F6B-BF6D-2A89851C6275}"/>
    <cellStyle name="Normal 4 4 12 2 2" xfId="27014" xr:uid="{1D008A75-D5D0-482D-8011-42B59841C2BB}"/>
    <cellStyle name="Normal 4 4 12 2 3" xfId="15714" xr:uid="{DBB23057-7F72-440E-82CB-E5EE20E01C0D}"/>
    <cellStyle name="Normal 4 4 12 3" xfId="5992" xr:uid="{4F6D57E3-AD4E-4AB1-9451-D1E8401913E6}"/>
    <cellStyle name="Normal 4 4 12 3 2" xfId="18547" xr:uid="{69642BC7-CF16-4044-9A72-F8035584C5FF}"/>
    <cellStyle name="Normal 4 4 12 4" xfId="11205" xr:uid="{1312D331-707F-4492-92AB-2C3092DB7956}"/>
    <cellStyle name="Normal 4 4 12 4 2" xfId="21380" xr:uid="{DCD2075A-74AB-460A-8878-7DC8EBE11C78}"/>
    <cellStyle name="Normal 4 4 12 5" xfId="24033" xr:uid="{B3F20177-6EA0-4E22-B30A-31A408815A91}"/>
    <cellStyle name="Normal 4 4 12 6" xfId="13431" xr:uid="{A6024237-25DC-4F00-A1D9-B28DC49AA113}"/>
    <cellStyle name="Normal 4 4 13" xfId="3201" xr:uid="{175E9AC7-E8CD-4394-B476-40475C6D1FE0}"/>
    <cellStyle name="Normal 4 4 13 2" xfId="6934" xr:uid="{199EDA49-F825-43B0-88AC-E7497CFBCDC6}"/>
    <cellStyle name="Normal 4 4 13 2 2" xfId="28255" xr:uid="{E91221F1-615E-4AA4-99C1-47EFE677D916}"/>
    <cellStyle name="Normal 4 4 13 2 3" xfId="18279" xr:uid="{46071585-7F52-41F5-83FC-701AC8FF4F68}"/>
    <cellStyle name="Normal 4 4 13 3" xfId="10962" xr:uid="{A9B88402-B7B8-4847-9688-DAE58F7C6004}"/>
    <cellStyle name="Normal 4 4 13 3 2" xfId="21112" xr:uid="{2FB79173-733D-41BC-897E-93B66837A165}"/>
    <cellStyle name="Normal 4 4 13 4" xfId="24385" xr:uid="{B98C596D-1793-4E4B-972C-3186B6BFD362}"/>
    <cellStyle name="Normal 4 4 13 5" xfId="15446" xr:uid="{C7BBC646-856E-41D8-84A7-0F6A82752DE8}"/>
    <cellStyle name="Normal 4 4 14" xfId="4408" xr:uid="{7A93DA74-A8FD-42A0-ACF9-DA5154DB7D8A}"/>
    <cellStyle name="Normal 4 4 14 2" xfId="9827" xr:uid="{012A6D73-B78D-421C-B1BE-A1299FE2F40D}"/>
    <cellStyle name="Normal 4 4 14 2 2" xfId="19794" xr:uid="{386EA647-236F-4F93-A89C-EBBC06E5E76C}"/>
    <cellStyle name="Normal 4 4 14 3" xfId="12409" xr:uid="{DE6E2EC1-4BF0-4119-B179-97D4E0335C30}"/>
    <cellStyle name="Normal 4 4 14 3 2" xfId="22627" xr:uid="{2726B297-7E9F-467B-B8CF-7EE4CA3C3D7F}"/>
    <cellStyle name="Normal 4 4 14 4" xfId="27958" xr:uid="{3E8553BB-3DFC-4615-A14B-D3A1FEAC8743}"/>
    <cellStyle name="Normal 4 4 14 5" xfId="16961" xr:uid="{3B449799-FDDF-4CB3-BD86-924033A245D8}"/>
    <cellStyle name="Normal 4 4 15" xfId="8119" xr:uid="{A2DD8988-616F-4712-9408-7B8DBB7E80A6}"/>
    <cellStyle name="Normal 4 4 15 2" xfId="15188" xr:uid="{0334147F-412D-4A96-913A-4991468C8B77}"/>
    <cellStyle name="Normal 4 4 16" xfId="8708" xr:uid="{D404583F-62BB-4E50-A526-91963399E893}"/>
    <cellStyle name="Normal 4 4 16 2" xfId="18021" xr:uid="{CB016AB5-A792-4899-918C-E01CCC11FF95}"/>
    <cellStyle name="Normal 4 4 17" xfId="10726" xr:uid="{9B5027F5-8103-405F-860A-B2C0571D3C5A}"/>
    <cellStyle name="Normal 4 4 17 2" xfId="20854" xr:uid="{6FEEF1ED-89E4-4ED4-802B-54C13035A1BC}"/>
    <cellStyle name="Normal 4 4 18" xfId="25266" xr:uid="{BFEDF3CD-476D-4A87-925E-8959E965163F}"/>
    <cellStyle name="Normal 4 4 19" xfId="13006" xr:uid="{B7425A55-EB5B-4077-9F1A-ABD02C05450E}"/>
    <cellStyle name="Normal 4 4 2" xfId="1131" xr:uid="{00000000-0005-0000-0000-00006B040000}"/>
    <cellStyle name="Normal 4 4 2 10" xfId="8120" xr:uid="{317A21DB-DB53-44B3-9ED5-751AC70D4A01}"/>
    <cellStyle name="Normal 4 4 2 10 2" xfId="15191" xr:uid="{9BBFF577-02C9-4A8C-86B8-B4482A52B87A}"/>
    <cellStyle name="Normal 4 4 2 11" xfId="8710" xr:uid="{2A492B89-80E4-4B86-813D-F044A1C1D209}"/>
    <cellStyle name="Normal 4 4 2 11 2" xfId="18024" xr:uid="{19B34AB2-CD5D-46EF-B5A0-C36DE1F60351}"/>
    <cellStyle name="Normal 4 4 2 12" xfId="10729" xr:uid="{8A3E2E40-8B13-4CE2-8381-29578F675BE2}"/>
    <cellStyle name="Normal 4 4 2 12 2" xfId="20857" xr:uid="{C4011442-83AF-4EDD-A546-C41C6D8E7149}"/>
    <cellStyle name="Normal 4 4 2 13" xfId="26018" xr:uid="{916B7D36-F226-48C1-A278-DF960DEDF283}"/>
    <cellStyle name="Normal 4 4 2 14" xfId="13029" xr:uid="{DE4786FB-F10B-4DEB-BF0C-648CFE091086}"/>
    <cellStyle name="Normal 4 4 2 2" xfId="1132" xr:uid="{00000000-0005-0000-0000-00006C040000}"/>
    <cellStyle name="Normal 4 4 2 2 10" xfId="8711" xr:uid="{29120630-7337-4693-A440-9B9B63348EF9}"/>
    <cellStyle name="Normal 4 4 2 2 10 2" xfId="18025" xr:uid="{9BFC4A18-0F46-4ED4-9023-EE76F8EAB8F1}"/>
    <cellStyle name="Normal 4 4 2 2 11" xfId="10730" xr:uid="{AFF7D110-C0BB-436D-AA47-25E27FAC375F}"/>
    <cellStyle name="Normal 4 4 2 2 11 2" xfId="20858" xr:uid="{48FF1F83-4C6C-4506-B5F6-FB353D5B7E4C}"/>
    <cellStyle name="Normal 4 4 2 2 12" xfId="24851" xr:uid="{E6472097-54A6-489D-8165-83E08A374AA9}"/>
    <cellStyle name="Normal 4 4 2 2 13" xfId="13089" xr:uid="{CA4AA120-2929-4B1C-AF1A-67FB93564427}"/>
    <cellStyle name="Normal 4 4 2 2 2" xfId="1133" xr:uid="{00000000-0005-0000-0000-00006D040000}"/>
    <cellStyle name="Normal 4 4 2 2 2 10" xfId="13654" xr:uid="{D75E8BFA-4924-4A59-8F16-416914C532AC}"/>
    <cellStyle name="Normal 4 4 2 2 2 2" xfId="2141" xr:uid="{1CCD36F5-5C01-478B-899D-CFEBAB61A01C}"/>
    <cellStyle name="Normal 4 4 2 2 2 2 2" xfId="2636" xr:uid="{DE975C7A-B625-4AE4-A2D4-7DDDBFAAB279}"/>
    <cellStyle name="Normal 4 4 2 2 2 2 2 2" xfId="7652" xr:uid="{AF0AA27B-ABF7-4998-BD50-242D983C2296}"/>
    <cellStyle name="Normal 4 4 2 2 2 2 2 2 2" xfId="27390" xr:uid="{710E4F71-DE42-4DC3-AC1C-CE90B0BEED87}"/>
    <cellStyle name="Normal 4 4 2 2 2 2 2 2 3" xfId="16571" xr:uid="{2011AD1F-51F9-4422-A83A-4770B0F3D03C}"/>
    <cellStyle name="Normal 4 4 2 2 2 2 2 3" xfId="6484" xr:uid="{81C0CF39-1F61-48EF-9290-4FE4B48F2C43}"/>
    <cellStyle name="Normal 4 4 2 2 2 2 2 3 2" xfId="19404" xr:uid="{BEDC349A-B438-450D-AC4A-D3712A526F01}"/>
    <cellStyle name="Normal 4 4 2 2 2 2 2 4" xfId="12024" xr:uid="{10E28EC4-9693-479A-8F13-9FE527A583C8}"/>
    <cellStyle name="Normal 4 4 2 2 2 2 2 4 2" xfId="22237" xr:uid="{45D2CB7C-AEE3-4D6E-89D4-A3DB9F97504F}"/>
    <cellStyle name="Normal 4 4 2 2 2 2 2 5" xfId="25171" xr:uid="{6DB70658-81A4-40A1-A34A-FFB2D6FD87D0}"/>
    <cellStyle name="Normal 4 4 2 2 2 2 2 6" xfId="14507" xr:uid="{C8F1185A-2118-46EC-9710-C38038FEB6CA}"/>
    <cellStyle name="Normal 4 4 2 2 2 2 3" xfId="4762" xr:uid="{8A0A9C64-9BA8-4865-8E60-AE4D6F7E0995}"/>
    <cellStyle name="Normal 4 4 2 2 2 2 3 2" xfId="10052" xr:uid="{DE45E2FE-A465-4683-9AF4-13EB6CE75CC3}"/>
    <cellStyle name="Normal 4 4 2 2 2 2 3 2 2" xfId="29503" xr:uid="{A6519A31-5703-472D-B459-F9B68EC17DB9}"/>
    <cellStyle name="Normal 4 4 2 2 2 2 3 2 3" xfId="20096" xr:uid="{E20D9F3D-BD51-419A-A7EC-CC050F69D9E7}"/>
    <cellStyle name="Normal 4 4 2 2 2 2 3 3" xfId="12711" xr:uid="{944C7810-6635-45D1-A0B5-9257D59A4027}"/>
    <cellStyle name="Normal 4 4 2 2 2 2 3 3 2" xfId="22929" xr:uid="{BF7C01C3-AC75-4177-99A3-DFC874C3DF20}"/>
    <cellStyle name="Normal 4 4 2 2 2 2 3 4" xfId="23585" xr:uid="{53922781-7D6A-4217-BA0F-E824E1F778B5}"/>
    <cellStyle name="Normal 4 4 2 2 2 2 3 5" xfId="17263" xr:uid="{9639602E-C9EC-46FD-8682-F00C7969AC3A}"/>
    <cellStyle name="Normal 4 4 2 2 2 2 4" xfId="5997" xr:uid="{C675C30D-1E73-4695-A791-D7D8B59BC411}"/>
    <cellStyle name="Normal 4 4 2 2 2 2 4 2" xfId="26411" xr:uid="{75E2B2DB-8CFD-4A84-B4CE-A767F6A6E0C4}"/>
    <cellStyle name="Normal 4 4 2 2 2 2 4 3" xfId="16062" xr:uid="{FCC28A3C-64E1-4D66-A036-980416F38D49}"/>
    <cellStyle name="Normal 4 4 2 2 2 2 5" xfId="9386" xr:uid="{0EF0376D-FBBC-44C6-8CAF-45D8A9EC2D11}"/>
    <cellStyle name="Normal 4 4 2 2 2 2 5 2" xfId="18895" xr:uid="{B8C0E43A-202D-4FEE-A0C8-71FCC3F8E6D6}"/>
    <cellStyle name="Normal 4 4 2 2 2 2 6" xfId="11551" xr:uid="{C246B6BB-3B4D-4BCB-9FC7-F82FBA2850C0}"/>
    <cellStyle name="Normal 4 4 2 2 2 2 6 2" xfId="21728" xr:uid="{F6AA720F-444E-4641-9665-3F7E63CFD8AD}"/>
    <cellStyle name="Normal 4 4 2 2 2 2 7" xfId="26031" xr:uid="{8D1D1CD8-6213-4894-A8DE-741FC52037F8}"/>
    <cellStyle name="Normal 4 4 2 2 2 2 8" xfId="13850" xr:uid="{57E31A9C-0EE1-403F-9304-DE81EC531ACA}"/>
    <cellStyle name="Normal 4 4 2 2 2 3" xfId="2637" xr:uid="{91C9FE8A-DFFB-4173-8580-D725BE32941D}"/>
    <cellStyle name="Normal 4 4 2 2 2 3 2" xfId="4940" xr:uid="{080AEB5D-3B56-4765-A2B2-B9E078EC20C9}"/>
    <cellStyle name="Normal 4 4 2 2 2 3 2 2" xfId="10211" xr:uid="{B715E725-E83F-474B-955F-774FEF1437BA}"/>
    <cellStyle name="Normal 4 4 2 2 2 3 2 2 2" xfId="20287" xr:uid="{5B8B9D99-A2B3-42CA-8733-E1437637778A}"/>
    <cellStyle name="Normal 4 4 2 2 2 3 2 3" xfId="12889" xr:uid="{8FD89273-D110-4C82-BD19-7DE8AED20E60}"/>
    <cellStyle name="Normal 4 4 2 2 2 3 2 3 2" xfId="23120" xr:uid="{7E7DAFC1-9CA9-4608-BC2D-A3812F1CB0E5}"/>
    <cellStyle name="Normal 4 4 2 2 2 3 2 4" xfId="27574" xr:uid="{028B735C-D928-4BCB-A653-494F2413BAE5}"/>
    <cellStyle name="Normal 4 4 2 2 2 3 2 5" xfId="17454" xr:uid="{98CDFEDF-07C5-475B-AE8B-A589B9D66767}"/>
    <cellStyle name="Normal 4 4 2 2 2 3 3" xfId="6485" xr:uid="{A35BD4E8-F6E0-455F-843C-89592997928F}"/>
    <cellStyle name="Normal 4 4 2 2 2 3 3 2" xfId="16572" xr:uid="{6DF74014-9256-4DE8-BDB8-9BD4A18D916A}"/>
    <cellStyle name="Normal 4 4 2 2 2 3 4" xfId="9593" xr:uid="{FA4F34E4-63D6-4726-8E0A-DFF21B5E6B51}"/>
    <cellStyle name="Normal 4 4 2 2 2 3 4 2" xfId="19405" xr:uid="{5EC8554B-E905-41F3-9B05-BF29BA0777C5}"/>
    <cellStyle name="Normal 4 4 2 2 2 3 5" xfId="12025" xr:uid="{7D432720-A6D7-47EE-BCC3-F76181FFF6C4}"/>
    <cellStyle name="Normal 4 4 2 2 2 3 5 2" xfId="22238" xr:uid="{1245ED9E-483F-4E67-BD55-B8C0899A6E16}"/>
    <cellStyle name="Normal 4 4 2 2 2 3 6" xfId="25012" xr:uid="{471F7EB7-E2FF-4094-96E4-7A1EC8348D93}"/>
    <cellStyle name="Normal 4 4 2 2 2 3 7" xfId="14508" xr:uid="{76C0D498-A6AB-46AA-B690-16DE767C8FA4}"/>
    <cellStyle name="Normal 4 4 2 2 2 4" xfId="2635" xr:uid="{471D3349-CC9F-4750-BF78-1BEFA64802FF}"/>
    <cellStyle name="Normal 4 4 2 2 2 4 2" xfId="7651" xr:uid="{D942AAFF-8ED8-471D-BD41-A4607FDA6854}"/>
    <cellStyle name="Normal 4 4 2 2 2 4 2 2" xfId="28680" xr:uid="{8BEE6A33-4FB4-495E-AFD8-1D9F144F3117}"/>
    <cellStyle name="Normal 4 4 2 2 2 4 2 3" xfId="16570" xr:uid="{D753B686-7A0E-4CF4-8F29-0EAB00A5DFBC}"/>
    <cellStyle name="Normal 4 4 2 2 2 4 3" xfId="6483" xr:uid="{31C646E3-FEF8-4471-99A8-0E7EBAF823BB}"/>
    <cellStyle name="Normal 4 4 2 2 2 4 3 2" xfId="19403" xr:uid="{AA22DBFB-45B1-4913-AA31-F2D6478FA191}"/>
    <cellStyle name="Normal 4 4 2 2 2 4 4" xfId="12023" xr:uid="{877D8F03-F61D-4D7B-9A21-8819AA505EF5}"/>
    <cellStyle name="Normal 4 4 2 2 2 4 4 2" xfId="22236" xr:uid="{ED8F62B7-394C-4F37-B67F-2B56BB660026}"/>
    <cellStyle name="Normal 4 4 2 2 2 4 5" xfId="23653" xr:uid="{C1408C3B-4661-4843-AAAE-68F94F96F0E3}"/>
    <cellStyle name="Normal 4 4 2 2 2 4 6" xfId="14506" xr:uid="{3AB6FF2A-5E41-4D88-8B34-842BDD6067A9}"/>
    <cellStyle name="Normal 4 4 2 2 2 5" xfId="4669" xr:uid="{1E022121-117B-4744-A1E1-CCB1B10F511D}"/>
    <cellStyle name="Normal 4 4 2 2 2 5 2" xfId="6939" xr:uid="{689CC326-BC67-4687-9BC6-D6F37D777E92}"/>
    <cellStyle name="Normal 4 4 2 2 2 5 2 2" xfId="29438" xr:uid="{D7835FE8-BDF3-4F7A-B58D-4DF47DC1E091}"/>
    <cellStyle name="Normal 4 4 2 2 2 5 2 3" xfId="20003" xr:uid="{21B27EDA-08AF-4AC5-A3EF-8C98EA84EC30}"/>
    <cellStyle name="Normal 4 4 2 2 2 5 3" xfId="12618" xr:uid="{88D49C37-312E-45DA-B0D9-731736C72D94}"/>
    <cellStyle name="Normal 4 4 2 2 2 5 3 2" xfId="22836" xr:uid="{5FD42540-FB4E-4002-8B36-65158330F4F9}"/>
    <cellStyle name="Normal 4 4 2 2 2 5 4" xfId="24742" xr:uid="{DED904B3-D599-462D-8EC5-1B4785B48CD2}"/>
    <cellStyle name="Normal 4 4 2 2 2 5 5" xfId="17170" xr:uid="{881052B5-1098-4342-8199-67780D8F889C}"/>
    <cellStyle name="Normal 4 4 2 2 2 6" xfId="5507" xr:uid="{C0CFDA01-0F06-4CB6-9769-7F07C36E32B2}"/>
    <cellStyle name="Normal 4 4 2 2 2 6 2" xfId="27741" xr:uid="{8B277BA9-6AD6-4D84-9CD5-92CDB76D01B3}"/>
    <cellStyle name="Normal 4 4 2 2 2 6 3" xfId="15193" xr:uid="{7C0FA1D9-B89F-422C-A428-BEDD622E2968}"/>
    <cellStyle name="Normal 4 4 2 2 2 7" xfId="8712" xr:uid="{9C70C023-D853-4CB0-8500-E36D1A8AA2C6}"/>
    <cellStyle name="Normal 4 4 2 2 2 7 2" xfId="18026" xr:uid="{DE637A3D-5A60-4433-B372-10FEE5CAE44D}"/>
    <cellStyle name="Normal 4 4 2 2 2 8" xfId="10731" xr:uid="{04A684D4-2727-49EC-A121-4B6F1C18DBE5}"/>
    <cellStyle name="Normal 4 4 2 2 2 8 2" xfId="20859" xr:uid="{39C86C2C-D5A6-4276-8DF5-5136F83F1B77}"/>
    <cellStyle name="Normal 4 4 2 2 2 9" xfId="24711" xr:uid="{3374D155-FC5E-41C4-9443-3852F439EB05}"/>
    <cellStyle name="Normal 4 4 2 2 3" xfId="2140" xr:uid="{C7AEA343-A9ED-4531-8953-1F383E2CA5C8}"/>
    <cellStyle name="Normal 4 4 2 2 3 2" xfId="2638" xr:uid="{4EB801C1-96A1-4EA8-95AC-A31069C91B62}"/>
    <cellStyle name="Normal 4 4 2 2 3 2 2" xfId="7653" xr:uid="{5EDA55D8-F258-4FF4-AA02-E62F96533F1B}"/>
    <cellStyle name="Normal 4 4 2 2 3 2 2 2" xfId="29070" xr:uid="{6BAC0186-E36B-4E69-909E-73A51288C01D}"/>
    <cellStyle name="Normal 4 4 2 2 3 2 2 3" xfId="16573" xr:uid="{1286410F-1C40-463A-A3FC-1BABDF5ACF05}"/>
    <cellStyle name="Normal 4 4 2 2 3 2 3" xfId="6486" xr:uid="{93B0A70C-B2C7-457D-96D8-DFFF8EDE434A}"/>
    <cellStyle name="Normal 4 4 2 2 3 2 3 2" xfId="19406" xr:uid="{2F759240-0651-4240-8ECB-186C5EA03567}"/>
    <cellStyle name="Normal 4 4 2 2 3 2 4" xfId="12026" xr:uid="{7A3BE4A4-DF43-4949-955F-F043E98DA825}"/>
    <cellStyle name="Normal 4 4 2 2 3 2 4 2" xfId="22239" xr:uid="{1CFED0DD-FCFB-4CF5-9016-1ACF6B9595EC}"/>
    <cellStyle name="Normal 4 4 2 2 3 2 5" xfId="24773" xr:uid="{68AF15A7-EF99-4967-88CF-81C600126774}"/>
    <cellStyle name="Normal 4 4 2 2 3 2 6" xfId="14509" xr:uid="{F60B8875-3669-440A-A9C0-B26EEE153F4D}"/>
    <cellStyle name="Normal 4 4 2 2 3 3" xfId="4761" xr:uid="{A5AD836C-D11B-441B-B9D1-029FFBAA90CA}"/>
    <cellStyle name="Normal 4 4 2 2 3 3 2" xfId="10051" xr:uid="{1532299A-936C-43A4-97DA-4267A13141ED}"/>
    <cellStyle name="Normal 4 4 2 2 3 3 2 2" xfId="29502" xr:uid="{9CE918D9-E42F-4A00-998A-1FA8281402B3}"/>
    <cellStyle name="Normal 4 4 2 2 3 3 2 3" xfId="20095" xr:uid="{8A205B86-98C3-4014-8E15-4E667D86992E}"/>
    <cellStyle name="Normal 4 4 2 2 3 3 3" xfId="12710" xr:uid="{B3C8B1E5-AE57-4831-A397-497C7918A4CF}"/>
    <cellStyle name="Normal 4 4 2 2 3 3 3 2" xfId="22928" xr:uid="{21A77CFD-D626-4B90-8BA5-52728E704A6D}"/>
    <cellStyle name="Normal 4 4 2 2 3 3 4" xfId="25415" xr:uid="{B74FF0DC-E007-4AE0-8A66-B250363DAD47}"/>
    <cellStyle name="Normal 4 4 2 2 3 3 5" xfId="17262" xr:uid="{3A868ED9-CFE4-4C95-BF3B-D73AF63E1AC5}"/>
    <cellStyle name="Normal 4 4 2 2 3 4" xfId="5996" xr:uid="{918248D8-7260-47D7-82B3-90244DD1D03A}"/>
    <cellStyle name="Normal 4 4 2 2 3 4 2" xfId="27352" xr:uid="{1B20AB4D-CBAB-4988-AF07-E163C36C9B95}"/>
    <cellStyle name="Normal 4 4 2 2 3 4 3" xfId="16061" xr:uid="{1817D18C-4DCB-4624-A053-B981EB76CEF2}"/>
    <cellStyle name="Normal 4 4 2 2 3 5" xfId="9385" xr:uid="{7A6E12E5-2023-435B-8F3E-F11473ADADB0}"/>
    <cellStyle name="Normal 4 4 2 2 3 5 2" xfId="18894" xr:uid="{348CD9FF-2835-44C7-AD07-2BCEA8E51100}"/>
    <cellStyle name="Normal 4 4 2 2 3 6" xfId="11550" xr:uid="{C0E1A3E0-351E-4543-8FD9-D35793CBB022}"/>
    <cellStyle name="Normal 4 4 2 2 3 6 2" xfId="21727" xr:uid="{50EB999E-18D3-438D-BE29-5A738052532F}"/>
    <cellStyle name="Normal 4 4 2 2 3 7" xfId="24281" xr:uid="{14E7DDB3-F248-4006-9EB7-7C189ADD02A6}"/>
    <cellStyle name="Normal 4 4 2 2 3 8" xfId="13849" xr:uid="{07DE0562-3719-4EC5-8BB4-106DBEA05BC2}"/>
    <cellStyle name="Normal 4 4 2 2 4" xfId="2639" xr:uid="{11F2C1E6-DE39-41BD-B07D-BAF50BC2A5D5}"/>
    <cellStyle name="Normal 4 4 2 2 4 2" xfId="4941" xr:uid="{4A9AC0DB-8DC4-4B1B-B9AC-CE825673C866}"/>
    <cellStyle name="Normal 4 4 2 2 4 2 2" xfId="10212" xr:uid="{82A1086C-C998-4D8D-8B8F-8AF031EB53BE}"/>
    <cellStyle name="Normal 4 4 2 2 4 2 2 2" xfId="20288" xr:uid="{063BBB88-3754-444F-8A76-0577460F6B48}"/>
    <cellStyle name="Normal 4 4 2 2 4 2 3" xfId="12890" xr:uid="{5F14094E-3ADE-4AD3-82B3-282FA857EA4D}"/>
    <cellStyle name="Normal 4 4 2 2 4 2 3 2" xfId="23121" xr:uid="{32AE3C35-05DC-4DE7-9C79-F29818CEBA3A}"/>
    <cellStyle name="Normal 4 4 2 2 4 2 4" xfId="26313" xr:uid="{0C3FED05-AFAC-46F1-B006-85DEC3A4D3FC}"/>
    <cellStyle name="Normal 4 4 2 2 4 2 5" xfId="17455" xr:uid="{4E08D100-3362-423F-B8B4-F14293613252}"/>
    <cellStyle name="Normal 4 4 2 2 4 3" xfId="6487" xr:uid="{CCE2D6EF-20CF-449A-B135-B67969D2A163}"/>
    <cellStyle name="Normal 4 4 2 2 4 3 2" xfId="16574" xr:uid="{7D55DFAB-1AF6-4550-83B0-5BA443739D06}"/>
    <cellStyle name="Normal 4 4 2 2 4 4" xfId="9594" xr:uid="{24B48FB8-CBF1-4D39-9CD9-78D95BACE259}"/>
    <cellStyle name="Normal 4 4 2 2 4 4 2" xfId="19407" xr:uid="{D88E0277-D31E-4E29-862D-BFD62C37789A}"/>
    <cellStyle name="Normal 4 4 2 2 4 5" xfId="12027" xr:uid="{35A76DFC-08B9-4863-A504-57C2158F788D}"/>
    <cellStyle name="Normal 4 4 2 2 4 5 2" xfId="22240" xr:uid="{EA9C0226-860A-4732-AE80-77C0523AA47F}"/>
    <cellStyle name="Normal 4 4 2 2 4 6" xfId="25878" xr:uid="{83F2FB0C-6372-42C4-B24C-E8C9D7DAD935}"/>
    <cellStyle name="Normal 4 4 2 2 4 7" xfId="14510" xr:uid="{602B5361-13C1-4440-98E5-1F20D9CAB4F1}"/>
    <cellStyle name="Normal 4 4 2 2 5" xfId="2634" xr:uid="{3AFAE78C-912E-4E27-956A-184F75105FAA}"/>
    <cellStyle name="Normal 4 4 2 2 5 2" xfId="7650" xr:uid="{B2A271BD-4E76-4B65-A6EE-815AE3B9CA32}"/>
    <cellStyle name="Normal 4 4 2 2 5 2 2" xfId="26968" xr:uid="{79EA9561-8DE2-485D-BAAE-220BDE76F96F}"/>
    <cellStyle name="Normal 4 4 2 2 5 2 3" xfId="16569" xr:uid="{1F562460-7ABD-4C71-88EC-64ECD1EFC76C}"/>
    <cellStyle name="Normal 4 4 2 2 5 3" xfId="6482" xr:uid="{26CC1E82-CBA9-46DF-BCB8-0DBA2E29E767}"/>
    <cellStyle name="Normal 4 4 2 2 5 3 2" xfId="19402" xr:uid="{1D3B2D00-EF16-4ACD-992D-3909CB183F04}"/>
    <cellStyle name="Normal 4 4 2 2 5 4" xfId="12022" xr:uid="{376C2DB4-D13B-4729-A61D-62F76ED1FB51}"/>
    <cellStyle name="Normal 4 4 2 2 5 4 2" xfId="22235" xr:uid="{D10BD3A1-3C7A-4DB7-A960-64C9794AC808}"/>
    <cellStyle name="Normal 4 4 2 2 5 5" xfId="25112" xr:uid="{D7561854-A1C9-4BCB-9334-F5163C1F1EAA}"/>
    <cellStyle name="Normal 4 4 2 2 5 6" xfId="14505" xr:uid="{7817F442-F221-4857-92CB-A86870318716}"/>
    <cellStyle name="Normal 4 4 2 2 6" xfId="3541" xr:uid="{59CA0784-43C6-4832-9BF3-6238850830AF}"/>
    <cellStyle name="Normal 4 4 2 2 6 2" xfId="6938" xr:uid="{917AB553-B4D6-47FC-A3E2-14B5148544AA}"/>
    <cellStyle name="Normal 4 4 2 2 6 2 2" xfId="28761" xr:uid="{389F89AE-CF55-4D20-B728-BDDC1F50A2A9}"/>
    <cellStyle name="Normal 4 4 2 2 6 2 3" xfId="15833" xr:uid="{E3467996-F77E-42E8-B869-6ED9FE647EB2}"/>
    <cellStyle name="Normal 4 4 2 2 6 3" xfId="9195" xr:uid="{3481C826-38FB-4B1A-8FA2-C0B8D485741F}"/>
    <cellStyle name="Normal 4 4 2 2 6 3 2" xfId="18666" xr:uid="{92FCBFD0-231A-41A4-A64B-F456B0743D35}"/>
    <cellStyle name="Normal 4 4 2 2 6 4" xfId="11324" xr:uid="{7A9C8C1A-3C8A-4728-A43E-AE29F3468EEE}"/>
    <cellStyle name="Normal 4 4 2 2 6 4 2" xfId="21499" xr:uid="{C552A1ED-22CD-45CB-983F-434351228020}"/>
    <cellStyle name="Normal 4 4 2 2 6 5" xfId="25591" xr:uid="{C1F0A81F-D101-40A7-B64B-FD7B6FE94D8C}"/>
    <cellStyle name="Normal 4 4 2 2 6 6" xfId="13551" xr:uid="{F0430DE5-21C4-4B0F-8623-0991A8F29A8A}"/>
    <cellStyle name="Normal 4 4 2 2 7" xfId="3283" xr:uid="{ABBA690E-DDAD-4DE7-BF21-67F25C7FB302}"/>
    <cellStyle name="Normal 4 4 2 2 7 2" xfId="8971" xr:uid="{8D6A98DC-9BEA-4C74-8790-ABD6D9A4DD86}"/>
    <cellStyle name="Normal 4 4 2 2 7 2 2" xfId="18362" xr:uid="{6A4BA822-3F76-46C2-B8BE-B4B94E4BEC9D}"/>
    <cellStyle name="Normal 4 4 2 2 7 3" xfId="11044" xr:uid="{6C9EA92C-6CA7-4431-B223-F313455E31FA}"/>
    <cellStyle name="Normal 4 4 2 2 7 3 2" xfId="21195" xr:uid="{49EA2419-42A4-43BB-84A1-E02F26C08DBA}"/>
    <cellStyle name="Normal 4 4 2 2 7 4" xfId="25744" xr:uid="{C0E17AE0-52EE-4F24-B0DA-8F6B4EA24737}"/>
    <cellStyle name="Normal 4 4 2 2 7 5" xfId="15529" xr:uid="{FDF69E1D-8DA4-410B-8AF0-A8589E30C138}"/>
    <cellStyle name="Normal 4 4 2 2 8" xfId="4226" xr:uid="{A5F478ED-EA21-4E12-8A45-BCEC7E5A4A66}"/>
    <cellStyle name="Normal 4 4 2 2 8 2" xfId="9675" xr:uid="{8E7B877D-832D-4850-A137-DBB76B1291F4}"/>
    <cellStyle name="Normal 4 4 2 2 8 2 2" xfId="19622" xr:uid="{20054C45-7159-4D0F-8EED-D6D1137748A1}"/>
    <cellStyle name="Normal 4 4 2 2 8 3" xfId="12239" xr:uid="{A0E89768-0913-4C06-9F8F-300CF0E9E632}"/>
    <cellStyle name="Normal 4 4 2 2 8 3 2" xfId="22455" xr:uid="{2AF35DF8-0DEB-4703-BC2F-6F40DF7D0B4F}"/>
    <cellStyle name="Normal 4 4 2 2 8 4" xfId="16789" xr:uid="{C69C01F3-CD22-4D28-AB11-374CF28986C6}"/>
    <cellStyle name="Normal 4 4 2 2 9" xfId="8121" xr:uid="{58CAED68-4405-4CBB-9C6B-D9EA4E1CE101}"/>
    <cellStyle name="Normal 4 4 2 2 9 2" xfId="15192" xr:uid="{BE824F35-72C2-4C4B-B5B7-0FF8E30E642A}"/>
    <cellStyle name="Normal 4 4 2 3" xfId="1134" xr:uid="{00000000-0005-0000-0000-00006E040000}"/>
    <cellStyle name="Normal 4 4 2 3 10" xfId="10732" xr:uid="{E49DB9BB-26B5-4A0B-B35F-FF9C4CFCB1C3}"/>
    <cellStyle name="Normal 4 4 2 3 10 2" xfId="20860" xr:uid="{6EEB09CD-7A2A-4D0E-9BC4-86976C15055C}"/>
    <cellStyle name="Normal 4 4 2 3 11" xfId="25908" xr:uid="{D31ADCAE-D3F6-4F6F-BFA8-DB177F29E76C}"/>
    <cellStyle name="Normal 4 4 2 3 12" xfId="13206" xr:uid="{043B3761-18E4-477D-9F53-EDE5C155F142}"/>
    <cellStyle name="Normal 4 4 2 3 2" xfId="2142" xr:uid="{A553DDB7-ABF5-4B96-B19C-597E37D936A5}"/>
    <cellStyle name="Normal 4 4 2 3 2 2" xfId="2641" xr:uid="{B1DBCB78-9878-433A-A8AB-1E9A24AF9B59}"/>
    <cellStyle name="Normal 4 4 2 3 2 2 2" xfId="7655" xr:uid="{0B5C1C52-549A-4984-BFD5-CAEB433A2364}"/>
    <cellStyle name="Normal 4 4 2 3 2 2 2 2" xfId="28966" xr:uid="{C6168A61-9747-4057-8E76-8F148CDE4644}"/>
    <cellStyle name="Normal 4 4 2 3 2 2 2 3" xfId="16576" xr:uid="{C64769FC-EE90-4BE6-9F65-5AB5D9076BE9}"/>
    <cellStyle name="Normal 4 4 2 3 2 2 3" xfId="6489" xr:uid="{8DA611E8-7E64-4B26-8D88-389C408169A0}"/>
    <cellStyle name="Normal 4 4 2 3 2 2 3 2" xfId="19409" xr:uid="{4215423D-6EAB-45B2-8AD1-D037CF1F1390}"/>
    <cellStyle name="Normal 4 4 2 3 2 2 4" xfId="12029" xr:uid="{7D2DBE3C-91CD-424C-9252-E8014DEB7C44}"/>
    <cellStyle name="Normal 4 4 2 3 2 2 4 2" xfId="22242" xr:uid="{A75CC505-623C-48CC-A936-D5B2558A3BAD}"/>
    <cellStyle name="Normal 4 4 2 3 2 2 5" xfId="26025" xr:uid="{6C17058E-F15F-4462-9799-4CD49035B428}"/>
    <cellStyle name="Normal 4 4 2 3 2 2 6" xfId="14512" xr:uid="{5BF6F8D6-4215-4831-B1C9-7C577C7C3A8E}"/>
    <cellStyle name="Normal 4 4 2 3 2 3" xfId="4763" xr:uid="{335D48AC-08AE-4162-956F-35453B43D327}"/>
    <cellStyle name="Normal 4 4 2 3 2 3 2" xfId="10053" xr:uid="{08CD2640-DF1D-4B5D-B792-671FCC21F0D2}"/>
    <cellStyle name="Normal 4 4 2 3 2 3 2 2" xfId="29504" xr:uid="{8FB5B828-D2CE-422D-90DE-816536293961}"/>
    <cellStyle name="Normal 4 4 2 3 2 3 2 3" xfId="20097" xr:uid="{775F71BF-5AE8-4225-9B76-7A863FE3BEDC}"/>
    <cellStyle name="Normal 4 4 2 3 2 3 3" xfId="12712" xr:uid="{60C947F3-B3A2-4E54-B66A-A22D0BED8E56}"/>
    <cellStyle name="Normal 4 4 2 3 2 3 3 2" xfId="22930" xr:uid="{B14B0224-B66A-4D59-BC7C-5DC05AF4B0D9}"/>
    <cellStyle name="Normal 4 4 2 3 2 3 4" xfId="24933" xr:uid="{BBB17249-CE76-48CF-80F5-112030B4FC2E}"/>
    <cellStyle name="Normal 4 4 2 3 2 3 5" xfId="17264" xr:uid="{FAD3E64D-200F-4DD0-A87A-DD7FDF26382C}"/>
    <cellStyle name="Normal 4 4 2 3 2 4" xfId="5998" xr:uid="{B629AFE5-F6A3-4226-BFBE-6CD3EE38E4F5}"/>
    <cellStyle name="Normal 4 4 2 3 2 4 2" xfId="28146" xr:uid="{E031356F-28AB-45D2-83DD-17440C40658B}"/>
    <cellStyle name="Normal 4 4 2 3 2 4 3" xfId="16063" xr:uid="{A120ECEB-7899-4921-AF60-A1C6EDFFD6BE}"/>
    <cellStyle name="Normal 4 4 2 3 2 5" xfId="9387" xr:uid="{47216BE0-716A-41C1-AD57-D7EAF0BF15E1}"/>
    <cellStyle name="Normal 4 4 2 3 2 5 2" xfId="18896" xr:uid="{058BFD33-C337-4317-81AD-10A5D7D54E69}"/>
    <cellStyle name="Normal 4 4 2 3 2 6" xfId="11552" xr:uid="{9AA950BD-DF35-4B8F-922E-0991B76588C7}"/>
    <cellStyle name="Normal 4 4 2 3 2 6 2" xfId="21729" xr:uid="{C7C42927-8DE6-4B8A-AB2A-0A5AEB881B4E}"/>
    <cellStyle name="Normal 4 4 2 3 2 7" xfId="25213" xr:uid="{8F0A5F7F-4FD4-43D7-A9D9-4290AA92BFED}"/>
    <cellStyle name="Normal 4 4 2 3 2 8" xfId="13851" xr:uid="{3991DDBB-2164-4EFC-890D-32424213060A}"/>
    <cellStyle name="Normal 4 4 2 3 3" xfId="2642" xr:uid="{AE88D042-EE95-4FA3-8516-CF076E050A60}"/>
    <cellStyle name="Normal 4 4 2 3 3 2" xfId="4942" xr:uid="{E314147C-28F9-4397-A563-B5D69BB9DC6C}"/>
    <cellStyle name="Normal 4 4 2 3 3 2 2" xfId="10213" xr:uid="{1D32FB4C-43D5-4EBF-86E9-A57C704E2606}"/>
    <cellStyle name="Normal 4 4 2 3 3 2 2 2" xfId="29630" xr:uid="{4C860220-E81E-445A-9BFD-F506B9412C6B}"/>
    <cellStyle name="Normal 4 4 2 3 3 2 2 3" xfId="20289" xr:uid="{A0758F2B-8E49-4463-9B0A-C525E42F05FD}"/>
    <cellStyle name="Normal 4 4 2 3 3 2 3" xfId="12891" xr:uid="{986D0E0F-9D20-4945-9512-61F2390620F9}"/>
    <cellStyle name="Normal 4 4 2 3 3 2 3 2" xfId="23122" xr:uid="{1A345C0F-A1DD-4A96-B85C-12EED6ABBF86}"/>
    <cellStyle name="Normal 4 4 2 3 3 2 4" xfId="26280" xr:uid="{614237D5-9AC7-4FD8-8302-5F1DF07351DF}"/>
    <cellStyle name="Normal 4 4 2 3 3 2 5" xfId="17456" xr:uid="{4F779089-D6E6-4943-9866-BD148890BB09}"/>
    <cellStyle name="Normal 4 4 2 3 3 3" xfId="6490" xr:uid="{E0631B1E-074E-4AD3-8860-949513E642F1}"/>
    <cellStyle name="Normal 4 4 2 3 3 3 2" xfId="27497" xr:uid="{C73F2242-9998-4C3C-A524-78481E7E51CF}"/>
    <cellStyle name="Normal 4 4 2 3 3 3 3" xfId="16577" xr:uid="{E33D9EE8-52B5-4DE5-9F63-7EF8FFE6E3F4}"/>
    <cellStyle name="Normal 4 4 2 3 3 4" xfId="9595" xr:uid="{E82A4251-B15C-44EB-928F-5ED035035098}"/>
    <cellStyle name="Normal 4 4 2 3 3 4 2" xfId="19410" xr:uid="{BF14BC3A-4A82-4536-899D-D9964F2B12E7}"/>
    <cellStyle name="Normal 4 4 2 3 3 5" xfId="12030" xr:uid="{0842F986-C519-496F-A413-5487DFC1022E}"/>
    <cellStyle name="Normal 4 4 2 3 3 5 2" xfId="22243" xr:uid="{86078A65-A8A3-4466-A6DE-EBB74DF52267}"/>
    <cellStyle name="Normal 4 4 2 3 3 6" xfId="26043" xr:uid="{3E25A6CD-01E7-4DDC-B045-B5BC283F0B79}"/>
    <cellStyle name="Normal 4 4 2 3 3 7" xfId="14513" xr:uid="{7F1AFAA8-CF21-4A90-994C-4286F0ED3223}"/>
    <cellStyle name="Normal 4 4 2 3 4" xfId="2640" xr:uid="{AE04CC7E-9D45-4CCA-91D0-F1ED1D3D9D9C}"/>
    <cellStyle name="Normal 4 4 2 3 4 2" xfId="7654" xr:uid="{5A0B8B90-88E4-4C29-B49A-7BCAA14057AB}"/>
    <cellStyle name="Normal 4 4 2 3 4 2 2" xfId="27798" xr:uid="{5F7C2A80-7A9A-43D8-ADA7-DD29305B6166}"/>
    <cellStyle name="Normal 4 4 2 3 4 2 3" xfId="16575" xr:uid="{3D60009F-0BCB-4EF5-997E-443C8C258DBA}"/>
    <cellStyle name="Normal 4 4 2 3 4 3" xfId="6488" xr:uid="{7161ED9C-6D0C-42FF-9166-97979A9ABED3}"/>
    <cellStyle name="Normal 4 4 2 3 4 3 2" xfId="19408" xr:uid="{4B841F8E-79D0-4199-BA4D-D3E22686A581}"/>
    <cellStyle name="Normal 4 4 2 3 4 4" xfId="12028" xr:uid="{CAF8277A-AA9D-43ED-B0E8-CBACC8B06A9F}"/>
    <cellStyle name="Normal 4 4 2 3 4 4 2" xfId="22241" xr:uid="{A3839DCD-9044-46F8-A049-C220212E3174}"/>
    <cellStyle name="Normal 4 4 2 3 4 5" xfId="25980" xr:uid="{1AFDD253-CEB1-4E49-9871-CE85B8F6E712}"/>
    <cellStyle name="Normal 4 4 2 3 4 6" xfId="14511" xr:uid="{C6692ADA-B8E5-4C8B-A372-2FE0F9DD0D0F}"/>
    <cellStyle name="Normal 4 4 2 3 5" xfId="3568" xr:uid="{F2177989-DF5F-4A1A-9E90-B6F032B0F229}"/>
    <cellStyle name="Normal 4 4 2 3 5 2" xfId="6940" xr:uid="{6BD02F73-B402-4AC4-A18C-03EE730A5376}"/>
    <cellStyle name="Normal 4 4 2 3 5 2 2" xfId="26630" xr:uid="{E09794A3-6FC4-4352-A6D2-51CA925C82E2}"/>
    <cellStyle name="Normal 4 4 2 3 5 2 3" xfId="15876" xr:uid="{366A5914-0D0F-4AA8-B1AD-DF636F0EECEF}"/>
    <cellStyle name="Normal 4 4 2 3 5 3" xfId="9222" xr:uid="{AFD66F99-AA31-4C3D-9818-45DBE068B096}"/>
    <cellStyle name="Normal 4 4 2 3 5 3 2" xfId="18709" xr:uid="{AFB594A2-0387-4531-8A80-E9BBBFA3837D}"/>
    <cellStyle name="Normal 4 4 2 3 5 4" xfId="11365" xr:uid="{871816B9-4861-49FE-82A6-FF6C9F1346C2}"/>
    <cellStyle name="Normal 4 4 2 3 5 4 2" xfId="21542" xr:uid="{F55021AD-13B9-4BA6-959F-2C6D09F93E9B}"/>
    <cellStyle name="Normal 4 4 2 3 5 5" xfId="23939" xr:uid="{D9309BA9-DC18-408F-8FBF-526DFA4F719B}"/>
    <cellStyle name="Normal 4 4 2 3 5 6" xfId="13594" xr:uid="{961304CD-3F9F-4B4E-A7CE-A2FB31749E16}"/>
    <cellStyle name="Normal 4 4 2 3 6" xfId="3384" xr:uid="{1E13F601-C4B8-45A2-857D-2259EF0267F8}"/>
    <cellStyle name="Normal 4 4 2 3 6 2" xfId="9052" xr:uid="{16E42B49-7A2C-4B25-8A26-00F6EBBAC0F9}"/>
    <cellStyle name="Normal 4 4 2 3 6 2 2" xfId="18477" xr:uid="{74254F92-C75F-4CF8-B895-8817013F61C3}"/>
    <cellStyle name="Normal 4 4 2 3 6 3" xfId="11145" xr:uid="{D9B8CAD8-1087-4E4A-96F3-98015A44B64D}"/>
    <cellStyle name="Normal 4 4 2 3 6 3 2" xfId="21310" xr:uid="{561FC5EE-F6BA-4F0C-9790-1EE4A796ED0A}"/>
    <cellStyle name="Normal 4 4 2 3 6 4" xfId="23501" xr:uid="{12752AFB-EFDB-48F1-AC42-A334D20D6E1A}"/>
    <cellStyle name="Normal 4 4 2 3 6 5" xfId="15644" xr:uid="{831CC52B-3D74-4C41-99D9-F66793B83387}"/>
    <cellStyle name="Normal 4 4 2 3 7" xfId="4325" xr:uid="{1C0C0695-1A46-4F7B-9031-5055A173958C}"/>
    <cellStyle name="Normal 4 4 2 3 7 2" xfId="9768" xr:uid="{28CAADFE-B714-40C9-8853-989BB1274DE5}"/>
    <cellStyle name="Normal 4 4 2 3 7 2 2" xfId="19717" xr:uid="{56FFD56D-412E-4A23-8281-13971EC2CEE8}"/>
    <cellStyle name="Normal 4 4 2 3 7 3" xfId="12334" xr:uid="{F334FD09-6E49-4447-B478-63BB399ABA4E}"/>
    <cellStyle name="Normal 4 4 2 3 7 3 2" xfId="22550" xr:uid="{2A376A89-ACC5-4AE7-8543-3CE1BE8064FA}"/>
    <cellStyle name="Normal 4 4 2 3 7 4" xfId="16884" xr:uid="{FF7C71C1-9CCE-4BFE-8FF2-86FE09EADCB5}"/>
    <cellStyle name="Normal 4 4 2 3 8" xfId="8122" xr:uid="{4603CE97-BDA1-4FFC-A25F-3FB962E43CAC}"/>
    <cellStyle name="Normal 4 4 2 3 8 2" xfId="15194" xr:uid="{DCB7DFD1-4936-49A3-B050-760E333DABD8}"/>
    <cellStyle name="Normal 4 4 2 3 9" xfId="8713" xr:uid="{46ECD65A-F672-4141-B6D8-C00517BA6976}"/>
    <cellStyle name="Normal 4 4 2 3 9 2" xfId="18027" xr:uid="{635B2B68-816E-410D-87FD-332CD05902DE}"/>
    <cellStyle name="Normal 4 4 2 4" xfId="1135" xr:uid="{00000000-0005-0000-0000-00006F040000}"/>
    <cellStyle name="Normal 4 4 2 4 2" xfId="2643" xr:uid="{753AA5E0-F3C5-425B-B1FA-6A4F9A5DE91B}"/>
    <cellStyle name="Normal 4 4 2 4 2 2" xfId="7656" xr:uid="{8D5BE339-1584-49FB-A13A-4DB1A96F4BF3}"/>
    <cellStyle name="Normal 4 4 2 4 2 2 2" xfId="27588" xr:uid="{1DB84873-6174-4B95-A983-17C64BBC13FF}"/>
    <cellStyle name="Normal 4 4 2 4 2 2 3" xfId="16578" xr:uid="{C15CF9B9-AEF3-4CAC-B8A5-1F6CA16446A6}"/>
    <cellStyle name="Normal 4 4 2 4 2 3" xfId="6491" xr:uid="{7D016152-BE30-4A0E-9E3C-3E178D31B90E}"/>
    <cellStyle name="Normal 4 4 2 4 2 3 2" xfId="19411" xr:uid="{2B34AD0A-A435-40E1-8A73-FDEB734ACCBB}"/>
    <cellStyle name="Normal 4 4 2 4 2 4" xfId="12031" xr:uid="{B8E84E91-637F-4716-A6D2-9720E08BCF2E}"/>
    <cellStyle name="Normal 4 4 2 4 2 4 2" xfId="22244" xr:uid="{C9A02F11-F9A5-41DC-B56D-3D9889BD2193}"/>
    <cellStyle name="Normal 4 4 2 4 2 5" xfId="24538" xr:uid="{FAC0F79D-8109-4203-A1B0-3BC507F0FC12}"/>
    <cellStyle name="Normal 4 4 2 4 2 6" xfId="14514" xr:uid="{A0299B06-C229-4324-B282-3EA182EE589D}"/>
    <cellStyle name="Normal 4 4 2 4 3" xfId="3695" xr:uid="{1A43EA9C-C119-4EE4-8B5A-B8B0EA606713}"/>
    <cellStyle name="Normal 4 4 2 4 3 2" xfId="8346" xr:uid="{A6B7A230-108C-4182-9551-A4FB629B6D29}"/>
    <cellStyle name="Normal 4 4 2 4 3 2 2" xfId="28504" xr:uid="{45EC42EC-086E-4DE5-9F29-B1DA9E564629}"/>
    <cellStyle name="Normal 4 4 2 4 3 2 3" xfId="16060" xr:uid="{4BA48AE7-2BBA-461C-8382-A7FBF74FD72B}"/>
    <cellStyle name="Normal 4 4 2 4 3 3" xfId="9384" xr:uid="{53B23B14-045C-47AD-A4A5-B4C888361D30}"/>
    <cellStyle name="Normal 4 4 2 4 3 3 2" xfId="18893" xr:uid="{1E2AB7C0-01BB-4EF5-8437-75D45BD71FC9}"/>
    <cellStyle name="Normal 4 4 2 4 3 4" xfId="11549" xr:uid="{011925D6-2E2B-4424-92AC-6435BC26101F}"/>
    <cellStyle name="Normal 4 4 2 4 3 4 2" xfId="21726" xr:uid="{F8E7E9C5-B35C-4F67-859E-46DD220E7F42}"/>
    <cellStyle name="Normal 4 4 2 4 3 5" xfId="23251" xr:uid="{B5F55B36-EEC3-485D-8CD6-83DC9779F45F}"/>
    <cellStyle name="Normal 4 4 2 4 3 6" xfId="13848" xr:uid="{C56E9DCE-E5DE-4CBB-997A-3DFD33FB1DE3}"/>
    <cellStyle name="Normal 4 4 2 4 4" xfId="4616" xr:uid="{C54704BC-30E1-4379-A974-B15CEA666A4C}"/>
    <cellStyle name="Normal 4 4 2 4 4 2" xfId="9950" xr:uid="{04F6807B-87C2-4AFB-9A89-876560665865}"/>
    <cellStyle name="Normal 4 4 2 4 4 2 2" xfId="19950" xr:uid="{60383C72-1C6F-400E-A103-786ED8D28C1E}"/>
    <cellStyle name="Normal 4 4 2 4 4 3" xfId="12565" xr:uid="{0567C6E7-AF3E-4741-B97C-E24999B80696}"/>
    <cellStyle name="Normal 4 4 2 4 4 3 2" xfId="22783" xr:uid="{2AD288CE-1AD8-4FD2-98DD-E6D040566DC3}"/>
    <cellStyle name="Normal 4 4 2 4 4 4" xfId="23735" xr:uid="{759A4613-8587-4300-81B6-82575D783A6C}"/>
    <cellStyle name="Normal 4 4 2 4 4 5" xfId="17117" xr:uid="{D8658C00-A41B-40D6-B57C-F06F511CF38D}"/>
    <cellStyle name="Normal 4 4 2 4 5" xfId="8123" xr:uid="{EC3B4AD8-A9CF-414A-BAC1-1BFA346B60E8}"/>
    <cellStyle name="Normal 4 4 2 4 5 2" xfId="15195" xr:uid="{5E8F117A-4CFD-4080-9354-B1387B5E78F2}"/>
    <cellStyle name="Normal 4 4 2 4 6" xfId="8714" xr:uid="{98023930-7C57-45FE-82D0-AC4DE7137EAE}"/>
    <cellStyle name="Normal 4 4 2 4 6 2" xfId="18028" xr:uid="{8648D280-61A0-4FD2-9DC7-E16BD76A23CC}"/>
    <cellStyle name="Normal 4 4 2 4 7" xfId="10733" xr:uid="{BE02FAD1-5411-4E49-8911-CCAD51FA01F5}"/>
    <cellStyle name="Normal 4 4 2 4 7 2" xfId="20861" xr:uid="{28B2963A-2284-4E20-A7E1-E70138861158}"/>
    <cellStyle name="Normal 4 4 2 4 8" xfId="24498" xr:uid="{E1E2AFAD-A33C-446E-AB1E-63A66302CB8D}"/>
    <cellStyle name="Normal 4 4 2 4 9" xfId="13364" xr:uid="{6B661C14-D6BD-461A-B283-F2F653D41E98}"/>
    <cellStyle name="Normal 4 4 2 5" xfId="2139" xr:uid="{509410A0-B7D9-4260-873A-AA2C80AF9ED8}"/>
    <cellStyle name="Normal 4 4 2 5 2" xfId="4943" xr:uid="{BD690789-F33A-4915-973C-ADBBD3AC5CA4}"/>
    <cellStyle name="Normal 4 4 2 5 2 2" xfId="10214" xr:uid="{BF5A49D4-921F-4A3C-B695-9DE8A36CD63F}"/>
    <cellStyle name="Normal 4 4 2 5 2 2 2" xfId="29631" xr:uid="{36083D2D-5985-461E-962A-9714AD8B1D1A}"/>
    <cellStyle name="Normal 4 4 2 5 2 2 3" xfId="20290" xr:uid="{D644BBCB-CD37-46B9-B898-71FD406EADB0}"/>
    <cellStyle name="Normal 4 4 2 5 2 3" xfId="12892" xr:uid="{D0EF4584-BC3D-4DC1-8F07-1967F9130323}"/>
    <cellStyle name="Normal 4 4 2 5 2 3 2" xfId="23123" xr:uid="{7B669544-BB36-4CA1-B888-AEE3FF0F7E16}"/>
    <cellStyle name="Normal 4 4 2 5 2 4" xfId="24671" xr:uid="{33502BAD-DD1D-4C4C-9133-8048C3448CE5}"/>
    <cellStyle name="Normal 4 4 2 5 2 5" xfId="17457" xr:uid="{AF16CAEB-76FB-4FC7-BFC5-A6468F79F363}"/>
    <cellStyle name="Normal 4 4 2 5 3" xfId="5995" xr:uid="{98223CC1-FCC5-4764-9D99-11D1BF251B23}"/>
    <cellStyle name="Normal 4 4 2 5 3 2" xfId="28522" xr:uid="{E509B2C2-5EDA-4A74-9340-CCCB5109F6DF}"/>
    <cellStyle name="Normal 4 4 2 5 3 3" xfId="16579" xr:uid="{875D8240-5D05-41C8-8A20-652F07124C6C}"/>
    <cellStyle name="Normal 4 4 2 5 4" xfId="9596" xr:uid="{79599304-0A11-4656-B244-E4637AE44D98}"/>
    <cellStyle name="Normal 4 4 2 5 4 2" xfId="19412" xr:uid="{E26A5DA2-5C7A-4CCC-A0DB-64C30B16DED9}"/>
    <cellStyle name="Normal 4 4 2 5 5" xfId="12032" xr:uid="{651A71E7-0C17-4BF2-877A-CEA01E408E77}"/>
    <cellStyle name="Normal 4 4 2 5 5 2" xfId="22245" xr:uid="{F83AE546-0B48-4ED8-A3AB-3809C64B8958}"/>
    <cellStyle name="Normal 4 4 2 5 6" xfId="26002" xr:uid="{94538359-14E6-4056-9085-514E16354B6E}"/>
    <cellStyle name="Normal 4 4 2 5 7" xfId="14515" xr:uid="{9F7757D9-2736-4189-8E86-A5ED1AC1D057}"/>
    <cellStyle name="Normal 4 4 2 6" xfId="2391" xr:uid="{C1C5DEF6-D1BB-4DB5-9E3C-650E5D0FB007}"/>
    <cellStyle name="Normal 4 4 2 6 2" xfId="7488" xr:uid="{6237F142-A81F-494C-A8AD-F7F43F773C69}"/>
    <cellStyle name="Normal 4 4 2 6 2 2" xfId="27906" xr:uid="{E01479BD-5198-4636-891F-42E15BB8AD93}"/>
    <cellStyle name="Normal 4 4 2 6 2 3" xfId="16199" xr:uid="{C00E1800-029D-4E86-991C-9297D4AEEB74}"/>
    <cellStyle name="Normal 4 4 2 6 3" xfId="6261" xr:uid="{97E58CF6-FE11-41FB-9E46-ECC8CFBDB1C0}"/>
    <cellStyle name="Normal 4 4 2 6 3 2" xfId="19032" xr:uid="{3CDECF4B-2D9D-41F7-9673-08DAEA4A24BB}"/>
    <cellStyle name="Normal 4 4 2 6 4" xfId="11677" xr:uid="{BB277D40-C4C0-47FF-BECA-1CE023B32491}"/>
    <cellStyle name="Normal 4 4 2 6 4 2" xfId="21865" xr:uid="{C3D80236-BDF1-4FEF-ADAE-2ADEB38FAEEC}"/>
    <cellStyle name="Normal 4 4 2 6 5" xfId="23358" xr:uid="{9193191E-75DE-4131-9BEB-4DF6B9FE6F21}"/>
    <cellStyle name="Normal 4 4 2 6 6" xfId="14062" xr:uid="{9ABDAEC1-5757-4588-B065-83B8FDE8260E}"/>
    <cellStyle name="Normal 4 4 2 7" xfId="3491" xr:uid="{E87AAE19-E841-4611-8BFA-456711AA497F}"/>
    <cellStyle name="Normal 4 4 2 7 2" xfId="6937" xr:uid="{D95985E6-1EE1-4535-9EB7-2F92BD386104}"/>
    <cellStyle name="Normal 4 4 2 7 2 2" xfId="27598" xr:uid="{585FBA9E-A413-42D6-9529-07FD72F159F0}"/>
    <cellStyle name="Normal 4 4 2 7 2 3" xfId="15773" xr:uid="{D0D62FB6-409F-47FA-B1AE-06114F62A6A8}"/>
    <cellStyle name="Normal 4 4 2 7 3" xfId="9145" xr:uid="{C791FE5C-222F-43B0-8CB8-11BFFAC44E87}"/>
    <cellStyle name="Normal 4 4 2 7 3 2" xfId="18606" xr:uid="{619B22C5-3E8C-4EF6-9DBC-6C1A8D49EBBD}"/>
    <cellStyle name="Normal 4 4 2 7 4" xfId="11264" xr:uid="{07131260-09F0-44C6-BB7D-DFCD62039223}"/>
    <cellStyle name="Normal 4 4 2 7 4 2" xfId="21439" xr:uid="{B46C3548-6877-40B9-A117-8483BC88997A}"/>
    <cellStyle name="Normal 4 4 2 7 5" xfId="23522" xr:uid="{2AB37B01-DF25-40E1-81DC-1D5B583F9833}"/>
    <cellStyle name="Normal 4 4 2 7 6" xfId="13491" xr:uid="{48D0DF99-FEA9-40C5-A3D6-21683D616E55}"/>
    <cellStyle name="Normal 4 4 2 8" xfId="3223" xr:uid="{E063E2C5-2BA6-4845-93CA-9953DBF6497A}"/>
    <cellStyle name="Normal 4 4 2 8 2" xfId="8911" xr:uid="{FC104177-9545-4D14-807E-4AED0367D079}"/>
    <cellStyle name="Normal 4 4 2 8 2 2" xfId="18302" xr:uid="{535F1144-8D9C-4641-B04D-963A56740757}"/>
    <cellStyle name="Normal 4 4 2 8 3" xfId="10984" xr:uid="{E32C40C2-1E0D-4DAE-A0E4-9A0190CA22C0}"/>
    <cellStyle name="Normal 4 4 2 8 3 2" xfId="21135" xr:uid="{E4B2A233-3CA5-4A47-B9F5-5C504F8446A9}"/>
    <cellStyle name="Normal 4 4 2 8 4" xfId="23742" xr:uid="{679626D3-E349-4CEF-8396-0579E168417D}"/>
    <cellStyle name="Normal 4 4 2 8 5" xfId="15469" xr:uid="{AEEB50C3-A9A7-4635-9882-C97FD6284AD5}"/>
    <cellStyle name="Normal 4 4 2 9" xfId="4409" xr:uid="{FD38BE3D-ABCD-4D8F-85E1-ADA5412FB07B}"/>
    <cellStyle name="Normal 4 4 2 9 2" xfId="9828" xr:uid="{575A647E-181C-45EE-8AA2-90AE08399199}"/>
    <cellStyle name="Normal 4 4 2 9 2 2" xfId="19795" xr:uid="{D5EFB438-220F-40CE-A668-9448740DCFD9}"/>
    <cellStyle name="Normal 4 4 2 9 3" xfId="12410" xr:uid="{F9D7D675-473E-4086-84F1-7C46B71F2742}"/>
    <cellStyle name="Normal 4 4 2 9 3 2" xfId="22628" xr:uid="{2B43B06B-01DD-4009-8625-DE128C2B4D67}"/>
    <cellStyle name="Normal 4 4 2 9 4" xfId="16962" xr:uid="{37AF4FAC-3F3E-40B6-8DFA-152975422EFD}"/>
    <cellStyle name="Normal 4 4 3" xfId="1136" xr:uid="{00000000-0005-0000-0000-000070040000}"/>
    <cellStyle name="Normal 4 4 3 10" xfId="8124" xr:uid="{50084D36-4F59-4300-ADA2-BA701F6B7986}"/>
    <cellStyle name="Normal 4 4 3 10 2" xfId="15196" xr:uid="{758C3EB3-84DF-4473-96E0-AB0151D92123}"/>
    <cellStyle name="Normal 4 4 3 11" xfId="8715" xr:uid="{4FE352B7-8FB6-4EDC-9FA5-C48E5DA4C13E}"/>
    <cellStyle name="Normal 4 4 3 11 2" xfId="18029" xr:uid="{1778CBD3-2D4C-47CB-B839-C92CAC8313D2}"/>
    <cellStyle name="Normal 4 4 3 12" xfId="10734" xr:uid="{3268262F-974C-442F-84E6-2A2141B9A380}"/>
    <cellStyle name="Normal 4 4 3 12 2" xfId="20862" xr:uid="{0B5081D4-8DB3-40A8-B54B-593A0D8C5E8D}"/>
    <cellStyle name="Normal 4 4 3 13" xfId="25194" xr:uid="{E2F9CE17-35BC-41EC-9B49-D5C95CB183EA}"/>
    <cellStyle name="Normal 4 4 3 14" xfId="13066" xr:uid="{42EBD833-339E-440D-A889-A9F5149505F1}"/>
    <cellStyle name="Normal 4 4 3 2" xfId="1137" xr:uid="{00000000-0005-0000-0000-000071040000}"/>
    <cellStyle name="Normal 4 4 3 2 10" xfId="10735" xr:uid="{DE5C75A1-B05A-4272-B1EB-06BC1E39220F}"/>
    <cellStyle name="Normal 4 4 3 2 10 2" xfId="20863" xr:uid="{68D67594-99BF-4C59-96FF-D79D6DF0F327}"/>
    <cellStyle name="Normal 4 4 3 2 11" xfId="25197" xr:uid="{4AEBBFE4-2B5C-45C6-A42B-D9E72804A7B3}"/>
    <cellStyle name="Normal 4 4 3 2 12" xfId="13207" xr:uid="{EFFC12EC-810E-42B6-9F07-BFF376A5761D}"/>
    <cellStyle name="Normal 4 4 3 2 2" xfId="1138" xr:uid="{00000000-0005-0000-0000-000072040000}"/>
    <cellStyle name="Normal 4 4 3 2 2 2" xfId="2145" xr:uid="{0AE5AB54-63D9-4EE5-AFB7-ABAFAE11E936}"/>
    <cellStyle name="Normal 4 4 3 2 2 2 2" xfId="7332" xr:uid="{BF7FB9E2-F0CF-44B8-994A-4827A157697E}"/>
    <cellStyle name="Normal 4 4 3 2 2 2 2 2" xfId="28409" xr:uid="{9674D928-B3E8-47FF-82B9-5339812E4A61}"/>
    <cellStyle name="Normal 4 4 3 2 2 2 2 3" xfId="28418" xr:uid="{47A7CEE4-129B-4178-89F7-62EF5722B1EF}"/>
    <cellStyle name="Normal 4 4 3 2 2 2 2 4" xfId="16581" xr:uid="{007C2163-F4FE-4971-B8ED-FB00EFC996D4}"/>
    <cellStyle name="Normal 4 4 3 2 2 2 3" xfId="6001" xr:uid="{FE751C5E-C04F-4391-9036-FAE931FA1536}"/>
    <cellStyle name="Normal 4 4 3 2 2 2 3 2" xfId="29260" xr:uid="{125EDC1E-2B49-4DD3-91A4-0BF4AA7E4856}"/>
    <cellStyle name="Normal 4 4 3 2 2 2 3 3" xfId="19414" xr:uid="{F5159C76-0C6E-4242-AA8F-66D796AD1B52}"/>
    <cellStyle name="Normal 4 4 3 2 2 2 4" xfId="12034" xr:uid="{57EF5DA9-2DCB-4C92-89C8-C50F30F0106F}"/>
    <cellStyle name="Normal 4 4 3 2 2 2 4 2" xfId="22247" xr:uid="{03865553-3493-4B7C-B2B2-BD61D9AB52C7}"/>
    <cellStyle name="Normal 4 4 3 2 2 2 5" xfId="25690" xr:uid="{C763480D-CA55-469E-8A95-C641A0024630}"/>
    <cellStyle name="Normal 4 4 3 2 2 2 6" xfId="14517" xr:uid="{3F3442C7-56FF-40E4-B162-0C7C4CC4D8BC}"/>
    <cellStyle name="Normal 4 4 3 2 2 3" xfId="4765" xr:uid="{46FF63A4-5981-4C42-AA3E-D27488E4922A}"/>
    <cellStyle name="Normal 4 4 3 2 2 3 2" xfId="6943" xr:uid="{AB5CB06E-359B-4C78-8A10-BDFC31298E7D}"/>
    <cellStyle name="Normal 4 4 3 2 2 3 2 2" xfId="29506" xr:uid="{70E0A6AF-309A-437C-B1C9-EB27014857E5}"/>
    <cellStyle name="Normal 4 4 3 2 2 3 2 3" xfId="20099" xr:uid="{A5B75132-6FEB-4F8C-BB82-7C7505BA9C9A}"/>
    <cellStyle name="Normal 4 4 3 2 2 3 3" xfId="12714" xr:uid="{1172AC78-3CA8-4E31-861F-4A15D1C16A65}"/>
    <cellStyle name="Normal 4 4 3 2 2 3 3 2" xfId="22932" xr:uid="{2073ECBF-658C-44E7-905A-B7514E756E08}"/>
    <cellStyle name="Normal 4 4 3 2 2 3 4" xfId="24068" xr:uid="{D7CC9821-7F06-404B-84E6-9C00C9588A9B}"/>
    <cellStyle name="Normal 4 4 3 2 2 3 5" xfId="17266" xr:uid="{3D270248-72F5-4F8E-B925-722B1292C0CD}"/>
    <cellStyle name="Normal 4 4 3 2 2 4" xfId="5508" xr:uid="{B7C4406F-F532-4684-8DBC-A7F781C689F6}"/>
    <cellStyle name="Normal 4 4 3 2 2 4 2" xfId="28169" xr:uid="{6D6FF907-EF9F-490A-AD53-CED32C66EA4A}"/>
    <cellStyle name="Normal 4 4 3 2 2 4 3" xfId="15198" xr:uid="{84C59DBD-3053-4344-B05A-8D55AB9DF755}"/>
    <cellStyle name="Normal 4 4 3 2 2 5" xfId="8717" xr:uid="{33301E5D-D750-4629-8125-C13C42CECC7D}"/>
    <cellStyle name="Normal 4 4 3 2 2 5 2" xfId="18031" xr:uid="{ABE3F053-AA6E-47CB-A446-1DED72C38238}"/>
    <cellStyle name="Normal 4 4 3 2 2 6" xfId="10736" xr:uid="{79C747A4-1136-4001-B364-2538648EF6B4}"/>
    <cellStyle name="Normal 4 4 3 2 2 6 2" xfId="20864" xr:uid="{8F750CE3-DB60-4ECA-A13F-08D65DC71D43}"/>
    <cellStyle name="Normal 4 4 3 2 2 7" xfId="24843" xr:uid="{A2967902-6AD3-476C-BABE-C8A73C992964}"/>
    <cellStyle name="Normal 4 4 3 2 2 8" xfId="13853" xr:uid="{45C11AD6-2DDF-46F2-A6B3-FF4F5608CDA0}"/>
    <cellStyle name="Normal 4 4 3 2 3" xfId="2144" xr:uid="{2347A355-250E-49EC-A0E0-5A84C824CDCD}"/>
    <cellStyle name="Normal 4 4 3 2 3 2" xfId="4944" xr:uid="{A4F8EE22-D9DC-421C-9285-7296F21AF90D}"/>
    <cellStyle name="Normal 4 4 3 2 3 2 2" xfId="10215" xr:uid="{3C6259DC-5064-43C6-AEF2-8B1115C6131D}"/>
    <cellStyle name="Normal 4 4 3 2 3 2 2 2" xfId="29632" xr:uid="{E422F43E-F776-478C-9CD5-DD115D43FF17}"/>
    <cellStyle name="Normal 4 4 3 2 3 2 2 3" xfId="20291" xr:uid="{313EEF1F-E213-4AF6-82D4-6733B235386D}"/>
    <cellStyle name="Normal 4 4 3 2 3 2 3" xfId="12893" xr:uid="{A43E058A-467A-4950-A01C-6A91F909FDA4}"/>
    <cellStyle name="Normal 4 4 3 2 3 2 3 2" xfId="23124" xr:uid="{909C7BEA-C8F6-4AD0-9FF0-69697EAC66C6}"/>
    <cellStyle name="Normal 4 4 3 2 3 2 4" xfId="25325" xr:uid="{1047A290-CF15-4C4E-A2C8-0A2ED1DDDF0F}"/>
    <cellStyle name="Normal 4 4 3 2 3 2 5" xfId="17458" xr:uid="{38F8777A-8D8A-4B30-A3F5-6CE39F6FDA12}"/>
    <cellStyle name="Normal 4 4 3 2 3 3" xfId="6000" xr:uid="{01599700-8299-4C06-A8C0-D8B65C0B2673}"/>
    <cellStyle name="Normal 4 4 3 2 3 3 2" xfId="27956" xr:uid="{F82056BD-0E5D-44AA-AC56-4CCCAF533667}"/>
    <cellStyle name="Normal 4 4 3 2 3 3 3" xfId="16582" xr:uid="{9C7C084B-B489-42E6-9FC7-00B996257949}"/>
    <cellStyle name="Normal 4 4 3 2 3 4" xfId="9597" xr:uid="{E983367A-D6B5-4133-A4DD-8D8F4DED6D56}"/>
    <cellStyle name="Normal 4 4 3 2 3 4 2" xfId="19415" xr:uid="{794D85D9-C94D-402D-AB35-82038ECA0BEC}"/>
    <cellStyle name="Normal 4 4 3 2 3 5" xfId="12035" xr:uid="{B875CBAC-6D15-4DF2-AC55-B1E47D836FD5}"/>
    <cellStyle name="Normal 4 4 3 2 3 5 2" xfId="22248" xr:uid="{1B68061C-D9D1-4AEB-821F-60372F2EB839}"/>
    <cellStyle name="Normal 4 4 3 2 3 6" xfId="23618" xr:uid="{47BE8B02-1601-450C-A77B-D7AABDA631DC}"/>
    <cellStyle name="Normal 4 4 3 2 3 7" xfId="14518" xr:uid="{660A237E-CABA-41A5-B491-2C23E55BEE60}"/>
    <cellStyle name="Normal 4 4 3 2 4" xfId="2644" xr:uid="{E107CFD4-2616-4BC6-B08F-DA1CD1AEEF8D}"/>
    <cellStyle name="Normal 4 4 3 2 4 2" xfId="7657" xr:uid="{197072AC-03FA-4673-B791-DFD46E965494}"/>
    <cellStyle name="Normal 4 4 3 2 4 2 2" xfId="28920" xr:uid="{52F9F40D-9EDE-42EA-A665-63246B1D7D64}"/>
    <cellStyle name="Normal 4 4 3 2 4 2 3" xfId="16580" xr:uid="{3D8739D6-7529-49A5-8BF8-1F63BD7E3ED1}"/>
    <cellStyle name="Normal 4 4 3 2 4 3" xfId="6492" xr:uid="{894EFFA0-3E9F-4E93-8371-0ADDEB6694E8}"/>
    <cellStyle name="Normal 4 4 3 2 4 3 2" xfId="19413" xr:uid="{DDD4969A-4023-4280-BD6E-0B10AE310D63}"/>
    <cellStyle name="Normal 4 4 3 2 4 4" xfId="12033" xr:uid="{851F6A4B-4F74-4BBE-8813-3B091262B8BE}"/>
    <cellStyle name="Normal 4 4 3 2 4 4 2" xfId="22246" xr:uid="{2F2EF47B-459E-495E-9634-50CDD9D43DCE}"/>
    <cellStyle name="Normal 4 4 3 2 4 5" xfId="25246" xr:uid="{C351C6B1-0EDE-4A47-9EDA-8A7F29193D29}"/>
    <cellStyle name="Normal 4 4 3 2 4 6" xfId="14516" xr:uid="{F460A00D-B1D8-438D-BFF2-EA5D074A88DB}"/>
    <cellStyle name="Normal 4 4 3 2 5" xfId="3518" xr:uid="{2FE2EFC8-18CB-4911-B176-F0477D2CD2A3}"/>
    <cellStyle name="Normal 4 4 3 2 5 2" xfId="6942" xr:uid="{8BA87AB5-4EAC-4261-BB53-E14233821B58}"/>
    <cellStyle name="Normal 4 4 3 2 5 2 2" xfId="27411" xr:uid="{C2919189-BA48-4D7A-92E1-C4F237478366}"/>
    <cellStyle name="Normal 4 4 3 2 5 2 3" xfId="15810" xr:uid="{13841C41-7CA3-4890-B660-46718C88926D}"/>
    <cellStyle name="Normal 4 4 3 2 5 3" xfId="9172" xr:uid="{2EA2B6EC-B903-438F-9B64-3B5E0152446A}"/>
    <cellStyle name="Normal 4 4 3 2 5 3 2" xfId="18643" xr:uid="{14ED947A-6F31-4B93-BA84-3777F796059F}"/>
    <cellStyle name="Normal 4 4 3 2 5 4" xfId="11301" xr:uid="{226B323C-4775-42C8-B66E-BB775CB40E6D}"/>
    <cellStyle name="Normal 4 4 3 2 5 4 2" xfId="21476" xr:uid="{75393034-85A9-4DF3-94CA-703CA2EFC775}"/>
    <cellStyle name="Normal 4 4 3 2 5 5" xfId="25069" xr:uid="{BDEF1730-08A3-48B4-9BFF-82D7DC0B1462}"/>
    <cellStyle name="Normal 4 4 3 2 5 6" xfId="13528" xr:uid="{B44E8D66-5D3F-4E6E-83D3-59C52B8CF86B}"/>
    <cellStyle name="Normal 4 4 3 2 6" xfId="3385" xr:uid="{17B60C3E-8688-4834-AA09-530D8A79DBA2}"/>
    <cellStyle name="Normal 4 4 3 2 6 2" xfId="9053" xr:uid="{633CFE65-00D1-45EE-B66C-17E412CE4969}"/>
    <cellStyle name="Normal 4 4 3 2 6 2 2" xfId="18478" xr:uid="{17EA3DC2-F1DF-451E-A2AC-DF09596B9A2D}"/>
    <cellStyle name="Normal 4 4 3 2 6 3" xfId="11146" xr:uid="{B783D246-A74C-468B-98DA-EFB0BDA9A529}"/>
    <cellStyle name="Normal 4 4 3 2 6 3 2" xfId="21311" xr:uid="{4B80A747-8FCC-4FB4-B7F5-946BDEFB6F2C}"/>
    <cellStyle name="Normal 4 4 3 2 6 4" xfId="26068" xr:uid="{8A98351D-B7C1-464E-A9B4-2B5FC0DA1E83}"/>
    <cellStyle name="Normal 4 4 3 2 6 5" xfId="15645" xr:uid="{BCE4EA39-AF93-4BAF-91B4-7ED53DCC2065}"/>
    <cellStyle name="Normal 4 4 3 2 7" xfId="4326" xr:uid="{75FEE009-F1C9-45D2-88BE-8BF2CF70CCAC}"/>
    <cellStyle name="Normal 4 4 3 2 7 2" xfId="9769" xr:uid="{19D39A28-AB76-4CBB-98C1-EE298BC3D1AC}"/>
    <cellStyle name="Normal 4 4 3 2 7 2 2" xfId="19718" xr:uid="{7606D070-9CE3-4CC1-8BCB-EB8B761E3395}"/>
    <cellStyle name="Normal 4 4 3 2 7 3" xfId="12335" xr:uid="{8D6E2EA3-68CB-4764-96B8-16B2ECE81AB7}"/>
    <cellStyle name="Normal 4 4 3 2 7 3 2" xfId="22551" xr:uid="{24A5E0BA-473A-48AB-9151-3C67A395FC75}"/>
    <cellStyle name="Normal 4 4 3 2 7 4" xfId="16885" xr:uid="{F13BC41F-D836-4912-B79F-363636CCD9C8}"/>
    <cellStyle name="Normal 4 4 3 2 8" xfId="8125" xr:uid="{5A678640-0FE1-43A6-9B23-2676FDDF9DEC}"/>
    <cellStyle name="Normal 4 4 3 2 8 2" xfId="15197" xr:uid="{F4C158D9-38D7-4A01-A45D-57795FDAD123}"/>
    <cellStyle name="Normal 4 4 3 2 9" xfId="8716" xr:uid="{33250E40-E1C6-477A-9EA7-27FBC6169104}"/>
    <cellStyle name="Normal 4 4 3 2 9 2" xfId="18030" xr:uid="{6162285C-6468-4C53-998F-847C25B51B1B}"/>
    <cellStyle name="Normal 4 4 3 3" xfId="1139" xr:uid="{00000000-0005-0000-0000-000073040000}"/>
    <cellStyle name="Normal 4 4 3 3 10" xfId="23403" xr:uid="{8DE941D9-E88E-4333-B2FD-EA66A1CDD84A}"/>
    <cellStyle name="Normal 4 4 3 3 11" xfId="13365" xr:uid="{B903864A-EF41-4BB2-AA6F-A2F924631631}"/>
    <cellStyle name="Normal 4 4 3 3 2" xfId="2146" xr:uid="{BCCB08EA-C839-4C94-8581-9F67AFEEBA18}"/>
    <cellStyle name="Normal 4 4 3 3 2 2" xfId="2646" xr:uid="{8D79E0EE-4CE9-4897-A661-E80288BA9A44}"/>
    <cellStyle name="Normal 4 4 3 3 2 2 2" xfId="7659" xr:uid="{3E2D45C1-B814-4244-B995-5BFD07940DFF}"/>
    <cellStyle name="Normal 4 4 3 3 2 2 2 2" xfId="26754" xr:uid="{AE7151EF-ABBB-4B7C-B524-755579B52BDD}"/>
    <cellStyle name="Normal 4 4 3 3 2 2 2 3" xfId="16584" xr:uid="{65AE51E9-1CD5-49A8-A7C0-60F22688F752}"/>
    <cellStyle name="Normal 4 4 3 3 2 2 3" xfId="6494" xr:uid="{334A93F5-A61E-4E73-890E-C1D4A7BA6B86}"/>
    <cellStyle name="Normal 4 4 3 3 2 2 3 2" xfId="19417" xr:uid="{6AA04252-EC08-4EE6-8BCF-90ED23BB3D20}"/>
    <cellStyle name="Normal 4 4 3 3 2 2 4" xfId="12037" xr:uid="{D7525623-87C1-4531-AA65-AAC03BF22256}"/>
    <cellStyle name="Normal 4 4 3 3 2 2 4 2" xfId="22250" xr:uid="{B9AEA235-3724-4B95-B5A5-442DF5F4517D}"/>
    <cellStyle name="Normal 4 4 3 3 2 2 5" xfId="24860" xr:uid="{2C5875B0-B7F4-4C45-AED6-A8A4A4E7DB4B}"/>
    <cellStyle name="Normal 4 4 3 3 2 2 6" xfId="14520" xr:uid="{E48E6C99-AEC8-4639-8298-D8B5C0F125C5}"/>
    <cellStyle name="Normal 4 4 3 3 2 3" xfId="4766" xr:uid="{39A71DFF-6080-4002-8D31-9E7119D7C992}"/>
    <cellStyle name="Normal 4 4 3 3 2 3 2" xfId="10055" xr:uid="{EDAFD554-1F61-4CA1-A1C6-C3DCCF8492BD}"/>
    <cellStyle name="Normal 4 4 3 3 2 3 2 2" xfId="29507" xr:uid="{A67AC0EA-AE9C-46F9-B30B-3B948B11F772}"/>
    <cellStyle name="Normal 4 4 3 3 2 3 2 3" xfId="20100" xr:uid="{7A10F683-C17C-4020-BEBF-7CA1720B867C}"/>
    <cellStyle name="Normal 4 4 3 3 2 3 3" xfId="12715" xr:uid="{DD2B1CD4-22E3-4B33-806D-205EC297E85D}"/>
    <cellStyle name="Normal 4 4 3 3 2 3 3 2" xfId="22933" xr:uid="{7629E05B-3625-445A-8D42-F28707BBD5DC}"/>
    <cellStyle name="Normal 4 4 3 3 2 3 4" xfId="25972" xr:uid="{965ACFE4-343E-4E4E-9E79-548FA7CC9D8D}"/>
    <cellStyle name="Normal 4 4 3 3 2 3 5" xfId="17267" xr:uid="{7A64508B-849C-42CD-8612-9AA32DBAF5B0}"/>
    <cellStyle name="Normal 4 4 3 3 2 4" xfId="6002" xr:uid="{BE2EEC5C-1369-4FB4-A7C5-87B2433DAC3C}"/>
    <cellStyle name="Normal 4 4 3 3 2 4 2" xfId="27187" xr:uid="{266D4EC2-8110-4A01-9107-B9E4054F4016}"/>
    <cellStyle name="Normal 4 4 3 3 2 4 3" xfId="16064" xr:uid="{76C81AA5-61A8-4E42-A363-E1D961BF859E}"/>
    <cellStyle name="Normal 4 4 3 3 2 5" xfId="9388" xr:uid="{800A9546-C6E9-497C-BEC7-6ABAD53AD8B4}"/>
    <cellStyle name="Normal 4 4 3 3 2 5 2" xfId="18897" xr:uid="{DC601DD7-1E89-4726-A8D2-FF1BD259DBFE}"/>
    <cellStyle name="Normal 4 4 3 3 2 6" xfId="11553" xr:uid="{53141E1C-EB9B-40B5-869D-71BA9B2F7C7F}"/>
    <cellStyle name="Normal 4 4 3 3 2 6 2" xfId="21730" xr:uid="{3B85AEC5-444F-496D-8C53-6B8EFCA7C2E4}"/>
    <cellStyle name="Normal 4 4 3 3 2 7" xfId="25067" xr:uid="{7371992F-3E96-41C4-8CF6-898D3C2536B0}"/>
    <cellStyle name="Normal 4 4 3 3 2 8" xfId="13854" xr:uid="{F0E610C8-0A11-4FD0-AEC2-F9586CFB7F2E}"/>
    <cellStyle name="Normal 4 4 3 3 3" xfId="2647" xr:uid="{2ACE51E6-DE38-4718-A254-41E1D8517125}"/>
    <cellStyle name="Normal 4 4 3 3 3 2" xfId="4945" xr:uid="{E8C244F0-BDB7-47E8-B215-213878E40196}"/>
    <cellStyle name="Normal 4 4 3 3 3 2 2" xfId="10216" xr:uid="{5D594D84-B4DC-4259-8EFE-16FA61D36C6F}"/>
    <cellStyle name="Normal 4 4 3 3 3 2 2 2" xfId="29633" xr:uid="{00CE4F93-EB1A-4A81-BF24-796BF7E5B6B5}"/>
    <cellStyle name="Normal 4 4 3 3 3 2 2 3" xfId="20292" xr:uid="{664F64C8-5F18-4640-8547-11ABDE2D755C}"/>
    <cellStyle name="Normal 4 4 3 3 3 2 3" xfId="12894" xr:uid="{DC730A8B-9571-4236-A477-1B16013DB5B6}"/>
    <cellStyle name="Normal 4 4 3 3 3 2 3 2" xfId="23125" xr:uid="{18C0DE06-AD7B-4FBD-A837-516C11C619BC}"/>
    <cellStyle name="Normal 4 4 3 3 3 2 4" xfId="24747" xr:uid="{6154CF7E-0915-4938-ADD6-2389FC4F160B}"/>
    <cellStyle name="Normal 4 4 3 3 3 2 5" xfId="17459" xr:uid="{5DDBAFD8-E14E-4924-A74A-C826948127C3}"/>
    <cellStyle name="Normal 4 4 3 3 3 3" xfId="6495" xr:uid="{7C762AAC-F256-4165-B9F1-7A06AF1DC62A}"/>
    <cellStyle name="Normal 4 4 3 3 3 3 2" xfId="27448" xr:uid="{7F62A582-A6C3-424E-AD1E-F939E77C28D4}"/>
    <cellStyle name="Normal 4 4 3 3 3 3 3" xfId="16585" xr:uid="{590FE987-9F0D-4EB2-9A74-B1ECF823281B}"/>
    <cellStyle name="Normal 4 4 3 3 3 4" xfId="9598" xr:uid="{CED97DD9-F43B-45E2-9E0D-923E9A4D58A7}"/>
    <cellStyle name="Normal 4 4 3 3 3 4 2" xfId="19418" xr:uid="{4CE00BCB-9B35-4026-BDA0-FE0F98F3DB59}"/>
    <cellStyle name="Normal 4 4 3 3 3 5" xfId="12038" xr:uid="{42D8D4BD-8C6C-44C1-A4E0-DAECEA7FEA71}"/>
    <cellStyle name="Normal 4 4 3 3 3 5 2" xfId="22251" xr:uid="{3180D3AE-4973-4B01-B96D-ECC0C54882D4}"/>
    <cellStyle name="Normal 4 4 3 3 3 6" xfId="25211" xr:uid="{720F7E9C-6A80-4C52-B896-8C9E96B35E8F}"/>
    <cellStyle name="Normal 4 4 3 3 3 7" xfId="14521" xr:uid="{745842E0-34A0-49C4-A4A5-C5A17A6FA535}"/>
    <cellStyle name="Normal 4 4 3 3 4" xfId="2645" xr:uid="{6DE9939A-DCDC-4E3E-BBFC-A65102E3C2F1}"/>
    <cellStyle name="Normal 4 4 3 3 4 2" xfId="7658" xr:uid="{CAFD2003-7FEF-4A64-8504-4EB791219FBE}"/>
    <cellStyle name="Normal 4 4 3 3 4 2 2" xfId="27504" xr:uid="{1EA02A10-2CF1-42CD-B301-7A04EB268C84}"/>
    <cellStyle name="Normal 4 4 3 3 4 2 3" xfId="16583" xr:uid="{42CB8C8C-BF39-4812-BBB5-36096BC33DC3}"/>
    <cellStyle name="Normal 4 4 3 3 4 3" xfId="6493" xr:uid="{F47726D8-9C97-4919-9E6E-EDC96FC1FA62}"/>
    <cellStyle name="Normal 4 4 3 3 4 3 2" xfId="19416" xr:uid="{65629032-5799-4467-AE78-30EB20DE402C}"/>
    <cellStyle name="Normal 4 4 3 3 4 4" xfId="12036" xr:uid="{5A33182D-0C76-4DBE-A51E-3D840D65CF15}"/>
    <cellStyle name="Normal 4 4 3 3 4 4 2" xfId="22249" xr:uid="{8E43AB81-9A00-4247-8157-7F1849266365}"/>
    <cellStyle name="Normal 4 4 3 3 4 5" xfId="24900" xr:uid="{81208CB1-47A1-4327-BB42-5BD10522CF77}"/>
    <cellStyle name="Normal 4 4 3 3 4 6" xfId="14519" xr:uid="{26CB42E7-17D2-4CB4-BE63-35588E85377A}"/>
    <cellStyle name="Normal 4 4 3 3 5" xfId="3603" xr:uid="{C683009A-E498-443C-9AF1-2E9EFA2A7AB3}"/>
    <cellStyle name="Normal 4 4 3 3 5 2" xfId="6944" xr:uid="{BBEE60C5-C103-4B7C-B4B7-F5390E62CD0C}"/>
    <cellStyle name="Normal 4 4 3 3 5 2 2" xfId="26350" xr:uid="{0836CFF5-0927-4437-B66B-00903A414998}"/>
    <cellStyle name="Normal 4 4 3 3 5 2 3" xfId="15912" xr:uid="{B07102A1-228D-4A5A-9C7B-E8EF6E4C5453}"/>
    <cellStyle name="Normal 4 4 3 3 5 3" xfId="9257" xr:uid="{E574222D-50F1-449A-BFC2-226556BAD7DB}"/>
    <cellStyle name="Normal 4 4 3 3 5 3 2" xfId="18745" xr:uid="{DD6DCEC1-1AFD-4492-9E89-DDF606E49042}"/>
    <cellStyle name="Normal 4 4 3 3 5 4" xfId="11401" xr:uid="{05E5C44C-2646-4F73-8461-D05BADA552B6}"/>
    <cellStyle name="Normal 4 4 3 3 5 4 2" xfId="21578" xr:uid="{0A9A80D3-511C-4413-88AC-85ACF562F526}"/>
    <cellStyle name="Normal 4 4 3 3 5 5" xfId="23406" xr:uid="{85376E54-7273-4E45-A318-DB27397F0962}"/>
    <cellStyle name="Normal 4 4 3 3 5 6" xfId="13631" xr:uid="{219F48A2-446E-41B4-A712-45FF4C706970}"/>
    <cellStyle name="Normal 4 4 3 3 6" xfId="4617" xr:uid="{605E8F79-AEE6-4DB7-A6BA-FD8DFF7D3873}"/>
    <cellStyle name="Normal 4 4 3 3 6 2" xfId="9951" xr:uid="{3EF8C9DE-7A2B-4C32-BFC6-E56EDA22AC26}"/>
    <cellStyle name="Normal 4 4 3 3 6 2 2" xfId="19951" xr:uid="{499E525D-F070-4483-AA6C-D0258C5E1D46}"/>
    <cellStyle name="Normal 4 4 3 3 6 3" xfId="12566" xr:uid="{944C03CD-FA4B-43EF-88E6-3CCC8EAE196B}"/>
    <cellStyle name="Normal 4 4 3 3 6 3 2" xfId="22784" xr:uid="{ED2FE773-B805-45B0-BFED-227B60899E53}"/>
    <cellStyle name="Normal 4 4 3 3 6 4" xfId="24906" xr:uid="{9131A165-9209-496D-A80D-81832FFD23F9}"/>
    <cellStyle name="Normal 4 4 3 3 6 5" xfId="17118" xr:uid="{B5882C2B-0E1E-49AD-A930-A83D0D9D31BA}"/>
    <cellStyle name="Normal 4 4 3 3 7" xfId="8126" xr:uid="{1458FA24-F115-4D8B-9ADD-D7C8C14A6F18}"/>
    <cellStyle name="Normal 4 4 3 3 7 2" xfId="15199" xr:uid="{16AB8A61-84E8-4E13-8C93-932CB71DF1A3}"/>
    <cellStyle name="Normal 4 4 3 3 8" xfId="8718" xr:uid="{7ECB6DBE-6C23-433D-83ED-5BA4F6C97C62}"/>
    <cellStyle name="Normal 4 4 3 3 8 2" xfId="18032" xr:uid="{B5FB8461-DED9-4C79-879A-03390F4DB950}"/>
    <cellStyle name="Normal 4 4 3 3 9" xfId="10737" xr:uid="{7A66D83F-703D-43FF-ABAF-D24131264437}"/>
    <cellStyle name="Normal 4 4 3 3 9 2" xfId="20865" xr:uid="{41F14A27-CA77-4B0C-92D9-E1A2E057E145}"/>
    <cellStyle name="Normal 4 4 3 4" xfId="1140" xr:uid="{00000000-0005-0000-0000-000074040000}"/>
    <cellStyle name="Normal 4 4 3 4 2" xfId="2648" xr:uid="{1F9E88F5-1904-4705-B3D8-8C0915659E56}"/>
    <cellStyle name="Normal 4 4 3 4 2 2" xfId="7660" xr:uid="{C7A4863A-4047-44BE-AA80-CEE79C205120}"/>
    <cellStyle name="Normal 4 4 3 4 2 2 2" xfId="26511" xr:uid="{67800CE0-782A-42AF-B375-6E9C370989DD}"/>
    <cellStyle name="Normal 4 4 3 4 2 2 3" xfId="16586" xr:uid="{3F03E768-CBDC-4DD1-948D-71CFE4609302}"/>
    <cellStyle name="Normal 4 4 3 4 2 3" xfId="6496" xr:uid="{F4D6C7FA-71F6-4C73-B8F4-9E2DABD61968}"/>
    <cellStyle name="Normal 4 4 3 4 2 3 2" xfId="19419" xr:uid="{16034DAC-F2C1-40B2-B07B-C64F1B0D0CDE}"/>
    <cellStyle name="Normal 4 4 3 4 2 4" xfId="12039" xr:uid="{20366BEF-78BE-43DA-8526-28EE5992A947}"/>
    <cellStyle name="Normal 4 4 3 4 2 4 2" xfId="22252" xr:uid="{C8335D97-BB41-4FD1-BAC4-2B11425EE2C1}"/>
    <cellStyle name="Normal 4 4 3 4 2 5" xfId="24057" xr:uid="{46F1CD65-E796-4859-9A95-111BA2D56CB0}"/>
    <cellStyle name="Normal 4 4 3 4 2 6" xfId="14522" xr:uid="{7EA27BA7-DD4B-4B32-B043-94C790A2478D}"/>
    <cellStyle name="Normal 4 4 3 4 3" xfId="4764" xr:uid="{B47B4F62-2646-4387-A0FD-BDD36B208C0C}"/>
    <cellStyle name="Normal 4 4 3 4 3 2" xfId="10054" xr:uid="{32A0657E-EB6B-41B5-A919-075440D5666C}"/>
    <cellStyle name="Normal 4 4 3 4 3 2 2" xfId="29505" xr:uid="{A81A224E-E989-4F06-8A12-E808F0BD164D}"/>
    <cellStyle name="Normal 4 4 3 4 3 2 3" xfId="20098" xr:uid="{C03448B7-3AC1-4920-A33D-C3B8AE59CCFE}"/>
    <cellStyle name="Normal 4 4 3 4 3 3" xfId="12713" xr:uid="{EBF5B857-A0A5-41DF-8D29-50ADE2B0EF06}"/>
    <cellStyle name="Normal 4 4 3 4 3 3 2" xfId="22931" xr:uid="{A3771939-EA46-4C74-95B9-14AF154D8789}"/>
    <cellStyle name="Normal 4 4 3 4 3 4" xfId="23805" xr:uid="{E8C2B499-003C-42F1-85C0-1A933778A51F}"/>
    <cellStyle name="Normal 4 4 3 4 3 5" xfId="17265" xr:uid="{D3356C6F-EA52-498A-99CD-A63E46B6FB36}"/>
    <cellStyle name="Normal 4 4 3 4 4" xfId="6003" xr:uid="{7F840FDA-B0D5-40E8-B328-95CDF0427F7E}"/>
    <cellStyle name="Normal 4 4 3 4 4 2" xfId="28405" xr:uid="{38A20547-06E2-47A3-914A-875EC4816494}"/>
    <cellStyle name="Normal 4 4 3 4 4 3" xfId="15200" xr:uid="{65D28FBF-E8ED-4332-BC56-04D3D0D3F93A}"/>
    <cellStyle name="Normal 4 4 3 4 5" xfId="8719" xr:uid="{AD6A75B6-0606-46A5-B479-1BDA61F664D1}"/>
    <cellStyle name="Normal 4 4 3 4 5 2" xfId="18033" xr:uid="{C9F24248-DA57-429F-9030-25E5CD6D1BF3}"/>
    <cellStyle name="Normal 4 4 3 4 6" xfId="10738" xr:uid="{D8C2E046-6ACC-4C7B-ADEF-CA1A11287A47}"/>
    <cellStyle name="Normal 4 4 3 4 6 2" xfId="20866" xr:uid="{779A61D1-E9E3-462D-9433-1DE4DF5FCE78}"/>
    <cellStyle name="Normal 4 4 3 4 7" xfId="24697" xr:uid="{2BFF9E2F-9284-411D-B383-E61EED4DDA45}"/>
    <cellStyle name="Normal 4 4 3 4 8" xfId="13852" xr:uid="{C0DEFC01-22F8-480B-819F-1E0AC9CFB3FC}"/>
    <cellStyle name="Normal 4 4 3 5" xfId="2143" xr:uid="{EE311189-664D-4EE7-B9C2-1229496436CF}"/>
    <cellStyle name="Normal 4 4 3 5 2" xfId="4946" xr:uid="{B02D09EC-B2FB-4E2C-BD14-9A9D5B649F83}"/>
    <cellStyle name="Normal 4 4 3 5 2 2" xfId="10217" xr:uid="{708E685E-8C04-4F1F-8A82-AED42CB29FFA}"/>
    <cellStyle name="Normal 4 4 3 5 2 2 2" xfId="29634" xr:uid="{450CC730-C039-457B-82F9-B4ED531E6D2E}"/>
    <cellStyle name="Normal 4 4 3 5 2 2 3" xfId="20293" xr:uid="{C946CB9F-6C9C-4A74-940A-F9D9FB43EB0F}"/>
    <cellStyle name="Normal 4 4 3 5 2 3" xfId="12895" xr:uid="{10EC0683-A0B1-4322-B16C-13B5D5482E42}"/>
    <cellStyle name="Normal 4 4 3 5 2 3 2" xfId="23126" xr:uid="{6CEA0427-AF46-4E21-905F-F65450FA209C}"/>
    <cellStyle name="Normal 4 4 3 5 2 4" xfId="25759" xr:uid="{2D42C3D8-F820-492D-8CF8-01D018C0FFEE}"/>
    <cellStyle name="Normal 4 4 3 5 2 5" xfId="17460" xr:uid="{14EC368F-1FC8-4DD1-B05C-B2D7644347E3}"/>
    <cellStyle name="Normal 4 4 3 5 3" xfId="5999" xr:uid="{093372CD-A872-4B9A-B50F-8C7F1EC351E4}"/>
    <cellStyle name="Normal 4 4 3 5 3 2" xfId="27568" xr:uid="{F7830670-0D5B-42F3-9FBE-D553E3EEC433}"/>
    <cellStyle name="Normal 4 4 3 5 3 3" xfId="16587" xr:uid="{13BCA7C7-35CD-41C0-B1F0-22000FCFEEB6}"/>
    <cellStyle name="Normal 4 4 3 5 4" xfId="9599" xr:uid="{28989B69-8165-4C9B-B899-01E934BBFDBD}"/>
    <cellStyle name="Normal 4 4 3 5 4 2" xfId="19420" xr:uid="{C7EC8D89-0E54-4F27-9E0D-5AF6F4402D5B}"/>
    <cellStyle name="Normal 4 4 3 5 5" xfId="12040" xr:uid="{789CDA56-566C-46D4-81A9-254D444E6DB3}"/>
    <cellStyle name="Normal 4 4 3 5 5 2" xfId="22253" xr:uid="{37ED126A-F483-49FE-9CD9-4720D217C112}"/>
    <cellStyle name="Normal 4 4 3 5 6" xfId="24441" xr:uid="{F770C5E2-1324-47AC-A659-1FAC0F83F45F}"/>
    <cellStyle name="Normal 4 4 3 5 7" xfId="14523" xr:uid="{80B2C62B-3260-4D9C-89EE-569FB24E8AAA}"/>
    <cellStyle name="Normal 4 4 3 6" xfId="2392" xr:uid="{47E7987B-3DFD-4CEC-A0C6-BA185B75346D}"/>
    <cellStyle name="Normal 4 4 3 6 2" xfId="7489" xr:uid="{7D1EC39E-ADC0-4B30-ACD2-B622AF34D814}"/>
    <cellStyle name="Normal 4 4 3 6 2 2" xfId="26478" xr:uid="{D447ADBC-DA38-4563-BCF4-57FF89533B92}"/>
    <cellStyle name="Normal 4 4 3 6 2 3" xfId="16200" xr:uid="{5B407D18-3DF7-4126-A9E6-34BAE860357F}"/>
    <cellStyle name="Normal 4 4 3 6 3" xfId="6262" xr:uid="{B08B450A-978D-4811-956E-F5F9187CA9C5}"/>
    <cellStyle name="Normal 4 4 3 6 3 2" xfId="19033" xr:uid="{673EADA8-C18A-4330-8744-E19FC8A0E3B7}"/>
    <cellStyle name="Normal 4 4 3 6 4" xfId="11678" xr:uid="{8EADCB2F-2742-427B-BB65-0CF35A19A14B}"/>
    <cellStyle name="Normal 4 4 3 6 4 2" xfId="21866" xr:uid="{5B35A62B-05A1-4BD4-BE00-D7DEFE5918C2}"/>
    <cellStyle name="Normal 4 4 3 6 5" xfId="25706" xr:uid="{D5CC34F3-D876-4F46-88FF-2E726E73362B}"/>
    <cellStyle name="Normal 4 4 3 6 6" xfId="14063" xr:uid="{57598C05-372D-4D61-849B-FB54A7D153DB}"/>
    <cellStyle name="Normal 4 4 3 7" xfId="3468" xr:uid="{47248C11-919D-4F2B-8D25-4E20FFF57EF0}"/>
    <cellStyle name="Normal 4 4 3 7 2" xfId="6941" xr:uid="{932E8592-A450-42A3-9527-874DEC4ECAFF}"/>
    <cellStyle name="Normal 4 4 3 7 2 2" xfId="28094" xr:uid="{68E742EE-40E8-467F-B806-31D98F01415B}"/>
    <cellStyle name="Normal 4 4 3 7 2 3" xfId="15750" xr:uid="{3036818F-3012-4591-87C3-5C99E367C6D9}"/>
    <cellStyle name="Normal 4 4 3 7 3" xfId="9122" xr:uid="{0DBD3C48-2385-4C0C-8869-C70D2C6A75F4}"/>
    <cellStyle name="Normal 4 4 3 7 3 2" xfId="18583" xr:uid="{903DEAA3-7353-4E85-B778-5FC6F40A5CF0}"/>
    <cellStyle name="Normal 4 4 3 7 4" xfId="11241" xr:uid="{09D2526D-8442-42CB-A914-C07E4B1B065E}"/>
    <cellStyle name="Normal 4 4 3 7 4 2" xfId="21416" xr:uid="{4C101013-4051-41C0-A82F-16AB866CACCC}"/>
    <cellStyle name="Normal 4 4 3 7 5" xfId="26000" xr:uid="{A518E0EE-3C41-4C62-9EA6-F42D70409A8A}"/>
    <cellStyle name="Normal 4 4 3 7 6" xfId="13468" xr:uid="{595B0080-78D4-4EEB-94B0-E525B7210B06}"/>
    <cellStyle name="Normal 4 4 3 8" xfId="3260" xr:uid="{A64222A4-ABD5-4FAE-B835-C89727CF51D3}"/>
    <cellStyle name="Normal 4 4 3 8 2" xfId="8948" xr:uid="{A7CE4B32-9189-4AF0-8020-AEF94AC6B347}"/>
    <cellStyle name="Normal 4 4 3 8 2 2" xfId="18339" xr:uid="{FB0B1FD7-D76F-4EFB-99C6-AC35907CACD0}"/>
    <cellStyle name="Normal 4 4 3 8 3" xfId="11021" xr:uid="{33D8CBB2-5269-4455-961D-028BAB435183}"/>
    <cellStyle name="Normal 4 4 3 8 3 2" xfId="21172" xr:uid="{6635304C-C9AC-4F74-92AA-B23EABC0CAE9}"/>
    <cellStyle name="Normal 4 4 3 8 4" xfId="25863" xr:uid="{C1A2F0BE-194A-4B73-ACBA-1555EB97D094}"/>
    <cellStyle name="Normal 4 4 3 8 5" xfId="15506" xr:uid="{A21571F8-5C66-49E6-8E97-1EFE9AC3FC54}"/>
    <cellStyle name="Normal 4 4 3 9" xfId="4410" xr:uid="{943E5DD1-A506-4D2A-9EA6-43AED53C0107}"/>
    <cellStyle name="Normal 4 4 3 9 2" xfId="9829" xr:uid="{CE0C7BE6-3CF4-474A-B48A-AC15400D1B90}"/>
    <cellStyle name="Normal 4 4 3 9 2 2" xfId="19796" xr:uid="{EFAC2136-F2E9-44E8-A65F-BE244EF5E62A}"/>
    <cellStyle name="Normal 4 4 3 9 3" xfId="12411" xr:uid="{A8F8ECBA-9852-42A8-B8C8-63337F7FB766}"/>
    <cellStyle name="Normal 4 4 3 9 3 2" xfId="22629" xr:uid="{ADAA837C-B783-4C56-882A-D5B6745B2A9C}"/>
    <cellStyle name="Normal 4 4 3 9 4" xfId="16963" xr:uid="{52E4763D-D3C8-48E5-BD64-B04513DB7FB3}"/>
    <cellStyle name="Normal 4 4 4" xfId="1141" xr:uid="{00000000-0005-0000-0000-000075040000}"/>
    <cellStyle name="Normal 4 4 4 10" xfId="8720" xr:uid="{F6C4F0B0-C3FF-40BE-BBF4-FE2B01BE1334}"/>
    <cellStyle name="Normal 4 4 4 10 2" xfId="18034" xr:uid="{A2BB4B31-F678-4115-B16D-D4E7B59DC210}"/>
    <cellStyle name="Normal 4 4 4 11" xfId="10739" xr:uid="{A095A366-D552-4D4F-8016-34A8E18703A7}"/>
    <cellStyle name="Normal 4 4 4 11 2" xfId="20867" xr:uid="{2A7BF2FF-A17A-4E5D-B452-B3071B3EA930}"/>
    <cellStyle name="Normal 4 4 4 12" xfId="25151" xr:uid="{B5B8BB5A-A670-4409-B123-0CFD5C050BB2}"/>
    <cellStyle name="Normal 4 4 4 13" xfId="13046" xr:uid="{B1F7A769-5275-43C4-9F8B-F04ADC896610}"/>
    <cellStyle name="Normal 4 4 4 2" xfId="1142" xr:uid="{00000000-0005-0000-0000-000076040000}"/>
    <cellStyle name="Normal 4 4 4 2 10" xfId="10740" xr:uid="{131469E0-026D-4475-A115-65C0D7B23182}"/>
    <cellStyle name="Normal 4 4 4 2 10 2" xfId="20868" xr:uid="{3A82AD63-3960-4318-B409-AE578C181AA6}"/>
    <cellStyle name="Normal 4 4 4 2 11" xfId="25738" xr:uid="{4A7FAE03-B81A-4E36-B35C-469F226DDAAC}"/>
    <cellStyle name="Normal 4 4 4 2 12" xfId="13208" xr:uid="{EB5E9224-98FE-4110-88E3-478FCCF9DA57}"/>
    <cellStyle name="Normal 4 4 4 2 2" xfId="1143" xr:uid="{00000000-0005-0000-0000-000077040000}"/>
    <cellStyle name="Normal 4 4 4 2 2 2" xfId="2149" xr:uid="{85B97F39-6213-4075-B618-85AA2677B834}"/>
    <cellStyle name="Normal 4 4 4 2 2 2 2" xfId="7334" xr:uid="{70156229-2BE5-46FA-9892-EEA4995145BE}"/>
    <cellStyle name="Normal 4 4 4 2 2 2 2 2" xfId="27821" xr:uid="{4C105913-5BCB-459C-8B19-FCE695FB8EE1}"/>
    <cellStyle name="Normal 4 4 4 2 2 2 2 3" xfId="28470" xr:uid="{DBFD3A58-98BE-40BB-848B-0EDAD65B2743}"/>
    <cellStyle name="Normal 4 4 4 2 2 2 2 4" xfId="16589" xr:uid="{378AE77A-FF35-4781-B1E2-0319EC19116E}"/>
    <cellStyle name="Normal 4 4 4 2 2 2 3" xfId="6006" xr:uid="{84D40CD9-C2A4-4AC6-8EAA-CC21D0709483}"/>
    <cellStyle name="Normal 4 4 4 2 2 2 3 2" xfId="29261" xr:uid="{E6E99E3F-9027-4141-8C0B-ACD9105D9E1E}"/>
    <cellStyle name="Normal 4 4 4 2 2 2 3 3" xfId="19422" xr:uid="{B86335D7-34AB-4BD4-B898-64AEB3E534BA}"/>
    <cellStyle name="Normal 4 4 4 2 2 2 4" xfId="12042" xr:uid="{4B0634D9-BA26-47E3-B226-FF71239E17E1}"/>
    <cellStyle name="Normal 4 4 4 2 2 2 4 2" xfId="22255" xr:uid="{5C02B329-3B48-436B-B6C9-18075890A6E0}"/>
    <cellStyle name="Normal 4 4 4 2 2 2 5" xfId="24523" xr:uid="{9F784073-4517-409D-98FD-4E81017261D7}"/>
    <cellStyle name="Normal 4 4 4 2 2 2 6" xfId="14525" xr:uid="{F80D9F64-DB7D-4C71-B092-F2C53D256314}"/>
    <cellStyle name="Normal 4 4 4 2 2 3" xfId="4767" xr:uid="{7A3C1AA8-7C70-44FA-A63F-DE364556332E}"/>
    <cellStyle name="Normal 4 4 4 2 2 3 2" xfId="6947" xr:uid="{4B1806AD-8DE4-497C-A3E5-C1DB6560E388}"/>
    <cellStyle name="Normal 4 4 4 2 2 3 2 2" xfId="29508" xr:uid="{92005EA7-9EBB-48F5-891F-C2371750D637}"/>
    <cellStyle name="Normal 4 4 4 2 2 3 2 3" xfId="20101" xr:uid="{D1B7EFFE-50AF-4199-B002-A945E7EE1550}"/>
    <cellStyle name="Normal 4 4 4 2 2 3 3" xfId="12716" xr:uid="{2EF07F23-C49A-45FE-8D3E-F1FCDADAE14E}"/>
    <cellStyle name="Normal 4 4 4 2 2 3 3 2" xfId="22934" xr:uid="{5A9863F0-EC2D-4A93-8C35-DAAE54F5642A}"/>
    <cellStyle name="Normal 4 4 4 2 2 3 4" xfId="23593" xr:uid="{3FE71F3E-1EDF-49CD-A218-C0BEBC0C609B}"/>
    <cellStyle name="Normal 4 4 4 2 2 3 5" xfId="17268" xr:uid="{032E8893-1E9E-4533-9CAB-DC08ECB2E55D}"/>
    <cellStyle name="Normal 4 4 4 2 2 4" xfId="5509" xr:uid="{69DC8CC5-7211-4A26-B9ED-DB08BAE008CD}"/>
    <cellStyle name="Normal 4 4 4 2 2 4 2" xfId="26683" xr:uid="{2EE0A3CA-3D68-4583-9473-36A66F95E735}"/>
    <cellStyle name="Normal 4 4 4 2 2 4 3" xfId="15203" xr:uid="{4F70944D-FCE6-4EB4-AF05-3E05DD1FD4A7}"/>
    <cellStyle name="Normal 4 4 4 2 2 5" xfId="8722" xr:uid="{E7FA0F8E-6BD8-4689-8AD4-70AE6EEA19C5}"/>
    <cellStyle name="Normal 4 4 4 2 2 5 2" xfId="18036" xr:uid="{1073D7E3-B702-4A23-957B-FE11CAC730EF}"/>
    <cellStyle name="Normal 4 4 4 2 2 6" xfId="10741" xr:uid="{1AAFED23-2F7A-4D53-B252-2E641999B5A0}"/>
    <cellStyle name="Normal 4 4 4 2 2 6 2" xfId="20869" xr:uid="{CD633491-043B-4EE1-87A7-27A296D26597}"/>
    <cellStyle name="Normal 4 4 4 2 2 7" xfId="23294" xr:uid="{BBC01D11-6ABD-4084-894A-7295547AEB9F}"/>
    <cellStyle name="Normal 4 4 4 2 2 8" xfId="13856" xr:uid="{2C9DB5BC-807B-4B85-91ED-E22BF7476BA2}"/>
    <cellStyle name="Normal 4 4 4 2 3" xfId="2148" xr:uid="{8B464C2A-0091-4E42-AFEE-496B4F057387}"/>
    <cellStyle name="Normal 4 4 4 2 3 2" xfId="4947" xr:uid="{1F92AE02-A3D6-450A-A67E-F05728862B32}"/>
    <cellStyle name="Normal 4 4 4 2 3 2 2" xfId="10218" xr:uid="{901D7460-D513-4260-97E6-2DF94475676D}"/>
    <cellStyle name="Normal 4 4 4 2 3 2 2 2" xfId="29635" xr:uid="{D6578BF2-5481-4F17-9524-59B169816F54}"/>
    <cellStyle name="Normal 4 4 4 2 3 2 2 3" xfId="20294" xr:uid="{B7A6E2A9-82D0-4A06-9D2A-D9A4210BBB6B}"/>
    <cellStyle name="Normal 4 4 4 2 3 2 3" xfId="12896" xr:uid="{BC027D83-66F6-48E1-8973-AE808BDCEABD}"/>
    <cellStyle name="Normal 4 4 4 2 3 2 3 2" xfId="23127" xr:uid="{86BA89EC-AA3B-44C6-B414-E745E7DB90DA}"/>
    <cellStyle name="Normal 4 4 4 2 3 2 4" xfId="25533" xr:uid="{612D1B6E-420B-4013-B381-A44DB44118AB}"/>
    <cellStyle name="Normal 4 4 4 2 3 2 5" xfId="17461" xr:uid="{E0712D56-360D-42BB-9502-113F0B7108DD}"/>
    <cellStyle name="Normal 4 4 4 2 3 3" xfId="6005" xr:uid="{11C6DE86-9481-4F98-8D29-B6A7F96DD2E6}"/>
    <cellStyle name="Normal 4 4 4 2 3 3 2" xfId="28814" xr:uid="{45AEF03F-EEFA-444D-B0C4-CB3E9FE19699}"/>
    <cellStyle name="Normal 4 4 4 2 3 3 3" xfId="16590" xr:uid="{106DD4AB-2E60-4785-B232-C6A22FC7575B}"/>
    <cellStyle name="Normal 4 4 4 2 3 4" xfId="9600" xr:uid="{9ABFFCB2-8932-4248-9344-8A218EB25CCB}"/>
    <cellStyle name="Normal 4 4 4 2 3 4 2" xfId="19423" xr:uid="{5A427791-2F67-48D6-B694-94E6BDC74CF5}"/>
    <cellStyle name="Normal 4 4 4 2 3 5" xfId="12043" xr:uid="{5985B0D6-8086-4A93-BDF8-C11A58048C5C}"/>
    <cellStyle name="Normal 4 4 4 2 3 5 2" xfId="22256" xr:uid="{DCFF1481-F3E6-4E57-BE19-F338682C5019}"/>
    <cellStyle name="Normal 4 4 4 2 3 6" xfId="23699" xr:uid="{89670DD0-CA1B-4047-8D65-E7276BDD2FAF}"/>
    <cellStyle name="Normal 4 4 4 2 3 7" xfId="14526" xr:uid="{78D2C66B-BA9B-49E1-9DC5-F3423674B6CC}"/>
    <cellStyle name="Normal 4 4 4 2 4" xfId="2649" xr:uid="{F73E9FF1-4F4B-4385-B546-A0664417A88A}"/>
    <cellStyle name="Normal 4 4 4 2 4 2" xfId="7661" xr:uid="{5B4622C2-8BD1-4485-9AB0-F0356B63AE27}"/>
    <cellStyle name="Normal 4 4 4 2 4 2 2" xfId="28475" xr:uid="{2980931D-CCC1-485A-A05F-55538119D4A9}"/>
    <cellStyle name="Normal 4 4 4 2 4 2 3" xfId="16588" xr:uid="{547BE849-DFDC-4FB1-B006-2224DF493251}"/>
    <cellStyle name="Normal 4 4 4 2 4 3" xfId="6497" xr:uid="{13A51410-E256-4AAE-9458-862FEECB7A49}"/>
    <cellStyle name="Normal 4 4 4 2 4 3 2" xfId="19421" xr:uid="{53F101D5-40C2-4E49-8241-CBA9D14B32BD}"/>
    <cellStyle name="Normal 4 4 4 2 4 4" xfId="12041" xr:uid="{EA7F70D2-E776-4AC4-A167-036922421CB3}"/>
    <cellStyle name="Normal 4 4 4 2 4 4 2" xfId="22254" xr:uid="{02603D2B-2F05-482F-A0E0-619598EBC0C0}"/>
    <cellStyle name="Normal 4 4 4 2 4 5" xfId="23592" xr:uid="{DE866A31-DEFF-4264-98EE-6FDD0280E422}"/>
    <cellStyle name="Normal 4 4 4 2 4 6" xfId="14524" xr:uid="{09D3AFE5-A02E-404E-8DD3-5787D06C9A5E}"/>
    <cellStyle name="Normal 4 4 4 2 5" xfId="3584" xr:uid="{9757B7EC-90B4-4163-AA4F-9AB5FBC8CEE7}"/>
    <cellStyle name="Normal 4 4 4 2 5 2" xfId="6946" xr:uid="{C21001DF-40F1-43C0-89F5-757509BE4062}"/>
    <cellStyle name="Normal 4 4 4 2 5 2 2" xfId="28996" xr:uid="{A3D8E524-5A9A-4148-AD4F-3459F7D2F623}"/>
    <cellStyle name="Normal 4 4 4 2 5 2 3" xfId="15893" xr:uid="{C2A18DFB-FD84-4FB1-A0B1-7BE0D31313D6}"/>
    <cellStyle name="Normal 4 4 4 2 5 3" xfId="9238" xr:uid="{EF233A73-3CAB-4311-82E4-50332B0259D6}"/>
    <cellStyle name="Normal 4 4 4 2 5 3 2" xfId="18726" xr:uid="{DB808040-76F9-4F6F-AF72-F51BD89CADEA}"/>
    <cellStyle name="Normal 4 4 4 2 5 4" xfId="11382" xr:uid="{0BEC6A90-D1F4-4B83-938A-BE4A1F9310C7}"/>
    <cellStyle name="Normal 4 4 4 2 5 4 2" xfId="21559" xr:uid="{052EF7F9-1FAB-434E-8747-F3D1D4745FD6}"/>
    <cellStyle name="Normal 4 4 4 2 5 5" xfId="23774" xr:uid="{7CE48589-D3F6-4438-B110-B1D34477798A}"/>
    <cellStyle name="Normal 4 4 4 2 5 6" xfId="13611" xr:uid="{4BD59461-8AF2-4E13-9A59-39A4D33B1D56}"/>
    <cellStyle name="Normal 4 4 4 2 6" xfId="3386" xr:uid="{F85A89DD-5DC0-4F6B-8A19-DC7CEAAC127F}"/>
    <cellStyle name="Normal 4 4 4 2 6 2" xfId="9054" xr:uid="{728CAB07-1206-4CB3-B347-EA7919894200}"/>
    <cellStyle name="Normal 4 4 4 2 6 2 2" xfId="18479" xr:uid="{ECDA6C5A-1173-4405-8FFF-2585B79EE6B4}"/>
    <cellStyle name="Normal 4 4 4 2 6 3" xfId="11147" xr:uid="{0BC16686-0F9F-400D-B2E4-CA233B80C724}"/>
    <cellStyle name="Normal 4 4 4 2 6 3 2" xfId="21312" xr:uid="{6EA7C056-2EA0-4E23-ADB2-CD9DB52CA6A5}"/>
    <cellStyle name="Normal 4 4 4 2 6 4" xfId="24855" xr:uid="{3D86ABE2-C132-40E5-86C9-D126002D2266}"/>
    <cellStyle name="Normal 4 4 4 2 6 5" xfId="15646" xr:uid="{1FE39791-D7D1-4B43-80B7-7B05091185DE}"/>
    <cellStyle name="Normal 4 4 4 2 7" xfId="4327" xr:uid="{EA4E38B5-6778-498A-876F-9BF58F5D88DF}"/>
    <cellStyle name="Normal 4 4 4 2 7 2" xfId="9770" xr:uid="{3DDA5EEC-CA65-4A49-B746-49249FDD9A4B}"/>
    <cellStyle name="Normal 4 4 4 2 7 2 2" xfId="19719" xr:uid="{746A9C04-6248-40FF-8548-93AFECAC4FC4}"/>
    <cellStyle name="Normal 4 4 4 2 7 3" xfId="12336" xr:uid="{6493D646-B412-4D34-BBC0-439EBE4FC9D4}"/>
    <cellStyle name="Normal 4 4 4 2 7 3 2" xfId="22552" xr:uid="{B63666AF-C4EC-4AC9-8750-CC27AD8C2E9F}"/>
    <cellStyle name="Normal 4 4 4 2 7 4" xfId="16886" xr:uid="{3DFAAFDB-025C-455C-AA62-986EBCC71031}"/>
    <cellStyle name="Normal 4 4 4 2 8" xfId="8128" xr:uid="{3DB8F373-0CE1-4F2F-82ED-82F8A9740099}"/>
    <cellStyle name="Normal 4 4 4 2 8 2" xfId="15202" xr:uid="{97DFD599-BE5C-4EF6-AA66-BA5DE47A37FE}"/>
    <cellStyle name="Normal 4 4 4 2 9" xfId="8721" xr:uid="{1718CCBF-54E1-4797-8F03-6CF064FE96CD}"/>
    <cellStyle name="Normal 4 4 4 2 9 2" xfId="18035" xr:uid="{B6ED9174-73F0-4888-B9CD-C1713A918A11}"/>
    <cellStyle name="Normal 4 4 4 3" xfId="1144" xr:uid="{00000000-0005-0000-0000-000078040000}"/>
    <cellStyle name="Normal 4 4 4 3 2" xfId="2150" xr:uid="{620ECA35-6FBE-4F0C-BC36-1435F71D21C2}"/>
    <cellStyle name="Normal 4 4 4 3 2 2" xfId="7335" xr:uid="{1DC6F969-FC16-447D-BC9F-CF6F6A07119C}"/>
    <cellStyle name="Normal 4 4 4 3 2 2 2" xfId="24895" xr:uid="{7AF37718-483F-47CA-A3FD-F0CDCD228410}"/>
    <cellStyle name="Normal 4 4 4 3 2 2 3" xfId="27910" xr:uid="{11A1A8C8-1441-4797-81DB-6AA02D473BA3}"/>
    <cellStyle name="Normal 4 4 4 3 2 2 4" xfId="16591" xr:uid="{C6E3EF28-C3DA-4410-B85D-B52A3858DCA2}"/>
    <cellStyle name="Normal 4 4 4 3 2 3" xfId="6007" xr:uid="{B59CB48D-7011-4CF4-9DEB-4AECE5659EA4}"/>
    <cellStyle name="Normal 4 4 4 3 2 3 2" xfId="29262" xr:uid="{E1F8EE64-B77D-4FA9-AF59-6D43ACD5847B}"/>
    <cellStyle name="Normal 4 4 4 3 2 3 3" xfId="19424" xr:uid="{B85A3DDE-BB8D-4C84-8010-D66459C357DB}"/>
    <cellStyle name="Normal 4 4 4 3 2 4" xfId="12044" xr:uid="{45E41A5D-C8D4-49C5-BA75-A88F471A5D2F}"/>
    <cellStyle name="Normal 4 4 4 3 2 4 2" xfId="22257" xr:uid="{8FCFDDC2-ACA2-4543-BD9E-D79424B591CD}"/>
    <cellStyle name="Normal 4 4 4 3 2 5" xfId="24628" xr:uid="{588CEC62-53EF-4D6B-8322-6946E4531481}"/>
    <cellStyle name="Normal 4 4 4 3 2 6" xfId="14527" xr:uid="{FE5928A7-67B9-405B-B8BB-E08F1B452604}"/>
    <cellStyle name="Normal 4 4 4 3 3" xfId="3696" xr:uid="{D8ED2EF7-6EC7-445C-9336-D671EBAF7F78}"/>
    <cellStyle name="Normal 4 4 4 3 3 2" xfId="6948" xr:uid="{F12815B9-631C-4B13-9392-FB4D0BE4F375}"/>
    <cellStyle name="Normal 4 4 4 3 3 2 2" xfId="27023" xr:uid="{4C16927B-A140-4ADE-A0F0-BE0F5FE65CDA}"/>
    <cellStyle name="Normal 4 4 4 3 3 2 3" xfId="16065" xr:uid="{B055F255-F470-43E8-9ACA-DD08907C24A1}"/>
    <cellStyle name="Normal 4 4 4 3 3 3" xfId="9389" xr:uid="{F07ADCE1-C3A4-43C6-B8C9-22D1992225C4}"/>
    <cellStyle name="Normal 4 4 4 3 3 3 2" xfId="18898" xr:uid="{08181776-FC4B-4DE9-AB85-E31D32ABEC9F}"/>
    <cellStyle name="Normal 4 4 4 3 3 4" xfId="11554" xr:uid="{638F689E-4676-470F-BCF2-3A0C6F71ECA5}"/>
    <cellStyle name="Normal 4 4 4 3 3 4 2" xfId="21731" xr:uid="{D03F279F-3BD3-4E59-AFCB-3611672B8DDE}"/>
    <cellStyle name="Normal 4 4 4 3 3 5" xfId="24942" xr:uid="{0C3EDC94-2313-4BF1-AE5A-90B94CB2A812}"/>
    <cellStyle name="Normal 4 4 4 3 3 6" xfId="13855" xr:uid="{01C3DF52-45B4-45CF-A726-EC4002FF8175}"/>
    <cellStyle name="Normal 4 4 4 3 4" xfId="4618" xr:uid="{A0DB58C3-2FC9-467A-9A90-89A92C5FD256}"/>
    <cellStyle name="Normal 4 4 4 3 4 2" xfId="9952" xr:uid="{83314321-B854-4A76-94AC-C7D679C45A08}"/>
    <cellStyle name="Normal 4 4 4 3 4 2 2" xfId="29400" xr:uid="{5A9A6663-4318-4067-8126-ED5966B8F429}"/>
    <cellStyle name="Normal 4 4 4 3 4 2 3" xfId="19952" xr:uid="{46CC395F-32D0-4CD1-A817-05D4A0D9F269}"/>
    <cellStyle name="Normal 4 4 4 3 4 3" xfId="12567" xr:uid="{D434059B-08EE-4751-8B1A-1610EF9F7CDA}"/>
    <cellStyle name="Normal 4 4 4 3 4 3 2" xfId="22785" xr:uid="{8AAD30CE-5263-4E5E-B75B-1F584517A87F}"/>
    <cellStyle name="Normal 4 4 4 3 4 4" xfId="23321" xr:uid="{61F5144E-A02D-4261-9EFF-5ADA7E1710D7}"/>
    <cellStyle name="Normal 4 4 4 3 4 5" xfId="17119" xr:uid="{37E6768F-CADE-4CBF-95C8-131862CAB37A}"/>
    <cellStyle name="Normal 4 4 4 3 5" xfId="8129" xr:uid="{57980543-CF91-4CB2-B625-7C81B9CF5A7B}"/>
    <cellStyle name="Normal 4 4 4 3 5 2" xfId="28932" xr:uid="{DD183922-63DA-4A46-A52C-21D5535866AC}"/>
    <cellStyle name="Normal 4 4 4 3 5 3" xfId="15204" xr:uid="{AF3EF110-EBDA-452C-BD0D-F3A2372157E6}"/>
    <cellStyle name="Normal 4 4 4 3 6" xfId="8723" xr:uid="{304F725B-211F-496C-AE44-2FDB9431A4E0}"/>
    <cellStyle name="Normal 4 4 4 3 6 2" xfId="18037" xr:uid="{B36F000E-8AF7-429F-AE99-980D295320C8}"/>
    <cellStyle name="Normal 4 4 4 3 7" xfId="10742" xr:uid="{09E082BD-0E90-4028-A000-B63BF59F6552}"/>
    <cellStyle name="Normal 4 4 4 3 7 2" xfId="20870" xr:uid="{7325327A-1B43-45E6-B843-0B35B0F54D27}"/>
    <cellStyle name="Normal 4 4 4 3 8" xfId="25281" xr:uid="{1272C0E7-9FA2-4B62-9FD4-7C4A6A032614}"/>
    <cellStyle name="Normal 4 4 4 3 9" xfId="13366" xr:uid="{AE6309B1-134D-4EFB-9BA9-DFEA71367F16}"/>
    <cellStyle name="Normal 4 4 4 4" xfId="1145" xr:uid="{00000000-0005-0000-0000-000079040000}"/>
    <cellStyle name="Normal 4 4 4 4 2" xfId="4948" xr:uid="{D48C0312-4374-4924-9748-D01669DE3CE1}"/>
    <cellStyle name="Normal 4 4 4 4 2 2" xfId="10219" xr:uid="{1ADE4141-A67D-4504-A2E9-6C0C0F9C165E}"/>
    <cellStyle name="Normal 4 4 4 4 2 2 2" xfId="29636" xr:uid="{AE37B575-4568-4A17-8C82-C1B953593F10}"/>
    <cellStyle name="Normal 4 4 4 4 2 2 3" xfId="20295" xr:uid="{BADCC1EB-BFF9-4AC8-91F6-9B2D4D8513A1}"/>
    <cellStyle name="Normal 4 4 4 4 2 3" xfId="12897" xr:uid="{BCB94C33-05FE-453E-AE51-D0055C85F4E6}"/>
    <cellStyle name="Normal 4 4 4 4 2 3 2" xfId="23128" xr:uid="{4E18E5C3-407A-4C51-8FFB-2A21E0348C7D}"/>
    <cellStyle name="Normal 4 4 4 4 2 4" xfId="25507" xr:uid="{C6269645-B729-470C-9848-DF217EB192F1}"/>
    <cellStyle name="Normal 4 4 4 4 2 5" xfId="17462" xr:uid="{A32E7689-50EE-449B-81CF-62700012ECE9}"/>
    <cellStyle name="Normal 4 4 4 4 3" xfId="6008" xr:uid="{B5E37EF3-81B9-4E9A-BB5C-971D07C9C5BB}"/>
    <cellStyle name="Normal 4 4 4 4 3 2" xfId="27664" xr:uid="{42C9C55A-1945-44DA-B6DF-FC5DA43A680C}"/>
    <cellStyle name="Normal 4 4 4 4 3 3" xfId="15205" xr:uid="{3170E47C-B62A-4974-A785-12FCE36B4A14}"/>
    <cellStyle name="Normal 4 4 4 4 4" xfId="8724" xr:uid="{79ADC261-5B1D-4FDA-B978-D581F2506446}"/>
    <cellStyle name="Normal 4 4 4 4 4 2" xfId="18038" xr:uid="{9D491BA1-8A4A-405E-B4B2-E5F4291354A4}"/>
    <cellStyle name="Normal 4 4 4 4 5" xfId="10743" xr:uid="{408019AC-150C-43AC-85BC-60E762D45A31}"/>
    <cellStyle name="Normal 4 4 4 4 5 2" xfId="20871" xr:uid="{E618DD7B-9651-40D2-AE98-3B885F41D361}"/>
    <cellStyle name="Normal 4 4 4 4 6" xfId="24852" xr:uid="{B017F1FC-6919-4CA5-932B-1C3BB4940F69}"/>
    <cellStyle name="Normal 4 4 4 4 7" xfId="14528" xr:uid="{3F46DA6B-19D7-4473-AEA5-3403988BB318}"/>
    <cellStyle name="Normal 4 4 4 5" xfId="2147" xr:uid="{C92B30F6-02BE-4A31-A44F-2870616301E4}"/>
    <cellStyle name="Normal 4 4 4 5 2" xfId="7333" xr:uid="{7F260D75-8BB3-4739-9199-9B6CA0947E8C}"/>
    <cellStyle name="Normal 4 4 4 5 2 2" xfId="24463" xr:uid="{FF30F28A-4EBF-4717-99BF-9402968B532D}"/>
    <cellStyle name="Normal 4 4 4 5 2 3" xfId="26887" xr:uid="{48D2CE43-8F68-4143-8D31-7446EDF611E3}"/>
    <cellStyle name="Normal 4 4 4 5 2 4" xfId="16201" xr:uid="{9B7DC028-3288-4501-AA68-DD19217F2527}"/>
    <cellStyle name="Normal 4 4 4 5 3" xfId="6004" xr:uid="{0644B0F4-A297-4FA7-9D0D-7679AC7457D9}"/>
    <cellStyle name="Normal 4 4 4 5 3 2" xfId="29103" xr:uid="{7DFD0F7C-59CA-443D-9348-4428F449D48F}"/>
    <cellStyle name="Normal 4 4 4 5 3 3" xfId="19034" xr:uid="{B62466CD-5066-4371-887E-545709036B4A}"/>
    <cellStyle name="Normal 4 4 4 5 4" xfId="11679" xr:uid="{F5290AEB-C323-4AB4-B92C-972E4D605D31}"/>
    <cellStyle name="Normal 4 4 4 5 4 2" xfId="21867" xr:uid="{A5902430-4B43-445C-956E-6BD31E0EB0ED}"/>
    <cellStyle name="Normal 4 4 4 5 5" xfId="24546" xr:uid="{24A69879-84CE-4EC3-9D6F-DE74596D6001}"/>
    <cellStyle name="Normal 4 4 4 5 6" xfId="14064" xr:uid="{1CA271BE-A056-41C2-98F1-42566044F5F1}"/>
    <cellStyle name="Normal 4 4 4 6" xfId="3448" xr:uid="{50C9C1F6-BE05-446F-85F6-28293B458C5C}"/>
    <cellStyle name="Normal 4 4 4 6 2" xfId="6945" xr:uid="{E3A310A3-FC6B-4AD2-9355-405652806F53}"/>
    <cellStyle name="Normal 4 4 4 6 2 2" xfId="26947" xr:uid="{39281D8F-5CE1-4C0E-BB94-4DC331F03543}"/>
    <cellStyle name="Normal 4 4 4 6 2 3" xfId="15730" xr:uid="{712B83BF-D407-4ABD-BA90-48D23AAED23F}"/>
    <cellStyle name="Normal 4 4 4 6 3" xfId="9102" xr:uid="{E912402F-887A-48C7-BCD7-AF3A0518EE51}"/>
    <cellStyle name="Normal 4 4 4 6 3 2" xfId="18563" xr:uid="{144F0128-7BA7-4958-8512-F2145219D5BA}"/>
    <cellStyle name="Normal 4 4 4 6 4" xfId="11221" xr:uid="{E97F11CA-FD43-45B8-86C9-11C21CD57F03}"/>
    <cellStyle name="Normal 4 4 4 6 4 2" xfId="21396" xr:uid="{FB72A6DB-1124-47DB-9653-E2EE9B7BE409}"/>
    <cellStyle name="Normal 4 4 4 6 5" xfId="26004" xr:uid="{194A113C-2FB0-4C0E-831D-C5902D9900E4}"/>
    <cellStyle name="Normal 4 4 4 6 6" xfId="13448" xr:uid="{47A65F6A-D7DA-4055-99F5-91E15DF37D43}"/>
    <cellStyle name="Normal 4 4 4 7" xfId="3240" xr:uid="{B6723A99-6486-4896-B594-E915BFFF38E9}"/>
    <cellStyle name="Normal 4 4 4 7 2" xfId="8928" xr:uid="{E7083423-8346-4D75-B24D-B34312864681}"/>
    <cellStyle name="Normal 4 4 4 7 2 2" xfId="18319" xr:uid="{C24BE854-9B0D-4500-A750-9F175DA1F448}"/>
    <cellStyle name="Normal 4 4 4 7 3" xfId="11001" xr:uid="{FB97D284-678E-4EDC-9D4B-C53B7338664D}"/>
    <cellStyle name="Normal 4 4 4 7 3 2" xfId="21152" xr:uid="{0E3E50A3-D546-4735-BEA7-C011ACD4202A}"/>
    <cellStyle name="Normal 4 4 4 7 4" xfId="23974" xr:uid="{40F099B2-9578-44A3-AFE9-43B4D71FBCA0}"/>
    <cellStyle name="Normal 4 4 4 7 5" xfId="15486" xr:uid="{7F15B367-02CD-49D6-96EB-516F97D58AEC}"/>
    <cellStyle name="Normal 4 4 4 8" xfId="4411" xr:uid="{8A94C4DF-2F95-4620-BA6F-335B577746E4}"/>
    <cellStyle name="Normal 4 4 4 8 2" xfId="9830" xr:uid="{C5444769-1A8D-4CA1-81B6-AA7BFB629DC9}"/>
    <cellStyle name="Normal 4 4 4 8 2 2" xfId="19797" xr:uid="{9B824DEA-E2D3-482E-8CFD-F0A2B0250ACC}"/>
    <cellStyle name="Normal 4 4 4 8 3" xfId="12412" xr:uid="{29D873A8-7EC7-454E-A970-4BCA99F3908B}"/>
    <cellStyle name="Normal 4 4 4 8 3 2" xfId="22630" xr:uid="{7B2AE356-B447-4478-9B04-4C559EF38BB5}"/>
    <cellStyle name="Normal 4 4 4 8 4" xfId="16964" xr:uid="{64F3DFBF-52F4-4137-BD7E-E4681259BA6B}"/>
    <cellStyle name="Normal 4 4 4 9" xfId="8127" xr:uid="{9D61D2AA-AC48-46EB-98DC-4EB2D6148775}"/>
    <cellStyle name="Normal 4 4 4 9 2" xfId="15201" xr:uid="{63661A52-47E9-431E-AEA7-40AA62628207}"/>
    <cellStyle name="Normal 4 4 5" xfId="1146" xr:uid="{00000000-0005-0000-0000-00007A040000}"/>
    <cellStyle name="Normal 4 4 5 10" xfId="10744" xr:uid="{0EC8A37A-71F9-42E2-BB8B-E4A0E7BAF162}"/>
    <cellStyle name="Normal 4 4 5 10 2" xfId="20872" xr:uid="{A1F0359E-DB72-4184-9B90-D2903378BD5C}"/>
    <cellStyle name="Normal 4 4 5 11" xfId="25432" xr:uid="{254F3AE1-8180-401F-BF5F-61C28CAAB0EA}"/>
    <cellStyle name="Normal 4 4 5 12" xfId="13209" xr:uid="{1309B853-A26C-429B-987D-14C8ED815A85}"/>
    <cellStyle name="Normal 4 4 5 2" xfId="1147" xr:uid="{00000000-0005-0000-0000-00007B040000}"/>
    <cellStyle name="Normal 4 4 5 2 2" xfId="1148" xr:uid="{00000000-0005-0000-0000-00007C040000}"/>
    <cellStyle name="Normal 4 4 5 2 2 2" xfId="2153" xr:uid="{EFB2398D-87F5-488F-9071-3A7BA94F7054}"/>
    <cellStyle name="Normal 4 4 5 2 2 2 2" xfId="7338" xr:uid="{1A3014FD-82F5-415E-88F6-9CD318FCA59C}"/>
    <cellStyle name="Normal 4 4 5 2 2 2 3" xfId="6011" xr:uid="{64D3B76F-9892-4759-BCFE-F53A0FBD44F1}"/>
    <cellStyle name="Normal 4 4 5 2 2 2 4" xfId="15208" xr:uid="{83D08848-554B-420E-9CC1-93FF21F155AE}"/>
    <cellStyle name="Normal 4 4 5 2 2 3" xfId="5278" xr:uid="{413940B5-D7C7-4D8A-AF35-3FD035657213}"/>
    <cellStyle name="Normal 4 4 5 2 2 3 2" xfId="6951" xr:uid="{38FC5D69-E954-4C09-91B5-0A6F193EE61D}"/>
    <cellStyle name="Normal 4 4 5 2 2 3 3" xfId="28435" xr:uid="{B75A53CA-CC54-40A6-BA96-30EAF5BD9A4E}"/>
    <cellStyle name="Normal 4 4 5 2 2 3 4" xfId="18041" xr:uid="{E17E869A-36A8-41EE-BB65-E9C8CD146665}"/>
    <cellStyle name="Normal 4 4 5 2 2 4" xfId="5510" xr:uid="{0E23F270-20CC-422A-ABC1-87146AC728C7}"/>
    <cellStyle name="Normal 4 4 5 2 2 4 2" xfId="29773" xr:uid="{C6637F6D-DABD-4BF3-9C5C-E9849C31D5D0}"/>
    <cellStyle name="Normal 4 4 5 2 2 4 3" xfId="20874" xr:uid="{D0A7092C-117B-4F72-A06A-CF9BBC0F09EE}"/>
    <cellStyle name="Normal 4 4 5 2 2 5" xfId="25749" xr:uid="{CBA5E097-F3B0-449E-811E-7E579F65DD64}"/>
    <cellStyle name="Normal 4 4 5 2 2 6" xfId="14529" xr:uid="{D2197E06-24EA-4EF2-AEF8-0AC80B9DD1C6}"/>
    <cellStyle name="Normal 4 4 5 2 3" xfId="2152" xr:uid="{8A3E3C52-05CB-41B8-AA17-90EE5BFFEE6C}"/>
    <cellStyle name="Normal 4 4 5 2 3 2" xfId="7337" xr:uid="{0CD5BD15-6F87-445D-9F9E-E3BDE5895BED}"/>
    <cellStyle name="Normal 4 4 5 2 3 2 2" xfId="27616" xr:uid="{FBAB804F-6E34-4399-B1F7-D0647DB02C50}"/>
    <cellStyle name="Normal 4 4 5 2 3 2 3" xfId="16066" xr:uid="{4A26702B-446E-4B25-995F-0274775D8D6F}"/>
    <cellStyle name="Normal 4 4 5 2 3 3" xfId="6010" xr:uid="{D154DBCD-8DD9-486B-A66E-40696E0FA3B6}"/>
    <cellStyle name="Normal 4 4 5 2 3 3 2" xfId="18899" xr:uid="{13BD0997-5E1D-490F-9672-F1A4A0F9629B}"/>
    <cellStyle name="Normal 4 4 5 2 3 4" xfId="11555" xr:uid="{521A8936-7785-4D45-95E5-EB7D4A018FD6}"/>
    <cellStyle name="Normal 4 4 5 2 3 4 2" xfId="21732" xr:uid="{4640E447-AC50-4565-BBC4-E23A26704A75}"/>
    <cellStyle name="Normal 4 4 5 2 3 5" xfId="25964" xr:uid="{06754668-6008-412C-9D5C-C4CDF0494442}"/>
    <cellStyle name="Normal 4 4 5 2 3 6" xfId="13857" xr:uid="{D47BA865-65B9-4BA5-A3B0-17B04EAC5DE7}"/>
    <cellStyle name="Normal 4 4 5 2 4" xfId="4619" xr:uid="{0AA45214-C2E5-48AD-AC9C-8014AA12EC92}"/>
    <cellStyle name="Normal 4 4 5 2 4 2" xfId="6950" xr:uid="{31973900-76CA-4453-8919-ED88D10ACFE0}"/>
    <cellStyle name="Normal 4 4 5 2 4 2 2" xfId="29401" xr:uid="{DF253430-E117-4FC0-9176-F11215DD2B54}"/>
    <cellStyle name="Normal 4 4 5 2 4 2 3" xfId="19953" xr:uid="{5A6196EC-F6B9-4E23-BB6F-520D74B50A13}"/>
    <cellStyle name="Normal 4 4 5 2 4 3" xfId="12568" xr:uid="{9824CA92-AB46-416B-B7D9-B7F4890B5E9D}"/>
    <cellStyle name="Normal 4 4 5 2 4 3 2" xfId="22786" xr:uid="{1A77669A-87A6-4203-AF43-2AE4F676BA4B}"/>
    <cellStyle name="Normal 4 4 5 2 4 4" xfId="25237" xr:uid="{98EE0A38-F1BC-438D-A683-1FD414E531AB}"/>
    <cellStyle name="Normal 4 4 5 2 4 5" xfId="17120" xr:uid="{87579D78-FA5A-45A9-9EDB-4DAE4D731E5C}"/>
    <cellStyle name="Normal 4 4 5 2 5" xfId="5377" xr:uid="{22BBAA5B-2074-4B77-A919-EBC7DBD5134E}"/>
    <cellStyle name="Normal 4 4 5 2 5 2" xfId="28243" xr:uid="{FF4EDF00-7D73-42BA-B338-BFFF9F85D9D4}"/>
    <cellStyle name="Normal 4 4 5 2 5 3" xfId="15207" xr:uid="{E4838A4D-2BC9-47A3-B2A0-FCE7BEB771B9}"/>
    <cellStyle name="Normal 4 4 5 2 6" xfId="8726" xr:uid="{06E0FB75-43A0-4D06-8AFC-594C61FA5C22}"/>
    <cellStyle name="Normal 4 4 5 2 6 2" xfId="18040" xr:uid="{8DEE190D-C30D-4D08-A88D-07E9B1DE2A9B}"/>
    <cellStyle name="Normal 4 4 5 2 7" xfId="10745" xr:uid="{ACEE630D-3CC5-4114-A673-2291BECAE60C}"/>
    <cellStyle name="Normal 4 4 5 2 7 2" xfId="20873" xr:uid="{0E57035A-7A82-493F-BB20-5BA86FF5F300}"/>
    <cellStyle name="Normal 4 4 5 2 8" xfId="23869" xr:uid="{CF7E8282-F6F3-40C9-A8B8-88418135F10E}"/>
    <cellStyle name="Normal 4 4 5 2 9" xfId="13367" xr:uid="{042B69CC-E82F-41C7-96DB-11FF781CCC82}"/>
    <cellStyle name="Normal 4 4 5 3" xfId="1149" xr:uid="{00000000-0005-0000-0000-00007D040000}"/>
    <cellStyle name="Normal 4 4 5 3 2" xfId="2154" xr:uid="{94EC0DF5-29EB-496F-9927-063687563580}"/>
    <cellStyle name="Normal 4 4 5 3 2 2" xfId="7339" xr:uid="{13A7ACFD-5DBC-4112-A723-97BCAF2C9589}"/>
    <cellStyle name="Normal 4 4 5 3 2 2 2" xfId="29637" xr:uid="{F66F9074-CCE2-413A-A25E-062867BF3FA0}"/>
    <cellStyle name="Normal 4 4 5 3 2 2 3" xfId="20296" xr:uid="{EF4B0BEB-66EF-4A79-8BDE-203CF54AEF88}"/>
    <cellStyle name="Normal 4 4 5 3 2 3" xfId="6012" xr:uid="{B26C8BF6-A7C7-4774-8BE0-E6678007FFE2}"/>
    <cellStyle name="Normal 4 4 5 3 2 3 2" xfId="23129" xr:uid="{F059FC5E-C972-47B4-9570-D0AC1CF3F287}"/>
    <cellStyle name="Normal 4 4 5 3 2 4" xfId="25490" xr:uid="{CE13DA40-332B-4C3F-8CC8-798705E9392B}"/>
    <cellStyle name="Normal 4 4 5 3 2 5" xfId="17463" xr:uid="{888AD4A3-1D91-4371-8E7A-710E9BAC19E1}"/>
    <cellStyle name="Normal 4 4 5 3 3" xfId="5219" xr:uid="{F777F4FA-AB07-4449-96A1-497E023002A8}"/>
    <cellStyle name="Normal 4 4 5 3 3 2" xfId="6952" xr:uid="{19A5738F-96C1-4813-B02E-16F8134F4211}"/>
    <cellStyle name="Normal 4 4 5 3 3 3" xfId="26712" xr:uid="{7DCA5310-8E9F-4628-8487-9858E56708DA}"/>
    <cellStyle name="Normal 4 4 5 3 3 4" xfId="15209" xr:uid="{81C835B5-6735-4137-8957-6D8826CE82FE}"/>
    <cellStyle name="Normal 4 4 5 3 4" xfId="5422" xr:uid="{35B48F29-ED5D-4CE5-9584-01D805176FCC}"/>
    <cellStyle name="Normal 4 4 5 3 4 2" xfId="26222" xr:uid="{A0D6CA9B-DE3B-40C7-81DC-ECECE2DD065F}"/>
    <cellStyle name="Normal 4 4 5 3 4 3" xfId="26444" xr:uid="{62F7B44F-B078-4BFB-978A-CFE01060BE65}"/>
    <cellStyle name="Normal 4 4 5 3 4 4" xfId="18042" xr:uid="{442688A9-4D58-4072-848A-BA2DAF841032}"/>
    <cellStyle name="Normal 4 4 5 3 5" xfId="10746" xr:uid="{69FB12F0-70A5-40A5-8DED-E4B09E3CCB2A}"/>
    <cellStyle name="Normal 4 4 5 3 5 2" xfId="29774" xr:uid="{989DD4C7-786E-4E53-8D75-5A53206A634E}"/>
    <cellStyle name="Normal 4 4 5 3 5 3" xfId="20875" xr:uid="{37D4DC3A-4288-48E4-84F5-B042AB42B07A}"/>
    <cellStyle name="Normal 4 4 5 3 6" xfId="24485" xr:uid="{53514E89-DB2A-4621-A532-98CF26A8F410}"/>
    <cellStyle name="Normal 4 4 5 3 7" xfId="14530" xr:uid="{A1C2A807-C022-4A9F-9C8A-92AE83AE9518}"/>
    <cellStyle name="Normal 4 4 5 4" xfId="1150" xr:uid="{00000000-0005-0000-0000-00007E040000}"/>
    <cellStyle name="Normal 4 4 5 4 2" xfId="6953" xr:uid="{BF3ABF67-CE9D-4DC3-9AC6-DF6C94601AB3}"/>
    <cellStyle name="Normal 4 4 5 4 2 2" xfId="25103" xr:uid="{BC553859-FB3E-4402-B1AB-85D186401B77}"/>
    <cellStyle name="Normal 4 4 5 4 2 3" xfId="28060" xr:uid="{10200BDB-2FA5-4625-96DC-B19735328E95}"/>
    <cellStyle name="Normal 4 4 5 4 2 4" xfId="15210" xr:uid="{5419548D-F885-4991-9DD4-D1A25513BF32}"/>
    <cellStyle name="Normal 4 4 5 4 3" xfId="6013" xr:uid="{ED3B15D4-2AF3-47F3-8CDA-198E35442C5E}"/>
    <cellStyle name="Normal 4 4 5 4 3 2" xfId="27955" xr:uid="{63AE9882-2D9E-4ED4-9809-200ABD3DDA72}"/>
    <cellStyle name="Normal 4 4 5 4 3 3" xfId="18043" xr:uid="{F49C1C96-324F-4D07-93BD-E08C8CE22660}"/>
    <cellStyle name="Normal 4 4 5 4 4" xfId="10747" xr:uid="{C2C3BFBA-D3D1-45CA-B46E-E8E31E016FA9}"/>
    <cellStyle name="Normal 4 4 5 4 4 2" xfId="20876" xr:uid="{0E4A031A-719D-4909-BCC7-76BC8001FD06}"/>
    <cellStyle name="Normal 4 4 5 4 5" xfId="24817" xr:uid="{96F0C4B1-412B-4125-89AC-174B6F44C157}"/>
    <cellStyle name="Normal 4 4 5 4 6" xfId="14065" xr:uid="{C14F8A7B-7621-47A4-912A-CDA4291921E8}"/>
    <cellStyle name="Normal 4 4 5 5" xfId="2151" xr:uid="{5C7FAF91-B99B-4D2D-A4A8-2531E01509DB}"/>
    <cellStyle name="Normal 4 4 5 5 2" xfId="7336" xr:uid="{C3F44A25-F99B-4760-AC63-FE4B87CA502A}"/>
    <cellStyle name="Normal 4 4 5 5 2 2" xfId="27430" xr:uid="{3F83CC94-1A28-452C-8E65-02707CF36650}"/>
    <cellStyle name="Normal 4 4 5 5 2 3" xfId="15790" xr:uid="{14FD6EB6-931D-4442-AB69-A481BDB9CF86}"/>
    <cellStyle name="Normal 4 4 5 5 3" xfId="6009" xr:uid="{8B7DEF30-67D2-47E5-A80B-31F030DF980E}"/>
    <cellStyle name="Normal 4 4 5 5 3 2" xfId="18623" xr:uid="{FD374FE3-F350-4339-89ED-5CF868D72C51}"/>
    <cellStyle name="Normal 4 4 5 5 4" xfId="11281" xr:uid="{1069800A-8632-4DDC-9F1B-CC2C32E5D242}"/>
    <cellStyle name="Normal 4 4 5 5 4 2" xfId="21456" xr:uid="{D15EAA1D-39AA-41C4-B98C-168050223949}"/>
    <cellStyle name="Normal 4 4 5 5 5" xfId="25496" xr:uid="{C385D61E-1693-44B1-8A27-B9C55A49ECEE}"/>
    <cellStyle name="Normal 4 4 5 5 6" xfId="13508" xr:uid="{ACB88FDA-A6F0-409C-B432-820997466EB4}"/>
    <cellStyle name="Normal 4 4 5 6" xfId="3387" xr:uid="{44C4C4B8-4C47-43BA-8873-6A9A569ED3E5}"/>
    <cellStyle name="Normal 4 4 5 6 2" xfId="6949" xr:uid="{8B739F8B-1AFA-49B2-8851-6335AA5DF6BD}"/>
    <cellStyle name="Normal 4 4 5 6 2 2" xfId="27851" xr:uid="{5BAAFB38-867C-4818-8514-0BC3DFBE28C1}"/>
    <cellStyle name="Normal 4 4 5 6 2 3" xfId="18480" xr:uid="{26E1BE1A-58AB-4EEA-9F9E-7E832ABFB9E0}"/>
    <cellStyle name="Normal 4 4 5 6 3" xfId="11148" xr:uid="{3F888429-7E8B-4257-9D15-CA2F6C58F45F}"/>
    <cellStyle name="Normal 4 4 5 6 3 2" xfId="21313" xr:uid="{1B824F13-0415-48B8-9FE2-D00E1B395B2B}"/>
    <cellStyle name="Normal 4 4 5 6 4" xfId="23981" xr:uid="{A87029DB-9169-4915-AFE1-2D21450D5FA0}"/>
    <cellStyle name="Normal 4 4 5 6 5" xfId="15647" xr:uid="{8D793B81-4CBC-4B45-93BB-4A059E32F4EF}"/>
    <cellStyle name="Normal 4 4 5 7" xfId="4412" xr:uid="{C2A8B2C9-B834-43E3-8993-CA03EAB2008F}"/>
    <cellStyle name="Normal 4 4 5 7 2" xfId="9831" xr:uid="{B32E491D-E811-439C-A9AA-67F9B6B3A2D9}"/>
    <cellStyle name="Normal 4 4 5 7 2 2" xfId="19798" xr:uid="{68A82BA6-4B58-4E0A-B1F5-7767ECF29B0B}"/>
    <cellStyle name="Normal 4 4 5 7 3" xfId="12413" xr:uid="{EBEB34E8-2A6B-4E31-AABB-38555DE1D285}"/>
    <cellStyle name="Normal 4 4 5 7 3 2" xfId="22631" xr:uid="{64BBD8EE-C3B5-4AA0-A6E5-3AE19352772C}"/>
    <cellStyle name="Normal 4 4 5 7 4" xfId="27146" xr:uid="{B4FD85F6-E2D6-49DF-B85C-1F934C0A98C9}"/>
    <cellStyle name="Normal 4 4 5 7 5" xfId="16965" xr:uid="{DEF73E9A-8C37-403A-8B98-E3CA51B30938}"/>
    <cellStyle name="Normal 4 4 5 8" xfId="8130" xr:uid="{C28F5F4A-8382-4414-A75C-8A06AB61EBF5}"/>
    <cellStyle name="Normal 4 4 5 8 2" xfId="15206" xr:uid="{A1745B57-F0EE-4364-BAFA-0F6AD4AF2883}"/>
    <cellStyle name="Normal 4 4 5 9" xfId="8725" xr:uid="{57100B34-88AE-4ACC-906E-529D19C4D8F3}"/>
    <cellStyle name="Normal 4 4 5 9 2" xfId="18039" xr:uid="{6054748F-89B2-4111-8010-AB21F7AC36C7}"/>
    <cellStyle name="Normal 4 4 6" xfId="1151" xr:uid="{00000000-0005-0000-0000-00007F040000}"/>
    <cellStyle name="Normal 4 4 6 10" xfId="10748" xr:uid="{95D1F7A6-F452-4F4C-89A9-16AC7DE28666}"/>
    <cellStyle name="Normal 4 4 6 10 2" xfId="20877" xr:uid="{3117B8C2-2738-4915-B00D-AB8A33AA1938}"/>
    <cellStyle name="Normal 4 4 6 11" xfId="23845" xr:uid="{28991982-79AA-4A19-AB3B-2A3C64660A84}"/>
    <cellStyle name="Normal 4 4 6 12" xfId="13210" xr:uid="{0307D748-D8DF-485B-AC44-7B7A65C669C5}"/>
    <cellStyle name="Normal 4 4 6 2" xfId="1152" xr:uid="{00000000-0005-0000-0000-000080040000}"/>
    <cellStyle name="Normal 4 4 6 2 2" xfId="1153" xr:uid="{00000000-0005-0000-0000-000081040000}"/>
    <cellStyle name="Normal 4 4 6 2 2 2" xfId="2157" xr:uid="{AE75E4F3-1E60-4542-918B-FA0BB3DC3B50}"/>
    <cellStyle name="Normal 4 4 6 2 2 2 2" xfId="7342" xr:uid="{DA1EE9A9-8A34-468C-8C4C-23DF6E7115D0}"/>
    <cellStyle name="Normal 4 4 6 2 2 2 3" xfId="6016" xr:uid="{CE3F5E7E-BB95-499D-B713-1D81DD2CB611}"/>
    <cellStyle name="Normal 4 4 6 2 2 2 4" xfId="15213" xr:uid="{915B62EB-50D3-4B58-9317-6B661A78BE90}"/>
    <cellStyle name="Normal 4 4 6 2 2 3" xfId="5279" xr:uid="{0235F4C9-C7A7-4F36-8F73-99BDA8381BF3}"/>
    <cellStyle name="Normal 4 4 6 2 2 3 2" xfId="6956" xr:uid="{347040F1-2225-4D0C-BC46-3FE86006C068}"/>
    <cellStyle name="Normal 4 4 6 2 2 3 3" xfId="28421" xr:uid="{5A700CE6-B229-4267-9612-37D6B89FE17C}"/>
    <cellStyle name="Normal 4 4 6 2 2 3 4" xfId="18046" xr:uid="{FB50E16E-3949-4578-9554-AB53BBBF7301}"/>
    <cellStyle name="Normal 4 4 6 2 2 4" xfId="5511" xr:uid="{A48F7250-7E0D-4944-AFBF-68629276A5BC}"/>
    <cellStyle name="Normal 4 4 6 2 2 4 2" xfId="29775" xr:uid="{5A4B02BA-A9CA-4EC2-8CD2-612BEFC403F0}"/>
    <cellStyle name="Normal 4 4 6 2 2 4 3" xfId="20879" xr:uid="{BF428168-8865-4A64-B49C-C1CA178A71B2}"/>
    <cellStyle name="Normal 4 4 6 2 2 5" xfId="23249" xr:uid="{C41AC231-0521-4813-A643-51A4B8D391E0}"/>
    <cellStyle name="Normal 4 4 6 2 2 6" xfId="14531" xr:uid="{D202B47E-28BE-4F18-8FEA-93E93A01978D}"/>
    <cellStyle name="Normal 4 4 6 2 3" xfId="2156" xr:uid="{548A2A71-7511-421C-B5EE-BEDFDD2BFADA}"/>
    <cellStyle name="Normal 4 4 6 2 3 2" xfId="7341" xr:uid="{65F5E7BA-31D5-406C-997F-AC0D611A9AFA}"/>
    <cellStyle name="Normal 4 4 6 2 3 2 2" xfId="26408" xr:uid="{7DDBD8D1-D9DA-4966-8E7B-FADAB06626AC}"/>
    <cellStyle name="Normal 4 4 6 2 3 2 3" xfId="16067" xr:uid="{F4D07085-984F-440B-8568-28161CFF5BF8}"/>
    <cellStyle name="Normal 4 4 6 2 3 3" xfId="6015" xr:uid="{997407F1-609A-4182-A231-7594619CC003}"/>
    <cellStyle name="Normal 4 4 6 2 3 3 2" xfId="18900" xr:uid="{717A74CB-32A3-4EE9-9797-08E78241F841}"/>
    <cellStyle name="Normal 4 4 6 2 3 4" xfId="11556" xr:uid="{771FA785-3B37-4792-8A1C-EC1A08123B49}"/>
    <cellStyle name="Normal 4 4 6 2 3 4 2" xfId="21733" xr:uid="{A173DC90-BB97-4EBD-BACE-2629307911BA}"/>
    <cellStyle name="Normal 4 4 6 2 3 5" xfId="24943" xr:uid="{128CE646-06A6-4AA8-ABCA-6825505E9F44}"/>
    <cellStyle name="Normal 4 4 6 2 3 6" xfId="13858" xr:uid="{14713D9A-BA13-42AF-A089-8DDCC833809A}"/>
    <cellStyle name="Normal 4 4 6 2 4" xfId="4620" xr:uid="{A4676CBD-6332-45DF-A7B9-A381DD9DAACD}"/>
    <cellStyle name="Normal 4 4 6 2 4 2" xfId="6955" xr:uid="{2355ACBF-2B21-4A79-A0B9-FF3D70584B67}"/>
    <cellStyle name="Normal 4 4 6 2 4 2 2" xfId="29402" xr:uid="{44558590-F699-4909-A419-419A22B1B109}"/>
    <cellStyle name="Normal 4 4 6 2 4 2 3" xfId="19954" xr:uid="{207033A4-8757-4964-A282-C139A21C8736}"/>
    <cellStyle name="Normal 4 4 6 2 4 3" xfId="12569" xr:uid="{E1A772E3-89F0-4B0E-908A-D513119C8990}"/>
    <cellStyle name="Normal 4 4 6 2 4 3 2" xfId="22787" xr:uid="{E3099500-5509-449B-873A-E98A10D71982}"/>
    <cellStyle name="Normal 4 4 6 2 4 4" xfId="25953" xr:uid="{34453F10-59B4-4B8A-A24D-5E835449BFDE}"/>
    <cellStyle name="Normal 4 4 6 2 4 5" xfId="17121" xr:uid="{12A16220-97DE-4D1A-B6BF-93EA5CA5D7DD}"/>
    <cellStyle name="Normal 4 4 6 2 5" xfId="5367" xr:uid="{01A1D8BA-2D64-46C1-9AD4-ACC9600E3FF9}"/>
    <cellStyle name="Normal 4 4 6 2 5 2" xfId="26542" xr:uid="{4C68F176-990C-47A0-A76A-8A7B45B890E4}"/>
    <cellStyle name="Normal 4 4 6 2 5 3" xfId="15212" xr:uid="{644AD4B8-7A74-48D3-8B4B-E6BED09017ED}"/>
    <cellStyle name="Normal 4 4 6 2 6" xfId="8728" xr:uid="{8CF2EC27-4B24-4ADA-B09F-A6AF469975AF}"/>
    <cellStyle name="Normal 4 4 6 2 6 2" xfId="18045" xr:uid="{8EF97D4F-D1DD-488F-8F67-547466B3F23E}"/>
    <cellStyle name="Normal 4 4 6 2 7" xfId="10749" xr:uid="{28FAD416-A13D-4FB6-916E-6C3F034D834D}"/>
    <cellStyle name="Normal 4 4 6 2 7 2" xfId="20878" xr:uid="{13F72DED-60DF-4690-84C3-CF18EA34E149}"/>
    <cellStyle name="Normal 4 4 6 2 8" xfId="25728" xr:uid="{1FDB4063-626B-4DA1-8ADF-C06C07B7EA4D}"/>
    <cellStyle name="Normal 4 4 6 2 9" xfId="13368" xr:uid="{EB458730-E66A-4C6A-9505-8A129A64B383}"/>
    <cellStyle name="Normal 4 4 6 3" xfId="1154" xr:uid="{00000000-0005-0000-0000-000082040000}"/>
    <cellStyle name="Normal 4 4 6 3 2" xfId="2158" xr:uid="{C87D2884-74C0-4A32-8213-7C1D35A6461E}"/>
    <cellStyle name="Normal 4 4 6 3 2 2" xfId="7343" xr:uid="{E2F83A41-5765-4751-87FB-6BCEE15765AD}"/>
    <cellStyle name="Normal 4 4 6 3 2 2 2" xfId="29638" xr:uid="{07FFC3B4-AC18-4264-8255-0ED27C9136E4}"/>
    <cellStyle name="Normal 4 4 6 3 2 2 3" xfId="20297" xr:uid="{C02C4677-7D47-4722-8197-5676EF4240C7}"/>
    <cellStyle name="Normal 4 4 6 3 2 3" xfId="6017" xr:uid="{90877A1B-B324-4965-91E0-CB6B03AB3711}"/>
    <cellStyle name="Normal 4 4 6 3 2 3 2" xfId="23130" xr:uid="{16C3CE05-1B13-4188-996C-13D33E2D762E}"/>
    <cellStyle name="Normal 4 4 6 3 2 4" xfId="25549" xr:uid="{CD5AEB88-C656-42D8-B2F0-351739BC1D51}"/>
    <cellStyle name="Normal 4 4 6 3 2 5" xfId="17464" xr:uid="{115D137B-C712-4967-9E9E-24561000FD6C}"/>
    <cellStyle name="Normal 4 4 6 3 3" xfId="5220" xr:uid="{67722D37-4058-4330-8562-D49922FFD3A4}"/>
    <cellStyle name="Normal 4 4 6 3 3 2" xfId="6957" xr:uid="{C18F1AAC-16CD-453D-A610-BB47722C457C}"/>
    <cellStyle name="Normal 4 4 6 3 3 3" xfId="27322" xr:uid="{4824B04C-C902-4283-8FF0-785A5C63B5DA}"/>
    <cellStyle name="Normal 4 4 6 3 3 4" xfId="15214" xr:uid="{1BFE7A3E-A98C-4E00-A370-01E2308F3162}"/>
    <cellStyle name="Normal 4 4 6 3 4" xfId="5423" xr:uid="{2F900E26-0AF0-42B4-BD83-375E4301DBFB}"/>
    <cellStyle name="Normal 4 4 6 3 4 2" xfId="26625" xr:uid="{B1873DC1-637D-45B8-B5EA-F1E4AF126A77}"/>
    <cellStyle name="Normal 4 4 6 3 4 3" xfId="28114" xr:uid="{8F395EB7-E914-41A3-AC3B-8C8F07AB73D3}"/>
    <cellStyle name="Normal 4 4 6 3 4 4" xfId="18047" xr:uid="{2A09F51A-8F6F-4DA5-BC27-4A0267A0A46B}"/>
    <cellStyle name="Normal 4 4 6 3 5" xfId="10750" xr:uid="{3D6B45B6-E72E-4A0E-B580-08FF7721D9EF}"/>
    <cellStyle name="Normal 4 4 6 3 5 2" xfId="29776" xr:uid="{AFB3FFC0-E65E-4AE7-B0BA-C42EFF8D55F0}"/>
    <cellStyle name="Normal 4 4 6 3 5 3" xfId="20880" xr:uid="{DCA32523-C80C-4A8F-B6EB-B5AEFCA4D940}"/>
    <cellStyle name="Normal 4 4 6 3 6" xfId="25060" xr:uid="{E348A845-CFAF-4418-9963-84A98BE327C3}"/>
    <cellStyle name="Normal 4 4 6 3 7" xfId="14532" xr:uid="{6FC35F92-754E-41E4-843B-B4C950F3A5F4}"/>
    <cellStyle name="Normal 4 4 6 4" xfId="1155" xr:uid="{00000000-0005-0000-0000-000083040000}"/>
    <cellStyle name="Normal 4 4 6 4 2" xfId="6958" xr:uid="{A09121D3-645E-4CB3-8627-06E2CC720F69}"/>
    <cellStyle name="Normal 4 4 6 4 2 2" xfId="25603" xr:uid="{3F383192-4A0A-4902-B79F-3E08506D9FB1}"/>
    <cellStyle name="Normal 4 4 6 4 2 3" xfId="27414" xr:uid="{FC810216-E1EE-4D4B-88B9-EB7F47649ED4}"/>
    <cellStyle name="Normal 4 4 6 4 2 4" xfId="15215" xr:uid="{F3EE9AD6-9C64-4523-8DCC-A5F3950FC2B6}"/>
    <cellStyle name="Normal 4 4 6 4 3" xfId="6018" xr:uid="{68202840-EC66-4D41-8B6A-D40DB0FA42B4}"/>
    <cellStyle name="Normal 4 4 6 4 3 2" xfId="26417" xr:uid="{6C875121-1801-485C-B3F3-19C12C29A74F}"/>
    <cellStyle name="Normal 4 4 6 4 3 3" xfId="18048" xr:uid="{B0B8B6E9-479A-482A-ADE4-2AED84307DA6}"/>
    <cellStyle name="Normal 4 4 6 4 4" xfId="10751" xr:uid="{A165299E-54BC-4194-B05B-25E98336A996}"/>
    <cellStyle name="Normal 4 4 6 4 4 2" xfId="20881" xr:uid="{0DB9EDB4-D246-4295-AEA2-FCE38B5C2E03}"/>
    <cellStyle name="Normal 4 4 6 4 5" xfId="25397" xr:uid="{5DB62DCC-20CA-4E6A-96CA-78E52BCD2C7E}"/>
    <cellStyle name="Normal 4 4 6 4 6" xfId="14066" xr:uid="{EDD53074-385D-4646-A6AF-97EEA8B21394}"/>
    <cellStyle name="Normal 4 4 6 5" xfId="2155" xr:uid="{F07328F7-88A9-4EDE-8C16-9BB55BAB0B0B}"/>
    <cellStyle name="Normal 4 4 6 5 2" xfId="7340" xr:uid="{1836E232-12BF-4C6C-985F-7918C3191FA7}"/>
    <cellStyle name="Normal 4 4 6 5 2 2" xfId="28165" xr:uid="{2AE67F9D-5823-48AE-90B3-15B7CC0B3627}"/>
    <cellStyle name="Normal 4 4 6 5 2 3" xfId="15853" xr:uid="{84DF6081-79DE-4C4A-9C9F-FAAF9AF84E11}"/>
    <cellStyle name="Normal 4 4 6 5 3" xfId="6014" xr:uid="{D4704EDF-3937-478C-8BB7-A4FAEF67BDB6}"/>
    <cellStyle name="Normal 4 4 6 5 3 2" xfId="18686" xr:uid="{2169B5A8-A393-4B74-8181-570DB89A27B2}"/>
    <cellStyle name="Normal 4 4 6 5 4" xfId="11342" xr:uid="{F6BE78C7-E2A6-4E99-9254-4F5B3D693475}"/>
    <cellStyle name="Normal 4 4 6 5 4 2" xfId="21519" xr:uid="{A1B86D7C-4252-4E55-B8B7-F2D9831EE483}"/>
    <cellStyle name="Normal 4 4 6 5 5" xfId="25385" xr:uid="{2F570F1F-7529-47EC-A0B7-162904583ACE}"/>
    <cellStyle name="Normal 4 4 6 5 6" xfId="13571" xr:uid="{D7A7A7DE-FFF2-40FF-8F84-251D4AAF6B43}"/>
    <cellStyle name="Normal 4 4 6 6" xfId="3388" xr:uid="{CB853ABA-F91F-413F-8BEA-57F3BB05CE8D}"/>
    <cellStyle name="Normal 4 4 6 6 2" xfId="6954" xr:uid="{3825F15D-0590-49FE-82AD-1E335789EBF9}"/>
    <cellStyle name="Normal 4 4 6 6 2 2" xfId="27856" xr:uid="{6E037D40-88EB-42A6-80E0-CCBF015449F9}"/>
    <cellStyle name="Normal 4 4 6 6 2 3" xfId="18481" xr:uid="{5F71F4AB-F7C3-47A4-9B84-B17A3CD61284}"/>
    <cellStyle name="Normal 4 4 6 6 3" xfId="11149" xr:uid="{444D8897-166B-44E0-A10E-06B70829BCC6}"/>
    <cellStyle name="Normal 4 4 6 6 3 2" xfId="21314" xr:uid="{29873C7C-398F-4F72-B0A5-84D039CB45BB}"/>
    <cellStyle name="Normal 4 4 6 6 4" xfId="23351" xr:uid="{1C391652-8689-4B3D-87EE-E6A64E363874}"/>
    <cellStyle name="Normal 4 4 6 6 5" xfId="15648" xr:uid="{97948829-C50A-4CF4-AE5E-2366E7C5DD36}"/>
    <cellStyle name="Normal 4 4 6 7" xfId="4413" xr:uid="{EDA18475-D5CB-4332-97E4-D22C462AE9FC}"/>
    <cellStyle name="Normal 4 4 6 7 2" xfId="9832" xr:uid="{288D8D67-E810-4E3D-9B67-0433E4DB52B0}"/>
    <cellStyle name="Normal 4 4 6 7 2 2" xfId="19799" xr:uid="{AFBD6B7F-CF59-428C-91F8-CEAAB1D1AD62}"/>
    <cellStyle name="Normal 4 4 6 7 3" xfId="12414" xr:uid="{F93BB51E-7CF6-4F1D-A0D5-C62CFAEF1DA8}"/>
    <cellStyle name="Normal 4 4 6 7 3 2" xfId="22632" xr:uid="{AC909BA5-790B-4696-9802-ABF1B4E74A6B}"/>
    <cellStyle name="Normal 4 4 6 7 4" xfId="28046" xr:uid="{1BD040DC-BFDA-4A88-BD11-8A7F18B0B524}"/>
    <cellStyle name="Normal 4 4 6 7 5" xfId="16966" xr:uid="{0B84953C-FA1C-4059-951F-DE92DFABE641}"/>
    <cellStyle name="Normal 4 4 6 8" xfId="8131" xr:uid="{8978FE37-BCAF-4535-84BB-5A27A6C408D3}"/>
    <cellStyle name="Normal 4 4 6 8 2" xfId="15211" xr:uid="{F3589BFE-6182-4012-9182-81B6511C904E}"/>
    <cellStyle name="Normal 4 4 6 9" xfId="8727" xr:uid="{AA21B4C9-ACF4-4D05-89D2-84B6D9349BF4}"/>
    <cellStyle name="Normal 4 4 6 9 2" xfId="18044" xr:uid="{53906197-6427-4176-830F-0FB232DA00C6}"/>
    <cellStyle name="Normal 4 4 7" xfId="1156" xr:uid="{00000000-0005-0000-0000-000084040000}"/>
    <cellStyle name="Normal 4 4 7 10" xfId="13211" xr:uid="{36662B74-31B6-49E2-B13C-7745C3BA1DF2}"/>
    <cellStyle name="Normal 4 4 7 2" xfId="1157" xr:uid="{00000000-0005-0000-0000-000085040000}"/>
    <cellStyle name="Normal 4 4 7 2 2" xfId="2160" xr:uid="{432C437C-19E7-4D98-80AC-43729823B9DD}"/>
    <cellStyle name="Normal 4 4 7 2 2 2" xfId="7345" xr:uid="{EB746D91-76A3-4B49-93C1-917118BE0D54}"/>
    <cellStyle name="Normal 4 4 7 2 2 2 2" xfId="28564" xr:uid="{19228B50-E4C0-4769-84D5-446FD26F64B4}"/>
    <cellStyle name="Normal 4 4 7 2 2 2 3" xfId="28486" xr:uid="{6B3C1271-31F8-4846-B089-7B1209DC7CD2}"/>
    <cellStyle name="Normal 4 4 7 2 2 2 4" xfId="16202" xr:uid="{AE12CE7A-6055-4BAA-9E54-09F4D7BF72B7}"/>
    <cellStyle name="Normal 4 4 7 2 2 3" xfId="6020" xr:uid="{D415BFA2-5420-47EF-9BAB-285025DAE786}"/>
    <cellStyle name="Normal 4 4 7 2 2 3 2" xfId="29104" xr:uid="{F9755152-FC06-4E1D-B897-4EA9CF003BA6}"/>
    <cellStyle name="Normal 4 4 7 2 2 3 3" xfId="19035" xr:uid="{1AA705E3-732B-44E3-B603-7159C44C85AF}"/>
    <cellStyle name="Normal 4 4 7 2 2 4" xfId="11680" xr:uid="{F8D04172-988B-414C-A880-0E5F7C4DA8D9}"/>
    <cellStyle name="Normal 4 4 7 2 2 4 2" xfId="21868" xr:uid="{16888417-EEB7-46FA-8E53-8456D559543D}"/>
    <cellStyle name="Normal 4 4 7 2 2 5" xfId="25849" xr:uid="{65B99D29-BB85-4266-9186-EB9EC19C943B}"/>
    <cellStyle name="Normal 4 4 7 2 2 6" xfId="14067" xr:uid="{FB45D533-85F1-4384-BA29-D33FB3DDA8C6}"/>
    <cellStyle name="Normal 4 4 7 2 3" xfId="5221" xr:uid="{C185E79F-5E94-4499-8B0B-C772398FF7A1}"/>
    <cellStyle name="Normal 4 4 7 2 3 2" xfId="6960" xr:uid="{ACD88B2F-12BA-4039-998A-3A2433CE8212}"/>
    <cellStyle name="Normal 4 4 7 2 3 3" xfId="28307" xr:uid="{17D32889-55F8-4396-956A-551123CBED21}"/>
    <cellStyle name="Normal 4 4 7 2 3 4" xfId="15217" xr:uid="{A0000F2C-286B-4DCB-B1ED-0F53954A208A}"/>
    <cellStyle name="Normal 4 4 7 2 4" xfId="5424" xr:uid="{56B5082C-2A67-4C13-9985-02338D0FA97C}"/>
    <cellStyle name="Normal 4 4 7 2 4 2" xfId="26571" xr:uid="{02DB3975-028F-47F7-B90F-24082490EB71}"/>
    <cellStyle name="Normal 4 4 7 2 4 3" xfId="27264" xr:uid="{7CD0CF52-F4B3-4CE5-8F1C-901CA2E45F24}"/>
    <cellStyle name="Normal 4 4 7 2 4 4" xfId="18050" xr:uid="{CB91F0A5-CFD4-46EB-A6A2-F2D48F9E0410}"/>
    <cellStyle name="Normal 4 4 7 2 5" xfId="10753" xr:uid="{2E53055E-C177-4F64-AEFD-AE9C847D60BA}"/>
    <cellStyle name="Normal 4 4 7 2 5 2" xfId="29777" xr:uid="{BB4B7324-EB05-4E89-9BFE-EA5B945A4929}"/>
    <cellStyle name="Normal 4 4 7 2 5 3" xfId="20883" xr:uid="{AE43FBE8-EFA3-4F89-B524-4DD4FD8BA44E}"/>
    <cellStyle name="Normal 4 4 7 2 6" xfId="25608" xr:uid="{9B6DE28D-4817-4F5A-9381-3030BA39DBDD}"/>
    <cellStyle name="Normal 4 4 7 2 7" xfId="13369" xr:uid="{398A6E52-F092-4131-AF81-C80FF35BB290}"/>
    <cellStyle name="Normal 4 4 7 3" xfId="1158" xr:uid="{00000000-0005-0000-0000-000086040000}"/>
    <cellStyle name="Normal 4 4 7 3 2" xfId="6961" xr:uid="{02CBF616-507C-490B-BC07-5AA6E840F697}"/>
    <cellStyle name="Normal 4 4 7 3 2 2" xfId="28594" xr:uid="{C38F0AA5-F7BF-4793-85BA-A9A03B1B28C6}"/>
    <cellStyle name="Normal 4 4 7 3 2 3" xfId="28193" xr:uid="{1E75B5BE-3784-4ABD-BC2C-407F0423D78A}"/>
    <cellStyle name="Normal 4 4 7 3 2 4" xfId="15218" xr:uid="{EB717949-C4CF-478B-B4E3-E0142620B0EC}"/>
    <cellStyle name="Normal 4 4 7 3 3" xfId="6021" xr:uid="{D2B87E4D-A045-400A-A5F1-73EB4D1E6624}"/>
    <cellStyle name="Normal 4 4 7 3 3 2" xfId="28258" xr:uid="{F53C4D30-99B1-48C5-91EA-F37587D5EB9A}"/>
    <cellStyle name="Normal 4 4 7 3 3 3" xfId="27110" xr:uid="{7852824E-FF8D-44C8-9A14-0A43D760A3A0}"/>
    <cellStyle name="Normal 4 4 7 3 3 4" xfId="18051" xr:uid="{4B9F3A1A-A605-463F-9355-E8F7531224D8}"/>
    <cellStyle name="Normal 4 4 7 3 4" xfId="10754" xr:uid="{28C39657-F3D1-4992-9E15-652CD1037FD0}"/>
    <cellStyle name="Normal 4 4 7 3 4 2" xfId="29778" xr:uid="{EFA01390-10C8-41A4-8142-2FEFA63D5AEF}"/>
    <cellStyle name="Normal 4 4 7 3 4 3" xfId="20884" xr:uid="{1A201311-849D-4339-9E8E-A7DEF6DF9830}"/>
    <cellStyle name="Normal 4 4 7 3 5" xfId="24161" xr:uid="{5D061A4B-E51D-4BC2-B5F4-2AD8BA4533D9}"/>
    <cellStyle name="Normal 4 4 7 3 6" xfId="13859" xr:uid="{380FC6F5-6F17-4EA1-BC34-DEA31C71D436}"/>
    <cellStyle name="Normal 4 4 7 4" xfId="2159" xr:uid="{F40F974B-62D6-4CE9-AD63-A626B46DB5BD}"/>
    <cellStyle name="Normal 4 4 7 4 2" xfId="7344" xr:uid="{A3EAA033-61B3-4485-A72B-3B6C92B987A8}"/>
    <cellStyle name="Normal 4 4 7 4 2 2" xfId="28493" xr:uid="{1E866887-9ACA-434A-B1F8-87D8D48D0269}"/>
    <cellStyle name="Normal 4 4 7 4 2 3" xfId="18482" xr:uid="{2C336492-7B1B-46D0-BD44-8689046916C6}"/>
    <cellStyle name="Normal 4 4 7 4 3" xfId="6019" xr:uid="{DA1A2281-5F17-434E-942D-DF61C8BDBA5E}"/>
    <cellStyle name="Normal 4 4 7 4 3 2" xfId="21315" xr:uid="{19DCE4ED-B2D3-48E2-A176-82AFC93AA8A7}"/>
    <cellStyle name="Normal 4 4 7 4 4" xfId="24862" xr:uid="{50F9E37D-145D-41EF-BB8F-5D291D0A19CF}"/>
    <cellStyle name="Normal 4 4 7 4 5" xfId="15649" xr:uid="{85BF2F15-9970-43CD-82AF-6DC591CDA6C1}"/>
    <cellStyle name="Normal 4 4 7 5" xfId="4414" xr:uid="{43B4CA2C-5612-4593-9E94-D356EA639723}"/>
    <cellStyle name="Normal 4 4 7 5 2" xfId="6959" xr:uid="{27A6FF28-CC3E-498D-9467-933C31F97BEF}"/>
    <cellStyle name="Normal 4 4 7 5 2 2" xfId="29337" xr:uid="{12772FCE-DA79-424F-913D-D9099B591630}"/>
    <cellStyle name="Normal 4 4 7 5 2 3" xfId="19800" xr:uid="{E00C8DB6-27FE-4A84-8ECC-F8F7B0F6CCC5}"/>
    <cellStyle name="Normal 4 4 7 5 3" xfId="12415" xr:uid="{4B6E0534-9D8A-4C8F-A4CF-505CE9CF01F8}"/>
    <cellStyle name="Normal 4 4 7 5 3 2" xfId="22633" xr:uid="{2C436021-B3DF-4F8D-A876-09EF1178B07B}"/>
    <cellStyle name="Normal 4 4 7 5 4" xfId="23368" xr:uid="{08F9A9EA-E59F-4C6E-9DD1-17AE17915888}"/>
    <cellStyle name="Normal 4 4 7 5 5" xfId="16967" xr:uid="{995F8F12-B745-4205-865A-9CEF5E6B4222}"/>
    <cellStyle name="Normal 4 4 7 6" xfId="5346" xr:uid="{CD68DCA1-8366-4821-99C1-79E00A3DFFE9}"/>
    <cellStyle name="Normal 4 4 7 6 2" xfId="26291" xr:uid="{FBBEED82-F8B0-4ADE-B6FB-BA521BF15C53}"/>
    <cellStyle name="Normal 4 4 7 6 3" xfId="26458" xr:uid="{0427A475-8F3C-4294-BF72-4B3A37828CCA}"/>
    <cellStyle name="Normal 4 4 7 6 4" xfId="15216" xr:uid="{FE9C4AA5-07F3-4B96-B48B-763B11671DB8}"/>
    <cellStyle name="Normal 4 4 7 7" xfId="8729" xr:uid="{3CBDCBEA-824A-4573-B51C-9EBCC2F73FB6}"/>
    <cellStyle name="Normal 4 4 7 7 2" xfId="26642" xr:uid="{E05C8056-8EBD-4987-9B55-32551A0E92A0}"/>
    <cellStyle name="Normal 4 4 7 7 3" xfId="18049" xr:uid="{B23BE9AA-3EC2-4BF7-B56F-566ED6CD2371}"/>
    <cellStyle name="Normal 4 4 7 8" xfId="10752" xr:uid="{1D431684-E022-473E-8E23-785A4FA6FB56}"/>
    <cellStyle name="Normal 4 4 7 8 2" xfId="20882" xr:uid="{61C82180-7681-409C-AE53-C5FDB47B60B6}"/>
    <cellStyle name="Normal 4 4 7 9" xfId="24679" xr:uid="{D433AC4E-CF83-47E8-8190-8D818C14A57E}"/>
    <cellStyle name="Normal 4 4 8" xfId="1159" xr:uid="{00000000-0005-0000-0000-000087040000}"/>
    <cellStyle name="Normal 4 4 8 10" xfId="13212" xr:uid="{60CC8A89-45A8-43AE-83CB-8ED2AD015F72}"/>
    <cellStyle name="Normal 4 4 8 2" xfId="1160" xr:uid="{00000000-0005-0000-0000-000088040000}"/>
    <cellStyle name="Normal 4 4 8 2 2" xfId="2162" xr:uid="{96067EBF-052A-467D-9031-4FC1C05893B2}"/>
    <cellStyle name="Normal 4 4 8 2 2 2" xfId="7347" xr:uid="{27719ED6-10B3-43FC-989F-DE497EA53B85}"/>
    <cellStyle name="Normal 4 4 8 2 2 2 2" xfId="26942" xr:uid="{175686B4-F4DC-4023-9ADB-4EB95CEE7D9F}"/>
    <cellStyle name="Normal 4 4 8 2 2 2 3" xfId="28417" xr:uid="{2B59DD66-E803-4AFA-A201-A40CE51BD8E9}"/>
    <cellStyle name="Normal 4 4 8 2 2 2 4" xfId="16203" xr:uid="{6F9BC8D4-A3E8-45F7-953B-D87A00C9163E}"/>
    <cellStyle name="Normal 4 4 8 2 2 3" xfId="6023" xr:uid="{C00B4C1B-2F8A-4292-A52C-B2967257A3BA}"/>
    <cellStyle name="Normal 4 4 8 2 2 3 2" xfId="29105" xr:uid="{AB42865C-116D-43EF-AF31-0A876441F9B1}"/>
    <cellStyle name="Normal 4 4 8 2 2 3 3" xfId="19036" xr:uid="{93D99EDE-200F-4EEA-8791-73BA46963654}"/>
    <cellStyle name="Normal 4 4 8 2 2 4" xfId="11681" xr:uid="{F37FB8F6-683A-4762-9F47-C2AE21B60583}"/>
    <cellStyle name="Normal 4 4 8 2 2 4 2" xfId="21869" xr:uid="{C9E07725-C90F-4A23-B474-531F03265395}"/>
    <cellStyle name="Normal 4 4 8 2 2 5" xfId="25084" xr:uid="{C05F05EC-0A58-4255-BFE7-D1D3AA535811}"/>
    <cellStyle name="Normal 4 4 8 2 2 6" xfId="14068" xr:uid="{EB532DDD-D4E6-49AB-BB3B-9F943A58B652}"/>
    <cellStyle name="Normal 4 4 8 2 3" xfId="5222" xr:uid="{A82ECBA4-285A-459B-9331-A888D4E902F6}"/>
    <cellStyle name="Normal 4 4 8 2 3 2" xfId="6963" xr:uid="{BE3CE4C1-4C41-48BA-AFAD-A2F7E738664F}"/>
    <cellStyle name="Normal 4 4 8 2 3 3" xfId="26865" xr:uid="{923F6768-D593-46D5-8D19-FDB79E203866}"/>
    <cellStyle name="Normal 4 4 8 2 3 4" xfId="15220" xr:uid="{F7D038A9-A117-45DB-8888-BB54D81751FD}"/>
    <cellStyle name="Normal 4 4 8 2 4" xfId="5425" xr:uid="{7A2FEB8F-237F-4977-8EF1-BAAE00B7C73E}"/>
    <cellStyle name="Normal 4 4 8 2 4 2" xfId="28285" xr:uid="{9F88AB33-9BFE-47B0-9EB4-82A8C738E052}"/>
    <cellStyle name="Normal 4 4 8 2 4 3" xfId="26743" xr:uid="{60E872DD-A4E5-47F4-8D30-42877502F7E4}"/>
    <cellStyle name="Normal 4 4 8 2 4 4" xfId="18053" xr:uid="{4C732858-4498-4CB2-ABC8-FD203F513705}"/>
    <cellStyle name="Normal 4 4 8 2 5" xfId="10756" xr:uid="{5B556980-76E3-4A5F-856A-8C22DCCB2C25}"/>
    <cellStyle name="Normal 4 4 8 2 5 2" xfId="29779" xr:uid="{1BD34972-A0CA-4754-8FC3-F9242C767FB2}"/>
    <cellStyle name="Normal 4 4 8 2 5 3" xfId="20886" xr:uid="{A4E53551-1305-43A5-87C6-A9CB4EEBB54F}"/>
    <cellStyle name="Normal 4 4 8 2 6" xfId="25981" xr:uid="{01C518E0-2F00-4A9B-957A-57F0D2F02974}"/>
    <cellStyle name="Normal 4 4 8 2 7" xfId="13370" xr:uid="{49AAEBF8-09DE-4414-890F-508BA442962B}"/>
    <cellStyle name="Normal 4 4 8 3" xfId="1161" xr:uid="{00000000-0005-0000-0000-000089040000}"/>
    <cellStyle name="Normal 4 4 8 3 2" xfId="6964" xr:uid="{17264F2D-ED29-4B4B-8C58-557E5D0A0E04}"/>
    <cellStyle name="Normal 4 4 8 3 2 2" xfId="28420" xr:uid="{42336EB6-0CF9-42C6-9C27-7A6AB39778EA}"/>
    <cellStyle name="Normal 4 4 8 3 2 3" xfId="27408" xr:uid="{2F6AAE00-A374-4522-BFB8-5500D4E49D60}"/>
    <cellStyle name="Normal 4 4 8 3 2 4" xfId="15221" xr:uid="{A714F015-74D2-493B-8ABA-9DBDB00F70EA}"/>
    <cellStyle name="Normal 4 4 8 3 3" xfId="6024" xr:uid="{48FC0A00-741B-48A6-AC34-7267D2C6F102}"/>
    <cellStyle name="Normal 4 4 8 3 3 2" xfId="26718" xr:uid="{755802EA-7959-486C-A788-92431C50948D}"/>
    <cellStyle name="Normal 4 4 8 3 3 3" xfId="28797" xr:uid="{B41DED08-68CB-483D-A130-8B45F633D352}"/>
    <cellStyle name="Normal 4 4 8 3 3 4" xfId="18054" xr:uid="{C33058F9-51FC-4FA6-ACE1-9A6D2BBAFA8E}"/>
    <cellStyle name="Normal 4 4 8 3 4" xfId="10757" xr:uid="{E994B5AD-E6CF-4333-87DB-7739367386D4}"/>
    <cellStyle name="Normal 4 4 8 3 4 2" xfId="29780" xr:uid="{356089AC-8512-4717-BCBF-A935CA778335}"/>
    <cellStyle name="Normal 4 4 8 3 4 3" xfId="20887" xr:uid="{CC620A9F-87DB-424E-BF37-A75238E0F592}"/>
    <cellStyle name="Normal 4 4 8 3 5" xfId="23872" xr:uid="{55A30736-2873-404C-A3E7-D6BD6BDCA32A}"/>
    <cellStyle name="Normal 4 4 8 3 6" xfId="13860" xr:uid="{5625E1A7-CF6B-4774-A2A4-ACAD892FEE75}"/>
    <cellStyle name="Normal 4 4 8 4" xfId="2161" xr:uid="{B0EDF4A1-7DCE-4176-BBF1-E7E95D5E817F}"/>
    <cellStyle name="Normal 4 4 8 4 2" xfId="7346" xr:uid="{0141C80C-AD92-4810-B1DA-2023756D9DB4}"/>
    <cellStyle name="Normal 4 4 8 4 2 2" xfId="28199" xr:uid="{7657AB14-DE41-4E69-B674-4037C4B1DCDA}"/>
    <cellStyle name="Normal 4 4 8 4 2 3" xfId="18483" xr:uid="{59B0C095-E165-462D-8BC6-DFBD6CF1661A}"/>
    <cellStyle name="Normal 4 4 8 4 3" xfId="6022" xr:uid="{D8181FE9-5D42-477E-85AC-57D297A2EC8E}"/>
    <cellStyle name="Normal 4 4 8 4 3 2" xfId="21316" xr:uid="{CD72C241-68E4-40F7-8504-3DDE87491811}"/>
    <cellStyle name="Normal 4 4 8 4 4" xfId="24426" xr:uid="{73FB7E43-E25E-4AD3-B896-AAD5DC2F9AB0}"/>
    <cellStyle name="Normal 4 4 8 4 5" xfId="15650" xr:uid="{D589F440-C75F-4370-9413-F2E839252FC8}"/>
    <cellStyle name="Normal 4 4 8 5" xfId="4415" xr:uid="{BF3BBCE8-52D3-4CF7-AC10-55819E8A9871}"/>
    <cellStyle name="Normal 4 4 8 5 2" xfId="6962" xr:uid="{0C9E6251-2894-48E3-A8E7-B4E4A703D7EA}"/>
    <cellStyle name="Normal 4 4 8 5 2 2" xfId="29338" xr:uid="{4E2A7CBE-A3F7-4BFC-A667-4407558AC3B2}"/>
    <cellStyle name="Normal 4 4 8 5 2 3" xfId="19801" xr:uid="{E0860028-C1EF-4186-96C3-E2D221A95285}"/>
    <cellStyle name="Normal 4 4 8 5 3" xfId="12416" xr:uid="{807AE251-1737-4A9E-9CAC-881AAF654605}"/>
    <cellStyle name="Normal 4 4 8 5 3 2" xfId="22634" xr:uid="{FAC3B4F1-ACD0-4613-80A4-8562470CEC48}"/>
    <cellStyle name="Normal 4 4 8 5 4" xfId="24882" xr:uid="{792F3B7B-0119-492F-9D0B-6D55261930AC}"/>
    <cellStyle name="Normal 4 4 8 5 5" xfId="16968" xr:uid="{64ECB8F8-2A5F-4F1F-BDF2-AB4144A6553C}"/>
    <cellStyle name="Normal 4 4 8 6" xfId="5347" xr:uid="{7CDF71D2-DAAD-4C5F-8D53-64FCDB7F9AED}"/>
    <cellStyle name="Normal 4 4 8 6 2" xfId="27938" xr:uid="{92DE082E-927D-45D9-8216-7E9FDFDDA35C}"/>
    <cellStyle name="Normal 4 4 8 6 3" xfId="28371" xr:uid="{8D3B6F31-8785-4961-B3E8-32D4AE139F00}"/>
    <cellStyle name="Normal 4 4 8 6 4" xfId="15219" xr:uid="{4352B469-2E0E-4C12-BE69-E350DA65FCF3}"/>
    <cellStyle name="Normal 4 4 8 7" xfId="8730" xr:uid="{834CFF46-D707-4340-8ECA-85410B394D25}"/>
    <cellStyle name="Normal 4 4 8 7 2" xfId="28674" xr:uid="{CC2ACBD6-8592-4D0F-848C-83CBB31EA393}"/>
    <cellStyle name="Normal 4 4 8 7 3" xfId="18052" xr:uid="{4F09F5C9-C746-406A-9FEE-7818F55E1410}"/>
    <cellStyle name="Normal 4 4 8 8" xfId="10755" xr:uid="{7A32BC67-2B2B-4377-8C2B-B4E1A20AD344}"/>
    <cellStyle name="Normal 4 4 8 8 2" xfId="20885" xr:uid="{813487A7-307B-4BAD-A9E2-48ED0155DE1A}"/>
    <cellStyle name="Normal 4 4 8 9" xfId="24700" xr:uid="{A2C03A62-D8B4-4213-8448-A48A114A1BAB}"/>
    <cellStyle name="Normal 4 4 9" xfId="1162" xr:uid="{00000000-0005-0000-0000-00008A040000}"/>
    <cellStyle name="Normal 4 4 9 10" xfId="13205" xr:uid="{E4DB171C-8B9C-4918-8FB7-465903F2AB92}"/>
    <cellStyle name="Normal 4 4 9 2" xfId="2163" xr:uid="{CAD74F9C-17EB-4BCC-B800-1A13F468BAC8}"/>
    <cellStyle name="Normal 4 4 9 2 2" xfId="7348" xr:uid="{F10B6D2A-D295-4C3C-BF73-F57082B76F8C}"/>
    <cellStyle name="Normal 4 4 9 2 2 2" xfId="26065" xr:uid="{B8F3EB16-18D1-451B-94B7-AB7C71D60C86}"/>
    <cellStyle name="Normal 4 4 9 2 2 3" xfId="27423" xr:uid="{F9903D76-D0D4-4AD4-BCBB-776FDDC8C5A9}"/>
    <cellStyle name="Normal 4 4 9 2 2 4" xfId="16592" xr:uid="{7FDF1CA3-2DC4-43EF-ACC7-06D7350854AF}"/>
    <cellStyle name="Normal 4 4 9 2 3" xfId="6025" xr:uid="{354D56BD-590E-4B76-A89C-7EF8464BF56C}"/>
    <cellStyle name="Normal 4 4 9 2 3 2" xfId="27219" xr:uid="{3429BFCC-2954-4DD7-96ED-9C306ABB88D2}"/>
    <cellStyle name="Normal 4 4 9 2 3 3" xfId="29263" xr:uid="{B3AFF1C7-C7CC-42A6-907A-447774BECC58}"/>
    <cellStyle name="Normal 4 4 9 2 3 4" xfId="19425" xr:uid="{72B575FD-4FA2-44A2-AB15-9172183D1B3A}"/>
    <cellStyle name="Normal 4 4 9 2 4" xfId="12045" xr:uid="{10E7FA6C-1803-4EA7-8B3F-B212AEF59AD8}"/>
    <cellStyle name="Normal 4 4 9 2 4 2" xfId="29828" xr:uid="{0D062B9D-68B6-4E09-9C0D-53234D3440AD}"/>
    <cellStyle name="Normal 4 4 9 2 4 3" xfId="22258" xr:uid="{4C7EFBD6-9191-4676-A8B5-EFDACA5237B6}"/>
    <cellStyle name="Normal 4 4 9 2 5" xfId="25743" xr:uid="{B2F93226-A95A-4508-9600-1FC9AFFE2714}"/>
    <cellStyle name="Normal 4 4 9 2 6" xfId="14533" xr:uid="{89308C29-4E6D-45DE-90EF-4D7A5CD682EE}"/>
    <cellStyle name="Normal 4 4 9 3" xfId="3694" xr:uid="{055CFA05-31D0-4CCE-8C5B-8AD61B406FDF}"/>
    <cellStyle name="Normal 4 4 9 3 2" xfId="6965" xr:uid="{C4424039-C0B7-4AEF-951A-C2365929DCF1}"/>
    <cellStyle name="Normal 4 4 9 3 2 2" xfId="27079" xr:uid="{8A89DE2A-C5D1-4554-BC21-6D44F5CFCC3C}"/>
    <cellStyle name="Normal 4 4 9 3 2 3" xfId="16059" xr:uid="{F9191002-5751-4EC4-B078-FF82357EB8C7}"/>
    <cellStyle name="Normal 4 4 9 3 3" xfId="9383" xr:uid="{83058772-84E3-4154-8E6F-CE74B97A301B}"/>
    <cellStyle name="Normal 4 4 9 3 3 2" xfId="18892" xr:uid="{6E8206C3-6793-47D8-B798-8D43A849A4F2}"/>
    <cellStyle name="Normal 4 4 9 3 4" xfId="11548" xr:uid="{BC64C5F9-CA99-4D44-97F8-E630FE5C4EF0}"/>
    <cellStyle name="Normal 4 4 9 3 4 2" xfId="21725" xr:uid="{B876609C-B612-4186-B676-3D6CEBFE2D8E}"/>
    <cellStyle name="Normal 4 4 9 3 5" xfId="25161" xr:uid="{2AC4EF7A-29BD-4D73-832A-A67A812EAAE8}"/>
    <cellStyle name="Normal 4 4 9 3 6" xfId="13847" xr:uid="{1E75FDD8-0E40-4ECF-B2AB-545A45A5ABC6}"/>
    <cellStyle name="Normal 4 4 9 4" xfId="3383" xr:uid="{5BB8D11D-7BCA-4FF8-867C-847F3F0ED45B}"/>
    <cellStyle name="Normal 4 4 9 4 2" xfId="9051" xr:uid="{2F54A8FE-1C37-478E-A272-2026E44777A6}"/>
    <cellStyle name="Normal 4 4 9 4 2 2" xfId="28212" xr:uid="{A9366E8B-F9DA-4F3D-ADDC-BB7BAEACEF2E}"/>
    <cellStyle name="Normal 4 4 9 4 2 3" xfId="18476" xr:uid="{A940B113-7F22-454F-9716-859177F8D7CF}"/>
    <cellStyle name="Normal 4 4 9 4 3" xfId="11144" xr:uid="{53BA6BFB-D429-48F0-9C91-DD093813395A}"/>
    <cellStyle name="Normal 4 4 9 4 3 2" xfId="21309" xr:uid="{20837299-56AC-4EDB-A538-FB7456413D78}"/>
    <cellStyle name="Normal 4 4 9 4 4" xfId="26063" xr:uid="{D6F735DE-BE2C-456F-94A1-9E13DD4D3B40}"/>
    <cellStyle name="Normal 4 4 9 4 5" xfId="15643" xr:uid="{0EA8C0B4-8177-409C-A7E8-FE8E84399551}"/>
    <cellStyle name="Normal 4 4 9 5" xfId="4324" xr:uid="{68BC4124-3CD4-40ED-B4BE-11CFB81A07D3}"/>
    <cellStyle name="Normal 4 4 9 5 2" xfId="9767" xr:uid="{6C28FD4B-5683-41FE-928F-2B691989F1A1}"/>
    <cellStyle name="Normal 4 4 9 5 2 2" xfId="19716" xr:uid="{5D0EDB16-CBC8-47A1-9AA9-5B76621678FB}"/>
    <cellStyle name="Normal 4 4 9 5 3" xfId="12333" xr:uid="{C55F8FEF-52F6-4109-AA58-61AEC621D86B}"/>
    <cellStyle name="Normal 4 4 9 5 3 2" xfId="22549" xr:uid="{41F46DE9-C2F7-4DFD-9C81-3A24479818AA}"/>
    <cellStyle name="Normal 4 4 9 5 4" xfId="26711" xr:uid="{ED08E24E-55B6-4F41-82A0-3B7D15C7BDEE}"/>
    <cellStyle name="Normal 4 4 9 5 5" xfId="16883" xr:uid="{0FF64813-649A-4B89-88E6-F6818042C6A2}"/>
    <cellStyle name="Normal 4 4 9 6" xfId="8132" xr:uid="{386F4F18-D4F4-424A-BDE8-B8ED2938B612}"/>
    <cellStyle name="Normal 4 4 9 6 2" xfId="15222" xr:uid="{A02DAB82-9860-46F4-9CB7-76F4B2014B9A}"/>
    <cellStyle name="Normal 4 4 9 7" xfId="8731" xr:uid="{DEF62338-D98E-44E5-8FF3-6ADF79CF7453}"/>
    <cellStyle name="Normal 4 4 9 7 2" xfId="18055" xr:uid="{65C113A5-2737-4A99-90C4-F8A0E12BE1C7}"/>
    <cellStyle name="Normal 4 4 9 8" xfId="10758" xr:uid="{BA3CA17D-DAD0-44E7-A8E2-09A6D2973470}"/>
    <cellStyle name="Normal 4 4 9 8 2" xfId="20888" xr:uid="{8411D8F9-E620-46B5-9932-788F08BB5757}"/>
    <cellStyle name="Normal 4 4 9 9" xfId="24019" xr:uid="{FF017037-1715-461F-B4A1-87373AC448A3}"/>
    <cellStyle name="Normal 4 5" xfId="1163" xr:uid="{00000000-0005-0000-0000-00008B040000}"/>
    <cellStyle name="Normal 4 5 10" xfId="8133" xr:uid="{C1C88817-DDB4-4769-AE92-A1B55DDD451F}"/>
    <cellStyle name="Normal 4 5 10 2" xfId="15223" xr:uid="{A6B396C0-26A4-4FC7-94BE-D1B86C044863}"/>
    <cellStyle name="Normal 4 5 11" xfId="8732" xr:uid="{CB4E44C0-0A27-4186-A375-A236280818E3}"/>
    <cellStyle name="Normal 4 5 11 2" xfId="18056" xr:uid="{A9705967-75F7-471F-B4E1-F1AE522F822E}"/>
    <cellStyle name="Normal 4 5 12" xfId="10759" xr:uid="{0FD129DD-92C4-4077-AD04-5E8A39CCBBF1}"/>
    <cellStyle name="Normal 4 5 12 2" xfId="20889" xr:uid="{EF37ED2D-09B3-4CEF-A458-389409C22482}"/>
    <cellStyle name="Normal 4 5 13" xfId="26036" xr:uid="{CD7E59A2-FA04-4C10-AD71-D9DE727CB994}"/>
    <cellStyle name="Normal 4 5 14" xfId="13015" xr:uid="{D88B6A81-386C-4906-B09B-B513DBFF09C3}"/>
    <cellStyle name="Normal 4 5 15" xfId="29905" xr:uid="{FA3B7AF2-6AFE-43ED-8696-5B85C42755B1}"/>
    <cellStyle name="Normal 4 5 2" xfId="1164" xr:uid="{00000000-0005-0000-0000-00008C040000}"/>
    <cellStyle name="Normal 4 5 2 10" xfId="8733" xr:uid="{94DE8279-2D70-48CF-A17D-338584058CB9}"/>
    <cellStyle name="Normal 4 5 2 10 2" xfId="18057" xr:uid="{6E5A1FE9-3F52-44AD-81B6-8801DF5830FF}"/>
    <cellStyle name="Normal 4 5 2 11" xfId="10760" xr:uid="{6488D76A-E4FF-4A62-AD37-8E53521003F4}"/>
    <cellStyle name="Normal 4 5 2 11 2" xfId="20890" xr:uid="{4A11BE2F-5978-4080-9017-11220BCE24CE}"/>
    <cellStyle name="Normal 4 5 2 12" xfId="23250" xr:uid="{935211CF-BA04-4094-8636-127BD50213F6}"/>
    <cellStyle name="Normal 4 5 2 13" xfId="13075" xr:uid="{E7E1A17C-BAB5-43D6-A216-E6669C60D963}"/>
    <cellStyle name="Normal 4 5 2 2" xfId="1165" xr:uid="{00000000-0005-0000-0000-00008D040000}"/>
    <cellStyle name="Normal 4 5 2 2 10" xfId="10761" xr:uid="{5A6B4048-FEF6-4190-97E0-64473CA60D8F}"/>
    <cellStyle name="Normal 4 5 2 2 10 2" xfId="20891" xr:uid="{03940DBD-4FF9-4782-B07A-6D3AABC4F576}"/>
    <cellStyle name="Normal 4 5 2 2 11" xfId="26046" xr:uid="{4376F675-B196-49F8-9B40-DCD8DCD6F46C}"/>
    <cellStyle name="Normal 4 5 2 2 12" xfId="13214" xr:uid="{4F547727-1E3F-4763-A379-AD58CCF48E3D}"/>
    <cellStyle name="Normal 4 5 2 2 2" xfId="2166" xr:uid="{6B26F731-0716-40A9-80DD-2E16042470C4}"/>
    <cellStyle name="Normal 4 5 2 2 2 2" xfId="2651" xr:uid="{87D42FC6-47C4-41AA-A87B-A2569BD04119}"/>
    <cellStyle name="Normal 4 5 2 2 2 2 2" xfId="7663" xr:uid="{84877BC3-0A74-4110-A0C2-1A003CDAC9F7}"/>
    <cellStyle name="Normal 4 5 2 2 2 2 2 2" xfId="27878" xr:uid="{0117AC4E-6D37-4AA3-BC35-BE7D5785234F}"/>
    <cellStyle name="Normal 4 5 2 2 2 2 2 3" xfId="28067" xr:uid="{E40A572E-2AB0-4C7E-A105-041909A8B310}"/>
    <cellStyle name="Normal 4 5 2 2 2 2 2 4" xfId="16594" xr:uid="{01DFC4CF-421B-429A-9133-37959FDC677D}"/>
    <cellStyle name="Normal 4 5 2 2 2 2 3" xfId="6499" xr:uid="{D42BD36D-01EE-4826-BEB3-07275B3E5AD7}"/>
    <cellStyle name="Normal 4 5 2 2 2 2 3 2" xfId="29264" xr:uid="{00888F3A-0E87-4D89-95E9-70A8FB76C74D}"/>
    <cellStyle name="Normal 4 5 2 2 2 2 3 3" xfId="19427" xr:uid="{49ABD6D4-219B-485C-AE35-78D702DD8AD4}"/>
    <cellStyle name="Normal 4 5 2 2 2 2 4" xfId="12047" xr:uid="{090409A5-8FB5-4027-B49B-2BCF76ABAC6E}"/>
    <cellStyle name="Normal 4 5 2 2 2 2 4 2" xfId="22260" xr:uid="{1B2D277B-D5D4-4D8B-BDE4-EB7522B1ECE1}"/>
    <cellStyle name="Normal 4 5 2 2 2 2 5" xfId="25426" xr:uid="{088A8711-CD16-4FCC-A42A-9782AA39A1CB}"/>
    <cellStyle name="Normal 4 5 2 2 2 2 6" xfId="14535" xr:uid="{8D9240C3-08D9-4CCE-9774-FD1001865DF8}"/>
    <cellStyle name="Normal 4 5 2 2 2 3" xfId="4768" xr:uid="{373F982B-EE04-4A2D-85B1-98E03BC51C71}"/>
    <cellStyle name="Normal 4 5 2 2 2 3 2" xfId="10056" xr:uid="{100F5EA9-1013-4C0F-AF7B-C8C3214BA093}"/>
    <cellStyle name="Normal 4 5 2 2 2 3 2 2" xfId="29509" xr:uid="{6DE25825-5AF9-494B-ABAF-AB299711BBA1}"/>
    <cellStyle name="Normal 4 5 2 2 2 3 2 3" xfId="20102" xr:uid="{1C064DEE-17DA-45D7-8BFA-AF7471D8D8D7}"/>
    <cellStyle name="Normal 4 5 2 2 2 3 3" xfId="12717" xr:uid="{7644603B-E832-4474-A24E-27B129468FE1}"/>
    <cellStyle name="Normal 4 5 2 2 2 3 3 2" xfId="22935" xr:uid="{07436925-BA78-4293-AE14-65142707AEA5}"/>
    <cellStyle name="Normal 4 5 2 2 2 3 4" xfId="25372" xr:uid="{1B4A3033-D05A-4E01-ABDB-56F5171A5DC2}"/>
    <cellStyle name="Normal 4 5 2 2 2 3 5" xfId="17269" xr:uid="{D190B3FA-04F2-4F71-9DC9-45D0E7E5B864}"/>
    <cellStyle name="Normal 4 5 2 2 2 4" xfId="6028" xr:uid="{8BF008CD-3D1C-4AC0-8E9D-559EF60359C9}"/>
    <cellStyle name="Normal 4 5 2 2 2 4 2" xfId="26531" xr:uid="{463B94CE-DEF6-49B9-B547-BF3230464D70}"/>
    <cellStyle name="Normal 4 5 2 2 2 4 3" xfId="16070" xr:uid="{198946A4-9855-4BF1-A1CD-AF1390300A43}"/>
    <cellStyle name="Normal 4 5 2 2 2 5" xfId="9392" xr:uid="{F16BE440-582D-4D4E-9FDA-C5790DABBA54}"/>
    <cellStyle name="Normal 4 5 2 2 2 5 2" xfId="18903" xr:uid="{EF3F8D6A-2B7C-4962-8686-31E7A871C0EE}"/>
    <cellStyle name="Normal 4 5 2 2 2 6" xfId="11559" xr:uid="{3A7A63F1-126F-4C19-AF71-76CCBD4B4467}"/>
    <cellStyle name="Normal 4 5 2 2 2 6 2" xfId="21736" xr:uid="{9035A73C-BAC7-44DE-AE12-3CE43FD5C681}"/>
    <cellStyle name="Normal 4 5 2 2 2 7" xfId="25443" xr:uid="{2A5FB6E9-2FA9-416C-8853-37B3150241F7}"/>
    <cellStyle name="Normal 4 5 2 2 2 8" xfId="13863" xr:uid="{90153E83-2F54-4D8F-B1CE-49E71F6FD75B}"/>
    <cellStyle name="Normal 4 5 2 2 3" xfId="2652" xr:uid="{8E66EE3B-A880-40B9-BC9F-61BC4B0C4F2F}"/>
    <cellStyle name="Normal 4 5 2 2 3 2" xfId="4949" xr:uid="{2A118BCA-5A0F-468A-8DBF-2AAE2EB29222}"/>
    <cellStyle name="Normal 4 5 2 2 3 2 2" xfId="10220" xr:uid="{1B85B82A-1AC6-4D85-88B9-3E1AD99821FA}"/>
    <cellStyle name="Normal 4 5 2 2 3 2 2 2" xfId="29639" xr:uid="{959A4D6A-54E7-4C8A-A819-60F0027445B4}"/>
    <cellStyle name="Normal 4 5 2 2 3 2 2 3" xfId="20298" xr:uid="{92AC6CA6-DFCB-41D8-8803-5E6F131D3BA0}"/>
    <cellStyle name="Normal 4 5 2 2 3 2 3" xfId="12898" xr:uid="{59095ED0-0CFD-4489-8703-3ADE7640B44F}"/>
    <cellStyle name="Normal 4 5 2 2 3 2 3 2" xfId="23131" xr:uid="{A7FC06DB-8877-43B8-B822-CEBF6CD3FD47}"/>
    <cellStyle name="Normal 4 5 2 2 3 2 4" xfId="26480" xr:uid="{31843BDC-5A45-4573-A85C-3AEF95E440D0}"/>
    <cellStyle name="Normal 4 5 2 2 3 2 5" xfId="17465" xr:uid="{EF286357-3BD5-4AA3-9A38-BDC444713D9D}"/>
    <cellStyle name="Normal 4 5 2 2 3 3" xfId="6500" xr:uid="{4473DB2A-2AB3-49D1-ADA2-AE07F5225D72}"/>
    <cellStyle name="Normal 4 5 2 2 3 3 2" xfId="27149" xr:uid="{3A89F572-563C-46E6-9B08-B142B513EB75}"/>
    <cellStyle name="Normal 4 5 2 2 3 3 3" xfId="16595" xr:uid="{5655FA93-FF53-4843-B02F-1F3800EC1436}"/>
    <cellStyle name="Normal 4 5 2 2 3 4" xfId="9601" xr:uid="{0358AACD-59BB-4086-AB6F-AB63BB88C3F9}"/>
    <cellStyle name="Normal 4 5 2 2 3 4 2" xfId="19428" xr:uid="{A675B362-45B0-4D92-BCFC-3953699862C4}"/>
    <cellStyle name="Normal 4 5 2 2 3 5" xfId="12048" xr:uid="{15921005-4D0B-4966-BBB4-BAECDBAA08EE}"/>
    <cellStyle name="Normal 4 5 2 2 3 5 2" xfId="22261" xr:uid="{F631AF19-5DE0-460C-8C5A-EC8C3AAD842C}"/>
    <cellStyle name="Normal 4 5 2 2 3 6" xfId="23877" xr:uid="{4F642F7D-DBE2-40F7-BAFD-DFACE00CF542}"/>
    <cellStyle name="Normal 4 5 2 2 3 7" xfId="14536" xr:uid="{4C835D36-3DD1-4BAC-B2FF-601D4731D801}"/>
    <cellStyle name="Normal 4 5 2 2 4" xfId="2650" xr:uid="{DC588921-8059-46F8-AAAD-FA23FA16BF1B}"/>
    <cellStyle name="Normal 4 5 2 2 4 2" xfId="7662" xr:uid="{EE437202-C4FF-42C7-994B-EA243D862D25}"/>
    <cellStyle name="Normal 4 5 2 2 4 2 2" xfId="28219" xr:uid="{1D1EE955-8942-4978-B8FA-8260EA7906F3}"/>
    <cellStyle name="Normal 4 5 2 2 4 2 3" xfId="16593" xr:uid="{51096ECF-958B-47B1-A9B0-7C6EB27B51A2}"/>
    <cellStyle name="Normal 4 5 2 2 4 3" xfId="6498" xr:uid="{3E23F53F-0C72-4C8C-9051-76EFD4A7CE68}"/>
    <cellStyle name="Normal 4 5 2 2 4 3 2" xfId="19426" xr:uid="{9892546D-2830-430D-AC28-3A219DE36551}"/>
    <cellStyle name="Normal 4 5 2 2 4 4" xfId="12046" xr:uid="{0498675A-281A-4FBC-8B72-207CA587EABA}"/>
    <cellStyle name="Normal 4 5 2 2 4 4 2" xfId="22259" xr:uid="{3AA5808F-C288-403A-9010-4191C5F9B744}"/>
    <cellStyle name="Normal 4 5 2 2 4 5" xfId="25541" xr:uid="{C6FA3AFB-6281-4247-B753-D85B965A86B4}"/>
    <cellStyle name="Normal 4 5 2 2 4 6" xfId="14534" xr:uid="{4ED8B943-3694-49A0-9E91-BEED5BDAE80B}"/>
    <cellStyle name="Normal 4 5 2 2 5" xfId="3610" xr:uid="{635700B4-A1E6-48B8-A59F-F81445CFB280}"/>
    <cellStyle name="Normal 4 5 2 2 5 2" xfId="6968" xr:uid="{3B013B1E-0D4A-4150-B7E7-8CF4C3460166}"/>
    <cellStyle name="Normal 4 5 2 2 5 2 2" xfId="26321" xr:uid="{9063240D-6772-47EB-A21C-AFCBADE343F5}"/>
    <cellStyle name="Normal 4 5 2 2 5 2 3" xfId="15921" xr:uid="{2FAFA0B3-9B5B-4614-8401-AD2B163866FA}"/>
    <cellStyle name="Normal 4 5 2 2 5 3" xfId="9264" xr:uid="{E6E0435C-0641-4BD6-972D-0721F0D09BFE}"/>
    <cellStyle name="Normal 4 5 2 2 5 3 2" xfId="18754" xr:uid="{4F87D371-95B2-44DE-AECB-3D548AC60886}"/>
    <cellStyle name="Normal 4 5 2 2 5 4" xfId="11410" xr:uid="{55E2DED7-02D6-4E00-AB6D-37CF01B3CCD3}"/>
    <cellStyle name="Normal 4 5 2 2 5 4 2" xfId="21587" xr:uid="{01F96E85-3BC9-473B-861D-F4738639F5FF}"/>
    <cellStyle name="Normal 4 5 2 2 5 5" xfId="23701" xr:uid="{D4F7CD94-119F-420D-AE88-391118BF4D0D}"/>
    <cellStyle name="Normal 4 5 2 2 5 6" xfId="13640" xr:uid="{E2168644-9BC4-4BCE-8E9A-B228CB3C950A}"/>
    <cellStyle name="Normal 4 5 2 2 6" xfId="3390" xr:uid="{51853A79-C43A-44ED-8BBC-8BEE0FDAFBCD}"/>
    <cellStyle name="Normal 4 5 2 2 6 2" xfId="9056" xr:uid="{0D562542-3DB1-4D16-8386-B9A157DFC980}"/>
    <cellStyle name="Normal 4 5 2 2 6 2 2" xfId="18485" xr:uid="{E174965A-2442-4046-82DC-789ED70C4BDF}"/>
    <cellStyle name="Normal 4 5 2 2 6 3" xfId="11151" xr:uid="{83A6654A-F2A5-433F-A52B-7464F3EB9CA1}"/>
    <cellStyle name="Normal 4 5 2 2 6 3 2" xfId="21318" xr:uid="{FA4EF9E1-0DF7-4662-9751-EBC322F392FC}"/>
    <cellStyle name="Normal 4 5 2 2 6 4" xfId="23955" xr:uid="{7A7272B8-7880-4039-9E8D-52CBD2BD27BF}"/>
    <cellStyle name="Normal 4 5 2 2 6 5" xfId="15652" xr:uid="{9CB19200-C51E-4D2E-A7F8-15D50735A51C}"/>
    <cellStyle name="Normal 4 5 2 2 7" xfId="4347" xr:uid="{14007E5C-0BD9-49A8-B560-43FC4179E512}"/>
    <cellStyle name="Normal 4 5 2 2 7 2" xfId="9784" xr:uid="{76528191-6963-494C-94B6-0F33205243D7}"/>
    <cellStyle name="Normal 4 5 2 2 7 2 2" xfId="19741" xr:uid="{738590DB-8E96-493B-96A2-CD9879F8CABC}"/>
    <cellStyle name="Normal 4 5 2 2 7 3" xfId="12356" xr:uid="{56204907-C216-4938-9EEA-68479DE1859D}"/>
    <cellStyle name="Normal 4 5 2 2 7 3 2" xfId="22574" xr:uid="{CFFD4C64-F6CB-4309-9E7F-ED3AAA3FD69C}"/>
    <cellStyle name="Normal 4 5 2 2 7 4" xfId="16908" xr:uid="{814671C1-26D4-41DF-AA2A-C046A9AF83ED}"/>
    <cellStyle name="Normal 4 5 2 2 8" xfId="8135" xr:uid="{31482B66-4636-4E0C-A955-20030B46B829}"/>
    <cellStyle name="Normal 4 5 2 2 8 2" xfId="15225" xr:uid="{619740F7-D313-4470-A559-8F32BE2C8B94}"/>
    <cellStyle name="Normal 4 5 2 2 9" xfId="8734" xr:uid="{F57A7200-3392-458F-BAA6-E0A81958F293}"/>
    <cellStyle name="Normal 4 5 2 2 9 2" xfId="18058" xr:uid="{205B85CE-6CF6-4ECB-BE6D-4AEE606D93A5}"/>
    <cellStyle name="Normal 4 5 2 3" xfId="1166" xr:uid="{00000000-0005-0000-0000-00008E040000}"/>
    <cellStyle name="Normal 4 5 2 3 2" xfId="2653" xr:uid="{29205BA6-3B17-47F6-B78A-990458CF4EE4}"/>
    <cellStyle name="Normal 4 5 2 3 2 2" xfId="7664" xr:uid="{EE6F754E-64F3-411B-81D5-256674716B2C}"/>
    <cellStyle name="Normal 4 5 2 3 2 2 2" xfId="27147" xr:uid="{6FFFC877-18EF-40C8-A70A-B080506E5D3E}"/>
    <cellStyle name="Normal 4 5 2 3 2 2 3" xfId="28566" xr:uid="{96E23E57-C1FC-4EE7-9B67-38D874CFC6D6}"/>
    <cellStyle name="Normal 4 5 2 3 2 2 4" xfId="16596" xr:uid="{DE0D4A9D-E251-486A-B1EF-8F1BD8593874}"/>
    <cellStyle name="Normal 4 5 2 3 2 3" xfId="6501" xr:uid="{BE56292E-C089-4A18-8181-E793DCD70FF1}"/>
    <cellStyle name="Normal 4 5 2 3 2 3 2" xfId="29265" xr:uid="{D7D9F6BE-B206-4D53-BE16-5C88490B3854}"/>
    <cellStyle name="Normal 4 5 2 3 2 3 3" xfId="19429" xr:uid="{529F4615-2AA4-4B54-A8FA-D2F2EEC2323C}"/>
    <cellStyle name="Normal 4 5 2 3 2 4" xfId="12049" xr:uid="{78840BB5-C584-4808-8F46-3B0206A1D75A}"/>
    <cellStyle name="Normal 4 5 2 3 2 4 2" xfId="22262" xr:uid="{E48B5F51-1AF3-47F0-BFC7-4FD810FC9E10}"/>
    <cellStyle name="Normal 4 5 2 3 2 5" xfId="24479" xr:uid="{AE2970CC-4FC1-4B7A-8E4A-1D97B79CE27B}"/>
    <cellStyle name="Normal 4 5 2 3 2 6" xfId="14537" xr:uid="{7A1247D8-D0CC-4432-8970-40ABE20F1783}"/>
    <cellStyle name="Normal 4 5 2 3 3" xfId="3698" xr:uid="{4F96EAFF-7FC8-4F28-B2F7-DCF7E36E58B4}"/>
    <cellStyle name="Normal 4 5 2 3 3 2" xfId="8347" xr:uid="{2D612FAC-ED41-469E-B40A-AC21354A0D70}"/>
    <cellStyle name="Normal 4 5 2 3 3 2 2" xfId="26792" xr:uid="{7C70611C-11F4-4E26-A8BA-22950B92466D}"/>
    <cellStyle name="Normal 4 5 2 3 3 2 3" xfId="16069" xr:uid="{120C0713-E4D8-403D-AA9C-B1483DD4EF9A}"/>
    <cellStyle name="Normal 4 5 2 3 3 3" xfId="9391" xr:uid="{4D9692CC-4842-4E11-9144-DD5D0633DDF5}"/>
    <cellStyle name="Normal 4 5 2 3 3 3 2" xfId="18902" xr:uid="{A2943669-7F3C-4448-82B5-A305E32987F2}"/>
    <cellStyle name="Normal 4 5 2 3 3 4" xfId="11558" xr:uid="{F54919AB-B1B8-4FFE-91C6-0A04E5EE2AEC}"/>
    <cellStyle name="Normal 4 5 2 3 3 4 2" xfId="21735" xr:uid="{CA6FFAEA-FA9E-4951-852F-420CEE6602DF}"/>
    <cellStyle name="Normal 4 5 2 3 3 5" xfId="25280" xr:uid="{F4010030-2593-483E-B26B-BF2FCB1675DF}"/>
    <cellStyle name="Normal 4 5 2 3 3 6" xfId="13862" xr:uid="{B01AB955-1966-45AA-81B4-F1B2C6098E9E}"/>
    <cellStyle name="Normal 4 5 2 3 4" xfId="4622" xr:uid="{D359EEE4-0AA1-4971-97E3-4238A9FC957E}"/>
    <cellStyle name="Normal 4 5 2 3 4 2" xfId="9954" xr:uid="{36F5D8D3-DD4F-4DC6-AF43-206AC2C39116}"/>
    <cellStyle name="Normal 4 5 2 3 4 2 2" xfId="29404" xr:uid="{CED64938-F096-4EC8-B088-4CF6DC251CCA}"/>
    <cellStyle name="Normal 4 5 2 3 4 2 3" xfId="19956" xr:uid="{218D2B0F-19AD-418A-AC1A-9629ECE10D04}"/>
    <cellStyle name="Normal 4 5 2 3 4 3" xfId="12571" xr:uid="{2BEDFED1-B650-45EB-AFA8-53A08FB31BCD}"/>
    <cellStyle name="Normal 4 5 2 3 4 3 2" xfId="22789" xr:uid="{4118C45F-6B69-47C1-B20B-121609C5A1B9}"/>
    <cellStyle name="Normal 4 5 2 3 4 4" xfId="23708" xr:uid="{10FBEFC5-C8F6-4FE0-A057-74FFB9EF30BD}"/>
    <cellStyle name="Normal 4 5 2 3 4 5" xfId="17123" xr:uid="{1782F7AA-972C-4783-AE9E-9219BD6FAA54}"/>
    <cellStyle name="Normal 4 5 2 3 5" xfId="8136" xr:uid="{AB211949-BBB1-456D-9B45-8DED7E7E5265}"/>
    <cellStyle name="Normal 4 5 2 3 5 2" xfId="28465" xr:uid="{90A1FDD1-2C41-4ABA-9D4B-E6FAD78874C1}"/>
    <cellStyle name="Normal 4 5 2 3 5 3" xfId="15226" xr:uid="{D6F63969-22E1-4BAF-A6F5-C062B5A72319}"/>
    <cellStyle name="Normal 4 5 2 3 6" xfId="8735" xr:uid="{3068D2B6-1DC4-4202-B464-425565EF0915}"/>
    <cellStyle name="Normal 4 5 2 3 6 2" xfId="18059" xr:uid="{D1BC678A-3B57-4C85-95E7-28998AF50D2F}"/>
    <cellStyle name="Normal 4 5 2 3 7" xfId="10762" xr:uid="{0FF90528-B5D8-4ACB-A23B-8EA733048C54}"/>
    <cellStyle name="Normal 4 5 2 3 7 2" xfId="20892" xr:uid="{E3CF0B3E-787C-4809-B089-4C2366985768}"/>
    <cellStyle name="Normal 4 5 2 3 8" xfId="24811" xr:uid="{FEBCCC40-B69C-44B7-9633-2E7083958277}"/>
    <cellStyle name="Normal 4 5 2 3 9" xfId="13372" xr:uid="{E7A88B4F-7639-433C-B5D4-D73997EEC168}"/>
    <cellStyle name="Normal 4 5 2 4" xfId="2165" xr:uid="{DCB33970-5F01-48B1-A07C-CEEAB98A1D28}"/>
    <cellStyle name="Normal 4 5 2 4 2" xfId="4950" xr:uid="{E1EBE425-1203-476D-82C9-8DEEBDED360F}"/>
    <cellStyle name="Normal 4 5 2 4 2 2" xfId="10221" xr:uid="{E2F7EC9C-28B5-4ABE-ACBB-287E15017BFF}"/>
    <cellStyle name="Normal 4 5 2 4 2 2 2" xfId="29640" xr:uid="{653FFD22-B39A-4015-AD83-A452640D0561}"/>
    <cellStyle name="Normal 4 5 2 4 2 2 3" xfId="20299" xr:uid="{AB9BCFAD-0457-4962-957F-C81FC7C617C8}"/>
    <cellStyle name="Normal 4 5 2 4 2 3" xfId="12899" xr:uid="{5E496BDB-4BF9-478F-8DF3-8C79B001F618}"/>
    <cellStyle name="Normal 4 5 2 4 2 3 2" xfId="23132" xr:uid="{51B57C15-0CF7-447D-82A6-CB00177ABFFD}"/>
    <cellStyle name="Normal 4 5 2 4 2 4" xfId="25525" xr:uid="{BF3B1135-4BEE-466A-89B9-B96645D1482F}"/>
    <cellStyle name="Normal 4 5 2 4 2 5" xfId="17466" xr:uid="{632FDE30-A7A2-456D-A6DF-39181BD7A929}"/>
    <cellStyle name="Normal 4 5 2 4 3" xfId="6027" xr:uid="{F6929212-F1C4-40F4-8C13-BC9170E76CE8}"/>
    <cellStyle name="Normal 4 5 2 4 3 2" xfId="27924" xr:uid="{996AE930-49F0-413F-B2B2-0EAF3CEDF116}"/>
    <cellStyle name="Normal 4 5 2 4 3 3" xfId="16597" xr:uid="{F5A1A700-69C1-404A-B96C-E166A52699B8}"/>
    <cellStyle name="Normal 4 5 2 4 4" xfId="9602" xr:uid="{14590245-156D-4E01-9F2E-9FD7F6F61065}"/>
    <cellStyle name="Normal 4 5 2 4 4 2" xfId="19430" xr:uid="{7EE400D0-5B44-43E7-8D4B-DF34FBD823DF}"/>
    <cellStyle name="Normal 4 5 2 4 5" xfId="12050" xr:uid="{93143770-7F17-423C-90CD-FFCE482DC59F}"/>
    <cellStyle name="Normal 4 5 2 4 5 2" xfId="22263" xr:uid="{E45A38B9-39FB-460B-B5FD-B7C053AC3356}"/>
    <cellStyle name="Normal 4 5 2 4 6" xfId="25530" xr:uid="{3D270EF8-5E72-4643-A1DD-82C8C7F4606D}"/>
    <cellStyle name="Normal 4 5 2 4 7" xfId="14538" xr:uid="{4970B386-230E-483C-9D97-2B73913DA979}"/>
    <cellStyle name="Normal 4 5 2 5" xfId="2393" xr:uid="{865D957B-CFF4-4FAA-A2F3-176C6BEFF122}"/>
    <cellStyle name="Normal 4 5 2 5 2" xfId="7490" xr:uid="{809DC3FB-475F-4AFD-A95A-92DA60BD1152}"/>
    <cellStyle name="Normal 4 5 2 5 2 2" xfId="27775" xr:uid="{F854B440-B69F-4EE6-8365-53D0E91BC5CE}"/>
    <cellStyle name="Normal 4 5 2 5 2 3" xfId="28714" xr:uid="{028BE546-8F3F-4404-89D2-5D26FC5A69DE}"/>
    <cellStyle name="Normal 4 5 2 5 2 4" xfId="16205" xr:uid="{22806358-580B-4FC9-87E1-18787160F52C}"/>
    <cellStyle name="Normal 4 5 2 5 3" xfId="6263" xr:uid="{B1848460-9A35-43B5-AB93-39F39DBBF083}"/>
    <cellStyle name="Normal 4 5 2 5 3 2" xfId="27922" xr:uid="{6C7AC1FC-88C0-422F-ACE4-53DBF15C5579}"/>
    <cellStyle name="Normal 4 5 2 5 3 3" xfId="19038" xr:uid="{DD93932E-9F39-4F56-97D1-A9EB161DFA7C}"/>
    <cellStyle name="Normal 4 5 2 5 4" xfId="11683" xr:uid="{F31EAEE9-3E6F-443D-A751-18E16492C2B5}"/>
    <cellStyle name="Normal 4 5 2 5 4 2" xfId="21871" xr:uid="{ABED1CEB-339E-4687-84A9-F3224346883D}"/>
    <cellStyle name="Normal 4 5 2 5 5" xfId="24352" xr:uid="{B639B4B9-3D90-466B-9147-813F58B8E0C8}"/>
    <cellStyle name="Normal 4 5 2 5 6" xfId="14070" xr:uid="{A9F8F68F-4476-4460-A101-0FF8BD5FEAC8}"/>
    <cellStyle name="Normal 4 5 2 6" xfId="3527" xr:uid="{E9599392-F3AE-419D-A4AC-30E496611292}"/>
    <cellStyle name="Normal 4 5 2 6 2" xfId="6967" xr:uid="{A6415573-4347-43C6-B85E-FB1ADA2006AF}"/>
    <cellStyle name="Normal 4 5 2 6 2 2" xfId="28338" xr:uid="{44AE2279-9502-4276-9A8D-17AE80B213AE}"/>
    <cellStyle name="Normal 4 5 2 6 2 3" xfId="15819" xr:uid="{1EA8B6C4-EF5D-4508-8DD2-3AE06070EF1A}"/>
    <cellStyle name="Normal 4 5 2 6 3" xfId="9181" xr:uid="{75DF0C94-7D54-416F-BAA0-26CFADDFB1C2}"/>
    <cellStyle name="Normal 4 5 2 6 3 2" xfId="18652" xr:uid="{DA2FFB25-525D-45EE-B084-99508D43F4E9}"/>
    <cellStyle name="Normal 4 5 2 6 4" xfId="11310" xr:uid="{F8181A8F-EA95-4D6C-A5CB-CC0AC30964A6}"/>
    <cellStyle name="Normal 4 5 2 6 4 2" xfId="21485" xr:uid="{3139CE7A-E19C-40B2-9560-D9A2083D91AF}"/>
    <cellStyle name="Normal 4 5 2 6 5" xfId="23734" xr:uid="{C88197DE-FE7E-4AD2-9A42-F67C0CE8039B}"/>
    <cellStyle name="Normal 4 5 2 6 6" xfId="13537" xr:uid="{97DD92E3-1915-46F0-8015-5DF96801E7DB}"/>
    <cellStyle name="Normal 4 5 2 7" xfId="3269" xr:uid="{10B600A7-7114-42A7-BC16-3A85A27A41A5}"/>
    <cellStyle name="Normal 4 5 2 7 2" xfId="8957" xr:uid="{15122932-A95A-43FF-A34D-365168F2DF13}"/>
    <cellStyle name="Normal 4 5 2 7 2 2" xfId="18348" xr:uid="{1A80D95A-DDE0-4EAB-98C6-4B820FE35C76}"/>
    <cellStyle name="Normal 4 5 2 7 3" xfId="11030" xr:uid="{06A80D36-9707-4573-87C5-E51DF8CDE4FF}"/>
    <cellStyle name="Normal 4 5 2 7 3 2" xfId="21181" xr:uid="{7D4E46A5-A955-401C-9D6A-CA02C8694F43}"/>
    <cellStyle name="Normal 4 5 2 7 4" xfId="23788" xr:uid="{96190873-132D-4151-95C0-CC705FF4DE01}"/>
    <cellStyle name="Normal 4 5 2 7 5" xfId="15515" xr:uid="{309F20FB-74CC-4812-9965-E79AD5D76B6B}"/>
    <cellStyle name="Normal 4 5 2 8" xfId="4417" xr:uid="{E7C3DC1D-40BD-49DB-A7C7-C876D353BF09}"/>
    <cellStyle name="Normal 4 5 2 8 2" xfId="9834" xr:uid="{A6992377-080B-404A-B63B-F80BD672AB9A}"/>
    <cellStyle name="Normal 4 5 2 8 2 2" xfId="19803" xr:uid="{8F201C4B-2F67-405D-AC47-ECB3DBEC8A2E}"/>
    <cellStyle name="Normal 4 5 2 8 3" xfId="12418" xr:uid="{49ED20A0-A63D-46C0-8062-7C72C07F3F81}"/>
    <cellStyle name="Normal 4 5 2 8 3 2" xfId="22636" xr:uid="{7B3CDC6F-B712-47B2-A636-C2CB4275B0F7}"/>
    <cellStyle name="Normal 4 5 2 8 4" xfId="16970" xr:uid="{303C41FA-8A47-40B5-9079-0D9D51A1CCF9}"/>
    <cellStyle name="Normal 4 5 2 9" xfId="8134" xr:uid="{379BF220-5201-4D16-B6DB-E8BFA8B6F4F3}"/>
    <cellStyle name="Normal 4 5 2 9 2" xfId="15224" xr:uid="{B7AA1021-1DAB-462B-8741-E4B57A2FB0A2}"/>
    <cellStyle name="Normal 4 5 3" xfId="1167" xr:uid="{00000000-0005-0000-0000-00008F040000}"/>
    <cellStyle name="Normal 4 5 3 10" xfId="10763" xr:uid="{BC7E4B23-327D-4BA0-A875-3C3AFD9C15C5}"/>
    <cellStyle name="Normal 4 5 3 10 2" xfId="20893" xr:uid="{FC9D35DB-C378-4C52-BAFF-03098FE2FE67}"/>
    <cellStyle name="Normal 4 5 3 11" xfId="24126" xr:uid="{4F1EE175-FECA-4066-87CB-0ED9BFEEE49F}"/>
    <cellStyle name="Normal 4 5 3 12" xfId="13213" xr:uid="{004ED3A9-36EC-42AD-9908-3AB892D106EC}"/>
    <cellStyle name="Normal 4 5 3 2" xfId="2167" xr:uid="{46E44573-5B20-43A3-88F7-4B274E1C9E64}"/>
    <cellStyle name="Normal 4 5 3 2 2" xfId="2655" xr:uid="{341B6803-3CC4-4011-BDD6-32BF87ADEC7B}"/>
    <cellStyle name="Normal 4 5 3 2 2 2" xfId="7666" xr:uid="{68DB3589-978D-4833-970B-EDBE05EDB61C}"/>
    <cellStyle name="Normal 4 5 3 2 2 2 2" xfId="27449" xr:uid="{D6E6DC2C-7FD3-4421-948F-E483B3AB303A}"/>
    <cellStyle name="Normal 4 5 3 2 2 2 3" xfId="26474" xr:uid="{0A7F862A-8FFF-4F2F-880D-2EB2CBAE09CB}"/>
    <cellStyle name="Normal 4 5 3 2 2 2 4" xfId="16599" xr:uid="{E3C1B44A-119F-4325-B40A-CE67ADDB17A7}"/>
    <cellStyle name="Normal 4 5 3 2 2 3" xfId="6503" xr:uid="{58DFFA2C-8579-4DBE-9569-A414A844BE80}"/>
    <cellStyle name="Normal 4 5 3 2 2 3 2" xfId="29266" xr:uid="{08F178CA-418D-4D24-B057-8F6F47A79798}"/>
    <cellStyle name="Normal 4 5 3 2 2 3 3" xfId="19432" xr:uid="{4B814E34-7618-451A-BEC1-B7ECCD76F560}"/>
    <cellStyle name="Normal 4 5 3 2 2 4" xfId="12052" xr:uid="{6FC7A78D-5EF4-4108-B0F2-A4F37B9D8F1C}"/>
    <cellStyle name="Normal 4 5 3 2 2 4 2" xfId="22265" xr:uid="{066319CC-BD0D-43F9-84F4-F0D8E62E795B}"/>
    <cellStyle name="Normal 4 5 3 2 2 5" xfId="23948" xr:uid="{4CEB5E1E-63F0-472B-9CCD-DC048D55524D}"/>
    <cellStyle name="Normal 4 5 3 2 2 6" xfId="14540" xr:uid="{34650158-2337-43DD-BC77-60AD5250545D}"/>
    <cellStyle name="Normal 4 5 3 2 3" xfId="4769" xr:uid="{B128B362-AB21-4063-96C7-E3A3F2D54918}"/>
    <cellStyle name="Normal 4 5 3 2 3 2" xfId="10057" xr:uid="{FB738928-78F4-443E-A2C1-035C9E84AC4C}"/>
    <cellStyle name="Normal 4 5 3 2 3 2 2" xfId="29510" xr:uid="{E9AD59A4-95BF-4E5C-A3C2-84F0B8F56C91}"/>
    <cellStyle name="Normal 4 5 3 2 3 2 3" xfId="20103" xr:uid="{8845B9F0-BB8E-4624-89BA-17D85B13E6F5}"/>
    <cellStyle name="Normal 4 5 3 2 3 3" xfId="12718" xr:uid="{19AD3053-7F17-4CE2-87F4-0FA3390C6239}"/>
    <cellStyle name="Normal 4 5 3 2 3 3 2" xfId="22936" xr:uid="{4C9A63DE-5BDA-4E1E-8460-C3A11398ED6B}"/>
    <cellStyle name="Normal 4 5 3 2 3 4" xfId="25451" xr:uid="{D1B55B31-AC9A-4E1C-B718-B75C5431295B}"/>
    <cellStyle name="Normal 4 5 3 2 3 5" xfId="17270" xr:uid="{7C53D794-57BC-4063-9514-44947E9D7AE6}"/>
    <cellStyle name="Normal 4 5 3 2 4" xfId="6029" xr:uid="{4C6ECAA6-DF2E-4225-AED6-F4A13EB3A48C}"/>
    <cellStyle name="Normal 4 5 3 2 4 2" xfId="28568" xr:uid="{A5E01E7A-1621-4F60-9042-5A28B7766621}"/>
    <cellStyle name="Normal 4 5 3 2 4 3" xfId="16071" xr:uid="{D808C2B5-BF42-427D-B358-F1737CD39837}"/>
    <cellStyle name="Normal 4 5 3 2 5" xfId="9393" xr:uid="{E258C68E-46C6-430F-89F5-6CF65F18381B}"/>
    <cellStyle name="Normal 4 5 3 2 5 2" xfId="18904" xr:uid="{DE92E3AE-484C-4685-BBFE-A8B3B1FCBE92}"/>
    <cellStyle name="Normal 4 5 3 2 6" xfId="11560" xr:uid="{3608A0EF-37E3-4703-B832-A71067C193AD}"/>
    <cellStyle name="Normal 4 5 3 2 6 2" xfId="21737" xr:uid="{321D2851-693C-4F90-9EC4-67877B58AC44}"/>
    <cellStyle name="Normal 4 5 3 2 7" xfId="23703" xr:uid="{E1AD1AE7-8905-43A7-9709-40AC48AAD78E}"/>
    <cellStyle name="Normal 4 5 3 2 8" xfId="13864" xr:uid="{9154013C-3AD4-430A-B3AF-D265EDB55E87}"/>
    <cellStyle name="Normal 4 5 3 3" xfId="2656" xr:uid="{E14CEAC6-3AE3-4281-92B1-3BC276C47128}"/>
    <cellStyle name="Normal 4 5 3 3 2" xfId="4951" xr:uid="{49BFCE8D-F835-4365-A0A3-D075E4E88325}"/>
    <cellStyle name="Normal 4 5 3 3 2 2" xfId="10222" xr:uid="{53BA8D51-27AF-4A64-9CC4-DE6A21047934}"/>
    <cellStyle name="Normal 4 5 3 3 2 2 2" xfId="29641" xr:uid="{B9566A00-EA23-40F5-85A4-99D3313DF470}"/>
    <cellStyle name="Normal 4 5 3 3 2 2 3" xfId="20300" xr:uid="{5C833800-01DB-414A-ADFE-1E7F1B272E0D}"/>
    <cellStyle name="Normal 4 5 3 3 2 3" xfId="12900" xr:uid="{C0523C24-82C8-4A91-A264-ED5D06012449}"/>
    <cellStyle name="Normal 4 5 3 3 2 3 2" xfId="23133" xr:uid="{3C420499-5477-4FEF-AA52-6116D653F774}"/>
    <cellStyle name="Normal 4 5 3 3 2 4" xfId="24061" xr:uid="{7DEA047B-9D4B-4390-87BE-069F05C92F01}"/>
    <cellStyle name="Normal 4 5 3 3 2 5" xfId="17467" xr:uid="{11EFCFB1-E09B-4DAF-B0B8-571E17849F6D}"/>
    <cellStyle name="Normal 4 5 3 3 3" xfId="6504" xr:uid="{579CCE78-0128-4E69-B120-134718A59371}"/>
    <cellStyle name="Normal 4 5 3 3 3 2" xfId="27778" xr:uid="{C443E8EC-8667-4E99-A50D-913F5F2ECC64}"/>
    <cellStyle name="Normal 4 5 3 3 3 3" xfId="16600" xr:uid="{0E85F5DD-0857-4A01-9568-A887EE3B7F9C}"/>
    <cellStyle name="Normal 4 5 3 3 4" xfId="9603" xr:uid="{C5B4A698-7AAD-44A6-913B-D5E45B75F251}"/>
    <cellStyle name="Normal 4 5 3 3 4 2" xfId="19433" xr:uid="{06372FB4-C9C2-4465-AF03-BAF28DE49B2D}"/>
    <cellStyle name="Normal 4 5 3 3 5" xfId="12053" xr:uid="{76AC3CCF-1559-4808-8B90-E1684E6C0798}"/>
    <cellStyle name="Normal 4 5 3 3 5 2" xfId="22266" xr:uid="{F495E123-3FC2-4254-A80D-9202D26812F0}"/>
    <cellStyle name="Normal 4 5 3 3 6" xfId="23475" xr:uid="{72C93ED7-2B8C-4A63-89E1-92C300CB0A93}"/>
    <cellStyle name="Normal 4 5 3 3 7" xfId="14541" xr:uid="{CDF293E0-4838-4ADA-A0F7-0CDFD30CCD69}"/>
    <cellStyle name="Normal 4 5 3 4" xfId="2654" xr:uid="{F6DA652A-B5E6-4DBC-A30A-DC4422E9B162}"/>
    <cellStyle name="Normal 4 5 3 4 2" xfId="7665" xr:uid="{23DAD774-0272-450B-AAA6-09D47C2C5734}"/>
    <cellStyle name="Normal 4 5 3 4 2 2" xfId="27182" xr:uid="{0053B386-66F1-4D88-A4B0-2EBD4A239F66}"/>
    <cellStyle name="Normal 4 5 3 4 2 3" xfId="16598" xr:uid="{755049A9-3EF8-4EF7-9A47-E149D2440C06}"/>
    <cellStyle name="Normal 4 5 3 4 3" xfId="6502" xr:uid="{480A376D-C300-4B53-BC48-8BBBF3B89AA4}"/>
    <cellStyle name="Normal 4 5 3 4 3 2" xfId="19431" xr:uid="{86DFD6DF-385D-4DCC-BC77-CF5A40703675}"/>
    <cellStyle name="Normal 4 5 3 4 4" xfId="12051" xr:uid="{7C3AC697-2D0B-430E-A8FD-D4DE50128C31}"/>
    <cellStyle name="Normal 4 5 3 4 4 2" xfId="22264" xr:uid="{9447B7EA-B5EE-409A-BC98-3FDD58105A19}"/>
    <cellStyle name="Normal 4 5 3 4 5" xfId="25145" xr:uid="{B2EF803B-CB03-4E7A-8A7C-59E6B449692C}"/>
    <cellStyle name="Normal 4 5 3 4 6" xfId="14539" xr:uid="{797FECA0-E01F-489A-8C50-57FB415A605F}"/>
    <cellStyle name="Normal 4 5 3 5" xfId="3554" xr:uid="{A7E77B64-00BD-4AAA-A009-23A12050A8CB}"/>
    <cellStyle name="Normal 4 5 3 5 2" xfId="6969" xr:uid="{D8CB27A1-8D0B-4D7D-BDAD-C8DBEFA0FC2E}"/>
    <cellStyle name="Normal 4 5 3 5 2 2" xfId="27810" xr:uid="{2FBB35E3-3BAC-4096-AFB5-CF8C70F86B18}"/>
    <cellStyle name="Normal 4 5 3 5 2 3" xfId="15862" xr:uid="{3E315DBD-1042-4D72-B1D3-98CBF0C9C630}"/>
    <cellStyle name="Normal 4 5 3 5 3" xfId="9208" xr:uid="{02F2817E-A87F-422E-AB5E-906D59D1252D}"/>
    <cellStyle name="Normal 4 5 3 5 3 2" xfId="18695" xr:uid="{B72C3227-7753-4E52-83A4-6855C3D1036D}"/>
    <cellStyle name="Normal 4 5 3 5 4" xfId="11351" xr:uid="{A838B88C-1D84-4B03-B96E-FC4D1223451D}"/>
    <cellStyle name="Normal 4 5 3 5 4 2" xfId="21528" xr:uid="{3C06B0CD-886D-492A-9DA8-9C9D48FDEDFC}"/>
    <cellStyle name="Normal 4 5 3 5 5" xfId="23562" xr:uid="{EE7C2B48-FAF6-4D1C-9C8D-AD6BB21A2160}"/>
    <cellStyle name="Normal 4 5 3 5 6" xfId="13580" xr:uid="{DE88324B-5009-437E-A66C-37D6611217B5}"/>
    <cellStyle name="Normal 4 5 3 6" xfId="3389" xr:uid="{BBD10259-23AF-4EAE-89E0-77D629F8AE70}"/>
    <cellStyle name="Normal 4 5 3 6 2" xfId="9055" xr:uid="{99152918-4DA3-4611-B3F2-4AED89525154}"/>
    <cellStyle name="Normal 4 5 3 6 2 2" xfId="18484" xr:uid="{9A392FE6-15B4-47ED-A5F3-F21BD0366661}"/>
    <cellStyle name="Normal 4 5 3 6 3" xfId="11150" xr:uid="{185D114C-1643-406A-91EE-B280573735A9}"/>
    <cellStyle name="Normal 4 5 3 6 3 2" xfId="21317" xr:uid="{8E7DBBFB-329D-4C54-96B9-26DFE4DCD01B}"/>
    <cellStyle name="Normal 4 5 3 6 4" xfId="24883" xr:uid="{BE292C7E-C261-41FC-8045-738982F570C5}"/>
    <cellStyle name="Normal 4 5 3 6 5" xfId="15651" xr:uid="{60463DF3-5BAB-47DF-BCA8-6F26342D0E58}"/>
    <cellStyle name="Normal 4 5 3 7" xfId="4338" xr:uid="{777E996C-F6EE-438E-918A-261714E89185}"/>
    <cellStyle name="Normal 4 5 3 7 2" xfId="9777" xr:uid="{57BADFDB-14B4-4DD8-A8C4-F3DD9AACCF3D}"/>
    <cellStyle name="Normal 4 5 3 7 2 2" xfId="19732" xr:uid="{E52D9142-FE84-4A7A-9CE2-D1E132CF8FED}"/>
    <cellStyle name="Normal 4 5 3 7 3" xfId="12347" xr:uid="{8FA60B0F-0F90-47E9-9635-D2A8F9091B15}"/>
    <cellStyle name="Normal 4 5 3 7 3 2" xfId="22565" xr:uid="{692122E7-7DA6-43E2-BF0B-B4A62DA9D9DE}"/>
    <cellStyle name="Normal 4 5 3 7 4" xfId="16899" xr:uid="{99473AE5-489F-4FA2-9329-C39AF08050DF}"/>
    <cellStyle name="Normal 4 5 3 8" xfId="8137" xr:uid="{8F115672-A01B-4A66-8331-5CC3221E1C4A}"/>
    <cellStyle name="Normal 4 5 3 8 2" xfId="15227" xr:uid="{8E6262E2-31A4-41C6-8E24-460F03FC0F6B}"/>
    <cellStyle name="Normal 4 5 3 9" xfId="8736" xr:uid="{21DA7564-C16C-48A9-8488-E06BCF1B3BAE}"/>
    <cellStyle name="Normal 4 5 3 9 2" xfId="18060" xr:uid="{E58D8749-B4C3-43D7-9FCE-EAC0AF3E584B}"/>
    <cellStyle name="Normal 4 5 4" xfId="1168" xr:uid="{00000000-0005-0000-0000-000090040000}"/>
    <cellStyle name="Normal 4 5 4 2" xfId="2168" xr:uid="{28648A6D-A779-4A6D-9029-E7F48E8F7B78}"/>
    <cellStyle name="Normal 4 5 4 2 2" xfId="7350" xr:uid="{85569BEB-726C-4326-BB91-11BF006D075E}"/>
    <cellStyle name="Normal 4 5 4 2 2 2" xfId="24996" xr:uid="{F327F906-DE04-45C0-921E-414A87183889}"/>
    <cellStyle name="Normal 4 5 4 2 2 3" xfId="27022" xr:uid="{157BCC33-9DF3-48E1-8B70-8D4263211948}"/>
    <cellStyle name="Normal 4 5 4 2 2 4" xfId="16601" xr:uid="{6DD80279-6139-4A5A-B839-BBA097916F4F}"/>
    <cellStyle name="Normal 4 5 4 2 3" xfId="6030" xr:uid="{04D1F5AB-255F-4B2F-8649-62E7DE3B9D57}"/>
    <cellStyle name="Normal 4 5 4 2 3 2" xfId="29267" xr:uid="{62A7AEB2-78B5-4A9B-923C-74D5A0C7B18D}"/>
    <cellStyle name="Normal 4 5 4 2 3 3" xfId="19434" xr:uid="{189914B5-F5D8-4DA7-BA73-D0066777D122}"/>
    <cellStyle name="Normal 4 5 4 2 4" xfId="12054" xr:uid="{CFAEB5FC-D835-477A-BB93-4FE8E5E3F3C6}"/>
    <cellStyle name="Normal 4 5 4 2 4 2" xfId="22267" xr:uid="{9B9CA85B-251D-4412-9023-901BBDB5B5B1}"/>
    <cellStyle name="Normal 4 5 4 2 5" xfId="24646" xr:uid="{6B13671E-B0D4-44E6-9EEF-3AC961BD691B}"/>
    <cellStyle name="Normal 4 5 4 2 6" xfId="14542" xr:uid="{7EA583D9-B60E-4317-8B88-ACC2182DE0B2}"/>
    <cellStyle name="Normal 4 5 4 3" xfId="3697" xr:uid="{59C56CE8-8423-439C-B5CD-929F178BD7F5}"/>
    <cellStyle name="Normal 4 5 4 3 2" xfId="6970" xr:uid="{83536D6A-78B4-4FFA-81CC-88C5DBE8462E}"/>
    <cellStyle name="Normal 4 5 4 3 2 2" xfId="27837" xr:uid="{5FCA714F-1D13-4A08-8812-79DD8B559658}"/>
    <cellStyle name="Normal 4 5 4 3 2 3" xfId="16068" xr:uid="{12F3335A-5F99-476E-86D9-B79ED80515AC}"/>
    <cellStyle name="Normal 4 5 4 3 3" xfId="9390" xr:uid="{89F6DA0A-02F3-448B-9762-87BDE25731FC}"/>
    <cellStyle name="Normal 4 5 4 3 3 2" xfId="18901" xr:uid="{5FC0326E-6649-482E-B4A5-61EBCA90697C}"/>
    <cellStyle name="Normal 4 5 4 3 4" xfId="11557" xr:uid="{0501232F-7D09-4F94-A76D-EB2E0D59D82D}"/>
    <cellStyle name="Normal 4 5 4 3 4 2" xfId="21734" xr:uid="{F36AB4D6-5825-4920-B06E-7E081487CE68}"/>
    <cellStyle name="Normal 4 5 4 3 5" xfId="23681" xr:uid="{248881BB-4908-41D1-9B33-30A3D0D84C0F}"/>
    <cellStyle name="Normal 4 5 4 3 6" xfId="13861" xr:uid="{990B7FE7-E528-4167-A12F-5A7AF4CC4A7E}"/>
    <cellStyle name="Normal 4 5 4 4" xfId="4621" xr:uid="{CA533BE0-F1EF-4CD1-B059-5A1F31B246FE}"/>
    <cellStyle name="Normal 4 5 4 4 2" xfId="9953" xr:uid="{7101E7DC-5B51-48D0-A0FF-768A938E40C0}"/>
    <cellStyle name="Normal 4 5 4 4 2 2" xfId="29403" xr:uid="{63A20C6E-C4EE-4824-A02E-3466DCFEA4B1}"/>
    <cellStyle name="Normal 4 5 4 4 2 3" xfId="19955" xr:uid="{C2606217-B5F4-4675-94F0-F90F49CA4601}"/>
    <cellStyle name="Normal 4 5 4 4 3" xfId="12570" xr:uid="{DCE50CE7-E210-4756-AF24-1C4BABA6D83D}"/>
    <cellStyle name="Normal 4 5 4 4 3 2" xfId="22788" xr:uid="{CB5AA32A-9E35-481B-A635-FE32896292E3}"/>
    <cellStyle name="Normal 4 5 4 4 4" xfId="23667" xr:uid="{A258E576-AFDB-4DF0-B78E-D961111CC509}"/>
    <cellStyle name="Normal 4 5 4 4 5" xfId="17122" xr:uid="{DB5AE0D8-D49A-4DB0-A990-CE8B95214C6C}"/>
    <cellStyle name="Normal 4 5 4 5" xfId="8138" xr:uid="{DCCBFF16-9B82-4C70-AF43-FA2630F40CE3}"/>
    <cellStyle name="Normal 4 5 4 5 2" xfId="28582" xr:uid="{6DA61BC9-8A31-4D90-A5EB-EF719126DEA9}"/>
    <cellStyle name="Normal 4 5 4 5 3" xfId="15228" xr:uid="{DD841D5A-B49B-4A5B-9A2B-ECC853594DBE}"/>
    <cellStyle name="Normal 4 5 4 6" xfId="8737" xr:uid="{B5F48278-D1BA-4018-AA71-ABD853406BE1}"/>
    <cellStyle name="Normal 4 5 4 6 2" xfId="18061" xr:uid="{DD6AD612-63D3-4B78-A56A-E4D7DE505F70}"/>
    <cellStyle name="Normal 4 5 4 7" xfId="10764" xr:uid="{CA3E79C5-994D-4AD2-9023-7E9089841747}"/>
    <cellStyle name="Normal 4 5 4 7 2" xfId="20894" xr:uid="{B08822B9-CF05-41E5-9AB6-E079D6AF4B14}"/>
    <cellStyle name="Normal 4 5 4 8" xfId="24401" xr:uid="{DD160F57-BD77-46F1-8D12-473F4838B79F}"/>
    <cellStyle name="Normal 4 5 4 9" xfId="13371" xr:uid="{C404881B-FE7B-480C-90F5-9AFD708D4B79}"/>
    <cellStyle name="Normal 4 5 5" xfId="1169" xr:uid="{00000000-0005-0000-0000-000091040000}"/>
    <cellStyle name="Normal 4 5 5 2" xfId="4952" xr:uid="{BD0CA244-9052-4D9E-870C-1A7773367EE4}"/>
    <cellStyle name="Normal 4 5 5 2 2" xfId="10223" xr:uid="{91892E2D-1D4E-4245-9D53-259D2D1D514B}"/>
    <cellStyle name="Normal 4 5 5 2 2 2" xfId="29642" xr:uid="{5243F73A-4BF9-4A80-BCC7-87C1EBCEC2F2}"/>
    <cellStyle name="Normal 4 5 5 2 2 3" xfId="20301" xr:uid="{56188510-0BAE-484B-8E0B-E2BB874996B8}"/>
    <cellStyle name="Normal 4 5 5 2 3" xfId="12901" xr:uid="{774DB374-E23D-4D17-BC2C-E03CB285449B}"/>
    <cellStyle name="Normal 4 5 5 2 3 2" xfId="23134" xr:uid="{778A3A0E-F8CF-4E34-B6C0-AB728A57DAD8}"/>
    <cellStyle name="Normal 4 5 5 2 4" xfId="25136" xr:uid="{AE3DB157-EAB0-4B81-9410-B33220334E17}"/>
    <cellStyle name="Normal 4 5 5 2 5" xfId="17468" xr:uid="{EA609FBF-8F65-4562-A8A6-F010CB86E3BA}"/>
    <cellStyle name="Normal 4 5 5 3" xfId="6031" xr:uid="{42EF7D5A-5C05-483A-BC10-33F9C9A9B913}"/>
    <cellStyle name="Normal 4 5 5 3 2" xfId="27162" xr:uid="{57783CF7-D4B7-4DAD-8AA7-E0829442E78E}"/>
    <cellStyle name="Normal 4 5 5 3 3" xfId="15229" xr:uid="{92E988C2-6740-4CF5-A4E3-D8ABBC2050C0}"/>
    <cellStyle name="Normal 4 5 5 4" xfId="8738" xr:uid="{D8C88593-6E16-4639-9052-792A388D0DAA}"/>
    <cellStyle name="Normal 4 5 5 4 2" xfId="18062" xr:uid="{EDA407ED-CFAD-4C81-BDB0-2C8B5B4EC928}"/>
    <cellStyle name="Normal 4 5 5 5" xfId="10765" xr:uid="{D7DC83EC-9A75-41EF-ADAB-1442288E770E}"/>
    <cellStyle name="Normal 4 5 5 5 2" xfId="20895" xr:uid="{C55CDEE0-0E1F-4692-9D75-3B706D24D900}"/>
    <cellStyle name="Normal 4 5 5 6" xfId="24652" xr:uid="{76EA97E3-FB48-4FB7-95A5-EFC3C34A6B5A}"/>
    <cellStyle name="Normal 4 5 5 7" xfId="14543" xr:uid="{62BB48E0-DB81-495F-BE59-39C37F665D52}"/>
    <cellStyle name="Normal 4 5 6" xfId="2164" xr:uid="{C27B17A9-3971-4871-8280-A994F38D46AD}"/>
    <cellStyle name="Normal 4 5 6 2" xfId="7349" xr:uid="{ECC17993-948A-4AB1-A55C-681D2B20B584}"/>
    <cellStyle name="Normal 4 5 6 2 2" xfId="26108" xr:uid="{3DEB75C7-6204-4661-A180-C3A14E2736D3}"/>
    <cellStyle name="Normal 4 5 6 2 3" xfId="27895" xr:uid="{EF5B689D-4573-4A3D-9643-83375C3724E1}"/>
    <cellStyle name="Normal 4 5 6 2 4" xfId="16204" xr:uid="{582AF1E3-05C5-4357-A84F-A9CD69415D08}"/>
    <cellStyle name="Normal 4 5 6 3" xfId="6026" xr:uid="{169CE7A2-DCD1-44A4-8CA9-669D704892B2}"/>
    <cellStyle name="Normal 4 5 6 3 2" xfId="29106" xr:uid="{09DFFF71-886E-48BA-A5EA-C98AFD4E884B}"/>
    <cellStyle name="Normal 4 5 6 3 3" xfId="19037" xr:uid="{FCCAA9BD-0335-44F6-A5E7-F1CD6ABBE86F}"/>
    <cellStyle name="Normal 4 5 6 4" xfId="11682" xr:uid="{DF0E7AB8-52E4-4E82-8D82-47111813B8E0}"/>
    <cellStyle name="Normal 4 5 6 4 2" xfId="21870" xr:uid="{57D3056C-FE9D-47D5-B772-5C3306604A56}"/>
    <cellStyle name="Normal 4 5 6 5" xfId="26045" xr:uid="{0E082913-BC7D-4171-8FC3-9C872FF31AC0}"/>
    <cellStyle name="Normal 4 5 6 6" xfId="14069" xr:uid="{0FC94148-8911-46A8-8473-10C299CFE163}"/>
    <cellStyle name="Normal 4 5 7" xfId="3477" xr:uid="{87CCDAD6-84C1-4A22-A391-3941CCF17C8C}"/>
    <cellStyle name="Normal 4 5 7 2" xfId="6966" xr:uid="{EA64A531-4D26-422E-93BB-990974A3F00A}"/>
    <cellStyle name="Normal 4 5 7 2 2" xfId="28868" xr:uid="{E360C48B-D052-4D8E-B8BE-2BB8856E0494}"/>
    <cellStyle name="Normal 4 5 7 2 3" xfId="15759" xr:uid="{5DC206CE-12FE-4324-8417-B0D30835A54F}"/>
    <cellStyle name="Normal 4 5 7 3" xfId="9131" xr:uid="{4ADCE170-FD82-4FC6-AB65-C1408857960C}"/>
    <cellStyle name="Normal 4 5 7 3 2" xfId="18592" xr:uid="{A5369190-3E58-4764-80D1-95A0EB6A6546}"/>
    <cellStyle name="Normal 4 5 7 4" xfId="11250" xr:uid="{3CE0D17F-7508-456B-8F14-3C147823B581}"/>
    <cellStyle name="Normal 4 5 7 4 2" xfId="21425" xr:uid="{C331CD8B-A20E-4B05-9D0E-FA93A5E82C75}"/>
    <cellStyle name="Normal 4 5 7 5" xfId="25573" xr:uid="{1CE8C3B7-9AC1-4ADE-B3AE-D1C6FB6901B3}"/>
    <cellStyle name="Normal 4 5 7 6" xfId="13477" xr:uid="{D200D507-917D-4381-A9E7-87976B703879}"/>
    <cellStyle name="Normal 4 5 8" xfId="3209" xr:uid="{112DDC06-A756-4C0D-B20E-01AF22B3025A}"/>
    <cellStyle name="Normal 4 5 8 2" xfId="8897" xr:uid="{F5DD98AD-1137-4E5B-82F8-B2EF8F42A194}"/>
    <cellStyle name="Normal 4 5 8 2 2" xfId="18288" xr:uid="{3F216606-88B0-4E39-B337-B1C0C97817DF}"/>
    <cellStyle name="Normal 4 5 8 3" xfId="10970" xr:uid="{BDD0FEDC-82DE-497F-AF52-64818DB3567A}"/>
    <cellStyle name="Normal 4 5 8 3 2" xfId="21121" xr:uid="{CACD1056-5496-4928-B79D-395BF0EECADB}"/>
    <cellStyle name="Normal 4 5 8 4" xfId="23486" xr:uid="{7E28CEF8-EE9A-4F28-9F08-91236C519A29}"/>
    <cellStyle name="Normal 4 5 8 5" xfId="15455" xr:uid="{92EEFF02-BE3D-44A0-891B-1A595C4F1417}"/>
    <cellStyle name="Normal 4 5 9" xfId="4416" xr:uid="{AE0E6CB9-40A6-48FC-A56E-6D6BD6E460D0}"/>
    <cellStyle name="Normal 4 5 9 2" xfId="9833" xr:uid="{32E03972-2D86-4EC2-B6DC-DB7B94DC4A4A}"/>
    <cellStyle name="Normal 4 5 9 2 2" xfId="19802" xr:uid="{AC65E50E-FE45-4C28-BC58-5DA5B95EA658}"/>
    <cellStyle name="Normal 4 5 9 3" xfId="12417" xr:uid="{32CE76F3-9294-4F3C-A4BC-89456224CDB5}"/>
    <cellStyle name="Normal 4 5 9 3 2" xfId="22635" xr:uid="{AA522199-993D-4FBC-BB9C-27AFDB8F9840}"/>
    <cellStyle name="Normal 4 5 9 4" xfId="16969" xr:uid="{D4EEA0D8-FBC4-44AA-AD21-00BFBF639C80}"/>
    <cellStyle name="Normal 4 6" xfId="1170" xr:uid="{00000000-0005-0000-0000-000092040000}"/>
    <cellStyle name="Normal 4 6 10" xfId="8139" xr:uid="{BBB244D8-9342-4196-9D11-F594C05CF028}"/>
    <cellStyle name="Normal 4 6 10 2" xfId="15230" xr:uid="{5CE92F88-6597-4795-9E29-DEF8D6D5961D}"/>
    <cellStyle name="Normal 4 6 11" xfId="8739" xr:uid="{724B1B87-050A-42D2-9DD0-60163B5C5062}"/>
    <cellStyle name="Normal 4 6 11 2" xfId="18063" xr:uid="{BF5928C0-6645-40E4-AF37-E4C6E23F3EC1}"/>
    <cellStyle name="Normal 4 6 12" xfId="10766" xr:uid="{3FC44286-164E-4008-B610-76457859D984}"/>
    <cellStyle name="Normal 4 6 12 2" xfId="20896" xr:uid="{D9ECF4A8-0086-4E65-BC98-B3B8E9F0681E}"/>
    <cellStyle name="Normal 4 6 13" xfId="23881" xr:uid="{C7052B79-2550-4A0F-9A47-D4A976030313}"/>
    <cellStyle name="Normal 4 6 14" xfId="13021" xr:uid="{9DEA7D24-7331-4324-8D7C-DEA0F11743E9}"/>
    <cellStyle name="Normal 4 6 2" xfId="1171" xr:uid="{00000000-0005-0000-0000-000093040000}"/>
    <cellStyle name="Normal 4 6 2 10" xfId="8740" xr:uid="{D07F055A-5A95-484B-B7F6-16859913BA81}"/>
    <cellStyle name="Normal 4 6 2 10 2" xfId="18064" xr:uid="{83810BE8-F799-4062-AEA4-96F78167E62B}"/>
    <cellStyle name="Normal 4 6 2 11" xfId="10767" xr:uid="{4EC896F0-B66D-454D-B966-9CCB1D7CB70C}"/>
    <cellStyle name="Normal 4 6 2 11 2" xfId="20897" xr:uid="{51E21931-7016-4E33-940A-7D1927FCF217}"/>
    <cellStyle name="Normal 4 6 2 12" xfId="23296" xr:uid="{25D65610-D265-402D-932A-FBA21285700C}"/>
    <cellStyle name="Normal 4 6 2 13" xfId="13081" xr:uid="{EF1911D8-C3ED-4B1D-A28C-126E86F0E896}"/>
    <cellStyle name="Normal 4 6 2 2" xfId="1172" xr:uid="{00000000-0005-0000-0000-000094040000}"/>
    <cellStyle name="Normal 4 6 2 2 10" xfId="13646" xr:uid="{58E96F97-7492-47D6-8CAA-F383985AAA02}"/>
    <cellStyle name="Normal 4 6 2 2 2" xfId="2171" xr:uid="{1F9B7091-FBC5-4C6C-9D93-31055872F42A}"/>
    <cellStyle name="Normal 4 6 2 2 2 2" xfId="2659" xr:uid="{5CF92A67-C85F-4E0A-A103-BEC9F0F47082}"/>
    <cellStyle name="Normal 4 6 2 2 2 2 2" xfId="7669" xr:uid="{4B90AEE9-F5C0-45F2-AB9E-561413C484F7}"/>
    <cellStyle name="Normal 4 6 2 2 2 2 2 2" xfId="26397" xr:uid="{36ED217E-169C-488C-A5E0-DF1DB227238B}"/>
    <cellStyle name="Normal 4 6 2 2 2 2 2 3" xfId="16604" xr:uid="{93689C98-C3F2-4205-8569-9FD995FA1A04}"/>
    <cellStyle name="Normal 4 6 2 2 2 2 3" xfId="6507" xr:uid="{B32CD735-573D-465E-A7EB-55189406A2D3}"/>
    <cellStyle name="Normal 4 6 2 2 2 2 3 2" xfId="19437" xr:uid="{458C825B-CA7F-48B1-9F31-9A51F723E845}"/>
    <cellStyle name="Normal 4 6 2 2 2 2 4" xfId="12057" xr:uid="{497EB42B-B020-46AF-947E-0E0ABE35B6AE}"/>
    <cellStyle name="Normal 4 6 2 2 2 2 4 2" xfId="22270" xr:uid="{E04B80D1-ADE3-42AF-A26F-C2A0F7A1907C}"/>
    <cellStyle name="Normal 4 6 2 2 2 2 5" xfId="23313" xr:uid="{DF21BD2C-1772-4E3A-92F6-560D006397DD}"/>
    <cellStyle name="Normal 4 6 2 2 2 2 6" xfId="14546" xr:uid="{AEA9BC02-7E14-4DDD-BD3F-12021B2B74B9}"/>
    <cellStyle name="Normal 4 6 2 2 2 3" xfId="4771" xr:uid="{CFAB13D4-85F2-47F2-A566-3A85E68AFD8A}"/>
    <cellStyle name="Normal 4 6 2 2 2 3 2" xfId="10059" xr:uid="{5752DE4E-7BE2-445D-A108-F63216B56B8D}"/>
    <cellStyle name="Normal 4 6 2 2 2 3 2 2" xfId="29512" xr:uid="{CA22F480-09E6-4C09-A2D0-49D7495EF16F}"/>
    <cellStyle name="Normal 4 6 2 2 2 3 2 3" xfId="20105" xr:uid="{1CB16044-50F8-4A4E-B236-203BAC4B5A07}"/>
    <cellStyle name="Normal 4 6 2 2 2 3 3" xfId="12720" xr:uid="{4D7D48E1-FBE3-4A49-9CA9-B4E57F84830C}"/>
    <cellStyle name="Normal 4 6 2 2 2 3 3 2" xfId="22938" xr:uid="{A0E02557-FF30-4A7D-9683-E228B5EC23D9}"/>
    <cellStyle name="Normal 4 6 2 2 2 3 4" xfId="25915" xr:uid="{142918B8-0F75-4223-A4C7-50A02E569E72}"/>
    <cellStyle name="Normal 4 6 2 2 2 3 5" xfId="17272" xr:uid="{2ED0AB60-AA44-4C6C-B28A-62D4D98236C1}"/>
    <cellStyle name="Normal 4 6 2 2 2 4" xfId="6034" xr:uid="{736C3550-EA62-49D3-A817-38046308AFF4}"/>
    <cellStyle name="Normal 4 6 2 2 2 4 2" xfId="26537" xr:uid="{00C64142-6129-4494-8879-5644EDB0E4A0}"/>
    <cellStyle name="Normal 4 6 2 2 2 4 3" xfId="16074" xr:uid="{E7D72D0A-BAC1-4D24-BD7F-55A3993E5B60}"/>
    <cellStyle name="Normal 4 6 2 2 2 5" xfId="9396" xr:uid="{7A43F487-E8F5-4D63-BEA5-731448B2D606}"/>
    <cellStyle name="Normal 4 6 2 2 2 5 2" xfId="18907" xr:uid="{6E8054C5-FDFB-45E5-8B96-7D8CD85DB468}"/>
    <cellStyle name="Normal 4 6 2 2 2 6" xfId="11563" xr:uid="{079D5DB5-B32D-4785-86E6-687C8E099513}"/>
    <cellStyle name="Normal 4 6 2 2 2 6 2" xfId="21740" xr:uid="{3F965D7D-C921-4BEB-879E-108389CDFB30}"/>
    <cellStyle name="Normal 4 6 2 2 2 7" xfId="24884" xr:uid="{A7B7D71C-E36D-48D6-99AD-F7E08C4B7689}"/>
    <cellStyle name="Normal 4 6 2 2 2 8" xfId="13867" xr:uid="{7B3B41BC-A865-4279-91E0-317DABEA6FE6}"/>
    <cellStyle name="Normal 4 6 2 2 3" xfId="2660" xr:uid="{92CD4562-49DF-41AC-B7B3-D23A112B600A}"/>
    <cellStyle name="Normal 4 6 2 2 3 2" xfId="4953" xr:uid="{FD6AEB54-B283-40AE-B4F4-62144FA71158}"/>
    <cellStyle name="Normal 4 6 2 2 3 2 2" xfId="10224" xr:uid="{EE160234-D6AB-416B-819A-5F52BBFA7167}"/>
    <cellStyle name="Normal 4 6 2 2 3 2 2 2" xfId="20302" xr:uid="{4B9F9F04-474E-40F1-BB07-5F934E5E0979}"/>
    <cellStyle name="Normal 4 6 2 2 3 2 3" xfId="12902" xr:uid="{8212B304-C42C-4689-9F44-E4C9C12A8DC8}"/>
    <cellStyle name="Normal 4 6 2 2 3 2 3 2" xfId="23135" xr:uid="{FDA95B44-CE40-4B89-AF81-1F7F5C2ABF34}"/>
    <cellStyle name="Normal 4 6 2 2 3 2 4" xfId="27869" xr:uid="{7D1EC4A4-1E96-4357-8BF4-A342A8978736}"/>
    <cellStyle name="Normal 4 6 2 2 3 2 5" xfId="17469" xr:uid="{7BB48966-9327-4DA0-B8A9-465ED032D25F}"/>
    <cellStyle name="Normal 4 6 2 2 3 3" xfId="6508" xr:uid="{EF88F755-A326-4C24-B59E-41CE65F80938}"/>
    <cellStyle name="Normal 4 6 2 2 3 3 2" xfId="16605" xr:uid="{6ACFC9CB-C134-400C-823A-66BFAA6976D2}"/>
    <cellStyle name="Normal 4 6 2 2 3 4" xfId="9604" xr:uid="{94FB0C9A-9EA4-4E26-B3EF-C0233878B6D1}"/>
    <cellStyle name="Normal 4 6 2 2 3 4 2" xfId="19438" xr:uid="{CADC6E9C-B0E7-400F-8179-26D0BBA07059}"/>
    <cellStyle name="Normal 4 6 2 2 3 5" xfId="12058" xr:uid="{72F09ED9-D318-4BE5-A6DA-F925B1A91B61}"/>
    <cellStyle name="Normal 4 6 2 2 3 5 2" xfId="22271" xr:uid="{60590867-15AE-47C5-9864-105F78DC54BA}"/>
    <cellStyle name="Normal 4 6 2 2 3 6" xfId="24138" xr:uid="{6940BCD7-92F9-4434-B51C-80052DFC17A6}"/>
    <cellStyle name="Normal 4 6 2 2 3 7" xfId="14547" xr:uid="{0CC94C55-1D1A-4072-B649-C2FC76BFBEB8}"/>
    <cellStyle name="Normal 4 6 2 2 4" xfId="2658" xr:uid="{6A779FAB-2534-485D-9C15-88AC30E52723}"/>
    <cellStyle name="Normal 4 6 2 2 4 2" xfId="7668" xr:uid="{6D7B4076-873A-436C-9ED7-B0922B093010}"/>
    <cellStyle name="Normal 4 6 2 2 4 2 2" xfId="28055" xr:uid="{96D54184-57CF-476B-9375-2C20DBD47F07}"/>
    <cellStyle name="Normal 4 6 2 2 4 2 3" xfId="16603" xr:uid="{4201DF68-47A4-4EF1-B1C1-1FB144740095}"/>
    <cellStyle name="Normal 4 6 2 2 4 3" xfId="6506" xr:uid="{BFE691D9-6FD1-49A7-9296-39C6508C57C2}"/>
    <cellStyle name="Normal 4 6 2 2 4 3 2" xfId="19436" xr:uid="{BD42503B-6F72-4826-BDF3-41E2F820A54B}"/>
    <cellStyle name="Normal 4 6 2 2 4 4" xfId="12056" xr:uid="{DBF95700-986A-4EE4-8638-E1C43C86A80B}"/>
    <cellStyle name="Normal 4 6 2 2 4 4 2" xfId="22269" xr:uid="{88A841C9-F735-42BE-B82E-128FF9B19431}"/>
    <cellStyle name="Normal 4 6 2 2 4 5" xfId="26055" xr:uid="{D9B3EA9B-7CD6-4859-A36E-4F880049CC88}"/>
    <cellStyle name="Normal 4 6 2 2 4 6" xfId="14545" xr:uid="{888B19BE-95B7-431B-BF59-8E1FDA283184}"/>
    <cellStyle name="Normal 4 6 2 2 5" xfId="4663" xr:uid="{7ECA6052-9E0F-4DA1-80DD-95B9F416FDF9}"/>
    <cellStyle name="Normal 4 6 2 2 5 2" xfId="6973" xr:uid="{CA888262-9D89-4EA1-A0B6-23A0D447E1E6}"/>
    <cellStyle name="Normal 4 6 2 2 5 2 2" xfId="29432" xr:uid="{8210A2E0-2EC7-4899-83FB-68CC80291C9B}"/>
    <cellStyle name="Normal 4 6 2 2 5 2 3" xfId="19997" xr:uid="{86EC200D-041F-4B8D-9DC0-87039FC149CA}"/>
    <cellStyle name="Normal 4 6 2 2 5 3" xfId="12612" xr:uid="{B8F19647-2AAA-46F8-A50E-543149051BA5}"/>
    <cellStyle name="Normal 4 6 2 2 5 3 2" xfId="22830" xr:uid="{27A8C777-DF07-44EF-B57B-FCEE679A692E}"/>
    <cellStyle name="Normal 4 6 2 2 5 4" xfId="23480" xr:uid="{6114BD02-82F5-43C9-85DE-7B66EEC7D8CD}"/>
    <cellStyle name="Normal 4 6 2 2 5 5" xfId="17164" xr:uid="{E3C8E02F-83B7-4BDC-A027-1C5F6E77B7BD}"/>
    <cellStyle name="Normal 4 6 2 2 6" xfId="5512" xr:uid="{AC4AC524-1C28-40DF-8B2A-4845D72F2DC0}"/>
    <cellStyle name="Normal 4 6 2 2 6 2" xfId="26950" xr:uid="{1FFEA3BD-5BA4-4A46-91C6-B2E6E6360434}"/>
    <cellStyle name="Normal 4 6 2 2 6 3" xfId="15232" xr:uid="{33E397D3-FEE5-4D16-B6F9-F7BEDF73454B}"/>
    <cellStyle name="Normal 4 6 2 2 7" xfId="8741" xr:uid="{04406ACD-9F9E-45CA-88F7-2D84D7122C5C}"/>
    <cellStyle name="Normal 4 6 2 2 7 2" xfId="18065" xr:uid="{0FA8BB1A-A48F-400C-9ACD-3E6ABA417750}"/>
    <cellStyle name="Normal 4 6 2 2 8" xfId="10768" xr:uid="{6B228E95-18CB-4103-B7BA-FF3F3C8B1734}"/>
    <cellStyle name="Normal 4 6 2 2 8 2" xfId="20898" xr:uid="{8AE5133B-1539-4507-A93C-16CE6CC7A220}"/>
    <cellStyle name="Normal 4 6 2 2 9" xfId="26035" xr:uid="{B5407529-F270-436B-BACE-52878F14B3B3}"/>
    <cellStyle name="Normal 4 6 2 3" xfId="2170" xr:uid="{EA35DFA3-3963-4E65-93F2-6128CAE72174}"/>
    <cellStyle name="Normal 4 6 2 3 2" xfId="2661" xr:uid="{B17D7B07-6D21-40AC-BFF7-A1BF76C39C6B}"/>
    <cellStyle name="Normal 4 6 2 3 2 2" xfId="7670" xr:uid="{140092D4-FB75-4224-9041-BF5A1E382931}"/>
    <cellStyle name="Normal 4 6 2 3 2 2 2" xfId="27864" xr:uid="{892D7742-DBD6-493E-AC33-413836BC8775}"/>
    <cellStyle name="Normal 4 6 2 3 2 2 3" xfId="16606" xr:uid="{218253FF-4FD1-4104-802B-7FF6C4A3715C}"/>
    <cellStyle name="Normal 4 6 2 3 2 3" xfId="6509" xr:uid="{5E2B4B72-4285-4BEA-A2BE-CB890A5FCBED}"/>
    <cellStyle name="Normal 4 6 2 3 2 3 2" xfId="19439" xr:uid="{C5AEA381-CFE5-44D1-9AEA-53F4D8794429}"/>
    <cellStyle name="Normal 4 6 2 3 2 4" xfId="12059" xr:uid="{311C19A7-FDC2-4914-9ECE-E3DD9B671013}"/>
    <cellStyle name="Normal 4 6 2 3 2 4 2" xfId="22272" xr:uid="{F5E0279E-DBC1-491F-AF59-1DE959D7339F}"/>
    <cellStyle name="Normal 4 6 2 3 2 5" xfId="24031" xr:uid="{C1B0BC1C-9394-48DB-8A9B-70EB605909F6}"/>
    <cellStyle name="Normal 4 6 2 3 2 6" xfId="14548" xr:uid="{96F82691-2F4C-41DD-9A28-9CA144670087}"/>
    <cellStyle name="Normal 4 6 2 3 3" xfId="4770" xr:uid="{6E0949EA-B305-49A9-8DF5-F03CA88C5991}"/>
    <cellStyle name="Normal 4 6 2 3 3 2" xfId="10058" xr:uid="{A244CD09-3CE9-4E4D-B8DD-4D5B209A2A03}"/>
    <cellStyle name="Normal 4 6 2 3 3 2 2" xfId="29511" xr:uid="{4149268B-613E-453E-BF14-91376097EDFB}"/>
    <cellStyle name="Normal 4 6 2 3 3 2 3" xfId="20104" xr:uid="{0BFC2008-BE03-402A-B4C8-A618BEA61366}"/>
    <cellStyle name="Normal 4 6 2 3 3 3" xfId="12719" xr:uid="{54425E5C-4C21-4D90-8C71-51422CE16BF0}"/>
    <cellStyle name="Normal 4 6 2 3 3 3 2" xfId="22937" xr:uid="{F4A5984B-00E6-404B-9F10-6C33EF6F5811}"/>
    <cellStyle name="Normal 4 6 2 3 3 4" xfId="24348" xr:uid="{38905433-F188-43A7-AC94-85CA502711F2}"/>
    <cellStyle name="Normal 4 6 2 3 3 5" xfId="17271" xr:uid="{6C1E606F-99A5-4858-A77F-C5CED692D30D}"/>
    <cellStyle name="Normal 4 6 2 3 4" xfId="6033" xr:uid="{A194A831-2A9C-4B1F-B488-3687B7DC46F0}"/>
    <cellStyle name="Normal 4 6 2 3 4 2" xfId="29089" xr:uid="{BD6E2B1D-C49B-457B-B317-017986374777}"/>
    <cellStyle name="Normal 4 6 2 3 4 3" xfId="16073" xr:uid="{287C5C71-CF55-4EDA-B2B3-E2853DF33A79}"/>
    <cellStyle name="Normal 4 6 2 3 5" xfId="9395" xr:uid="{EE67D9B8-013C-41F0-99BE-C4B138A9EDE0}"/>
    <cellStyle name="Normal 4 6 2 3 5 2" xfId="18906" xr:uid="{D33A84D9-52CC-4426-A1E7-7B9B2094D8BD}"/>
    <cellStyle name="Normal 4 6 2 3 6" xfId="11562" xr:uid="{8617998D-8956-4002-A003-24130F01F3E0}"/>
    <cellStyle name="Normal 4 6 2 3 6 2" xfId="21739" xr:uid="{6253DC5D-DD38-4905-A38D-B7A80B8CB926}"/>
    <cellStyle name="Normal 4 6 2 3 7" xfId="25356" xr:uid="{1C6B54A2-A635-454F-BF02-77C26F96089F}"/>
    <cellStyle name="Normal 4 6 2 3 8" xfId="13866" xr:uid="{5026EBAA-7CDC-4201-B7C4-7CEB2F3FDB21}"/>
    <cellStyle name="Normal 4 6 2 4" xfId="2662" xr:uid="{F6C7AFF5-83EC-440A-9EEC-7B7910D4FCBD}"/>
    <cellStyle name="Normal 4 6 2 4 2" xfId="4954" xr:uid="{CFF0CE91-661F-4641-BD02-C8379BBD66B9}"/>
    <cellStyle name="Normal 4 6 2 4 2 2" xfId="10225" xr:uid="{3ADCF585-56FF-4EAA-A742-43A71B67468F}"/>
    <cellStyle name="Normal 4 6 2 4 2 2 2" xfId="20303" xr:uid="{3B225882-2790-47ED-9586-C2C3CA438C04}"/>
    <cellStyle name="Normal 4 6 2 4 2 3" xfId="12903" xr:uid="{C22CD996-F208-487A-BAEE-FB1B6BC6D9C8}"/>
    <cellStyle name="Normal 4 6 2 4 2 3 2" xfId="23136" xr:uid="{B1ADA701-53D0-4DEA-ABEE-21886FEA2631}"/>
    <cellStyle name="Normal 4 6 2 4 2 4" xfId="28585" xr:uid="{EAE1EF1D-7B4D-4CFF-AA0C-CE722515E913}"/>
    <cellStyle name="Normal 4 6 2 4 2 5" xfId="17470" xr:uid="{F045552A-C556-495E-870B-50303E4663AC}"/>
    <cellStyle name="Normal 4 6 2 4 3" xfId="6510" xr:uid="{5A08D88A-3027-4B2C-BE9E-599A6DD7CB41}"/>
    <cellStyle name="Normal 4 6 2 4 3 2" xfId="16607" xr:uid="{F65121C2-992E-454E-ACBA-4B1AFDD9B68C}"/>
    <cellStyle name="Normal 4 6 2 4 4" xfId="9605" xr:uid="{11650A5B-26C9-4ED2-BEF8-F9F38C61262F}"/>
    <cellStyle name="Normal 4 6 2 4 4 2" xfId="19440" xr:uid="{453C1222-8DE5-4786-A670-5BBF0A4A906F}"/>
    <cellStyle name="Normal 4 6 2 4 5" xfId="12060" xr:uid="{C24DE675-89A5-42CA-B60A-C5A0FC10CB67}"/>
    <cellStyle name="Normal 4 6 2 4 5 2" xfId="22273" xr:uid="{0015F7A0-DDA8-479B-BB5D-4D8085F39AFB}"/>
    <cellStyle name="Normal 4 6 2 4 6" xfId="24379" xr:uid="{8C92C5AC-B0E0-41C3-B0D7-4B3ABE89B659}"/>
    <cellStyle name="Normal 4 6 2 4 7" xfId="14549" xr:uid="{3DDBCEC3-9C44-41A9-9CA2-39FA9D311FF8}"/>
    <cellStyle name="Normal 4 6 2 5" xfId="2657" xr:uid="{FC33593F-94B2-4C57-AA1C-856A4B50D980}"/>
    <cellStyle name="Normal 4 6 2 5 2" xfId="7667" xr:uid="{FA9A1BC5-5078-4A52-8E5C-4CA2BECBDF3D}"/>
    <cellStyle name="Normal 4 6 2 5 2 2" xfId="26824" xr:uid="{48F6C57F-C178-4ECE-AA11-F7FFC513E121}"/>
    <cellStyle name="Normal 4 6 2 5 2 3" xfId="16602" xr:uid="{6268D11B-58DB-4CB2-A123-06A75A9520AE}"/>
    <cellStyle name="Normal 4 6 2 5 3" xfId="6505" xr:uid="{2A4CD0B2-C251-4D8C-B0A8-35C6D05D5175}"/>
    <cellStyle name="Normal 4 6 2 5 3 2" xfId="19435" xr:uid="{E4422DAD-4AEB-426F-9523-1EE8AE1BBAFC}"/>
    <cellStyle name="Normal 4 6 2 5 4" xfId="12055" xr:uid="{E0B55D13-D88B-485C-9AAD-E04F7ADEDE3C}"/>
    <cellStyle name="Normal 4 6 2 5 4 2" xfId="22268" xr:uid="{79E0B076-9A2D-4403-8BA3-208FAE5BD899}"/>
    <cellStyle name="Normal 4 6 2 5 5" xfId="23811" xr:uid="{4AA3ED51-2E92-4777-BD47-14604374E4F9}"/>
    <cellStyle name="Normal 4 6 2 5 6" xfId="14544" xr:uid="{4B0E441E-9D61-43B3-A049-5538E89F0C55}"/>
    <cellStyle name="Normal 4 6 2 6" xfId="3533" xr:uid="{047D46E1-8906-4556-B6BE-D35FE52653DF}"/>
    <cellStyle name="Normal 4 6 2 6 2" xfId="6972" xr:uid="{3D5331DB-C6F4-4BC6-8D52-2D0F2AD7DDCB}"/>
    <cellStyle name="Normal 4 6 2 6 2 2" xfId="27915" xr:uid="{9ADA05E0-56FE-4F8E-BF92-B9E867D870B2}"/>
    <cellStyle name="Normal 4 6 2 6 2 3" xfId="15825" xr:uid="{E00CC388-ABE6-4BD1-BB8A-D882CA17A104}"/>
    <cellStyle name="Normal 4 6 2 6 3" xfId="9187" xr:uid="{DB1751F2-72EB-4BDB-92C6-1FD0F119EA00}"/>
    <cellStyle name="Normal 4 6 2 6 3 2" xfId="18658" xr:uid="{7C1770B1-746A-496D-B799-8EEEB5A8E8C1}"/>
    <cellStyle name="Normal 4 6 2 6 4" xfId="11316" xr:uid="{5BC9CF9C-E3BB-44F5-B490-FC455B8B8584}"/>
    <cellStyle name="Normal 4 6 2 6 4 2" xfId="21491" xr:uid="{6FE09195-BDC8-465B-99C1-476B529C84A7}"/>
    <cellStyle name="Normal 4 6 2 6 5" xfId="23476" xr:uid="{F387EF15-3D74-4E6F-9648-F437B33F3BDD}"/>
    <cellStyle name="Normal 4 6 2 6 6" xfId="13543" xr:uid="{AE604DF1-28FA-4F8D-B229-671BD47393FA}"/>
    <cellStyle name="Normal 4 6 2 7" xfId="3275" xr:uid="{5C762E01-4FA5-451F-B83C-5B0C7AA60CC7}"/>
    <cellStyle name="Normal 4 6 2 7 2" xfId="8963" xr:uid="{E2B4B3C5-1E92-4D2A-B2B4-6994FEFF1A81}"/>
    <cellStyle name="Normal 4 6 2 7 2 2" xfId="18354" xr:uid="{930CF863-5AB0-4939-8141-BF72F0BE0751}"/>
    <cellStyle name="Normal 4 6 2 7 3" xfId="11036" xr:uid="{5D8BF915-B6B7-4FFB-94FF-52C08315D4C3}"/>
    <cellStyle name="Normal 4 6 2 7 3 2" xfId="21187" xr:uid="{50469536-97E9-4B42-96F8-F039CD77E498}"/>
    <cellStyle name="Normal 4 6 2 7 4" xfId="25815" xr:uid="{DE01DBFD-BE19-483A-BE52-8815F1F80D83}"/>
    <cellStyle name="Normal 4 6 2 7 5" xfId="15521" xr:uid="{03C54D62-3D5C-4486-A51D-8C9145EC3A90}"/>
    <cellStyle name="Normal 4 6 2 8" xfId="4220" xr:uid="{21555147-8F06-4224-8AFB-DD77FF6BCD19}"/>
    <cellStyle name="Normal 4 6 2 8 2" xfId="9669" xr:uid="{CA2A422B-9340-4A30-A5A9-E09B8FBDEC96}"/>
    <cellStyle name="Normal 4 6 2 8 2 2" xfId="19616" xr:uid="{F7A2174D-82FA-45BE-806F-444262AED5BA}"/>
    <cellStyle name="Normal 4 6 2 8 3" xfId="12233" xr:uid="{61A1A5A2-24CD-44E0-BC89-B9BC5E932ECC}"/>
    <cellStyle name="Normal 4 6 2 8 3 2" xfId="22449" xr:uid="{CE05ADBD-7922-4273-A45E-E8D177C1A1A6}"/>
    <cellStyle name="Normal 4 6 2 8 4" xfId="16783" xr:uid="{A33F5934-471E-4E2F-9713-DD8A5B01DC9A}"/>
    <cellStyle name="Normal 4 6 2 9" xfId="8140" xr:uid="{47E821BD-2E4A-4B38-875C-577B1E27A110}"/>
    <cellStyle name="Normal 4 6 2 9 2" xfId="15231" xr:uid="{85D1B602-5961-4046-9CD7-677F29054181}"/>
    <cellStyle name="Normal 4 6 3" xfId="1173" xr:uid="{00000000-0005-0000-0000-000095040000}"/>
    <cellStyle name="Normal 4 6 3 10" xfId="10769" xr:uid="{AC4D6B50-198B-4618-AD7F-8AE2BF5085FB}"/>
    <cellStyle name="Normal 4 6 3 10 2" xfId="20899" xr:uid="{584A0F78-DB14-453D-9D49-1BBD82CA89D0}"/>
    <cellStyle name="Normal 4 6 3 11" xfId="24749" xr:uid="{C599EA4F-C5E3-47F9-A5E2-D0DDC335D4E7}"/>
    <cellStyle name="Normal 4 6 3 12" xfId="13215" xr:uid="{854AD49E-89C3-4524-98CE-7C683E3DEF9C}"/>
    <cellStyle name="Normal 4 6 3 2" xfId="2172" xr:uid="{4EFA2CF5-4C6A-43B1-AF47-356B1AF9D9FF}"/>
    <cellStyle name="Normal 4 6 3 2 2" xfId="2664" xr:uid="{C27A5A72-7A31-402C-A30B-232AA5CD452A}"/>
    <cellStyle name="Normal 4 6 3 2 2 2" xfId="7672" xr:uid="{92197282-ECE2-42F1-B7DC-AE6EEBE39BC3}"/>
    <cellStyle name="Normal 4 6 3 2 2 2 2" xfId="28665" xr:uid="{19EC1DA6-AA6D-4983-82A9-8F258F5618BA}"/>
    <cellStyle name="Normal 4 6 3 2 2 2 3" xfId="16609" xr:uid="{35BB3923-4387-4C36-9109-4E1A3E91693A}"/>
    <cellStyle name="Normal 4 6 3 2 2 3" xfId="6512" xr:uid="{DEAB8522-EB91-41E2-AA62-5015BADDD5D5}"/>
    <cellStyle name="Normal 4 6 3 2 2 3 2" xfId="19442" xr:uid="{419812BD-7602-414B-A3B2-B2CEC6F69F5B}"/>
    <cellStyle name="Normal 4 6 3 2 2 4" xfId="12062" xr:uid="{0A7C3933-F6FF-4673-B8B5-E0D1DFF24508}"/>
    <cellStyle name="Normal 4 6 3 2 2 4 2" xfId="22275" xr:uid="{F0BF8DBF-E074-4A7C-B360-EC21EBD35A64}"/>
    <cellStyle name="Normal 4 6 3 2 2 5" xfId="24457" xr:uid="{6055D9C0-C62B-4B61-B760-CB3A2F5F3E16}"/>
    <cellStyle name="Normal 4 6 3 2 2 6" xfId="14551" xr:uid="{40AFDBAD-BF9F-4CFF-86E9-CE07F0ADD5F2}"/>
    <cellStyle name="Normal 4 6 3 2 3" xfId="4772" xr:uid="{EEBCB4F6-2029-45C8-8D65-AEDE7E098BB5}"/>
    <cellStyle name="Normal 4 6 3 2 3 2" xfId="10060" xr:uid="{5A61B56E-A9CC-46F2-8DE3-ABF8DABE4AE5}"/>
    <cellStyle name="Normal 4 6 3 2 3 2 2" xfId="29513" xr:uid="{C2C321AE-B3AB-4516-88DB-0E30912B53EA}"/>
    <cellStyle name="Normal 4 6 3 2 3 2 3" xfId="20106" xr:uid="{73CE3959-6667-4DD3-90CD-E9D9DBC4ADD2}"/>
    <cellStyle name="Normal 4 6 3 2 3 3" xfId="12721" xr:uid="{12447B58-7EFD-4CFC-8915-1E185807FC8E}"/>
    <cellStyle name="Normal 4 6 3 2 3 3 2" xfId="22939" xr:uid="{222193FE-C82A-487F-9827-43E7E59A6679}"/>
    <cellStyle name="Normal 4 6 3 2 3 4" xfId="24574" xr:uid="{90CF5977-FEB3-43CD-9909-D1BFFA4BFEAD}"/>
    <cellStyle name="Normal 4 6 3 2 3 5" xfId="17273" xr:uid="{D6E9EC65-1458-4AF3-BD65-02ACF9664A4F}"/>
    <cellStyle name="Normal 4 6 3 2 4" xfId="6035" xr:uid="{0603EF00-EDEC-4968-86B7-5E26119D659F}"/>
    <cellStyle name="Normal 4 6 3 2 4 2" xfId="27363" xr:uid="{490F3B92-365D-4454-9A37-17488BD2CB80}"/>
    <cellStyle name="Normal 4 6 3 2 4 3" xfId="16075" xr:uid="{0154CB50-5B97-4DD5-B026-2FD2B770D107}"/>
    <cellStyle name="Normal 4 6 3 2 5" xfId="9397" xr:uid="{24EF0065-62F5-4A39-A07E-44239BC78953}"/>
    <cellStyle name="Normal 4 6 3 2 5 2" xfId="18908" xr:uid="{EF7FDBEC-7995-49BF-B16D-E694F944F1CC}"/>
    <cellStyle name="Normal 4 6 3 2 6" xfId="11564" xr:uid="{E618B7FD-33EB-40FF-97F7-52AB4615D59A}"/>
    <cellStyle name="Normal 4 6 3 2 6 2" xfId="21741" xr:uid="{9D4105E1-206D-47AC-BFB4-B76F28F16726}"/>
    <cellStyle name="Normal 4 6 3 2 7" xfId="23625" xr:uid="{B4623FDD-7787-410E-B8CF-9A907F6D66D4}"/>
    <cellStyle name="Normal 4 6 3 2 8" xfId="13868" xr:uid="{202674A7-CF1C-48A6-9DB1-F20F4C3F2D05}"/>
    <cellStyle name="Normal 4 6 3 3" xfId="2665" xr:uid="{EFE2EC80-C21D-48E2-8E0E-9603BF7D5BE8}"/>
    <cellStyle name="Normal 4 6 3 3 2" xfId="4955" xr:uid="{EB748453-BC6F-4889-86DA-551249AB4C72}"/>
    <cellStyle name="Normal 4 6 3 3 2 2" xfId="10226" xr:uid="{FC9B7FBF-A7ED-4C26-A1C7-807F37D17B3A}"/>
    <cellStyle name="Normal 4 6 3 3 2 2 2" xfId="29643" xr:uid="{D377EC2F-8801-4134-93A3-BCFD612107EA}"/>
    <cellStyle name="Normal 4 6 3 3 2 2 3" xfId="20304" xr:uid="{902AC1FF-EB45-4726-8F35-00C9F242F391}"/>
    <cellStyle name="Normal 4 6 3 3 2 3" xfId="12904" xr:uid="{236E6085-7693-42E9-AC9B-453D7E253C21}"/>
    <cellStyle name="Normal 4 6 3 3 2 3 2" xfId="23137" xr:uid="{43974706-A116-42DA-913D-8082F4FAB80F}"/>
    <cellStyle name="Normal 4 6 3 3 2 4" xfId="24630" xr:uid="{14F673DD-66F7-4FE0-ACFD-845A984F5364}"/>
    <cellStyle name="Normal 4 6 3 3 2 5" xfId="17471" xr:uid="{23F30D53-8474-4445-8703-9D8891BDDD90}"/>
    <cellStyle name="Normal 4 6 3 3 3" xfId="6513" xr:uid="{E384FE8B-9408-4E86-B605-F6B49C9DA6C2}"/>
    <cellStyle name="Normal 4 6 3 3 3 2" xfId="28184" xr:uid="{2E156CAB-1FFF-4866-8394-DFAD9A32B5EA}"/>
    <cellStyle name="Normal 4 6 3 3 3 3" xfId="16610" xr:uid="{87E0CA5D-BB3B-4F02-94C2-4C3884635836}"/>
    <cellStyle name="Normal 4 6 3 3 4" xfId="9606" xr:uid="{18239F69-4114-4A5B-9DDC-A2EC754C447C}"/>
    <cellStyle name="Normal 4 6 3 3 4 2" xfId="19443" xr:uid="{8F576C4D-EDBB-4512-9D29-14860FCC1FA2}"/>
    <cellStyle name="Normal 4 6 3 3 5" xfId="12063" xr:uid="{8DD44AC4-8D5D-4701-9911-801877206205}"/>
    <cellStyle name="Normal 4 6 3 3 5 2" xfId="22276" xr:uid="{8F0CC06C-9CB6-4141-B2CA-0DB2BCDA3735}"/>
    <cellStyle name="Normal 4 6 3 3 6" xfId="25988" xr:uid="{EB9F5FAC-8F70-45BE-A3A5-EADC2995E7AB}"/>
    <cellStyle name="Normal 4 6 3 3 7" xfId="14552" xr:uid="{57321704-C8FF-4F78-A78E-2D7E13C62CA9}"/>
    <cellStyle name="Normal 4 6 3 4" xfId="2663" xr:uid="{E597ED9B-A57D-42F4-82FC-A8BB6962103C}"/>
    <cellStyle name="Normal 4 6 3 4 2" xfId="7671" xr:uid="{3551602C-03D4-4D47-988E-0B456B80AE39}"/>
    <cellStyle name="Normal 4 6 3 4 2 2" xfId="27140" xr:uid="{FC74EA30-32B7-4016-BA61-1B34146425D7}"/>
    <cellStyle name="Normal 4 6 3 4 2 3" xfId="16608" xr:uid="{E721A3E4-395E-4ACB-B55F-49D8E7D1615F}"/>
    <cellStyle name="Normal 4 6 3 4 3" xfId="6511" xr:uid="{D6ADE989-0F54-41FE-BD11-F32C81ACD761}"/>
    <cellStyle name="Normal 4 6 3 4 3 2" xfId="19441" xr:uid="{02072DDF-1F86-4517-A2AC-F8C1010C03B5}"/>
    <cellStyle name="Normal 4 6 3 4 4" xfId="12061" xr:uid="{C3BDCEA4-919C-484C-969B-C8AC217F2F08}"/>
    <cellStyle name="Normal 4 6 3 4 4 2" xfId="22274" xr:uid="{024858CF-46D7-4A13-819B-48CA27A3DF6C}"/>
    <cellStyle name="Normal 4 6 3 4 5" xfId="25620" xr:uid="{89DDC037-5CC7-49AA-8C3C-B63AC6FA6D08}"/>
    <cellStyle name="Normal 4 6 3 4 6" xfId="14550" xr:uid="{EF55E328-2D80-457E-8538-EA77F958F37E}"/>
    <cellStyle name="Normal 4 6 3 5" xfId="3560" xr:uid="{8A25C5CC-426F-4628-BB38-843ADB7FA610}"/>
    <cellStyle name="Normal 4 6 3 5 2" xfId="6974" xr:uid="{48226C18-5C52-4BC3-89A7-7451226773E4}"/>
    <cellStyle name="Normal 4 6 3 5 2 2" xfId="27218" xr:uid="{B1B55887-3F44-48F9-B667-3CAC37B42EDD}"/>
    <cellStyle name="Normal 4 6 3 5 2 3" xfId="15868" xr:uid="{818F8705-32A4-42B8-AA19-86B82D8939F6}"/>
    <cellStyle name="Normal 4 6 3 5 3" xfId="9214" xr:uid="{941DFE8E-9EA3-436F-8169-43272230102A}"/>
    <cellStyle name="Normal 4 6 3 5 3 2" xfId="18701" xr:uid="{5F8A48D9-5E84-41AE-9D58-3F9FBD3D3291}"/>
    <cellStyle name="Normal 4 6 3 5 4" xfId="11357" xr:uid="{AB197659-95B6-476C-9F6A-4726CE7AC9D7}"/>
    <cellStyle name="Normal 4 6 3 5 4 2" xfId="21534" xr:uid="{3D2C1FFA-41CF-4977-AAE5-482A5A0BCE44}"/>
    <cellStyle name="Normal 4 6 3 5 5" xfId="24484" xr:uid="{F99E2623-215B-43B5-B553-07BF648DC26A}"/>
    <cellStyle name="Normal 4 6 3 5 6" xfId="13586" xr:uid="{C218B9B3-5193-4A18-981D-C13A8E7DB424}"/>
    <cellStyle name="Normal 4 6 3 6" xfId="3391" xr:uid="{CC79D075-3578-442A-936B-2C0F1EBC2668}"/>
    <cellStyle name="Normal 4 6 3 6 2" xfId="9057" xr:uid="{A1F8D911-D57E-49D8-9752-916E4FA69F5C}"/>
    <cellStyle name="Normal 4 6 3 6 2 2" xfId="18486" xr:uid="{ED141D46-493F-4C89-A86E-707FF314DFBD}"/>
    <cellStyle name="Normal 4 6 3 6 3" xfId="11152" xr:uid="{139B70B6-D3CC-4EDE-A089-E9BCC2172856}"/>
    <cellStyle name="Normal 4 6 3 6 3 2" xfId="21319" xr:uid="{AB6B0C8D-3568-457D-B0E1-45525CAE1F37}"/>
    <cellStyle name="Normal 4 6 3 6 4" xfId="25930" xr:uid="{3EC70E6B-8EB0-4A24-99FF-F31E9A707DD8}"/>
    <cellStyle name="Normal 4 6 3 6 5" xfId="15653" xr:uid="{9692922A-FD3F-48E9-AB2E-E9B4F3797C93}"/>
    <cellStyle name="Normal 4 6 3 7" xfId="4348" xr:uid="{F4B274E3-808F-4F20-AD3A-0F32D60FEC6D}"/>
    <cellStyle name="Normal 4 6 3 7 2" xfId="9785" xr:uid="{0DD00DD7-5773-40DD-84CC-811562866CD8}"/>
    <cellStyle name="Normal 4 6 3 7 2 2" xfId="19742" xr:uid="{07E34B77-8CDE-4945-A6A6-206DC93DCD98}"/>
    <cellStyle name="Normal 4 6 3 7 3" xfId="12357" xr:uid="{10FF64C5-11A7-4A3C-B9B3-86C1C2453604}"/>
    <cellStyle name="Normal 4 6 3 7 3 2" xfId="22575" xr:uid="{F009E07D-CB27-448F-AE30-6937716B6B66}"/>
    <cellStyle name="Normal 4 6 3 7 4" xfId="16909" xr:uid="{906C0509-FA91-46EE-BDE0-150AF84B0E41}"/>
    <cellStyle name="Normal 4 6 3 8" xfId="8141" xr:uid="{1E562018-EDDF-407C-BB1F-909D5322DD0E}"/>
    <cellStyle name="Normal 4 6 3 8 2" xfId="15233" xr:uid="{2827390C-48AD-4F0E-89C0-D9DA9D3A3B28}"/>
    <cellStyle name="Normal 4 6 3 9" xfId="8742" xr:uid="{C4A08DBB-FEED-4D8C-9858-3E5EB9F0A974}"/>
    <cellStyle name="Normal 4 6 3 9 2" xfId="18066" xr:uid="{6697FA8F-995D-4E88-8019-E4528EC828AC}"/>
    <cellStyle name="Normal 4 6 4" xfId="1174" xr:uid="{00000000-0005-0000-0000-000096040000}"/>
    <cellStyle name="Normal 4 6 4 2" xfId="2666" xr:uid="{448410B1-4E0B-4529-8C84-2F3D7DD00E19}"/>
    <cellStyle name="Normal 4 6 4 2 2" xfId="7673" xr:uid="{B7025EEE-B7FF-494D-B69D-96C157DC1631}"/>
    <cellStyle name="Normal 4 6 4 2 2 2" xfId="27389" xr:uid="{E7CF6F95-B3B1-4A49-8B35-CF930E8AECF3}"/>
    <cellStyle name="Normal 4 6 4 2 2 3" xfId="16611" xr:uid="{4F48D294-815C-4C6C-B62A-409BB94FB48F}"/>
    <cellStyle name="Normal 4 6 4 2 3" xfId="6514" xr:uid="{A7C2BBD3-A193-4816-B713-8A2CF824F01D}"/>
    <cellStyle name="Normal 4 6 4 2 3 2" xfId="19444" xr:uid="{676EF16D-3DD2-479E-B101-D16F7C8347D6}"/>
    <cellStyle name="Normal 4 6 4 2 4" xfId="12064" xr:uid="{FF86F922-E1C0-423B-9124-66DD57135E82}"/>
    <cellStyle name="Normal 4 6 4 2 4 2" xfId="22277" xr:uid="{94E2A82F-B05A-4991-A43C-6FEAD232EE08}"/>
    <cellStyle name="Normal 4 6 4 2 5" xfId="24315" xr:uid="{69DAD1B0-7FC2-4B9A-8EBF-866BE4827F07}"/>
    <cellStyle name="Normal 4 6 4 2 6" xfId="14553" xr:uid="{B8B484A8-842C-49F7-B048-B743EA075391}"/>
    <cellStyle name="Normal 4 6 4 3" xfId="3699" xr:uid="{81E65290-B3F2-46D6-BFF9-ED1CF14E6440}"/>
    <cellStyle name="Normal 4 6 4 3 2" xfId="8348" xr:uid="{F4B3CF53-CE9D-4DA3-80DB-0864E95C9170}"/>
    <cellStyle name="Normal 4 6 4 3 2 2" xfId="27908" xr:uid="{5106CEE3-9CB8-4536-A420-7F46E55F4BBE}"/>
    <cellStyle name="Normal 4 6 4 3 2 3" xfId="16072" xr:uid="{491ACA16-D568-406C-8EEE-EF8E7C66024D}"/>
    <cellStyle name="Normal 4 6 4 3 3" xfId="9394" xr:uid="{3AE9B384-3626-4F7B-A8C8-268A01F98AC1}"/>
    <cellStyle name="Normal 4 6 4 3 3 2" xfId="18905" xr:uid="{0D74BFF0-4FB8-4F68-A787-43953392A84F}"/>
    <cellStyle name="Normal 4 6 4 3 4" xfId="11561" xr:uid="{3B3D98CD-11D9-4A83-B158-1EBBEB67D99A}"/>
    <cellStyle name="Normal 4 6 4 3 4 2" xfId="21738" xr:uid="{D10B4D2C-FF14-4141-AFD2-5CB69EDBC3F3}"/>
    <cellStyle name="Normal 4 6 4 3 5" xfId="25394" xr:uid="{46552616-2CC1-40C7-B4E3-392BF02DC057}"/>
    <cellStyle name="Normal 4 6 4 3 6" xfId="13865" xr:uid="{A778FAC1-8E0E-47F9-A453-EB2540497B36}"/>
    <cellStyle name="Normal 4 6 4 4" xfId="4623" xr:uid="{FEECD85D-5A50-4483-B029-BC47DD2979A8}"/>
    <cellStyle name="Normal 4 6 4 4 2" xfId="9955" xr:uid="{0A5BB722-AAD5-4A5F-BC48-F457592CFB2C}"/>
    <cellStyle name="Normal 4 6 4 4 2 2" xfId="19957" xr:uid="{832376A7-9BE4-4455-9F9D-B26BCEBA2245}"/>
    <cellStyle name="Normal 4 6 4 4 3" xfId="12572" xr:uid="{31F9F907-45AD-4A10-9A6E-F77564A0C697}"/>
    <cellStyle name="Normal 4 6 4 4 3 2" xfId="22790" xr:uid="{5C9C9CDF-1479-4F9F-A47D-89ABC68F0706}"/>
    <cellStyle name="Normal 4 6 4 4 4" xfId="23663" xr:uid="{4AFD7801-1E04-45A1-B1B9-0FE8AEB2A701}"/>
    <cellStyle name="Normal 4 6 4 4 5" xfId="17124" xr:uid="{B7013B1F-489F-47FF-B9E6-2FA8DF70055A}"/>
    <cellStyle name="Normal 4 6 4 5" xfId="8142" xr:uid="{88F66626-D965-4F44-979E-A54B7EACAB72}"/>
    <cellStyle name="Normal 4 6 4 5 2" xfId="15234" xr:uid="{6D404FE2-7AF4-4B79-8FB9-2A3798083464}"/>
    <cellStyle name="Normal 4 6 4 6" xfId="8743" xr:uid="{98A709E1-33A1-4804-BB19-9F97D6EFC764}"/>
    <cellStyle name="Normal 4 6 4 6 2" xfId="18067" xr:uid="{393A6785-ABCA-4F03-AFD6-51F15742570C}"/>
    <cellStyle name="Normal 4 6 4 7" xfId="10770" xr:uid="{2036E009-853A-4229-B0A2-44B14ACF20F3}"/>
    <cellStyle name="Normal 4 6 4 7 2" xfId="20900" xr:uid="{B625AEAC-EFED-4087-A90D-6F33AA105C1D}"/>
    <cellStyle name="Normal 4 6 4 8" xfId="25448" xr:uid="{18D7C453-89C0-4F41-9F58-AA8DF95F9E9C}"/>
    <cellStyle name="Normal 4 6 4 9" xfId="13373" xr:uid="{93456084-CC1C-4EF8-A692-547DF4F3CAA2}"/>
    <cellStyle name="Normal 4 6 5" xfId="2169" xr:uid="{5975100A-1C6E-41DA-9303-8253F7F0133F}"/>
    <cellStyle name="Normal 4 6 5 2" xfId="4956" xr:uid="{D12E7EE7-6A7F-487B-974E-1C985A2D0935}"/>
    <cellStyle name="Normal 4 6 5 2 2" xfId="10227" xr:uid="{FB534654-82C7-4AFD-A858-2A95555179ED}"/>
    <cellStyle name="Normal 4 6 5 2 2 2" xfId="29644" xr:uid="{FA5961FB-252F-4EC7-A12F-7777A9E64277}"/>
    <cellStyle name="Normal 4 6 5 2 2 3" xfId="20305" xr:uid="{595B048E-1A34-452B-9137-CD70A67FA875}"/>
    <cellStyle name="Normal 4 6 5 2 3" xfId="12905" xr:uid="{8DDAF775-A8DA-4BC0-9DCB-72B240B93A71}"/>
    <cellStyle name="Normal 4 6 5 2 3 2" xfId="23138" xr:uid="{98F829DC-6E69-4CED-8DAC-2DBA7EA7AC7E}"/>
    <cellStyle name="Normal 4 6 5 2 4" xfId="23884" xr:uid="{B2B0B390-3F4B-469C-B3FE-296C145C2061}"/>
    <cellStyle name="Normal 4 6 5 2 5" xfId="17472" xr:uid="{993EE2F7-4603-4D79-AE70-CB96F76A4807}"/>
    <cellStyle name="Normal 4 6 5 3" xfId="6032" xr:uid="{14A9C81A-E4C9-4C54-909B-680FC55B567D}"/>
    <cellStyle name="Normal 4 6 5 3 2" xfId="26689" xr:uid="{CAB69B20-E318-4165-82E6-7202B27FAB3D}"/>
    <cellStyle name="Normal 4 6 5 3 3" xfId="16612" xr:uid="{6B485697-E520-4C59-8736-23B34D5AD1AF}"/>
    <cellStyle name="Normal 4 6 5 4" xfId="9607" xr:uid="{4FCFC981-918D-4BD9-AE84-28954A9CF5A9}"/>
    <cellStyle name="Normal 4 6 5 4 2" xfId="19445" xr:uid="{760E8289-B534-44BB-B80C-2E0351E42C10}"/>
    <cellStyle name="Normal 4 6 5 5" xfId="12065" xr:uid="{218B4CEF-043D-4F0D-AE33-4348F7E9F389}"/>
    <cellStyle name="Normal 4 6 5 5 2" xfId="22278" xr:uid="{E94172DE-517A-435E-AEEC-B888ECF78C43}"/>
    <cellStyle name="Normal 4 6 5 6" xfId="25610" xr:uid="{4DB56F9E-AD2F-40FE-8B91-83F639985334}"/>
    <cellStyle name="Normal 4 6 5 7" xfId="14554" xr:uid="{81D83190-8581-4946-9EA2-5C261EDA1E5E}"/>
    <cellStyle name="Normal 4 6 6" xfId="2394" xr:uid="{7B74DBA4-E1FF-43E9-BD9D-713957379F0C}"/>
    <cellStyle name="Normal 4 6 6 2" xfId="7491" xr:uid="{1BCDD93F-9455-4619-9A32-DEF04B1E4E78}"/>
    <cellStyle name="Normal 4 6 6 2 2" xfId="26948" xr:uid="{905E6956-22C5-4558-A3A2-EFEDD8EBAC3A}"/>
    <cellStyle name="Normal 4 6 6 2 3" xfId="16206" xr:uid="{FC5AC68A-05AD-412D-828E-ED0522EC4920}"/>
    <cellStyle name="Normal 4 6 6 3" xfId="6264" xr:uid="{DF930DD5-5379-4B67-8289-51FD923C7921}"/>
    <cellStyle name="Normal 4 6 6 3 2" xfId="19039" xr:uid="{D81BBAFD-C6FB-4A2F-B1B3-69D7CA5B13C1}"/>
    <cellStyle name="Normal 4 6 6 4" xfId="11684" xr:uid="{C65BC0F9-F484-4769-BCEC-3F5B4F108AF2}"/>
    <cellStyle name="Normal 4 6 6 4 2" xfId="21872" xr:uid="{4D01A240-1076-4DF5-B702-3A791BE372F8}"/>
    <cellStyle name="Normal 4 6 6 5" xfId="24583" xr:uid="{3081D736-D058-4E0F-A87E-10664611E87A}"/>
    <cellStyle name="Normal 4 6 6 6" xfId="14071" xr:uid="{FD7CA042-0D36-40C5-8FAD-905BB442EFC3}"/>
    <cellStyle name="Normal 4 6 7" xfId="3483" xr:uid="{9358BAA4-5A15-4ED6-A240-FCCF08CF9919}"/>
    <cellStyle name="Normal 4 6 7 2" xfId="6971" xr:uid="{8CED43DA-087B-4970-9354-09280ED29E9E}"/>
    <cellStyle name="Normal 4 6 7 2 2" xfId="26607" xr:uid="{2C326998-6D46-4144-A915-CC0874A817FA}"/>
    <cellStyle name="Normal 4 6 7 2 3" xfId="15765" xr:uid="{7308196D-29F9-45A8-A12B-6E482DF27281}"/>
    <cellStyle name="Normal 4 6 7 3" xfId="9137" xr:uid="{19B31DD7-B10E-4234-B7AC-E52E8C828A5E}"/>
    <cellStyle name="Normal 4 6 7 3 2" xfId="18598" xr:uid="{6EAF6D24-9BE8-428E-8A84-98E8D8B54AE1}"/>
    <cellStyle name="Normal 4 6 7 4" xfId="11256" xr:uid="{6D774B74-F4A3-496C-9CEE-E83C4079E5C2}"/>
    <cellStyle name="Normal 4 6 7 4 2" xfId="21431" xr:uid="{C17049CA-A3C9-46B1-8FA5-94F170F83641}"/>
    <cellStyle name="Normal 4 6 7 5" xfId="23899" xr:uid="{91A017D0-5441-4712-A89D-22C47A721DAA}"/>
    <cellStyle name="Normal 4 6 7 6" xfId="13483" xr:uid="{DBE15429-AA0B-4B85-9460-3434FACD415D}"/>
    <cellStyle name="Normal 4 6 8" xfId="3215" xr:uid="{43037F09-E507-423B-A853-4D11F3168A92}"/>
    <cellStyle name="Normal 4 6 8 2" xfId="8903" xr:uid="{3031A616-D191-4491-8E76-7EE4A7241B6F}"/>
    <cellStyle name="Normal 4 6 8 2 2" xfId="18294" xr:uid="{B1F5E3C4-487C-447E-842B-77202C685837}"/>
    <cellStyle name="Normal 4 6 8 3" xfId="10976" xr:uid="{4FAC7D90-7FA6-4B31-8F40-AADBDCF029F7}"/>
    <cellStyle name="Normal 4 6 8 3 2" xfId="21127" xr:uid="{8A2AFF23-AC3A-44B2-959F-4BA53DB6EBF6}"/>
    <cellStyle name="Normal 4 6 8 4" xfId="24809" xr:uid="{525E00C7-F1F0-4C50-BADD-BAAB77279D88}"/>
    <cellStyle name="Normal 4 6 8 5" xfId="15461" xr:uid="{3E004DC1-997C-4D87-BBF8-EEBFC418F86C}"/>
    <cellStyle name="Normal 4 6 9" xfId="4418" xr:uid="{2CBEC44F-C9A1-4151-9128-5B93761F34DA}"/>
    <cellStyle name="Normal 4 6 9 2" xfId="9835" xr:uid="{FF3EFE80-4FB2-4EBF-A3A1-0E968189E519}"/>
    <cellStyle name="Normal 4 6 9 2 2" xfId="19804" xr:uid="{7ECD7ACD-FBE8-4E3F-842E-1EBBA4D30C96}"/>
    <cellStyle name="Normal 4 6 9 3" xfId="12419" xr:uid="{0F261A54-3701-441D-B5D4-0D483D102430}"/>
    <cellStyle name="Normal 4 6 9 3 2" xfId="22637" xr:uid="{C976BD1D-B146-4122-94D6-7846C1A94D68}"/>
    <cellStyle name="Normal 4 6 9 4" xfId="16971" xr:uid="{1F4328E4-5B3B-4A3D-9002-F87FB8977F16}"/>
    <cellStyle name="Normal 4 7" xfId="1175" xr:uid="{00000000-0005-0000-0000-000097040000}"/>
    <cellStyle name="Normal 4 7 10" xfId="8143" xr:uid="{76DA913E-BED0-4EEC-9FAF-932B9E0EAF53}"/>
    <cellStyle name="Normal 4 7 10 2" xfId="15235" xr:uid="{0552D239-81DB-4836-A89E-5CC198134FDB}"/>
    <cellStyle name="Normal 4 7 11" xfId="8744" xr:uid="{C2BEC0DF-F6A4-4DDD-8B18-63103EF9D311}"/>
    <cellStyle name="Normal 4 7 11 2" xfId="18068" xr:uid="{358323F7-700B-4862-82A7-89BA26278BD0}"/>
    <cellStyle name="Normal 4 7 12" xfId="10771" xr:uid="{147ABC50-AF89-42AF-9F00-8506F0400373}"/>
    <cellStyle name="Normal 4 7 12 2" xfId="20901" xr:uid="{95078785-C177-464B-A28E-F21F0236B3EE}"/>
    <cellStyle name="Normal 4 7 13" xfId="24414" xr:uid="{5DF64A33-D469-4FCC-85A2-957C19F64748}"/>
    <cellStyle name="Normal 4 7 14" xfId="13055" xr:uid="{258F8E10-9294-482C-A4C3-1FF0FB9EDEC5}"/>
    <cellStyle name="Normal 4 7 2" xfId="1176" xr:uid="{00000000-0005-0000-0000-000098040000}"/>
    <cellStyle name="Normal 4 7 2 10" xfId="10772" xr:uid="{5E677F34-2E26-489F-848E-D79EDDBF3BB3}"/>
    <cellStyle name="Normal 4 7 2 10 2" xfId="20902" xr:uid="{878EAB55-79BD-4964-9BD2-C76A09BD0E0C}"/>
    <cellStyle name="Normal 4 7 2 11" xfId="23646" xr:uid="{DA21B5FB-3235-4848-813C-CA63EFF7829C}"/>
    <cellStyle name="Normal 4 7 2 12" xfId="13216" xr:uid="{B31082D9-7E1D-4834-9B5B-55FA55677FEA}"/>
    <cellStyle name="Normal 4 7 2 2" xfId="1177" xr:uid="{00000000-0005-0000-0000-000099040000}"/>
    <cellStyle name="Normal 4 7 2 2 2" xfId="2175" xr:uid="{EE60BADC-32E8-4777-9380-53AD4BC3A5D8}"/>
    <cellStyle name="Normal 4 7 2 2 2 2" xfId="7351" xr:uid="{A3238369-1EF5-4A9B-AE03-EA7CB51C08F6}"/>
    <cellStyle name="Normal 4 7 2 2 2 2 2" xfId="28428" xr:uid="{4649A31C-9E31-4396-B9DD-44A8CEA863A0}"/>
    <cellStyle name="Normal 4 7 2 2 2 2 3" xfId="28558" xr:uid="{06FD1801-0087-41F2-B76B-D0414BC1CF4A}"/>
    <cellStyle name="Normal 4 7 2 2 2 2 4" xfId="16614" xr:uid="{D714E060-A23D-421B-97CF-76FB6A31ED3F}"/>
    <cellStyle name="Normal 4 7 2 2 2 3" xfId="6038" xr:uid="{6DE68B8F-F1B4-48EB-844F-7046E2054F4C}"/>
    <cellStyle name="Normal 4 7 2 2 2 3 2" xfId="29268" xr:uid="{F2AD3660-CDEE-4152-BC00-22DE79269ECE}"/>
    <cellStyle name="Normal 4 7 2 2 2 3 3" xfId="19447" xr:uid="{0E5F0CA7-5DB0-4560-9600-D620734484A0}"/>
    <cellStyle name="Normal 4 7 2 2 2 4" xfId="12067" xr:uid="{D19E4A81-A4EB-412F-9BBC-790A22C3F270}"/>
    <cellStyle name="Normal 4 7 2 2 2 4 2" xfId="22280" xr:uid="{132BC400-71FD-439B-A969-4D3A5B52A8D0}"/>
    <cellStyle name="Normal 4 7 2 2 2 5" xfId="25819" xr:uid="{A3567178-DD34-4DEB-9606-628ABE2C59F1}"/>
    <cellStyle name="Normal 4 7 2 2 2 6" xfId="14556" xr:uid="{898BDD0A-4774-480D-B18A-B7314CB0B705}"/>
    <cellStyle name="Normal 4 7 2 2 3" xfId="4774" xr:uid="{EA71BBB9-0B0B-49B0-8FF5-C39E9A30776B}"/>
    <cellStyle name="Normal 4 7 2 2 3 2" xfId="6977" xr:uid="{E85B43E9-7D48-4F6D-9CE7-72FA6A90CA9C}"/>
    <cellStyle name="Normal 4 7 2 2 3 2 2" xfId="29515" xr:uid="{B44B6280-DF80-4784-AF04-25C727DD02FE}"/>
    <cellStyle name="Normal 4 7 2 2 3 2 3" xfId="20108" xr:uid="{9A3342E0-F8DF-4757-865E-0325361A704D}"/>
    <cellStyle name="Normal 4 7 2 2 3 3" xfId="12723" xr:uid="{411A765F-7FFD-4F3F-A0D2-26F1E885936F}"/>
    <cellStyle name="Normal 4 7 2 2 3 3 2" xfId="22941" xr:uid="{7AC81CC8-4924-440D-A27E-F680C5A52B06}"/>
    <cellStyle name="Normal 4 7 2 2 3 4" xfId="25212" xr:uid="{19BEB639-E01C-400B-971D-EDB1A8C31DF0}"/>
    <cellStyle name="Normal 4 7 2 2 3 5" xfId="17275" xr:uid="{7E7DDE4D-DCCB-422F-B0CE-DE6751C3E0B7}"/>
    <cellStyle name="Normal 4 7 2 2 4" xfId="5513" xr:uid="{65316DA1-7D91-4DFD-A861-967DE3A16819}"/>
    <cellStyle name="Normal 4 7 2 2 4 2" xfId="28549" xr:uid="{E8B2ACA1-901A-40F7-B49F-F6E846F0FB64}"/>
    <cellStyle name="Normal 4 7 2 2 4 3" xfId="15237" xr:uid="{66AC6C0F-C4A0-4B6D-BE85-36158CD81407}"/>
    <cellStyle name="Normal 4 7 2 2 5" xfId="8746" xr:uid="{6F69831B-F65D-4785-B9B8-765C3CBD1546}"/>
    <cellStyle name="Normal 4 7 2 2 5 2" xfId="18070" xr:uid="{B0EDC3A6-E758-4264-B95D-DCF37A431918}"/>
    <cellStyle name="Normal 4 7 2 2 6" xfId="10773" xr:uid="{EEA114FE-5C6D-4CA6-A1A1-D878F543EDB9}"/>
    <cellStyle name="Normal 4 7 2 2 6 2" xfId="20903" xr:uid="{9F6D104C-3C4B-4282-878B-05DBCA8DAE84}"/>
    <cellStyle name="Normal 4 7 2 2 7" xfId="25918" xr:uid="{6FA36B56-112A-465C-B6BD-92EED02889E2}"/>
    <cellStyle name="Normal 4 7 2 2 8" xfId="13870" xr:uid="{19C81C0A-09C8-455A-8F6A-2E82C1E713C4}"/>
    <cellStyle name="Normal 4 7 2 3" xfId="2174" xr:uid="{A7B02586-4B14-4A63-B0BE-3F687E14F669}"/>
    <cellStyle name="Normal 4 7 2 3 2" xfId="4957" xr:uid="{EA2BAF0C-0564-49FF-ABE5-47A44FBD161F}"/>
    <cellStyle name="Normal 4 7 2 3 2 2" xfId="10228" xr:uid="{7071A814-DF0E-4A75-B240-BC6C2240B79E}"/>
    <cellStyle name="Normal 4 7 2 3 2 2 2" xfId="29645" xr:uid="{5BD1A3E9-12F7-4743-9F4B-EF3786E4E8FE}"/>
    <cellStyle name="Normal 4 7 2 3 2 2 3" xfId="20306" xr:uid="{92398731-670F-4D5A-B0AC-07DBA8A9783F}"/>
    <cellStyle name="Normal 4 7 2 3 2 3" xfId="12906" xr:uid="{4723794A-5C8E-4345-818E-828E34781F9B}"/>
    <cellStyle name="Normal 4 7 2 3 2 3 2" xfId="23139" xr:uid="{7688C35B-F03B-45AE-84D9-6A6EB7654536}"/>
    <cellStyle name="Normal 4 7 2 3 2 4" xfId="24058" xr:uid="{D8F70A0D-203B-4DD3-9BFB-C573B444ED45}"/>
    <cellStyle name="Normal 4 7 2 3 2 5" xfId="17473" xr:uid="{E333AE5B-7CEC-435F-9315-C5273E3A7712}"/>
    <cellStyle name="Normal 4 7 2 3 3" xfId="6037" xr:uid="{DBB10DA7-F450-43B4-B8FA-23AF1D9155FE}"/>
    <cellStyle name="Normal 4 7 2 3 3 2" xfId="27441" xr:uid="{C1F77A28-F00B-4E73-8F49-880B22F2E66B}"/>
    <cellStyle name="Normal 4 7 2 3 3 3" xfId="16615" xr:uid="{2B630F01-C1FB-40CD-B9B8-132A7CA128BC}"/>
    <cellStyle name="Normal 4 7 2 3 4" xfId="9608" xr:uid="{0B965163-9714-49EF-AEA3-BB8413E4536F}"/>
    <cellStyle name="Normal 4 7 2 3 4 2" xfId="19448" xr:uid="{D53746C3-6398-452A-A9E2-F18C67871357}"/>
    <cellStyle name="Normal 4 7 2 3 5" xfId="12068" xr:uid="{CC422498-AC7E-4FD8-B7D7-51B8999FF9D6}"/>
    <cellStyle name="Normal 4 7 2 3 5 2" xfId="22281" xr:uid="{3CD689CD-B960-4BCB-9143-F9CCECBEC8A9}"/>
    <cellStyle name="Normal 4 7 2 3 6" xfId="25524" xr:uid="{D3FF2310-E082-4302-8169-6E8D74B10DD4}"/>
    <cellStyle name="Normal 4 7 2 3 7" xfId="14557" xr:uid="{EF8EE9D8-1CEF-4DFE-8353-5ADB5518D2D7}"/>
    <cellStyle name="Normal 4 7 2 4" xfId="2667" xr:uid="{DCCD5B0B-5CA4-41CC-83EF-5C77CECC401A}"/>
    <cellStyle name="Normal 4 7 2 4 2" xfId="7674" xr:uid="{E6C061F1-52F8-4DAA-9D58-6EBA94117946}"/>
    <cellStyle name="Normal 4 7 2 4 2 2" xfId="28779" xr:uid="{2E0E5F98-73D0-4E76-8D36-17D4BD32ADA0}"/>
    <cellStyle name="Normal 4 7 2 4 2 3" xfId="16613" xr:uid="{E3A9D7AA-BC58-48F6-8BDF-8286DCDCADB1}"/>
    <cellStyle name="Normal 4 7 2 4 3" xfId="6515" xr:uid="{956C4612-D0F4-4319-8EF2-A61785BDA7E0}"/>
    <cellStyle name="Normal 4 7 2 4 3 2" xfId="19446" xr:uid="{04CCE883-1F9B-461D-9188-198C1CF3D64C}"/>
    <cellStyle name="Normal 4 7 2 4 4" xfId="12066" xr:uid="{55E263BD-43CD-4112-B330-E2143C4D4E9D}"/>
    <cellStyle name="Normal 4 7 2 4 4 2" xfId="22279" xr:uid="{69BDBBCC-D6B2-436E-81B0-0AE8B3FD21E9}"/>
    <cellStyle name="Normal 4 7 2 4 5" xfId="24877" xr:uid="{F023035D-615B-402D-8C28-329915F36A55}"/>
    <cellStyle name="Normal 4 7 2 4 6" xfId="14555" xr:uid="{5A6E83FC-EEDF-4A79-95E1-F231776FAFD5}"/>
    <cellStyle name="Normal 4 7 2 5" xfId="3507" xr:uid="{DED2C9F8-8ECB-4A4B-B2C3-834C46129628}"/>
    <cellStyle name="Normal 4 7 2 5 2" xfId="6976" xr:uid="{6146E688-30F5-48A4-AE9A-FE3640BA4728}"/>
    <cellStyle name="Normal 4 7 2 5 2 2" xfId="26908" xr:uid="{411938B8-3EA6-40BA-8B89-128803FE9CB1}"/>
    <cellStyle name="Normal 4 7 2 5 2 3" xfId="15799" xr:uid="{9A10CB5C-25A5-49C1-A0B4-9179DD066A53}"/>
    <cellStyle name="Normal 4 7 2 5 3" xfId="9161" xr:uid="{2D2FE554-D571-4396-8F8B-2C8C4AD25EDD}"/>
    <cellStyle name="Normal 4 7 2 5 3 2" xfId="18632" xr:uid="{19B49CCA-6410-48F5-BE9A-AF28AEE802A4}"/>
    <cellStyle name="Normal 4 7 2 5 4" xfId="11290" xr:uid="{279C64BB-7881-49F2-BDCD-0883AE017095}"/>
    <cellStyle name="Normal 4 7 2 5 4 2" xfId="21465" xr:uid="{9658D190-65DA-4432-ADB7-A638463EA096}"/>
    <cellStyle name="Normal 4 7 2 5 5" xfId="23668" xr:uid="{C6684A78-C46E-4F0F-85A5-02CA57268420}"/>
    <cellStyle name="Normal 4 7 2 5 6" xfId="13517" xr:uid="{6C0D70C5-60E9-474E-879F-72E0D9C83A99}"/>
    <cellStyle name="Normal 4 7 2 6" xfId="3392" xr:uid="{A82B612E-98B0-41B2-95B9-C1A26CAA4525}"/>
    <cellStyle name="Normal 4 7 2 6 2" xfId="9058" xr:uid="{35A53FA4-455F-45F0-9B95-377291EAE09C}"/>
    <cellStyle name="Normal 4 7 2 6 2 2" xfId="18487" xr:uid="{BD1000B8-0554-4459-8947-6F47A632D319}"/>
    <cellStyle name="Normal 4 7 2 6 3" xfId="11153" xr:uid="{93A06715-B364-4498-A3A8-BA8979FC05F1}"/>
    <cellStyle name="Normal 4 7 2 6 3 2" xfId="21320" xr:uid="{460F77A9-52FA-4766-977D-D4997E2D7F5D}"/>
    <cellStyle name="Normal 4 7 2 6 4" xfId="25031" xr:uid="{F17CD45C-D1A8-4CEE-878E-D3C153F9C5D9}"/>
    <cellStyle name="Normal 4 7 2 6 5" xfId="15654" xr:uid="{AA2581F0-34F1-4386-843F-CE35B21B97FC}"/>
    <cellStyle name="Normal 4 7 2 7" xfId="4363" xr:uid="{711F557F-0B14-4F5D-934D-E2E673AAB90F}"/>
    <cellStyle name="Normal 4 7 2 7 2" xfId="9797" xr:uid="{544DF8EF-91B8-4A88-A5AF-4FC23CA4D29F}"/>
    <cellStyle name="Normal 4 7 2 7 2 2" xfId="19757" xr:uid="{A99B7F6F-5C1D-41C7-BC2D-1D9F22448599}"/>
    <cellStyle name="Normal 4 7 2 7 3" xfId="12372" xr:uid="{0E7B1ED6-C86A-4F63-84AD-FB3D64D41DDB}"/>
    <cellStyle name="Normal 4 7 2 7 3 2" xfId="22590" xr:uid="{32CFF309-A080-4EE7-97EE-BE29FF6006DF}"/>
    <cellStyle name="Normal 4 7 2 7 4" xfId="16924" xr:uid="{6C49EAFF-ACF2-46E6-BD74-63F3F3ECAE5F}"/>
    <cellStyle name="Normal 4 7 2 8" xfId="8144" xr:uid="{23E31C22-8534-496F-A9CC-306422CF3CCE}"/>
    <cellStyle name="Normal 4 7 2 8 2" xfId="15236" xr:uid="{69A161AC-C521-4AFA-911C-816D84596BB6}"/>
    <cellStyle name="Normal 4 7 2 9" xfId="8745" xr:uid="{EFC7673D-4B39-4E53-9DF2-7358141AAFA4}"/>
    <cellStyle name="Normal 4 7 2 9 2" xfId="18069" xr:uid="{0A8FBB42-C0B7-4AE4-8A39-DCA80C70CC04}"/>
    <cellStyle name="Normal 4 7 3" xfId="1178" xr:uid="{00000000-0005-0000-0000-00009A040000}"/>
    <cellStyle name="Normal 4 7 3 10" xfId="23799" xr:uid="{90A60F41-E574-4929-BC04-DF108781EB66}"/>
    <cellStyle name="Normal 4 7 3 11" xfId="13374" xr:uid="{CBE135A2-B8AC-42DC-9928-F146757AF495}"/>
    <cellStyle name="Normal 4 7 3 2" xfId="2176" xr:uid="{A018F0E9-FE5D-4BD3-BC55-5C0B3E0C10E7}"/>
    <cellStyle name="Normal 4 7 3 2 2" xfId="2669" xr:uid="{21B9C16A-D800-40DB-BD60-9DC495D24C04}"/>
    <cellStyle name="Normal 4 7 3 2 2 2" xfId="7676" xr:uid="{C03B249A-7217-4D35-89A2-77199F3F1FBF}"/>
    <cellStyle name="Normal 4 7 3 2 2 2 2" xfId="28226" xr:uid="{C9EF90CA-77F8-435E-BE9A-594BC9A63121}"/>
    <cellStyle name="Normal 4 7 3 2 2 2 3" xfId="16617" xr:uid="{BD360BD5-3A45-47CA-87B4-28CAA496D20D}"/>
    <cellStyle name="Normal 4 7 3 2 2 3" xfId="6517" xr:uid="{B699C1CD-534A-417C-A167-08706870EA10}"/>
    <cellStyle name="Normal 4 7 3 2 2 3 2" xfId="19450" xr:uid="{7BA18B6A-A477-4FAE-9FD3-8815497C3727}"/>
    <cellStyle name="Normal 4 7 3 2 2 4" xfId="12070" xr:uid="{BD0D42A8-3CA2-4DF5-9239-E7F2425178ED}"/>
    <cellStyle name="Normal 4 7 3 2 2 4 2" xfId="22283" xr:uid="{6B0C52CA-D01A-4504-A9CF-99A3529AC9B9}"/>
    <cellStyle name="Normal 4 7 3 2 2 5" xfId="24775" xr:uid="{342357B8-E19D-486D-B299-1B27B5105C96}"/>
    <cellStyle name="Normal 4 7 3 2 2 6" xfId="14559" xr:uid="{967CF273-585A-4A35-AF77-84280751A564}"/>
    <cellStyle name="Normal 4 7 3 2 3" xfId="4775" xr:uid="{1F4DC09B-4E29-47C5-9A81-82B310513280}"/>
    <cellStyle name="Normal 4 7 3 2 3 2" xfId="10062" xr:uid="{CDDE5A43-F657-45A0-8102-81A20BF2DF30}"/>
    <cellStyle name="Normal 4 7 3 2 3 2 2" xfId="29516" xr:uid="{DFCA88AF-8DED-4445-87A1-3BC214D59CDB}"/>
    <cellStyle name="Normal 4 7 3 2 3 2 3" xfId="20109" xr:uid="{5BE9DC9B-33F0-4192-979F-E9083A14FE91}"/>
    <cellStyle name="Normal 4 7 3 2 3 3" xfId="12724" xr:uid="{4127F327-A09C-469B-A3F0-A358DBD01DED}"/>
    <cellStyle name="Normal 4 7 3 2 3 3 2" xfId="22942" xr:uid="{0D8DA2EB-9186-4F19-8D8C-A891DD980578}"/>
    <cellStyle name="Normal 4 7 3 2 3 4" xfId="26015" xr:uid="{DA55131F-1DDA-4D8B-BCD7-C3489EFE4AB4}"/>
    <cellStyle name="Normal 4 7 3 2 3 5" xfId="17276" xr:uid="{2A92E669-2121-41BA-876E-898B5E16C99E}"/>
    <cellStyle name="Normal 4 7 3 2 4" xfId="6039" xr:uid="{91E67580-1AB5-4361-8B50-009F52CEFCDE}"/>
    <cellStyle name="Normal 4 7 3 2 4 2" xfId="28986" xr:uid="{83A9094B-96B4-4D9F-90AF-E27CABB3F5B8}"/>
    <cellStyle name="Normal 4 7 3 2 4 3" xfId="16076" xr:uid="{A4B368B1-6172-48D9-8F4B-21EBE197C469}"/>
    <cellStyle name="Normal 4 7 3 2 5" xfId="9398" xr:uid="{B2B08DDE-DC94-4948-8DF9-82C70894EF19}"/>
    <cellStyle name="Normal 4 7 3 2 5 2" xfId="18909" xr:uid="{E6C80532-5DA2-4969-92C5-CA0C29A53F55}"/>
    <cellStyle name="Normal 4 7 3 2 6" xfId="11565" xr:uid="{17BF072F-B4FB-46C1-B6E1-AC8D7F18AB1B}"/>
    <cellStyle name="Normal 4 7 3 2 6 2" xfId="21742" xr:uid="{D1B6B715-CFF8-4327-BF1D-C8B09A7B46D3}"/>
    <cellStyle name="Normal 4 7 3 2 7" xfId="23525" xr:uid="{601D67B6-347A-4164-9054-D70290AF5333}"/>
    <cellStyle name="Normal 4 7 3 2 8" xfId="13871" xr:uid="{EDA1C705-2737-4E52-9C17-B2599E9C1A68}"/>
    <cellStyle name="Normal 4 7 3 3" xfId="2670" xr:uid="{F0E81F4C-51BB-4CB6-9577-97A0A73535F8}"/>
    <cellStyle name="Normal 4 7 3 3 2" xfId="4958" xr:uid="{4F7734BD-F7BB-48D1-84F7-5A6E5FCDED4F}"/>
    <cellStyle name="Normal 4 7 3 3 2 2" xfId="10229" xr:uid="{B54AC2B7-CF74-4E72-96C9-84E0F5F2E919}"/>
    <cellStyle name="Normal 4 7 3 3 2 2 2" xfId="29646" xr:uid="{455B2EAA-3DD9-4D02-AA07-7E2DF421812B}"/>
    <cellStyle name="Normal 4 7 3 3 2 2 3" xfId="20307" xr:uid="{B710A8DC-9670-4FA6-90B4-08289AEF9D7F}"/>
    <cellStyle name="Normal 4 7 3 3 2 3" xfId="12907" xr:uid="{F6B36BA3-C54D-46FC-85AC-8F20F8C55EFE}"/>
    <cellStyle name="Normal 4 7 3 3 2 3 2" xfId="23140" xr:uid="{40CE03E7-702C-4350-A22B-1F6625D66AA4}"/>
    <cellStyle name="Normal 4 7 3 3 2 4" xfId="26093" xr:uid="{B1F14BF7-6DFB-4151-93C6-1A0D3F50AE5F}"/>
    <cellStyle name="Normal 4 7 3 3 2 5" xfId="17474" xr:uid="{50AB9A93-D8AA-4855-852D-D9EF7EC7BAB3}"/>
    <cellStyle name="Normal 4 7 3 3 3" xfId="6518" xr:uid="{B987F9FD-24DC-4086-859F-53F98ACAA202}"/>
    <cellStyle name="Normal 4 7 3 3 3 2" xfId="28483" xr:uid="{A896F826-1295-44B5-BC39-83DA07D6D744}"/>
    <cellStyle name="Normal 4 7 3 3 3 3" xfId="16618" xr:uid="{3D369E33-8699-45C8-80B3-F1639F0C2D46}"/>
    <cellStyle name="Normal 4 7 3 3 4" xfId="9609" xr:uid="{961665A2-4D17-4A35-96B3-61E2B16C40E2}"/>
    <cellStyle name="Normal 4 7 3 3 4 2" xfId="19451" xr:uid="{2855E0A3-52BA-457B-A205-AE5DA2F41DDC}"/>
    <cellStyle name="Normal 4 7 3 3 5" xfId="12071" xr:uid="{6E5B00CD-CC50-451F-B48B-61BCE3B2EBE5}"/>
    <cellStyle name="Normal 4 7 3 3 5 2" xfId="22284" xr:uid="{0CC0B2E9-164E-439A-97F7-AE4277761FDE}"/>
    <cellStyle name="Normal 4 7 3 3 6" xfId="25504" xr:uid="{D6BC1F0D-64FE-473C-B94A-C6DCAA04E401}"/>
    <cellStyle name="Normal 4 7 3 3 7" xfId="14560" xr:uid="{2C2AF487-7F32-4C55-9069-D57FCEDB0674}"/>
    <cellStyle name="Normal 4 7 3 4" xfId="2668" xr:uid="{74021DA3-3BEB-4FF4-8037-1C745AE43E92}"/>
    <cellStyle name="Normal 4 7 3 4 2" xfId="7675" xr:uid="{8702258D-F92B-4D9A-BEE0-DFC74FD5A447}"/>
    <cellStyle name="Normal 4 7 3 4 2 2" xfId="28089" xr:uid="{B6BD3E70-68B0-41AB-BAF4-591D2B34BBF4}"/>
    <cellStyle name="Normal 4 7 3 4 2 3" xfId="16616" xr:uid="{E0887208-1D40-42C8-B8D6-9C3E0961EEA0}"/>
    <cellStyle name="Normal 4 7 3 4 3" xfId="6516" xr:uid="{CDE7563A-A26C-4FD5-A4DC-A2650633B268}"/>
    <cellStyle name="Normal 4 7 3 4 3 2" xfId="19449" xr:uid="{60946BC0-A5C8-4901-9EAC-3F460C07F9DC}"/>
    <cellStyle name="Normal 4 7 3 4 4" xfId="12069" xr:uid="{92ACA299-EB75-4C8D-890B-FEDAD68E3FE8}"/>
    <cellStyle name="Normal 4 7 3 4 4 2" xfId="22282" xr:uid="{D3C34597-B0A0-4A28-BB98-D1ADDAD7BB9E}"/>
    <cellStyle name="Normal 4 7 3 4 5" xfId="24977" xr:uid="{E96C98D5-348D-41D6-918C-8DCE65E9159E}"/>
    <cellStyle name="Normal 4 7 3 4 6" xfId="14558" xr:uid="{BF5500F1-73A1-4DAD-908A-5F917630D789}"/>
    <cellStyle name="Normal 4 7 3 5" xfId="3593" xr:uid="{E369DD17-F506-43F4-ACB8-165F08595EF7}"/>
    <cellStyle name="Normal 4 7 3 5 2" xfId="6978" xr:uid="{A5EFA8B7-B53F-4584-B130-3EEAF25CBBB9}"/>
    <cellStyle name="Normal 4 7 3 5 2 2" xfId="26970" xr:uid="{0B9942B4-7781-46F3-810F-17F3FCF6BC8A}"/>
    <cellStyle name="Normal 4 7 3 5 2 3" xfId="15902" xr:uid="{713CD204-453D-4EE2-BF93-04F64BE46A9F}"/>
    <cellStyle name="Normal 4 7 3 5 3" xfId="9247" xr:uid="{C1E95763-0D45-4754-9839-9C471502EE9F}"/>
    <cellStyle name="Normal 4 7 3 5 3 2" xfId="18735" xr:uid="{C5E3F384-F743-4344-8D4D-C62DE0C441D5}"/>
    <cellStyle name="Normal 4 7 3 5 4" xfId="11391" xr:uid="{C440CDF5-B778-4FB9-8B1B-9D002FA1470B}"/>
    <cellStyle name="Normal 4 7 3 5 4 2" xfId="21568" xr:uid="{B0B04D63-209D-4C8E-9CD4-F9712C932E3D}"/>
    <cellStyle name="Normal 4 7 3 5 5" xfId="24823" xr:uid="{020D3498-5B01-46B6-917F-1DEE6AFB8CDE}"/>
    <cellStyle name="Normal 4 7 3 5 6" xfId="13620" xr:uid="{DFB00055-7265-40DA-A711-E88E38FA1DE3}"/>
    <cellStyle name="Normal 4 7 3 6" xfId="4624" xr:uid="{99DA2B3F-0A9E-4081-9A57-5AB502D39756}"/>
    <cellStyle name="Normal 4 7 3 6 2" xfId="9956" xr:uid="{7B2C288A-152F-4D16-B6E8-888EF8210735}"/>
    <cellStyle name="Normal 4 7 3 6 2 2" xfId="19958" xr:uid="{3298000F-7DFD-41D8-A5E9-62FC4936FB6D}"/>
    <cellStyle name="Normal 4 7 3 6 3" xfId="12573" xr:uid="{9D7576C4-61D8-4CBA-A03D-D59C73D7C704}"/>
    <cellStyle name="Normal 4 7 3 6 3 2" xfId="22791" xr:uid="{90C82033-CE25-44AA-BEE5-41B49545F55E}"/>
    <cellStyle name="Normal 4 7 3 6 4" xfId="24805" xr:uid="{D29D543F-ABF2-4A3E-8185-EFE6FF98634C}"/>
    <cellStyle name="Normal 4 7 3 6 5" xfId="17125" xr:uid="{80A93319-983B-4DDB-AC97-BD30D44CC378}"/>
    <cellStyle name="Normal 4 7 3 7" xfId="8145" xr:uid="{22D75558-C300-4133-8AAC-FBD7D3CE3213}"/>
    <cellStyle name="Normal 4 7 3 7 2" xfId="15238" xr:uid="{96726C57-953A-4C24-B13F-AF336DA385D1}"/>
    <cellStyle name="Normal 4 7 3 8" xfId="8747" xr:uid="{305BD0B4-00A4-4630-AD7E-0A3AB875AF1F}"/>
    <cellStyle name="Normal 4 7 3 8 2" xfId="18071" xr:uid="{EEBF7907-4C68-400C-A5B7-F1FDB9BA78E7}"/>
    <cellStyle name="Normal 4 7 3 9" xfId="10774" xr:uid="{2C459187-C047-4DA0-A6F5-4A485CF21BCA}"/>
    <cellStyle name="Normal 4 7 3 9 2" xfId="20904" xr:uid="{FFB89688-8C7C-4265-A06E-88B8DE4757BB}"/>
    <cellStyle name="Normal 4 7 4" xfId="1179" xr:uid="{00000000-0005-0000-0000-00009B040000}"/>
    <cellStyle name="Normal 4 7 4 2" xfId="2671" xr:uid="{9A25F105-B23E-4401-8BF6-5D099B846193}"/>
    <cellStyle name="Normal 4 7 4 2 2" xfId="7677" xr:uid="{F981968B-0D98-4833-B109-14F24C0F4642}"/>
    <cellStyle name="Normal 4 7 4 2 2 2" xfId="27580" xr:uid="{9363FADC-D203-4C59-BD55-F6EB8DE142A3}"/>
    <cellStyle name="Normal 4 7 4 2 2 3" xfId="16619" xr:uid="{FC3CD2B0-C84D-4E4F-A827-B195A5A62E03}"/>
    <cellStyle name="Normal 4 7 4 2 3" xfId="6519" xr:uid="{251F5BC0-FB1C-47B8-ADB4-0B7687D5282E}"/>
    <cellStyle name="Normal 4 7 4 2 3 2" xfId="19452" xr:uid="{E7C9DA44-FE81-4DFE-AAA4-5DF3A5DC017E}"/>
    <cellStyle name="Normal 4 7 4 2 4" xfId="12072" xr:uid="{F9B97D3C-C7C9-410B-849D-1CD4EEBCAE42}"/>
    <cellStyle name="Normal 4 7 4 2 4 2" xfId="22285" xr:uid="{D3C454AF-377D-4225-BBB2-1B6B11E37112}"/>
    <cellStyle name="Normal 4 7 4 2 5" xfId="25994" xr:uid="{3A5F90B5-9CCF-4C65-B885-26863B13764C}"/>
    <cellStyle name="Normal 4 7 4 2 6" xfId="14561" xr:uid="{4C6E990C-68B1-4853-B07D-B751DF3BEA51}"/>
    <cellStyle name="Normal 4 7 4 3" xfId="4773" xr:uid="{2343C090-4EFD-417E-A11D-A96A270251C3}"/>
    <cellStyle name="Normal 4 7 4 3 2" xfId="10061" xr:uid="{3FDBA43B-3D6C-4955-816D-184822C37D8B}"/>
    <cellStyle name="Normal 4 7 4 3 2 2" xfId="29514" xr:uid="{82F60551-4941-4669-B033-F742D322F56B}"/>
    <cellStyle name="Normal 4 7 4 3 2 3" xfId="20107" xr:uid="{8E8243CF-5B78-4FB1-BC74-D695F6B6DC27}"/>
    <cellStyle name="Normal 4 7 4 3 3" xfId="12722" xr:uid="{E4DD93CE-9C58-425D-8670-4EECAEA44CD7}"/>
    <cellStyle name="Normal 4 7 4 3 3 2" xfId="22940" xr:uid="{B2E1CE60-259C-4CAC-8355-09EAB7D4A1AF}"/>
    <cellStyle name="Normal 4 7 4 3 4" xfId="25181" xr:uid="{3A271F32-31F5-41E6-94CC-D1B2E9070B47}"/>
    <cellStyle name="Normal 4 7 4 3 5" xfId="17274" xr:uid="{FBFA960A-321C-4FE4-B74E-6921FA83A56D}"/>
    <cellStyle name="Normal 4 7 4 4" xfId="6040" xr:uid="{5013BDC0-055B-4135-A4F7-FA80A920E0BB}"/>
    <cellStyle name="Normal 4 7 4 4 2" xfId="27545" xr:uid="{00129BBD-7E04-42B2-B2C0-BE6B37101F87}"/>
    <cellStyle name="Normal 4 7 4 4 3" xfId="15239" xr:uid="{564E6A61-B972-4569-8928-B066300EA534}"/>
    <cellStyle name="Normal 4 7 4 5" xfId="8748" xr:uid="{9088E0D5-8A6F-4987-9EAC-3DB12DA38EA4}"/>
    <cellStyle name="Normal 4 7 4 5 2" xfId="18072" xr:uid="{6421EE96-20FF-4AE2-8F30-59D498D131AC}"/>
    <cellStyle name="Normal 4 7 4 6" xfId="10775" xr:uid="{23D30D14-2023-4F3B-BDAE-F92BC3DD29AA}"/>
    <cellStyle name="Normal 4 7 4 6 2" xfId="20905" xr:uid="{3015A9C3-3FAF-4C89-9FCE-06ADB1940E0C}"/>
    <cellStyle name="Normal 4 7 4 7" xfId="24199" xr:uid="{457185B6-27F1-4E7E-97AB-9A2866E7ED04}"/>
    <cellStyle name="Normal 4 7 4 8" xfId="13869" xr:uid="{8B1F2A3E-8E30-4F27-8BD6-E9A7A807E701}"/>
    <cellStyle name="Normal 4 7 5" xfId="2173" xr:uid="{33E14527-640A-4511-9B3C-8DAA4950663C}"/>
    <cellStyle name="Normal 4 7 5 2" xfId="4959" xr:uid="{0B4C94A1-32F6-4A69-B5D3-77822E7508B5}"/>
    <cellStyle name="Normal 4 7 5 2 2" xfId="10230" xr:uid="{2D882105-AFC3-4936-AB62-1DF9B682C6B8}"/>
    <cellStyle name="Normal 4 7 5 2 2 2" xfId="29647" xr:uid="{F449BDF3-96D2-4949-B4D5-2F77DAC22D58}"/>
    <cellStyle name="Normal 4 7 5 2 2 3" xfId="20308" xr:uid="{055EFBA3-C2AD-48C8-8CD0-41A4C609B572}"/>
    <cellStyle name="Normal 4 7 5 2 3" xfId="12908" xr:uid="{2D2AE169-9975-48E2-9307-519F1943E32C}"/>
    <cellStyle name="Normal 4 7 5 2 3 2" xfId="23141" xr:uid="{0C2785AB-776B-42A1-9950-A48AD68156A0}"/>
    <cellStyle name="Normal 4 7 5 2 4" xfId="24073" xr:uid="{7FBE6409-D965-4BEF-A4E0-7618181D39A1}"/>
    <cellStyle name="Normal 4 7 5 2 5" xfId="17475" xr:uid="{991D715D-2643-4A98-BFE0-13D820BABED8}"/>
    <cellStyle name="Normal 4 7 5 3" xfId="6036" xr:uid="{9F2F1EC6-E690-4045-BDA6-68C42960B823}"/>
    <cellStyle name="Normal 4 7 5 3 2" xfId="28765" xr:uid="{ADF997E8-F42E-4074-B721-B9051EFEE5BA}"/>
    <cellStyle name="Normal 4 7 5 3 3" xfId="16620" xr:uid="{992D2D42-8050-4765-9A3E-446B16807941}"/>
    <cellStyle name="Normal 4 7 5 4" xfId="9610" xr:uid="{F8832C11-6EFA-467C-85C7-6F828CE9861C}"/>
    <cellStyle name="Normal 4 7 5 4 2" xfId="19453" xr:uid="{54564714-1389-495D-90EF-4BCF0DF583CF}"/>
    <cellStyle name="Normal 4 7 5 5" xfId="12073" xr:uid="{1D7071A0-4DC1-4F46-BDBB-F65F0141F969}"/>
    <cellStyle name="Normal 4 7 5 5 2" xfId="22286" xr:uid="{A1D7ACE5-074F-4B0C-9A73-BC1AF6A2CD67}"/>
    <cellStyle name="Normal 4 7 5 6" xfId="24651" xr:uid="{30916497-4586-4BC7-AFC4-FEFB2D496796}"/>
    <cellStyle name="Normal 4 7 5 7" xfId="14562" xr:uid="{FA496CC5-FA5D-48A3-BFB1-D7D4A5EAC881}"/>
    <cellStyle name="Normal 4 7 6" xfId="2395" xr:uid="{F7AF450E-647E-437B-83B9-EF46FA1E6CE4}"/>
    <cellStyle name="Normal 4 7 6 2" xfId="7492" xr:uid="{75C1F504-2503-4AF2-8CA8-CDB08AD063DD}"/>
    <cellStyle name="Normal 4 7 6 2 2" xfId="26470" xr:uid="{388A3DCE-059D-4474-987C-0ADB269F163C}"/>
    <cellStyle name="Normal 4 7 6 2 3" xfId="16207" xr:uid="{E70955DD-BED7-4B1D-9285-1195FA95146B}"/>
    <cellStyle name="Normal 4 7 6 3" xfId="6265" xr:uid="{B41AC7A1-CCAA-4A9F-A09E-D74BE9A653E4}"/>
    <cellStyle name="Normal 4 7 6 3 2" xfId="19040" xr:uid="{25200131-A620-45A5-8207-EABE322FB103}"/>
    <cellStyle name="Normal 4 7 6 4" xfId="11685" xr:uid="{845FF5B1-C944-4DBA-8494-99BA0AE60B5D}"/>
    <cellStyle name="Normal 4 7 6 4 2" xfId="21873" xr:uid="{C896B571-034D-4AD0-B337-1FBC61B094CB}"/>
    <cellStyle name="Normal 4 7 6 5" xfId="24254" xr:uid="{D7E7D65B-8EE2-4AE6-9359-A118ECCB6034}"/>
    <cellStyle name="Normal 4 7 6 6" xfId="14072" xr:uid="{062C8C4E-F04C-4817-A503-FE83B258EA05}"/>
    <cellStyle name="Normal 4 7 7" xfId="3457" xr:uid="{E61FF0BA-F16E-485F-A083-B144F41ABAE3}"/>
    <cellStyle name="Normal 4 7 7 2" xfId="6975" xr:uid="{9D594050-E8F1-4227-B0E5-49780724BB28}"/>
    <cellStyle name="Normal 4 7 7 2 2" xfId="27083" xr:uid="{24B840C0-EED5-4D05-90FA-36C207E1A0B4}"/>
    <cellStyle name="Normal 4 7 7 2 3" xfId="15739" xr:uid="{E848FEBF-97FA-4ECD-BEB8-4F6F3AAC4C9F}"/>
    <cellStyle name="Normal 4 7 7 3" xfId="9111" xr:uid="{0426E5A0-D1A3-4F19-BCB4-514FE4FA4559}"/>
    <cellStyle name="Normal 4 7 7 3 2" xfId="18572" xr:uid="{EACD88D0-35CD-44B8-A345-6C118ABA4053}"/>
    <cellStyle name="Normal 4 7 7 4" xfId="11230" xr:uid="{76D69822-2229-436B-8F0A-A9037FFFDEAD}"/>
    <cellStyle name="Normal 4 7 7 4 2" xfId="21405" xr:uid="{EC5A3264-0DA2-4079-9DAB-9D15F3EE2E05}"/>
    <cellStyle name="Normal 4 7 7 5" xfId="25886" xr:uid="{75A4E594-270A-4E90-8C49-504F2D856F7D}"/>
    <cellStyle name="Normal 4 7 7 6" xfId="13457" xr:uid="{BDCA7F54-166B-4F32-A397-4B92C3ECD1BF}"/>
    <cellStyle name="Normal 4 7 8" xfId="3249" xr:uid="{D46AE12F-28D1-47E3-9A62-ECB4F8B014CD}"/>
    <cellStyle name="Normal 4 7 8 2" xfId="8937" xr:uid="{DCB795AD-0A22-44EF-90A1-6424E83773A4}"/>
    <cellStyle name="Normal 4 7 8 2 2" xfId="18328" xr:uid="{737FC991-EA02-44BD-B1C6-9C602910CE59}"/>
    <cellStyle name="Normal 4 7 8 3" xfId="11010" xr:uid="{40B3D0EE-EB3F-4629-8547-1A8046D2C292}"/>
    <cellStyle name="Normal 4 7 8 3 2" xfId="21161" xr:uid="{8F526B50-F0FA-471F-9453-F0F0981BA11E}"/>
    <cellStyle name="Normal 4 7 8 4" xfId="25766" xr:uid="{CB90F751-3D6E-499B-AD82-D741585D85C7}"/>
    <cellStyle name="Normal 4 7 8 5" xfId="15495" xr:uid="{C6116E0E-D269-47A6-A38C-1E81F425C621}"/>
    <cellStyle name="Normal 4 7 9" xfId="4419" xr:uid="{02D5A1A4-B689-4B3D-977D-32F0DA11A3C5}"/>
    <cellStyle name="Normal 4 7 9 2" xfId="9836" xr:uid="{17DB4D85-534B-42EE-A658-1EE0D2F37450}"/>
    <cellStyle name="Normal 4 7 9 2 2" xfId="19805" xr:uid="{96725572-3635-433D-8980-5EB975CFB05C}"/>
    <cellStyle name="Normal 4 7 9 3" xfId="12420" xr:uid="{815C1A28-4DE4-4188-9755-6B4C01D5263A}"/>
    <cellStyle name="Normal 4 7 9 3 2" xfId="22638" xr:uid="{963D9CC8-BC43-4311-85B2-DF916F534808}"/>
    <cellStyle name="Normal 4 7 9 4" xfId="16972" xr:uid="{3AE17889-06DA-455A-BC0C-B6C2F5A943DB}"/>
    <cellStyle name="Normal 4 8" xfId="1180" xr:uid="{00000000-0005-0000-0000-00009C040000}"/>
    <cellStyle name="Normal 4 8 10" xfId="8749" xr:uid="{31D8F916-EBBC-42E8-94C2-C4FA2139384F}"/>
    <cellStyle name="Normal 4 8 10 2" xfId="18073" xr:uid="{301FEDAB-C9AD-4CDE-9746-6BD274DD4B9E}"/>
    <cellStyle name="Normal 4 8 11" xfId="10776" xr:uid="{35EE13C3-F938-42EF-A6A9-57A6D38C4430}"/>
    <cellStyle name="Normal 4 8 11 2" xfId="20906" xr:uid="{2626218F-9240-4798-BA35-F970E0F5D40E}"/>
    <cellStyle name="Normal 4 8 12" xfId="25494" xr:uid="{ABBFEF7B-ECA0-4DF5-B62B-280B09AAF782}"/>
    <cellStyle name="Normal 4 8 13" xfId="13038" xr:uid="{B054729A-5A04-49BD-9C40-3259652A7413}"/>
    <cellStyle name="Normal 4 8 2" xfId="1181" xr:uid="{00000000-0005-0000-0000-00009D040000}"/>
    <cellStyle name="Normal 4 8 2 10" xfId="10777" xr:uid="{087B2ED0-7E3F-415B-A334-B4DEC128F8F0}"/>
    <cellStyle name="Normal 4 8 2 10 2" xfId="20907" xr:uid="{CC2287B7-4419-439A-8C73-07EF88083AA3}"/>
    <cellStyle name="Normal 4 8 2 11" xfId="24095" xr:uid="{BC403E4B-5028-4A69-9EF7-AD909E7E533F}"/>
    <cellStyle name="Normal 4 8 2 12" xfId="13217" xr:uid="{4D34233D-4EDC-4AED-A4C3-A00543124361}"/>
    <cellStyle name="Normal 4 8 2 2" xfId="1182" xr:uid="{00000000-0005-0000-0000-00009E040000}"/>
    <cellStyle name="Normal 4 8 2 2 2" xfId="2179" xr:uid="{4DE186CA-8904-49CE-AC50-1CF61CEF435E}"/>
    <cellStyle name="Normal 4 8 2 2 2 2" xfId="7353" xr:uid="{5CDA0C77-399B-40AF-878A-26DD0CF5B882}"/>
    <cellStyle name="Normal 4 8 2 2 2 2 2" xfId="26785" xr:uid="{C435B9D1-3C46-480B-867A-983443DD3F99}"/>
    <cellStyle name="Normal 4 8 2 2 2 2 3" xfId="27716" xr:uid="{6BB3943C-4A86-4014-88B8-781E4B99A048}"/>
    <cellStyle name="Normal 4 8 2 2 2 2 4" xfId="16622" xr:uid="{8F4BAADC-2813-4C7D-8CCF-5398AF564B1C}"/>
    <cellStyle name="Normal 4 8 2 2 2 3" xfId="6043" xr:uid="{1569260D-20CA-4691-9A44-67B68601FFB7}"/>
    <cellStyle name="Normal 4 8 2 2 2 3 2" xfId="29269" xr:uid="{F365A411-CBDF-4FAA-AE97-D7DB40ECE5E5}"/>
    <cellStyle name="Normal 4 8 2 2 2 3 3" xfId="19455" xr:uid="{AC570219-E2F9-4F4E-B78B-2643B87AE3ED}"/>
    <cellStyle name="Normal 4 8 2 2 2 4" xfId="12075" xr:uid="{3F1A908C-BF67-4629-BEAE-C8FBF2CB4F4D}"/>
    <cellStyle name="Normal 4 8 2 2 2 4 2" xfId="22288" xr:uid="{C23893A9-40FE-4F1E-9727-8E65505EDB81}"/>
    <cellStyle name="Normal 4 8 2 2 2 5" xfId="24260" xr:uid="{965D0892-7958-4E42-8CB8-7A707C9ECF74}"/>
    <cellStyle name="Normal 4 8 2 2 2 6" xfId="14564" xr:uid="{F7B7CE9E-2ADB-4421-B337-B02CD4C2C6B3}"/>
    <cellStyle name="Normal 4 8 2 2 3" xfId="4776" xr:uid="{151A756B-2923-4435-BB9A-F3D6CF30EF40}"/>
    <cellStyle name="Normal 4 8 2 2 3 2" xfId="6981" xr:uid="{2925BCB1-E63B-4377-ACA0-BA2BC159E99C}"/>
    <cellStyle name="Normal 4 8 2 2 3 2 2" xfId="29517" xr:uid="{9C3D47AF-BBEA-431D-8832-4C7091B5C089}"/>
    <cellStyle name="Normal 4 8 2 2 3 2 3" xfId="20110" xr:uid="{281001AB-8E4E-4074-96EC-227CF55CB15C}"/>
    <cellStyle name="Normal 4 8 2 2 3 3" xfId="12725" xr:uid="{B6F8A32A-24AE-437E-BFF0-320BB52F2FA6}"/>
    <cellStyle name="Normal 4 8 2 2 3 3 2" xfId="22943" xr:uid="{060EBF12-4E4D-47E4-966B-96ED0F1FCFBA}"/>
    <cellStyle name="Normal 4 8 2 2 3 4" xfId="23386" xr:uid="{99C0DDE2-4954-4416-B86E-11E978A2B906}"/>
    <cellStyle name="Normal 4 8 2 2 3 5" xfId="17277" xr:uid="{DFE6D87D-37F5-46D1-86CB-EABCACEF36AE}"/>
    <cellStyle name="Normal 4 8 2 2 4" xfId="5514" xr:uid="{6A76A9EB-4E16-44B3-BBB3-B45E31DAE678}"/>
    <cellStyle name="Normal 4 8 2 2 4 2" xfId="26405" xr:uid="{7CD885B9-54EF-4A93-8A18-86FDB092D6F8}"/>
    <cellStyle name="Normal 4 8 2 2 4 3" xfId="15242" xr:uid="{D416616C-1D15-4BD3-8012-1F5B6BFC49C4}"/>
    <cellStyle name="Normal 4 8 2 2 5" xfId="8751" xr:uid="{1E427E2F-258A-40FE-8EB2-390297D393E7}"/>
    <cellStyle name="Normal 4 8 2 2 5 2" xfId="18075" xr:uid="{895BE7F6-1277-4FCC-BF7B-ECC401CEF81D}"/>
    <cellStyle name="Normal 4 8 2 2 6" xfId="10778" xr:uid="{7AC22650-DD8B-4B03-8A71-48199C12AD48}"/>
    <cellStyle name="Normal 4 8 2 2 6 2" xfId="20908" xr:uid="{E7156ED6-DB35-4697-9A06-BAFD31DF96AE}"/>
    <cellStyle name="Normal 4 8 2 2 7" xfId="24858" xr:uid="{1DCA75CB-6129-40BB-88AB-B55C2E56335E}"/>
    <cellStyle name="Normal 4 8 2 2 8" xfId="13873" xr:uid="{EFC308BB-1D9E-4653-9FBD-C0FFFDD73205}"/>
    <cellStyle name="Normal 4 8 2 3" xfId="2178" xr:uid="{BD7C67F8-F7FC-4F67-8D4D-9A03D2DEC9C5}"/>
    <cellStyle name="Normal 4 8 2 3 2" xfId="4960" xr:uid="{10D81AF4-F363-4FFE-920F-B8C8AB3CE1AD}"/>
    <cellStyle name="Normal 4 8 2 3 2 2" xfId="10231" xr:uid="{9225A301-42F7-4F9E-8D53-B385ADDEAF0E}"/>
    <cellStyle name="Normal 4 8 2 3 2 2 2" xfId="29648" xr:uid="{0F242788-8DC8-4739-A200-0CBE4671C1CF}"/>
    <cellStyle name="Normal 4 8 2 3 2 2 3" xfId="20309" xr:uid="{2A3428FB-5270-47BD-9052-F34CDB4A30AE}"/>
    <cellStyle name="Normal 4 8 2 3 2 3" xfId="12909" xr:uid="{FDB728BD-A25C-411F-84F5-E0E7B291A0A0}"/>
    <cellStyle name="Normal 4 8 2 3 2 3 2" xfId="23142" xr:uid="{E033FAEE-F7F8-411E-9186-750B25F42FC1}"/>
    <cellStyle name="Normal 4 8 2 3 2 4" xfId="25806" xr:uid="{550FF3DF-400E-49B8-9E3B-42E7785BF987}"/>
    <cellStyle name="Normal 4 8 2 3 2 5" xfId="17476" xr:uid="{13A612F7-A9B9-44B9-B9CD-C91005AF8C63}"/>
    <cellStyle name="Normal 4 8 2 3 3" xfId="6042" xr:uid="{8CC3ABAB-54DD-4DC2-9391-A1E13D641D61}"/>
    <cellStyle name="Normal 4 8 2 3 3 2" xfId="28471" xr:uid="{D0113BDF-651F-4A2D-AB6B-EB9DC33E05BE}"/>
    <cellStyle name="Normal 4 8 2 3 3 3" xfId="16623" xr:uid="{E0BC8858-D371-4C86-B9E7-C9DB154C6FC5}"/>
    <cellStyle name="Normal 4 8 2 3 4" xfId="9611" xr:uid="{DC8B1296-1F84-4C1D-93AE-80C1E39B6A9D}"/>
    <cellStyle name="Normal 4 8 2 3 4 2" xfId="19456" xr:uid="{D7B8134C-DC6F-4AB0-B6CE-D5BB13552A52}"/>
    <cellStyle name="Normal 4 8 2 3 5" xfId="12076" xr:uid="{CBE3E297-9945-469A-819F-D01502FD884D}"/>
    <cellStyle name="Normal 4 8 2 3 5 2" xfId="22289" xr:uid="{4F0AB071-EEF2-426D-A072-EA4649099528}"/>
    <cellStyle name="Normal 4 8 2 3 6" xfId="25301" xr:uid="{0C3178D3-ACA4-4447-A226-C93392199F6C}"/>
    <cellStyle name="Normal 4 8 2 3 7" xfId="14565" xr:uid="{291C55BB-A375-47EC-B979-3689B4549B30}"/>
    <cellStyle name="Normal 4 8 2 4" xfId="2672" xr:uid="{33E11ABB-D49F-49E0-9D92-98E7E32331E3}"/>
    <cellStyle name="Normal 4 8 2 4 2" xfId="7678" xr:uid="{BB1E886D-EC57-4734-B718-1475A90A113D}"/>
    <cellStyle name="Normal 4 8 2 4 2 2" xfId="26447" xr:uid="{9B066BD5-66D8-47D5-84CF-AA12A1A16CE3}"/>
    <cellStyle name="Normal 4 8 2 4 2 3" xfId="16621" xr:uid="{BBE40D4C-50A0-4E4A-8C22-E49643321DA2}"/>
    <cellStyle name="Normal 4 8 2 4 3" xfId="6520" xr:uid="{635A28BC-9479-41D7-9D7B-96B32F876847}"/>
    <cellStyle name="Normal 4 8 2 4 3 2" xfId="19454" xr:uid="{EC3AE08B-5717-41A3-B651-10F44923A967}"/>
    <cellStyle name="Normal 4 8 2 4 4" xfId="12074" xr:uid="{7FC3DFB0-1D87-4B98-B34F-CA6F93EED536}"/>
    <cellStyle name="Normal 4 8 2 4 4 2" xfId="22287" xr:uid="{B61A73A8-F165-402D-9C34-EB360B57E26D}"/>
    <cellStyle name="Normal 4 8 2 4 5" xfId="25564" xr:uid="{3418B423-91A4-45A8-BC1C-22C3956C96E5}"/>
    <cellStyle name="Normal 4 8 2 4 6" xfId="14563" xr:uid="{8D62BDB2-C239-4811-9D38-1350C3BD00CD}"/>
    <cellStyle name="Normal 4 8 2 5" xfId="3576" xr:uid="{A244645E-BF9F-4A33-87F0-19A1A9332E54}"/>
    <cellStyle name="Normal 4 8 2 5 2" xfId="6980" xr:uid="{D504D2FC-AC04-4C0A-B9C2-4B6CD37BA75B}"/>
    <cellStyle name="Normal 4 8 2 5 2 2" xfId="28921" xr:uid="{79A703B1-B5E7-47D9-8E01-4E725836FE5B}"/>
    <cellStyle name="Normal 4 8 2 5 2 3" xfId="15885" xr:uid="{61E0D872-DF66-440B-A2D9-F2773A5428D0}"/>
    <cellStyle name="Normal 4 8 2 5 3" xfId="9230" xr:uid="{A066A1E8-3D15-4460-959F-6C7D87D91CA3}"/>
    <cellStyle name="Normal 4 8 2 5 3 2" xfId="18718" xr:uid="{EA6AAAEE-D8F8-4C24-ADC1-B035F8F19D76}"/>
    <cellStyle name="Normal 4 8 2 5 4" xfId="11374" xr:uid="{7D564341-EEDC-4D88-8101-7710DBEA8D63}"/>
    <cellStyle name="Normal 4 8 2 5 4 2" xfId="21551" xr:uid="{317F3154-BE67-4979-9B22-9EAF961D6975}"/>
    <cellStyle name="Normal 4 8 2 5 5" xfId="24678" xr:uid="{7AFBDD12-B7FF-46B8-A42F-4D78F4366577}"/>
    <cellStyle name="Normal 4 8 2 5 6" xfId="13603" xr:uid="{61C8A982-BFC4-4FC9-8FC5-CB6AB9B11A14}"/>
    <cellStyle name="Normal 4 8 2 6" xfId="3393" xr:uid="{CC52231D-4E83-4FD9-B9E4-1E96C40FB769}"/>
    <cellStyle name="Normal 4 8 2 6 2" xfId="9059" xr:uid="{33ED0ED1-37A3-4B24-ABDC-D422F7D61CCB}"/>
    <cellStyle name="Normal 4 8 2 6 2 2" xfId="18488" xr:uid="{02726E1B-D042-4817-8187-85809A08F5E7}"/>
    <cellStyle name="Normal 4 8 2 6 3" xfId="11154" xr:uid="{C4495BAF-8F55-4F2D-B089-B77B6AF6F831}"/>
    <cellStyle name="Normal 4 8 2 6 3 2" xfId="21321" xr:uid="{625ED4D3-89B5-42AF-AA29-157155D167D4}"/>
    <cellStyle name="Normal 4 8 2 6 4" xfId="25157" xr:uid="{9E1F2D41-1042-4473-865A-F43E8ADF5FDC}"/>
    <cellStyle name="Normal 4 8 2 6 5" xfId="15655" xr:uid="{E88AEEF8-AFC5-4BA7-810A-F17E60886F21}"/>
    <cellStyle name="Normal 4 8 2 7" xfId="4364" xr:uid="{CF8393AF-023B-48B5-AC77-24CF81FCF034}"/>
    <cellStyle name="Normal 4 8 2 7 2" xfId="9798" xr:uid="{FB562FF9-A255-4439-B7EA-00F8BBAB096B}"/>
    <cellStyle name="Normal 4 8 2 7 2 2" xfId="19758" xr:uid="{E0C4FB4F-6750-44A6-B23A-E139C3FDDE7A}"/>
    <cellStyle name="Normal 4 8 2 7 3" xfId="12373" xr:uid="{8189C73E-B22F-43F5-8A9A-D42139C2AB04}"/>
    <cellStyle name="Normal 4 8 2 7 3 2" xfId="22591" xr:uid="{FFF8FE35-927C-407B-9CFD-A5EC0D624D93}"/>
    <cellStyle name="Normal 4 8 2 7 4" xfId="16925" xr:uid="{7A70FDBD-8BAB-4792-9751-F2EB796694E2}"/>
    <cellStyle name="Normal 4 8 2 8" xfId="8147" xr:uid="{BEA7C494-E704-4EFD-8D9A-0C5BFA70735F}"/>
    <cellStyle name="Normal 4 8 2 8 2" xfId="15241" xr:uid="{619ADA51-0ED7-4792-9D7D-688B91E7977E}"/>
    <cellStyle name="Normal 4 8 2 9" xfId="8750" xr:uid="{BCC9C73D-F3CA-4AA2-B0DA-C48DC19C9A36}"/>
    <cellStyle name="Normal 4 8 2 9 2" xfId="18074" xr:uid="{3A6AB96E-3608-4AFA-9BF3-FECE303661F6}"/>
    <cellStyle name="Normal 4 8 3" xfId="1183" xr:uid="{00000000-0005-0000-0000-00009F040000}"/>
    <cellStyle name="Normal 4 8 3 2" xfId="2180" xr:uid="{36B1E120-35CC-48E8-BE4C-5E23BE9455D3}"/>
    <cellStyle name="Normal 4 8 3 2 2" xfId="7354" xr:uid="{571DDBFB-76C1-4465-B195-B129EA153C63}"/>
    <cellStyle name="Normal 4 8 3 2 2 2" xfId="26253" xr:uid="{4031FE3A-FF4F-4C3C-A231-6252ECEDEEAB}"/>
    <cellStyle name="Normal 4 8 3 2 2 3" xfId="28321" xr:uid="{9D6E07D7-8B98-47A9-8019-139A4C4F5458}"/>
    <cellStyle name="Normal 4 8 3 2 2 4" xfId="16624" xr:uid="{C8F7D446-365A-4F2D-ABAE-69CEF90CC4C8}"/>
    <cellStyle name="Normal 4 8 3 2 3" xfId="6044" xr:uid="{887DDA8B-4953-4CAD-8F40-4952547CE7EF}"/>
    <cellStyle name="Normal 4 8 3 2 3 2" xfId="29270" xr:uid="{65B5C2F8-E66F-4AA3-9D75-39813080D4CE}"/>
    <cellStyle name="Normal 4 8 3 2 3 3" xfId="19457" xr:uid="{BF0C8632-FCB6-4E6D-8F12-9788A8B917C7}"/>
    <cellStyle name="Normal 4 8 3 2 4" xfId="12077" xr:uid="{B8C147AC-2756-4BFE-9BE6-DDAC10603E1B}"/>
    <cellStyle name="Normal 4 8 3 2 4 2" xfId="22290" xr:uid="{1F53B685-E01D-40EC-817F-625B36399600}"/>
    <cellStyle name="Normal 4 8 3 2 5" xfId="23420" xr:uid="{1176C834-7107-4BA5-AA94-B2DCF6BD93A4}"/>
    <cellStyle name="Normal 4 8 3 2 6" xfId="14566" xr:uid="{A7D27EED-1501-40A3-BFF8-22539E58C4EB}"/>
    <cellStyle name="Normal 4 8 3 3" xfId="3700" xr:uid="{D130291F-29F1-4003-ACB6-191A075AD492}"/>
    <cellStyle name="Normal 4 8 3 3 2" xfId="6982" xr:uid="{1217AF9B-4017-40E3-A54B-31C82613CE48}"/>
    <cellStyle name="Normal 4 8 3 3 2 2" xfId="27002" xr:uid="{B13F35D3-7A6A-428E-B812-0E1A65FB0CB5}"/>
    <cellStyle name="Normal 4 8 3 3 2 3" xfId="16077" xr:uid="{277BD961-AB4E-4D72-B295-2DB50ABC5C32}"/>
    <cellStyle name="Normal 4 8 3 3 3" xfId="9399" xr:uid="{1977C3B3-E6E4-4EC0-9381-B037524814F0}"/>
    <cellStyle name="Normal 4 8 3 3 3 2" xfId="18910" xr:uid="{4D1257C8-EE88-485C-ADA2-7D8A89DC02E5}"/>
    <cellStyle name="Normal 4 8 3 3 4" xfId="11566" xr:uid="{37F806BE-59AD-479E-A9D1-62059FF65BC0}"/>
    <cellStyle name="Normal 4 8 3 3 4 2" xfId="21743" xr:uid="{89B9BF29-04EC-4889-A4D6-97AA7653B01C}"/>
    <cellStyle name="Normal 4 8 3 3 5" xfId="24169" xr:uid="{2075C014-50DF-4545-A568-20AE755FF170}"/>
    <cellStyle name="Normal 4 8 3 3 6" xfId="13872" xr:uid="{E6CE9C6B-6813-451A-89F3-7FF61D40C17E}"/>
    <cellStyle name="Normal 4 8 3 4" xfId="4625" xr:uid="{0BDC5EB8-B025-4576-9A55-BC127694B683}"/>
    <cellStyle name="Normal 4 8 3 4 2" xfId="9957" xr:uid="{E9DF6344-223E-43F0-BE87-E6A690F2F1AB}"/>
    <cellStyle name="Normal 4 8 3 4 2 2" xfId="29405" xr:uid="{5D9C01F4-B908-4271-88B8-09124551BA45}"/>
    <cellStyle name="Normal 4 8 3 4 2 3" xfId="19959" xr:uid="{42D6C073-802C-4945-9003-31C67FED21B5}"/>
    <cellStyle name="Normal 4 8 3 4 3" xfId="12574" xr:uid="{3B788966-9BC1-4420-BA52-0AECD34BA563}"/>
    <cellStyle name="Normal 4 8 3 4 3 2" xfId="22792" xr:uid="{9762EA60-F3ED-4F25-9D3A-78F4E591D66A}"/>
    <cellStyle name="Normal 4 8 3 4 4" xfId="24896" xr:uid="{8AC182ED-FC47-4F7A-87AF-559426BE5B04}"/>
    <cellStyle name="Normal 4 8 3 4 5" xfId="17126" xr:uid="{A953B904-2994-4B5F-BD6B-AE4C858B223F}"/>
    <cellStyle name="Normal 4 8 3 5" xfId="8148" xr:uid="{225342E8-24D0-43B0-85DE-7B3FEC7E8DD2}"/>
    <cellStyle name="Normal 4 8 3 5 2" xfId="27977" xr:uid="{0D249552-2EC2-464F-9166-591E2B70C712}"/>
    <cellStyle name="Normal 4 8 3 5 3" xfId="15243" xr:uid="{40601BB5-DE81-46C8-B382-AA2C13E5D42B}"/>
    <cellStyle name="Normal 4 8 3 6" xfId="8752" xr:uid="{F82F970B-7DC4-4688-B3E2-65A45C46D1AA}"/>
    <cellStyle name="Normal 4 8 3 6 2" xfId="18076" xr:uid="{86A69675-30AE-4964-B7F7-7DC62F317E4B}"/>
    <cellStyle name="Normal 4 8 3 7" xfId="10779" xr:uid="{C19A5291-A850-4318-B081-5CBABD8B058A}"/>
    <cellStyle name="Normal 4 8 3 7 2" xfId="20909" xr:uid="{6732577F-2A3E-47E2-8692-C351C4331499}"/>
    <cellStyle name="Normal 4 8 3 8" xfId="23940" xr:uid="{551C7164-83C7-482A-893C-476FA866B705}"/>
    <cellStyle name="Normal 4 8 3 9" xfId="13375" xr:uid="{99DE5DD4-052B-478D-A9A6-71BDD0F1978B}"/>
    <cellStyle name="Normal 4 8 4" xfId="1184" xr:uid="{00000000-0005-0000-0000-0000A0040000}"/>
    <cellStyle name="Normal 4 8 4 2" xfId="4961" xr:uid="{41C48559-C6A0-40D6-8176-2B247370B957}"/>
    <cellStyle name="Normal 4 8 4 2 2" xfId="10232" xr:uid="{CDCB2873-EA87-4A7B-B899-755A2FB69AFA}"/>
    <cellStyle name="Normal 4 8 4 2 2 2" xfId="29649" xr:uid="{8C10E0A3-814B-40CC-8379-9A46D63962E6}"/>
    <cellStyle name="Normal 4 8 4 2 2 3" xfId="20310" xr:uid="{944B6F70-26F3-485A-B82B-331E7FC80E0A}"/>
    <cellStyle name="Normal 4 8 4 2 3" xfId="12910" xr:uid="{CB2839C4-8026-4E85-B932-8A6895D3F11D}"/>
    <cellStyle name="Normal 4 8 4 2 3 2" xfId="23143" xr:uid="{1618BEBB-9EE2-406F-A639-67B480D2E8F8}"/>
    <cellStyle name="Normal 4 8 4 2 4" xfId="26191" xr:uid="{22EE7BE9-01AA-45D6-83E4-E83E08FA6683}"/>
    <cellStyle name="Normal 4 8 4 2 5" xfId="17477" xr:uid="{A248CD38-F9B7-4D9B-BC81-231BBB0E5732}"/>
    <cellStyle name="Normal 4 8 4 3" xfId="6045" xr:uid="{20178FD0-7298-4315-BB34-696A4E741916}"/>
    <cellStyle name="Normal 4 8 4 3 2" xfId="27918" xr:uid="{FD086C5D-F3A0-4BC6-83E6-BD7BA69D332D}"/>
    <cellStyle name="Normal 4 8 4 3 3" xfId="15244" xr:uid="{60E8CF72-E0AE-4102-95F7-5DCD7D265DE3}"/>
    <cellStyle name="Normal 4 8 4 4" xfId="8753" xr:uid="{7A2FF1BF-00E2-4A98-BB3A-F616D8BE04B5}"/>
    <cellStyle name="Normal 4 8 4 4 2" xfId="18077" xr:uid="{8D178F24-3EE1-4A95-9429-5BCF5CEBE270}"/>
    <cellStyle name="Normal 4 8 4 5" xfId="10780" xr:uid="{156CE5DE-77E7-4488-B797-9F47F48DE85B}"/>
    <cellStyle name="Normal 4 8 4 5 2" xfId="20910" xr:uid="{77F9DE60-6ECA-4EB1-A26B-6980F0707BC0}"/>
    <cellStyle name="Normal 4 8 4 6" xfId="25124" xr:uid="{1B9B2EAC-76BF-4218-98B0-ADCE42D4A6C5}"/>
    <cellStyle name="Normal 4 8 4 7" xfId="14567" xr:uid="{E6378CDC-60B7-4764-8B7F-03FB06805001}"/>
    <cellStyle name="Normal 4 8 5" xfId="2177" xr:uid="{FEFB2F9A-0B2E-4888-A2F7-102051DE882F}"/>
    <cellStyle name="Normal 4 8 5 2" xfId="7352" xr:uid="{BADCF3B0-D876-40DB-A306-5EA4A18307DF}"/>
    <cellStyle name="Normal 4 8 5 2 2" xfId="23481" xr:uid="{C3A914BF-3F99-4699-8444-2171F8AD7A16}"/>
    <cellStyle name="Normal 4 8 5 2 3" xfId="27435" xr:uid="{45F44972-C896-4899-9BF7-804F53FB4C55}"/>
    <cellStyle name="Normal 4 8 5 2 4" xfId="16208" xr:uid="{E9E6B844-9E4B-4244-A0D7-A46DE8FAD1A9}"/>
    <cellStyle name="Normal 4 8 5 3" xfId="6041" xr:uid="{B928FFAD-C570-4FAC-9897-5CDB91BFD4F8}"/>
    <cellStyle name="Normal 4 8 5 3 2" xfId="29107" xr:uid="{685CBAE2-1D06-4877-B802-DDF9FAF8329C}"/>
    <cellStyle name="Normal 4 8 5 3 3" xfId="19041" xr:uid="{87BA7FB9-3921-4C4B-8AFF-07D3840AED4A}"/>
    <cellStyle name="Normal 4 8 5 4" xfId="11686" xr:uid="{34AF3337-00DA-47A1-8C37-BAED94B5EF69}"/>
    <cellStyle name="Normal 4 8 5 4 2" xfId="21874" xr:uid="{0FA1025F-84CF-44BF-9C8F-CFE6FDDC6821}"/>
    <cellStyle name="Normal 4 8 5 5" xfId="24667" xr:uid="{20D0D5C2-DFC6-426B-850B-A1A771A5EAE8}"/>
    <cellStyle name="Normal 4 8 5 6" xfId="14073" xr:uid="{48D445E7-F986-47DD-9B24-89EED861D7A2}"/>
    <cellStyle name="Normal 4 8 6" xfId="3440" xr:uid="{91D0B62C-6DE2-4ECC-8EA0-B1EA0BB328C2}"/>
    <cellStyle name="Normal 4 8 6 2" xfId="6979" xr:uid="{578EEC6D-503E-4521-A5CA-DF8D1B2962A9}"/>
    <cellStyle name="Normal 4 8 6 2 2" xfId="27513" xr:uid="{E0FED1EE-2730-455E-BFCA-1BB1F56EC31D}"/>
    <cellStyle name="Normal 4 8 6 2 3" xfId="15722" xr:uid="{8FDCA2A3-3A2F-47BE-9AB3-E10D62AA3C06}"/>
    <cellStyle name="Normal 4 8 6 3" xfId="9094" xr:uid="{902EC682-6962-4031-B5F0-1F47C36C8D27}"/>
    <cellStyle name="Normal 4 8 6 3 2" xfId="18555" xr:uid="{461A79AD-7FB9-4B7F-8A3B-7AF22F08217E}"/>
    <cellStyle name="Normal 4 8 6 4" xfId="11213" xr:uid="{4900288E-19CA-4C2C-96B6-D5F514A9E9DA}"/>
    <cellStyle name="Normal 4 8 6 4 2" xfId="21388" xr:uid="{5F002852-DE25-4F23-9326-F45210DB8905}"/>
    <cellStyle name="Normal 4 8 6 5" xfId="23298" xr:uid="{3A508453-F7A7-4A08-B955-154C91013CD8}"/>
    <cellStyle name="Normal 4 8 6 6" xfId="13440" xr:uid="{DC4B8314-DFD0-4FD4-9DEB-834FF3C21D09}"/>
    <cellStyle name="Normal 4 8 7" xfId="3232" xr:uid="{D77EB0FF-5698-406E-873E-D956A462EFE9}"/>
    <cellStyle name="Normal 4 8 7 2" xfId="8920" xr:uid="{9DF58C6A-C7B6-4B39-BD6C-DC2F8F1E5A46}"/>
    <cellStyle name="Normal 4 8 7 2 2" xfId="18311" xr:uid="{29E661E1-8318-42B5-880F-0DC8656BD0F6}"/>
    <cellStyle name="Normal 4 8 7 3" xfId="10993" xr:uid="{1714CAD4-24E7-43D9-B202-1A51652E914F}"/>
    <cellStyle name="Normal 4 8 7 3 2" xfId="21144" xr:uid="{F5A1F8D7-12F3-40D9-A79E-A7746A34AEE1}"/>
    <cellStyle name="Normal 4 8 7 4" xfId="25550" xr:uid="{4A989CBE-95C0-4735-9309-CBC6B10E7047}"/>
    <cellStyle name="Normal 4 8 7 5" xfId="15478" xr:uid="{5FA82BCD-5201-44D1-A28C-25B349D47485}"/>
    <cellStyle name="Normal 4 8 8" xfId="4420" xr:uid="{511082A8-91E8-4264-84C7-B2EE5EDA52FA}"/>
    <cellStyle name="Normal 4 8 8 2" xfId="9837" xr:uid="{E5EE42A0-46FE-473D-AE23-F484BC6DD998}"/>
    <cellStyle name="Normal 4 8 8 2 2" xfId="19806" xr:uid="{EF46E28F-0B7B-4F40-B47E-74B4ECF5C729}"/>
    <cellStyle name="Normal 4 8 8 3" xfId="12421" xr:uid="{211DD3B8-9A81-47F7-9B90-CE771F7A328B}"/>
    <cellStyle name="Normal 4 8 8 3 2" xfId="22639" xr:uid="{9CDF9D46-06FA-4ACB-99E3-2022B50D1B22}"/>
    <cellStyle name="Normal 4 8 8 4" xfId="16973" xr:uid="{172A5556-D8D4-4A1C-A540-4BCB3AA56D9D}"/>
    <cellStyle name="Normal 4 8 9" xfId="8146" xr:uid="{BAEBB955-BBF6-459C-A50F-65D629A0970A}"/>
    <cellStyle name="Normal 4 8 9 2" xfId="15240" xr:uid="{AEE1C88B-05A9-4F01-BA84-4D1768E27AC2}"/>
    <cellStyle name="Normal 4 9" xfId="1185" xr:uid="{00000000-0005-0000-0000-0000A1040000}"/>
    <cellStyle name="Normal 4 9 10" xfId="8754" xr:uid="{C8816E35-BED0-4FF9-A66A-6CA1FD2D31A0}"/>
    <cellStyle name="Normal 4 9 10 2" xfId="18078" xr:uid="{CF6958EB-B834-401D-B8ED-B8CBEF0716E4}"/>
    <cellStyle name="Normal 4 9 11" xfId="10781" xr:uid="{19D13B72-6DCD-4BB3-9780-EF5CBB2AEF8B}"/>
    <cellStyle name="Normal 4 9 11 2" xfId="20911" xr:uid="{EE2AC109-FECD-4BDD-8D9E-519A6EE8C00C}"/>
    <cellStyle name="Normal 4 9 12" xfId="24290" xr:uid="{D5F4A176-A892-49F5-BF46-BD94AC964605}"/>
    <cellStyle name="Normal 4 9 13" xfId="13100" xr:uid="{8713514B-07A3-4B56-A735-511E8249AAD4}"/>
    <cellStyle name="Normal 4 9 2" xfId="1186" xr:uid="{00000000-0005-0000-0000-0000A2040000}"/>
    <cellStyle name="Normal 4 9 2 10" xfId="10782" xr:uid="{3AE424B2-E187-4A4E-B576-911AD59D09FD}"/>
    <cellStyle name="Normal 4 9 2 10 2" xfId="20912" xr:uid="{A1359C14-2635-4BA1-B0DF-EB5EBAC0AB76}"/>
    <cellStyle name="Normal 4 9 2 11" xfId="23362" xr:uid="{33F0AEC2-6F7F-48F6-A965-905ED8447202}"/>
    <cellStyle name="Normal 4 9 2 12" xfId="13218" xr:uid="{AF4BD0B0-B525-4260-B6F1-3F7211A1D395}"/>
    <cellStyle name="Normal 4 9 2 2" xfId="1187" xr:uid="{00000000-0005-0000-0000-0000A3040000}"/>
    <cellStyle name="Normal 4 9 2 2 2" xfId="2183" xr:uid="{88E57F24-BB47-48D6-AEB6-7F3FFF29A752}"/>
    <cellStyle name="Normal 4 9 2 2 2 2" xfId="7356" xr:uid="{95C0DFA1-EB92-45CE-9C12-36F927CAC83D}"/>
    <cellStyle name="Normal 4 9 2 2 2 2 2" xfId="29042" xr:uid="{A1AEA720-6B6A-4B83-94E7-C055F5D5D0F7}"/>
    <cellStyle name="Normal 4 9 2 2 2 2 3" xfId="28559" xr:uid="{DADE013F-26A5-4927-A646-30250B7166B2}"/>
    <cellStyle name="Normal 4 9 2 2 2 2 4" xfId="16626" xr:uid="{4DD26B1A-0B99-40EF-8CC2-DD437A41A6D4}"/>
    <cellStyle name="Normal 4 9 2 2 2 3" xfId="6048" xr:uid="{6C762630-4DF3-4E8E-8154-8E3DA1181C59}"/>
    <cellStyle name="Normal 4 9 2 2 2 3 2" xfId="29271" xr:uid="{3C98FD67-D5C4-4F3E-AE99-991D87E42D15}"/>
    <cellStyle name="Normal 4 9 2 2 2 3 3" xfId="19459" xr:uid="{3769DBE4-6D0A-4368-9C19-543A4EFDA24E}"/>
    <cellStyle name="Normal 4 9 2 2 2 4" xfId="12079" xr:uid="{25D0543A-5679-47FF-ADEF-64CAF22B5908}"/>
    <cellStyle name="Normal 4 9 2 2 2 4 2" xfId="22292" xr:uid="{9170F077-98CC-4611-BCD0-62606C6F002D}"/>
    <cellStyle name="Normal 4 9 2 2 2 5" xfId="24921" xr:uid="{684D3B7B-8373-491F-8083-BAB418A2892E}"/>
    <cellStyle name="Normal 4 9 2 2 2 6" xfId="14569" xr:uid="{7D5E2E69-982C-4954-B72B-B59BF3EBE994}"/>
    <cellStyle name="Normal 4 9 2 2 3" xfId="4777" xr:uid="{FFBA8F9A-7910-4A9F-B1C6-A432FFB78AE9}"/>
    <cellStyle name="Normal 4 9 2 2 3 2" xfId="6985" xr:uid="{86E795ED-1E49-4C8D-92B5-227627075183}"/>
    <cellStyle name="Normal 4 9 2 2 3 2 2" xfId="29518" xr:uid="{960FD97B-71C7-4B90-ABB4-DFE246CEE51B}"/>
    <cellStyle name="Normal 4 9 2 2 3 2 3" xfId="20111" xr:uid="{0DCACAFF-411A-45CC-BCC2-25B0FD35571C}"/>
    <cellStyle name="Normal 4 9 2 2 3 3" xfId="12726" xr:uid="{17D31F39-3098-4E23-A12C-5D4A41CA3DC9}"/>
    <cellStyle name="Normal 4 9 2 2 3 3 2" xfId="22944" xr:uid="{D0485F81-8914-4C99-8357-EBC97F1F2DCD}"/>
    <cellStyle name="Normal 4 9 2 2 3 4" xfId="25264" xr:uid="{A3FFE627-8EF2-4B0E-AC83-D49168E67224}"/>
    <cellStyle name="Normal 4 9 2 2 3 5" xfId="17278" xr:uid="{FF6A0158-1F23-45E4-98E4-B5D7408B19B9}"/>
    <cellStyle name="Normal 4 9 2 2 4" xfId="5515" xr:uid="{F1C77974-9475-4CD1-82C2-380495BDC39E}"/>
    <cellStyle name="Normal 4 9 2 2 4 2" xfId="27440" xr:uid="{86744679-89EC-4037-9A65-9C811CAF25C0}"/>
    <cellStyle name="Normal 4 9 2 2 4 3" xfId="15247" xr:uid="{D01E2BB8-7405-4EE7-B2F8-09BCC725C818}"/>
    <cellStyle name="Normal 4 9 2 2 5" xfId="8756" xr:uid="{C45C04EC-806A-4236-918B-76F1BB482B90}"/>
    <cellStyle name="Normal 4 9 2 2 5 2" xfId="18080" xr:uid="{3D06A06D-14EC-4307-B3DB-265B68A7DBC2}"/>
    <cellStyle name="Normal 4 9 2 2 6" xfId="10783" xr:uid="{7CD178FA-FEB3-455F-96A9-76A659B5DF91}"/>
    <cellStyle name="Normal 4 9 2 2 6 2" xfId="20913" xr:uid="{161106AE-7D3E-496F-9E05-15DE262124A3}"/>
    <cellStyle name="Normal 4 9 2 2 7" xfId="23711" xr:uid="{CA3745CD-CAC8-415A-BF9B-87A8AAC3E16D}"/>
    <cellStyle name="Normal 4 9 2 2 8" xfId="13875" xr:uid="{20670C34-A9B2-44C4-9DBD-C063A8CC7610}"/>
    <cellStyle name="Normal 4 9 2 3" xfId="2182" xr:uid="{9F8001FE-1701-4677-8B3D-7874136C260A}"/>
    <cellStyle name="Normal 4 9 2 3 2" xfId="4962" xr:uid="{46DFFD0C-0841-497E-825B-223F0C175A7E}"/>
    <cellStyle name="Normal 4 9 2 3 2 2" xfId="10233" xr:uid="{E1BB9A11-AB9B-4055-B21C-D97616C1EAB2}"/>
    <cellStyle name="Normal 4 9 2 3 2 2 2" xfId="29650" xr:uid="{7A5C9ACB-1C92-40E8-B322-41C6D6F4086D}"/>
    <cellStyle name="Normal 4 9 2 3 2 2 3" xfId="20311" xr:uid="{4166E27C-21AE-4CB4-9220-76E4660C8B7E}"/>
    <cellStyle name="Normal 4 9 2 3 2 3" xfId="12911" xr:uid="{FC971C94-3609-4395-A014-6124EB63A0C7}"/>
    <cellStyle name="Normal 4 9 2 3 2 3 2" xfId="23144" xr:uid="{75492607-6D38-4EB8-AE8D-8B75D17D39FF}"/>
    <cellStyle name="Normal 4 9 2 3 2 4" xfId="24840" xr:uid="{898C5F9E-C845-4BEE-AFAB-8918B91D85C5}"/>
    <cellStyle name="Normal 4 9 2 3 2 5" xfId="17478" xr:uid="{065F1467-33E4-4BC9-A254-ABFAB06FDEA4}"/>
    <cellStyle name="Normal 4 9 2 3 3" xfId="6047" xr:uid="{6711A0E3-25DC-42E3-ADE0-C2E48CA5E865}"/>
    <cellStyle name="Normal 4 9 2 3 3 2" xfId="27292" xr:uid="{3C94344A-A94C-499D-A463-827D9244CC4E}"/>
    <cellStyle name="Normal 4 9 2 3 3 3" xfId="16627" xr:uid="{89CD1256-1492-4C41-AA30-0092C40B8BA1}"/>
    <cellStyle name="Normal 4 9 2 3 4" xfId="9612" xr:uid="{368392A3-F53D-4D29-BDA2-0499AD6B575C}"/>
    <cellStyle name="Normal 4 9 2 3 4 2" xfId="19460" xr:uid="{6994D272-C89B-426F-AAE0-92FED7F820DA}"/>
    <cellStyle name="Normal 4 9 2 3 5" xfId="12080" xr:uid="{735B28C0-FCFA-437E-B290-C6B9239B5017}"/>
    <cellStyle name="Normal 4 9 2 3 5 2" xfId="22293" xr:uid="{30653CC6-6FB6-4A77-A210-D8A3FFA7328B}"/>
    <cellStyle name="Normal 4 9 2 3 6" xfId="24542" xr:uid="{70067EEA-A6F9-4273-B704-2D0A5FE5DC34}"/>
    <cellStyle name="Normal 4 9 2 3 7" xfId="14570" xr:uid="{932F0BFD-6F1B-44FD-90ED-6FC401EF4B02}"/>
    <cellStyle name="Normal 4 9 2 4" xfId="2673" xr:uid="{BBA431D4-3CE4-462C-BAAD-B041CB444D38}"/>
    <cellStyle name="Normal 4 9 2 4 2" xfId="7679" xr:uid="{55B75976-B39F-406A-9404-C9EA681F0E7A}"/>
    <cellStyle name="Normal 4 9 2 4 2 2" xfId="28016" xr:uid="{20AE9242-278D-4DAD-905A-E44E0B754FEC}"/>
    <cellStyle name="Normal 4 9 2 4 2 3" xfId="16625" xr:uid="{A3AC770E-9C14-4AC4-88B8-4BC04E5705CA}"/>
    <cellStyle name="Normal 4 9 2 4 3" xfId="6521" xr:uid="{964DCEBF-AE7C-4669-A17E-592E9A9EDE52}"/>
    <cellStyle name="Normal 4 9 2 4 3 2" xfId="19458" xr:uid="{AF9D6DD7-D14E-4B95-B15A-A0E6F84D8EEA}"/>
    <cellStyle name="Normal 4 9 2 4 4" xfId="12078" xr:uid="{11716231-5ADD-4FF7-ADE4-23E7F71BFFA8}"/>
    <cellStyle name="Normal 4 9 2 4 4 2" xfId="22291" xr:uid="{932633EC-2DF3-4623-BA42-B070A5CEF533}"/>
    <cellStyle name="Normal 4 9 2 4 5" xfId="25818" xr:uid="{04983A6B-BA0C-4CC5-8627-A9C679E86B50}"/>
    <cellStyle name="Normal 4 9 2 4 6" xfId="14568" xr:uid="{BAE8EB1E-DA44-44CA-A2E6-51986064664C}"/>
    <cellStyle name="Normal 4 9 2 5" xfId="3621" xr:uid="{D3C795E2-63A4-415A-85AB-16FCD81F6984}"/>
    <cellStyle name="Normal 4 9 2 5 2" xfId="6984" xr:uid="{DDCB0964-FBFE-4745-BA43-3E1A6B8B5EE9}"/>
    <cellStyle name="Normal 4 9 2 5 2 2" xfId="28041" xr:uid="{A6ABDFDF-1A08-4ED0-BCF0-11DB8BD2276A}"/>
    <cellStyle name="Normal 4 9 2 5 2 3" xfId="15933" xr:uid="{0212E0C7-6472-4048-9BE4-6FDE5ADEB596}"/>
    <cellStyle name="Normal 4 9 2 5 3" xfId="9275" xr:uid="{7C1229B2-2F58-4793-80B4-F2A8E1A5748A}"/>
    <cellStyle name="Normal 4 9 2 5 3 2" xfId="18766" xr:uid="{85A5DEAD-C054-4CD6-8FBF-0F3307E86A85}"/>
    <cellStyle name="Normal 4 9 2 5 4" xfId="11422" xr:uid="{E4DC8EE0-F09C-4B0B-A3B4-BC0679368D9B}"/>
    <cellStyle name="Normal 4 9 2 5 4 2" xfId="21599" xr:uid="{DBFF41D1-ADCA-4571-9B92-4582C3925857}"/>
    <cellStyle name="Normal 4 9 2 5 5" xfId="24925" xr:uid="{2F91C6F8-8E06-4B34-AF16-742CDC835417}"/>
    <cellStyle name="Normal 4 9 2 5 6" xfId="13665" xr:uid="{3130D4BE-9065-4761-B2FB-6E5298F18935}"/>
    <cellStyle name="Normal 4 9 2 6" xfId="3394" xr:uid="{6C52C0F5-B385-4489-943D-A196CDE875AC}"/>
    <cellStyle name="Normal 4 9 2 6 2" xfId="9060" xr:uid="{E561815E-241B-4AAD-87FF-20B4304F4744}"/>
    <cellStyle name="Normal 4 9 2 6 2 2" xfId="18489" xr:uid="{D72F9FB5-5898-4110-85EF-C9F4C13F23EA}"/>
    <cellStyle name="Normal 4 9 2 6 3" xfId="11155" xr:uid="{9ED79E40-6202-434A-BF50-7F6D9BDC9DD6}"/>
    <cellStyle name="Normal 4 9 2 6 3 2" xfId="21322" xr:uid="{1FA8477C-6DC4-485F-9EE2-684D93DEC422}"/>
    <cellStyle name="Normal 4 9 2 6 4" xfId="25071" xr:uid="{161DD103-07BD-4BF6-BD17-126B939FDFE4}"/>
    <cellStyle name="Normal 4 9 2 6 5" xfId="15656" xr:uid="{D9052715-D791-424A-AB32-5A3740F69BC2}"/>
    <cellStyle name="Normal 4 9 2 7" xfId="4377" xr:uid="{11AC3AF5-2776-4B57-BAAD-9ADAA34CB011}"/>
    <cellStyle name="Normal 4 9 2 7 2" xfId="9808" xr:uid="{DE669314-7C6B-42E3-B544-7DC9EFEC0241}"/>
    <cellStyle name="Normal 4 9 2 7 2 2" xfId="19771" xr:uid="{07850C42-3A9F-4D38-87DC-ED041F11929E}"/>
    <cellStyle name="Normal 4 9 2 7 3" xfId="12386" xr:uid="{8A1D081D-DD03-4AD3-B80E-430152D98699}"/>
    <cellStyle name="Normal 4 9 2 7 3 2" xfId="22604" xr:uid="{E43288B6-859C-4CB4-9363-8C49580C4272}"/>
    <cellStyle name="Normal 4 9 2 7 4" xfId="16938" xr:uid="{DE8C8139-578F-4EC8-A49B-01397F7CB1BF}"/>
    <cellStyle name="Normal 4 9 2 8" xfId="8150" xr:uid="{A5388471-B0A4-4907-8415-00353EBDFE0A}"/>
    <cellStyle name="Normal 4 9 2 8 2" xfId="15246" xr:uid="{F666E07E-4A26-47F9-BE50-63DE63105F74}"/>
    <cellStyle name="Normal 4 9 2 9" xfId="8755" xr:uid="{6DF4BFB6-0E0E-43D0-8C37-060CF1160D8A}"/>
    <cellStyle name="Normal 4 9 2 9 2" xfId="18079" xr:uid="{E876FF4A-F22D-4331-B65B-6F214558330F}"/>
    <cellStyle name="Normal 4 9 3" xfId="1188" xr:uid="{00000000-0005-0000-0000-0000A4040000}"/>
    <cellStyle name="Normal 4 9 3 2" xfId="2184" xr:uid="{B6194037-A345-408A-A4AE-956C890CBA1F}"/>
    <cellStyle name="Normal 4 9 3 2 2" xfId="7357" xr:uid="{9A020616-BCE3-4E2C-83F8-F6B9B4852294}"/>
    <cellStyle name="Normal 4 9 3 2 2 2" xfId="24333" xr:uid="{5581A364-C026-4B41-BEC6-74DE4901D414}"/>
    <cellStyle name="Normal 4 9 3 2 2 3" xfId="28034" xr:uid="{C8437358-63A8-4BE2-8C82-6825C7D0D429}"/>
    <cellStyle name="Normal 4 9 3 2 2 4" xfId="16628" xr:uid="{6B33B669-835E-41E7-BF7F-6C0DE61DEB92}"/>
    <cellStyle name="Normal 4 9 3 2 3" xfId="6049" xr:uid="{28912618-7B41-4E67-82E1-09487E487CDE}"/>
    <cellStyle name="Normal 4 9 3 2 3 2" xfId="29272" xr:uid="{231561E8-AE58-4A85-A3A8-2A89E2A9FBD5}"/>
    <cellStyle name="Normal 4 9 3 2 3 3" xfId="19461" xr:uid="{E792DC59-8F8B-44E4-B05D-BC936424407F}"/>
    <cellStyle name="Normal 4 9 3 2 4" xfId="12081" xr:uid="{44F2D6C6-2855-4453-98F8-D3D2F13604E4}"/>
    <cellStyle name="Normal 4 9 3 2 4 2" xfId="22294" xr:uid="{33A236E5-3B46-437E-8A2C-D14619B0AF5E}"/>
    <cellStyle name="Normal 4 9 3 2 5" xfId="25412" xr:uid="{AB743DBD-AD1F-46B1-8497-AB87CEA7B4B1}"/>
    <cellStyle name="Normal 4 9 3 2 6" xfId="14571" xr:uid="{D37417AC-40DE-4825-B326-813A90F9677A}"/>
    <cellStyle name="Normal 4 9 3 3" xfId="3701" xr:uid="{008D328A-2E17-489F-A26B-A5D30C8CA54B}"/>
    <cellStyle name="Normal 4 9 3 3 2" xfId="6986" xr:uid="{13EBACC2-471F-4CDD-9CA4-28D96C7AC4D1}"/>
    <cellStyle name="Normal 4 9 3 3 2 2" xfId="26934" xr:uid="{C225ACA5-1ADD-46FF-A11B-875C4A09CA9D}"/>
    <cellStyle name="Normal 4 9 3 3 2 3" xfId="16078" xr:uid="{412D756D-DD6B-442F-AA3B-8A12E0C30F90}"/>
    <cellStyle name="Normal 4 9 3 3 3" xfId="9400" xr:uid="{3A327992-0056-4BCE-A756-4194F92644C2}"/>
    <cellStyle name="Normal 4 9 3 3 3 2" xfId="18911" xr:uid="{68730165-C3A1-46F7-AE3B-AD5C838B9B8F}"/>
    <cellStyle name="Normal 4 9 3 3 4" xfId="11567" xr:uid="{BD887948-CBD4-47DF-B585-B022D74442DC}"/>
    <cellStyle name="Normal 4 9 3 3 4 2" xfId="21744" xr:uid="{8056B7A5-AE19-45DD-9A89-33E49AF99F60}"/>
    <cellStyle name="Normal 4 9 3 3 5" xfId="24005" xr:uid="{1ADFFE48-E96B-4886-BF8A-C5557B24847C}"/>
    <cellStyle name="Normal 4 9 3 3 6" xfId="13874" xr:uid="{2C114D24-A981-43BF-B9CD-80F0A7350FAD}"/>
    <cellStyle name="Normal 4 9 3 4" xfId="4626" xr:uid="{C556DF57-1F55-4B0B-B346-AAA5FEF8F60B}"/>
    <cellStyle name="Normal 4 9 3 4 2" xfId="9958" xr:uid="{B83291F1-2D1E-4046-BFA0-645A5B74F72D}"/>
    <cellStyle name="Normal 4 9 3 4 2 2" xfId="29406" xr:uid="{24068061-E9D0-450E-B616-00F5FE29F5B2}"/>
    <cellStyle name="Normal 4 9 3 4 2 3" xfId="19960" xr:uid="{A7FF24F6-90E4-451D-B590-2747DF072B87}"/>
    <cellStyle name="Normal 4 9 3 4 3" xfId="12575" xr:uid="{F4D6FF6D-F439-450A-A7AC-6199F040D50D}"/>
    <cellStyle name="Normal 4 9 3 4 3 2" xfId="22793" xr:uid="{C8C51B1F-7D38-4178-8037-11F17A4DB9E7}"/>
    <cellStyle name="Normal 4 9 3 4 4" xfId="24980" xr:uid="{9537F531-216E-45E9-85A0-0BC15994AF9E}"/>
    <cellStyle name="Normal 4 9 3 4 5" xfId="17127" xr:uid="{E4542927-DE4E-4CA5-B06C-A2B820777A84}"/>
    <cellStyle name="Normal 4 9 3 5" xfId="8151" xr:uid="{46426C78-BE2E-461F-80D8-FCF8E4A6B3C0}"/>
    <cellStyle name="Normal 4 9 3 5 2" xfId="26484" xr:uid="{65F7B380-7FC7-4BEC-86E4-8B9FF335ABBC}"/>
    <cellStyle name="Normal 4 9 3 5 3" xfId="15248" xr:uid="{5754EBBE-56E2-4791-B7D9-70F00C803D02}"/>
    <cellStyle name="Normal 4 9 3 6" xfId="8757" xr:uid="{6108FDFD-3982-484A-BF8D-15523255A107}"/>
    <cellStyle name="Normal 4 9 3 6 2" xfId="18081" xr:uid="{0DF5A4C7-65F1-4E4A-A53E-B1625DED600A}"/>
    <cellStyle name="Normal 4 9 3 7" xfId="10784" xr:uid="{EE6EC1DC-A066-4070-A592-CCF7C412CEBE}"/>
    <cellStyle name="Normal 4 9 3 7 2" xfId="20914" xr:uid="{713A175F-FAB7-4595-BFE6-BB20925443E6}"/>
    <cellStyle name="Normal 4 9 3 8" xfId="25322" xr:uid="{A19F075B-91A4-486F-A948-3597661C5448}"/>
    <cellStyle name="Normal 4 9 3 9" xfId="13376" xr:uid="{B8E5BBC3-CE26-4C9C-A7BA-CE5F7C2E625D}"/>
    <cellStyle name="Normal 4 9 4" xfId="1189" xr:uid="{00000000-0005-0000-0000-0000A5040000}"/>
    <cellStyle name="Normal 4 9 4 2" xfId="4963" xr:uid="{E7C99482-7FC6-4155-A518-2E2A6B40E250}"/>
    <cellStyle name="Normal 4 9 4 2 2" xfId="10234" xr:uid="{63074B9A-2C1F-4F91-83AE-24175F63CD83}"/>
    <cellStyle name="Normal 4 9 4 2 2 2" xfId="29651" xr:uid="{185CFEB0-5328-459F-9906-39AC06A8D275}"/>
    <cellStyle name="Normal 4 9 4 2 2 3" xfId="20312" xr:uid="{91E57929-372B-4318-AEDB-92F646C1A183}"/>
    <cellStyle name="Normal 4 9 4 2 3" xfId="12912" xr:uid="{AB2F2AA7-1A3D-46E3-AA20-FC6DDD774E60}"/>
    <cellStyle name="Normal 4 9 4 2 3 2" xfId="23145" xr:uid="{0A72CCE9-FBD4-4DBF-B9CC-132E57D56942}"/>
    <cellStyle name="Normal 4 9 4 2 4" xfId="24932" xr:uid="{14BB90C2-9214-4E08-9BEC-CCAF7610B0C4}"/>
    <cellStyle name="Normal 4 9 4 2 5" xfId="17479" xr:uid="{DE25210D-8CAF-45DE-98C0-F33C8DF8CE7F}"/>
    <cellStyle name="Normal 4 9 4 3" xfId="6050" xr:uid="{0EC03DE6-1608-4710-B412-95BBFD6D6696}"/>
    <cellStyle name="Normal 4 9 4 3 2" xfId="26860" xr:uid="{0C568D9F-9F83-410D-8350-3CB15C3EC10C}"/>
    <cellStyle name="Normal 4 9 4 3 3" xfId="15249" xr:uid="{86E28858-BF96-4E85-9760-C354486EEEC0}"/>
    <cellStyle name="Normal 4 9 4 4" xfId="8758" xr:uid="{7F786692-89B9-4569-8AB5-B3D4DFBE91C1}"/>
    <cellStyle name="Normal 4 9 4 4 2" xfId="18082" xr:uid="{0AA3F050-44E4-4EA4-9CB9-2C670A78CBA7}"/>
    <cellStyle name="Normal 4 9 4 5" xfId="10785" xr:uid="{37791585-700F-4626-92F8-FA8210DFF8C0}"/>
    <cellStyle name="Normal 4 9 4 5 2" xfId="20915" xr:uid="{136A7C68-8E7E-4462-83B8-8302441D3BC3}"/>
    <cellStyle name="Normal 4 9 4 6" xfId="25891" xr:uid="{A7451568-C7DB-4A14-91DA-0B406ABE83CF}"/>
    <cellStyle name="Normal 4 9 4 7" xfId="14572" xr:uid="{0B13AA40-39E6-457D-A65A-70944C863A5B}"/>
    <cellStyle name="Normal 4 9 5" xfId="2181" xr:uid="{C4E88F1F-7844-41BF-AD80-28295FD43F8F}"/>
    <cellStyle name="Normal 4 9 5 2" xfId="7355" xr:uid="{F6946D65-0741-43F0-959C-0F587615DD7D}"/>
    <cellStyle name="Normal 4 9 5 2 2" xfId="24603" xr:uid="{0EAB45F3-CF00-49F5-83A4-D4F45019B1F5}"/>
    <cellStyle name="Normal 4 9 5 2 3" xfId="27946" xr:uid="{999B308C-EF57-4741-92B8-4E027B811F82}"/>
    <cellStyle name="Normal 4 9 5 2 4" xfId="16209" xr:uid="{75F8842D-EFC3-424F-AF97-766F00EAB221}"/>
    <cellStyle name="Normal 4 9 5 3" xfId="6046" xr:uid="{F5C4D94C-CFB1-463D-9357-5A6C638819AA}"/>
    <cellStyle name="Normal 4 9 5 3 2" xfId="29108" xr:uid="{46ACE919-31F3-475B-9122-E242EAD73796}"/>
    <cellStyle name="Normal 4 9 5 3 3" xfId="19042" xr:uid="{54921012-D667-4DF5-B0E1-82202A4F4754}"/>
    <cellStyle name="Normal 4 9 5 4" xfId="11687" xr:uid="{01F4005C-844F-4C87-AE3B-A9FD7B73812D}"/>
    <cellStyle name="Normal 4 9 5 4 2" xfId="21875" xr:uid="{A543866F-0253-4C51-9EC7-95DE985E5225}"/>
    <cellStyle name="Normal 4 9 5 5" xfId="24525" xr:uid="{7CC134D0-3570-4FD5-A27C-8C66489FDB68}"/>
    <cellStyle name="Normal 4 9 5 6" xfId="14074" xr:uid="{3060A094-AABA-4C2D-9C72-E4C6BF9B3716}"/>
    <cellStyle name="Normal 4 9 6" xfId="3499" xr:uid="{5D85A7BF-B460-467E-8C88-88DD14725EB1}"/>
    <cellStyle name="Normal 4 9 6 2" xfId="6983" xr:uid="{356527BB-3EC7-4B8E-8249-BF5B8476226B}"/>
    <cellStyle name="Normal 4 9 6 2 2" xfId="28237" xr:uid="{53AAD6CC-D70D-4575-B918-F7822BE98AEA}"/>
    <cellStyle name="Normal 4 9 6 2 3" xfId="15782" xr:uid="{CACC9D8F-B094-4BE9-AB93-F79F04B81344}"/>
    <cellStyle name="Normal 4 9 6 3" xfId="9153" xr:uid="{11D532D4-97A3-4B38-B53E-4208722F2CC4}"/>
    <cellStyle name="Normal 4 9 6 3 2" xfId="18615" xr:uid="{4812C9BC-0D0E-4D80-A77D-2E5F56FD298A}"/>
    <cellStyle name="Normal 4 9 6 4" xfId="11273" xr:uid="{714A1B84-5276-4D44-8188-F0396A5B8F06}"/>
    <cellStyle name="Normal 4 9 6 4 2" xfId="21448" xr:uid="{75AFF741-1DDC-4D74-9B1F-F4DFF79A36AD}"/>
    <cellStyle name="Normal 4 9 6 5" xfId="23753" xr:uid="{366B4163-41DC-416D-A104-7F9D5B2043CB}"/>
    <cellStyle name="Normal 4 9 6 6" xfId="13500" xr:uid="{082AFE26-71B6-40D8-AF63-8FE6374FA1EB}"/>
    <cellStyle name="Normal 4 9 7" xfId="3294" xr:uid="{6A5B0BAF-09B5-47DB-9A0F-C31AEA043BC4}"/>
    <cellStyle name="Normal 4 9 7 2" xfId="8981" xr:uid="{257C34C2-75FC-447A-9603-764B410BCCEC}"/>
    <cellStyle name="Normal 4 9 7 2 2" xfId="18373" xr:uid="{FA467E2D-4AB2-4E81-91E2-EE2C10FAC974}"/>
    <cellStyle name="Normal 4 9 7 3" xfId="11055" xr:uid="{BB76F2C6-98C7-4B8E-8ACA-192EEC426031}"/>
    <cellStyle name="Normal 4 9 7 3 2" xfId="21206" xr:uid="{1923906C-2722-418A-A7EE-C0778BD8F81E}"/>
    <cellStyle name="Normal 4 9 7 4" xfId="25354" xr:uid="{071E053A-7CD9-4F1A-8487-8265D0257B72}"/>
    <cellStyle name="Normal 4 9 7 5" xfId="15540" xr:uid="{B0600A57-E1D1-44F5-A67D-41D99E81BDB1}"/>
    <cellStyle name="Normal 4 9 8" xfId="4421" xr:uid="{B18DA3F7-6FD0-4A2C-8846-558023CFE2E7}"/>
    <cellStyle name="Normal 4 9 8 2" xfId="9838" xr:uid="{624FB5F0-F792-41FB-8EA3-9E99CD1F2DC0}"/>
    <cellStyle name="Normal 4 9 8 2 2" xfId="19807" xr:uid="{AF92FB57-F270-4E3B-A821-CD988AC11D7E}"/>
    <cellStyle name="Normal 4 9 8 3" xfId="12422" xr:uid="{8E00AC9D-F658-4233-81DF-9D66F49E10C9}"/>
    <cellStyle name="Normal 4 9 8 3 2" xfId="22640" xr:uid="{98DB8F39-9793-499E-9958-3F9F5DA97FEA}"/>
    <cellStyle name="Normal 4 9 8 4" xfId="16974" xr:uid="{9AD659AD-AAA6-4E83-AE1E-D7EA6B8EE1B1}"/>
    <cellStyle name="Normal 4 9 9" xfId="8149" xr:uid="{7FDB40FE-FD57-4DAB-80AE-1C192D14987B}"/>
    <cellStyle name="Normal 4 9 9 2" xfId="15245" xr:uid="{505016BC-B525-4BE2-8E59-C5231DF9B824}"/>
    <cellStyle name="Normal 5" xfId="1190" xr:uid="{00000000-0005-0000-0000-0000A6040000}"/>
    <cellStyle name="Normal 5 2" xfId="1191" xr:uid="{00000000-0005-0000-0000-0000A7040000}"/>
    <cellStyle name="Normal 5 2 2" xfId="1192" xr:uid="{00000000-0005-0000-0000-0000A8040000}"/>
    <cellStyle name="Normal 5 2 2 2" xfId="1193" xr:uid="{00000000-0005-0000-0000-0000A9040000}"/>
    <cellStyle name="Normal 5 2 2 3" xfId="1194" xr:uid="{00000000-0005-0000-0000-0000AA040000}"/>
    <cellStyle name="Normal 5 2 2 3 2" xfId="1195" xr:uid="{00000000-0005-0000-0000-0000AB040000}"/>
    <cellStyle name="Normal 5 2 2 3 3" xfId="1196" xr:uid="{00000000-0005-0000-0000-0000AC040000}"/>
    <cellStyle name="Normal 5 2 2 3 3 2" xfId="1197" xr:uid="{00000000-0005-0000-0000-0000AD040000}"/>
    <cellStyle name="Normal 5 2 2 3 3 2 2" xfId="1198" xr:uid="{00000000-0005-0000-0000-0000AE040000}"/>
    <cellStyle name="Normal 5 2 2 3 3 2 3" xfId="1199" xr:uid="{00000000-0005-0000-0000-0000AF040000}"/>
    <cellStyle name="Normal 5 2 2 3 3 2 3 2" xfId="1200" xr:uid="{00000000-0005-0000-0000-0000B0040000}"/>
    <cellStyle name="Normal 5 2 2 3 3 2 3 2 2" xfId="1201" xr:uid="{00000000-0005-0000-0000-0000B1040000}"/>
    <cellStyle name="Normal 5 2 2 3 3 2 3 2 2 2" xfId="26276" xr:uid="{5C1B0367-99FD-4F9B-B756-CABC09ACEEB5}"/>
    <cellStyle name="Normal 5 2 2 3 3 2 3 2 2 3" xfId="23563" xr:uid="{DD312928-0DD3-4F94-9654-07630B3DD7D5}"/>
    <cellStyle name="Normal 5 2 2 3 3 2 3 2 3" xfId="1202" xr:uid="{00000000-0005-0000-0000-0000B2040000}"/>
    <cellStyle name="Normal 5 2 2 3 3 2 3 2 3 2" xfId="1203" xr:uid="{00000000-0005-0000-0000-0000B3040000}"/>
    <cellStyle name="Normal 5 2 2 3 3 2 3 2 3 3" xfId="4034" xr:uid="{B3B2F9E8-FB78-45CC-96CE-E2B6E39AF1DB}"/>
    <cellStyle name="Normal 5 2 2 3 3 2 3 2 3 3 2" xfId="4089" xr:uid="{A0ECF357-DAC1-4E79-8E5B-FCE6B136F8F7}"/>
    <cellStyle name="Normal 5 2 2 3 3 2 3 2 4" xfId="26244" xr:uid="{8C74A613-950F-4B74-B99B-7A372E1F2E9A}"/>
    <cellStyle name="Normal 5 2 2 3 3 2 3 3" xfId="1204" xr:uid="{00000000-0005-0000-0000-0000B4040000}"/>
    <cellStyle name="Normal 5 2 2 3 3 2 3 4" xfId="2396" xr:uid="{593159A8-A406-449E-9736-02D39049C0A4}"/>
    <cellStyle name="Normal 5 2 2 3 3 2 3 4 2" xfId="3751" xr:uid="{230A97E3-78B7-43C3-8882-47204BC291DE}"/>
    <cellStyle name="Normal 5 2 2 3 3 2 3 5" xfId="3147" xr:uid="{4F9A0C58-81BA-47B1-A513-C6227D71BB91}"/>
    <cellStyle name="Normal 5 2 2 3 3 2 3 5 2" xfId="5036" xr:uid="{29BC4B19-DD00-4680-BBD5-EBD8171FD834}"/>
    <cellStyle name="Normal 5 2 2 3 3 2 3 6" xfId="4423" xr:uid="{542A4204-4B70-4E4C-A8DF-CB28E790E65E}"/>
    <cellStyle name="Normal 5 2 2 3 3 2 3 6 2" xfId="4093" xr:uid="{4689C70E-C866-4683-91CC-39FF43959218}"/>
    <cellStyle name="Normal 5 2 2 3 3 2 4" xfId="1205" xr:uid="{00000000-0005-0000-0000-0000B5040000}"/>
    <cellStyle name="Normal 5 2 2 3 3 2 4 2" xfId="3750" xr:uid="{BB8EC758-91AB-4B16-98C2-0A51BBD39E2C}"/>
    <cellStyle name="Normal 5 2 2 3 3 2 4 3" xfId="2766" xr:uid="{5548F422-77F6-4FDD-92B7-5182B0590806}"/>
    <cellStyle name="Normal 5 2 2 3 3 2 4 3 2" xfId="29953" xr:uid="{3EBC9E41-A3B1-4B12-9821-FC1E97F2B501}"/>
    <cellStyle name="Normal 5 2 2 3 3 2 4 3 3" xfId="29932" xr:uid="{90D55C4D-C4CB-44A3-811D-3CF8FD5486F8}"/>
    <cellStyle name="Normal 5 2 2 3 3 2 4 3 3 2" xfId="29973" xr:uid="{1C5F2F6D-605A-442B-8792-51F5F986B0EB}"/>
    <cellStyle name="Normal 5 2 2 3 3 2 5" xfId="3146" xr:uid="{DF3E07DB-4581-4FE8-9CD5-EA4509C461E4}"/>
    <cellStyle name="Normal 5 2 2 3 3 2 5 2" xfId="5055" xr:uid="{94AAE8D9-3CCC-43E7-899B-0123BB2025D5}"/>
    <cellStyle name="Normal 5 2 2 3 3 2 6" xfId="4422" xr:uid="{3638E874-F712-4CE0-9B78-63E13AF6BE4C}"/>
    <cellStyle name="Normal 5 2 2 3 3 2 6 2" xfId="5095" xr:uid="{630F6F30-1AC1-4A46-9B16-BE729FD813E3}"/>
    <cellStyle name="Normal 5 2 2 3 3 3" xfId="1206" xr:uid="{00000000-0005-0000-0000-0000B6040000}"/>
    <cellStyle name="Normal 5 2 2 3 3 4" xfId="1207" xr:uid="{00000000-0005-0000-0000-0000B7040000}"/>
    <cellStyle name="Normal 5 2 2 3 3 4 2" xfId="1208" xr:uid="{00000000-0005-0000-0000-0000B8040000}"/>
    <cellStyle name="Normal 5 2 2 3 3 4 2 2" xfId="1209" xr:uid="{00000000-0005-0000-0000-0000B9040000}"/>
    <cellStyle name="Normal 5 2 2 3 3 4 2 2 2" xfId="1210" xr:uid="{00000000-0005-0000-0000-0000BA040000}"/>
    <cellStyle name="Normal 5 2 2 3 3 4 2 2 2 2" xfId="1211" xr:uid="{00000000-0005-0000-0000-0000BB040000}"/>
    <cellStyle name="Normal 5 2 2 3 3 4 2 2 2 3" xfId="4035" xr:uid="{A5CCB260-FE66-47A0-BB28-7C1BFFE38501}"/>
    <cellStyle name="Normal 5 2 2 3 3 4 2 2 2 3 2" xfId="5096" xr:uid="{4E22801A-6256-48B5-9D7F-76D2F3366A91}"/>
    <cellStyle name="Normal 5 2 2 3 3 4 2 2 2 4" xfId="26239" xr:uid="{1F2B530C-DE40-4868-AD2F-9C413BC62D1C}"/>
    <cellStyle name="Normal 5 2 2 3 3 4 2 2 3" xfId="2185" xr:uid="{A5529560-F2EB-45F3-87BC-96C04C7CA5B6}"/>
    <cellStyle name="Normal 5 2 2 3 3 4 2 2 4" xfId="23990" xr:uid="{047DBB01-B206-48DB-AC36-F0840E03917B}"/>
    <cellStyle name="Normal 5 2 2 3 3 4 2 3" xfId="1212" xr:uid="{00000000-0005-0000-0000-0000BC040000}"/>
    <cellStyle name="Normal 5 2 2 3 3 4 2 3 2" xfId="1213" xr:uid="{00000000-0005-0000-0000-0000BD040000}"/>
    <cellStyle name="Normal 5 2 2 3 3 4 2 3 2 2" xfId="26267" xr:uid="{9FE253A7-F2FD-4548-AC31-A4759C7D78DA}"/>
    <cellStyle name="Normal 5 2 2 3 3 4 2 3 2 3" xfId="23778" xr:uid="{9A6C81BB-07F7-49CA-96D9-D76C4B415F24}"/>
    <cellStyle name="Normal 5 2 2 3 3 4 2 3 3" xfId="1214" xr:uid="{00000000-0005-0000-0000-0000BE040000}"/>
    <cellStyle name="Normal 5 2 2 3 3 4 2 3 3 2" xfId="24801" xr:uid="{63E15607-AEDB-478B-85A2-00166F7AE074}"/>
    <cellStyle name="Normal 5 2 2 3 3 4 2 3 3 3" xfId="25205" xr:uid="{41A917A7-E310-4962-B177-3E96D23FC340}"/>
    <cellStyle name="Normal 5 2 2 3 3 4 2 3 4" xfId="2186" xr:uid="{02AD0919-D807-462D-8E2A-AE3B7E57B065}"/>
    <cellStyle name="Normal 5 2 2 3 3 4 2 3 4 2" xfId="4106" xr:uid="{91763EBE-A231-4DC2-9DD7-F1C27736647D}"/>
    <cellStyle name="Normal 5 2 2 3 3 4 2 3 5" xfId="26248" xr:uid="{66790F77-3621-40CE-BCA2-F02B37313B2B}"/>
    <cellStyle name="Normal 5 2 2 3 3 4 2 4" xfId="24734" xr:uid="{2390C86B-ACD6-4FA4-9998-3167091E6967}"/>
    <cellStyle name="Normal 5 2 2 3 3 4 3" xfId="1215" xr:uid="{00000000-0005-0000-0000-0000BF040000}"/>
    <cellStyle name="Normal 5 2 2 3 3 4 4" xfId="2397" xr:uid="{537362F1-C65B-47B2-9620-B8BD8006CFEF}"/>
    <cellStyle name="Normal 5 2 2 3 3 4 4 2" xfId="3752" xr:uid="{2E90F8D7-A957-412D-8F57-C11C9E9795FA}"/>
    <cellStyle name="Normal 5 2 2 3 3 4 5" xfId="3148" xr:uid="{813764D2-CC97-46B9-8442-291148637173}"/>
    <cellStyle name="Normal 5 2 2 3 3 4 5 2" xfId="4215" xr:uid="{4C7DDB1D-0752-46FD-A868-E9E79A96F6B2}"/>
    <cellStyle name="Normal 5 2 2 3 3 4 6" xfId="4424" xr:uid="{652F9E77-B20F-4EC7-A8E0-CCD388EFCEA9}"/>
    <cellStyle name="Normal 5 2 2 3 3 4 6 2" xfId="4092" xr:uid="{91A824D8-3D30-4BBB-9559-090CEA050E14}"/>
    <cellStyle name="Normal 5 2 2 3 3 5" xfId="1216" xr:uid="{00000000-0005-0000-0000-0000C0040000}"/>
    <cellStyle name="Normal 5 2 2 3 3 5 2" xfId="1217" xr:uid="{00000000-0005-0000-0000-0000C1040000}"/>
    <cellStyle name="Normal 5 2 2 3 3 5 3" xfId="1218" xr:uid="{00000000-0005-0000-0000-0000C2040000}"/>
    <cellStyle name="Normal 5 2 2 3 3 5 3 2" xfId="4192" xr:uid="{8E6B2BD3-1A17-4D35-9DA1-0BB107971B0F}"/>
    <cellStyle name="Normal 5 2 2 3 3 5 3 2 2" xfId="27733" xr:uid="{E605FB97-B2D7-468C-92B1-CDCCB673EEA1}"/>
    <cellStyle name="Normal 5 2 2 3 3 5 3 3" xfId="4036" xr:uid="{9EFE931B-DC47-48BC-B199-60133F40A7DA}"/>
    <cellStyle name="Normal 5 2 2 3 3 5 3 3 2" xfId="23442" xr:uid="{9864C174-B0D1-4DDA-BEFE-E2E008024D7A}"/>
    <cellStyle name="Normal 5 2 2 3 3 5 4" xfId="25840" xr:uid="{B627FAA6-AB0D-4757-B7AA-90E379F8B3D1}"/>
    <cellStyle name="Normal 5 2 2 3 4" xfId="1219" xr:uid="{00000000-0005-0000-0000-0000C3040000}"/>
    <cellStyle name="Normal 5 2 2 3 4 2" xfId="1220" xr:uid="{00000000-0005-0000-0000-0000C4040000}"/>
    <cellStyle name="Normal 5 2 2 3 4 3" xfId="1221" xr:uid="{00000000-0005-0000-0000-0000C5040000}"/>
    <cellStyle name="Normal 5 2 2 3 4 3 2" xfId="1222" xr:uid="{00000000-0005-0000-0000-0000C6040000}"/>
    <cellStyle name="Normal 5 2 2 3 4 3 2 2" xfId="1223" xr:uid="{00000000-0005-0000-0000-0000C7040000}"/>
    <cellStyle name="Normal 5 2 2 3 4 3 2 2 2" xfId="24954" xr:uid="{6CD84C66-C779-4577-B062-251581656A65}"/>
    <cellStyle name="Normal 5 2 2 3 4 3 2 2 3" xfId="26155" xr:uid="{34A1A219-FF29-460C-8D7D-01B346199BA3}"/>
    <cellStyle name="Normal 5 2 2 3 4 3 2 3" xfId="1224" xr:uid="{00000000-0005-0000-0000-0000C8040000}"/>
    <cellStyle name="Normal 5 2 2 3 4 3 2 3 2" xfId="1225" xr:uid="{00000000-0005-0000-0000-0000C9040000}"/>
    <cellStyle name="Normal 5 2 2 3 4 3 2 3 3" xfId="4037" xr:uid="{55EA7BBC-1884-4D58-BA09-61B0E2073CFC}"/>
    <cellStyle name="Normal 5 2 2 3 4 3 2 3 3 2" xfId="4176" xr:uid="{3A1920D4-D3BF-473E-9123-845F98391FED}"/>
    <cellStyle name="Normal 5 2 2 3 4 3 2 4" xfId="26156" xr:uid="{A9AD0AF0-495E-47E9-9CAF-E2361A51747E}"/>
    <cellStyle name="Normal 5 2 2 3 4 3 3" xfId="1226" xr:uid="{00000000-0005-0000-0000-0000CA040000}"/>
    <cellStyle name="Normal 5 2 2 3 4 3 4" xfId="2398" xr:uid="{6F652F54-2F03-4FBF-8A50-B760FBEA3B9A}"/>
    <cellStyle name="Normal 5 2 2 3 4 3 4 2" xfId="3753" xr:uid="{AA212582-157C-49CC-B771-01DD76977F41}"/>
    <cellStyle name="Normal 5 2 2 3 4 3 5" xfId="3150" xr:uid="{61D96870-B8FC-4A49-A9A5-84B5635968B0}"/>
    <cellStyle name="Normal 5 2 2 3 4 3 5 2" xfId="4475" xr:uid="{72634F87-FFFF-46D3-BAB2-8F3F0116B220}"/>
    <cellStyle name="Normal 5 2 2 3 4 3 6" xfId="4426" xr:uid="{AF1848FC-AE8E-4367-97E4-6D1B668C8916}"/>
    <cellStyle name="Normal 5 2 2 3 4 3 6 2" xfId="5085" xr:uid="{48433F0D-67FB-43C6-A3F4-263CD5E9221D}"/>
    <cellStyle name="Normal 5 2 2 3 4 4" xfId="1227" xr:uid="{00000000-0005-0000-0000-0000CB040000}"/>
    <cellStyle name="Normal 5 2 2 3 4 4 2" xfId="1228" xr:uid="{00000000-0005-0000-0000-0000CC040000}"/>
    <cellStyle name="Normal 5 2 2 3 4 4 3" xfId="4038" xr:uid="{F26BBE5F-65A5-4844-9C6E-76F2EC799068}"/>
    <cellStyle name="Normal 5 2 2 3 4 4 3 2" xfId="4104" xr:uid="{135C0F07-C064-42CE-B24E-35FAAF1FD4F6}"/>
    <cellStyle name="Normal 5 2 2 3 4 5" xfId="3149" xr:uid="{344A53D5-2BBA-4E01-A566-05BF8362F0BB}"/>
    <cellStyle name="Normal 5 2 2 3 4 5 2" xfId="5049" xr:uid="{9191B6F1-3B8C-4968-A949-720A6A9142DD}"/>
    <cellStyle name="Normal 5 2 2 3 4 6" xfId="4425" xr:uid="{40B682DD-B8B2-46A8-B6A5-E43F1DC4AC13}"/>
    <cellStyle name="Normal 5 2 2 3 4 6 2" xfId="4119" xr:uid="{D00AB3D0-1C04-4071-B42D-B01EF0DD3CFA}"/>
    <cellStyle name="Normal 5 2 2 3 5" xfId="1229" xr:uid="{00000000-0005-0000-0000-0000CD040000}"/>
    <cellStyle name="Normal 5 2 2 3 5 2" xfId="4142" xr:uid="{690F1126-F020-461E-925C-3C9E9C107704}"/>
    <cellStyle name="Normal 5 2 2 4" xfId="1230" xr:uid="{00000000-0005-0000-0000-0000CE040000}"/>
    <cellStyle name="Normal 5 2 2 4 2" xfId="1231" xr:uid="{00000000-0005-0000-0000-0000CF040000}"/>
    <cellStyle name="Normal 5 2 2 4 3" xfId="1232" xr:uid="{00000000-0005-0000-0000-0000D0040000}"/>
    <cellStyle name="Normal 5 2 2 4 3 2" xfId="1233" xr:uid="{00000000-0005-0000-0000-0000D1040000}"/>
    <cellStyle name="Normal 5 2 2 4 3 2 2" xfId="1234" xr:uid="{00000000-0005-0000-0000-0000D2040000}"/>
    <cellStyle name="Normal 5 2 2 4 3 2 2 2" xfId="24229" xr:uid="{229DC779-F649-4966-843C-8814119BF3A8}"/>
    <cellStyle name="Normal 5 2 2 4 3 2 2 3" xfId="26228" xr:uid="{9D67055F-C7E1-4E31-BF94-32B03854FCB4}"/>
    <cellStyle name="Normal 5 2 2 4 3 2 3" xfId="1235" xr:uid="{00000000-0005-0000-0000-0000D3040000}"/>
    <cellStyle name="Normal 5 2 2 4 3 2 3 2" xfId="1236" xr:uid="{00000000-0005-0000-0000-0000D4040000}"/>
    <cellStyle name="Normal 5 2 2 4 3 2 3 3" xfId="4039" xr:uid="{067D202B-2C37-4BAC-8A7F-34FFC7EB0448}"/>
    <cellStyle name="Normal 5 2 2 4 3 2 3 3 2" xfId="4134" xr:uid="{AC484542-92DC-443C-A22D-271DEB3FF692}"/>
    <cellStyle name="Normal 5 2 2 4 3 2 4" xfId="25099" xr:uid="{86A5D5D6-AE2E-44D9-8689-3C4635ECF521}"/>
    <cellStyle name="Normal 5 2 2 4 3 3" xfId="1237" xr:uid="{00000000-0005-0000-0000-0000D5040000}"/>
    <cellStyle name="Normal 5 2 2 4 3 4" xfId="2399" xr:uid="{E69DC931-6140-4057-AA6C-3435A16DE68F}"/>
    <cellStyle name="Normal 5 2 2 4 3 4 2" xfId="3754" xr:uid="{81A21966-84A7-4300-A985-77EB16896FC3}"/>
    <cellStyle name="Normal 5 2 2 4 3 5" xfId="3152" xr:uid="{AAC12685-B7C9-441F-8D6E-8E071B8A9AF9}"/>
    <cellStyle name="Normal 5 2 2 4 3 5 2" xfId="5020" xr:uid="{AE610CEF-01C7-4AE6-BFAD-F448C79AAF12}"/>
    <cellStyle name="Normal 5 2 2 4 3 6" xfId="4428" xr:uid="{25F59B4B-1F77-45EF-B13F-15A46BC7F86E}"/>
    <cellStyle name="Normal 5 2 2 4 3 6 2" xfId="4111" xr:uid="{78E0C3B6-E720-4A24-AEF8-66F4965573FF}"/>
    <cellStyle name="Normal 5 2 2 4 4" xfId="1238" xr:uid="{00000000-0005-0000-0000-0000D6040000}"/>
    <cellStyle name="Normal 5 2 2 4 4 2" xfId="1239" xr:uid="{00000000-0005-0000-0000-0000D7040000}"/>
    <cellStyle name="Normal 5 2 2 4 4 3" xfId="1240" xr:uid="{00000000-0005-0000-0000-0000D8040000}"/>
    <cellStyle name="Normal 5 2 2 4 4 3 2" xfId="4139" xr:uid="{B76EE5ED-105E-4C5D-AC7B-501675B80385}"/>
    <cellStyle name="Normal 5 2 2 4 4 3 3" xfId="4040" xr:uid="{DF612922-0132-40C9-812E-A046FA53D6A7}"/>
    <cellStyle name="Normal 5 2 2 4 5" xfId="3151" xr:uid="{F3B05F08-B936-4215-9C0A-5B56182C8D51}"/>
    <cellStyle name="Normal 5 2 2 4 5 2" xfId="5069" xr:uid="{53FE91C4-E0C6-4824-8160-03B4C8CB2BA1}"/>
    <cellStyle name="Normal 5 2 2 4 6" xfId="4427" xr:uid="{DB7848AF-2BF7-4A53-8864-A732C84D469D}"/>
    <cellStyle name="Normal 5 2 2 4 6 2" xfId="4175" xr:uid="{C943C7FE-5801-4B51-8FA4-2AAA3298F5F0}"/>
    <cellStyle name="Normal 5 2 2 5" xfId="1241" xr:uid="{00000000-0005-0000-0000-0000D9040000}"/>
    <cellStyle name="Normal 5 2 2 5 2" xfId="29961" xr:uid="{A388568E-5F58-487D-BAFF-3A9C297F969F}"/>
    <cellStyle name="Normal 5 2 3" xfId="1242" xr:uid="{00000000-0005-0000-0000-0000DA040000}"/>
    <cellStyle name="Normal 5 2 3 2" xfId="1243" xr:uid="{00000000-0005-0000-0000-0000DB040000}"/>
    <cellStyle name="Normal 5 2 3 3" xfId="1244" xr:uid="{00000000-0005-0000-0000-0000DC040000}"/>
    <cellStyle name="Normal 5 2 3 4" xfId="1245" xr:uid="{00000000-0005-0000-0000-0000DD040000}"/>
    <cellStyle name="Normal 5 2 4" xfId="1246" xr:uid="{00000000-0005-0000-0000-0000DE040000}"/>
    <cellStyle name="Normal 5 2 4 2" xfId="1247" xr:uid="{00000000-0005-0000-0000-0000DF040000}"/>
    <cellStyle name="Normal 5 2 4 3" xfId="1248" xr:uid="{00000000-0005-0000-0000-0000E0040000}"/>
    <cellStyle name="Normal 5 2 4 3 2" xfId="1249" xr:uid="{00000000-0005-0000-0000-0000E1040000}"/>
    <cellStyle name="Normal 5 2 4 3 2 2" xfId="1250" xr:uid="{00000000-0005-0000-0000-0000E2040000}"/>
    <cellStyle name="Normal 5 2 4 3 2 3" xfId="1251" xr:uid="{00000000-0005-0000-0000-0000E3040000}"/>
    <cellStyle name="Normal 5 2 4 3 2 3 2" xfId="1252" xr:uid="{00000000-0005-0000-0000-0000E4040000}"/>
    <cellStyle name="Normal 5 2 4 3 2 3 2 2" xfId="1253" xr:uid="{00000000-0005-0000-0000-0000E5040000}"/>
    <cellStyle name="Normal 5 2 4 3 2 3 2 2 2" xfId="24594" xr:uid="{105FFAE4-FE27-4DCA-BACD-CF10189C8708}"/>
    <cellStyle name="Normal 5 2 4 3 2 3 2 2 3" xfId="26073" xr:uid="{EBE6BE91-B45C-4ED6-8A8F-51C55F545F02}"/>
    <cellStyle name="Normal 5 2 4 3 2 3 2 3" xfId="1254" xr:uid="{00000000-0005-0000-0000-0000E6040000}"/>
    <cellStyle name="Normal 5 2 4 3 2 3 2 3 2" xfId="1255" xr:uid="{00000000-0005-0000-0000-0000E7040000}"/>
    <cellStyle name="Normal 5 2 4 3 2 3 2 3 3" xfId="4041" xr:uid="{452B3C07-E5D3-4C7B-9073-BDB0F1F8C320}"/>
    <cellStyle name="Normal 5 2 4 3 2 3 2 3 3 2" xfId="4151" xr:uid="{936163D0-2A1E-420F-9593-2A9F3911B484}"/>
    <cellStyle name="Normal 5 2 4 3 2 3 2 4" xfId="23729" xr:uid="{894E522D-7250-4E4F-B26E-90B4CAF2F240}"/>
    <cellStyle name="Normal 5 2 4 3 2 3 3" xfId="1256" xr:uid="{00000000-0005-0000-0000-0000E8040000}"/>
    <cellStyle name="Normal 5 2 4 3 2 3 4" xfId="2400" xr:uid="{BC3C0F4D-5548-4EFE-9841-9BD8D02B00E6}"/>
    <cellStyle name="Normal 5 2 4 3 2 3 4 2" xfId="3756" xr:uid="{01793824-F8A8-4560-B1C2-3DB5EBAD3C8B}"/>
    <cellStyle name="Normal 5 2 4 3 2 3 5" xfId="3154" xr:uid="{3930B94F-5D36-4D43-80CB-D0D3DE29F431}"/>
    <cellStyle name="Normal 5 2 4 3 2 3 5 2" xfId="5019" xr:uid="{00BAFCF9-6C81-4BC8-B606-75792C63FE41}"/>
    <cellStyle name="Normal 5 2 4 3 2 3 6" xfId="4430" xr:uid="{33E5B216-D395-46B5-990B-9E01DAEC73CC}"/>
    <cellStyle name="Normal 5 2 4 3 2 3 6 2" xfId="4091" xr:uid="{F136FF2E-2321-4C3F-98DB-862BF6995B6F}"/>
    <cellStyle name="Normal 5 2 4 3 2 4" xfId="1257" xr:uid="{00000000-0005-0000-0000-0000E9040000}"/>
    <cellStyle name="Normal 5 2 4 3 2 4 2" xfId="3755" xr:uid="{D130BDC5-1525-446C-96FF-CE134B3A22E7}"/>
    <cellStyle name="Normal 5 2 4 3 2 4 3" xfId="2767" xr:uid="{FA524146-3BF3-46B7-82B6-96F6CAA827C5}"/>
    <cellStyle name="Normal 5 2 4 3 2 4 3 2" xfId="29950" xr:uid="{150C6DB7-5F07-4E5E-A1E7-C8BF0643C96A}"/>
    <cellStyle name="Normal 5 2 4 3 2 4 3 3" xfId="29933" xr:uid="{822E63E9-3EA4-417C-8FDD-696360502113}"/>
    <cellStyle name="Normal 5 2 4 3 2 4 3 3 2" xfId="29974" xr:uid="{B72137B2-30B7-4252-9B25-57FF01F677A4}"/>
    <cellStyle name="Normal 5 2 4 3 2 5" xfId="3153" xr:uid="{928AC3F5-54F2-42ED-82FE-D383C21F7316}"/>
    <cellStyle name="Normal 5 2 4 3 2 5 2" xfId="5024" xr:uid="{704CBB55-A69E-4525-AFCB-A376EAC35699}"/>
    <cellStyle name="Normal 5 2 4 3 2 6" xfId="4429" xr:uid="{FD838151-47A3-4A50-BB92-1C4ABFC81330}"/>
    <cellStyle name="Normal 5 2 4 3 2 6 2" xfId="5089" xr:uid="{6E5D5502-6151-4CBF-83E2-5FB48E447436}"/>
    <cellStyle name="Normal 5 2 4 3 3" xfId="1258" xr:uid="{00000000-0005-0000-0000-0000EA040000}"/>
    <cellStyle name="Normal 5 2 4 3 4" xfId="1259" xr:uid="{00000000-0005-0000-0000-0000EB040000}"/>
    <cellStyle name="Normal 5 2 4 3 4 2" xfId="1260" xr:uid="{00000000-0005-0000-0000-0000EC040000}"/>
    <cellStyle name="Normal 5 2 4 3 4 2 2" xfId="1261" xr:uid="{00000000-0005-0000-0000-0000ED040000}"/>
    <cellStyle name="Normal 5 2 4 3 4 2 2 2" xfId="1262" xr:uid="{00000000-0005-0000-0000-0000EE040000}"/>
    <cellStyle name="Normal 5 2 4 3 4 2 2 2 2" xfId="1263" xr:uid="{00000000-0005-0000-0000-0000EF040000}"/>
    <cellStyle name="Normal 5 2 4 3 4 2 2 2 3" xfId="4042" xr:uid="{5D760DFB-CC3F-44D5-97BF-BED1C6136AD7}"/>
    <cellStyle name="Normal 5 2 4 3 4 2 2 2 3 2" xfId="4097" xr:uid="{535CA3F2-5820-48BA-8F05-BDA505ACC1E6}"/>
    <cellStyle name="Normal 5 2 4 3 4 2 2 2 4" xfId="26266" xr:uid="{8D573DB1-9792-4085-9EF1-7599D4715D7C}"/>
    <cellStyle name="Normal 5 2 4 3 4 2 2 3" xfId="2187" xr:uid="{85815D58-09E6-4D08-9ACF-1956560D217D}"/>
    <cellStyle name="Normal 5 2 4 3 4 2 2 4" xfId="25091" xr:uid="{151CA298-1DB7-48EF-ACC5-07172BCA754E}"/>
    <cellStyle name="Normal 5 2 4 3 4 2 3" xfId="1264" xr:uid="{00000000-0005-0000-0000-0000F0040000}"/>
    <cellStyle name="Normal 5 2 4 3 4 2 3 2" xfId="1265" xr:uid="{00000000-0005-0000-0000-0000F1040000}"/>
    <cellStyle name="Normal 5 2 4 3 4 2 3 2 2" xfId="26236" xr:uid="{01F86129-4CC9-4DA2-AD5D-BF0355011C70}"/>
    <cellStyle name="Normal 5 2 4 3 4 2 3 2 3" xfId="25214" xr:uid="{EDA0505B-4B39-48B1-9A0E-378658C4890A}"/>
    <cellStyle name="Normal 5 2 4 3 4 2 3 3" xfId="1266" xr:uid="{00000000-0005-0000-0000-0000F2040000}"/>
    <cellStyle name="Normal 5 2 4 3 4 2 3 3 2" xfId="25866" xr:uid="{4C77A7AA-71DD-4DBB-AAEC-3BD9535709C7}"/>
    <cellStyle name="Normal 5 2 4 3 4 2 3 3 3" xfId="26221" xr:uid="{4944B8F0-3EB2-474A-9CCF-0C5EF9EB9461}"/>
    <cellStyle name="Normal 5 2 4 3 4 2 3 4" xfId="2188" xr:uid="{DBCDC7F8-3264-4071-BC89-9EC3EFB6D1D5}"/>
    <cellStyle name="Normal 5 2 4 3 4 2 3 4 2" xfId="4169" xr:uid="{18CE8630-0820-4AA4-B22E-042B30230677}"/>
    <cellStyle name="Normal 5 2 4 3 4 2 3 5" xfId="25774" xr:uid="{28BC32E9-436E-40CF-8982-4D055DA801CC}"/>
    <cellStyle name="Normal 5 2 4 3 4 2 4" xfId="23645" xr:uid="{319C9E67-D62C-4456-A803-A03AB7BBDC96}"/>
    <cellStyle name="Normal 5 2 4 3 4 3" xfId="1267" xr:uid="{00000000-0005-0000-0000-0000F3040000}"/>
    <cellStyle name="Normal 5 2 4 3 4 4" xfId="2401" xr:uid="{B7E9FB12-1A69-453E-9634-647E0BD2EBE6}"/>
    <cellStyle name="Normal 5 2 4 3 4 4 2" xfId="3757" xr:uid="{23853C0C-B0C0-4861-B695-3CA3CE104F4E}"/>
    <cellStyle name="Normal 5 2 4 3 4 5" xfId="3155" xr:uid="{9618CA06-44EB-4439-A9A1-9BEE2B711274}"/>
    <cellStyle name="Normal 5 2 4 3 4 5 2" xfId="5030" xr:uid="{603B99C7-A2ED-49C3-BC6B-995F94241938}"/>
    <cellStyle name="Normal 5 2 4 3 4 6" xfId="4431" xr:uid="{05EDBE9B-5B3F-4ADA-ABB8-3A946D6E0ACC}"/>
    <cellStyle name="Normal 5 2 4 3 4 6 2" xfId="5102" xr:uid="{DB470680-AFBC-41BD-9012-52EF2E373AF6}"/>
    <cellStyle name="Normal 5 2 4 3 5" xfId="1268" xr:uid="{00000000-0005-0000-0000-0000F4040000}"/>
    <cellStyle name="Normal 5 2 4 3 5 2" xfId="1269" xr:uid="{00000000-0005-0000-0000-0000F5040000}"/>
    <cellStyle name="Normal 5 2 4 3 5 3" xfId="1270" xr:uid="{00000000-0005-0000-0000-0000F6040000}"/>
    <cellStyle name="Normal 5 2 4 3 5 3 2" xfId="4167" xr:uid="{A1067D3B-4213-4D8E-A6D4-4E577778B2C6}"/>
    <cellStyle name="Normal 5 2 4 3 5 3 2 2" xfId="27734" xr:uid="{02040153-8DEF-4237-859C-2873F1645E04}"/>
    <cellStyle name="Normal 5 2 4 3 5 3 3" xfId="4043" xr:uid="{16CC31D4-1398-46F0-A9D7-11FFC01D5AF1}"/>
    <cellStyle name="Normal 5 2 4 3 5 3 3 2" xfId="26115" xr:uid="{0B0CB694-190B-4943-B3B9-952885AB2335}"/>
    <cellStyle name="Normal 5 2 4 3 5 4" xfId="24962" xr:uid="{4BECDA91-D296-425D-B8A9-1D09E072BE94}"/>
    <cellStyle name="Normal 5 2 4 4" xfId="1271" xr:uid="{00000000-0005-0000-0000-0000F7040000}"/>
    <cellStyle name="Normal 5 2 4 4 2" xfId="1272" xr:uid="{00000000-0005-0000-0000-0000F8040000}"/>
    <cellStyle name="Normal 5 2 4 4 3" xfId="1273" xr:uid="{00000000-0005-0000-0000-0000F9040000}"/>
    <cellStyle name="Normal 5 2 4 4 3 2" xfId="1274" xr:uid="{00000000-0005-0000-0000-0000FA040000}"/>
    <cellStyle name="Normal 5 2 4 4 3 2 2" xfId="1275" xr:uid="{00000000-0005-0000-0000-0000FB040000}"/>
    <cellStyle name="Normal 5 2 4 4 3 2 2 2" xfId="24247" xr:uid="{C54CE6B3-9FFB-484E-A16A-2E592477B46E}"/>
    <cellStyle name="Normal 5 2 4 4 3 2 2 3" xfId="25784" xr:uid="{3D4A001A-EEE0-43EB-9C21-8CC15785A0E0}"/>
    <cellStyle name="Normal 5 2 4 4 3 2 3" xfId="1276" xr:uid="{00000000-0005-0000-0000-0000FC040000}"/>
    <cellStyle name="Normal 5 2 4 4 3 2 3 2" xfId="1277" xr:uid="{00000000-0005-0000-0000-0000FD040000}"/>
    <cellStyle name="Normal 5 2 4 4 3 2 3 3" xfId="4044" xr:uid="{BD82091C-FC41-490D-A19C-240411CC6960}"/>
    <cellStyle name="Normal 5 2 4 4 3 2 3 3 2" xfId="4117" xr:uid="{71ED03BF-91CC-4319-A2C8-AC09200DD01C}"/>
    <cellStyle name="Normal 5 2 4 4 3 2 4" xfId="25313" xr:uid="{7D89873D-CA59-4307-85C3-A76C277BA6DF}"/>
    <cellStyle name="Normal 5 2 4 4 3 3" xfId="1278" xr:uid="{00000000-0005-0000-0000-0000FE040000}"/>
    <cellStyle name="Normal 5 2 4 4 3 4" xfId="2402" xr:uid="{BA3C085C-76AF-465A-A65B-E4EE7629C1E3}"/>
    <cellStyle name="Normal 5 2 4 4 3 4 2" xfId="3758" xr:uid="{2585F7DF-FAD8-4266-B1EF-946367894B33}"/>
    <cellStyle name="Normal 5 2 4 4 3 5" xfId="3157" xr:uid="{DC93F274-B78C-4A9D-9EE3-F28F843ACF04}"/>
    <cellStyle name="Normal 5 2 4 4 3 5 2" xfId="4207" xr:uid="{9468DC62-9BE1-492F-9233-426477E466F1}"/>
    <cellStyle name="Normal 5 2 4 4 3 6" xfId="4433" xr:uid="{CE30B521-5E95-44AA-8560-321BB2775DDA}"/>
    <cellStyle name="Normal 5 2 4 4 3 6 2" xfId="4107" xr:uid="{020C8C69-5F36-484B-B075-061C911B0C30}"/>
    <cellStyle name="Normal 5 2 4 4 4" xfId="1279" xr:uid="{00000000-0005-0000-0000-0000FF040000}"/>
    <cellStyle name="Normal 5 2 4 4 4 2" xfId="1280" xr:uid="{00000000-0005-0000-0000-000000050000}"/>
    <cellStyle name="Normal 5 2 4 4 4 3" xfId="1281" xr:uid="{00000000-0005-0000-0000-000001050000}"/>
    <cellStyle name="Normal 5 2 4 4 4 3 2" xfId="4102" xr:uid="{C8159F5B-C99A-4279-9D88-C7A59A1958A9}"/>
    <cellStyle name="Normal 5 2 4 4 4 3 3" xfId="4045" xr:uid="{86772DAC-6DF3-4191-838E-D8F1A6E35318}"/>
    <cellStyle name="Normal 5 2 4 4 5" xfId="1282" xr:uid="{00000000-0005-0000-0000-000002050000}"/>
    <cellStyle name="Normal 5 2 4 4 5 2" xfId="5075" xr:uid="{A072208A-53A5-470B-A48C-4B2A71A3619C}"/>
    <cellStyle name="Normal 5 2 4 4 5 2 2" xfId="5106" xr:uid="{728A62C0-1AE1-475E-A298-972CC93A76A3}"/>
    <cellStyle name="Normal 5 2 4 4 5 3" xfId="5050" xr:uid="{2EA4EFBF-232E-466E-B027-BF866E22615D}"/>
    <cellStyle name="Normal 5 2 4 4 5 4" xfId="25167" xr:uid="{1290B7C1-DC6A-440A-98DA-74E6494ED0EE}"/>
    <cellStyle name="Normal 5 2 4 4 6" xfId="3156" xr:uid="{FDA8C8E5-1E53-42DC-A84D-1E1EB8EC56D2}"/>
    <cellStyle name="Normal 5 2 4 4 6 2" xfId="4094" xr:uid="{52A34234-64FF-4F08-B6E6-4F3B224657A2}"/>
    <cellStyle name="Normal 5 2 4 4 7" xfId="4432" xr:uid="{7A3F2AB2-1F42-41BE-8067-976A3C141C23}"/>
    <cellStyle name="Normal 5 2 4 4 7 2" xfId="4184" xr:uid="{38FD105F-4551-40EB-BC01-20ECABA02A83}"/>
    <cellStyle name="Normal 5 2 4 5" xfId="1283" xr:uid="{00000000-0005-0000-0000-000003050000}"/>
    <cellStyle name="Normal 5 2 4 5 2" xfId="1284" xr:uid="{00000000-0005-0000-0000-000004050000}"/>
    <cellStyle name="Normal 5 2 4 5 3" xfId="1285" xr:uid="{00000000-0005-0000-0000-000005050000}"/>
    <cellStyle name="Normal 5 2 4 5 3 2" xfId="4191" xr:uid="{3CFB02A6-200B-466F-8E73-1921AF47973C}"/>
    <cellStyle name="Normal 5 2 4 5 3 3" xfId="4046" xr:uid="{238449B4-3DE1-4665-8BA3-8E4ADAA31DA2}"/>
    <cellStyle name="Normal 5 2 4 6" xfId="3118" xr:uid="{08DC207D-6C65-44B6-A659-767E1B98A97C}"/>
    <cellStyle name="Normal 5 2 4 6 2" xfId="4158" xr:uid="{3B7F5499-4834-43F5-8D5E-DE3F473E2A77}"/>
    <cellStyle name="Normal 5 2 5" xfId="1286" xr:uid="{00000000-0005-0000-0000-000006050000}"/>
    <cellStyle name="Normal 5 2 6" xfId="1287" xr:uid="{00000000-0005-0000-0000-000007050000}"/>
    <cellStyle name="Normal 5 2 6 2" xfId="1288" xr:uid="{00000000-0005-0000-0000-000008050000}"/>
    <cellStyle name="Normal 5 2 6 3" xfId="1289" xr:uid="{00000000-0005-0000-0000-000009050000}"/>
    <cellStyle name="Normal 5 2 6 3 2" xfId="1290" xr:uid="{00000000-0005-0000-0000-00000A050000}"/>
    <cellStyle name="Normal 5 2 6 3 2 2" xfId="1291" xr:uid="{00000000-0005-0000-0000-00000B050000}"/>
    <cellStyle name="Normal 5 2 6 3 2 2 2" xfId="26151" xr:uid="{988F9628-EDEE-44AE-A821-A840AB354D88}"/>
    <cellStyle name="Normal 5 2 6 3 2 2 3" xfId="23746" xr:uid="{A44B931D-1FB5-4B54-9B48-22C513D973B6}"/>
    <cellStyle name="Normal 5 2 6 3 2 3" xfId="1292" xr:uid="{00000000-0005-0000-0000-00000C050000}"/>
    <cellStyle name="Normal 5 2 6 3 2 3 2" xfId="1293" xr:uid="{00000000-0005-0000-0000-00000D050000}"/>
    <cellStyle name="Normal 5 2 6 3 2 3 3" xfId="4047" xr:uid="{05EA2A1E-5773-4929-B96E-7F64A85EB2C7}"/>
    <cellStyle name="Normal 5 2 6 3 2 3 3 2" xfId="4109" xr:uid="{0CFC2696-4691-41EC-AE59-926E74823110}"/>
    <cellStyle name="Normal 5 2 6 3 2 4" xfId="23682" xr:uid="{B0F77626-2508-4714-9929-4C138DC45D15}"/>
    <cellStyle name="Normal 5 2 6 3 3" xfId="1294" xr:uid="{00000000-0005-0000-0000-00000E050000}"/>
    <cellStyle name="Normal 5 2 6 3 4" xfId="1295" xr:uid="{00000000-0005-0000-0000-00000F050000}"/>
    <cellStyle name="Normal 5 2 6 3 4 2" xfId="3760" xr:uid="{1C54E34B-3F28-48A3-B7DB-483DCA36C2F0}"/>
    <cellStyle name="Normal 5 2 6 3 5" xfId="3159" xr:uid="{D96A4B09-0A04-4EFD-B086-936A05B14CE7}"/>
    <cellStyle name="Normal 5 2 6 3 5 2" xfId="5033" xr:uid="{5D0692BA-DEBE-4B79-B646-423ABD1E7B10}"/>
    <cellStyle name="Normal 5 2 6 3 6" xfId="4435" xr:uid="{545AFEEC-2977-440A-908C-8F165129722D}"/>
    <cellStyle name="Normal 5 2 6 3 6 2" xfId="4099" xr:uid="{E4D86637-A872-4651-9B0B-AE6C000744CD}"/>
    <cellStyle name="Normal 5 2 6 4" xfId="1296" xr:uid="{00000000-0005-0000-0000-000010050000}"/>
    <cellStyle name="Normal 5 2 6 4 2" xfId="3759" xr:uid="{0D10B65F-51A0-49C6-B129-A3658D766079}"/>
    <cellStyle name="Normal 5 2 6 4 2 2" xfId="29948" xr:uid="{582636E7-B381-487A-974A-D54B71252420}"/>
    <cellStyle name="Normal 5 2 6 4 2 3" xfId="29934" xr:uid="{46C4B6B8-B9A7-4017-9203-3DB193B232CB}"/>
    <cellStyle name="Normal 5 2 6 4 2 3 2" xfId="29975" xr:uid="{1425790B-7218-4663-89FE-A7AC0F6FC743}"/>
    <cellStyle name="Normal 5 2 6 4 3" xfId="26196" xr:uid="{65EE8270-0544-46F7-A40F-0630A7918029}"/>
    <cellStyle name="Normal 5 2 6 5" xfId="1297" xr:uid="{00000000-0005-0000-0000-000011050000}"/>
    <cellStyle name="Normal 5 2 6 5 2" xfId="4383" xr:uid="{33A8C3B6-7E55-43AB-A002-B4AC5B3A8B23}"/>
    <cellStyle name="Normal 5 2 6 5 3" xfId="3158" xr:uid="{257C0750-FDD1-4A7E-B7B2-324456230D54}"/>
    <cellStyle name="Normal 5 2 6 6" xfId="4434" xr:uid="{2AD76447-59D8-4E5A-AF18-BC700FF1263D}"/>
    <cellStyle name="Normal 5 2 6 6 2" xfId="4165" xr:uid="{D230CDD7-2E39-4B52-B23C-D46A1329F9E9}"/>
    <cellStyle name="Normal 5 2 7" xfId="1298" xr:uid="{00000000-0005-0000-0000-000012050000}"/>
    <cellStyle name="Normal 5 2 7 2" xfId="1299" xr:uid="{00000000-0005-0000-0000-000013050000}"/>
    <cellStyle name="Normal 5 2 7 2 2" xfId="1300" xr:uid="{00000000-0005-0000-0000-000014050000}"/>
    <cellStyle name="Normal 5 2 7 3" xfId="1301" xr:uid="{00000000-0005-0000-0000-000015050000}"/>
    <cellStyle name="Normal 5 2 7 4" xfId="2189" xr:uid="{0E2ACE7B-83E2-49DC-A6DB-F029A3CCCFBC}"/>
    <cellStyle name="Normal 5 2 7 4 2" xfId="4170" xr:uid="{29AA01BB-6D4D-4501-8D38-F6E0945784DF}"/>
    <cellStyle name="Normal 5 2 7 4 3" xfId="4048" xr:uid="{42E3AF79-B11F-4038-82F4-D5631A19BB17}"/>
    <cellStyle name="Normal 5 2 7 5" xfId="29935" xr:uid="{F8E8A473-1ACA-4776-BCE6-62387A33FDBB}"/>
    <cellStyle name="Normal 5 2 7 5 2" xfId="29964" xr:uid="{945BBBF4-A515-48E8-8F1F-EDAB7821AD61}"/>
    <cellStyle name="Normal 5 3" xfId="1302" xr:uid="{00000000-0005-0000-0000-000016050000}"/>
    <cellStyle name="Normal 5 3 2" xfId="1303" xr:uid="{00000000-0005-0000-0000-000017050000}"/>
    <cellStyle name="Normal 5 3 3" xfId="1304" xr:uid="{00000000-0005-0000-0000-000018050000}"/>
    <cellStyle name="Normal 5 3 3 2" xfId="1305" xr:uid="{00000000-0005-0000-0000-000019050000}"/>
    <cellStyle name="Normal 5 3 3 2 2" xfId="1306" xr:uid="{00000000-0005-0000-0000-00001A050000}"/>
    <cellStyle name="Normal 5 3 3 2 3" xfId="1307" xr:uid="{00000000-0005-0000-0000-00001B050000}"/>
    <cellStyle name="Normal 5 3 3 2 3 2" xfId="1308" xr:uid="{00000000-0005-0000-0000-00001C050000}"/>
    <cellStyle name="Normal 5 3 3 2 3 2 2" xfId="1309" xr:uid="{00000000-0005-0000-0000-00001D050000}"/>
    <cellStyle name="Normal 5 3 3 2 3 2 2 2" xfId="23311" xr:uid="{89090B87-2A1B-4EA2-87AE-F566A94BD9A3}"/>
    <cellStyle name="Normal 5 3 3 2 3 2 2 3" xfId="23783" xr:uid="{B44DC2FF-D312-41ED-98A6-6F18326CDE9D}"/>
    <cellStyle name="Normal 5 3 3 2 3 2 3" xfId="1310" xr:uid="{00000000-0005-0000-0000-00001E050000}"/>
    <cellStyle name="Normal 5 3 3 2 3 2 3 2" xfId="1311" xr:uid="{00000000-0005-0000-0000-00001F050000}"/>
    <cellStyle name="Normal 5 3 3 2 3 2 3 3" xfId="4049" xr:uid="{7859ACA0-225D-4F28-9EE7-5AED670A69FA}"/>
    <cellStyle name="Normal 5 3 3 2 3 2 3 3 2" xfId="5081" xr:uid="{93D9B5F5-D111-470F-AC07-B6214CE1829F}"/>
    <cellStyle name="Normal 5 3 3 2 3 2 4" xfId="26220" xr:uid="{7712483E-4C8B-42B8-B1D4-9A02665DA612}"/>
    <cellStyle name="Normal 5 3 3 2 3 3" xfId="1312" xr:uid="{00000000-0005-0000-0000-000020050000}"/>
    <cellStyle name="Normal 5 3 3 2 3 4" xfId="2403" xr:uid="{1D4111C2-F91E-46A3-8EBD-BAB012F3FB7D}"/>
    <cellStyle name="Normal 5 3 3 2 3 4 2" xfId="3761" xr:uid="{3A393655-93C7-4E3F-941C-F50A21989657}"/>
    <cellStyle name="Normal 5 3 3 2 3 5" xfId="3161" xr:uid="{7A788B5B-FACD-4DED-AB06-843D558BFDFF}"/>
    <cellStyle name="Normal 5 3 3 2 3 5 2" xfId="5057" xr:uid="{7C00279D-1104-46F2-8288-D94CD57DAD90}"/>
    <cellStyle name="Normal 5 3 3 2 3 6" xfId="4437" xr:uid="{4C30A8C5-A796-4DDB-9AAD-C5340E0E83B2}"/>
    <cellStyle name="Normal 5 3 3 2 3 6 2" xfId="4143" xr:uid="{34B924CE-9E16-416F-8648-5CA143ADEEDF}"/>
    <cellStyle name="Normal 5 3 3 2 4" xfId="1313" xr:uid="{00000000-0005-0000-0000-000021050000}"/>
    <cellStyle name="Normal 5 3 3 2 4 2" xfId="1314" xr:uid="{00000000-0005-0000-0000-000022050000}"/>
    <cellStyle name="Normal 5 3 3 2 4 3" xfId="1315" xr:uid="{00000000-0005-0000-0000-000023050000}"/>
    <cellStyle name="Normal 5 3 3 2 4 4" xfId="4050" xr:uid="{EBEE29C9-EC0E-4AA0-BB8E-3FFDDB9297DD}"/>
    <cellStyle name="Normal 5 3 3 2 4 4 2" xfId="5105" xr:uid="{0D95F715-B861-4F6E-834B-1C0EBD0D6C23}"/>
    <cellStyle name="Normal 5 3 3 2 5" xfId="3160" xr:uid="{50567447-4878-4A17-8528-2CAB01A974B1}"/>
    <cellStyle name="Normal 5 3 3 2 5 2" xfId="5032" xr:uid="{59D8785E-809B-4D55-9025-5335730E266D}"/>
    <cellStyle name="Normal 5 3 3 2 6" xfId="4436" xr:uid="{C6A97B7F-EC62-4AB3-B839-9FCFA7C47015}"/>
    <cellStyle name="Normal 5 3 3 2 6 2" xfId="4150" xr:uid="{C3C9D3B2-A17F-4700-9610-63CAFBB49B31}"/>
    <cellStyle name="Normal 5 3 3 3" xfId="1316" xr:uid="{00000000-0005-0000-0000-000024050000}"/>
    <cellStyle name="Normal 5 3 3 3 2" xfId="1317" xr:uid="{00000000-0005-0000-0000-000025050000}"/>
    <cellStyle name="Normal 5 3 3 3 3" xfId="4051" xr:uid="{6E9982C6-9875-4F91-AC43-572E1B472C28}"/>
    <cellStyle name="Normal 5 3 3 3 3 2" xfId="4116" xr:uid="{0E382087-EEBB-46BC-BA34-66FA6EC899CF}"/>
    <cellStyle name="Normal 5 3 3 4" xfId="1318" xr:uid="{00000000-0005-0000-0000-000026050000}"/>
    <cellStyle name="Normal 5 3 3 4 2" xfId="1319" xr:uid="{00000000-0005-0000-0000-000027050000}"/>
    <cellStyle name="Normal 5 3 3 4 2 2" xfId="1320" xr:uid="{00000000-0005-0000-0000-000028050000}"/>
    <cellStyle name="Normal 5 3 3 4 2 2 2" xfId="1321" xr:uid="{00000000-0005-0000-0000-000029050000}"/>
    <cellStyle name="Normal 5 3 3 4 2 2 2 2" xfId="1322" xr:uid="{00000000-0005-0000-0000-00002A050000}"/>
    <cellStyle name="Normal 5 3 3 4 2 2 2 3" xfId="4052" xr:uid="{AEA4392B-699F-4AB7-A107-78FB205EB768}"/>
    <cellStyle name="Normal 5 3 3 4 2 2 2 3 2" xfId="4115" xr:uid="{5A6F3B5C-EF95-4CA2-B6C2-C4CA11146344}"/>
    <cellStyle name="Normal 5 3 3 4 2 2 2 4" xfId="24845" xr:uid="{2C2E6E72-AF7D-4522-9AEC-D60EDB7B48DA}"/>
    <cellStyle name="Normal 5 3 3 4 2 2 3" xfId="2190" xr:uid="{26FB3FDF-48B9-4574-8458-70869ECFFBA3}"/>
    <cellStyle name="Normal 5 3 3 4 2 2 4" xfId="25941" xr:uid="{982CB7B0-6F15-44F4-AF1F-46437228921A}"/>
    <cellStyle name="Normal 5 3 3 4 2 3" xfId="1323" xr:uid="{00000000-0005-0000-0000-00002B050000}"/>
    <cellStyle name="Normal 5 3 3 4 2 3 2" xfId="1324" xr:uid="{00000000-0005-0000-0000-00002C050000}"/>
    <cellStyle name="Normal 5 3 3 4 2 3 2 2" xfId="23662" xr:uid="{9B670983-070A-4873-8304-10D9A32BDA11}"/>
    <cellStyle name="Normal 5 3 3 4 2 3 2 3" xfId="23819" xr:uid="{7E893EF7-FED8-471F-A35C-0BE1B63D3CCB}"/>
    <cellStyle name="Normal 5 3 3 4 2 3 3" xfId="1325" xr:uid="{00000000-0005-0000-0000-00002D050000}"/>
    <cellStyle name="Normal 5 3 3 4 2 3 3 2" xfId="26199" xr:uid="{5ED41DAD-E65E-46FE-B191-EDD497045B75}"/>
    <cellStyle name="Normal 5 3 3 4 2 3 3 3" xfId="25589" xr:uid="{F234B095-2B0A-41B6-8E54-1D912D95B393}"/>
    <cellStyle name="Normal 5 3 3 4 2 3 4" xfId="2191" xr:uid="{1EC17A9D-FA66-46F4-97CB-74B862E2732F}"/>
    <cellStyle name="Normal 5 3 3 4 2 3 4 2" xfId="4114" xr:uid="{FBDDCF7A-6479-4884-B76C-63943FB76A49}"/>
    <cellStyle name="Normal 5 3 3 4 2 3 5" xfId="25450" xr:uid="{D0B9FC96-ADDD-4237-8607-7077C975D820}"/>
    <cellStyle name="Normal 5 3 3 4 2 4" xfId="24650" xr:uid="{9109A98D-3106-475D-B2F7-77A1B68DBA82}"/>
    <cellStyle name="Normal 5 3 3 4 3" xfId="1326" xr:uid="{00000000-0005-0000-0000-00002E050000}"/>
    <cellStyle name="Normal 5 3 3 4 4" xfId="2404" xr:uid="{CC0421F5-A0E8-4ADE-8193-08AA9FA40061}"/>
    <cellStyle name="Normal 5 3 3 4 4 2" xfId="3762" xr:uid="{F0D346FB-CBDF-4987-A6DF-231ED6647F3D}"/>
    <cellStyle name="Normal 5 3 3 4 5" xfId="3162" xr:uid="{EDA09556-01A5-4E9C-BB2C-7D4ADFB4143E}"/>
    <cellStyle name="Normal 5 3 3 4 5 2" xfId="5060" xr:uid="{7C0DD9DC-DE5D-41F4-A113-D1A3173CDC86}"/>
    <cellStyle name="Normal 5 3 3 4 6" xfId="4438" xr:uid="{B57E5355-4F82-40DC-97D5-2081B7B2BA81}"/>
    <cellStyle name="Normal 5 3 3 4 6 2" xfId="4180" xr:uid="{B565CD95-E230-49CE-B9CF-D02975D0DE2A}"/>
    <cellStyle name="Normal 5 3 3 5" xfId="1327" xr:uid="{00000000-0005-0000-0000-00002F050000}"/>
    <cellStyle name="Normal 5 3 3 5 2" xfId="1328" xr:uid="{00000000-0005-0000-0000-000030050000}"/>
    <cellStyle name="Normal 5 3 3 5 3" xfId="1329" xr:uid="{00000000-0005-0000-0000-000031050000}"/>
    <cellStyle name="Normal 5 3 3 5 3 2" xfId="5088" xr:uid="{D3BBFBD6-3A2F-4E8D-89CD-8C944217CF12}"/>
    <cellStyle name="Normal 5 3 3 5 3 2 2" xfId="27735" xr:uid="{DCCA3C72-C7F1-4364-B32C-F06DCC6149B4}"/>
    <cellStyle name="Normal 5 3 3 5 3 3" xfId="4053" xr:uid="{87430F73-1494-42A1-9AB8-894659B4DFB1}"/>
    <cellStyle name="Normal 5 3 3 5 3 3 2" xfId="26154" xr:uid="{FD7FFE19-9CCE-41EA-845E-E93C659077F6}"/>
    <cellStyle name="Normal 5 3 3 5 4" xfId="25843" xr:uid="{63120D67-6395-4404-89BA-F33EAA407FAE}"/>
    <cellStyle name="Normal 5 3 3 6" xfId="1330" xr:uid="{00000000-0005-0000-0000-000032050000}"/>
    <cellStyle name="Normal 5 3 3 6 2" xfId="3085" xr:uid="{7577D3D1-D009-4C65-80BF-47963AF071DE}"/>
    <cellStyle name="Normal 5 3 3 6 3" xfId="4054" xr:uid="{8B22D731-BAFD-44F3-98C0-40C61B9F9363}"/>
    <cellStyle name="Normal 5 3 3 6 3 2" xfId="4130" xr:uid="{0E5700F1-4B2F-4B9C-AF8F-600D36EBCDC3}"/>
    <cellStyle name="Normal 5 3 4" xfId="1331" xr:uid="{00000000-0005-0000-0000-000033050000}"/>
    <cellStyle name="Normal 5 3 4 2" xfId="1332" xr:uid="{00000000-0005-0000-0000-000034050000}"/>
    <cellStyle name="Normal 5 3 4 3" xfId="1333" xr:uid="{00000000-0005-0000-0000-000035050000}"/>
    <cellStyle name="Normal 5 3 4 3 2" xfId="1334" xr:uid="{00000000-0005-0000-0000-000036050000}"/>
    <cellStyle name="Normal 5 3 4 3 2 2" xfId="1335" xr:uid="{00000000-0005-0000-0000-000037050000}"/>
    <cellStyle name="Normal 5 3 4 3 2 2 2" xfId="24255" xr:uid="{8198A0BC-CE2E-48DB-B4C0-406DF53F142F}"/>
    <cellStyle name="Normal 5 3 4 3 2 2 3" xfId="24681" xr:uid="{D4D49666-25DE-40C8-A1FF-A718B4EA4FC4}"/>
    <cellStyle name="Normal 5 3 4 3 2 3" xfId="1336" xr:uid="{00000000-0005-0000-0000-000038050000}"/>
    <cellStyle name="Normal 5 3 4 3 2 3 2" xfId="1337" xr:uid="{00000000-0005-0000-0000-000039050000}"/>
    <cellStyle name="Normal 5 3 4 3 2 3 3" xfId="4055" xr:uid="{6C24591C-0015-42DF-90C8-E66CCD95EA75}"/>
    <cellStyle name="Normal 5 3 4 3 2 3 3 2" xfId="4156" xr:uid="{FD41A906-3BF1-445C-8DAA-B4CB5D394ABC}"/>
    <cellStyle name="Normal 5 3 4 3 2 4" xfId="25180" xr:uid="{E72E6B5D-7E36-4790-AFE3-02ABD9C5F99A}"/>
    <cellStyle name="Normal 5 3 4 3 3" xfId="1338" xr:uid="{00000000-0005-0000-0000-00003A050000}"/>
    <cellStyle name="Normal 5 3 4 3 4" xfId="1339" xr:uid="{00000000-0005-0000-0000-00003B050000}"/>
    <cellStyle name="Normal 5 3 4 3 4 2" xfId="3763" xr:uid="{60A3F378-75AC-4773-83C0-81002C7FD5CC}"/>
    <cellStyle name="Normal 5 3 4 3 5" xfId="3164" xr:uid="{E71DA2C5-765E-44C8-BC2D-A0483C1C04EE}"/>
    <cellStyle name="Normal 5 3 4 3 5 2" xfId="4242" xr:uid="{E849295B-1132-4BDA-8401-F960184A88E5}"/>
    <cellStyle name="Normal 5 3 4 3 6" xfId="4440" xr:uid="{CF402035-E00C-45AB-ADA4-D49EB9007886}"/>
    <cellStyle name="Normal 5 3 4 3 6 2" xfId="4095" xr:uid="{C68BEFD2-20BE-49A9-896C-4BF7121B0C17}"/>
    <cellStyle name="Normal 5 3 4 4" xfId="1340" xr:uid="{00000000-0005-0000-0000-00003C050000}"/>
    <cellStyle name="Normal 5 3 4 4 2" xfId="1341" xr:uid="{00000000-0005-0000-0000-00003D050000}"/>
    <cellStyle name="Normal 5 3 4 4 3" xfId="4056" xr:uid="{274453B4-C3DE-4A12-95F5-DCACB861788D}"/>
    <cellStyle name="Normal 5 3 4 4 3 2" xfId="5094" xr:uid="{DE7BBA2C-2B39-4AA6-8748-E80A41097B85}"/>
    <cellStyle name="Normal 5 3 4 5" xfId="3163" xr:uid="{81AE46FE-185C-4DB3-A31E-C32741E7ED64}"/>
    <cellStyle name="Normal 5 3 4 5 2" xfId="5042" xr:uid="{F8724310-4409-4BE2-BB98-31015764F9C9}"/>
    <cellStyle name="Normal 5 3 4 6" xfId="4439" xr:uid="{1C7ABF28-5E90-422E-BBCF-F249F038EC78}"/>
    <cellStyle name="Normal 5 3 4 6 2" xfId="4086" xr:uid="{E825496D-04AB-45F9-B8E7-32F6465C4EE3}"/>
    <cellStyle name="Normal 5 3 5" xfId="1342" xr:uid="{00000000-0005-0000-0000-00003E050000}"/>
    <cellStyle name="Normal 5 3 5 2" xfId="4121" xr:uid="{7BB2C378-5B2A-43EA-95F7-FAF154289433}"/>
    <cellStyle name="Normal 5 4" xfId="1343" xr:uid="{00000000-0005-0000-0000-00003F050000}"/>
    <cellStyle name="Normal 5 4 2" xfId="1344" xr:uid="{00000000-0005-0000-0000-000040050000}"/>
    <cellStyle name="Normal 5 4 3" xfId="1345" xr:uid="{00000000-0005-0000-0000-000041050000}"/>
    <cellStyle name="Normal 5 4 3 2" xfId="1346" xr:uid="{00000000-0005-0000-0000-000042050000}"/>
    <cellStyle name="Normal 5 4 3 3" xfId="4057" xr:uid="{450AD517-4F0D-4F3B-898B-7F631E490DC3}"/>
    <cellStyle name="Normal 5 4 3 3 2" xfId="4132" xr:uid="{F4545CF6-8E0E-494D-9D16-682857BBB52C}"/>
    <cellStyle name="Normal 5 5" xfId="1347" xr:uid="{00000000-0005-0000-0000-000043050000}"/>
    <cellStyle name="Normal 5 5 10" xfId="1348" xr:uid="{00000000-0005-0000-0000-000044050000}"/>
    <cellStyle name="Normal 5 5 10 2" xfId="1349" xr:uid="{00000000-0005-0000-0000-000045050000}"/>
    <cellStyle name="Normal 5 5 10 2 2" xfId="1350" xr:uid="{00000000-0005-0000-0000-000046050000}"/>
    <cellStyle name="Normal 5 5 10 2 2 2" xfId="26026" xr:uid="{127054A6-5709-43E8-979A-2EA704F3785D}"/>
    <cellStyle name="Normal 5 5 10 2 2 3" xfId="25299" xr:uid="{3AB0A0F0-1503-4CE0-B5FF-779D58D76705}"/>
    <cellStyle name="Normal 5 5 10 2 3" xfId="1351" xr:uid="{00000000-0005-0000-0000-000047050000}"/>
    <cellStyle name="Normal 5 5 10 2 3 2" xfId="1352" xr:uid="{00000000-0005-0000-0000-000048050000}"/>
    <cellStyle name="Normal 5 5 10 2 3 3" xfId="4058" xr:uid="{3118CD40-3AEE-40D3-8FF7-22A7310061AB}"/>
    <cellStyle name="Normal 5 5 10 2 3 3 2" xfId="4166" xr:uid="{5F5F3B79-6906-46AF-A4C8-46FC6848D240}"/>
    <cellStyle name="Normal 5 5 10 2 4" xfId="26229" xr:uid="{C28C2988-3575-46F8-B227-BFC74E57CAE8}"/>
    <cellStyle name="Normal 5 5 10 3" xfId="1353" xr:uid="{00000000-0005-0000-0000-000049050000}"/>
    <cellStyle name="Normal 5 5 10 4" xfId="2405" xr:uid="{6C861CA1-35DF-436A-8A0F-C8F1B00E0758}"/>
    <cellStyle name="Normal 5 5 10 4 2" xfId="3764" xr:uid="{7C76054C-672A-45C6-9104-752A3E68EF8C}"/>
    <cellStyle name="Normal 5 5 10 5" xfId="3166" xr:uid="{8598C91E-A965-4263-AA08-B3F14E8EA151}"/>
    <cellStyle name="Normal 5 5 10 5 2" xfId="4214" xr:uid="{7D57DF17-C8EC-492B-B82F-0D413EBF1F36}"/>
    <cellStyle name="Normal 5 5 10 6" xfId="4442" xr:uid="{AB1E8EAE-854E-4BF4-9FD1-4FADE2FF28FE}"/>
    <cellStyle name="Normal 5 5 10 6 2" xfId="5086" xr:uid="{84CB15A5-38E5-4508-80FE-6D7935030A22}"/>
    <cellStyle name="Normal 5 5 11" xfId="1354" xr:uid="{00000000-0005-0000-0000-00004A050000}"/>
    <cellStyle name="Normal 5 5 11 10" xfId="13219" xr:uid="{F6F1EF80-9C0F-4730-8099-06F7990F457A}"/>
    <cellStyle name="Normal 5 5 11 2" xfId="2192" xr:uid="{94C6B302-7770-4849-93EC-BB4CE4F32A40}"/>
    <cellStyle name="Normal 5 5 11 2 2" xfId="3765" xr:uid="{BBA1B6F1-4A7B-4B6B-A51D-258D33426298}"/>
    <cellStyle name="Normal 5 5 11 2 2 2" xfId="8356" xr:uid="{EC2C0429-69F5-4C8E-94EC-A7AAD0E6575A}"/>
    <cellStyle name="Normal 5 5 11 2 2 2 2" xfId="29012" xr:uid="{6CC05E66-AD17-437B-B075-E50404144775}"/>
    <cellStyle name="Normal 5 5 11 2 2 2 3" xfId="16210" xr:uid="{A39BF6F3-95C0-46B3-B4BB-E25BF953C5C8}"/>
    <cellStyle name="Normal 5 5 11 2 2 3" xfId="9455" xr:uid="{AEE1DA61-FC8D-4918-832F-69008B62F108}"/>
    <cellStyle name="Normal 5 5 11 2 2 3 2" xfId="19043" xr:uid="{F5DECDB0-55F5-48D3-A641-631D0D5CB191}"/>
    <cellStyle name="Normal 5 5 11 2 2 4" xfId="11688" xr:uid="{8F24986B-0CD5-49DA-8CBE-34208E89513E}"/>
    <cellStyle name="Normal 5 5 11 2 2 4 2" xfId="21876" xr:uid="{49EF0EC6-4737-4CDA-AA70-6AFA7E69BBDF}"/>
    <cellStyle name="Normal 5 5 11 2 2 5" xfId="23405" xr:uid="{C1B6CF89-01EC-4C91-AC71-20140B2089D6}"/>
    <cellStyle name="Normal 5 5 11 2 2 6" xfId="14075" xr:uid="{74CC99C5-0C73-4111-BE62-20E43A576889}"/>
    <cellStyle name="Normal 5 5 11 2 3" xfId="6051" xr:uid="{263C25AB-DFFB-4622-B412-9D7375EB11BF}"/>
    <cellStyle name="Normal 5 5 11 2 3 2" xfId="27439" xr:uid="{B760E9E8-8F22-44FE-B3E9-79B677D507E9}"/>
    <cellStyle name="Normal 5 5 11 2 3 3" xfId="27570" xr:uid="{10B9D7D3-1888-4F40-BE7F-13DE5728C4EF}"/>
    <cellStyle name="Normal 5 5 11 2 3 4" xfId="15700" xr:uid="{47AA5553-12C0-4B22-A148-873A25032F93}"/>
    <cellStyle name="Normal 5 5 11 2 4" xfId="9084" xr:uid="{19F7FA40-A760-41BF-B75D-F7476E42437F}"/>
    <cellStyle name="Normal 5 5 11 2 4 2" xfId="27701" xr:uid="{DA23A998-5D9E-4C92-BBC9-CD4AEE4FA97B}"/>
    <cellStyle name="Normal 5 5 11 2 4 3" xfId="18533" xr:uid="{4109CF8D-2412-4315-BD67-CE258F9D2515}"/>
    <cellStyle name="Normal 5 5 11 2 5" xfId="11191" xr:uid="{FE75980C-E6B9-4773-AD43-1B9A9C50DDB0}"/>
    <cellStyle name="Normal 5 5 11 2 5 2" xfId="21366" xr:uid="{271BAA6A-A549-4312-8EAB-78C9303A192E}"/>
    <cellStyle name="Normal 5 5 11 2 6" xfId="24649" xr:uid="{6EE6CF55-F90C-4AC3-9D6F-DD7E98ECE958}"/>
    <cellStyle name="Normal 5 5 11 2 7" xfId="13377" xr:uid="{55A53692-C33B-480A-82ED-66DDE66604FA}"/>
    <cellStyle name="Normal 5 5 11 3" xfId="3702" xr:uid="{579DBAB3-AF88-4730-A492-5EE44694C2E0}"/>
    <cellStyle name="Normal 5 5 11 3 2" xfId="6987" xr:uid="{5F571DAC-6C09-4CBA-A65B-E8EFBA953CC1}"/>
    <cellStyle name="Normal 5 5 11 3 2 2" xfId="27667" xr:uid="{B6DDB05C-48AE-4E6F-903C-9006FBD92359}"/>
    <cellStyle name="Normal 5 5 11 3 2 3" xfId="16079" xr:uid="{E934062A-7A57-42B7-9CBA-345C078C450A}"/>
    <cellStyle name="Normal 5 5 11 3 3" xfId="9401" xr:uid="{E22948FF-EFEE-41DF-A6CF-7B2668E820EE}"/>
    <cellStyle name="Normal 5 5 11 3 3 2" xfId="18912" xr:uid="{8C26A124-E7EE-426F-9094-5E14998C67E5}"/>
    <cellStyle name="Normal 5 5 11 3 4" xfId="11568" xr:uid="{327AEEBE-6EA8-413F-B139-50F2AB16C03D}"/>
    <cellStyle name="Normal 5 5 11 3 4 2" xfId="21745" xr:uid="{D735ACB5-412B-463B-BB89-41EDA93A6E05}"/>
    <cellStyle name="Normal 5 5 11 3 5" xfId="23265" xr:uid="{AC3EE9B8-93E7-4FB4-BC87-4C030BE41855}"/>
    <cellStyle name="Normal 5 5 11 3 6" xfId="13876" xr:uid="{65020F28-C639-4B43-8AEB-75883366AB3F}"/>
    <cellStyle name="Normal 5 5 11 4" xfId="3395" xr:uid="{DA3DFD58-FB44-4177-AD2E-9224EC834B13}"/>
    <cellStyle name="Normal 5 5 11 4 2" xfId="9061" xr:uid="{C01A49EE-9DA3-4C8B-8702-0E39231DA0B1}"/>
    <cellStyle name="Normal 5 5 11 4 2 2" xfId="26428" xr:uid="{EB36B99F-7C6E-48E9-AD4E-C52187E7AA5E}"/>
    <cellStyle name="Normal 5 5 11 4 2 3" xfId="18490" xr:uid="{34FBAB6E-2BA7-4976-ABAC-E8F738AEFE4E}"/>
    <cellStyle name="Normal 5 5 11 4 3" xfId="11156" xr:uid="{E44C7235-C980-4EC2-AB7D-9CFBCA806E83}"/>
    <cellStyle name="Normal 5 5 11 4 3 2" xfId="21323" xr:uid="{9B043301-568B-49C1-8712-8BCD3365F899}"/>
    <cellStyle name="Normal 5 5 11 4 4" xfId="25298" xr:uid="{CA918AD7-BD52-4428-AECF-A81C4217EE24}"/>
    <cellStyle name="Normal 5 5 11 4 5" xfId="15657" xr:uid="{533CB278-85BB-47E3-8D9F-62EC713FD450}"/>
    <cellStyle name="Normal 5 5 11 5" xfId="4443" xr:uid="{D2DFF519-FCFC-49A0-9130-EA18C237AB6C}"/>
    <cellStyle name="Normal 5 5 11 5 2" xfId="9839" xr:uid="{43771CF6-5710-4F8F-9E80-E9965A718A7F}"/>
    <cellStyle name="Normal 5 5 11 5 2 2" xfId="19808" xr:uid="{27E22CC1-9439-4C2E-9045-FFAC4DA365E3}"/>
    <cellStyle name="Normal 5 5 11 5 3" xfId="12423" xr:uid="{E7E711F1-AD18-4F50-8F5B-5EF1B4467326}"/>
    <cellStyle name="Normal 5 5 11 5 3 2" xfId="22641" xr:uid="{A12B94F9-860B-44B0-9A74-FEB384445990}"/>
    <cellStyle name="Normal 5 5 11 5 4" xfId="27670" xr:uid="{D8BC5FFC-AEEE-4723-9155-AB6FC55F0D78}"/>
    <cellStyle name="Normal 5 5 11 5 5" xfId="16975" xr:uid="{6354E5D3-03D1-46A5-9E06-DAA4ABAF0BE9}"/>
    <cellStyle name="Normal 5 5 11 6" xfId="8152" xr:uid="{5AE71B6C-41B8-43C2-8A71-EADCE6A2D50E}"/>
    <cellStyle name="Normal 5 5 11 6 2" xfId="15250" xr:uid="{F65835DA-F60D-471A-85E6-BDBF5191FA00}"/>
    <cellStyle name="Normal 5 5 11 7" xfId="8759" xr:uid="{5B4704AE-EFEC-4569-8181-548182AB1F52}"/>
    <cellStyle name="Normal 5 5 11 7 2" xfId="18083" xr:uid="{4A9113BD-065A-4189-9941-E4F6E14D1433}"/>
    <cellStyle name="Normal 5 5 11 8" xfId="10786" xr:uid="{49DA6212-78A6-437B-BA09-143AEC77EBCB}"/>
    <cellStyle name="Normal 5 5 11 8 2" xfId="20916" xr:uid="{DD43AD82-229D-4BFA-867A-3D7DD28687A9}"/>
    <cellStyle name="Normal 5 5 11 9" xfId="24764" xr:uid="{CEA0BB82-78B8-4AE6-AB6F-176DD69B0B06}"/>
    <cellStyle name="Normal 5 5 12" xfId="1355" xr:uid="{00000000-0005-0000-0000-00004B050000}"/>
    <cellStyle name="Normal 5 5 12 2" xfId="1356" xr:uid="{00000000-0005-0000-0000-00004C050000}"/>
    <cellStyle name="Normal 5 5 12 2 2" xfId="26358" xr:uid="{13E3ECB6-92EB-4991-A16D-2A7A94D9C7BD}"/>
    <cellStyle name="Normal 5 5 12 2 2 2" xfId="27471" xr:uid="{ED42A1EF-49C1-4B36-A87A-64A19C39FBB2}"/>
    <cellStyle name="Normal 5 5 12 2 3" xfId="27904" xr:uid="{E0EDADE0-21C2-4477-BA75-1F1367325814}"/>
    <cellStyle name="Normal 5 5 12 2 4" xfId="27770" xr:uid="{BA74C74D-3C86-4900-ABF7-9DDBB8C6DC91}"/>
    <cellStyle name="Normal 5 5 12 3" xfId="1357" xr:uid="{00000000-0005-0000-0000-00004D050000}"/>
    <cellStyle name="Normal 5 5 12 3 2" xfId="1358" xr:uid="{00000000-0005-0000-0000-00004E050000}"/>
    <cellStyle name="Normal 5 5 12 3 2 2" xfId="6988" xr:uid="{ABF7B51E-F407-42A7-98F7-6DA96A3865A4}"/>
    <cellStyle name="Normal 5 5 12 3 2 2 2" xfId="18084" xr:uid="{204A436F-B655-4BE5-BE76-7DA3DB50D438}"/>
    <cellStyle name="Normal 5 5 12 3 2 3" xfId="6052" xr:uid="{E319D14A-7114-424C-B1A9-CA551F65B9BD}"/>
    <cellStyle name="Normal 5 5 12 3 2 3 2" xfId="20917" xr:uid="{D5A6418F-F259-43DB-8087-6C5A9F30FBCF}"/>
    <cellStyle name="Normal 5 5 12 3 2 4" xfId="26062" xr:uid="{D359AF55-9D8C-4319-AA4E-1666D7A96055}"/>
    <cellStyle name="Normal 5 5 12 3 2 5" xfId="15251" xr:uid="{D8AA051F-9E42-4639-9546-6ED58687BFD3}"/>
    <cellStyle name="Normal 5 5 12 3 3" xfId="2194" xr:uid="{4CEBAC0E-5CA1-4D8F-9ADD-1D81B38F9222}"/>
    <cellStyle name="Normal 5 5 12 3 3 2" xfId="5087" xr:uid="{F5E008E2-02F9-437B-B405-0E70F33C17B6}"/>
    <cellStyle name="Normal 5 5 12 3 3 3" xfId="4198" xr:uid="{577295AB-8FB4-4F7F-BBEF-064673489B43}"/>
    <cellStyle name="Normal 5 5 12 3 4" xfId="5292" xr:uid="{99F29ACD-51C1-4D28-8A48-F76E4924419A}"/>
    <cellStyle name="Normal 5 5 12 3 4 2" xfId="25310" xr:uid="{FBE150F0-CBB4-4C90-98C8-79B0D8A26D77}"/>
    <cellStyle name="Normal 5 5 12 3 5" xfId="5543" xr:uid="{1B979F91-86F1-48A2-ACA9-0324AFC272DC}"/>
    <cellStyle name="Normal 5 5 12 4" xfId="1359" xr:uid="{00000000-0005-0000-0000-00004F050000}"/>
    <cellStyle name="Normal 5 5 12 4 2" xfId="1360" xr:uid="{00000000-0005-0000-0000-000050050000}"/>
    <cellStyle name="Normal 5 5 12 4 2 2" xfId="28604" xr:uid="{3CE3C138-8B94-472D-9079-40C58B6A12F0}"/>
    <cellStyle name="Normal 5 5 12 4 2 3" xfId="27892" xr:uid="{CC7DF4DF-7E21-49FF-9792-6C95B7DCE665}"/>
    <cellStyle name="Normal 5 5 12 4 3" xfId="4059" xr:uid="{A0689243-3A0C-4511-AC4A-D4D8AA33C2EB}"/>
    <cellStyle name="Normal 5 5 12 4 3 2" xfId="4129" xr:uid="{4AB36E69-3BD3-477F-860D-3D6304527401}"/>
    <cellStyle name="Normal 5 5 12 4 4" xfId="24300" xr:uid="{9260206C-AAC2-445C-B139-B87B3C4B5F84}"/>
    <cellStyle name="Normal 5 5 12 4 5" xfId="23657" xr:uid="{F2AFF8EC-D3D8-485F-84E0-1DFD6A4C9A38}"/>
    <cellStyle name="Normal 5 5 12 4 6" xfId="26570" xr:uid="{3CC49C95-2EDF-4425-9794-83DA692AF7F3}"/>
    <cellStyle name="Normal 5 5 12 5" xfId="1361" xr:uid="{00000000-0005-0000-0000-000051050000}"/>
    <cellStyle name="Normal 5 5 12 5 2" xfId="26576" xr:uid="{DA8E2E00-4C82-48D9-B038-1501DF71907E}"/>
    <cellStyle name="Normal 5 5 12 5 3" xfId="26994" xr:uid="{AD5F23DC-6C96-4347-BBB9-DE1FA52027B7}"/>
    <cellStyle name="Normal 5 5 12 6" xfId="2193" xr:uid="{58387729-8ABB-4B8E-A0E6-5E411B00024E}"/>
    <cellStyle name="Normal 5 5 12 6 2" xfId="3086" xr:uid="{B65F3F0F-6A49-4B66-81C3-AFE9E111B590}"/>
    <cellStyle name="Normal 5 5 12 6 3" xfId="25014" xr:uid="{78DEEB55-3233-43F2-8361-AF823D20D4FA}"/>
    <cellStyle name="Normal 5 5 12 7" xfId="3175" xr:uid="{84E9774C-C641-4A79-A51D-05DF08C482EF}"/>
    <cellStyle name="Normal 5 5 12 7 2" xfId="5100" xr:uid="{CD9B34EA-C8B3-4CBB-83F5-A52704C19FDD}"/>
    <cellStyle name="Normal 5 5 12 8" xfId="4462" xr:uid="{5A5C77DA-3127-4741-8F01-04C28DD8731B}"/>
    <cellStyle name="Normal 5 5 12 8 2" xfId="5098" xr:uid="{25D2450D-D31D-469F-B35C-82D0A088552C}"/>
    <cellStyle name="Normal 5 5 12 9" xfId="26251" xr:uid="{CBC5552A-A630-40B2-A52F-C68AF494AC20}"/>
    <cellStyle name="Normal 5 5 12 9 2" xfId="26842" xr:uid="{C3F87706-E5EB-4AD7-8F38-C84C21F6A6F6}"/>
    <cellStyle name="Normal 5 5 13" xfId="1362" xr:uid="{00000000-0005-0000-0000-000052050000}"/>
    <cellStyle name="Normal 5 5 13 2" xfId="2195" xr:uid="{ED5014A4-0AAF-47E9-8F16-6748C37B5B1A}"/>
    <cellStyle name="Normal 5 5 13 2 2" xfId="7358" xr:uid="{B152FFE6-9122-4F3C-8B48-C116268FD3E0}"/>
    <cellStyle name="Normal 5 5 13 2 2 2" xfId="29652" xr:uid="{6ECDDF39-1498-49BA-86CF-22DE14C54007}"/>
    <cellStyle name="Normal 5 5 13 2 2 3" xfId="20313" xr:uid="{FDB4619B-1D48-4BED-9162-52DE3E18B8E3}"/>
    <cellStyle name="Normal 5 5 13 2 3" xfId="6053" xr:uid="{AF34D295-C1AF-4A90-9ABF-394F62CC43B3}"/>
    <cellStyle name="Normal 5 5 13 2 3 2" xfId="23146" xr:uid="{810F0510-BAC5-40CA-AB76-E5211D721E66}"/>
    <cellStyle name="Normal 5 5 13 2 4" xfId="24322" xr:uid="{037F0119-BBD6-48F0-BD2F-0CF3E9C5D0A4}"/>
    <cellStyle name="Normal 5 5 13 2 5" xfId="17480" xr:uid="{E9CF0BAC-4470-4D25-8EB3-F7F45C1748EE}"/>
    <cellStyle name="Normal 5 5 13 3" xfId="5245" xr:uid="{76FF9D56-CB14-419E-A76D-27BECD7DAD9C}"/>
    <cellStyle name="Normal 5 5 13 3 2" xfId="6989" xr:uid="{CB3DCB90-BD3B-41AE-BDE1-701D295F538B}"/>
    <cellStyle name="Normal 5 5 13 3 3" xfId="26326" xr:uid="{1F9CFF0C-5422-4BE5-9D70-8121D8F05A24}"/>
    <cellStyle name="Normal 5 5 13 3 4" xfId="15252" xr:uid="{4D9FCBDC-27D4-4D7E-A8F5-69BBC9E6E7FF}"/>
    <cellStyle name="Normal 5 5 13 4" xfId="5456" xr:uid="{0908E23C-3BBB-46B7-9FB4-7E82174F066B}"/>
    <cellStyle name="Normal 5 5 13 4 2" xfId="23539" xr:uid="{3EB54B29-34EF-4B8E-ADCB-9349E6C08356}"/>
    <cellStyle name="Normal 5 5 13 4 3" xfId="27477" xr:uid="{883C230C-59D6-4965-B3A9-629C49112FC9}"/>
    <cellStyle name="Normal 5 5 13 4 4" xfId="18085" xr:uid="{C81C378C-7754-45EF-9BEB-DFE4008E6A3F}"/>
    <cellStyle name="Normal 5 5 13 5" xfId="10787" xr:uid="{0EB63B6F-4FBA-4CA9-AAE7-F8731AD98B22}"/>
    <cellStyle name="Normal 5 5 13 5 2" xfId="29781" xr:uid="{8735EDED-3A9E-49D0-9E35-1EF0292EB328}"/>
    <cellStyle name="Normal 5 5 13 5 3" xfId="20918" xr:uid="{97E9AE4A-4B74-4B62-8F80-CCAED52B5BA1}"/>
    <cellStyle name="Normal 5 5 13 6" xfId="24753" xr:uid="{3B55B30A-848F-4B77-8408-BD6A95B0429F}"/>
    <cellStyle name="Normal 5 5 13 7" xfId="14573" xr:uid="{99F4ADFE-41E2-4EB1-90F8-F254957EBF48}"/>
    <cellStyle name="Normal 5 5 14" xfId="1363" xr:uid="{00000000-0005-0000-0000-000053050000}"/>
    <cellStyle name="Normal 5 5 14 2" xfId="1364" xr:uid="{00000000-0005-0000-0000-000054050000}"/>
    <cellStyle name="Normal 5 5 14 3" xfId="1365" xr:uid="{00000000-0005-0000-0000-000055050000}"/>
    <cellStyle name="Normal 5 5 14 3 2" xfId="4124" xr:uid="{DE19ECA8-D904-4044-B4CC-EB828F56DAA0}"/>
    <cellStyle name="Normal 5 5 14 3 2 2" xfId="28821" xr:uid="{2BA700E2-4AB4-406F-8E4E-D5B04A7EDA3A}"/>
    <cellStyle name="Normal 5 5 14 3 3" xfId="4060" xr:uid="{8ED369A5-AC4B-4073-9DAD-075B1CB76876}"/>
    <cellStyle name="Normal 5 5 14 3 3 2" xfId="27304" xr:uid="{DA2F0E38-FEBB-466E-B5C6-896C19533856}"/>
    <cellStyle name="Normal 5 5 14 4" xfId="28900" xr:uid="{7447E0EF-499B-4373-9BEB-C57B2126DFD9}"/>
    <cellStyle name="Normal 5 5 15" xfId="1366" xr:uid="{00000000-0005-0000-0000-000056050000}"/>
    <cellStyle name="Normal 5 5 15 2" xfId="5304" xr:uid="{F3499252-AC1F-4D26-9626-321866FB81AF}"/>
    <cellStyle name="Normal 5 5 15 2 2" xfId="6990" xr:uid="{ADD34092-7B4B-41FD-8B9C-47F406FBD9D8}"/>
    <cellStyle name="Normal 5 5 15 2 3" xfId="15716" xr:uid="{DA3ADBE5-42E9-4E0A-9E22-EF3BA6DD5E97}"/>
    <cellStyle name="Normal 5 5 15 3" xfId="6054" xr:uid="{F652EFD5-DCC6-4291-9054-CE89771A9725}"/>
    <cellStyle name="Normal 5 5 15 3 2" xfId="18549" xr:uid="{164C11E4-C3E2-471E-9B75-52A593692F32}"/>
    <cellStyle name="Normal 5 5 15 4" xfId="11207" xr:uid="{3272A6DD-ED9D-4008-8A1E-65852B4E2441}"/>
    <cellStyle name="Normal 5 5 15 4 2" xfId="21382" xr:uid="{E5D465B5-95FB-4577-8EFA-86FE470CD120}"/>
    <cellStyle name="Normal 5 5 15 5" xfId="25308" xr:uid="{9A373E6D-A6F0-465F-A464-38909977DCEA}"/>
    <cellStyle name="Normal 5 5 15 6" xfId="13433" xr:uid="{727FB850-A2A5-401C-A999-E40303475FB3}"/>
    <cellStyle name="Normal 5 5 16" xfId="3203" xr:uid="{ED7EB3E4-0FBB-4CDC-984F-8155EC860DD5}"/>
    <cellStyle name="Normal 5 5 16 2" xfId="8892" xr:uid="{C4EA4D9A-F591-4B45-AB49-459B7A2D6E79}"/>
    <cellStyle name="Normal 5 5 16 2 2" xfId="28514" xr:uid="{37FCC44A-F071-440D-9AE6-F63585BDDA63}"/>
    <cellStyle name="Normal 5 5 16 2 3" xfId="18281" xr:uid="{5B75260B-21EA-40AC-947D-481993C31C35}"/>
    <cellStyle name="Normal 5 5 16 3" xfId="10964" xr:uid="{B7A85B98-B719-44BC-A644-E8329833DC3A}"/>
    <cellStyle name="Normal 5 5 16 3 2" xfId="21114" xr:uid="{9117521F-B991-4914-8E45-6598151E16A0}"/>
    <cellStyle name="Normal 5 5 16 4" xfId="23438" xr:uid="{2FC77BCA-6ED5-4356-9E16-4314D59E1053}"/>
    <cellStyle name="Normal 5 5 16 5" xfId="15448" xr:uid="{316449BA-8AC5-4265-83D7-D78BB503BA50}"/>
    <cellStyle name="Normal 5 5 17" xfId="3165" xr:uid="{B0BFA28D-75F0-44C4-A237-A2C11939903C}"/>
    <cellStyle name="Normal 5 5 17 2" xfId="4108" xr:uid="{25054B4F-931B-4119-8EB3-F0E8875BCE07}"/>
    <cellStyle name="Normal 5 5 17 2 2" xfId="28881" xr:uid="{FCBAA8AF-BD37-402A-BB55-0ECD0293AFBB}"/>
    <cellStyle name="Normal 5 5 17 3" xfId="5317" xr:uid="{81FA5867-C190-4632-B16E-D0ED8EE3C6E9}"/>
    <cellStyle name="Normal 5 5 18" xfId="4441" xr:uid="{9C6EBB02-FB58-430A-8D69-756416CD9B1B}"/>
    <cellStyle name="Normal 5 5 18 2" xfId="5091" xr:uid="{D7CCDAF6-8C05-481C-9CB6-2906EE29BDCC}"/>
    <cellStyle name="Normal 5 5 19" xfId="25039" xr:uid="{059F9A99-AFAF-4CDC-A74B-365C3AE3D646}"/>
    <cellStyle name="Normal 5 5 2" xfId="1367" xr:uid="{00000000-0005-0000-0000-000057050000}"/>
    <cellStyle name="Normal 5 5 2 10" xfId="26701" xr:uid="{B6BB6D82-690D-4832-B917-C1E858245C3E}"/>
    <cellStyle name="Normal 5 5 2 11" xfId="27613" xr:uid="{E9D3722A-E0B9-49CA-8CAB-C2BAF190B67B}"/>
    <cellStyle name="Normal 5 5 2 12" xfId="13031" xr:uid="{6F2CDABD-39D3-47ED-9EF2-53822346C6B4}"/>
    <cellStyle name="Normal 5 5 2 2" xfId="1368" xr:uid="{00000000-0005-0000-0000-000058050000}"/>
    <cellStyle name="Normal 5 5 2 2 10" xfId="8760" xr:uid="{EF454EBC-8DF0-4B2C-9D30-C789E0D9736B}"/>
    <cellStyle name="Normal 5 5 2 2 10 2" xfId="18086" xr:uid="{4708D9F2-C159-4FC0-A117-9893AD6D44BE}"/>
    <cellStyle name="Normal 5 5 2 2 11" xfId="10788" xr:uid="{5FC8F49B-DF42-4CA4-856D-F77CEAE580D2}"/>
    <cellStyle name="Normal 5 5 2 2 11 2" xfId="20919" xr:uid="{D3D78664-9F8F-4EE6-A8CE-DFA0BC22C25E}"/>
    <cellStyle name="Normal 5 5 2 2 12" xfId="25086" xr:uid="{C48A6E06-4E7D-4AF3-B17C-690DE1E01C43}"/>
    <cellStyle name="Normal 5 5 2 2 13" xfId="13091" xr:uid="{7CDBC30B-F998-47CF-9208-41B57E5AD822}"/>
    <cellStyle name="Normal 5 5 2 2 2" xfId="1369" xr:uid="{00000000-0005-0000-0000-000059050000}"/>
    <cellStyle name="Normal 5 5 2 2 2 10" xfId="10789" xr:uid="{06455722-4356-441D-BCFE-573901B0E30B}"/>
    <cellStyle name="Normal 5 5 2 2 2 10 2" xfId="20920" xr:uid="{98332187-ABA6-4A14-BF38-C99E687D458A}"/>
    <cellStyle name="Normal 5 5 2 2 2 11" xfId="23495" xr:uid="{FF5E893F-1D86-4D76-AAE3-F74FDAF2AA9A}"/>
    <cellStyle name="Normal 5 5 2 2 2 12" xfId="13220" xr:uid="{0FA731DD-4779-4979-BC6B-C00E047604F2}"/>
    <cellStyle name="Normal 5 5 2 2 2 2" xfId="2197" xr:uid="{DDAC3649-23F3-49E8-851E-F74F9E8BB0EB}"/>
    <cellStyle name="Normal 5 5 2 2 2 2 2" xfId="2675" xr:uid="{96A8B185-86A3-496C-A4DA-0DB5BA95D4B0}"/>
    <cellStyle name="Normal 5 5 2 2 2 2 2 2" xfId="7681" xr:uid="{A6EADF94-3778-477C-A0AD-6C3227FC270D}"/>
    <cellStyle name="Normal 5 5 2 2 2 2 2 2 2" xfId="28174" xr:uid="{D64E0289-D11B-4386-82E5-69413C035821}"/>
    <cellStyle name="Normal 5 5 2 2 2 2 2 2 3" xfId="26973" xr:uid="{C26F293F-C5E1-4C74-9B37-B8F5335586FD}"/>
    <cellStyle name="Normal 5 5 2 2 2 2 2 2 4" xfId="16630" xr:uid="{50F141C4-46EE-4823-BC02-F51CC36C0D88}"/>
    <cellStyle name="Normal 5 5 2 2 2 2 2 3" xfId="6523" xr:uid="{E5A2A1BA-2184-4D64-8D0D-0A240A5C6632}"/>
    <cellStyle name="Normal 5 5 2 2 2 2 2 3 2" xfId="29273" xr:uid="{4C8D744D-12CC-4CC2-A57D-23F2C35859C0}"/>
    <cellStyle name="Normal 5 5 2 2 2 2 2 3 3" xfId="19463" xr:uid="{BD31BE51-E883-4BB2-948C-398ABC88C546}"/>
    <cellStyle name="Normal 5 5 2 2 2 2 2 4" xfId="12083" xr:uid="{2818BC17-086A-429F-894A-E98E1358B4CA}"/>
    <cellStyle name="Normal 5 5 2 2 2 2 2 4 2" xfId="22296" xr:uid="{777629C9-36E5-4464-AC6C-9AFDE4EBD88F}"/>
    <cellStyle name="Normal 5 5 2 2 2 2 2 5" xfId="25776" xr:uid="{9BF8AE03-FF8D-49DA-B60F-6657F479F75B}"/>
    <cellStyle name="Normal 5 5 2 2 2 2 2 6" xfId="14575" xr:uid="{7AD52ACB-4EB7-45CE-9150-EA55B0CD3D23}"/>
    <cellStyle name="Normal 5 5 2 2 2 2 3" xfId="4778" xr:uid="{261EB584-E535-4D92-BB9B-490C353F757B}"/>
    <cellStyle name="Normal 5 5 2 2 2 2 3 2" xfId="10063" xr:uid="{2008DEE6-12C5-46E4-BC46-384FCD0A5E68}"/>
    <cellStyle name="Normal 5 5 2 2 2 2 3 2 2" xfId="29519" xr:uid="{D86F83F4-AC18-4D83-B8F7-49CE3CA127B3}"/>
    <cellStyle name="Normal 5 5 2 2 2 2 3 2 3" xfId="20112" xr:uid="{C8AB2CCF-C895-478C-93BD-75B73AD55ED0}"/>
    <cellStyle name="Normal 5 5 2 2 2 2 3 3" xfId="12727" xr:uid="{76C1BFA6-5616-4F4F-99B7-08B56D449F5B}"/>
    <cellStyle name="Normal 5 5 2 2 2 2 3 3 2" xfId="22945" xr:uid="{EFDE09CF-7DD1-420D-BE02-30A37D91EFB2}"/>
    <cellStyle name="Normal 5 5 2 2 2 2 3 4" xfId="23709" xr:uid="{0F6A49A6-1D8D-4DBE-91EE-ED15F6FB166C}"/>
    <cellStyle name="Normal 5 5 2 2 2 2 3 5" xfId="17279" xr:uid="{3F51390D-E3FF-4A18-B2AA-86E69C77B9B7}"/>
    <cellStyle name="Normal 5 5 2 2 2 2 4" xfId="6056" xr:uid="{BE07A342-10B7-47DD-921A-E12A4A49A12D}"/>
    <cellStyle name="Normal 5 5 2 2 2 2 4 2" xfId="27099" xr:uid="{BCA861EE-CB03-4EB9-AE95-50DA1D16BDC3}"/>
    <cellStyle name="Normal 5 5 2 2 2 2 4 3" xfId="16081" xr:uid="{E4325D2D-ADF8-4ADB-8FB9-F0DFBD5AEB76}"/>
    <cellStyle name="Normal 5 5 2 2 2 2 5" xfId="9403" xr:uid="{11E1F4EC-4E82-4A8F-99E6-D54FF398BB4D}"/>
    <cellStyle name="Normal 5 5 2 2 2 2 5 2" xfId="18914" xr:uid="{EAA780CB-FFB6-4A1E-BEAD-ABAD39CB8224}"/>
    <cellStyle name="Normal 5 5 2 2 2 2 6" xfId="11570" xr:uid="{CBCD1A84-F3D5-4376-9ECB-7701390157F6}"/>
    <cellStyle name="Normal 5 5 2 2 2 2 6 2" xfId="21747" xr:uid="{9BB20144-1CBF-413A-902B-01F7EC5A9B95}"/>
    <cellStyle name="Normal 5 5 2 2 2 2 7" xfId="24359" xr:uid="{D2AFA5AA-D353-4258-A475-2FF6F65BDFB8}"/>
    <cellStyle name="Normal 5 5 2 2 2 2 8" xfId="13878" xr:uid="{A5725E59-366D-41DA-9305-DF28AF28D4C8}"/>
    <cellStyle name="Normal 5 5 2 2 2 3" xfId="2676" xr:uid="{981A7E7C-37DF-423F-BF76-271E5CE87680}"/>
    <cellStyle name="Normal 5 5 2 2 2 3 2" xfId="4964" xr:uid="{B425BCAC-2A17-4040-BD77-BC65C3D0856C}"/>
    <cellStyle name="Normal 5 5 2 2 2 3 2 2" xfId="10235" xr:uid="{3AEB5A24-F3AC-4D5F-B708-43E89569378A}"/>
    <cellStyle name="Normal 5 5 2 2 2 3 2 2 2" xfId="29653" xr:uid="{B452B0CB-720D-4FC8-819E-401D45A49B04}"/>
    <cellStyle name="Normal 5 5 2 2 2 3 2 2 3" xfId="20314" xr:uid="{A305A24B-6FC8-4E5A-BF62-F18F87D4DEF7}"/>
    <cellStyle name="Normal 5 5 2 2 2 3 2 3" xfId="12913" xr:uid="{14CD8938-72D3-427C-A669-8421A3F90142}"/>
    <cellStyle name="Normal 5 5 2 2 2 3 2 3 2" xfId="23147" xr:uid="{903C63D7-A538-409F-AFC5-C1C5703AC2EC}"/>
    <cellStyle name="Normal 5 5 2 2 2 3 2 4" xfId="28478" xr:uid="{01476851-D1E0-4B3D-AC94-C857E2D66E48}"/>
    <cellStyle name="Normal 5 5 2 2 2 3 2 5" xfId="17481" xr:uid="{BBA17ECF-369F-4EE2-A68E-C4BFC504B415}"/>
    <cellStyle name="Normal 5 5 2 2 2 3 3" xfId="6524" xr:uid="{7EC9402F-5C89-4EC9-A8EB-CA40803B2276}"/>
    <cellStyle name="Normal 5 5 2 2 2 3 3 2" xfId="26750" xr:uid="{56E5A312-3C96-4B10-8BED-66DB06CA51C6}"/>
    <cellStyle name="Normal 5 5 2 2 2 3 3 3" xfId="16631" xr:uid="{385B840D-8F2D-460C-A407-F9D6EAF6EE3B}"/>
    <cellStyle name="Normal 5 5 2 2 2 3 4" xfId="9613" xr:uid="{FDE3B8A2-5593-469E-8BA3-966034DA9B8F}"/>
    <cellStyle name="Normal 5 5 2 2 2 3 4 2" xfId="19464" xr:uid="{78A8CD13-10D9-4897-8DDB-DC3A9F0AC681}"/>
    <cellStyle name="Normal 5 5 2 2 2 3 5" xfId="12084" xr:uid="{271CBF4B-CEE8-45CC-88B4-8825EE0A0B48}"/>
    <cellStyle name="Normal 5 5 2 2 2 3 5 2" xfId="22297" xr:uid="{29FF5DB1-1950-4B11-B2BF-5D858ECE7850}"/>
    <cellStyle name="Normal 5 5 2 2 2 3 6" xfId="25614" xr:uid="{0AEC9CDD-94D2-4370-891B-0296758BC5D8}"/>
    <cellStyle name="Normal 5 5 2 2 2 3 7" xfId="14576" xr:uid="{2370402A-D950-4516-AB49-526CA7B8F2A3}"/>
    <cellStyle name="Normal 5 5 2 2 2 4" xfId="2674" xr:uid="{AFB80D47-0646-4EE3-9550-94CB37745011}"/>
    <cellStyle name="Normal 5 5 2 2 2 4 2" xfId="7680" xr:uid="{45E92D9C-89D6-460E-94CD-92204723F217}"/>
    <cellStyle name="Normal 5 5 2 2 2 4 2 2" xfId="26473" xr:uid="{0DD36CA4-BF11-4DDA-948C-CFEA42F8B8FB}"/>
    <cellStyle name="Normal 5 5 2 2 2 4 2 3" xfId="16629" xr:uid="{C34519CE-9030-470C-8AC6-A2D648CA8349}"/>
    <cellStyle name="Normal 5 5 2 2 2 4 3" xfId="6522" xr:uid="{D0631BA7-12FA-4A53-916A-A9A38344ACAF}"/>
    <cellStyle name="Normal 5 5 2 2 2 4 3 2" xfId="19462" xr:uid="{3C28835B-7A26-4DCD-A0F0-B1FA1275E857}"/>
    <cellStyle name="Normal 5 5 2 2 2 4 4" xfId="12082" xr:uid="{D5DA2C45-5CFD-425D-9E25-4F6A927D9155}"/>
    <cellStyle name="Normal 5 5 2 2 2 4 4 2" xfId="22295" xr:uid="{F72F56B3-A04E-406C-B1FC-2B73F125DCF1}"/>
    <cellStyle name="Normal 5 5 2 2 2 4 5" xfId="25036" xr:uid="{EBC6588D-E04A-445C-8E13-F5A579A5D8E4}"/>
    <cellStyle name="Normal 5 5 2 2 2 4 6" xfId="14574" xr:uid="{DBB821F3-AA00-4A13-A053-D3D246600D33}"/>
    <cellStyle name="Normal 5 5 2 2 2 5" xfId="3615" xr:uid="{040EC9B2-69AF-4687-A953-2F17EDC815EF}"/>
    <cellStyle name="Normal 5 5 2 2 2 5 2" xfId="6992" xr:uid="{3C656C28-D26D-4B2E-990D-7828DE8168A6}"/>
    <cellStyle name="Normal 5 5 2 2 2 5 2 2" xfId="26664" xr:uid="{59687848-6872-4B7B-A291-574A2D665A03}"/>
    <cellStyle name="Normal 5 5 2 2 2 5 2 3" xfId="15926" xr:uid="{3EE68EF0-3E10-4B46-B346-53ABDB2F38E9}"/>
    <cellStyle name="Normal 5 5 2 2 2 5 3" xfId="9269" xr:uid="{B1A8BC25-1FBB-4D5E-ACA6-9FD2E70E9832}"/>
    <cellStyle name="Normal 5 5 2 2 2 5 3 2" xfId="18759" xr:uid="{F13A47FC-E51B-47CE-9A56-B11DB1DCEA74}"/>
    <cellStyle name="Normal 5 5 2 2 2 5 4" xfId="11415" xr:uid="{0539B5DB-1020-43A8-83AF-A4C32002C99B}"/>
    <cellStyle name="Normal 5 5 2 2 2 5 4 2" xfId="21592" xr:uid="{F1E8A9E7-2239-4A03-87F9-8161C031FBA9}"/>
    <cellStyle name="Normal 5 5 2 2 2 5 5" xfId="25834" xr:uid="{0475D613-3EED-4A20-919C-BE3B426EBB6F}"/>
    <cellStyle name="Normal 5 5 2 2 2 5 6" xfId="13656" xr:uid="{A012DB58-4324-476B-A006-4004480F9004}"/>
    <cellStyle name="Normal 5 5 2 2 2 6" xfId="3396" xr:uid="{B72A381B-009E-4170-976A-3720C5268AE7}"/>
    <cellStyle name="Normal 5 5 2 2 2 6 2" xfId="9062" xr:uid="{5AF58E6F-EE91-4DEF-8F6C-7E278483E4A8}"/>
    <cellStyle name="Normal 5 5 2 2 2 6 2 2" xfId="18491" xr:uid="{C9577193-7851-429C-A3F6-A2FC728AC68B}"/>
    <cellStyle name="Normal 5 5 2 2 2 6 3" xfId="11157" xr:uid="{0A305B4E-4D33-4949-B562-A4142398D572}"/>
    <cellStyle name="Normal 5 5 2 2 2 6 3 2" xfId="21324" xr:uid="{02A55B06-4305-443B-A77B-D0856ADA919F}"/>
    <cellStyle name="Normal 5 5 2 2 2 6 4" xfId="25497" xr:uid="{BEF2E24E-1DF1-475E-85D3-186A460BBC94}"/>
    <cellStyle name="Normal 5 5 2 2 2 6 5" xfId="15658" xr:uid="{27B70E24-F6A5-4C80-8E6E-315A2BDAC557}"/>
    <cellStyle name="Normal 5 5 2 2 2 7" xfId="4474" xr:uid="{E523068D-792C-425A-917F-08061E7DF2E6}"/>
    <cellStyle name="Normal 5 5 2 2 2 7 2" xfId="9850" xr:uid="{57984748-40F6-472D-9D1A-4841760F10EB}"/>
    <cellStyle name="Normal 5 5 2 2 2 7 2 2" xfId="19822" xr:uid="{A9E208C1-A885-4B87-BE82-7B76F962C697}"/>
    <cellStyle name="Normal 5 5 2 2 2 7 3" xfId="12437" xr:uid="{C54780B1-BD8F-44AC-AED5-E467CCCB93B4}"/>
    <cellStyle name="Normal 5 5 2 2 2 7 3 2" xfId="22655" xr:uid="{A7F0A40C-FC9C-4D78-976A-EBA34FB9107C}"/>
    <cellStyle name="Normal 5 5 2 2 2 7 4" xfId="16989" xr:uid="{3744D7F9-AB98-4CAD-8172-06AC7CC2FC5B}"/>
    <cellStyle name="Normal 5 5 2 2 2 8" xfId="8154" xr:uid="{AA98420C-745A-4E52-8646-79CA9202AED4}"/>
    <cellStyle name="Normal 5 5 2 2 2 8 2" xfId="15254" xr:uid="{BC0B16CA-6ABC-4DA0-85D1-82C619C469D5}"/>
    <cellStyle name="Normal 5 5 2 2 2 9" xfId="8761" xr:uid="{36D3CAEC-DA4B-42B1-9509-164573C19732}"/>
    <cellStyle name="Normal 5 5 2 2 2 9 2" xfId="18087" xr:uid="{7416829D-DD45-4547-A849-DF8226D987FC}"/>
    <cellStyle name="Normal 5 5 2 2 3" xfId="1370" xr:uid="{00000000-0005-0000-0000-00005A050000}"/>
    <cellStyle name="Normal 5 5 2 2 3 2" xfId="2677" xr:uid="{647DA8CB-287F-4837-A5CD-8463D3C91385}"/>
    <cellStyle name="Normal 5 5 2 2 3 2 2" xfId="7682" xr:uid="{6326A38D-4C4A-49D8-9D3A-F4256C3E311A}"/>
    <cellStyle name="Normal 5 5 2 2 3 2 2 2" xfId="28271" xr:uid="{36F4B6A4-088E-4C85-9A51-97FC8138BC83}"/>
    <cellStyle name="Normal 5 5 2 2 3 2 2 3" xfId="28368" xr:uid="{2756BB4D-3CF5-4E91-A328-27432C2E278A}"/>
    <cellStyle name="Normal 5 5 2 2 3 2 2 4" xfId="16632" xr:uid="{6F3035FE-AD12-4F22-B540-A188EB1FE8EC}"/>
    <cellStyle name="Normal 5 5 2 2 3 2 3" xfId="6525" xr:uid="{32C4745B-3297-4777-A875-8424B83146F0}"/>
    <cellStyle name="Normal 5 5 2 2 3 2 3 2" xfId="29274" xr:uid="{7339D7B5-BCE9-4DAF-B10E-1FECAC6284A3}"/>
    <cellStyle name="Normal 5 5 2 2 3 2 3 3" xfId="19465" xr:uid="{4AAD2146-BDC1-48FC-BEA4-6DBC5319B36E}"/>
    <cellStyle name="Normal 5 5 2 2 3 2 4" xfId="12085" xr:uid="{3CB9B3F5-9854-40F2-A64A-A14D8C407352}"/>
    <cellStyle name="Normal 5 5 2 2 3 2 4 2" xfId="22298" xr:uid="{5418FFF9-57EE-4B8C-9EF1-C389DACF6DA0}"/>
    <cellStyle name="Normal 5 5 2 2 3 2 5" xfId="25240" xr:uid="{D5D99086-F8C5-4AB6-A37F-456A3EC7184E}"/>
    <cellStyle name="Normal 5 5 2 2 3 2 6" xfId="14577" xr:uid="{E2268FF6-E437-4CF2-8D64-73B57CC14310}"/>
    <cellStyle name="Normal 5 5 2 2 3 3" xfId="3703" xr:uid="{7201E772-85D4-47BA-94A2-35596530A300}"/>
    <cellStyle name="Normal 5 5 2 2 3 3 2" xfId="8349" xr:uid="{99DA108E-B0A6-4972-B40D-C401FF6D6EB8}"/>
    <cellStyle name="Normal 5 5 2 2 3 3 2 2" xfId="27412" xr:uid="{2F5802BB-9782-4911-9251-68C73F6CD679}"/>
    <cellStyle name="Normal 5 5 2 2 3 3 2 3" xfId="16080" xr:uid="{FBCDA9A0-6D10-445B-9AE3-F0814193092E}"/>
    <cellStyle name="Normal 5 5 2 2 3 3 3" xfId="9402" xr:uid="{CC2689AA-3673-41B4-B764-5FB86F68226B}"/>
    <cellStyle name="Normal 5 5 2 2 3 3 3 2" xfId="18913" xr:uid="{3234F000-92C1-41B8-BE67-1428CB0093D2}"/>
    <cellStyle name="Normal 5 5 2 2 3 3 4" xfId="11569" xr:uid="{291A4FDF-8205-4624-B86E-8CD41BA74DC4}"/>
    <cellStyle name="Normal 5 5 2 2 3 3 4 2" xfId="21746" xr:uid="{D044192E-3879-4420-849A-EEAD75B1234F}"/>
    <cellStyle name="Normal 5 5 2 2 3 3 5" xfId="23687" xr:uid="{ED46575C-9746-4BC9-8B40-F02461EA7C1E}"/>
    <cellStyle name="Normal 5 5 2 2 3 3 6" xfId="13877" xr:uid="{34E53702-4B8F-48C7-B590-A6F1F0C22B51}"/>
    <cellStyle name="Normal 5 5 2 2 3 4" xfId="4627" xr:uid="{13EF63CE-993B-4BD0-B80B-BB9D82B89501}"/>
    <cellStyle name="Normal 5 5 2 2 3 4 2" xfId="9959" xr:uid="{9D3D8E7A-FEBA-42AC-AF90-4283682B2F95}"/>
    <cellStyle name="Normal 5 5 2 2 3 4 2 2" xfId="29407" xr:uid="{AC0A8B4A-7EBD-4620-85B6-9E30A14305F7}"/>
    <cellStyle name="Normal 5 5 2 2 3 4 2 3" xfId="19961" xr:uid="{DEAA3470-10AC-4AEA-AE31-A714EA48884F}"/>
    <cellStyle name="Normal 5 5 2 2 3 4 3" xfId="12576" xr:uid="{E0883094-574B-4635-B32A-ECFE93F9412F}"/>
    <cellStyle name="Normal 5 5 2 2 3 4 3 2" xfId="22794" xr:uid="{9B968FFD-C9F7-41FB-95F0-5F6B9830B4D4}"/>
    <cellStyle name="Normal 5 5 2 2 3 4 4" xfId="25224" xr:uid="{B468F214-2D06-4616-85C4-01E40D9E554F}"/>
    <cellStyle name="Normal 5 5 2 2 3 4 5" xfId="17128" xr:uid="{BE39F68A-F50B-4CCE-82DD-A79F683C80A0}"/>
    <cellStyle name="Normal 5 5 2 2 3 5" xfId="8155" xr:uid="{94587E10-2A25-431C-B041-1A6E5EBB42BA}"/>
    <cellStyle name="Normal 5 5 2 2 3 5 2" xfId="26329" xr:uid="{E6431BA6-FD9E-46D6-8952-80791FBB3817}"/>
    <cellStyle name="Normal 5 5 2 2 3 5 3" xfId="15255" xr:uid="{C7CEE0AC-DE6C-40A9-A37E-ACA1F9D548DD}"/>
    <cellStyle name="Normal 5 5 2 2 3 6" xfId="8762" xr:uid="{E884D5A3-C4D3-4290-92A8-B28AB7943ACA}"/>
    <cellStyle name="Normal 5 5 2 2 3 6 2" xfId="18088" xr:uid="{AD8E5BAF-4366-4AD4-94FE-3A8B031FED91}"/>
    <cellStyle name="Normal 5 5 2 2 3 7" xfId="10790" xr:uid="{513138EC-0284-4E7B-9256-4655F8382422}"/>
    <cellStyle name="Normal 5 5 2 2 3 7 2" xfId="20921" xr:uid="{5A4863A2-1315-46D5-A876-885A75DCE4B8}"/>
    <cellStyle name="Normal 5 5 2 2 3 8" xfId="25696" xr:uid="{665D4AE8-CAAD-4FED-99E1-BC2474C055C1}"/>
    <cellStyle name="Normal 5 5 2 2 3 9" xfId="13378" xr:uid="{DCDED1F2-82EA-4904-B9DB-84BE546877DC}"/>
    <cellStyle name="Normal 5 5 2 2 4" xfId="2196" xr:uid="{46926100-FE1C-416F-8BB8-BD94539708C1}"/>
    <cellStyle name="Normal 5 5 2 2 4 2" xfId="4965" xr:uid="{037F397C-C03E-4F48-99C3-D941CFDA98CD}"/>
    <cellStyle name="Normal 5 5 2 2 4 2 2" xfId="10236" xr:uid="{DD3F9232-B781-406C-BFAE-97A553F8E74D}"/>
    <cellStyle name="Normal 5 5 2 2 4 2 2 2" xfId="29654" xr:uid="{622C1DA9-8838-4695-92C9-D7B2339FE265}"/>
    <cellStyle name="Normal 5 5 2 2 4 2 2 3" xfId="20315" xr:uid="{FD2017D1-7F3E-4140-BD8E-3D0A5F740AD0}"/>
    <cellStyle name="Normal 5 5 2 2 4 2 3" xfId="12914" xr:uid="{2E2D992A-90D5-46B3-AEC5-7609AE371433}"/>
    <cellStyle name="Normal 5 5 2 2 4 2 3 2" xfId="23148" xr:uid="{A297142A-D7D6-4296-9F2C-841A5C14416D}"/>
    <cellStyle name="Normal 5 5 2 2 4 2 4" xfId="25946" xr:uid="{C3CC38FB-70D0-4511-AB76-FEE04EF99B6A}"/>
    <cellStyle name="Normal 5 5 2 2 4 2 5" xfId="17482" xr:uid="{78F51816-54D3-4902-94D8-7B7674A3BDAF}"/>
    <cellStyle name="Normal 5 5 2 2 4 3" xfId="6055" xr:uid="{52C6BD82-2349-4261-92A3-B387F5C15B06}"/>
    <cellStyle name="Normal 5 5 2 2 4 3 2" xfId="26679" xr:uid="{CAB6381B-E527-4BF7-86FD-DAE8DB4C5FD3}"/>
    <cellStyle name="Normal 5 5 2 2 4 3 3" xfId="16633" xr:uid="{077EA808-EE10-4D4D-B72E-86BB45B9D77C}"/>
    <cellStyle name="Normal 5 5 2 2 4 4" xfId="9614" xr:uid="{23A6CBDF-3F41-47AF-ACD5-C56D6539FAA5}"/>
    <cellStyle name="Normal 5 5 2 2 4 4 2" xfId="19466" xr:uid="{143712F1-A3E5-4D14-A667-B06CC49A2D8B}"/>
    <cellStyle name="Normal 5 5 2 2 4 5" xfId="12086" xr:uid="{20049F50-016B-4B27-BD51-F68AFE1B7343}"/>
    <cellStyle name="Normal 5 5 2 2 4 5 2" xfId="22299" xr:uid="{D64696FD-5858-4293-A2FA-E8504CD3F7C8}"/>
    <cellStyle name="Normal 5 5 2 2 4 6" xfId="26023" xr:uid="{D207DAD1-84C4-4E8D-87C9-E2D1E3946707}"/>
    <cellStyle name="Normal 5 5 2 2 4 7" xfId="14578" xr:uid="{F9D0205C-1010-4549-94D1-55A4BC2B560E}"/>
    <cellStyle name="Normal 5 5 2 2 5" xfId="2406" xr:uid="{45C69E99-902D-4D30-AF89-14BC805C2561}"/>
    <cellStyle name="Normal 5 5 2 2 5 2" xfId="7493" xr:uid="{7E5140A9-A85E-4BE7-9823-BF3A75528E0A}"/>
    <cellStyle name="Normal 5 5 2 2 5 2 2" xfId="27540" xr:uid="{2662CF61-6D35-4D8E-8B73-042B9FE255F0}"/>
    <cellStyle name="Normal 5 5 2 2 5 2 3" xfId="28749" xr:uid="{4A4C25CB-1F52-4774-8A62-3380342588BD}"/>
    <cellStyle name="Normal 5 5 2 2 5 2 4" xfId="16211" xr:uid="{DEB51163-E94A-48DB-983A-0A9F50D84D41}"/>
    <cellStyle name="Normal 5 5 2 2 5 3" xfId="6266" xr:uid="{672E58D2-07B6-4B5B-A68C-744B0C9BAEE8}"/>
    <cellStyle name="Normal 5 5 2 2 5 3 2" xfId="28731" xr:uid="{BEADC72F-63F5-45A7-8B0F-3F285DCCC8C8}"/>
    <cellStyle name="Normal 5 5 2 2 5 3 3" xfId="19044" xr:uid="{AA71D324-CC77-4EC0-A017-0B961AFB6CF1}"/>
    <cellStyle name="Normal 5 5 2 2 5 4" xfId="11689" xr:uid="{B88D1421-3EB8-4462-A88B-A0B078E4F526}"/>
    <cellStyle name="Normal 5 5 2 2 5 4 2" xfId="21877" xr:uid="{701CDC1F-07A6-4E83-88DA-A47A32ABD918}"/>
    <cellStyle name="Normal 5 5 2 2 5 5" xfId="26052" xr:uid="{BB6E24BA-FD00-4979-942F-B156437CBDFC}"/>
    <cellStyle name="Normal 5 5 2 2 5 6" xfId="14076" xr:uid="{E8A2AFFA-0880-46F7-AD0E-50DD4FB3FB35}"/>
    <cellStyle name="Normal 5 5 2 2 6" xfId="3543" xr:uid="{A7EE74B0-C73D-42E7-8EF5-DCD6AEA54A4D}"/>
    <cellStyle name="Normal 5 5 2 2 6 2" xfId="6991" xr:uid="{19054C84-DFFB-47D3-9DA9-1D82DCBC137B}"/>
    <cellStyle name="Normal 5 5 2 2 6 2 2" xfId="27159" xr:uid="{987D823E-4BAA-4B19-94F9-D7822569EDC3}"/>
    <cellStyle name="Normal 5 5 2 2 6 2 3" xfId="15835" xr:uid="{F84EEB2F-E91D-4343-BE74-921BC00599C7}"/>
    <cellStyle name="Normal 5 5 2 2 6 3" xfId="9197" xr:uid="{04733367-67CD-4FEA-9081-5D2A13BA0AD3}"/>
    <cellStyle name="Normal 5 5 2 2 6 3 2" xfId="18668" xr:uid="{51E85F0A-CF4A-4819-9E72-42963E5B9078}"/>
    <cellStyle name="Normal 5 5 2 2 6 4" xfId="11326" xr:uid="{834C21EB-05E6-4780-A6F8-3E46509E54C3}"/>
    <cellStyle name="Normal 5 5 2 2 6 4 2" xfId="21501" xr:uid="{CF556919-5D49-4412-A764-EA20173313C1}"/>
    <cellStyle name="Normal 5 5 2 2 6 5" xfId="25958" xr:uid="{659BE589-8D75-4FC3-9B64-3B8184CF93D3}"/>
    <cellStyle name="Normal 5 5 2 2 6 6" xfId="13553" xr:uid="{70B7E196-80B1-41E8-B2B8-CC63CA2463C6}"/>
    <cellStyle name="Normal 5 5 2 2 7" xfId="3285" xr:uid="{AFF37D0D-3354-488C-9549-F5E272DB5DAE}"/>
    <cellStyle name="Normal 5 5 2 2 7 2" xfId="8973" xr:uid="{532A1E57-5114-452E-9B76-EB97BE5D77B7}"/>
    <cellStyle name="Normal 5 5 2 2 7 2 2" xfId="18364" xr:uid="{ECA0BE6D-884B-4CD2-BEFD-BB72C8883658}"/>
    <cellStyle name="Normal 5 5 2 2 7 3" xfId="11046" xr:uid="{B6DB6804-2265-461C-8F4D-C8F7C917CA19}"/>
    <cellStyle name="Normal 5 5 2 2 7 3 2" xfId="21197" xr:uid="{B746B868-5FA1-4DF4-A66D-F26591DF765C}"/>
    <cellStyle name="Normal 5 5 2 2 7 4" xfId="25198" xr:uid="{E3D54017-D270-4070-AA05-D09938F70496}"/>
    <cellStyle name="Normal 5 5 2 2 7 5" xfId="15531" xr:uid="{FF3FECFF-AE2A-413C-9516-17C2505FBA2D}"/>
    <cellStyle name="Normal 5 5 2 2 8" xfId="4444" xr:uid="{DF76D046-E3C5-4C2E-A347-79F2B860E413}"/>
    <cellStyle name="Normal 5 5 2 2 8 2" xfId="9840" xr:uid="{209AE548-71D0-4DB2-80DB-A843955ABDC1}"/>
    <cellStyle name="Normal 5 5 2 2 8 2 2" xfId="19809" xr:uid="{CBEF8907-0428-4E92-A0C5-ABB19993FB11}"/>
    <cellStyle name="Normal 5 5 2 2 8 3" xfId="12424" xr:uid="{D59D47A6-7849-4A08-B58B-F599B007D0AD}"/>
    <cellStyle name="Normal 5 5 2 2 8 3 2" xfId="22642" xr:uid="{BD0A2D78-2736-4222-8B16-5E5E1C99980E}"/>
    <cellStyle name="Normal 5 5 2 2 8 4" xfId="16976" xr:uid="{FE69D6AB-DBD9-4EB8-9590-489775A1B803}"/>
    <cellStyle name="Normal 5 5 2 2 9" xfId="8153" xr:uid="{6DB5C8F8-1DBE-4BBF-82BB-CC1B5DCE5D09}"/>
    <cellStyle name="Normal 5 5 2 2 9 2" xfId="15253" xr:uid="{FF35D445-22A4-41FD-9966-4C0B90E19132}"/>
    <cellStyle name="Normal 5 5 2 3" xfId="1371" xr:uid="{00000000-0005-0000-0000-00005B050000}"/>
    <cellStyle name="Normal 5 5 2 3 2" xfId="2356" xr:uid="{93C2E80A-1957-42B9-98F1-E052D64059AA}"/>
    <cellStyle name="Normal 5 5 2 3 2 2" xfId="2678" xr:uid="{FC646EEE-82FE-4CB4-9C99-D383C94A4B0A}"/>
    <cellStyle name="Normal 5 5 2 3 2 2 2" xfId="7683" xr:uid="{EADAF60F-49D9-4FB0-96B1-DA198BF47001}"/>
    <cellStyle name="Normal 5 5 2 3 2 2 2 2" xfId="28179" xr:uid="{49D45367-BABD-4C53-BC7D-820E7FBA9447}"/>
    <cellStyle name="Normal 5 5 2 3 2 2 2 3" xfId="16634" xr:uid="{D9BD533F-43AA-4F8F-8C1E-F92F2F0708F3}"/>
    <cellStyle name="Normal 5 5 2 3 2 2 3" xfId="6526" xr:uid="{4CB0655B-1B32-4265-AEB5-40A9E9DCF451}"/>
    <cellStyle name="Normal 5 5 2 3 2 2 3 2" xfId="19467" xr:uid="{292C3089-A2EF-4485-8872-A800B44BBD96}"/>
    <cellStyle name="Normal 5 5 2 3 2 2 4" xfId="12087" xr:uid="{BF344A1F-D7F4-4594-9E96-F762BCE7BB2E}"/>
    <cellStyle name="Normal 5 5 2 3 2 2 4 2" xfId="22300" xr:uid="{AFC27F42-7AB7-45BA-BD97-24E681E858EB}"/>
    <cellStyle name="Normal 5 5 2 3 2 2 5" xfId="24516" xr:uid="{32368431-5652-47C7-B313-914EAE7FD4C0}"/>
    <cellStyle name="Normal 5 5 2 3 2 2 6" xfId="14579" xr:uid="{8BF318A7-A708-45B0-B289-25BE8DC5AD6B}"/>
    <cellStyle name="Normal 5 5 2 3 2 3" xfId="4779" xr:uid="{17875ADA-F278-40C5-AF65-F430D171F60B}"/>
    <cellStyle name="Normal 5 5 2 3 2 3 2" xfId="10064" xr:uid="{27CCCCCA-D896-4624-A641-E1415CC423BE}"/>
    <cellStyle name="Normal 5 5 2 3 2 3 2 2" xfId="29520" xr:uid="{62C21926-717A-4281-88C8-DE9AC8278AB8}"/>
    <cellStyle name="Normal 5 5 2 3 2 3 2 3" xfId="20113" xr:uid="{92D9638B-C4DF-46BC-8086-D1893BE7DE76}"/>
    <cellStyle name="Normal 5 5 2 3 2 3 3" xfId="12728" xr:uid="{9BF8FAA0-6AC7-4A71-8E68-1EC30478E29C}"/>
    <cellStyle name="Normal 5 5 2 3 2 3 3 2" xfId="22946" xr:uid="{7A64D7A6-F252-47AA-9FE7-4AF83D6D0D70}"/>
    <cellStyle name="Normal 5 5 2 3 2 3 4" xfId="25437" xr:uid="{2685B74E-9A7E-4202-B165-7EA12BAA0ECE}"/>
    <cellStyle name="Normal 5 5 2 3 2 3 5" xfId="17280" xr:uid="{5051658F-C190-4AF6-813F-AB4AAA558A9F}"/>
    <cellStyle name="Normal 5 5 2 3 2 4" xfId="6231" xr:uid="{FD233AB2-E417-4AC3-8E2E-E41682D3B3A4}"/>
    <cellStyle name="Normal 5 5 2 3 2 4 2" xfId="28892" xr:uid="{E148D43B-3174-4372-BCB2-3B36F662F049}"/>
    <cellStyle name="Normal 5 5 2 3 2 4 3" xfId="16082" xr:uid="{9611643A-6D2D-48F5-8782-6EC60A8BEF99}"/>
    <cellStyle name="Normal 5 5 2 3 2 5" xfId="9404" xr:uid="{BF658483-C62B-450D-94C6-8DF2FE5DF9ED}"/>
    <cellStyle name="Normal 5 5 2 3 2 5 2" xfId="18915" xr:uid="{18F957E5-AD35-4712-B9A7-913F9F20C958}"/>
    <cellStyle name="Normal 5 5 2 3 2 6" xfId="11571" xr:uid="{83C2B54A-CA64-40C1-924A-CE9E71ABF8A2}"/>
    <cellStyle name="Normal 5 5 2 3 2 6 2" xfId="21748" xr:uid="{9166BB3B-6E17-4677-957F-C9772D0C06F6}"/>
    <cellStyle name="Normal 5 5 2 3 2 7" xfId="25231" xr:uid="{B275333F-00AD-446F-8399-2BA7056060BF}"/>
    <cellStyle name="Normal 5 5 2 3 2 8" xfId="13879" xr:uid="{C3EEFE06-262C-4395-97AC-EB7FC140AEC3}"/>
    <cellStyle name="Normal 5 5 2 3 3" xfId="2355" xr:uid="{28485505-628A-41FF-99CC-4884C8DE9E89}"/>
    <cellStyle name="Normal 5 5 2 3 4" xfId="2679" xr:uid="{7EAF776B-F630-4674-A02D-E513D3BAC86F}"/>
    <cellStyle name="Normal 5 5 2 3 4 2" xfId="4966" xr:uid="{999C2797-ECBE-4A49-B5D8-012AF93B20BD}"/>
    <cellStyle name="Normal 5 5 2 3 4 2 2" xfId="10237" xr:uid="{B3DA8323-33AA-4E07-B532-9EB83B24B087}"/>
    <cellStyle name="Normal 5 5 2 3 4 2 2 2" xfId="29655" xr:uid="{5941E45B-83D0-406A-881D-B14B5C2D47D1}"/>
    <cellStyle name="Normal 5 5 2 3 4 2 2 3" xfId="20316" xr:uid="{A6AFCF59-40AF-4F14-AEB7-56FD9176A9B7}"/>
    <cellStyle name="Normal 5 5 2 3 4 2 3" xfId="12915" xr:uid="{BAA8E65F-FBD6-460F-90E6-42E3506C0B3D}"/>
    <cellStyle name="Normal 5 5 2 3 4 2 3 2" xfId="23149" xr:uid="{6B336BE4-2A72-4118-9D90-9D41FF3A86DB}"/>
    <cellStyle name="Normal 5 5 2 3 4 2 4" xfId="24825" xr:uid="{06B877F6-AFEA-4463-9D6F-E86E86576FC2}"/>
    <cellStyle name="Normal 5 5 2 3 4 2 5" xfId="17483" xr:uid="{77F701BD-F63D-458C-B552-AA295177BF80}"/>
    <cellStyle name="Normal 5 5 2 3 4 3" xfId="6527" xr:uid="{A98FF599-7141-4F5D-B581-38E38E2576EB}"/>
    <cellStyle name="Normal 5 5 2 3 4 3 2" xfId="28859" xr:uid="{FA27785A-A54E-4108-B834-9B2D029F0346}"/>
    <cellStyle name="Normal 5 5 2 3 4 3 3" xfId="16635" xr:uid="{3BE45610-F7DA-49FE-9B78-0D8C820B795A}"/>
    <cellStyle name="Normal 5 5 2 3 4 4" xfId="9615" xr:uid="{2ABEDC26-F1FF-4BB1-BB82-B4FD565378EA}"/>
    <cellStyle name="Normal 5 5 2 3 4 4 2" xfId="19468" xr:uid="{B07BC947-0FC0-4D80-B8DD-FC178312A995}"/>
    <cellStyle name="Normal 5 5 2 3 4 5" xfId="12088" xr:uid="{AE7AEB26-814A-4F10-9A41-3AF0E2DB5A39}"/>
    <cellStyle name="Normal 5 5 2 3 4 5 2" xfId="22301" xr:uid="{86267800-4019-407F-AECF-3C50888E3FBB}"/>
    <cellStyle name="Normal 5 5 2 3 4 6" xfId="25944" xr:uid="{1E0A386C-EC32-4553-B42D-46D640DA9DD7}"/>
    <cellStyle name="Normal 5 5 2 3 4 7" xfId="14580" xr:uid="{C1CD6EFE-1FC4-4807-A74D-5F829DC71F89}"/>
    <cellStyle name="Normal 5 5 2 3 5" xfId="1778" xr:uid="{79099599-CF52-4B4C-B190-3347E6E96570}"/>
    <cellStyle name="Normal 5 5 2 3 5 2" xfId="7158" xr:uid="{6C8ED258-0AE0-4AA8-BE3C-9D3ABD21E6F5}"/>
    <cellStyle name="Normal 5 5 2 3 5 2 2" xfId="28050" xr:uid="{751D41BD-B10D-45B7-AB01-F76C361BCB67}"/>
    <cellStyle name="Normal 5 5 2 3 5 2 3" xfId="15878" xr:uid="{A4DB4635-9CC0-4849-859F-D597B4131BAC}"/>
    <cellStyle name="Normal 5 5 2 3 5 3" xfId="5551" xr:uid="{0B3B810A-83B6-4BA3-AC4A-CCC8881F2E89}"/>
    <cellStyle name="Normal 5 5 2 3 5 3 2" xfId="18711" xr:uid="{D7F08BB0-C7C2-466B-9B52-CFFA3484EF6E}"/>
    <cellStyle name="Normal 5 5 2 3 5 4" xfId="11367" xr:uid="{FABD63B6-2931-422C-8CB7-C8EC558D5033}"/>
    <cellStyle name="Normal 5 5 2 3 5 4 2" xfId="21544" xr:uid="{661319B5-CBA1-4542-A16F-C2F45ECDB5A2}"/>
    <cellStyle name="Normal 5 5 2 3 5 5" xfId="23542" xr:uid="{BC6DB5B4-9CE9-4F87-AE64-FCD31FB212F4}"/>
    <cellStyle name="Normal 5 5 2 3 5 6" xfId="13596" xr:uid="{B82BB8B2-4E3B-42C0-965A-434D3C7EE8D0}"/>
    <cellStyle name="Normal 5 5 2 4" xfId="1372" xr:uid="{00000000-0005-0000-0000-00005C050000}"/>
    <cellStyle name="Normal 5 5 2 4 10" xfId="13221" xr:uid="{DC551665-6615-43A0-A030-1B0E9E88ABFC}"/>
    <cellStyle name="Normal 5 5 2 4 2" xfId="2198" xr:uid="{5A39B2C5-3779-43E2-8134-9FEA058A1E3B}"/>
    <cellStyle name="Normal 5 5 2 4 2 2" xfId="3766" xr:uid="{22ABF75A-DFE3-425C-9928-BCA5D99AF543}"/>
    <cellStyle name="Normal 5 5 2 4 2 2 2" xfId="8357" xr:uid="{A58E6336-70F8-498A-8B19-20CBF62525C0}"/>
    <cellStyle name="Normal 5 5 2 4 2 2 2 2" xfId="28809" xr:uid="{C12BD904-4539-47DE-AEC0-1D81D771B319}"/>
    <cellStyle name="Normal 5 5 2 4 2 2 2 3" xfId="16212" xr:uid="{DA8FAFE5-F122-4943-AF09-32AB9281CA4A}"/>
    <cellStyle name="Normal 5 5 2 4 2 2 3" xfId="9456" xr:uid="{E8F14958-1071-46F0-BE74-DC8BEB3A7B85}"/>
    <cellStyle name="Normal 5 5 2 4 2 2 3 2" xfId="19045" xr:uid="{7DCA3CEF-292F-4B33-9F98-245DEFA9AE6D}"/>
    <cellStyle name="Normal 5 5 2 4 2 2 4" xfId="11690" xr:uid="{24C62A5B-60E3-4755-8D44-EBD56A509D6A}"/>
    <cellStyle name="Normal 5 5 2 4 2 2 4 2" xfId="21878" xr:uid="{190C809D-261C-438E-91FE-56FE94D1301C}"/>
    <cellStyle name="Normal 5 5 2 4 2 2 5" xfId="25183" xr:uid="{8860E6F5-60BF-4F07-A325-0442C96B2D95}"/>
    <cellStyle name="Normal 5 5 2 4 2 2 6" xfId="14077" xr:uid="{9A7EBEB9-A75B-45E6-BDA5-17FBEC5E4F0C}"/>
    <cellStyle name="Normal 5 5 2 4 2 3" xfId="6057" xr:uid="{6BD0D3D1-B49E-476B-BC3F-2DC1DE887A09}"/>
    <cellStyle name="Normal 5 5 2 4 2 3 2" xfId="27867" xr:uid="{09B0C3E0-DA99-48C9-82A3-6BC2BF6CD8A7}"/>
    <cellStyle name="Normal 5 5 2 4 2 3 3" xfId="27594" xr:uid="{445FC156-E9ED-4680-8BD0-DB450C743DB0}"/>
    <cellStyle name="Normal 5 5 2 4 2 3 4" xfId="15701" xr:uid="{5BA82FA4-F7F0-4C89-8253-F03899BE8B14}"/>
    <cellStyle name="Normal 5 5 2 4 2 4" xfId="9085" xr:uid="{5E42F6EB-3E6D-491B-A5D7-3CE46333B081}"/>
    <cellStyle name="Normal 5 5 2 4 2 4 2" xfId="28603" xr:uid="{47B72988-AC18-420C-BC3E-06CB17757436}"/>
    <cellStyle name="Normal 5 5 2 4 2 4 3" xfId="18534" xr:uid="{8DF3E19E-BACB-4994-B80F-C03351819006}"/>
    <cellStyle name="Normal 5 5 2 4 2 5" xfId="11192" xr:uid="{31C78BF6-D847-4F22-AD9C-2327D4ED4754}"/>
    <cellStyle name="Normal 5 5 2 4 2 5 2" xfId="21367" xr:uid="{E578E64D-3AA9-4003-8960-4ED4DC2DC777}"/>
    <cellStyle name="Normal 5 5 2 4 2 6" xfId="24330" xr:uid="{9BB3471E-428E-4B3E-9305-13C9C6F9AF32}"/>
    <cellStyle name="Normal 5 5 2 4 2 7" xfId="13379" xr:uid="{AE842B7D-7687-4CB4-84BC-39AFFD4A4177}"/>
    <cellStyle name="Normal 5 5 2 4 3" xfId="3704" xr:uid="{AF69AFD3-92DA-4B47-A0CD-2BAA942BE74F}"/>
    <cellStyle name="Normal 5 5 2 4 3 2" xfId="6993" xr:uid="{EC1EB6BC-EE46-4B0D-A455-0772E77CAA6E}"/>
    <cellStyle name="Normal 5 5 2 4 3 2 2" xfId="28235" xr:uid="{DBE46A1E-8D81-4F7F-9BAB-2F44C4A5330F}"/>
    <cellStyle name="Normal 5 5 2 4 3 2 3" xfId="16083" xr:uid="{D2011334-9152-473D-BC94-B5AA9CD5D5F6}"/>
    <cellStyle name="Normal 5 5 2 4 3 3" xfId="9405" xr:uid="{94DDB30F-6534-40EC-A772-27F4990BFD07}"/>
    <cellStyle name="Normal 5 5 2 4 3 3 2" xfId="18916" xr:uid="{18EC895D-FB2A-4C90-9CC0-5A9FD7CD287E}"/>
    <cellStyle name="Normal 5 5 2 4 3 4" xfId="11572" xr:uid="{B6BEFF01-7829-40E3-88F5-98926C16645F}"/>
    <cellStyle name="Normal 5 5 2 4 3 4 2" xfId="21749" xr:uid="{2ED1A877-7D9F-4689-9B5F-47C0B07D7F71}"/>
    <cellStyle name="Normal 5 5 2 4 3 5" xfId="25963" xr:uid="{43BC2A74-F249-4BA9-B3D8-12A4FF623291}"/>
    <cellStyle name="Normal 5 5 2 4 3 6" xfId="13880" xr:uid="{2BDDC3A8-4BBB-4198-8D25-4C2789BB47B0}"/>
    <cellStyle name="Normal 5 5 2 4 4" xfId="3397" xr:uid="{ACC1199D-DC01-4481-8023-948B0FD4E93B}"/>
    <cellStyle name="Normal 5 5 2 4 4 2" xfId="9063" xr:uid="{2E544E48-87E9-45EF-AB75-C615750EE5F9}"/>
    <cellStyle name="Normal 5 5 2 4 4 2 2" xfId="28984" xr:uid="{90664857-4C77-4AC7-A9DA-062710A4B30C}"/>
    <cellStyle name="Normal 5 5 2 4 4 2 3" xfId="18492" xr:uid="{F506A6AE-97C2-4360-9B1C-34D8C8C195FD}"/>
    <cellStyle name="Normal 5 5 2 4 4 3" xfId="11158" xr:uid="{8262FC77-C63D-40ED-B178-9AC06EDD12A9}"/>
    <cellStyle name="Normal 5 5 2 4 4 3 2" xfId="21325" xr:uid="{5DC76346-6A5C-4323-AE5A-BB06D7EDB106}"/>
    <cellStyle name="Normal 5 5 2 4 4 4" xfId="24508" xr:uid="{544CF555-98B6-49CA-AC95-20755D177F1E}"/>
    <cellStyle name="Normal 5 5 2 4 4 5" xfId="15659" xr:uid="{E2EE7777-4EE5-490E-AD7F-56CD22A8BFED}"/>
    <cellStyle name="Normal 5 5 2 4 5" xfId="4446" xr:uid="{8E086A30-09B0-414B-977B-DBCF14515211}"/>
    <cellStyle name="Normal 5 5 2 4 5 2" xfId="9841" xr:uid="{CC0EE928-8C8B-4F03-B60B-0D30372079DB}"/>
    <cellStyle name="Normal 5 5 2 4 5 2 2" xfId="19810" xr:uid="{78AAEFE9-F049-4B2B-BFE8-B423E1EB9991}"/>
    <cellStyle name="Normal 5 5 2 4 5 3" xfId="12425" xr:uid="{F85121D0-490B-4FFE-A83F-6D91544F4E64}"/>
    <cellStyle name="Normal 5 5 2 4 5 3 2" xfId="22643" xr:uid="{BF7CFA7D-978D-49A8-A71C-62900B48AB17}"/>
    <cellStyle name="Normal 5 5 2 4 5 4" xfId="26423" xr:uid="{45F86BE2-CB7C-4ED6-83B8-F937346B6873}"/>
    <cellStyle name="Normal 5 5 2 4 5 5" xfId="16977" xr:uid="{CEE2EBCA-E6A7-4FCF-A54B-1C81FB843591}"/>
    <cellStyle name="Normal 5 5 2 4 6" xfId="8156" xr:uid="{91B825D2-C23D-4F57-9424-08379F8748D4}"/>
    <cellStyle name="Normal 5 5 2 4 6 2" xfId="15256" xr:uid="{B49AFF4A-798A-4DC1-96B3-485A5E9FD3E4}"/>
    <cellStyle name="Normal 5 5 2 4 7" xfId="8763" xr:uid="{94A6CB6B-A428-43D4-84D3-E6289EF417E7}"/>
    <cellStyle name="Normal 5 5 2 4 7 2" xfId="18089" xr:uid="{B190D360-503A-4FAC-B69F-3C738CF02B71}"/>
    <cellStyle name="Normal 5 5 2 4 8" xfId="10791" xr:uid="{7AB66F55-4C41-4DEB-A597-56D2C64C624E}"/>
    <cellStyle name="Normal 5 5 2 4 8 2" xfId="20922" xr:uid="{4C74BB9A-A759-4A3D-BD67-AB4E437763D5}"/>
    <cellStyle name="Normal 5 5 2 4 9" xfId="23549" xr:uid="{7F5386FF-2819-4013-B628-BB34AC9C94C6}"/>
    <cellStyle name="Normal 5 5 2 5" xfId="1373" xr:uid="{00000000-0005-0000-0000-00005D050000}"/>
    <cellStyle name="Normal 5 5 2 5 2" xfId="1374" xr:uid="{00000000-0005-0000-0000-00005E050000}"/>
    <cellStyle name="Normal 5 5 2 5 2 2" xfId="2199" xr:uid="{ABC41B1A-9E32-4BDD-BFF0-1A2071D61C63}"/>
    <cellStyle name="Normal 5 5 2 5 2 2 2" xfId="7359" xr:uid="{FBF327B0-438C-4492-AC26-B8521D75C5A7}"/>
    <cellStyle name="Normal 5 5 2 5 2 2 3" xfId="6058" xr:uid="{9938BDD8-AA64-4EA2-8725-AE3D7C424012}"/>
    <cellStyle name="Normal 5 5 2 5 2 2 4" xfId="18090" xr:uid="{45BF750B-CEE4-4D4A-8FF0-A0858B5FF4AF}"/>
    <cellStyle name="Normal 5 5 2 5 2 3" xfId="5293" xr:uid="{6E372ABB-17ED-4876-BAB0-3B9C5A4D737A}"/>
    <cellStyle name="Normal 5 5 2 5 2 3 2" xfId="6994" xr:uid="{ECB54C12-CC7C-4CFD-9E00-918B007BE667}"/>
    <cellStyle name="Normal 5 5 2 5 2 3 3" xfId="20923" xr:uid="{AA1EF231-C570-4929-97E9-332BC47983DD}"/>
    <cellStyle name="Normal 5 5 2 5 2 4" xfId="5544" xr:uid="{0DE1BF3B-0AEB-4B14-9028-6626B5D96006}"/>
    <cellStyle name="Normal 5 5 2 5 2 5" xfId="15257" xr:uid="{F7697586-0AEF-40AA-B1B9-25230249A3CF}"/>
    <cellStyle name="Normal 5 5 2 5 3" xfId="26369" xr:uid="{E61E92E4-F09B-4A49-B1BA-567B369AD9B8}"/>
    <cellStyle name="Normal 5 5 2 5 4" xfId="26880" xr:uid="{9634CAEC-C4CD-41CB-AC01-B11672A3CD5F}"/>
    <cellStyle name="Normal 5 5 2 6" xfId="1375" xr:uid="{00000000-0005-0000-0000-00005F050000}"/>
    <cellStyle name="Normal 5 5 2 6 2" xfId="2200" xr:uid="{A70588F2-386A-4EC2-95EB-A4A0F764F1BE}"/>
    <cellStyle name="Normal 5 5 2 6 2 2" xfId="7360" xr:uid="{FDCB3A12-3438-4DFC-886D-FCF1351227C7}"/>
    <cellStyle name="Normal 5 5 2 6 2 2 2" xfId="29656" xr:uid="{570E9A3D-B3F6-4613-BBE4-57C993E3D573}"/>
    <cellStyle name="Normal 5 5 2 6 2 2 3" xfId="20317" xr:uid="{1472FA8F-4058-4318-925B-95A13F574F3F}"/>
    <cellStyle name="Normal 5 5 2 6 2 3" xfId="6059" xr:uid="{2D1D0B95-451D-4929-BCF9-505F6B145ED9}"/>
    <cellStyle name="Normal 5 5 2 6 2 3 2" xfId="23150" xr:uid="{E28E3DCE-66A0-4823-82FC-4FB3937DC323}"/>
    <cellStyle name="Normal 5 5 2 6 2 4" xfId="26182" xr:uid="{8E449C4B-4489-4E1B-BAC9-C158A5DE3D29}"/>
    <cellStyle name="Normal 5 5 2 6 2 5" xfId="17484" xr:uid="{92F5A312-D850-4AA0-AEAA-0CEFAE8B374B}"/>
    <cellStyle name="Normal 5 5 2 6 3" xfId="5247" xr:uid="{2B01EA7B-DA58-4478-B598-2553BC24F613}"/>
    <cellStyle name="Normal 5 5 2 6 3 2" xfId="6995" xr:uid="{A70DCBC4-4760-4D7F-9030-CF96F5245EBF}"/>
    <cellStyle name="Normal 5 5 2 6 3 3" xfId="26704" xr:uid="{3F2FCE3B-E034-4D03-AF0B-2093F745BCFB}"/>
    <cellStyle name="Normal 5 5 2 6 3 4" xfId="15258" xr:uid="{896FA82F-DD71-4101-9F8E-7FCCD132CE5A}"/>
    <cellStyle name="Normal 5 5 2 6 4" xfId="5459" xr:uid="{5BBADE35-5868-4709-87A7-3C81C8A9530B}"/>
    <cellStyle name="Normal 5 5 2 6 4 2" xfId="23976" xr:uid="{7CEB7543-DD46-4918-8ABE-5738C5CD2304}"/>
    <cellStyle name="Normal 5 5 2 6 4 3" xfId="27311" xr:uid="{E33D83CD-2263-4C07-BDE2-08E4B0065DE6}"/>
    <cellStyle name="Normal 5 5 2 6 4 4" xfId="18091" xr:uid="{20FF86F3-69DC-4ED5-9B18-509F9FA8C8E9}"/>
    <cellStyle name="Normal 5 5 2 6 5" xfId="10792" xr:uid="{5BDA5CCE-7D04-4CA3-94AB-4328141AC813}"/>
    <cellStyle name="Normal 5 5 2 6 5 2" xfId="29782" xr:uid="{8BEE1BBF-53E2-4202-9FEC-0B1FB68221A9}"/>
    <cellStyle name="Normal 5 5 2 6 5 3" xfId="20924" xr:uid="{D75C224A-3A86-4EFA-A73E-1AB333A313A0}"/>
    <cellStyle name="Normal 5 5 2 6 6" xfId="24911" xr:uid="{8F43541B-AA6C-495D-98E7-647A4E2D698D}"/>
    <cellStyle name="Normal 5 5 2 6 7" xfId="14581" xr:uid="{3535583C-BA38-4932-ABCB-D6BC8C2A55AF}"/>
    <cellStyle name="Normal 5 5 2 7" xfId="1376" xr:uid="{00000000-0005-0000-0000-000060050000}"/>
    <cellStyle name="Normal 5 5 2 7 2" xfId="3493" xr:uid="{122B8605-292C-4366-B0CD-B28C282F0E76}"/>
    <cellStyle name="Normal 5 5 2 7 2 2" xfId="9147" xr:uid="{60056810-F52E-4838-8CC6-BF5D6430B982}"/>
    <cellStyle name="Normal 5 5 2 7 2 2 2" xfId="18608" xr:uid="{DA3EF1AC-127F-47EE-91F0-5D032D662C06}"/>
    <cellStyle name="Normal 5 5 2 7 2 3" xfId="11266" xr:uid="{84B91680-D6B8-433E-A2BB-BC879AEBE6ED}"/>
    <cellStyle name="Normal 5 5 2 7 2 3 2" xfId="21441" xr:uid="{486F1E86-5C49-4D75-83F6-E1E51258C3D0}"/>
    <cellStyle name="Normal 5 5 2 7 2 4" xfId="27316" xr:uid="{AE0D3F49-2BB5-4F36-9236-C7252CE19DCD}"/>
    <cellStyle name="Normal 5 5 2 7 2 5" xfId="15775" xr:uid="{D03E72B8-8EAA-4610-9520-FEE3EF89D638}"/>
    <cellStyle name="Normal 5 5 2 7 3" xfId="3097" xr:uid="{4E3D89FB-45D8-4BCD-80DB-F114FAA22615}"/>
    <cellStyle name="Normal 5 5 2 7 4" xfId="8157" xr:uid="{CCF196B4-3669-4CE0-BB54-2E98005AA0C2}"/>
    <cellStyle name="Normal 5 5 2 7 5" xfId="24218" xr:uid="{D7C56386-EA68-4B3F-8A35-9265AE725F04}"/>
    <cellStyle name="Normal 5 5 2 7 6" xfId="13493" xr:uid="{BAE2E1A6-4C07-47A6-B696-95254F4DCCC1}"/>
    <cellStyle name="Normal 5 5 2 8" xfId="3225" xr:uid="{05A9BD4F-0943-4FF2-969F-E69C1A519EC0}"/>
    <cellStyle name="Normal 5 5 2 8 2" xfId="8913" xr:uid="{BB81CA6D-93CA-4A81-94E3-091669246450}"/>
    <cellStyle name="Normal 5 5 2 8 2 2" xfId="28181" xr:uid="{7C8A4550-FCD6-4AB8-A4A0-BE01F35AAF61}"/>
    <cellStyle name="Normal 5 5 2 8 2 3" xfId="18304" xr:uid="{6ECE2ADE-CC31-4AFA-937B-FDAF8DE32B3A}"/>
    <cellStyle name="Normal 5 5 2 8 3" xfId="10986" xr:uid="{5D6A43AA-9315-4F05-A222-8A0BEB7C53E2}"/>
    <cellStyle name="Normal 5 5 2 8 3 2" xfId="21137" xr:uid="{2E4EB9A0-8506-4D72-94B8-785D65CC0F13}"/>
    <cellStyle name="Normal 5 5 2 8 4" xfId="23262" xr:uid="{C0CC5538-5A43-4775-BB82-953AF6331529}"/>
    <cellStyle name="Normal 5 5 2 8 5" xfId="15471" xr:uid="{C1B89389-18F7-4717-B15C-603FF1D13EDF}"/>
    <cellStyle name="Normal 5 5 2 9" xfId="24404" xr:uid="{0B213AAB-35D5-4EFA-BAA5-BF0491500999}"/>
    <cellStyle name="Normal 5 5 2 9 2" xfId="28115" xr:uid="{2D3C46D4-87E8-4F1B-BE05-7C773B3018C4}"/>
    <cellStyle name="Normal 5 5 20" xfId="13008" xr:uid="{68A0BA88-4667-409C-8738-BA34C208E45C}"/>
    <cellStyle name="Normal 5 5 3" xfId="1377" xr:uid="{00000000-0005-0000-0000-000061050000}"/>
    <cellStyle name="Normal 5 5 3 10" xfId="8158" xr:uid="{E2E288D0-CA5D-4246-9C8D-764488C97B6B}"/>
    <cellStyle name="Normal 5 5 3 10 2" xfId="15259" xr:uid="{449DDDA6-9EE1-41FA-BC11-8388DEA3DC25}"/>
    <cellStyle name="Normal 5 5 3 11" xfId="8764" xr:uid="{069C94D2-6C3B-412B-914D-D8FDC3322D86}"/>
    <cellStyle name="Normal 5 5 3 11 2" xfId="18092" xr:uid="{5DF02994-92A9-4D8E-8325-FC6674204D49}"/>
    <cellStyle name="Normal 5 5 3 12" xfId="10793" xr:uid="{BAF4660A-3E8C-4589-85A4-4257AE8B9680}"/>
    <cellStyle name="Normal 5 5 3 12 2" xfId="20925" xr:uid="{0E04C5ED-4423-4811-86A3-95E9C38ECC0F}"/>
    <cellStyle name="Normal 5 5 3 13" xfId="23328" xr:uid="{F7E285A3-8CFA-4EC9-9014-4EB47177A9CE}"/>
    <cellStyle name="Normal 5 5 3 14" xfId="13068" xr:uid="{8E636A2E-90D1-4531-A149-BFE139093563}"/>
    <cellStyle name="Normal 5 5 3 2" xfId="1378" xr:uid="{00000000-0005-0000-0000-000062050000}"/>
    <cellStyle name="Normal 5 5 3 2 10" xfId="10794" xr:uid="{9C8BA67C-2982-45EF-A713-E62A1D246662}"/>
    <cellStyle name="Normal 5 5 3 2 10 2" xfId="20926" xr:uid="{54912182-082F-45D8-995E-7C6E9888E6C2}"/>
    <cellStyle name="Normal 5 5 3 2 11" xfId="25560" xr:uid="{48E2F3D4-B62F-4B2D-9526-ED56F85DAF86}"/>
    <cellStyle name="Normal 5 5 3 2 12" xfId="13222" xr:uid="{6CE0FC8B-D31B-4A99-900E-A7327FEF415A}"/>
    <cellStyle name="Normal 5 5 3 2 2" xfId="1379" xr:uid="{00000000-0005-0000-0000-000063050000}"/>
    <cellStyle name="Normal 5 5 3 2 2 2" xfId="2203" xr:uid="{86C3EEB5-2EA3-4AEC-95C7-FE0ED72E97F7}"/>
    <cellStyle name="Normal 5 5 3 2 2 2 2" xfId="7362" xr:uid="{356E1906-A843-4A02-B5A7-512FD331DF9C}"/>
    <cellStyle name="Normal 5 5 3 2 2 2 2 2" xfId="23965" xr:uid="{6AC47CEA-1783-455F-85BE-A980A03A8737}"/>
    <cellStyle name="Normal 5 5 3 2 2 2 2 3" xfId="26763" xr:uid="{D771C2F5-5747-4B4B-8B5B-1C627DB93574}"/>
    <cellStyle name="Normal 5 5 3 2 2 2 2 4" xfId="16637" xr:uid="{3CED4326-F1F2-475A-94E6-10666A06CF37}"/>
    <cellStyle name="Normal 5 5 3 2 2 2 3" xfId="6061" xr:uid="{3507F903-C5EE-4AFC-93F4-36D537270970}"/>
    <cellStyle name="Normal 5 5 3 2 2 2 3 2" xfId="29275" xr:uid="{7EDD93B1-41AC-43FE-A70F-D87E35E826E2}"/>
    <cellStyle name="Normal 5 5 3 2 2 2 3 3" xfId="19470" xr:uid="{ECC4B402-8688-467A-922A-7BB2313C26C9}"/>
    <cellStyle name="Normal 5 5 3 2 2 2 4" xfId="12090" xr:uid="{13C1ACEA-BE6C-45F1-BF50-FA5FBDDCAFB2}"/>
    <cellStyle name="Normal 5 5 3 2 2 2 4 2" xfId="22303" xr:uid="{E036A522-561E-4266-9101-18E6635F12A6}"/>
    <cellStyle name="Normal 5 5 3 2 2 2 5" xfId="25144" xr:uid="{7360803A-F8DE-4757-9CD8-51F3EEDEF936}"/>
    <cellStyle name="Normal 5 5 3 2 2 2 6" xfId="14583" xr:uid="{44767C7D-4E0A-4368-81BB-C1B0A53817E5}"/>
    <cellStyle name="Normal 5 5 3 2 2 3" xfId="4780" xr:uid="{25A038F9-F815-4767-A233-6467024B3EFA}"/>
    <cellStyle name="Normal 5 5 3 2 2 3 2" xfId="6996" xr:uid="{CB7A3F6A-20DD-4EF2-BA77-553B463AFDA1}"/>
    <cellStyle name="Normal 5 5 3 2 2 3 2 2" xfId="29521" xr:uid="{D265612A-8E65-47D0-ABFB-1F13E111CB42}"/>
    <cellStyle name="Normal 5 5 3 2 2 3 2 3" xfId="20114" xr:uid="{AAB24231-E2B1-4F1C-A7FB-F45EE3249914}"/>
    <cellStyle name="Normal 5 5 3 2 2 3 3" xfId="12729" xr:uid="{C86E132A-AF44-452C-BD2F-8FBE998537B8}"/>
    <cellStyle name="Normal 5 5 3 2 2 3 3 2" xfId="22947" xr:uid="{25BEFA26-3770-4746-BF6D-D625588A62CF}"/>
    <cellStyle name="Normal 5 5 3 2 2 3 4" xfId="24789" xr:uid="{7DC54152-5A47-4DF1-AD3B-D88C1F4C2630}"/>
    <cellStyle name="Normal 5 5 3 2 2 3 5" xfId="17281" xr:uid="{22FD9144-1056-4DA1-8ADA-8040CF22DFE9}"/>
    <cellStyle name="Normal 5 5 3 2 2 4" xfId="5426" xr:uid="{1188EF1B-FC6F-4E0D-8391-3C47DF57FD59}"/>
    <cellStyle name="Normal 5 5 3 2 2 4 2" xfId="27307" xr:uid="{F21B43AE-FCC6-4A1F-A3C4-C9D2165824D2}"/>
    <cellStyle name="Normal 5 5 3 2 2 4 3" xfId="15261" xr:uid="{298663FF-DDDC-469E-A133-54FE91702800}"/>
    <cellStyle name="Normal 5 5 3 2 2 5" xfId="8766" xr:uid="{767674BD-8290-4831-865B-079A4B1B1961}"/>
    <cellStyle name="Normal 5 5 3 2 2 5 2" xfId="18094" xr:uid="{D146A5F7-E3A6-42A3-A8D4-AC67E7969420}"/>
    <cellStyle name="Normal 5 5 3 2 2 6" xfId="10795" xr:uid="{4DD39C11-92E4-4E05-B0B0-EFA6C051E29F}"/>
    <cellStyle name="Normal 5 5 3 2 2 6 2" xfId="20927" xr:uid="{E3616514-D986-4EBF-949E-A97174F73FD2}"/>
    <cellStyle name="Normal 5 5 3 2 2 7" xfId="25172" xr:uid="{F6202C57-ED97-45EA-9967-4433083AC7BB}"/>
    <cellStyle name="Normal 5 5 3 2 2 8" xfId="13882" xr:uid="{0E6E188D-140C-45A8-BC92-D53E8203F66D}"/>
    <cellStyle name="Normal 5 5 3 2 3" xfId="2202" xr:uid="{E58AFDC2-BA10-46FF-B2BD-D456946F8AA2}"/>
    <cellStyle name="Normal 5 5 3 2 3 2" xfId="2681" xr:uid="{8CEAC91F-DCF9-424F-A0B9-7139D742DB81}"/>
    <cellStyle name="Normal 5 5 3 2 3 2 2" xfId="7685" xr:uid="{EAD64471-C8B9-403B-A0A2-5C7851265CEB}"/>
    <cellStyle name="Normal 5 5 3 2 3 2 2 2" xfId="29657" xr:uid="{3962E418-C026-4EA5-B0B8-0E5BECD68969}"/>
    <cellStyle name="Normal 5 5 3 2 3 2 2 3" xfId="20318" xr:uid="{3C29E24D-F95D-4C7D-B4FD-17949B59CD5F}"/>
    <cellStyle name="Normal 5 5 3 2 3 2 3" xfId="6529" xr:uid="{DBFEFB6F-D1DD-47CB-A634-0BB82C9337AD}"/>
    <cellStyle name="Normal 5 5 3 2 3 2 3 2" xfId="23151" xr:uid="{A6ABF83C-5A91-4608-A158-FF2F32312A57}"/>
    <cellStyle name="Normal 5 5 3 2 3 2 4" xfId="25323" xr:uid="{155431FD-5F26-4E11-901F-AD86846C6E27}"/>
    <cellStyle name="Normal 5 5 3 2 3 2 5" xfId="17485" xr:uid="{C5F90F57-D57C-4A12-9CC7-16D832BF3C63}"/>
    <cellStyle name="Normal 5 5 3 2 3 3" xfId="8359" xr:uid="{DFB41EFD-C1D2-49EC-A921-A0550DB55FC4}"/>
    <cellStyle name="Normal 5 5 3 2 3 3 2" xfId="28554" xr:uid="{AA2ED8DB-B7FD-4D29-8527-BD9D0C0DFA34}"/>
    <cellStyle name="Normal 5 5 3 2 3 3 3" xfId="16638" xr:uid="{CCDAAFF7-18CF-4276-844A-7EB04D197490}"/>
    <cellStyle name="Normal 5 5 3 2 3 4" xfId="9616" xr:uid="{5E77BD4B-3CFD-4028-86F3-714ABDE59C7C}"/>
    <cellStyle name="Normal 5 5 3 2 3 4 2" xfId="19471" xr:uid="{EBE00A74-3500-46A0-B1E8-23507C9C1CCF}"/>
    <cellStyle name="Normal 5 5 3 2 3 5" xfId="12091" xr:uid="{8915F1D8-9853-487B-801F-681ECB2E75BA}"/>
    <cellStyle name="Normal 5 5 3 2 3 5 2" xfId="22304" xr:uid="{DF0D3B9C-3F12-47BE-A701-6857C5406470}"/>
    <cellStyle name="Normal 5 5 3 2 3 6" xfId="25347" xr:uid="{6E2714E8-B244-4CC3-A002-3632B4410CE6}"/>
    <cellStyle name="Normal 5 5 3 2 3 7" xfId="14584" xr:uid="{79B0B217-E228-4A7F-9821-E8115A37C689}"/>
    <cellStyle name="Normal 5 5 3 2 4" xfId="2680" xr:uid="{89122B02-E013-424E-9BEA-BEAA0804FDF1}"/>
    <cellStyle name="Normal 5 5 3 2 4 2" xfId="7684" xr:uid="{C84E806E-7281-40AF-AF4A-579A663DB254}"/>
    <cellStyle name="Normal 5 5 3 2 4 2 2" xfId="26755" xr:uid="{49DC769D-B212-4B1E-AFDB-F5AD394FFC5C}"/>
    <cellStyle name="Normal 5 5 3 2 4 2 3" xfId="16636" xr:uid="{F3DACA7A-3BB1-4B5B-933E-A2511B69A1C5}"/>
    <cellStyle name="Normal 5 5 3 2 4 3" xfId="6528" xr:uid="{3DC46269-F59C-42DE-86A3-091EAFE9F4EB}"/>
    <cellStyle name="Normal 5 5 3 2 4 3 2" xfId="19469" xr:uid="{261976D3-87A2-4E62-B978-7FDE5A1BCCE5}"/>
    <cellStyle name="Normal 5 5 3 2 4 4" xfId="12089" xr:uid="{76DC8561-2CC5-4534-BD12-73ACEB8B0E4C}"/>
    <cellStyle name="Normal 5 5 3 2 4 4 2" xfId="22302" xr:uid="{FD0FDE60-FAD3-4220-BB2D-2C543C552AA7}"/>
    <cellStyle name="Normal 5 5 3 2 4 5" xfId="23534" xr:uid="{D1A47201-1530-4229-A050-6C3D98528E33}"/>
    <cellStyle name="Normal 5 5 3 2 4 6" xfId="14582" xr:uid="{BFE9AD45-6257-4772-AADA-30DEB9A87DDD}"/>
    <cellStyle name="Normal 5 5 3 2 5" xfId="3520" xr:uid="{A3DD2BDD-EE56-4728-A0D7-5B892928E831}"/>
    <cellStyle name="Normal 5 5 3 2 5 2" xfId="8318" xr:uid="{5B8E12B7-534D-442C-9C5E-96964D29263C}"/>
    <cellStyle name="Normal 5 5 3 2 5 2 2" xfId="27107" xr:uid="{F086AECE-F40D-426E-BF2D-65CC5A4F1EBE}"/>
    <cellStyle name="Normal 5 5 3 2 5 2 3" xfId="15812" xr:uid="{39FF76D2-1AAF-4F93-AF4F-8BCEB93D7CC6}"/>
    <cellStyle name="Normal 5 5 3 2 5 3" xfId="9174" xr:uid="{825A1F08-83DF-4B10-A8E7-FB4A1A3C1B6B}"/>
    <cellStyle name="Normal 5 5 3 2 5 3 2" xfId="18645" xr:uid="{5D1EF273-53D0-436C-84EE-AA2635241251}"/>
    <cellStyle name="Normal 5 5 3 2 5 4" xfId="11303" xr:uid="{5B84418F-BD14-4E8D-AB45-C735183A1CBF}"/>
    <cellStyle name="Normal 5 5 3 2 5 4 2" xfId="21478" xr:uid="{3F30A217-C0E1-4A41-B70D-CFFA9B2E39CE}"/>
    <cellStyle name="Normal 5 5 3 2 5 5" xfId="25837" xr:uid="{D443526B-5F59-422C-8DFF-5D60A601A48C}"/>
    <cellStyle name="Normal 5 5 3 2 5 6" xfId="13530" xr:uid="{073D2C7A-A59C-44E2-8459-C8EEB62A29A9}"/>
    <cellStyle name="Normal 5 5 3 2 6" xfId="3398" xr:uid="{5C4AF2DF-0F1C-4001-BF0A-034FDAABAAEA}"/>
    <cellStyle name="Normal 5 5 3 2 6 2" xfId="9064" xr:uid="{DB79FF52-CE6E-49A7-9E40-1B3F55736848}"/>
    <cellStyle name="Normal 5 5 3 2 6 2 2" xfId="18493" xr:uid="{11413C73-7F04-427D-BC8E-600CBCD79369}"/>
    <cellStyle name="Normal 5 5 3 2 6 3" xfId="11159" xr:uid="{16481C21-CC9D-4F1D-BB0B-BBE1DA143769}"/>
    <cellStyle name="Normal 5 5 3 2 6 3 2" xfId="21326" xr:uid="{F346965C-FA56-4333-B886-5D4330F2E07B}"/>
    <cellStyle name="Normal 5 5 3 2 6 4" xfId="24819" xr:uid="{F0937044-4371-4643-B462-92E7A775BA17}"/>
    <cellStyle name="Normal 5 5 3 2 6 5" xfId="15660" xr:uid="{03A7BC6C-AF50-44FB-98D7-5E8A8F81B355}"/>
    <cellStyle name="Normal 5 5 3 2 7" xfId="4448" xr:uid="{13D8DAEE-30A7-4054-87DE-AE563DA98E39}"/>
    <cellStyle name="Normal 5 5 3 2 7 2" xfId="9843" xr:uid="{6D19047D-AEB0-4E5A-B3E3-6CBFA6588A16}"/>
    <cellStyle name="Normal 5 5 3 2 7 2 2" xfId="19812" xr:uid="{D76E8A50-C982-4FD6-BBAE-DD5306095B0E}"/>
    <cellStyle name="Normal 5 5 3 2 7 3" xfId="12427" xr:uid="{91AD97B2-1065-405B-AA16-EC028E898886}"/>
    <cellStyle name="Normal 5 5 3 2 7 3 2" xfId="22645" xr:uid="{FC1E241B-5CA0-482F-A0B7-0EAB4F8E4806}"/>
    <cellStyle name="Normal 5 5 3 2 7 4" xfId="16979" xr:uid="{68953846-5456-4B64-A764-0F10DC693183}"/>
    <cellStyle name="Normal 5 5 3 2 8" xfId="8159" xr:uid="{03B616A2-3FAA-48B8-A745-FED0BE1B98FE}"/>
    <cellStyle name="Normal 5 5 3 2 8 2" xfId="15260" xr:uid="{422D3946-29A4-4E72-9A0D-5FCA25DA58E4}"/>
    <cellStyle name="Normal 5 5 3 2 9" xfId="8765" xr:uid="{8FAF0A3D-07E0-4B17-B0A9-3DEB54BB71A7}"/>
    <cellStyle name="Normal 5 5 3 2 9 2" xfId="18093" xr:uid="{3C1D4553-4983-4B35-82A2-0B9E23A9BB68}"/>
    <cellStyle name="Normal 5 5 3 3" xfId="1380" xr:uid="{00000000-0005-0000-0000-000064050000}"/>
    <cellStyle name="Normal 5 5 3 3 2" xfId="1381" xr:uid="{00000000-0005-0000-0000-000065050000}"/>
    <cellStyle name="Normal 5 5 3 3 2 2" xfId="1382" xr:uid="{00000000-0005-0000-0000-000066050000}"/>
    <cellStyle name="Normal 5 5 3 3 2 2 2" xfId="1383" xr:uid="{00000000-0005-0000-0000-000067050000}"/>
    <cellStyle name="Normal 5 5 3 3 2 2 2 2" xfId="3850" xr:uid="{296C8FE0-77EA-4062-BD8F-31F17C64F1CA}"/>
    <cellStyle name="Normal 5 5 3 3 2 2 2 2 2" xfId="29277" xr:uid="{7A47DD46-3147-4B0C-94A4-4EF436A11C49}"/>
    <cellStyle name="Normal 5 5 3 3 2 2 2 2 3" xfId="19473" xr:uid="{E9333E45-35F8-475B-9BE6-CE4875A72BBE}"/>
    <cellStyle name="Normal 5 5 3 3 2 2 2 3" xfId="12093" xr:uid="{C4DA7958-0955-4586-9328-ECAD5ACC8807}"/>
    <cellStyle name="Normal 5 5 3 3 2 2 2 3 2" xfId="22306" xr:uid="{A21EE649-3A0F-4962-9341-A7AAA2613E29}"/>
    <cellStyle name="Normal 5 5 3 3 2 2 2 4" xfId="25599" xr:uid="{B2C43A22-23B3-426F-8269-A816079A97C0}"/>
    <cellStyle name="Normal 5 5 3 3 2 2 2 5" xfId="16640" xr:uid="{F16D868E-CD10-40BC-BA56-31D8FF5669B8}"/>
    <cellStyle name="Normal 5 5 3 3 2 2 3" xfId="2684" xr:uid="{6A38C45A-1393-4F30-ACD3-232378825AC6}"/>
    <cellStyle name="Normal 5 5 3 3 2 2 3 2" xfId="3970" xr:uid="{D2F8C841-2F89-42F6-AA3F-2050F41EC309}"/>
    <cellStyle name="Normal 5 5 3 3 2 2 3 2 2" xfId="7687" xr:uid="{A06F5F8A-C08F-47C7-8814-60B3D6CEDBC4}"/>
    <cellStyle name="Normal 5 5 3 3 2 2 3 3" xfId="6531" xr:uid="{B883B62C-84C6-47D9-8C15-4BCD721D694B}"/>
    <cellStyle name="Normal 5 5 3 3 2 2 4" xfId="8160" xr:uid="{FAE6693C-EFA0-4D41-8B2D-CF1B1854911B}"/>
    <cellStyle name="Normal 5 5 3 3 2 2 5" xfId="25216" xr:uid="{4E7D5A7D-4D99-4582-90C7-C9E54B3C5037}"/>
    <cellStyle name="Normal 5 5 3 3 2 2 6" xfId="14586" xr:uid="{D418451E-CA8F-49EF-85C2-DA675D332E10}"/>
    <cellStyle name="Normal 5 5 3 3 2 3" xfId="2204" xr:uid="{FBCE2553-2316-4ED7-AED6-557792AF877C}"/>
    <cellStyle name="Normal 5 5 3 3 2 3 2" xfId="2683" xr:uid="{BB5FAFD1-1242-4225-A1C8-313C798FDD73}"/>
    <cellStyle name="Normal 5 5 3 3 2 4" xfId="2357" xr:uid="{6A46D230-11BE-4FE2-AF60-DFCFC39D3FAB}"/>
    <cellStyle name="Normal 5 5 3 3 2 4 2" xfId="7460" xr:uid="{97E9BF09-E95E-4149-9B4F-E53D8179F05F}"/>
    <cellStyle name="Normal 5 5 3 3 2 4 2 2" xfId="26434" xr:uid="{76E022B2-3112-4529-921F-B4FBFD76B783}"/>
    <cellStyle name="Normal 5 5 3 3 2 4 2 3" xfId="18918" xr:uid="{1BED789E-F5FD-4527-B9A1-B8F6CF505717}"/>
    <cellStyle name="Normal 5 5 3 3 2 4 3" xfId="6232" xr:uid="{3CAB2977-7217-4788-BBB2-ADD1FC0A0210}"/>
    <cellStyle name="Normal 5 5 3 3 2 4 3 2" xfId="21751" xr:uid="{E95BE75D-2910-42E6-8084-A13A2AC6A056}"/>
    <cellStyle name="Normal 5 5 3 3 2 4 4" xfId="24276" xr:uid="{EE2EA5A9-9148-4C30-986E-CE11E14523CE}"/>
    <cellStyle name="Normal 5 5 3 3 2 4 5" xfId="16085" xr:uid="{613A8FE3-20EE-45CE-95C9-C694083958E2}"/>
    <cellStyle name="Normal 5 5 3 3 2 5" xfId="4061" xr:uid="{7B1ED650-961F-483D-B2F4-ABDB16243B84}"/>
    <cellStyle name="Normal 5 5 3 3 2 5 2" xfId="4213" xr:uid="{F124801F-3B9B-4BA8-BEE6-BF620B66973C}"/>
    <cellStyle name="Normal 5 5 3 3 2 5 3" xfId="23326" xr:uid="{615A89BC-2B89-4342-8F24-05D7C00CFCF8}"/>
    <cellStyle name="Normal 5 5 3 3 2 5 4" xfId="24022" xr:uid="{13B01479-53B9-4340-9823-7C0BB46C4AE5}"/>
    <cellStyle name="Normal 5 5 3 3 2 6" xfId="23756" xr:uid="{6075A7F2-D1D5-416B-815E-1BC96AA53034}"/>
    <cellStyle name="Normal 5 5 3 3 2 7" xfId="13883" xr:uid="{CE94063B-B981-4B95-BF53-BA0C76DF18C2}"/>
    <cellStyle name="Normal 5 5 3 3 3" xfId="1384" xr:uid="{00000000-0005-0000-0000-000068050000}"/>
    <cellStyle name="Normal 5 5 3 3 3 2" xfId="2685" xr:uid="{177491AA-2138-41E1-A213-FBFA34EDFBF1}"/>
    <cellStyle name="Normal 5 5 3 3 3 2 2" xfId="7688" xr:uid="{91A8092F-F70D-4532-81E7-256962D22D76}"/>
    <cellStyle name="Normal 5 5 3 3 3 2 2 2" xfId="29278" xr:uid="{B54C7E08-3188-4BB2-A0E2-982A13111ACB}"/>
    <cellStyle name="Normal 5 5 3 3 3 2 2 3" xfId="19474" xr:uid="{3700AA9A-2038-4AEB-A3EB-D951C3D7F5D1}"/>
    <cellStyle name="Normal 5 5 3 3 3 2 3" xfId="6532" xr:uid="{EF4632EF-4A70-4F07-A6CB-C6EB72FB051F}"/>
    <cellStyle name="Normal 5 5 3 3 3 2 3 2" xfId="22307" xr:uid="{DD4E1C7B-E471-4AF3-AE20-92C1FD222DD1}"/>
    <cellStyle name="Normal 5 5 3 3 3 2 4" xfId="25714" xr:uid="{4D9AD671-7CB0-407D-91F4-73510BC4E613}"/>
    <cellStyle name="Normal 5 5 3 3 3 2 5" xfId="26111" xr:uid="{3B9D8CC3-68E8-4BDF-9936-BC19F159A844}"/>
    <cellStyle name="Normal 5 5 3 3 3 2 6" xfId="16641" xr:uid="{8E885166-BAAA-4BDA-B5F0-F5A43B8BC927}"/>
    <cellStyle name="Normal 5 5 3 3 3 3" xfId="3875" xr:uid="{C7A264B3-0107-4911-AD7D-7269C360CA89}"/>
    <cellStyle name="Normal 5 5 3 3 3 3 2" xfId="26079" xr:uid="{4E1584F3-DE74-4448-97A2-FB35DDFDF491}"/>
    <cellStyle name="Normal 5 5 3 3 3 3 3" xfId="23738" xr:uid="{6FCF0A0C-537C-4987-A320-FA25A4BAA2EC}"/>
    <cellStyle name="Normal 5 5 3 3 3 4" xfId="4967" xr:uid="{419DE611-A8E2-4F43-9BA3-C65612BE769C}"/>
    <cellStyle name="Normal 5 5 3 3 3 4 2" xfId="10238" xr:uid="{242ADBF9-4D41-4C75-B4DE-5FFECD8D37FA}"/>
    <cellStyle name="Normal 5 5 3 3 3 4 2 2" xfId="20319" xr:uid="{7ECCF2E3-DD6D-4FF6-95CC-0C33672E71DF}"/>
    <cellStyle name="Normal 5 5 3 3 3 4 3" xfId="12916" xr:uid="{7433C2E1-2369-4E87-9785-C07B3240B726}"/>
    <cellStyle name="Normal 5 5 3 3 3 4 3 2" xfId="23152" xr:uid="{A854F856-8C15-4C99-A744-BF9B9A7A593D}"/>
    <cellStyle name="Normal 5 5 3 3 3 4 4" xfId="17486" xr:uid="{3323324F-8265-4232-BDA5-CF8F596DEF03}"/>
    <cellStyle name="Normal 5 5 3 3 3 5" xfId="8161" xr:uid="{6CDCBD69-6AB9-456C-AACA-D5BFE2AA0951}"/>
    <cellStyle name="Normal 5 5 3 3 3 6" xfId="23807" xr:uid="{61C62FB0-DB54-43F4-B174-FF5A150FFCB2}"/>
    <cellStyle name="Normal 5 5 3 3 3 7" xfId="23602" xr:uid="{BCCBAEA3-BBAC-4B75-B8E2-2FD01837AD06}"/>
    <cellStyle name="Normal 5 5 3 3 3 8" xfId="14587" xr:uid="{ED9CBAB3-4A18-4B3B-B850-D05BA0128518}"/>
    <cellStyle name="Normal 5 5 3 3 4" xfId="2682" xr:uid="{ACBEF5B0-D217-4A34-B308-C4CA8CF561DE}"/>
    <cellStyle name="Normal 5 5 3 3 4 2" xfId="7686" xr:uid="{E97CBEDA-B054-4EE5-923B-550229338A4C}"/>
    <cellStyle name="Normal 5 5 3 3 4 2 2" xfId="26245" xr:uid="{5EDFF7E7-8321-4760-820D-74A6D1E83B72}"/>
    <cellStyle name="Normal 5 5 3 3 4 2 3" xfId="26486" xr:uid="{B3CACA09-770D-4A0A-994F-3B0562F38D49}"/>
    <cellStyle name="Normal 5 5 3 3 4 2 4" xfId="16639" xr:uid="{3C1A5CFE-B394-420B-8CD8-FA4C82FD8103}"/>
    <cellStyle name="Normal 5 5 3 3 4 3" xfId="6530" xr:uid="{54D41227-FA47-40A1-9176-D28EAD91928B}"/>
    <cellStyle name="Normal 5 5 3 3 4 3 2" xfId="29276" xr:uid="{B433702D-EF4D-4C40-90C2-72D5B3151525}"/>
    <cellStyle name="Normal 5 5 3 3 4 3 3" xfId="19472" xr:uid="{D13B6410-E278-4D8A-8B5E-30A3785A6952}"/>
    <cellStyle name="Normal 5 5 3 3 4 4" xfId="12092" xr:uid="{9D504191-420E-42BA-B141-BB0C57F56A66}"/>
    <cellStyle name="Normal 5 5 3 3 4 4 2" xfId="22305" xr:uid="{DE669CE8-17AF-4FAE-A408-FF202FA7FFC8}"/>
    <cellStyle name="Normal 5 5 3 3 4 5" xfId="25582" xr:uid="{5D486D26-DE5F-4A31-9BE9-16564C370D2B}"/>
    <cellStyle name="Normal 5 5 3 3 4 6" xfId="26699" xr:uid="{A450E50B-12CE-4D01-A1B3-896567E5C0CC}"/>
    <cellStyle name="Normal 5 5 3 3 4 7" xfId="14585" xr:uid="{D4938029-137D-4B5D-908D-E91446C417C7}"/>
    <cellStyle name="Normal 5 5 3 3 5" xfId="1777" xr:uid="{9B6C7D91-5770-46E4-A648-FC7F3B63D1F4}"/>
    <cellStyle name="Normal 5 5 3 3 5 2" xfId="7157" xr:uid="{7CA10249-E737-4818-AF43-32C7AAEAF15C}"/>
    <cellStyle name="Normal 5 5 3 3 5 2 2" xfId="15914" xr:uid="{D79AD9AB-1915-4AC5-BAF3-EDB971D19A5E}"/>
    <cellStyle name="Normal 5 5 3 3 5 3" xfId="5550" xr:uid="{65AC4213-3073-41E1-A4F3-2740B32C8A25}"/>
    <cellStyle name="Normal 5 5 3 3 5 3 2" xfId="18747" xr:uid="{A94592C0-89B2-48BD-B2E0-26CBFB3C3F0E}"/>
    <cellStyle name="Normal 5 5 3 3 5 4" xfId="11403" xr:uid="{98ED5ADF-E03A-49B2-983D-B1497A2889C2}"/>
    <cellStyle name="Normal 5 5 3 3 5 4 2" xfId="21580" xr:uid="{9E3E851E-0487-4484-99F9-5AA04E54AB26}"/>
    <cellStyle name="Normal 5 5 3 3 5 5" xfId="23604" xr:uid="{1E693B16-990F-4BAE-919B-FC3535E1C903}"/>
    <cellStyle name="Normal 5 5 3 3 5 6" xfId="26431" xr:uid="{512D76EB-B3D2-4F5E-98EE-ABE7F0CA3E5E}"/>
    <cellStyle name="Normal 5 5 3 3 5 7" xfId="13633" xr:uid="{1A65B908-27EC-4126-94AA-7C5059BE9ED5}"/>
    <cellStyle name="Normal 5 5 3 3 6" xfId="3167" xr:uid="{F274C2C7-3A12-48B3-AD29-1911B645A91E}"/>
    <cellStyle name="Normal 5 5 3 3 6 2" xfId="5040" xr:uid="{A8A166D4-A145-47CC-8B0C-09CF48A75121}"/>
    <cellStyle name="Normal 5 5 3 3 7" xfId="4449" xr:uid="{E5EDDC67-F8F1-44E3-B651-DA4D40ECFB1D}"/>
    <cellStyle name="Normal 5 5 3 3 7 2" xfId="4153" xr:uid="{8D4DF2FE-D9E1-4788-A405-A2C6D3F4B793}"/>
    <cellStyle name="Normal 5 5 3 3 7 2 2" xfId="28152" xr:uid="{7D720E11-12E9-4491-A5F4-B432A2341C90}"/>
    <cellStyle name="Normal 5 5 3 3 7 3" xfId="26731" xr:uid="{C394ED4B-DAC9-4B3C-B2CC-50DD84899D18}"/>
    <cellStyle name="Normal 5 5 3 3 7 4" xfId="26804" xr:uid="{0F0E4B10-676C-4420-8136-00374462416F}"/>
    <cellStyle name="Normal 5 5 3 4" xfId="1385" xr:uid="{00000000-0005-0000-0000-000069050000}"/>
    <cellStyle name="Normal 5 5 3 4 2" xfId="2205" xr:uid="{53E4EE16-3BEB-4C80-9CAD-7D1FF47050CC}"/>
    <cellStyle name="Normal 5 5 3 4 2 2" xfId="7363" xr:uid="{8F9CE091-BEA6-45F4-BCF4-19E7A2EBECF4}"/>
    <cellStyle name="Normal 5 5 3 4 2 2 2" xfId="26159" xr:uid="{9BBC46AF-2FFD-4D29-AAD0-B03E2890A2F8}"/>
    <cellStyle name="Normal 5 5 3 4 2 2 3" xfId="16642" xr:uid="{1EC92574-9674-4A51-A363-DB98A5EBF830}"/>
    <cellStyle name="Normal 5 5 3 4 2 3" xfId="6062" xr:uid="{A7BE8857-E4E0-404C-B61C-91DC7CC6C90C}"/>
    <cellStyle name="Normal 5 5 3 4 2 3 2" xfId="19475" xr:uid="{96799DA3-A906-4960-9ACD-68D075048CA9}"/>
    <cellStyle name="Normal 5 5 3 4 2 4" xfId="12094" xr:uid="{C3871701-C9E6-4CCE-8C6A-94B102C16DEA}"/>
    <cellStyle name="Normal 5 5 3 4 2 4 2" xfId="22308" xr:uid="{43B26FC2-46F3-4AE5-907B-748206674A4D}"/>
    <cellStyle name="Normal 5 5 3 4 2 5" xfId="23918" xr:uid="{5AFB03C4-A83C-4BF2-8309-4A6EB4DD1FA8}"/>
    <cellStyle name="Normal 5 5 3 4 2 6" xfId="14588" xr:uid="{F2C8F1B0-97AF-4FDC-BFC7-7DA9033B96AF}"/>
    <cellStyle name="Normal 5 5 3 4 3" xfId="3705" xr:uid="{6A5B5685-FFE2-4FC3-AF8D-607E5EBEB31B}"/>
    <cellStyle name="Normal 5 5 3 4 3 2" xfId="6997" xr:uid="{E2F37FE6-05B3-4E3B-A7A4-F2F03B8ECEC4}"/>
    <cellStyle name="Normal 5 5 3 4 3 2 2" xfId="26286" xr:uid="{08813466-82E7-4617-B865-C02099AC39D6}"/>
    <cellStyle name="Normal 5 5 3 4 3 2 3" xfId="16084" xr:uid="{858B3ABC-D87D-47B8-995F-08B0C93F0129}"/>
    <cellStyle name="Normal 5 5 3 4 3 3" xfId="9406" xr:uid="{BCAE0084-65F7-433B-B3D6-9E967CA9E37D}"/>
    <cellStyle name="Normal 5 5 3 4 3 3 2" xfId="18917" xr:uid="{A034688B-1F56-4DE4-9442-810E5F4DC982}"/>
    <cellStyle name="Normal 5 5 3 4 3 4" xfId="11573" xr:uid="{CF18FD69-062C-45C5-8558-196AAAE88B4C}"/>
    <cellStyle name="Normal 5 5 3 4 3 4 2" xfId="21750" xr:uid="{CB2A2FB7-A591-4092-95AC-17408008E236}"/>
    <cellStyle name="Normal 5 5 3 4 3 5" xfId="23372" xr:uid="{B48C0F1B-8666-4184-9539-7A3192FE980F}"/>
    <cellStyle name="Normal 5 5 3 4 3 6" xfId="13881" xr:uid="{79D2EF35-1039-41BB-912B-CEAC8E80F720}"/>
    <cellStyle name="Normal 5 5 3 4 4" xfId="4628" xr:uid="{0BBDE703-ABF0-4C2C-BC2B-2B9F469751A5}"/>
    <cellStyle name="Normal 5 5 3 4 4 2" xfId="9960" xr:uid="{40A77DEC-3257-42B2-9EF5-DF572484385C}"/>
    <cellStyle name="Normal 5 5 3 4 4 2 2" xfId="19962" xr:uid="{A17BD187-0673-46D1-BF6C-D0836DAD5632}"/>
    <cellStyle name="Normal 5 5 3 4 4 3" xfId="12577" xr:uid="{310DFF0A-D242-4E7C-BD6A-FF9AE422F826}"/>
    <cellStyle name="Normal 5 5 3 4 4 3 2" xfId="22795" xr:uid="{6177700B-7AAD-429B-852B-B226DEAA38ED}"/>
    <cellStyle name="Normal 5 5 3 4 4 4" xfId="24643" xr:uid="{2DC3183B-BC15-4770-A054-C0FB4581B5FF}"/>
    <cellStyle name="Normal 5 5 3 4 4 5" xfId="17129" xr:uid="{CE3A1EC7-CD5F-4CE9-AEBB-E09F485D31DB}"/>
    <cellStyle name="Normal 5 5 3 4 5" xfId="8162" xr:uid="{412717D0-0C82-4943-B81F-7C937F896286}"/>
    <cellStyle name="Normal 5 5 3 4 5 2" xfId="15262" xr:uid="{4859B407-BA01-4A18-A4E6-1D888421B8DB}"/>
    <cellStyle name="Normal 5 5 3 4 6" xfId="8767" xr:uid="{C6819F52-51EC-4B2C-9FCE-F2E8E098869E}"/>
    <cellStyle name="Normal 5 5 3 4 6 2" xfId="18095" xr:uid="{F85C189E-53C1-4D2C-AF70-BEB7E3DDE400}"/>
    <cellStyle name="Normal 5 5 3 4 7" xfId="10796" xr:uid="{054CC3E1-938D-4BED-9DDD-43ADBC5EDE7D}"/>
    <cellStyle name="Normal 5 5 3 4 7 2" xfId="20928" xr:uid="{2BD0AEBF-D6AB-4F7B-B158-C734B6421903}"/>
    <cellStyle name="Normal 5 5 3 4 8" xfId="25515" xr:uid="{2CBF16B5-0E7A-4C4C-8A03-C41FE3DCCDDC}"/>
    <cellStyle name="Normal 5 5 3 4 9" xfId="13380" xr:uid="{FF74CFBE-9271-422D-838C-73697022D2A8}"/>
    <cellStyle name="Normal 5 5 3 5" xfId="1386" xr:uid="{00000000-0005-0000-0000-00006A050000}"/>
    <cellStyle name="Normal 5 5 3 5 2" xfId="2206" xr:uid="{8319F38F-8984-47C9-865C-FB97951AB81D}"/>
    <cellStyle name="Normal 5 5 3 5 2 2" xfId="7364" xr:uid="{268A1F70-21EC-4520-93A0-17185A144FC3}"/>
    <cellStyle name="Normal 5 5 3 5 2 2 2" xfId="29658" xr:uid="{74DACA32-A227-4D0E-B6B1-542292283180}"/>
    <cellStyle name="Normal 5 5 3 5 2 2 3" xfId="20320" xr:uid="{BAAC2107-B229-49CC-8B6E-7478DFF5F626}"/>
    <cellStyle name="Normal 5 5 3 5 2 3" xfId="6063" xr:uid="{53643035-2748-4E33-9161-F5465BEDB28D}"/>
    <cellStyle name="Normal 5 5 3 5 2 3 2" xfId="23153" xr:uid="{1A83BFBA-CDC2-46D8-87F2-E2432958EB3C}"/>
    <cellStyle name="Normal 5 5 3 5 2 4" xfId="26128" xr:uid="{ACCB3C16-D7CE-4BDE-BECF-13C2DD085301}"/>
    <cellStyle name="Normal 5 5 3 5 2 5" xfId="17487" xr:uid="{2F353F2B-85FA-4675-82C3-614E6DC83AC7}"/>
    <cellStyle name="Normal 5 5 3 5 3" xfId="5169" xr:uid="{86B6F720-83C5-4393-A000-40CF4298B40B}"/>
    <cellStyle name="Normal 5 5 3 5 3 2" xfId="6998" xr:uid="{B06527C8-49D8-4337-86A6-7C47418A7328}"/>
    <cellStyle name="Normal 5 5 3 5 3 3" xfId="15263" xr:uid="{55754BD9-7D4F-46B9-88A1-9660775A17F6}"/>
    <cellStyle name="Normal 5 5 3 5 4" xfId="5348" xr:uid="{63BCF2B5-9427-4B86-A602-D74929AE25A2}"/>
    <cellStyle name="Normal 5 5 3 5 4 2" xfId="18096" xr:uid="{2E7D85E2-7FA3-4EE2-A6DA-1C62855741F5}"/>
    <cellStyle name="Normal 5 5 3 5 5" xfId="10797" xr:uid="{30C595A0-0EEE-4CEA-B107-445AFE1110A4}"/>
    <cellStyle name="Normal 5 5 3 5 5 2" xfId="20929" xr:uid="{9F5ED2F6-08C9-46E4-814F-E1EA2FF7F29F}"/>
    <cellStyle name="Normal 5 5 3 5 6" xfId="23308" xr:uid="{51159544-4B5F-403D-9967-585BAC01D3F6}"/>
    <cellStyle name="Normal 5 5 3 5 7" xfId="14589" xr:uid="{5310F13E-4F92-4FC3-A40C-14C0D3C02F56}"/>
    <cellStyle name="Normal 5 5 3 6" xfId="2201" xr:uid="{D8A21A1D-F5D4-4973-B93A-82796EC0BC05}"/>
    <cellStyle name="Normal 5 5 3 6 2" xfId="7361" xr:uid="{CD6947AF-8E4F-4016-B0B0-F4BBFB9025D2}"/>
    <cellStyle name="Normal 5 5 3 6 2 2" xfId="25909" xr:uid="{CEEFFD1F-9F1E-49C3-91EF-DAB4BE9DA6C8}"/>
    <cellStyle name="Normal 5 5 3 6 2 3" xfId="16213" xr:uid="{9F7712F0-85C4-43C1-AE7C-E4F4BC859583}"/>
    <cellStyle name="Normal 5 5 3 6 3" xfId="6060" xr:uid="{CF3E0591-145A-4749-9A86-4FEE7C60472F}"/>
    <cellStyle name="Normal 5 5 3 6 3 2" xfId="19046" xr:uid="{AE428233-5891-4452-BEAB-6C09A508832F}"/>
    <cellStyle name="Normal 5 5 3 6 4" xfId="11691" xr:uid="{ED207023-3A8E-4BBA-AE37-46F4D9C55CA2}"/>
    <cellStyle name="Normal 5 5 3 6 4 2" xfId="21879" xr:uid="{E8CB1127-CD0C-4908-B849-7A610A3CEF01}"/>
    <cellStyle name="Normal 5 5 3 6 5" xfId="25285" xr:uid="{162F25AD-EE5F-4852-8C94-77C92AFED064}"/>
    <cellStyle name="Normal 5 5 3 6 6" xfId="14078" xr:uid="{BBFCDBB2-C2EB-4EA1-A900-485BA4BE6FAB}"/>
    <cellStyle name="Normal 5 5 3 7" xfId="3470" xr:uid="{50F60395-BF85-493F-974A-3D0FD9804CD3}"/>
    <cellStyle name="Normal 5 5 3 7 2" xfId="8316" xr:uid="{37891C21-CE38-4111-8607-AE357F3A4AA8}"/>
    <cellStyle name="Normal 5 5 3 7 2 2" xfId="28757" xr:uid="{771F5CB2-8105-4C88-A1F0-C60BFF5F4D1D}"/>
    <cellStyle name="Normal 5 5 3 7 2 3" xfId="15752" xr:uid="{601CDA61-01BD-4A12-B3C1-3BFE2F6C6DC9}"/>
    <cellStyle name="Normal 5 5 3 7 3" xfId="9124" xr:uid="{72850BD4-8EB0-4773-86C7-206E380D6DAA}"/>
    <cellStyle name="Normal 5 5 3 7 3 2" xfId="18585" xr:uid="{C5917B31-3CE2-487C-BC6F-FBEE78AFAC7C}"/>
    <cellStyle name="Normal 5 5 3 7 4" xfId="11243" xr:uid="{7CC81406-00D1-447E-AF9F-B49F8F9754BE}"/>
    <cellStyle name="Normal 5 5 3 7 4 2" xfId="21418" xr:uid="{981AC0DE-8950-4DFF-971C-294F44926102}"/>
    <cellStyle name="Normal 5 5 3 7 5" xfId="23332" xr:uid="{D0BEB978-25E4-4BE7-8ACB-99FC2880B09C}"/>
    <cellStyle name="Normal 5 5 3 7 6" xfId="13470" xr:uid="{18F3D468-10A0-4AD9-9679-B4877565A79A}"/>
    <cellStyle name="Normal 5 5 3 8" xfId="3262" xr:uid="{0F01FD40-3F11-4E74-A983-CB8EBB22FA6F}"/>
    <cellStyle name="Normal 5 5 3 8 2" xfId="8950" xr:uid="{97B6A1D6-ADE6-47E6-80F8-55C1F3C7AFEA}"/>
    <cellStyle name="Normal 5 5 3 8 2 2" xfId="18341" xr:uid="{E3568D9E-D0A1-47A5-A94D-D93BD83474F6}"/>
    <cellStyle name="Normal 5 5 3 8 3" xfId="11023" xr:uid="{61F7006B-CA55-426B-9031-BF24B4243700}"/>
    <cellStyle name="Normal 5 5 3 8 3 2" xfId="21174" xr:uid="{1D2E195D-1DC1-4C83-B7FD-E02A262C45DA}"/>
    <cellStyle name="Normal 5 5 3 8 4" xfId="23702" xr:uid="{FE6D016A-BC95-4193-804D-3DCAB7E98457}"/>
    <cellStyle name="Normal 5 5 3 8 5" xfId="15508" xr:uid="{EF143DE6-D532-47F4-9EDC-2B5980D9667F}"/>
    <cellStyle name="Normal 5 5 3 9" xfId="4447" xr:uid="{2C31E5A4-F482-4FA4-B289-3F238D42258A}"/>
    <cellStyle name="Normal 5 5 3 9 2" xfId="9842" xr:uid="{B1A07863-AF4B-4C52-AF0A-6F9531953DCD}"/>
    <cellStyle name="Normal 5 5 3 9 2 2" xfId="19811" xr:uid="{177FE43C-5485-4078-91DD-7537CD1327F5}"/>
    <cellStyle name="Normal 5 5 3 9 3" xfId="12426" xr:uid="{5E9E8FF8-49FD-4E4B-988C-3A7194DB510D}"/>
    <cellStyle name="Normal 5 5 3 9 3 2" xfId="22644" xr:uid="{532113F7-0586-42F4-A865-B3EA566760E7}"/>
    <cellStyle name="Normal 5 5 3 9 4" xfId="16978" xr:uid="{F08D3D12-E686-4DC6-B6C3-32C31D0743BA}"/>
    <cellStyle name="Normal 5 5 4" xfId="1387" xr:uid="{00000000-0005-0000-0000-00006B050000}"/>
    <cellStyle name="Normal 5 5 4 10" xfId="8768" xr:uid="{C13C54D7-315D-40E7-8980-9064AC2F0876}"/>
    <cellStyle name="Normal 5 5 4 10 2" xfId="18097" xr:uid="{CC911633-99CD-44B7-836E-7CE2840F131A}"/>
    <cellStyle name="Normal 5 5 4 11" xfId="10798" xr:uid="{C305CDFA-375D-4A7D-B6FA-5E0641A6B6ED}"/>
    <cellStyle name="Normal 5 5 4 11 2" xfId="20930" xr:uid="{323E5553-4508-4D0F-A625-0DBA5255E380}"/>
    <cellStyle name="Normal 5 5 4 12" xfId="23272" xr:uid="{CAA18D90-943E-498C-9115-A68C929F0129}"/>
    <cellStyle name="Normal 5 5 4 13" xfId="13048" xr:uid="{CC8F76BD-9D5C-4044-9633-C114B6B82D04}"/>
    <cellStyle name="Normal 5 5 4 2" xfId="1388" xr:uid="{00000000-0005-0000-0000-00006C050000}"/>
    <cellStyle name="Normal 5 5 4 2 10" xfId="10799" xr:uid="{3C63FA31-239D-4771-A86E-34CE43894FD8}"/>
    <cellStyle name="Normal 5 5 4 2 10 2" xfId="20931" xr:uid="{3D1CDAC7-2A9E-4BCA-9ED1-749070620F8D}"/>
    <cellStyle name="Normal 5 5 4 2 11" xfId="26001" xr:uid="{A8617043-D626-4CFB-BD20-F069685C0E20}"/>
    <cellStyle name="Normal 5 5 4 2 12" xfId="13223" xr:uid="{8949D317-FA06-4814-9395-D0D10BB36943}"/>
    <cellStyle name="Normal 5 5 4 2 2" xfId="1389" xr:uid="{00000000-0005-0000-0000-00006D050000}"/>
    <cellStyle name="Normal 5 5 4 2 2 2" xfId="2209" xr:uid="{557EE400-2504-4A69-8876-97A2F7D7227A}"/>
    <cellStyle name="Normal 5 5 4 2 2 2 2" xfId="7366" xr:uid="{CD4C31BB-5AB5-4933-A602-8FF642D693CD}"/>
    <cellStyle name="Normal 5 5 4 2 2 2 2 2" xfId="27559" xr:uid="{FFDEF306-0192-4688-B113-C764652A27F7}"/>
    <cellStyle name="Normal 5 5 4 2 2 2 2 3" xfId="28216" xr:uid="{6A193957-8E24-4E87-8E87-D258BEF8BEC4}"/>
    <cellStyle name="Normal 5 5 4 2 2 2 2 4" xfId="16644" xr:uid="{D1584CB9-F376-419C-A6FF-164FB938B1DA}"/>
    <cellStyle name="Normal 5 5 4 2 2 2 3" xfId="6066" xr:uid="{B7BAC16F-318E-46C4-A23A-88A6F9D85C0F}"/>
    <cellStyle name="Normal 5 5 4 2 2 2 3 2" xfId="29279" xr:uid="{DB03D57D-63D6-4C24-A1CC-28B60E317970}"/>
    <cellStyle name="Normal 5 5 4 2 2 2 3 3" xfId="19477" xr:uid="{672755ED-2CA1-45DE-B6CF-E61B4108A48F}"/>
    <cellStyle name="Normal 5 5 4 2 2 2 4" xfId="12096" xr:uid="{66EC6F89-5BBA-43AB-8520-33E70600D3FF}"/>
    <cellStyle name="Normal 5 5 4 2 2 2 4 2" xfId="22310" xr:uid="{7FD44684-9B0F-4790-96D5-698DC2D9A1D4}"/>
    <cellStyle name="Normal 5 5 4 2 2 2 5" xfId="25277" xr:uid="{F2203A15-8994-4D02-AD4B-4401C3B09EBD}"/>
    <cellStyle name="Normal 5 5 4 2 2 2 6" xfId="14591" xr:uid="{A165B0BB-4F74-4F5B-8D52-EDC393E03CCF}"/>
    <cellStyle name="Normal 5 5 4 2 2 3" xfId="4781" xr:uid="{8138B945-1255-4078-8974-FC3B95835173}"/>
    <cellStyle name="Normal 5 5 4 2 2 3 2" xfId="7001" xr:uid="{3E6C0711-AE37-46CD-A2A7-5752DD5AC63E}"/>
    <cellStyle name="Normal 5 5 4 2 2 3 2 2" xfId="29522" xr:uid="{A44123E2-274A-49AE-9B5B-9D372C350C81}"/>
    <cellStyle name="Normal 5 5 4 2 2 3 2 3" xfId="20115" xr:uid="{E4F1C16E-F946-4BD2-B1CC-4DD20A0E7829}"/>
    <cellStyle name="Normal 5 5 4 2 2 3 3" xfId="12730" xr:uid="{CC1232AB-F5B4-47DB-950F-A3FCDC4A9D8A}"/>
    <cellStyle name="Normal 5 5 4 2 2 3 3 2" xfId="22948" xr:uid="{9C4C3C20-BAF0-4DEF-9956-BFC5A5A93CCE}"/>
    <cellStyle name="Normal 5 5 4 2 2 3 4" xfId="25673" xr:uid="{0825C3E3-0930-4145-8544-E18919180757}"/>
    <cellStyle name="Normal 5 5 4 2 2 3 5" xfId="17282" xr:uid="{0AC02ABC-80ED-4FD8-8991-10D6990EF073}"/>
    <cellStyle name="Normal 5 5 4 2 2 4" xfId="5516" xr:uid="{80769878-9E89-4D05-998E-14DEF0031C97}"/>
    <cellStyle name="Normal 5 5 4 2 2 4 2" xfId="28938" xr:uid="{8A13D204-6311-43DB-BBA0-1A5ECF07A9F0}"/>
    <cellStyle name="Normal 5 5 4 2 2 4 3" xfId="15266" xr:uid="{F6D1328B-C75F-4BE9-B4CF-17CB7246F5C2}"/>
    <cellStyle name="Normal 5 5 4 2 2 5" xfId="8770" xr:uid="{7A714670-4892-45C5-9AD0-FC61E14D57E3}"/>
    <cellStyle name="Normal 5 5 4 2 2 5 2" xfId="18099" xr:uid="{ECEF2A69-3986-44D3-95D5-7B88A34645EE}"/>
    <cellStyle name="Normal 5 5 4 2 2 6" xfId="10800" xr:uid="{8ED54F5D-5692-43A9-B3B8-1B261F35DAFA}"/>
    <cellStyle name="Normal 5 5 4 2 2 6 2" xfId="20932" xr:uid="{221DA0BE-1CB9-477D-B373-0C98DD44159B}"/>
    <cellStyle name="Normal 5 5 4 2 2 7" xfId="24676" xr:uid="{9041B049-03F9-41D1-8755-CE34BB948920}"/>
    <cellStyle name="Normal 5 5 4 2 2 8" xfId="13885" xr:uid="{43EE33C0-8D2D-48E7-BAED-F7C9A9161938}"/>
    <cellStyle name="Normal 5 5 4 2 3" xfId="2208" xr:uid="{26896EAA-476A-401A-BB98-5665BF7ACAE5}"/>
    <cellStyle name="Normal 5 5 4 2 3 2" xfId="4968" xr:uid="{BFBEEB8F-DED1-4DE4-97CA-C2E99D9E7223}"/>
    <cellStyle name="Normal 5 5 4 2 3 2 2" xfId="10239" xr:uid="{F04CEDFD-417B-4493-A694-1DD32866BFCA}"/>
    <cellStyle name="Normal 5 5 4 2 3 2 2 2" xfId="29659" xr:uid="{9F947FC3-E1A0-4974-8285-EC24022DA109}"/>
    <cellStyle name="Normal 5 5 4 2 3 2 2 3" xfId="20321" xr:uid="{64EEF954-2609-4773-AE47-D851F3D4594B}"/>
    <cellStyle name="Normal 5 5 4 2 3 2 3" xfId="12917" xr:uid="{4D72CCBC-1BD0-466E-AEE2-C133F7BC7490}"/>
    <cellStyle name="Normal 5 5 4 2 3 2 3 2" xfId="23154" xr:uid="{F42414AE-4AA4-4FCD-A1A0-C4CD57D81B7B}"/>
    <cellStyle name="Normal 5 5 4 2 3 2 4" xfId="25340" xr:uid="{294025AD-7DED-4F70-A965-B3E234BF5BF9}"/>
    <cellStyle name="Normal 5 5 4 2 3 2 5" xfId="17488" xr:uid="{36A93680-ECAE-4271-817A-109D783B9066}"/>
    <cellStyle name="Normal 5 5 4 2 3 3" xfId="6065" xr:uid="{831A612D-A8EB-4BC9-8BC2-39ADFC37D71D}"/>
    <cellStyle name="Normal 5 5 4 2 3 3 2" xfId="28538" xr:uid="{94729C4C-6E45-4FBC-8BAD-0AE274C9ECA2}"/>
    <cellStyle name="Normal 5 5 4 2 3 3 3" xfId="16645" xr:uid="{ACBE18A1-7D65-4F99-9E0B-D39D916AB565}"/>
    <cellStyle name="Normal 5 5 4 2 3 4" xfId="9617" xr:uid="{33E2C6EE-FE50-40E4-9BE4-606E953B0DCC}"/>
    <cellStyle name="Normal 5 5 4 2 3 4 2" xfId="19478" xr:uid="{39554D17-F868-479D-AB6F-2875A01B3AA2}"/>
    <cellStyle name="Normal 5 5 4 2 3 5" xfId="12097" xr:uid="{2475B37E-D0E0-4993-8EAD-11647634F395}"/>
    <cellStyle name="Normal 5 5 4 2 3 5 2" xfId="22311" xr:uid="{F891DB39-59A9-407C-A215-7694C7EF7CC2}"/>
    <cellStyle name="Normal 5 5 4 2 3 6" xfId="25260" xr:uid="{A890F608-277A-4559-AEC6-8E58EDB2535A}"/>
    <cellStyle name="Normal 5 5 4 2 3 7" xfId="14592" xr:uid="{E2137175-E6ED-49F4-A5B2-3C93B745B1CB}"/>
    <cellStyle name="Normal 5 5 4 2 4" xfId="2686" xr:uid="{E79035B2-431D-4E4E-8BD0-D7ABAC980855}"/>
    <cellStyle name="Normal 5 5 4 2 4 2" xfId="7689" xr:uid="{AB4573C7-E8E1-4CF6-9E18-C4A0776CD13A}"/>
    <cellStyle name="Normal 5 5 4 2 4 2 2" xfId="28600" xr:uid="{C8E821D1-EBC8-4C40-9DF9-85290F0E3336}"/>
    <cellStyle name="Normal 5 5 4 2 4 2 3" xfId="16643" xr:uid="{B357601F-AADB-48CD-BBAD-97060AB5C4F0}"/>
    <cellStyle name="Normal 5 5 4 2 4 3" xfId="6533" xr:uid="{4ACAFE80-136D-4559-82B2-48E40F9160A3}"/>
    <cellStyle name="Normal 5 5 4 2 4 3 2" xfId="19476" xr:uid="{05328419-18BF-4A4C-9BB9-695D28850AB1}"/>
    <cellStyle name="Normal 5 5 4 2 4 4" xfId="12095" xr:uid="{4FA6BB48-4294-449B-9804-5C9C8A2156AD}"/>
    <cellStyle name="Normal 5 5 4 2 4 4 2" xfId="22309" xr:uid="{98C40A08-9AD7-46BD-A4E8-8BCE71EDDF10}"/>
    <cellStyle name="Normal 5 5 4 2 4 5" xfId="25543" xr:uid="{9CB360B6-B4F9-4C9F-8515-E2FA48A48B1C}"/>
    <cellStyle name="Normal 5 5 4 2 4 6" xfId="14590" xr:uid="{D8602AAC-B02B-45F7-9001-615943D33448}"/>
    <cellStyle name="Normal 5 5 4 2 5" xfId="3586" xr:uid="{259863A9-90BA-4002-82EC-D204C489C08C}"/>
    <cellStyle name="Normal 5 5 4 2 5 2" xfId="7000" xr:uid="{A708AE04-CAD8-4552-9C63-FA3C88BD7269}"/>
    <cellStyle name="Normal 5 5 4 2 5 2 2" xfId="27405" xr:uid="{991D81C7-8F3C-4D0A-9773-91868AE1259A}"/>
    <cellStyle name="Normal 5 5 4 2 5 2 3" xfId="15895" xr:uid="{838545EC-87B7-4A1B-AA18-AD80E1253148}"/>
    <cellStyle name="Normal 5 5 4 2 5 3" xfId="9240" xr:uid="{7667931E-3603-4C7C-8D41-EEAE2DCE3800}"/>
    <cellStyle name="Normal 5 5 4 2 5 3 2" xfId="18728" xr:uid="{F0E6A690-6A99-4AF5-83D1-D06555C4D21F}"/>
    <cellStyle name="Normal 5 5 4 2 5 4" xfId="11384" xr:uid="{1301C155-F835-47B1-8D6A-376C40F2666E}"/>
    <cellStyle name="Normal 5 5 4 2 5 4 2" xfId="21561" xr:uid="{AD415CB9-A5C0-4746-8B20-EA173A4B2C04}"/>
    <cellStyle name="Normal 5 5 4 2 5 5" xfId="23900" xr:uid="{D73042A1-20AF-4EA1-A1D4-0E43679DA0F1}"/>
    <cellStyle name="Normal 5 5 4 2 5 6" xfId="13613" xr:uid="{044367AD-EB5B-4B17-A660-18A397EAD60E}"/>
    <cellStyle name="Normal 5 5 4 2 6" xfId="3399" xr:uid="{24A4686D-4F50-4CF6-A09A-DDB14C3F72E7}"/>
    <cellStyle name="Normal 5 5 4 2 6 2" xfId="9065" xr:uid="{C4F28625-C62C-4958-AF14-B217FEA3B317}"/>
    <cellStyle name="Normal 5 5 4 2 6 2 2" xfId="18494" xr:uid="{0F7B6D1F-073F-4C1B-A8C5-2B4F79ACA7F9}"/>
    <cellStyle name="Normal 5 5 4 2 6 3" xfId="11160" xr:uid="{B1E2B3DE-2503-44F5-A2DA-18D1003080DB}"/>
    <cellStyle name="Normal 5 5 4 2 6 3 2" xfId="21327" xr:uid="{1168A50D-43CE-4DFE-B501-0C51D62B04C0}"/>
    <cellStyle name="Normal 5 5 4 2 6 4" xfId="25775" xr:uid="{DCC84C64-9BCB-4CE2-9564-F3D95C2119BA}"/>
    <cellStyle name="Normal 5 5 4 2 6 5" xfId="15661" xr:uid="{B2ECCB08-027B-48B2-AE3E-A531419D736F}"/>
    <cellStyle name="Normal 5 5 4 2 7" xfId="4499" xr:uid="{AF49AF49-0319-42DD-B48F-ECCBF29C2BD6}"/>
    <cellStyle name="Normal 5 5 4 2 7 2" xfId="9866" xr:uid="{7374D5CA-F592-44F1-AAFF-210C611DA19E}"/>
    <cellStyle name="Normal 5 5 4 2 7 2 2" xfId="19841" xr:uid="{897701B7-94DC-464F-8817-4F707BAB03EC}"/>
    <cellStyle name="Normal 5 5 4 2 7 3" xfId="12456" xr:uid="{C2CC3F39-4F4A-4109-8819-5AE41FF8CAE0}"/>
    <cellStyle name="Normal 5 5 4 2 7 3 2" xfId="22674" xr:uid="{2B5F17A6-C8A7-4814-83DB-DCB89BEA9A37}"/>
    <cellStyle name="Normal 5 5 4 2 7 4" xfId="17008" xr:uid="{E70559B3-A5F5-491D-BBD1-5EDEFA98BCC3}"/>
    <cellStyle name="Normal 5 5 4 2 8" xfId="8164" xr:uid="{638C1DE2-CD73-4E8B-8D36-E9B575717A2E}"/>
    <cellStyle name="Normal 5 5 4 2 8 2" xfId="15265" xr:uid="{8A10AFB0-013A-491F-A1A8-FEBCD2533F7B}"/>
    <cellStyle name="Normal 5 5 4 2 9" xfId="8769" xr:uid="{3CBCAB88-499C-450C-AE10-3423DFE7B49C}"/>
    <cellStyle name="Normal 5 5 4 2 9 2" xfId="18098" xr:uid="{B2FFD344-087C-45B5-AE12-FF6BC139A531}"/>
    <cellStyle name="Normal 5 5 4 3" xfId="1390" xr:uid="{00000000-0005-0000-0000-00006E050000}"/>
    <cellStyle name="Normal 5 5 4 3 2" xfId="2210" xr:uid="{DD4C6180-2E4D-4DD6-9FDD-FACC12A29535}"/>
    <cellStyle name="Normal 5 5 4 3 2 2" xfId="7367" xr:uid="{8BC9D3BB-984C-45E0-9F83-F5657E4BEE45}"/>
    <cellStyle name="Normal 5 5 4 3 2 2 2" xfId="25656" xr:uid="{058B4DDF-50A7-4B5B-A9C2-0E791290F842}"/>
    <cellStyle name="Normal 5 5 4 3 2 2 3" xfId="27824" xr:uid="{DC157AA2-FE61-4599-AFE7-0DC39E576912}"/>
    <cellStyle name="Normal 5 5 4 3 2 2 4" xfId="16646" xr:uid="{82CA96E7-3A83-4DEA-B184-F04AB0CAC8DC}"/>
    <cellStyle name="Normal 5 5 4 3 2 3" xfId="6067" xr:uid="{EDDA5768-7F69-4AEB-BBE9-3B62EB03D86B}"/>
    <cellStyle name="Normal 5 5 4 3 2 3 2" xfId="29280" xr:uid="{D7B4AB73-DA28-4C38-9410-F443CC4CFA89}"/>
    <cellStyle name="Normal 5 5 4 3 2 3 3" xfId="19479" xr:uid="{6E1C32AA-025F-45B1-A22F-27F107011766}"/>
    <cellStyle name="Normal 5 5 4 3 2 4" xfId="12098" xr:uid="{B7869586-D580-4ECE-8727-63DB916E42B1}"/>
    <cellStyle name="Normal 5 5 4 3 2 4 2" xfId="22312" xr:uid="{02B9A533-4EC6-4A00-BF11-B82C178B60EE}"/>
    <cellStyle name="Normal 5 5 4 3 2 5" xfId="25131" xr:uid="{11E521B3-C5F6-40E6-AE79-9CA84FB4D50D}"/>
    <cellStyle name="Normal 5 5 4 3 2 6" xfId="14593" xr:uid="{B9FFEAC7-6BC9-4146-BE98-4E02D08305EC}"/>
    <cellStyle name="Normal 5 5 4 3 3" xfId="3706" xr:uid="{7B25B789-D93E-46AE-B74D-02841293D3FE}"/>
    <cellStyle name="Normal 5 5 4 3 3 2" xfId="7002" xr:uid="{8C94CCAA-3B0E-43DC-B604-E06A31A2FF80}"/>
    <cellStyle name="Normal 5 5 4 3 3 2 2" xfId="26440" xr:uid="{8163EFCB-989E-4DDB-B67F-CAC47D1BAB46}"/>
    <cellStyle name="Normal 5 5 4 3 3 2 3" xfId="16086" xr:uid="{5F9B5C71-895E-49B3-A81B-A44991170F7F}"/>
    <cellStyle name="Normal 5 5 4 3 3 3" xfId="9407" xr:uid="{CB046DCC-8AB9-4328-BC8E-BBD8CE92EC13}"/>
    <cellStyle name="Normal 5 5 4 3 3 3 2" xfId="18919" xr:uid="{D36B88A9-69B5-4045-9FF8-B11E80D70A5C}"/>
    <cellStyle name="Normal 5 5 4 3 3 4" xfId="11574" xr:uid="{EAA5A878-0636-4395-A2CD-6EFE68355677}"/>
    <cellStyle name="Normal 5 5 4 3 3 4 2" xfId="21752" xr:uid="{2EA379B9-1C04-4259-BB63-38E6B43D6C35}"/>
    <cellStyle name="Normal 5 5 4 3 3 5" xfId="24818" xr:uid="{9E6AD863-8E6E-4815-861E-B3916C6182E1}"/>
    <cellStyle name="Normal 5 5 4 3 3 6" xfId="13884" xr:uid="{8AEE0F39-B028-44CF-9A4E-510E6DD9B3CA}"/>
    <cellStyle name="Normal 5 5 4 3 4" xfId="4629" xr:uid="{E67D77FE-0D3B-494E-9E40-FDD823DAC208}"/>
    <cellStyle name="Normal 5 5 4 3 4 2" xfId="9961" xr:uid="{D023906B-65A7-41C1-B93F-E9A5694BD757}"/>
    <cellStyle name="Normal 5 5 4 3 4 2 2" xfId="29408" xr:uid="{DF85A2FE-13C7-4AC1-8518-E5E8B19B1406}"/>
    <cellStyle name="Normal 5 5 4 3 4 2 3" xfId="19963" xr:uid="{678EBEB0-A471-40FE-894E-C32CB9553BDD}"/>
    <cellStyle name="Normal 5 5 4 3 4 3" xfId="12578" xr:uid="{AD1DC018-7258-446E-8798-73731FD7B2B6}"/>
    <cellStyle name="Normal 5 5 4 3 4 3 2" xfId="22796" xr:uid="{B9202EA1-45C7-4CDE-A765-F8E28551149A}"/>
    <cellStyle name="Normal 5 5 4 3 4 4" xfId="24307" xr:uid="{6CBD4660-E7AF-4F61-A81C-E3931F24948C}"/>
    <cellStyle name="Normal 5 5 4 3 4 5" xfId="17130" xr:uid="{8D9B6523-489A-4FC7-AE1F-85B30930B7FC}"/>
    <cellStyle name="Normal 5 5 4 3 5" xfId="8165" xr:uid="{AE99B1F6-3800-4C81-9938-3C85A4AAB368}"/>
    <cellStyle name="Normal 5 5 4 3 5 2" xfId="27334" xr:uid="{C8F1303C-5283-44C0-B64D-F4267F6E81EB}"/>
    <cellStyle name="Normal 5 5 4 3 5 3" xfId="15267" xr:uid="{99F1D13E-9919-4D1D-AC9E-5FFC887CAAE2}"/>
    <cellStyle name="Normal 5 5 4 3 6" xfId="8771" xr:uid="{6F5083A6-DE15-40AB-A836-04D36F83D159}"/>
    <cellStyle name="Normal 5 5 4 3 6 2" xfId="18100" xr:uid="{148266BF-AB42-4A91-BB24-4D7305C91340}"/>
    <cellStyle name="Normal 5 5 4 3 7" xfId="10801" xr:uid="{57D92C07-2D60-4E38-8EF5-932FD1B0803C}"/>
    <cellStyle name="Normal 5 5 4 3 7 2" xfId="20933" xr:uid="{D3FC9585-ED26-433C-9179-2D890313E0A7}"/>
    <cellStyle name="Normal 5 5 4 3 8" xfId="24724" xr:uid="{011434BB-7195-4D9A-8FFD-133CCCEF138C}"/>
    <cellStyle name="Normal 5 5 4 3 9" xfId="13381" xr:uid="{BD776F34-6EE8-4B91-B633-B27F664D2AE1}"/>
    <cellStyle name="Normal 5 5 4 4" xfId="1391" xr:uid="{00000000-0005-0000-0000-00006F050000}"/>
    <cellStyle name="Normal 5 5 4 4 2" xfId="4969" xr:uid="{C393A72A-41FC-41CF-8184-821A776A5F0D}"/>
    <cellStyle name="Normal 5 5 4 4 2 2" xfId="10240" xr:uid="{31F9ED88-DC22-4C5E-B5FB-041FF550BD51}"/>
    <cellStyle name="Normal 5 5 4 4 2 2 2" xfId="29660" xr:uid="{4448E508-69F5-4E70-A83C-7E9748D42074}"/>
    <cellStyle name="Normal 5 5 4 4 2 2 3" xfId="20322" xr:uid="{458CB88C-CF7F-499B-B094-A8A303A1D4B5}"/>
    <cellStyle name="Normal 5 5 4 4 2 3" xfId="12918" xr:uid="{FED9F89C-36D7-4B35-8FE0-A3DB511F4D96}"/>
    <cellStyle name="Normal 5 5 4 4 2 3 2" xfId="23155" xr:uid="{A1DCBACC-0A55-466E-9D1D-D3DABB3241EE}"/>
    <cellStyle name="Normal 5 5 4 4 2 4" xfId="23544" xr:uid="{48228C1B-51CF-4E84-A6E3-C64AF117E88B}"/>
    <cellStyle name="Normal 5 5 4 4 2 5" xfId="17489" xr:uid="{B3A9A48D-70B1-45BA-A0ED-2E3563DC3B6E}"/>
    <cellStyle name="Normal 5 5 4 4 3" xfId="6068" xr:uid="{3C22EECF-E09F-4C84-87BF-406D5052B754}"/>
    <cellStyle name="Normal 5 5 4 4 3 2" xfId="28857" xr:uid="{CF94889A-C4FC-47FE-B315-054A063553FC}"/>
    <cellStyle name="Normal 5 5 4 4 3 3" xfId="15268" xr:uid="{0916D17B-8042-4B17-9188-E5A720892860}"/>
    <cellStyle name="Normal 5 5 4 4 4" xfId="8772" xr:uid="{6D64A1E1-E6E2-4571-9B0F-F89A2E0347F0}"/>
    <cellStyle name="Normal 5 5 4 4 4 2" xfId="18101" xr:uid="{E99BA154-8490-47D0-9B80-34232C930E77}"/>
    <cellStyle name="Normal 5 5 4 4 5" xfId="10802" xr:uid="{B2D50084-3140-4283-BDB1-230BB7E8E96B}"/>
    <cellStyle name="Normal 5 5 4 4 5 2" xfId="20934" xr:uid="{C0004A39-FEA2-46D8-BDB9-867D80A91974}"/>
    <cellStyle name="Normal 5 5 4 4 6" xfId="24738" xr:uid="{88ADFD7C-7291-457C-80FD-F50CF0CA7347}"/>
    <cellStyle name="Normal 5 5 4 4 7" xfId="14594" xr:uid="{4A4C5740-AD6A-4C42-B388-E285C6013810}"/>
    <cellStyle name="Normal 5 5 4 5" xfId="2207" xr:uid="{7F5491C7-1B01-4970-997C-705F3EB46CA9}"/>
    <cellStyle name="Normal 5 5 4 5 2" xfId="7365" xr:uid="{C1FAC3AF-CB5A-4108-8538-CF92574351AB}"/>
    <cellStyle name="Normal 5 5 4 5 2 2" xfId="25782" xr:uid="{A2637E6F-642B-4E4D-AF0A-AFD17DF96AC9}"/>
    <cellStyle name="Normal 5 5 4 5 2 3" xfId="26518" xr:uid="{D548FE4D-DA6D-4B97-AD65-AC14A737EA5B}"/>
    <cellStyle name="Normal 5 5 4 5 2 4" xfId="16214" xr:uid="{29BA297C-D48E-439C-8315-F4BB379CD921}"/>
    <cellStyle name="Normal 5 5 4 5 3" xfId="6064" xr:uid="{CDC790B5-B453-4CCE-8DE3-C37803B89283}"/>
    <cellStyle name="Normal 5 5 4 5 3 2" xfId="29109" xr:uid="{4948B565-38B9-49E8-A665-ED3F49D4B757}"/>
    <cellStyle name="Normal 5 5 4 5 3 3" xfId="19047" xr:uid="{5DE387E3-C227-4CDE-A88A-ED1B3212C043}"/>
    <cellStyle name="Normal 5 5 4 5 4" xfId="11692" xr:uid="{A8D9D62F-BB10-4D5C-9B41-3162DF37469B}"/>
    <cellStyle name="Normal 5 5 4 5 4 2" xfId="21880" xr:uid="{5F94DC87-C514-4744-B2B9-C777B33EA97D}"/>
    <cellStyle name="Normal 5 5 4 5 5" xfId="25707" xr:uid="{5C828C97-8F74-4271-9E0A-BC7C4B9C0031}"/>
    <cellStyle name="Normal 5 5 4 5 6" xfId="14079" xr:uid="{AD73B598-3095-4056-AACA-378037B2CFAD}"/>
    <cellStyle name="Normal 5 5 4 6" xfId="3450" xr:uid="{E517CC44-7F88-4259-B4B5-82922CF6AE38}"/>
    <cellStyle name="Normal 5 5 4 6 2" xfId="6999" xr:uid="{45BDC836-4307-4499-AA9D-F377AF566970}"/>
    <cellStyle name="Normal 5 5 4 6 2 2" xfId="27866" xr:uid="{08D74966-B057-4718-8A3F-C7494D641C95}"/>
    <cellStyle name="Normal 5 5 4 6 2 3" xfId="15732" xr:uid="{23CCB4DB-2B00-499B-8AE2-FEA7BE90E709}"/>
    <cellStyle name="Normal 5 5 4 6 3" xfId="9104" xr:uid="{2E7E3F05-C628-4079-87B1-BC7B4B252CF6}"/>
    <cellStyle name="Normal 5 5 4 6 3 2" xfId="18565" xr:uid="{F70EAC1E-6AA4-4413-B644-D43805D6A9DE}"/>
    <cellStyle name="Normal 5 5 4 6 4" xfId="11223" xr:uid="{DB9DDFE0-2C10-4337-A659-1C507C100C7D}"/>
    <cellStyle name="Normal 5 5 4 6 4 2" xfId="21398" xr:uid="{CFAFAB82-EF6B-4276-801F-ABE391AE0CCE}"/>
    <cellStyle name="Normal 5 5 4 6 5" xfId="25876" xr:uid="{4D43A76C-1267-4C48-910D-7A75ADB65178}"/>
    <cellStyle name="Normal 5 5 4 6 6" xfId="13450" xr:uid="{5037DD20-6C95-4F6F-86FB-B2441B625A5B}"/>
    <cellStyle name="Normal 5 5 4 7" xfId="3242" xr:uid="{1D8AA6DF-E4DF-4373-8BA2-D06EFD1226D6}"/>
    <cellStyle name="Normal 5 5 4 7 2" xfId="8930" xr:uid="{BC2E83D0-8FD1-4F65-A6F8-D6CFA0FE8823}"/>
    <cellStyle name="Normal 5 5 4 7 2 2" xfId="18321" xr:uid="{A6668733-C035-4547-8884-DCC997A4D889}"/>
    <cellStyle name="Normal 5 5 4 7 3" xfId="11003" xr:uid="{8D840380-D069-4F26-BCE7-AFF908D06718}"/>
    <cellStyle name="Normal 5 5 4 7 3 2" xfId="21154" xr:uid="{9AC33142-FFB6-454A-BF15-537A579F377B}"/>
    <cellStyle name="Normal 5 5 4 7 4" xfId="24814" xr:uid="{7F083C06-667D-4E57-88A5-5487DFE33BA4}"/>
    <cellStyle name="Normal 5 5 4 7 5" xfId="15488" xr:uid="{513A72AC-F658-4C54-80BF-9BDFA5653512}"/>
    <cellStyle name="Normal 5 5 4 8" xfId="4450" xr:uid="{8D34B5E1-C980-4171-BB8B-59652DC5057E}"/>
    <cellStyle name="Normal 5 5 4 8 2" xfId="9844" xr:uid="{6CC28953-D8F5-460D-9862-BD572F45905C}"/>
    <cellStyle name="Normal 5 5 4 8 2 2" xfId="19813" xr:uid="{DFF768EB-F34C-473B-9959-7E0FCC00BB14}"/>
    <cellStyle name="Normal 5 5 4 8 3" xfId="12428" xr:uid="{4D37C879-23B3-424F-9594-C22E31777B5D}"/>
    <cellStyle name="Normal 5 5 4 8 3 2" xfId="22646" xr:uid="{7B7FC202-8673-4F07-AC75-4A291A32969A}"/>
    <cellStyle name="Normal 5 5 4 8 4" xfId="16980" xr:uid="{A2EC829A-42AF-4EE7-9FF8-08A14FC427BC}"/>
    <cellStyle name="Normal 5 5 4 9" xfId="8163" xr:uid="{340305B6-CEF3-4D6E-B642-AE6356D002C5}"/>
    <cellStyle name="Normal 5 5 4 9 2" xfId="15264" xr:uid="{B5B88393-590B-475A-9DD1-A1F448B5B938}"/>
    <cellStyle name="Normal 5 5 5" xfId="1392" xr:uid="{00000000-0005-0000-0000-000070050000}"/>
    <cellStyle name="Normal 5 5 5 10" xfId="10803" xr:uid="{CE1687B9-7DCB-42B0-BD72-4171190E010A}"/>
    <cellStyle name="Normal 5 5 5 10 2" xfId="20935" xr:uid="{7162EC12-D9C5-4DF8-A794-DF45FAA9DDEA}"/>
    <cellStyle name="Normal 5 5 5 11" xfId="26054" xr:uid="{0AAB7EE3-83D8-4C23-AB0D-D18962E951A5}"/>
    <cellStyle name="Normal 5 5 5 12" xfId="13224" xr:uid="{9FB92316-CC6A-4AA7-BC30-03979B43D70A}"/>
    <cellStyle name="Normal 5 5 5 2" xfId="1393" xr:uid="{00000000-0005-0000-0000-000071050000}"/>
    <cellStyle name="Normal 5 5 5 2 2" xfId="1394" xr:uid="{00000000-0005-0000-0000-000072050000}"/>
    <cellStyle name="Normal 5 5 5 2 2 2" xfId="2213" xr:uid="{747480EB-D93A-43E3-B935-6F3338572355}"/>
    <cellStyle name="Normal 5 5 5 2 2 2 2" xfId="7370" xr:uid="{D0A99945-9DA7-4A5A-A9E1-21EAA377BEEE}"/>
    <cellStyle name="Normal 5 5 5 2 2 2 3" xfId="6071" xr:uid="{E74788A8-CD4E-477E-80F3-3A8D9C8C64A7}"/>
    <cellStyle name="Normal 5 5 5 2 2 2 4" xfId="15271" xr:uid="{BFA80445-9284-44ED-AC3F-FDB25677892D}"/>
    <cellStyle name="Normal 5 5 5 2 2 3" xfId="5280" xr:uid="{69F72E61-DBC1-4BDC-A42F-BE2724A195C8}"/>
    <cellStyle name="Normal 5 5 5 2 2 3 2" xfId="7005" xr:uid="{4D35794D-1675-4E64-B64A-E5699197195E}"/>
    <cellStyle name="Normal 5 5 5 2 2 3 3" xfId="28397" xr:uid="{FCB5E20B-4844-4673-96CE-03598D2C911A}"/>
    <cellStyle name="Normal 5 5 5 2 2 3 4" xfId="18104" xr:uid="{C0A0CD75-CEA5-40B2-8C3E-5BAB00F806C9}"/>
    <cellStyle name="Normal 5 5 5 2 2 4" xfId="5517" xr:uid="{D5C075B0-5862-498E-80AC-574FBA431A92}"/>
    <cellStyle name="Normal 5 5 5 2 2 4 2" xfId="29783" xr:uid="{A932D7CB-A7E9-49EA-97E8-65E55AF83B97}"/>
    <cellStyle name="Normal 5 5 5 2 2 4 3" xfId="20937" xr:uid="{8072A159-674A-44EB-9B12-E42750BC1A2C}"/>
    <cellStyle name="Normal 5 5 5 2 2 5" xfId="25393" xr:uid="{69BD2E7C-519C-46CC-8980-C329F3CD2688}"/>
    <cellStyle name="Normal 5 5 5 2 2 6" xfId="14595" xr:uid="{0F5C3290-9F9B-4F00-8BEB-45C59F22CFA4}"/>
    <cellStyle name="Normal 5 5 5 2 3" xfId="2212" xr:uid="{E847961B-1343-4F22-9B97-C3DE3A667387}"/>
    <cellStyle name="Normal 5 5 5 2 3 2" xfId="7369" xr:uid="{7E735A3D-56D9-469D-9737-640408F16F71}"/>
    <cellStyle name="Normal 5 5 5 2 3 2 2" xfId="26660" xr:uid="{66D012BE-6CBE-421D-B098-8DE6B960C487}"/>
    <cellStyle name="Normal 5 5 5 2 3 2 3" xfId="16087" xr:uid="{68327264-95DC-4DEA-84BC-48447E90EA84}"/>
    <cellStyle name="Normal 5 5 5 2 3 3" xfId="6070" xr:uid="{4E23D5F2-454A-49B3-84F0-7EFD885F7756}"/>
    <cellStyle name="Normal 5 5 5 2 3 3 2" xfId="18920" xr:uid="{0AE4C04C-DCD4-411D-AFC5-7F9F89912DB5}"/>
    <cellStyle name="Normal 5 5 5 2 3 4" xfId="11575" xr:uid="{4A8FEE0D-2AEB-46A0-AB20-A51A1911E615}"/>
    <cellStyle name="Normal 5 5 5 2 3 4 2" xfId="21753" xr:uid="{B09C9228-172F-48F3-9006-552709BF90B5}"/>
    <cellStyle name="Normal 5 5 5 2 3 5" xfId="25191" xr:uid="{45816FE3-2DEC-4B76-9D29-5DE455BB101B}"/>
    <cellStyle name="Normal 5 5 5 2 3 6" xfId="13886" xr:uid="{30D5C14B-E07D-45BD-A81F-B6880681E9DE}"/>
    <cellStyle name="Normal 5 5 5 2 4" xfId="4630" xr:uid="{4BEA737B-40A2-4B52-9AE1-C35013AFE2AE}"/>
    <cellStyle name="Normal 5 5 5 2 4 2" xfId="7004" xr:uid="{22C04461-9105-45DE-9418-8A50F563563F}"/>
    <cellStyle name="Normal 5 5 5 2 4 2 2" xfId="29409" xr:uid="{A4A5B88E-462E-48DF-84CD-16E95E658AB3}"/>
    <cellStyle name="Normal 5 5 5 2 4 2 3" xfId="19964" xr:uid="{4B799828-2B22-4803-98ED-351F3B933B49}"/>
    <cellStyle name="Normal 5 5 5 2 4 3" xfId="12579" xr:uid="{D2FA1BF2-61A7-4A69-8E11-86E9CFDA92C1}"/>
    <cellStyle name="Normal 5 5 5 2 4 3 2" xfId="22797" xr:uid="{B7192F85-2F28-44E8-9D26-CEDB9CD3503C}"/>
    <cellStyle name="Normal 5 5 5 2 4 4" xfId="24394" xr:uid="{B9E446D2-2F60-4E55-B139-DE1FE9E4AEAA}"/>
    <cellStyle name="Normal 5 5 5 2 4 5" xfId="17131" xr:uid="{DA917D69-4395-46BA-BFA3-F47515BCF383}"/>
    <cellStyle name="Normal 5 5 5 2 5" xfId="5379" xr:uid="{9E8AC24D-E8DD-412D-AB07-721C14A21221}"/>
    <cellStyle name="Normal 5 5 5 2 5 2" xfId="28690" xr:uid="{71B3880D-8C9A-431E-922E-7475A81CEB65}"/>
    <cellStyle name="Normal 5 5 5 2 5 3" xfId="15270" xr:uid="{8355C437-5F72-4613-BAE3-3967C233DFCC}"/>
    <cellStyle name="Normal 5 5 5 2 6" xfId="8774" xr:uid="{EA66F257-8F1C-48B5-8940-2C2EEF58C3D4}"/>
    <cellStyle name="Normal 5 5 5 2 6 2" xfId="18103" xr:uid="{9E71F229-6631-41FE-8E86-F92893319AAE}"/>
    <cellStyle name="Normal 5 5 5 2 7" xfId="10804" xr:uid="{C8CE16D4-2E3B-4B0C-884D-3C34BE5E02DE}"/>
    <cellStyle name="Normal 5 5 5 2 7 2" xfId="20936" xr:uid="{155D72CB-681D-4AD5-83B1-991A2D9A8E51}"/>
    <cellStyle name="Normal 5 5 5 2 8" xfId="25057" xr:uid="{3F0F1495-A1BA-4A70-B32F-95492BB17F74}"/>
    <cellStyle name="Normal 5 5 5 2 9" xfId="13382" xr:uid="{015C2559-BBEA-4908-A621-346B455651BB}"/>
    <cellStyle name="Normal 5 5 5 3" xfId="1395" xr:uid="{00000000-0005-0000-0000-000073050000}"/>
    <cellStyle name="Normal 5 5 5 3 2" xfId="2214" xr:uid="{D7845BF2-FB13-4759-86AE-685C7DBD0D33}"/>
    <cellStyle name="Normal 5 5 5 3 2 2" xfId="7371" xr:uid="{441DF323-9773-464D-B1E4-17CB3782F9CF}"/>
    <cellStyle name="Normal 5 5 5 3 2 2 2" xfId="29661" xr:uid="{53163F21-A466-47D9-9555-C4A27475964B}"/>
    <cellStyle name="Normal 5 5 5 3 2 2 3" xfId="20323" xr:uid="{7618B5EB-BBC6-47D7-A9D4-D1B2D3D8839B}"/>
    <cellStyle name="Normal 5 5 5 3 2 3" xfId="6072" xr:uid="{92CC320E-BB9A-4554-B7E8-A7C1303D8357}"/>
    <cellStyle name="Normal 5 5 5 3 2 3 2" xfId="23156" xr:uid="{2E73C998-6D7B-419C-82A6-523DC215A816}"/>
    <cellStyle name="Normal 5 5 5 3 2 4" xfId="23911" xr:uid="{9A184E78-176C-4960-866E-5328FE4AFBE2}"/>
    <cellStyle name="Normal 5 5 5 3 2 5" xfId="17490" xr:uid="{6C0D4515-4F80-4715-BE0D-212F73A49564}"/>
    <cellStyle name="Normal 5 5 5 3 3" xfId="5223" xr:uid="{7A1C9D13-18BC-4E11-A3D0-C6EA1970F738}"/>
    <cellStyle name="Normal 5 5 5 3 3 2" xfId="7006" xr:uid="{151489F5-3139-42D7-AFEF-B304A1B471C4}"/>
    <cellStyle name="Normal 5 5 5 3 3 3" xfId="28787" xr:uid="{CCB656C1-07A3-479C-A548-1E65929AD5BC}"/>
    <cellStyle name="Normal 5 5 5 3 3 4" xfId="15272" xr:uid="{F0A57B87-B0C4-4E51-ADEB-6DDACDE8A484}"/>
    <cellStyle name="Normal 5 5 5 3 4" xfId="5427" xr:uid="{20A7DD71-DFC2-4900-98A7-8634226F9126}"/>
    <cellStyle name="Normal 5 5 5 3 4 2" xfId="25639" xr:uid="{EF84A484-CEDE-4BB6-9C79-67CE78B10682}"/>
    <cellStyle name="Normal 5 5 5 3 4 3" xfId="27058" xr:uid="{935389E6-6F81-48DE-8E54-F6D2C76CFC58}"/>
    <cellStyle name="Normal 5 5 5 3 4 4" xfId="18105" xr:uid="{DD32C8FD-A456-4900-90A4-FB1CB11E61C9}"/>
    <cellStyle name="Normal 5 5 5 3 5" xfId="10805" xr:uid="{751892C9-B89D-470B-8E65-5540EB29DF4A}"/>
    <cellStyle name="Normal 5 5 5 3 5 2" xfId="29784" xr:uid="{7393AE30-0612-4438-BD69-FF00A2EA27DB}"/>
    <cellStyle name="Normal 5 5 5 3 5 3" xfId="20938" xr:uid="{A10EAF1F-745E-4F69-B688-5ED1FB9D8521}"/>
    <cellStyle name="Normal 5 5 5 3 6" xfId="25085" xr:uid="{B2750460-4B98-4A7F-AE9A-400BE13EDF6E}"/>
    <cellStyle name="Normal 5 5 5 3 7" xfId="14596" xr:uid="{9075CB61-BAC6-4730-A518-BD060F30E9B8}"/>
    <cellStyle name="Normal 5 5 5 4" xfId="1396" xr:uid="{00000000-0005-0000-0000-000074050000}"/>
    <cellStyle name="Normal 5 5 5 4 2" xfId="7007" xr:uid="{B7E5303C-F533-4382-A7AF-EADA99CBD150}"/>
    <cellStyle name="Normal 5 5 5 4 2 2" xfId="24442" xr:uid="{1B0C20FA-8D11-4FA2-AE7D-6C0AE4E57C45}"/>
    <cellStyle name="Normal 5 5 5 4 2 3" xfId="27057" xr:uid="{E1223117-4F43-48C7-84AE-A2B5DCEB550C}"/>
    <cellStyle name="Normal 5 5 5 4 2 4" xfId="15273" xr:uid="{18516652-FEF9-44FA-A1E0-426966ECB5D4}"/>
    <cellStyle name="Normal 5 5 5 4 3" xfId="6073" xr:uid="{1B1DBDCD-8264-4930-8670-A5DA7BDC675A}"/>
    <cellStyle name="Normal 5 5 5 4 3 2" xfId="26356" xr:uid="{6FCDBA8E-1CBA-41EA-9700-69ABE66BB177}"/>
    <cellStyle name="Normal 5 5 5 4 3 3" xfId="18106" xr:uid="{DD27DC7B-5131-4B54-B3D7-CCB9E0C1DE5C}"/>
    <cellStyle name="Normal 5 5 5 4 4" xfId="10806" xr:uid="{19E62FF4-D96D-425F-A120-1B1E98B76056}"/>
    <cellStyle name="Normal 5 5 5 4 4 2" xfId="20939" xr:uid="{9FB0E2A3-20DE-4035-AEA0-61D9BC75ED24}"/>
    <cellStyle name="Normal 5 5 5 4 5" xfId="23431" xr:uid="{9EBCA26B-EA09-4DB4-9303-14A9D1142469}"/>
    <cellStyle name="Normal 5 5 5 4 6" xfId="14080" xr:uid="{FE250A29-82A2-417F-BB0F-D15F9A455D21}"/>
    <cellStyle name="Normal 5 5 5 5" xfId="2211" xr:uid="{18A81399-4000-4CDA-8D2C-7CC103A334F1}"/>
    <cellStyle name="Normal 5 5 5 5 2" xfId="7368" xr:uid="{3E3E6730-86BC-4535-B334-0FF8E648AD40}"/>
    <cellStyle name="Normal 5 5 5 5 2 2" xfId="27609" xr:uid="{B9F31DF7-EDB1-4F6D-888D-78C2DE71B884}"/>
    <cellStyle name="Normal 5 5 5 5 2 3" xfId="15792" xr:uid="{CE563CC7-7CE0-4682-8E05-4AFA49517CEE}"/>
    <cellStyle name="Normal 5 5 5 5 3" xfId="6069" xr:uid="{9C363E42-C667-45B8-AB2C-5D611D529CCC}"/>
    <cellStyle name="Normal 5 5 5 5 3 2" xfId="18625" xr:uid="{1FA7496F-86A0-4A7F-BFFB-E314E11FCC7D}"/>
    <cellStyle name="Normal 5 5 5 5 4" xfId="11283" xr:uid="{23D702FE-27B6-4D84-80EB-237E276419A8}"/>
    <cellStyle name="Normal 5 5 5 5 4 2" xfId="21458" xr:uid="{70BF59C6-4C6B-4107-A530-0A5FAE567AC2}"/>
    <cellStyle name="Normal 5 5 5 5 5" xfId="23342" xr:uid="{A5BAB9BA-C956-4326-A869-E5E91B2B10CD}"/>
    <cellStyle name="Normal 5 5 5 5 6" xfId="13510" xr:uid="{BB756904-522A-4490-B7E3-F27E269B7087}"/>
    <cellStyle name="Normal 5 5 5 6" xfId="3400" xr:uid="{11F56064-2682-40C3-A686-CEC1874D5C8A}"/>
    <cellStyle name="Normal 5 5 5 6 2" xfId="7003" xr:uid="{6B3A3CBD-2F43-44A3-90E3-A1CA16305D57}"/>
    <cellStyle name="Normal 5 5 5 6 2 2" xfId="28189" xr:uid="{1943DCD9-B6B2-4189-B125-E44ACC90701E}"/>
    <cellStyle name="Normal 5 5 5 6 2 3" xfId="18495" xr:uid="{FA664B03-607E-4F13-ACDE-13ECC68CA6E9}"/>
    <cellStyle name="Normal 5 5 5 6 3" xfId="11161" xr:uid="{F19BB449-2913-4988-B985-306035BF0A48}"/>
    <cellStyle name="Normal 5 5 5 6 3 2" xfId="21328" xr:uid="{B2E9E81F-9A4E-48E5-924D-7140FDA5B50E}"/>
    <cellStyle name="Normal 5 5 5 6 4" xfId="23787" xr:uid="{4F834010-7DEE-45BD-8C92-0FA3D83FAA81}"/>
    <cellStyle name="Normal 5 5 5 6 5" xfId="15662" xr:uid="{1DC00AFE-AEC2-4DE9-8EB2-54B0756BF352}"/>
    <cellStyle name="Normal 5 5 5 7" xfId="4451" xr:uid="{C2926CCA-DC48-4F24-BC91-DEEACDE6A175}"/>
    <cellStyle name="Normal 5 5 5 7 2" xfId="9845" xr:uid="{92819C6E-4E6F-4E12-84F1-2CFD061D50DF}"/>
    <cellStyle name="Normal 5 5 5 7 2 2" xfId="19814" xr:uid="{970D5570-4FDC-438B-B99A-4444E5EC7A93}"/>
    <cellStyle name="Normal 5 5 5 7 3" xfId="12429" xr:uid="{DD1759E5-36D8-487A-AC78-AF919749E35E}"/>
    <cellStyle name="Normal 5 5 5 7 3 2" xfId="22647" xr:uid="{6A72A947-DAF6-4974-8D8C-0F5FE7C5A1F4}"/>
    <cellStyle name="Normal 5 5 5 7 4" xfId="28994" xr:uid="{D85A7612-DF73-493C-9315-7AF34E3A8C49}"/>
    <cellStyle name="Normal 5 5 5 7 5" xfId="16981" xr:uid="{9DE8F38D-02B6-4328-BC2B-A60FAF38DD70}"/>
    <cellStyle name="Normal 5 5 5 8" xfId="8166" xr:uid="{38379BCB-EC01-4541-993E-649206AA4BE3}"/>
    <cellStyle name="Normal 5 5 5 8 2" xfId="15269" xr:uid="{872C1CDB-029E-4DFC-8862-6D122E8D80E7}"/>
    <cellStyle name="Normal 5 5 5 9" xfId="8773" xr:uid="{89366F21-7340-4C7B-886B-D8BCE14E9D98}"/>
    <cellStyle name="Normal 5 5 5 9 2" xfId="18102" xr:uid="{68921840-30B6-4E4A-A0FB-87685E4BD047}"/>
    <cellStyle name="Normal 5 5 6" xfId="1397" xr:uid="{00000000-0005-0000-0000-000075050000}"/>
    <cellStyle name="Normal 5 5 6 10" xfId="10807" xr:uid="{DD5239D7-29F1-4FA1-ABC3-BABCC4D884EA}"/>
    <cellStyle name="Normal 5 5 6 10 2" xfId="20940" xr:uid="{BF2F3A02-3A3D-4C9A-8070-2FAC852A662C}"/>
    <cellStyle name="Normal 5 5 6 11" xfId="24703" xr:uid="{C28F4448-9E20-423E-A6BA-7812118AF611}"/>
    <cellStyle name="Normal 5 5 6 12" xfId="13225" xr:uid="{060165E4-4F70-4749-BF25-0A09D18ABBBE}"/>
    <cellStyle name="Normal 5 5 6 2" xfId="1398" xr:uid="{00000000-0005-0000-0000-000076050000}"/>
    <cellStyle name="Normal 5 5 6 2 2" xfId="1399" xr:uid="{00000000-0005-0000-0000-000077050000}"/>
    <cellStyle name="Normal 5 5 6 2 2 2" xfId="2217" xr:uid="{F0DF18E5-9071-40F3-A2F9-E7E7C8A4A9CC}"/>
    <cellStyle name="Normal 5 5 6 2 2 2 2" xfId="7374" xr:uid="{D6F21515-DDA4-442E-9E3C-453CF263508E}"/>
    <cellStyle name="Normal 5 5 6 2 2 2 3" xfId="6076" xr:uid="{8B577417-4C6A-45EF-A7CE-34820098DDD8}"/>
    <cellStyle name="Normal 5 5 6 2 2 2 4" xfId="15276" xr:uid="{D1D2F437-205D-4B1C-A03D-1B03A6D7E5BF}"/>
    <cellStyle name="Normal 5 5 6 2 2 3" xfId="5281" xr:uid="{441B9370-2668-4219-B8F0-2F5AED302961}"/>
    <cellStyle name="Normal 5 5 6 2 2 3 2" xfId="7010" xr:uid="{66B92CD9-0755-46D3-9BF0-B0020E488AA3}"/>
    <cellStyle name="Normal 5 5 6 2 2 3 3" xfId="26639" xr:uid="{19333857-E6EF-4269-B9F2-9058A455730E}"/>
    <cellStyle name="Normal 5 5 6 2 2 3 4" xfId="18109" xr:uid="{BFA7FD2E-8100-471B-818A-C2F255778094}"/>
    <cellStyle name="Normal 5 5 6 2 2 4" xfId="5518" xr:uid="{9F6D4F31-06CD-42AA-8386-5B9E4215119F}"/>
    <cellStyle name="Normal 5 5 6 2 2 4 2" xfId="29785" xr:uid="{0D561BE3-ECFF-4E93-B937-BBD65D97736D}"/>
    <cellStyle name="Normal 5 5 6 2 2 4 3" xfId="20942" xr:uid="{C96F8A11-4C2E-451C-A84B-5F9109A3BACE}"/>
    <cellStyle name="Normal 5 5 6 2 2 5" xfId="24217" xr:uid="{2D7DB0D8-0BFF-4DFC-8DF6-A05698D252EF}"/>
    <cellStyle name="Normal 5 5 6 2 2 6" xfId="14597" xr:uid="{13075016-ADF9-4605-8567-E55FDCFD7081}"/>
    <cellStyle name="Normal 5 5 6 2 3" xfId="2216" xr:uid="{BA315E81-67E3-4A75-9D5E-B923D2A8894D}"/>
    <cellStyle name="Normal 5 5 6 2 3 2" xfId="7373" xr:uid="{8D8F56DF-384C-4451-8B0A-5839370C6867}"/>
    <cellStyle name="Normal 5 5 6 2 3 2 2" xfId="27148" xr:uid="{1BDDB9CC-8C16-4097-B2C2-8120954A1E19}"/>
    <cellStyle name="Normal 5 5 6 2 3 2 3" xfId="16088" xr:uid="{41ACCB76-48D5-4754-9E91-230F88A94E81}"/>
    <cellStyle name="Normal 5 5 6 2 3 3" xfId="6075" xr:uid="{88288B3B-8145-4CC2-B90B-7F28972BC876}"/>
    <cellStyle name="Normal 5 5 6 2 3 3 2" xfId="18921" xr:uid="{F420D72E-F759-47F2-8FE9-ACFE4E89C78F}"/>
    <cellStyle name="Normal 5 5 6 2 3 4" xfId="11576" xr:uid="{3A209E5B-2421-4FF7-84F1-3F3F171C3066}"/>
    <cellStyle name="Normal 5 5 6 2 3 4 2" xfId="21754" xr:uid="{B3E80B2D-D5BE-47D9-B25A-7A69B30A0AD0}"/>
    <cellStyle name="Normal 5 5 6 2 3 5" xfId="25865" xr:uid="{54493282-C085-45A2-B93D-FD635B822AC6}"/>
    <cellStyle name="Normal 5 5 6 2 3 6" xfId="13887" xr:uid="{90077F99-1CCE-4BA4-B364-6F847529F2C4}"/>
    <cellStyle name="Normal 5 5 6 2 4" xfId="4631" xr:uid="{A0FBDA4F-AD1F-4F16-9A43-DC5D74FA0838}"/>
    <cellStyle name="Normal 5 5 6 2 4 2" xfId="7009" xr:uid="{D06FA98E-10E4-4132-9A5E-B12BA9763BE1}"/>
    <cellStyle name="Normal 5 5 6 2 4 2 2" xfId="29410" xr:uid="{06F3DCB4-ABAE-4A41-92ED-60F10896681A}"/>
    <cellStyle name="Normal 5 5 6 2 4 2 3" xfId="19965" xr:uid="{E80E0F4E-DBC9-418F-B1FD-4FF7B0E608D7}"/>
    <cellStyle name="Normal 5 5 6 2 4 3" xfId="12580" xr:uid="{0A3FA168-DEEB-4623-89EF-72095CBC6633}"/>
    <cellStyle name="Normal 5 5 6 2 4 3 2" xfId="22798" xr:uid="{7E4366A0-AF74-430B-8CFB-11D6806F20ED}"/>
    <cellStyle name="Normal 5 5 6 2 4 4" xfId="24723" xr:uid="{FE90A251-F11F-4F79-99A2-08AFEF97AF82}"/>
    <cellStyle name="Normal 5 5 6 2 4 5" xfId="17132" xr:uid="{53686532-CBFD-496D-8408-0C348A1FEEC9}"/>
    <cellStyle name="Normal 5 5 6 2 5" xfId="5369" xr:uid="{64C66C8A-2FEC-4BAD-887C-AB74D917FAF1}"/>
    <cellStyle name="Normal 5 5 6 2 5 2" xfId="26807" xr:uid="{5B7B5AD1-375B-4B1C-9CCA-694F474A5B2E}"/>
    <cellStyle name="Normal 5 5 6 2 5 3" xfId="15275" xr:uid="{C8A21514-90E1-4536-A92E-F543FF1F5650}"/>
    <cellStyle name="Normal 5 5 6 2 6" xfId="8776" xr:uid="{143C9E0B-8022-41DD-BA2D-63C24EE8DD75}"/>
    <cellStyle name="Normal 5 5 6 2 6 2" xfId="18108" xr:uid="{B699F5D9-4306-41BA-A4DB-7ECD57B9E0F0}"/>
    <cellStyle name="Normal 5 5 6 2 7" xfId="10808" xr:uid="{571310DD-1427-42E2-8ABF-FFFBE112EB06}"/>
    <cellStyle name="Normal 5 5 6 2 7 2" xfId="20941" xr:uid="{FE43C4B0-EC22-483B-AB9A-C77A0A9CF866}"/>
    <cellStyle name="Normal 5 5 6 2 8" xfId="25006" xr:uid="{3BC6D199-5AC3-446E-8FFB-8AE19CE882F4}"/>
    <cellStyle name="Normal 5 5 6 2 9" xfId="13383" xr:uid="{9E62068A-CB71-4C26-ADB3-3CA4A0ED2DC8}"/>
    <cellStyle name="Normal 5 5 6 3" xfId="1400" xr:uid="{00000000-0005-0000-0000-000078050000}"/>
    <cellStyle name="Normal 5 5 6 3 2" xfId="2218" xr:uid="{D809EAB6-DF45-4616-B4BB-6826146213B9}"/>
    <cellStyle name="Normal 5 5 6 3 2 2" xfId="7375" xr:uid="{ED7BCBCF-1F0E-4E47-ABCD-A355EA477FE3}"/>
    <cellStyle name="Normal 5 5 6 3 2 2 2" xfId="29662" xr:uid="{F81B734C-FF12-4961-B2B6-89FB06270DE3}"/>
    <cellStyle name="Normal 5 5 6 3 2 2 3" xfId="20324" xr:uid="{6FB36966-66E4-4D9B-9B78-28656A09B259}"/>
    <cellStyle name="Normal 5 5 6 3 2 3" xfId="6077" xr:uid="{3BF02EC8-43C9-4BCE-9426-BA61E62A66E3}"/>
    <cellStyle name="Normal 5 5 6 3 2 3 2" xfId="23157" xr:uid="{AF0F9D68-8A37-4853-8706-F9E5CD4D9EE7}"/>
    <cellStyle name="Normal 5 5 6 3 2 4" xfId="25293" xr:uid="{AC7BD864-2254-4EDE-82EC-145DD69178D3}"/>
    <cellStyle name="Normal 5 5 6 3 2 5" xfId="17491" xr:uid="{9F7A9DE5-1B6C-43DF-8384-B171430714AC}"/>
    <cellStyle name="Normal 5 5 6 3 3" xfId="5224" xr:uid="{0860B78E-7DA1-44EC-BA12-DBB8EF177285}"/>
    <cellStyle name="Normal 5 5 6 3 3 2" xfId="7011" xr:uid="{940FB477-B9F6-4BBA-AAB9-C01D195B3CD6}"/>
    <cellStyle name="Normal 5 5 6 3 3 3" xfId="28102" xr:uid="{0352769E-E36A-460A-B5B9-0C9963D9F21F}"/>
    <cellStyle name="Normal 5 5 6 3 3 4" xfId="15277" xr:uid="{DE74EC1C-1D50-4499-A84C-5A0075854E4E}"/>
    <cellStyle name="Normal 5 5 6 3 4" xfId="5428" xr:uid="{41AFB65E-341B-41FB-9834-E5C831198929}"/>
    <cellStyle name="Normal 5 5 6 3 4 2" xfId="26738" xr:uid="{B797FFD0-B2B4-4548-9129-0E3A07106664}"/>
    <cellStyle name="Normal 5 5 6 3 4 3" xfId="28759" xr:uid="{B913CF56-763A-4E70-9A09-D2D176D0CBA5}"/>
    <cellStyle name="Normal 5 5 6 3 4 4" xfId="18110" xr:uid="{22E8ACAF-A147-4E60-94D3-85099701DE6B}"/>
    <cellStyle name="Normal 5 5 6 3 5" xfId="10809" xr:uid="{58403F90-D47B-43B6-A4B8-59EDB1DE2BB4}"/>
    <cellStyle name="Normal 5 5 6 3 5 2" xfId="29786" xr:uid="{BC7A00E4-9212-4904-BB70-7B02C7561EDF}"/>
    <cellStyle name="Normal 5 5 6 3 5 3" xfId="20943" xr:uid="{8A69F369-E469-4D59-A433-662134F6799C}"/>
    <cellStyle name="Normal 5 5 6 3 6" xfId="23670" xr:uid="{5985D2E6-B5DE-4503-8B6E-3167BE587629}"/>
    <cellStyle name="Normal 5 5 6 3 7" xfId="14598" xr:uid="{8326CBF9-B26B-4A21-837D-3B8C1890C15D}"/>
    <cellStyle name="Normal 5 5 6 4" xfId="1401" xr:uid="{00000000-0005-0000-0000-000079050000}"/>
    <cellStyle name="Normal 5 5 6 4 2" xfId="7012" xr:uid="{DE58037A-EC31-451D-8666-9C79FB92D207}"/>
    <cellStyle name="Normal 5 5 6 4 2 2" xfId="23541" xr:uid="{82907C2E-65A9-44AE-BFAC-9C055AE6CDF6}"/>
    <cellStyle name="Normal 5 5 6 4 2 3" xfId="27167" xr:uid="{A605E644-BC01-46BE-8AED-2BC2B61B8A8A}"/>
    <cellStyle name="Normal 5 5 6 4 2 4" xfId="15278" xr:uid="{7A574FD2-F5B4-4A1A-9C93-C0801052B6A2}"/>
    <cellStyle name="Normal 5 5 6 4 3" xfId="6078" xr:uid="{8DA9D0A3-55A4-4719-ACC1-00D687532A34}"/>
    <cellStyle name="Normal 5 5 6 4 3 2" xfId="28772" xr:uid="{1FE4FBCB-9154-49B6-8B28-DF75D3E745A6}"/>
    <cellStyle name="Normal 5 5 6 4 3 3" xfId="18111" xr:uid="{342539BF-530A-4725-8DD3-0C1A4AACA0DA}"/>
    <cellStyle name="Normal 5 5 6 4 4" xfId="10810" xr:uid="{EDA8E3C4-881C-4026-8B6B-0BB3C8496AB6}"/>
    <cellStyle name="Normal 5 5 6 4 4 2" xfId="20944" xr:uid="{EDC8E4F0-F526-4002-BB9F-F03AA9B8643B}"/>
    <cellStyle name="Normal 5 5 6 4 5" xfId="23536" xr:uid="{B4B19D45-1A27-4185-8DCB-03177A324449}"/>
    <cellStyle name="Normal 5 5 6 4 6" xfId="14081" xr:uid="{A5B7028D-B311-409D-9261-F79EE29FC4A7}"/>
    <cellStyle name="Normal 5 5 6 5" xfId="2215" xr:uid="{6CCA0B1A-1DDA-4325-A005-5B81BC83708B}"/>
    <cellStyle name="Normal 5 5 6 5 2" xfId="7372" xr:uid="{7BAA21D5-EA0F-4253-9F57-9AE12459FBA3}"/>
    <cellStyle name="Normal 5 5 6 5 2 2" xfId="28260" xr:uid="{057CFDB6-F727-42EE-832C-E941CE78572D}"/>
    <cellStyle name="Normal 5 5 6 5 2 3" xfId="15855" xr:uid="{67D1A539-D2E8-480A-A13F-1E6ECBA17515}"/>
    <cellStyle name="Normal 5 5 6 5 3" xfId="6074" xr:uid="{BF3FED95-B612-4BCA-BD78-1E54109BD14F}"/>
    <cellStyle name="Normal 5 5 6 5 3 2" xfId="18688" xr:uid="{ED9B632D-8BB8-4D00-89E7-25FD3F1D8F0B}"/>
    <cellStyle name="Normal 5 5 6 5 4" xfId="11344" xr:uid="{D3F290BF-C26E-48C6-A004-D3272EF765B9}"/>
    <cellStyle name="Normal 5 5 6 5 4 2" xfId="21521" xr:uid="{36EAC837-AE63-4AA4-875F-41ABAB498818}"/>
    <cellStyle name="Normal 5 5 6 5 5" xfId="25546" xr:uid="{CE9FDDDE-82D9-40BA-B645-742B33BDFD15}"/>
    <cellStyle name="Normal 5 5 6 5 6" xfId="13573" xr:uid="{2F037425-2641-47AC-9371-E0EE653C4792}"/>
    <cellStyle name="Normal 5 5 6 6" xfId="3401" xr:uid="{53917C62-E02D-4D8E-8D39-DBF6EED1C301}"/>
    <cellStyle name="Normal 5 5 6 6 2" xfId="7008" xr:uid="{E0EF83BB-394E-4FB5-BAE9-E9ACF9E40FA5}"/>
    <cellStyle name="Normal 5 5 6 6 2 2" xfId="27929" xr:uid="{67BBF523-739C-43B8-AAFD-E4EE5F58C033}"/>
    <cellStyle name="Normal 5 5 6 6 2 3" xfId="18496" xr:uid="{B51E01F3-C33A-44D4-8469-C634AADFAFE5}"/>
    <cellStyle name="Normal 5 5 6 6 3" xfId="11162" xr:uid="{5D42DFDF-D28B-498A-AFC9-FE2475907E8B}"/>
    <cellStyle name="Normal 5 5 6 6 3 2" xfId="21329" xr:uid="{11F88E4A-4708-4893-84E1-E149644757B5}"/>
    <cellStyle name="Normal 5 5 6 6 4" xfId="25885" xr:uid="{45479DA2-C864-4124-B185-3DA2EF3AE990}"/>
    <cellStyle name="Normal 5 5 6 6 5" xfId="15663" xr:uid="{E42BBB2B-F924-4154-A9F2-62A78052B8F0}"/>
    <cellStyle name="Normal 5 5 6 7" xfId="4452" xr:uid="{204A788C-391D-465F-A8D9-804D7DC831E7}"/>
    <cellStyle name="Normal 5 5 6 7 2" xfId="9846" xr:uid="{E707CC33-1339-47B5-B190-1B74A058E3C8}"/>
    <cellStyle name="Normal 5 5 6 7 2 2" xfId="19815" xr:uid="{135313F7-8E04-4E5D-AB2C-D225F748B284}"/>
    <cellStyle name="Normal 5 5 6 7 3" xfId="12430" xr:uid="{AA7E1039-7CA2-4A75-87BC-037C1E35173D}"/>
    <cellStyle name="Normal 5 5 6 7 3 2" xfId="22648" xr:uid="{487AE0EF-8A6F-41EF-801B-239FD6956A24}"/>
    <cellStyle name="Normal 5 5 6 7 4" xfId="27198" xr:uid="{F0D8EF9D-8F67-4335-AC4B-7449A7A1AEA1}"/>
    <cellStyle name="Normal 5 5 6 7 5" xfId="16982" xr:uid="{74D08F82-83AA-40D2-85EF-D4C23339D10D}"/>
    <cellStyle name="Normal 5 5 6 8" xfId="8167" xr:uid="{74E637B9-60E1-4A3E-A2A3-27EACACFA10D}"/>
    <cellStyle name="Normal 5 5 6 8 2" xfId="15274" xr:uid="{FDBEF439-1F91-41B3-92FD-FBE7A8060D5A}"/>
    <cellStyle name="Normal 5 5 6 9" xfId="8775" xr:uid="{14ABE319-643F-4CA5-87C7-70EFB223EA3E}"/>
    <cellStyle name="Normal 5 5 6 9 2" xfId="18107" xr:uid="{49A3DC3F-508F-4E1F-8290-AFE95CF8A955}"/>
    <cellStyle name="Normal 5 5 7" xfId="1402" xr:uid="{00000000-0005-0000-0000-00007A050000}"/>
    <cellStyle name="Normal 5 5 7 10" xfId="13226" xr:uid="{8A3B3AF8-557B-4F7C-976F-49C9C729786B}"/>
    <cellStyle name="Normal 5 5 7 2" xfId="1403" xr:uid="{00000000-0005-0000-0000-00007B050000}"/>
    <cellStyle name="Normal 5 5 7 2 2" xfId="2220" xr:uid="{C732C068-DA4D-4761-BE61-65D84F43DD15}"/>
    <cellStyle name="Normal 5 5 7 2 2 2" xfId="7377" xr:uid="{2F8AD482-A0DA-40BC-ABEB-59591A172C61}"/>
    <cellStyle name="Normal 5 5 7 2 2 2 2" xfId="28496" xr:uid="{338DC5FB-82B1-4162-9008-4DB65A46FEB9}"/>
    <cellStyle name="Normal 5 5 7 2 2 2 3" xfId="27116" xr:uid="{9CF979BE-C576-4F41-9A44-274609D1831F}"/>
    <cellStyle name="Normal 5 5 7 2 2 2 4" xfId="16215" xr:uid="{C44A39C7-322F-4193-BA32-55147689AFFA}"/>
    <cellStyle name="Normal 5 5 7 2 2 3" xfId="6080" xr:uid="{E38BA9DD-F175-4839-A9B9-A41926D648D1}"/>
    <cellStyle name="Normal 5 5 7 2 2 3 2" xfId="29110" xr:uid="{D2388F95-4A0E-4AEE-B5B2-837356836FA9}"/>
    <cellStyle name="Normal 5 5 7 2 2 3 3" xfId="19048" xr:uid="{B8A9ADBD-1D34-4EAA-9925-AD854AB4AE85}"/>
    <cellStyle name="Normal 5 5 7 2 2 4" xfId="11693" xr:uid="{0D7D96B6-D108-4D56-94FC-046B2089ECBB}"/>
    <cellStyle name="Normal 5 5 7 2 2 4 2" xfId="21881" xr:uid="{78B9E771-C7C5-4ED6-9FC5-76F69118817E}"/>
    <cellStyle name="Normal 5 5 7 2 2 5" xfId="23390" xr:uid="{A3AA7604-0C1F-42D6-AEF4-9D022B2C0AA6}"/>
    <cellStyle name="Normal 5 5 7 2 2 6" xfId="14082" xr:uid="{98E19704-061F-40B1-ACA7-D335AB8498A1}"/>
    <cellStyle name="Normal 5 5 7 2 3" xfId="5225" xr:uid="{ED194161-1FFA-4F47-9898-1D5ED95A87C1}"/>
    <cellStyle name="Normal 5 5 7 2 3 2" xfId="7014" xr:uid="{2C7C9CD6-A5B2-44CC-A5ED-FF781F8248BB}"/>
    <cellStyle name="Normal 5 5 7 2 3 3" xfId="28596" xr:uid="{C4E3CFA5-8900-4233-9353-39555A338048}"/>
    <cellStyle name="Normal 5 5 7 2 3 4" xfId="15280" xr:uid="{8EA09222-8462-4AAD-BCFC-B19E71E0CD5C}"/>
    <cellStyle name="Normal 5 5 7 2 4" xfId="5429" xr:uid="{1FF84036-CCA3-4F71-B799-4D961444707A}"/>
    <cellStyle name="Normal 5 5 7 2 4 2" xfId="27143" xr:uid="{9A393523-BD73-4442-89D7-345E0674A0F9}"/>
    <cellStyle name="Normal 5 5 7 2 4 3" xfId="27042" xr:uid="{053C9349-0EE6-4BD8-B924-E75AE8FF621B}"/>
    <cellStyle name="Normal 5 5 7 2 4 4" xfId="18113" xr:uid="{94C8497D-5536-47A3-88EC-1DD9D8AE3962}"/>
    <cellStyle name="Normal 5 5 7 2 5" xfId="10812" xr:uid="{7D4F875B-B620-45C1-B94C-15CFAEC99FA1}"/>
    <cellStyle name="Normal 5 5 7 2 5 2" xfId="29787" xr:uid="{258D9D24-6931-46F2-9E3D-744CEBBF3E59}"/>
    <cellStyle name="Normal 5 5 7 2 5 3" xfId="20946" xr:uid="{EC57B097-79A7-400D-9A68-E9394D944D09}"/>
    <cellStyle name="Normal 5 5 7 2 6" xfId="25061" xr:uid="{3EBF9620-36A8-4342-A1A0-412ED2E8A1AA}"/>
    <cellStyle name="Normal 5 5 7 2 7" xfId="13384" xr:uid="{EFE9388B-072C-4F18-BB21-21E1A146AD0E}"/>
    <cellStyle name="Normal 5 5 7 3" xfId="1404" xr:uid="{00000000-0005-0000-0000-00007C050000}"/>
    <cellStyle name="Normal 5 5 7 3 2" xfId="7015" xr:uid="{994B5CBB-1DDB-4D90-8D8D-61F599534199}"/>
    <cellStyle name="Normal 5 5 7 3 2 2" xfId="27150" xr:uid="{8830527E-817F-4B1C-AD23-307371E86AE6}"/>
    <cellStyle name="Normal 5 5 7 3 2 3" xfId="26300" xr:uid="{95994ADC-1633-41C8-B807-904F9EB42FAE}"/>
    <cellStyle name="Normal 5 5 7 3 2 4" xfId="15281" xr:uid="{422F85BB-8E51-4B58-93EB-0A39DA0C930E}"/>
    <cellStyle name="Normal 5 5 7 3 3" xfId="6081" xr:uid="{B82A61DA-37F9-423A-B8DE-51D825294AFD}"/>
    <cellStyle name="Normal 5 5 7 3 3 2" xfId="27832" xr:uid="{4A190F47-2B04-44AB-B9FB-E21CCAAADF3A}"/>
    <cellStyle name="Normal 5 5 7 3 3 3" xfId="27265" xr:uid="{DF987C6F-5267-4059-B714-C7BAC69CE53E}"/>
    <cellStyle name="Normal 5 5 7 3 3 4" xfId="18114" xr:uid="{1BC2E572-0E0D-426D-B766-F467AE97CC4D}"/>
    <cellStyle name="Normal 5 5 7 3 4" xfId="10813" xr:uid="{E3B87196-E67A-4DE0-8B56-CC75D0DF56C8}"/>
    <cellStyle name="Normal 5 5 7 3 4 2" xfId="29788" xr:uid="{F93CDC2A-35BF-4665-B580-1CE052922C04}"/>
    <cellStyle name="Normal 5 5 7 3 4 3" xfId="20947" xr:uid="{941F6ED3-8DE3-4781-9DB3-B61B9FA196DB}"/>
    <cellStyle name="Normal 5 5 7 3 5" xfId="23449" xr:uid="{E65389D7-C2D5-4FC9-8BB3-0F08E800FFC4}"/>
    <cellStyle name="Normal 5 5 7 3 6" xfId="13888" xr:uid="{ED19DC7E-B41F-4E9E-BD9A-CD66A2D2E935}"/>
    <cellStyle name="Normal 5 5 7 4" xfId="2219" xr:uid="{69A70B08-09B9-4D35-9385-E5EC65A6D3AF}"/>
    <cellStyle name="Normal 5 5 7 4 2" xfId="7376" xr:uid="{5DFB4494-6352-45FE-9EA4-B1B5C7EE65C4}"/>
    <cellStyle name="Normal 5 5 7 4 2 2" xfId="28726" xr:uid="{E8C78978-8E11-4DF8-9D3A-DB701BA04BF3}"/>
    <cellStyle name="Normal 5 5 7 4 2 3" xfId="18497" xr:uid="{55F8F1C5-B3A9-475F-BB49-419AC0AC0617}"/>
    <cellStyle name="Normal 5 5 7 4 3" xfId="6079" xr:uid="{B8B7DDC8-9B99-4E59-8E5A-50DFE186392E}"/>
    <cellStyle name="Normal 5 5 7 4 3 2" xfId="21330" xr:uid="{CCA864BA-7BA8-4521-927C-F9AC0C4D6DB4}"/>
    <cellStyle name="Normal 5 5 7 4 4" xfId="25947" xr:uid="{B3B6054E-3C50-4083-B9DD-6C33ADE4AA8D}"/>
    <cellStyle name="Normal 5 5 7 4 5" xfId="15664" xr:uid="{3D47A154-63E4-4C26-A30F-03B5E8A870CC}"/>
    <cellStyle name="Normal 5 5 7 5" xfId="4453" xr:uid="{BD71D4F0-087D-4A15-B5FC-C605CDF017F9}"/>
    <cellStyle name="Normal 5 5 7 5 2" xfId="7013" xr:uid="{78ACEF21-7654-4537-B7D8-640FE522CFD0}"/>
    <cellStyle name="Normal 5 5 7 5 2 2" xfId="29339" xr:uid="{500C0F34-D39D-4996-8F8C-ECC89EE870A4}"/>
    <cellStyle name="Normal 5 5 7 5 2 3" xfId="19816" xr:uid="{145D775C-C10C-4F4F-903B-13738698889E}"/>
    <cellStyle name="Normal 5 5 7 5 3" xfId="12431" xr:uid="{766E4B9E-BBE5-4417-AD6B-394843762C83}"/>
    <cellStyle name="Normal 5 5 7 5 3 2" xfId="22649" xr:uid="{6920E6A4-2C0D-4141-BFF7-7AE7322841A6}"/>
    <cellStyle name="Normal 5 5 7 5 4" xfId="24529" xr:uid="{45E23A3A-8BB6-4922-9BAB-1BE76A47D7C4}"/>
    <cellStyle name="Normal 5 5 7 5 5" xfId="16983" xr:uid="{A57D9172-5EDF-44B5-8916-DF9005E53105}"/>
    <cellStyle name="Normal 5 5 7 6" xfId="5349" xr:uid="{0F683F4F-AE97-42EC-B82B-11E9B7C51D84}"/>
    <cellStyle name="Normal 5 5 7 6 2" xfId="28127" xr:uid="{D49CB08B-35BA-4A94-8F72-BB70909B6602}"/>
    <cellStyle name="Normal 5 5 7 6 3" xfId="28572" xr:uid="{9F090C69-AE00-4656-A075-EB1213CF6518}"/>
    <cellStyle name="Normal 5 5 7 6 4" xfId="15279" xr:uid="{008E712B-D74E-4C19-B070-CDF206607E45}"/>
    <cellStyle name="Normal 5 5 7 7" xfId="8777" xr:uid="{C0DF63B0-B29C-46BF-AA19-6CCF918DB0E5}"/>
    <cellStyle name="Normal 5 5 7 7 2" xfId="27704" xr:uid="{B3DF6EB2-4731-4852-BD81-B649F59885B5}"/>
    <cellStyle name="Normal 5 5 7 7 3" xfId="18112" xr:uid="{48C47F69-7828-4C69-9CCB-9C62A92FFD9D}"/>
    <cellStyle name="Normal 5 5 7 8" xfId="10811" xr:uid="{67F33222-6211-4F21-BCB2-FC60D28557C8}"/>
    <cellStyle name="Normal 5 5 7 8 2" xfId="20945" xr:uid="{1AF2E49F-EA74-49E5-91E4-4AC36258FE78}"/>
    <cellStyle name="Normal 5 5 7 9" xfId="24412" xr:uid="{607E55F4-CD2E-4A17-BB38-83852FBF0893}"/>
    <cellStyle name="Normal 5 5 8" xfId="1405" xr:uid="{00000000-0005-0000-0000-00007D050000}"/>
    <cellStyle name="Normal 5 5 8 10" xfId="13227" xr:uid="{324550B3-03ED-4A2D-BFAF-BE9505EFD81F}"/>
    <cellStyle name="Normal 5 5 8 2" xfId="1406" xr:uid="{00000000-0005-0000-0000-00007E050000}"/>
    <cellStyle name="Normal 5 5 8 2 2" xfId="2222" xr:uid="{5D28E1F5-77E5-40DD-BCE2-4174F023558F}"/>
    <cellStyle name="Normal 5 5 8 2 2 2" xfId="7379" xr:uid="{E0FD9F6F-CBCF-4A23-9C45-DB308C58A78F}"/>
    <cellStyle name="Normal 5 5 8 2 2 2 2" xfId="26512" xr:uid="{8AA57A7F-CBB0-46DE-B2B5-8217C9387E07}"/>
    <cellStyle name="Normal 5 5 8 2 2 2 3" xfId="28565" xr:uid="{5F96C27C-5994-473F-B3AF-C49A5292EDC9}"/>
    <cellStyle name="Normal 5 5 8 2 2 2 4" xfId="16216" xr:uid="{FAACCE74-D05A-492F-9269-29ADBCD9F18E}"/>
    <cellStyle name="Normal 5 5 8 2 2 3" xfId="6083" xr:uid="{F45E5A78-99B4-4FC0-8ED8-052F739F822A}"/>
    <cellStyle name="Normal 5 5 8 2 2 3 2" xfId="29111" xr:uid="{8A410AA0-A051-40F6-BDAE-1CBF101C7A0B}"/>
    <cellStyle name="Normal 5 5 8 2 2 3 3" xfId="19049" xr:uid="{15E8AA1C-78A9-4578-BA65-789A7E17026F}"/>
    <cellStyle name="Normal 5 5 8 2 2 4" xfId="11694" xr:uid="{180229CC-137F-4383-892B-9DD07724BA2A}"/>
    <cellStyle name="Normal 5 5 8 2 2 4 2" xfId="21882" xr:uid="{BF685392-57C6-4316-ABFC-8B993947BC2D}"/>
    <cellStyle name="Normal 5 5 8 2 2 5" xfId="25877" xr:uid="{6C0BF998-D752-4B08-A5B6-BDC9FDB3CA87}"/>
    <cellStyle name="Normal 5 5 8 2 2 6" xfId="14083" xr:uid="{8C7C0C4D-36CD-443E-9D34-5D0BB5E57464}"/>
    <cellStyle name="Normal 5 5 8 2 3" xfId="5226" xr:uid="{67E1F2EF-7BA6-405E-9D5D-02C9D1B3A1FE}"/>
    <cellStyle name="Normal 5 5 8 2 3 2" xfId="7017" xr:uid="{7C8232EE-6896-4B09-A303-8A368AC5D828}"/>
    <cellStyle name="Normal 5 5 8 2 3 3" xfId="26315" xr:uid="{7C99E5FB-9BDC-42B5-9283-C2F7A7E9FB85}"/>
    <cellStyle name="Normal 5 5 8 2 3 4" xfId="15283" xr:uid="{805C2F26-EA80-4732-9679-DB973494431B}"/>
    <cellStyle name="Normal 5 5 8 2 4" xfId="5430" xr:uid="{E56FAC4E-FC66-461E-8773-92AD3A8CF352}"/>
    <cellStyle name="Normal 5 5 8 2 4 2" xfId="26389" xr:uid="{677A0320-E520-4BB2-B615-A000A3B86C00}"/>
    <cellStyle name="Normal 5 5 8 2 4 3" xfId="28990" xr:uid="{EE908552-462D-4369-A74E-F1EBA61A851D}"/>
    <cellStyle name="Normal 5 5 8 2 4 4" xfId="18116" xr:uid="{2AD5CE2D-D723-4A04-B9CF-393094B7344B}"/>
    <cellStyle name="Normal 5 5 8 2 5" xfId="10815" xr:uid="{930E203E-5B90-4D4A-9A36-EF02831D197A}"/>
    <cellStyle name="Normal 5 5 8 2 5 2" xfId="29789" xr:uid="{2694F196-081F-48BE-91D2-FF4D7A8B5195}"/>
    <cellStyle name="Normal 5 5 8 2 5 3" xfId="20949" xr:uid="{EF14D437-A59A-48EF-A901-97EC21D60A67}"/>
    <cellStyle name="Normal 5 5 8 2 6" xfId="24936" xr:uid="{0AEFA7AA-85FA-4535-B351-5E148732C464}"/>
    <cellStyle name="Normal 5 5 8 2 7" xfId="13385" xr:uid="{661D5C20-53D4-411E-A16F-8E55EC4D0D1C}"/>
    <cellStyle name="Normal 5 5 8 3" xfId="1407" xr:uid="{00000000-0005-0000-0000-00007F050000}"/>
    <cellStyle name="Normal 5 5 8 3 2" xfId="7018" xr:uid="{BCBC64EB-A0A7-4428-B8F1-FFAC84731B5D}"/>
    <cellStyle name="Normal 5 5 8 3 2 2" xfId="27529" xr:uid="{1F60FD16-B26B-42FF-8919-C46E5472AED8}"/>
    <cellStyle name="Normal 5 5 8 3 2 3" xfId="27593" xr:uid="{97AB88C1-0362-4A42-B4A6-BF6D89B7F527}"/>
    <cellStyle name="Normal 5 5 8 3 2 4" xfId="15284" xr:uid="{BC03C927-7156-48E2-9FC1-8233CB266DE9}"/>
    <cellStyle name="Normal 5 5 8 3 3" xfId="6084" xr:uid="{5F198FC0-9DC4-408A-A7CD-9FA81FD1B0A2}"/>
    <cellStyle name="Normal 5 5 8 3 3 2" xfId="28366" xr:uid="{915678C4-3636-43C3-A1B7-DE8522423E1E}"/>
    <cellStyle name="Normal 5 5 8 3 3 3" xfId="28497" xr:uid="{23CEB46B-D695-4ACD-9DB0-F2D1FF7BC19D}"/>
    <cellStyle name="Normal 5 5 8 3 3 4" xfId="18117" xr:uid="{6C1A4519-591F-461A-BD4A-6DB21379547B}"/>
    <cellStyle name="Normal 5 5 8 3 4" xfId="10816" xr:uid="{38846ED0-B66A-4B98-A3EC-B7ACE93FD39E}"/>
    <cellStyle name="Normal 5 5 8 3 4 2" xfId="29790" xr:uid="{43502000-3ACC-420B-8DD0-BCB74043F995}"/>
    <cellStyle name="Normal 5 5 8 3 4 3" xfId="20950" xr:uid="{5EF6759C-6F1B-4099-846F-5EA1609FFDF0}"/>
    <cellStyle name="Normal 5 5 8 3 5" xfId="25238" xr:uid="{5B90ED95-D259-48F4-8480-69EE6F53A20E}"/>
    <cellStyle name="Normal 5 5 8 3 6" xfId="13889" xr:uid="{938F71BE-5D72-4560-9C25-1D74A34AEBD2}"/>
    <cellStyle name="Normal 5 5 8 4" xfId="2221" xr:uid="{E004AC15-FD15-4465-92DD-90DE97EA63CB}"/>
    <cellStyle name="Normal 5 5 8 4 2" xfId="7378" xr:uid="{CA3171FB-F026-4C94-9689-C439D850DB1A}"/>
    <cellStyle name="Normal 5 5 8 4 2 2" xfId="28002" xr:uid="{0D010979-5DF7-408F-9787-27254E8BEF07}"/>
    <cellStyle name="Normal 5 5 8 4 2 3" xfId="18498" xr:uid="{34336E91-4F5E-4A64-B429-9807519A02EE}"/>
    <cellStyle name="Normal 5 5 8 4 3" xfId="6082" xr:uid="{E5E5C50F-26CB-43BC-8E72-3E638BBB9F07}"/>
    <cellStyle name="Normal 5 5 8 4 3 2" xfId="21331" xr:uid="{072E3254-EEBE-4706-8A1E-D7CEF8E9F872}"/>
    <cellStyle name="Normal 5 5 8 4 4" xfId="25674" xr:uid="{4B52E61F-F529-4137-9396-EBA859CDD0CB}"/>
    <cellStyle name="Normal 5 5 8 4 5" xfId="15665" xr:uid="{3E2824E7-9B74-44EB-9FBF-7251846CBB93}"/>
    <cellStyle name="Normal 5 5 8 5" xfId="4454" xr:uid="{0E348270-576E-47CE-901B-AB99BC999E33}"/>
    <cellStyle name="Normal 5 5 8 5 2" xfId="7016" xr:uid="{702BE383-263B-460C-95B4-9E7993C0D97A}"/>
    <cellStyle name="Normal 5 5 8 5 2 2" xfId="29340" xr:uid="{ECE8C48D-0F2F-486E-838C-2F5A297FFB1E}"/>
    <cellStyle name="Normal 5 5 8 5 2 3" xfId="19817" xr:uid="{570ED266-F3A4-4F8C-BA07-444764B8CEE0}"/>
    <cellStyle name="Normal 5 5 8 5 3" xfId="12432" xr:uid="{6B36EDC6-780D-4CC0-95B4-4D7A64A506B1}"/>
    <cellStyle name="Normal 5 5 8 5 3 2" xfId="22650" xr:uid="{2359520D-8048-4208-A7C9-32494F388072}"/>
    <cellStyle name="Normal 5 5 8 5 4" xfId="23606" xr:uid="{31DCA8D4-E786-402E-9E8D-1C4ED21EA84B}"/>
    <cellStyle name="Normal 5 5 8 5 5" xfId="16984" xr:uid="{455045A3-9212-4BFA-A89D-E3AB426365A1}"/>
    <cellStyle name="Normal 5 5 8 6" xfId="5350" xr:uid="{6673AF6F-2772-4421-B814-0DC79D232048}"/>
    <cellStyle name="Normal 5 5 8 6 2" xfId="29083" xr:uid="{64D5C7B4-D8AA-4C34-A068-1A5D3FDC3074}"/>
    <cellStyle name="Normal 5 5 8 6 3" xfId="26674" xr:uid="{64C98813-5A94-4901-A8BF-D0165BF5CABB}"/>
    <cellStyle name="Normal 5 5 8 6 4" xfId="15282" xr:uid="{DC94E75F-B42A-4D5E-8161-C3C2FABFE1E9}"/>
    <cellStyle name="Normal 5 5 8 7" xfId="8778" xr:uid="{979445C4-B4F2-4F37-AE3E-DD5F98668128}"/>
    <cellStyle name="Normal 5 5 8 7 2" xfId="26637" xr:uid="{64D264BD-6220-42E5-86AB-B96C753B12F2}"/>
    <cellStyle name="Normal 5 5 8 7 3" xfId="18115" xr:uid="{F82322C7-2A8B-430A-830C-CC9DE32028BB}"/>
    <cellStyle name="Normal 5 5 8 8" xfId="10814" xr:uid="{6E14AC86-27EB-4C6D-91E5-005C854D875E}"/>
    <cellStyle name="Normal 5 5 8 8 2" xfId="20948" xr:uid="{2D6E8983-391D-4E95-9B8D-A889EF053A29}"/>
    <cellStyle name="Normal 5 5 8 9" xfId="24266" xr:uid="{FF75E1F8-55DB-46DE-AB32-E80112FA98F6}"/>
    <cellStyle name="Normal 5 5 9" xfId="1408" xr:uid="{00000000-0005-0000-0000-000080050000}"/>
    <cellStyle name="Normal 5 5 9 2" xfId="1409" xr:uid="{00000000-0005-0000-0000-000081050000}"/>
    <cellStyle name="Normal 5 5 9 3" xfId="1410" xr:uid="{00000000-0005-0000-0000-000082050000}"/>
    <cellStyle name="Normal 5 6" xfId="1411" xr:uid="{00000000-0005-0000-0000-000083050000}"/>
    <cellStyle name="Normal 5 6 2" xfId="29966" xr:uid="{360C2980-2FD4-484B-9160-7D09A7175A55}"/>
    <cellStyle name="Normal 6" xfId="1412" xr:uid="{00000000-0005-0000-0000-000084050000}"/>
    <cellStyle name="Normal 6 2" xfId="1413" xr:uid="{00000000-0005-0000-0000-000085050000}"/>
    <cellStyle name="Normal 6 2 2" xfId="1414" xr:uid="{00000000-0005-0000-0000-000086050000}"/>
    <cellStyle name="Normal 6 2 2 2" xfId="29907" xr:uid="{3EFA7150-E9F8-495A-98A7-E44B8C560843}"/>
    <cellStyle name="Normal 6 2 3" xfId="1415" xr:uid="{00000000-0005-0000-0000-000087050000}"/>
    <cellStyle name="Normal 6 2 4" xfId="1416" xr:uid="{00000000-0005-0000-0000-000088050000}"/>
    <cellStyle name="Normal 6 2 4 2" xfId="1417" xr:uid="{00000000-0005-0000-0000-000089050000}"/>
    <cellStyle name="Normal 6 2 4 2 2" xfId="1418" xr:uid="{00000000-0005-0000-0000-00008A050000}"/>
    <cellStyle name="Normal 6 2 4 2 3" xfId="4062" xr:uid="{A936A8E2-E529-4B51-BA67-CC904A88BC2A}"/>
    <cellStyle name="Normal 6 2 4 2 3 2" xfId="4126" xr:uid="{58B07FAF-FF88-4BFC-A069-2623AFB6C2C0}"/>
    <cellStyle name="Normal 6 2 4 3" xfId="1419" xr:uid="{00000000-0005-0000-0000-00008B050000}"/>
    <cellStyle name="Normal 6 2 5" xfId="1420" xr:uid="{00000000-0005-0000-0000-00008C050000}"/>
    <cellStyle name="Normal 6 3" xfId="1421" xr:uid="{00000000-0005-0000-0000-00008D050000}"/>
    <cellStyle name="Normal 6 3 2" xfId="1422" xr:uid="{00000000-0005-0000-0000-00008E050000}"/>
    <cellStyle name="Normal 6 3 3" xfId="1423" xr:uid="{00000000-0005-0000-0000-00008F050000}"/>
    <cellStyle name="Normal 6 3 3 2" xfId="1424" xr:uid="{00000000-0005-0000-0000-000090050000}"/>
    <cellStyle name="Normal 6 3 3 3" xfId="1425" xr:uid="{00000000-0005-0000-0000-000091050000}"/>
    <cellStyle name="Normal 6 3 3 3 2" xfId="1426" xr:uid="{00000000-0005-0000-0000-000092050000}"/>
    <cellStyle name="Normal 6 3 3 3 2 2" xfId="1427" xr:uid="{00000000-0005-0000-0000-000093050000}"/>
    <cellStyle name="Normal 6 3 3 3 2 3" xfId="1428" xr:uid="{00000000-0005-0000-0000-000094050000}"/>
    <cellStyle name="Normal 6 3 3 3 2 3 2" xfId="1429" xr:uid="{00000000-0005-0000-0000-000095050000}"/>
    <cellStyle name="Normal 6 3 3 3 2 3 2 2" xfId="1430" xr:uid="{00000000-0005-0000-0000-000096050000}"/>
    <cellStyle name="Normal 6 3 3 3 2 3 2 2 2" xfId="23287" xr:uid="{0E987AAC-FF8F-4120-A9B3-411CBC0079D9}"/>
    <cellStyle name="Normal 6 3 3 3 2 3 2 2 3" xfId="23652" xr:uid="{A0BE43D0-ECBE-49FE-8F67-D428F7014CF4}"/>
    <cellStyle name="Normal 6 3 3 3 2 3 2 3" xfId="1431" xr:uid="{00000000-0005-0000-0000-000097050000}"/>
    <cellStyle name="Normal 6 3 3 3 2 3 2 3 2" xfId="1432" xr:uid="{00000000-0005-0000-0000-000098050000}"/>
    <cellStyle name="Normal 6 3 3 3 2 3 2 3 3" xfId="4063" xr:uid="{D2DAC0D7-9A6A-40CC-80CA-CFA654106015}"/>
    <cellStyle name="Normal 6 3 3 3 2 3 2 3 3 2" xfId="4141" xr:uid="{5D3499E0-B057-4422-A310-92E3EAFF1119}"/>
    <cellStyle name="Normal 6 3 3 3 2 3 2 4" xfId="24284" xr:uid="{85E98E0B-20D4-4C34-BA6A-6168D909DDEF}"/>
    <cellStyle name="Normal 6 3 3 3 2 3 3" xfId="1433" xr:uid="{00000000-0005-0000-0000-000099050000}"/>
    <cellStyle name="Normal 6 3 3 3 2 3 4" xfId="2407" xr:uid="{F808580E-5DB0-4825-854E-62D77EF021F9}"/>
    <cellStyle name="Normal 6 3 3 3 2 3 4 2" xfId="3768" xr:uid="{84C0A118-A5CA-451A-807D-223906292772}"/>
    <cellStyle name="Normal 6 3 3 3 2 3 5" xfId="3169" xr:uid="{90FAA0ED-486D-4079-86A9-0DF2B7D72372}"/>
    <cellStyle name="Normal 6 3 3 3 2 3 5 2" xfId="5070" xr:uid="{BDCD5B75-6E99-4021-B24A-E4B0379174C3}"/>
    <cellStyle name="Normal 6 3 3 3 2 3 6" xfId="4456" xr:uid="{FE3DB15B-6A9A-4E56-AC3A-71DBD60A3ECE}"/>
    <cellStyle name="Normal 6 3 3 3 2 3 6 2" xfId="5092" xr:uid="{F2034065-25FE-4EAC-8339-F6F59E28BB10}"/>
    <cellStyle name="Normal 6 3 3 3 2 4" xfId="1434" xr:uid="{00000000-0005-0000-0000-00009A050000}"/>
    <cellStyle name="Normal 6 3 3 3 2 4 2" xfId="3767" xr:uid="{8EA424D1-7372-4743-9ABB-465F4BD7C876}"/>
    <cellStyle name="Normal 6 3 3 3 2 4 3" xfId="2768" xr:uid="{3DB7F9E5-2712-4716-8F9D-FDA00317F705}"/>
    <cellStyle name="Normal 6 3 3 3 2 4 3 2" xfId="29949" xr:uid="{D9255981-635A-4F89-B49D-1EAEEEA6E638}"/>
    <cellStyle name="Normal 6 3 3 3 2 4 3 3" xfId="29936" xr:uid="{322EE455-8422-4715-8AAC-B3D067EA6769}"/>
    <cellStyle name="Normal 6 3 3 3 2 4 3 3 2" xfId="29976" xr:uid="{48E5A577-7297-43C5-8ACE-0CB7EA319A76}"/>
    <cellStyle name="Normal 6 3 3 3 2 5" xfId="3168" xr:uid="{DFB6B3DB-F997-42C4-86C8-3F2F457F6201}"/>
    <cellStyle name="Normal 6 3 3 3 2 5 2" xfId="5027" xr:uid="{70F6E239-CA57-463F-870D-C379C851B7D9}"/>
    <cellStyle name="Normal 6 3 3 3 2 6" xfId="4455" xr:uid="{414A03F8-D57B-4087-80E7-0784B6DAED6C}"/>
    <cellStyle name="Normal 6 3 3 3 2 6 2" xfId="4122" xr:uid="{648EE6B0-6893-4BF5-A859-24A08BB069DC}"/>
    <cellStyle name="Normal 6 3 3 3 3" xfId="1435" xr:uid="{00000000-0005-0000-0000-00009B050000}"/>
    <cellStyle name="Normal 6 3 3 3 4" xfId="1436" xr:uid="{00000000-0005-0000-0000-00009C050000}"/>
    <cellStyle name="Normal 6 3 3 3 4 2" xfId="1437" xr:uid="{00000000-0005-0000-0000-00009D050000}"/>
    <cellStyle name="Normal 6 3 3 3 4 2 2" xfId="1438" xr:uid="{00000000-0005-0000-0000-00009E050000}"/>
    <cellStyle name="Normal 6 3 3 3 4 2 2 2" xfId="1439" xr:uid="{00000000-0005-0000-0000-00009F050000}"/>
    <cellStyle name="Normal 6 3 3 3 4 2 2 2 2" xfId="1440" xr:uid="{00000000-0005-0000-0000-0000A0050000}"/>
    <cellStyle name="Normal 6 3 3 3 4 2 2 2 3" xfId="4064" xr:uid="{2BA609C8-7A79-445C-A138-699F6A8331B1}"/>
    <cellStyle name="Normal 6 3 3 3 4 2 2 2 3 2" xfId="4174" xr:uid="{1CB021FB-D9D6-49FF-9B2F-A20E822A905A}"/>
    <cellStyle name="Normal 6 3 3 3 4 2 2 2 4" xfId="23264" xr:uid="{82ADEE5A-CE49-46EF-AD2C-573A2719DED7}"/>
    <cellStyle name="Normal 6 3 3 3 4 2 2 3" xfId="2223" xr:uid="{3355816F-608E-49DA-BCBA-3F8AE28F2AD7}"/>
    <cellStyle name="Normal 6 3 3 3 4 2 2 4" xfId="26173" xr:uid="{A71D3A35-A4A2-43DD-AA68-5F8224565D16}"/>
    <cellStyle name="Normal 6 3 3 3 4 2 3" xfId="1441" xr:uid="{00000000-0005-0000-0000-0000A1050000}"/>
    <cellStyle name="Normal 6 3 3 3 4 2 3 2" xfId="1442" xr:uid="{00000000-0005-0000-0000-0000A2050000}"/>
    <cellStyle name="Normal 6 3 3 3 4 2 3 2 2" xfId="26142" xr:uid="{EDA9AFB0-5E83-49E9-80E8-5AE210EDED1F}"/>
    <cellStyle name="Normal 6 3 3 3 4 2 3 2 3" xfId="24131" xr:uid="{AE374B46-61A4-477F-92B4-8E6EE1378D65}"/>
    <cellStyle name="Normal 6 3 3 3 4 2 3 3" xfId="1443" xr:uid="{00000000-0005-0000-0000-0000A3050000}"/>
    <cellStyle name="Normal 6 3 3 3 4 2 3 3 2" xfId="26257" xr:uid="{284923A6-BCE0-47E4-945D-390F32BC5B62}"/>
    <cellStyle name="Normal 6 3 3 3 4 2 3 3 3" xfId="24795" xr:uid="{6766743F-4757-46D9-A235-349F78FB2B7A}"/>
    <cellStyle name="Normal 6 3 3 3 4 2 3 4" xfId="2224" xr:uid="{33D0B7D0-6CEC-482B-AA4F-F7B5DC4A5BDB}"/>
    <cellStyle name="Normal 6 3 3 3 4 2 3 4 2" xfId="4179" xr:uid="{E894CFEC-B13F-4DB2-AB6E-8B13AD3E0C9A}"/>
    <cellStyle name="Normal 6 3 3 3 4 2 3 5" xfId="26255" xr:uid="{4FCBB7C6-E629-4327-94EC-DC293322AD34}"/>
    <cellStyle name="Normal 6 3 3 3 4 2 4" xfId="26114" xr:uid="{5E713DE3-61D6-4975-9CA9-9CA38E4D315E}"/>
    <cellStyle name="Normal 6 3 3 3 4 3" xfId="1444" xr:uid="{00000000-0005-0000-0000-0000A4050000}"/>
    <cellStyle name="Normal 6 3 3 3 4 4" xfId="2408" xr:uid="{16069C1C-CD39-4522-96C6-B6A37DA0084C}"/>
    <cellStyle name="Normal 6 3 3 3 4 4 2" xfId="3769" xr:uid="{596DA2E5-EB2B-4ADA-8C52-0D9C911CB1B0}"/>
    <cellStyle name="Normal 6 3 3 3 4 5" xfId="3170" xr:uid="{2D7763EA-04CD-4AEE-93E4-3057B6D994DD}"/>
    <cellStyle name="Normal 6 3 3 3 4 5 2" xfId="5062" xr:uid="{E849471D-9AC0-4D5A-ACC5-8F0B7AB6C02A}"/>
    <cellStyle name="Normal 6 3 3 3 4 6" xfId="4457" xr:uid="{8C4333C1-1295-4A42-9FC8-CE1C18F9C779}"/>
    <cellStyle name="Normal 6 3 3 3 4 6 2" xfId="4101" xr:uid="{2D0B23F9-2F4A-4D69-873A-1F969555BC5F}"/>
    <cellStyle name="Normal 6 3 3 3 5" xfId="1445" xr:uid="{00000000-0005-0000-0000-0000A5050000}"/>
    <cellStyle name="Normal 6 3 3 3 5 2" xfId="1446" xr:uid="{00000000-0005-0000-0000-0000A6050000}"/>
    <cellStyle name="Normal 6 3 3 3 5 3" xfId="1447" xr:uid="{00000000-0005-0000-0000-0000A7050000}"/>
    <cellStyle name="Normal 6 3 3 3 5 3 2" xfId="4125" xr:uid="{9AC67F90-1C73-4375-AA18-080F496CA4ED}"/>
    <cellStyle name="Normal 6 3 3 3 5 3 2 2" xfId="27736" xr:uid="{3F95769F-C9CA-4E4A-BA81-D59E9D7328E3}"/>
    <cellStyle name="Normal 6 3 3 3 5 3 3" xfId="4065" xr:uid="{A28ACA65-7ED9-410E-B71B-6162386A6A0E}"/>
    <cellStyle name="Normal 6 3 3 3 5 3 3 2" xfId="25417" xr:uid="{DB4A55AC-15AA-4675-BF52-F6BB3E076E7D}"/>
    <cellStyle name="Normal 6 3 3 3 5 4" xfId="24782" xr:uid="{905C41AA-6698-4681-8DFB-E9F57148BEA4}"/>
    <cellStyle name="Normal 6 3 3 4" xfId="1448" xr:uid="{00000000-0005-0000-0000-0000A8050000}"/>
    <cellStyle name="Normal 6 3 3 4 2" xfId="1449" xr:uid="{00000000-0005-0000-0000-0000A9050000}"/>
    <cellStyle name="Normal 6 3 3 4 3" xfId="1450" xr:uid="{00000000-0005-0000-0000-0000AA050000}"/>
    <cellStyle name="Normal 6 3 3 4 3 2" xfId="1451" xr:uid="{00000000-0005-0000-0000-0000AB050000}"/>
    <cellStyle name="Normal 6 3 3 4 3 2 2" xfId="1452" xr:uid="{00000000-0005-0000-0000-0000AC050000}"/>
    <cellStyle name="Normal 6 3 3 4 3 2 2 2" xfId="24391" xr:uid="{AA082824-8A8A-4909-8680-7628517E6999}"/>
    <cellStyle name="Normal 6 3 3 4 3 2 2 3" xfId="23504" xr:uid="{B8F2C022-8D0A-4C12-A2D3-FF845B06FBDC}"/>
    <cellStyle name="Normal 6 3 3 4 3 2 3" xfId="1453" xr:uid="{00000000-0005-0000-0000-0000AD050000}"/>
    <cellStyle name="Normal 6 3 3 4 3 2 3 2" xfId="1454" xr:uid="{00000000-0005-0000-0000-0000AE050000}"/>
    <cellStyle name="Normal 6 3 3 4 3 2 3 3" xfId="4066" xr:uid="{C8B3F925-1C06-49C3-A202-3AFBE782729F}"/>
    <cellStyle name="Normal 6 3 3 4 3 2 3 3 2" xfId="4160" xr:uid="{5AE0A2DF-5939-4BBA-A91C-DBDDA8F766DE}"/>
    <cellStyle name="Normal 6 3 3 4 3 2 4" xfId="26187" xr:uid="{3ED476C7-AB30-414C-B263-9A4A3BFBF762}"/>
    <cellStyle name="Normal 6 3 3 4 3 3" xfId="1455" xr:uid="{00000000-0005-0000-0000-0000AF050000}"/>
    <cellStyle name="Normal 6 3 3 4 3 4" xfId="2409" xr:uid="{B824324E-F961-46A7-B11A-670060BA2D78}"/>
    <cellStyle name="Normal 6 3 3 4 3 4 2" xfId="3770" xr:uid="{FBE71E25-BF9C-48B7-AD52-99A8D02242EB}"/>
    <cellStyle name="Normal 6 3 3 4 3 5" xfId="3172" xr:uid="{AC6D41F4-667F-4116-B68A-278A247C4EDB}"/>
    <cellStyle name="Normal 6 3 3 4 3 5 2" xfId="4279" xr:uid="{F3BE98E2-886E-4422-99C2-8A6C7BF877C3}"/>
    <cellStyle name="Normal 6 3 3 4 3 6" xfId="4459" xr:uid="{239352C7-8704-4462-8F1A-7FF73720C554}"/>
    <cellStyle name="Normal 6 3 3 4 3 6 2" xfId="4137" xr:uid="{E0F6C9D7-8D2D-404C-9A7E-00891B7ADBA7}"/>
    <cellStyle name="Normal 6 3 3 4 4" xfId="1456" xr:uid="{00000000-0005-0000-0000-0000B0050000}"/>
    <cellStyle name="Normal 6 3 3 4 4 2" xfId="1457" xr:uid="{00000000-0005-0000-0000-0000B1050000}"/>
    <cellStyle name="Normal 6 3 3 4 4 3" xfId="4067" xr:uid="{D3B36EDA-2591-4341-B836-F84558161AA2}"/>
    <cellStyle name="Normal 6 3 3 4 4 3 2" xfId="4131" xr:uid="{4441C60F-2572-4C0B-BC73-077E5011DA46}"/>
    <cellStyle name="Normal 6 3 3 4 5" xfId="3171" xr:uid="{64B37387-971E-481E-940A-879C7547D79B}"/>
    <cellStyle name="Normal 6 3 3 4 5 2" xfId="4201" xr:uid="{725B4E78-B259-44BB-B037-CB56B15DC081}"/>
    <cellStyle name="Normal 6 3 3 4 6" xfId="4458" xr:uid="{8E4783CF-B2CC-473E-A9F5-BD7D2E2849A0}"/>
    <cellStyle name="Normal 6 3 3 4 6 2" xfId="4123" xr:uid="{00B3D6F3-6B3E-4E55-BA5D-C4FA81EC1A0B}"/>
    <cellStyle name="Normal 6 3 3 5" xfId="1458" xr:uid="{00000000-0005-0000-0000-0000B2050000}"/>
    <cellStyle name="Normal 6 3 3 5 2" xfId="5079" xr:uid="{A31F2FA3-D1FC-4D70-9566-25482F747CD3}"/>
    <cellStyle name="Normal 6 3 4" xfId="1459" xr:uid="{00000000-0005-0000-0000-0000B3050000}"/>
    <cellStyle name="Normal 6 3 4 2" xfId="1460" xr:uid="{00000000-0005-0000-0000-0000B4050000}"/>
    <cellStyle name="Normal 6 3 4 3" xfId="1461" xr:uid="{00000000-0005-0000-0000-0000B5050000}"/>
    <cellStyle name="Normal 6 3 4 3 2" xfId="1462" xr:uid="{00000000-0005-0000-0000-0000B6050000}"/>
    <cellStyle name="Normal 6 3 4 3 2 2" xfId="1463" xr:uid="{00000000-0005-0000-0000-0000B7050000}"/>
    <cellStyle name="Normal 6 3 4 3 2 2 2" xfId="24415" xr:uid="{2453E742-9871-489E-B493-C15DE02C2F5A}"/>
    <cellStyle name="Normal 6 3 4 3 2 2 3" xfId="25501" xr:uid="{48CB46AA-24FA-408C-9F22-54EF886F98E0}"/>
    <cellStyle name="Normal 6 3 4 3 2 3" xfId="1464" xr:uid="{00000000-0005-0000-0000-0000B8050000}"/>
    <cellStyle name="Normal 6 3 4 3 2 3 2" xfId="1465" xr:uid="{00000000-0005-0000-0000-0000B9050000}"/>
    <cellStyle name="Normal 6 3 4 3 2 3 3" xfId="4068" xr:uid="{FF02A929-092D-4A58-B988-772D6A070F8D}"/>
    <cellStyle name="Normal 6 3 4 3 2 3 3 2" xfId="4120" xr:uid="{5C308F74-B89F-4680-B2F5-A6CA1BD7F3F0}"/>
    <cellStyle name="Normal 6 3 4 3 2 4" xfId="25465" xr:uid="{D2F7511A-44A7-4943-9C4D-523161B67DDB}"/>
    <cellStyle name="Normal 6 3 4 3 3" xfId="1466" xr:uid="{00000000-0005-0000-0000-0000BA050000}"/>
    <cellStyle name="Normal 6 3 4 3 4" xfId="2410" xr:uid="{4B54B4C4-BE13-40F9-9AAD-1E26E419D5CD}"/>
    <cellStyle name="Normal 6 3 4 3 4 2" xfId="3772" xr:uid="{EE524DFB-84B3-4714-923D-8B8BF6AE22F0}"/>
    <cellStyle name="Normal 6 3 4 3 5" xfId="3174" xr:uid="{3F2DBBC3-80EF-4E83-B2BE-31A706F2A957}"/>
    <cellStyle name="Normal 6 3 4 3 5 2" xfId="5031" xr:uid="{78982874-6A6F-4326-A48A-2ABE58CDF54E}"/>
    <cellStyle name="Normal 6 3 4 3 6" xfId="4461" xr:uid="{49A3D1BD-BB19-4791-B9AD-82B87179191C}"/>
    <cellStyle name="Normal 6 3 4 3 6 2" xfId="4182" xr:uid="{D35C3418-37B4-452A-9142-59D574543E2B}"/>
    <cellStyle name="Normal 6 3 4 4" xfId="1467" xr:uid="{00000000-0005-0000-0000-0000BB050000}"/>
    <cellStyle name="Normal 6 3 4 4 2" xfId="3771" xr:uid="{4871F4CA-5431-470E-9746-6DFC030C8D07}"/>
    <cellStyle name="Normal 6 3 4 4 2 2" xfId="29951" xr:uid="{1F5F0E3D-501E-496F-8665-3CB8ACEB6A2A}"/>
    <cellStyle name="Normal 6 3 4 4 2 3" xfId="29937" xr:uid="{3D13E8E3-5FD2-4648-9BC7-120E88C6D88A}"/>
    <cellStyle name="Normal 6 3 4 4 2 3 2" xfId="29977" xr:uid="{23206AE1-D027-450F-BCD3-F506AE999C5F}"/>
    <cellStyle name="Normal 6 3 4 4 3" xfId="25482" xr:uid="{540E9347-FC75-4625-A7AB-1CD919134562}"/>
    <cellStyle name="Normal 6 3 4 5" xfId="3173" xr:uid="{3181BEA5-592E-47CC-AD82-6BA86960B1BF}"/>
    <cellStyle name="Normal 6 3 4 5 2" xfId="5016" xr:uid="{A6AD1B07-69C3-4D2F-AE2D-F1ACA984D8D2}"/>
    <cellStyle name="Normal 6 3 4 6" xfId="4460" xr:uid="{F63C740E-0B1A-4C59-A5AF-ED08AC86DEE9}"/>
    <cellStyle name="Normal 6 3 4 6 2" xfId="4105" xr:uid="{68FFE429-8031-4A10-8535-6D1E8B383574}"/>
    <cellStyle name="Normal 6 3 5" xfId="1468" xr:uid="{00000000-0005-0000-0000-0000BC050000}"/>
    <cellStyle name="Normal 6 3 5 2" xfId="29965" xr:uid="{31811574-F7AE-4CFE-8E32-864292AE74F2}"/>
    <cellStyle name="Normal 6 4" xfId="1469" xr:uid="{00000000-0005-0000-0000-0000BD050000}"/>
    <cellStyle name="Normal 6 4 2" xfId="29908" xr:uid="{8B0D82F8-9B68-42BA-B312-0416E53080E2}"/>
    <cellStyle name="Normal 6 5" xfId="1470" xr:uid="{00000000-0005-0000-0000-0000BE050000}"/>
    <cellStyle name="Normal 6 5 2" xfId="1471" xr:uid="{00000000-0005-0000-0000-0000BF050000}"/>
    <cellStyle name="Normal 6 5 3" xfId="1472" xr:uid="{00000000-0005-0000-0000-0000C0050000}"/>
    <cellStyle name="Normal 6 5 3 2" xfId="1473" xr:uid="{00000000-0005-0000-0000-0000C1050000}"/>
    <cellStyle name="Normal 6 5 3 2 2" xfId="1474" xr:uid="{00000000-0005-0000-0000-0000C2050000}"/>
    <cellStyle name="Normal 6 5 3 2 3" xfId="1475" xr:uid="{00000000-0005-0000-0000-0000C3050000}"/>
    <cellStyle name="Normal 6 5 3 2 3 2" xfId="1476" xr:uid="{00000000-0005-0000-0000-0000C4050000}"/>
    <cellStyle name="Normal 6 5 3 2 3 2 2" xfId="1477" xr:uid="{00000000-0005-0000-0000-0000C5050000}"/>
    <cellStyle name="Normal 6 5 3 2 3 2 2 2" xfId="24113" xr:uid="{B5DF12CC-B064-4F1F-B1EA-A72C20D4FCBE}"/>
    <cellStyle name="Normal 6 5 3 2 3 2 2 3" xfId="23613" xr:uid="{506522E7-9BF4-4BD6-86D7-679D9A7FB705}"/>
    <cellStyle name="Normal 6 5 3 2 3 2 3" xfId="1478" xr:uid="{00000000-0005-0000-0000-0000C6050000}"/>
    <cellStyle name="Normal 6 5 3 2 3 2 3 2" xfId="1479" xr:uid="{00000000-0005-0000-0000-0000C7050000}"/>
    <cellStyle name="Normal 6 5 3 2 3 2 3 3" xfId="4069" xr:uid="{43273A62-054C-41B2-A5B2-AB8115326D4B}"/>
    <cellStyle name="Normal 6 5 3 2 3 2 3 3 2" xfId="4147" xr:uid="{032FE37C-09EE-4A99-AB19-ED616DEF71A1}"/>
    <cellStyle name="Normal 6 5 3 2 3 2 4" xfId="23285" xr:uid="{33419527-F944-4050-BE1D-B63CE9481B1A}"/>
    <cellStyle name="Normal 6 5 3 2 3 3" xfId="1480" xr:uid="{00000000-0005-0000-0000-0000C8050000}"/>
    <cellStyle name="Normal 6 5 3 2 3 4" xfId="2411" xr:uid="{4933ACD9-84E7-43A0-8D65-7826C05C8726}"/>
    <cellStyle name="Normal 6 5 3 2 3 4 2" xfId="3774" xr:uid="{9C4B7979-4B6E-4A67-B9C5-1A46B45EFE15}"/>
    <cellStyle name="Normal 6 5 3 2 3 5" xfId="3177" xr:uid="{CFC65AC1-465F-4113-A701-49D9C55C05B8}"/>
    <cellStyle name="Normal 6 5 3 2 3 5 2" xfId="5038" xr:uid="{9E35FA86-1FC8-4A3F-A0E3-CA436857AE96}"/>
    <cellStyle name="Normal 6 5 3 2 3 6" xfId="4464" xr:uid="{E7D0463F-F9A3-4B7C-A00B-DB5729932587}"/>
    <cellStyle name="Normal 6 5 3 2 3 6 2" xfId="4110" xr:uid="{4CF84E30-7F6E-451F-9387-839AE186C364}"/>
    <cellStyle name="Normal 6 5 3 2 4" xfId="1481" xr:uid="{00000000-0005-0000-0000-0000C9050000}"/>
    <cellStyle name="Normal 6 5 3 2 4 2" xfId="3773" xr:uid="{6C61F392-1945-4211-878B-A59F74790E45}"/>
    <cellStyle name="Normal 6 5 3 2 4 3" xfId="2769" xr:uid="{FA400010-292B-4436-B883-647C050861DC}"/>
    <cellStyle name="Normal 6 5 3 2 4 3 2" xfId="29946" xr:uid="{6A95B9EA-28C1-45A5-8855-7F2F3407620D}"/>
    <cellStyle name="Normal 6 5 3 2 4 3 3" xfId="29938" xr:uid="{661A8A3B-318A-4043-B28A-59111ECEA86B}"/>
    <cellStyle name="Normal 6 5 3 2 4 3 3 2" xfId="29978" xr:uid="{708849CF-17EF-4069-998F-6B11AD2456C7}"/>
    <cellStyle name="Normal 6 5 3 2 5" xfId="3176" xr:uid="{645AB316-1636-4DC3-B150-BCAB6CEFDAF0}"/>
    <cellStyle name="Normal 6 5 3 2 5 2" xfId="5074" xr:uid="{66608970-AA56-4A55-B5AC-575FBE3D2E6F}"/>
    <cellStyle name="Normal 6 5 3 2 6" xfId="4463" xr:uid="{E118D470-FF17-462D-9B46-95F6459D7154}"/>
    <cellStyle name="Normal 6 5 3 2 6 2" xfId="4118" xr:uid="{6890FA7A-7FA6-4EBD-9BE6-97A38B6D2EA6}"/>
    <cellStyle name="Normal 6 5 3 3" xfId="1482" xr:uid="{00000000-0005-0000-0000-0000CA050000}"/>
    <cellStyle name="Normal 6 5 3 4" xfId="1483" xr:uid="{00000000-0005-0000-0000-0000CB050000}"/>
    <cellStyle name="Normal 6 5 3 4 2" xfId="1484" xr:uid="{00000000-0005-0000-0000-0000CC050000}"/>
    <cellStyle name="Normal 6 5 3 4 2 2" xfId="1485" xr:uid="{00000000-0005-0000-0000-0000CD050000}"/>
    <cellStyle name="Normal 6 5 3 4 2 2 2" xfId="1486" xr:uid="{00000000-0005-0000-0000-0000CE050000}"/>
    <cellStyle name="Normal 6 5 3 4 2 2 2 2" xfId="1487" xr:uid="{00000000-0005-0000-0000-0000CF050000}"/>
    <cellStyle name="Normal 6 5 3 4 2 2 2 3" xfId="4070" xr:uid="{70D3D0E7-688A-4F40-B3B2-4389F7501BA3}"/>
    <cellStyle name="Normal 6 5 3 4 2 2 2 3 2" xfId="4148" xr:uid="{51B1ADD8-FDE2-4926-84C3-EC24EBD6682E}"/>
    <cellStyle name="Normal 6 5 3 4 2 2 2 4" xfId="26124" xr:uid="{7DB3E84B-D51D-43F3-AF29-7965A8989C04}"/>
    <cellStyle name="Normal 6 5 3 4 2 2 3" xfId="2225" xr:uid="{F0312E24-32E2-416A-8C86-338C7C43624E}"/>
    <cellStyle name="Normal 6 5 3 4 2 2 4" xfId="24251" xr:uid="{9DA9D5DB-20CE-4C97-9AA3-27E509928014}"/>
    <cellStyle name="Normal 6 5 3 4 2 3" xfId="1488" xr:uid="{00000000-0005-0000-0000-0000D0050000}"/>
    <cellStyle name="Normal 6 5 3 4 2 3 2" xfId="1489" xr:uid="{00000000-0005-0000-0000-0000D1050000}"/>
    <cellStyle name="Normal 6 5 3 4 2 3 2 2" xfId="25436" xr:uid="{C1C62CE6-4869-4AF3-9B78-6F355E22677D}"/>
    <cellStyle name="Normal 6 5 3 4 2 3 2 3" xfId="25075" xr:uid="{90E1A237-8569-4222-B286-D73805CD4C78}"/>
    <cellStyle name="Normal 6 5 3 4 2 3 3" xfId="1490" xr:uid="{00000000-0005-0000-0000-0000D2050000}"/>
    <cellStyle name="Normal 6 5 3 4 2 3 3 2" xfId="23696" xr:uid="{5472CF59-078B-4FD1-982B-9403F5261A5C}"/>
    <cellStyle name="Normal 6 5 3 4 2 3 3 3" xfId="24732" xr:uid="{D3D2EAD7-1AEC-40B6-A655-84D89CF41916}"/>
    <cellStyle name="Normal 6 5 3 4 2 3 4" xfId="2226" xr:uid="{B7436CBC-99E6-4BF7-9393-46092F7EDED6}"/>
    <cellStyle name="Normal 6 5 3 4 2 3 4 2" xfId="4189" xr:uid="{AE3D3C35-B123-4995-BAB1-87DBBF3BE7C9}"/>
    <cellStyle name="Normal 6 5 3 4 2 3 5" xfId="26271" xr:uid="{651D6D6A-EB51-46FA-A3E9-2A62523C231F}"/>
    <cellStyle name="Normal 6 5 3 4 2 4" xfId="25445" xr:uid="{C5072D2D-CF04-40C5-B291-2789AEA5D501}"/>
    <cellStyle name="Normal 6 5 3 4 3" xfId="1491" xr:uid="{00000000-0005-0000-0000-0000D3050000}"/>
    <cellStyle name="Normal 6 5 3 4 4" xfId="2412" xr:uid="{7A2B867A-C304-46C3-9DEF-83707C89786E}"/>
    <cellStyle name="Normal 6 5 3 4 4 2" xfId="3775" xr:uid="{1DBA2462-23BF-42CB-AAF5-02A4F0329680}"/>
    <cellStyle name="Normal 6 5 3 4 5" xfId="3178" xr:uid="{A7193322-EE0C-48D3-B59D-BBD7746A35EA}"/>
    <cellStyle name="Normal 6 5 3 4 5 2" xfId="5058" xr:uid="{BFBE0312-0A4D-47CE-85A3-F9376F3FDC12}"/>
    <cellStyle name="Normal 6 5 3 4 6" xfId="4465" xr:uid="{34294C3B-CEB8-46B7-9A78-A4357BC65B3B}"/>
    <cellStyle name="Normal 6 5 3 4 6 2" xfId="4152" xr:uid="{D5ACAFA4-373B-414C-9414-6404FD93CC1E}"/>
    <cellStyle name="Normal 6 5 3 5" xfId="1492" xr:uid="{00000000-0005-0000-0000-0000D4050000}"/>
    <cellStyle name="Normal 6 5 3 5 2" xfId="1493" xr:uid="{00000000-0005-0000-0000-0000D5050000}"/>
    <cellStyle name="Normal 6 5 3 5 3" xfId="1494" xr:uid="{00000000-0005-0000-0000-0000D6050000}"/>
    <cellStyle name="Normal 6 5 3 5 3 2" xfId="4127" xr:uid="{BE033DE0-41A7-4E20-B2FD-EED48C0237EB}"/>
    <cellStyle name="Normal 6 5 3 5 3 2 2" xfId="27737" xr:uid="{178D5AA7-8A12-466E-88C4-1686E2C72893}"/>
    <cellStyle name="Normal 6 5 3 5 3 3" xfId="4071" xr:uid="{DE538946-0D89-4C51-BD11-291674BA0351}"/>
    <cellStyle name="Normal 6 5 3 5 3 3 2" xfId="24411" xr:uid="{9C4C239C-C9B4-48F8-94EF-C5BD25A3C4AD}"/>
    <cellStyle name="Normal 6 5 3 5 4" xfId="23853" xr:uid="{C5C17259-83C4-43E1-AD18-A738ACE8692C}"/>
    <cellStyle name="Normal 6 5 4" xfId="1495" xr:uid="{00000000-0005-0000-0000-0000D7050000}"/>
    <cellStyle name="Normal 6 5 4 2" xfId="1496" xr:uid="{00000000-0005-0000-0000-0000D8050000}"/>
    <cellStyle name="Normal 6 5 4 3" xfId="1497" xr:uid="{00000000-0005-0000-0000-0000D9050000}"/>
    <cellStyle name="Normal 6 5 4 3 2" xfId="1498" xr:uid="{00000000-0005-0000-0000-0000DA050000}"/>
    <cellStyle name="Normal 6 5 4 3 2 2" xfId="1499" xr:uid="{00000000-0005-0000-0000-0000DB050000}"/>
    <cellStyle name="Normal 6 5 4 3 2 2 2" xfId="26203" xr:uid="{BE567423-3F76-4CDA-B92C-93C45EC93790}"/>
    <cellStyle name="Normal 6 5 4 3 2 2 3" xfId="24875" xr:uid="{9AFFA43D-2D6C-46A2-9595-75FF356C3C44}"/>
    <cellStyle name="Normal 6 5 4 3 2 3" xfId="1500" xr:uid="{00000000-0005-0000-0000-0000DC050000}"/>
    <cellStyle name="Normal 6 5 4 3 2 3 2" xfId="1501" xr:uid="{00000000-0005-0000-0000-0000DD050000}"/>
    <cellStyle name="Normal 6 5 4 3 2 3 3" xfId="4072" xr:uid="{E6F413E9-BFCE-4580-AEC7-2F17AFBD2D63}"/>
    <cellStyle name="Normal 6 5 4 3 2 3 3 2" xfId="4190" xr:uid="{C41E5D00-72BA-497D-BB10-EFD65E877555}"/>
    <cellStyle name="Normal 6 5 4 3 2 4" xfId="25189" xr:uid="{389DB599-8C12-4DC3-AF7F-16358E169B9A}"/>
    <cellStyle name="Normal 6 5 4 3 3" xfId="1502" xr:uid="{00000000-0005-0000-0000-0000DE050000}"/>
    <cellStyle name="Normal 6 5 4 3 4" xfId="2413" xr:uid="{29B1448A-1CE8-4D61-8265-DC0787C4EA59}"/>
    <cellStyle name="Normal 6 5 4 3 4 2" xfId="3776" xr:uid="{DF12D6DC-F84E-4DB7-AB01-CFF556073DE9}"/>
    <cellStyle name="Normal 6 5 4 3 5" xfId="3180" xr:uid="{03AED39C-B23D-44D2-BC6C-F4A05C560DFC}"/>
    <cellStyle name="Normal 6 5 4 3 5 2" xfId="4197" xr:uid="{1BECA1DE-E009-4BBA-ADE0-5286B19E0A73}"/>
    <cellStyle name="Normal 6 5 4 3 6" xfId="4467" xr:uid="{860512EF-9942-4D0F-8D7D-F7AA159396D9}"/>
    <cellStyle name="Normal 6 5 4 3 6 2" xfId="4140" xr:uid="{90522256-0698-4178-AD9C-CE7BBA11D6B4}"/>
    <cellStyle name="Normal 6 5 4 4" xfId="1503" xr:uid="{00000000-0005-0000-0000-0000DF050000}"/>
    <cellStyle name="Normal 6 5 4 4 2" xfId="1504" xr:uid="{00000000-0005-0000-0000-0000E0050000}"/>
    <cellStyle name="Normal 6 5 4 4 3" xfId="4073" xr:uid="{A0B80711-A031-48B1-AFAC-34D3518A06F4}"/>
    <cellStyle name="Normal 6 5 4 4 3 2" xfId="5083" xr:uid="{2D7A27D3-C36E-4E46-8D77-A7C0FF0A3E93}"/>
    <cellStyle name="Normal 6 5 4 5" xfId="3179" xr:uid="{253EA347-123C-47E2-996C-FCAFAD67B10D}"/>
    <cellStyle name="Normal 6 5 4 5 2" xfId="5018" xr:uid="{533AD707-FF3C-49E1-8103-79681005F9D8}"/>
    <cellStyle name="Normal 6 5 4 6" xfId="4466" xr:uid="{AD95FED3-5515-4D19-81B8-FB3A95D7356C}"/>
    <cellStyle name="Normal 6 5 4 6 2" xfId="4155" xr:uid="{A620F3C4-9011-4E3A-81BD-69D0AC100F3F}"/>
    <cellStyle name="Normal 6 5 5" xfId="1505" xr:uid="{00000000-0005-0000-0000-0000E1050000}"/>
    <cellStyle name="Normal 6 5 5 2" xfId="4159" xr:uid="{C9AED317-80D3-4D4A-AFDA-8525527A353B}"/>
    <cellStyle name="Normal 6 6" xfId="1506" xr:uid="{00000000-0005-0000-0000-0000E2050000}"/>
    <cellStyle name="Normal 6 6 2" xfId="1507" xr:uid="{00000000-0005-0000-0000-0000E3050000}"/>
    <cellStyle name="Normal 6 6 3" xfId="1508" xr:uid="{00000000-0005-0000-0000-0000E4050000}"/>
    <cellStyle name="Normal 6 6 3 2" xfId="1509" xr:uid="{00000000-0005-0000-0000-0000E5050000}"/>
    <cellStyle name="Normal 6 6 3 3" xfId="1510" xr:uid="{00000000-0005-0000-0000-0000E6050000}"/>
    <cellStyle name="Normal 6 6 3 3 2" xfId="1511" xr:uid="{00000000-0005-0000-0000-0000E7050000}"/>
    <cellStyle name="Normal 6 6 3 3 2 2" xfId="24982" xr:uid="{DC16C2FA-6C48-4E39-8FEB-2E78EF27516A}"/>
    <cellStyle name="Normal 6 6 3 3 2 3" xfId="24320" xr:uid="{D69C0F06-04B2-4B1F-B675-3BAC919C6F29}"/>
    <cellStyle name="Normal 6 6 3 3 3" xfId="1512" xr:uid="{00000000-0005-0000-0000-0000E8050000}"/>
    <cellStyle name="Normal 6 6 3 3 4" xfId="3182" xr:uid="{7D063CA9-C3A5-4095-9A89-67C1048A138E}"/>
    <cellStyle name="Normal 6 6 3 3 4 2" xfId="4144" xr:uid="{0298371E-40AB-4413-BCBE-48CD943A7BF3}"/>
    <cellStyle name="Normal 6 6 3 3 4 3" xfId="26081" xr:uid="{9D6E8C48-E7B4-41F6-8585-98D7807E09FC}"/>
    <cellStyle name="Normal 6 6 3 4" xfId="1513" xr:uid="{00000000-0005-0000-0000-0000E9050000}"/>
    <cellStyle name="Normal 6 6 3 4 2" xfId="1514" xr:uid="{00000000-0005-0000-0000-0000EA050000}"/>
    <cellStyle name="Normal 6 6 3 4 3" xfId="1515" xr:uid="{00000000-0005-0000-0000-0000EB050000}"/>
    <cellStyle name="Normal 6 6 3 4 3 2" xfId="4138" xr:uid="{14304F84-D4A4-480C-B58F-C0C24882FA9A}"/>
    <cellStyle name="Normal 6 6 3 4 3 3" xfId="4074" xr:uid="{A1439A83-1616-4A91-BB33-E225EC9BA675}"/>
    <cellStyle name="Normal 6 6 4" xfId="1516" xr:uid="{00000000-0005-0000-0000-0000EC050000}"/>
    <cellStyle name="Normal 6 6 4 2" xfId="1517" xr:uid="{00000000-0005-0000-0000-0000ED050000}"/>
    <cellStyle name="Normal 6 6 4 2 2" xfId="1518" xr:uid="{00000000-0005-0000-0000-0000EE050000}"/>
    <cellStyle name="Normal 6 6 4 2 2 2" xfId="24946" xr:uid="{D841C1C3-12DB-41F4-8663-BC2BF7E14744}"/>
    <cellStyle name="Normal 6 6 4 2 2 3" xfId="25735" xr:uid="{20ADF7EC-422F-46D9-91EF-750112D7F3C9}"/>
    <cellStyle name="Normal 6 6 4 2 3" xfId="1519" xr:uid="{00000000-0005-0000-0000-0000EF050000}"/>
    <cellStyle name="Normal 6 6 4 2 3 2" xfId="1520" xr:uid="{00000000-0005-0000-0000-0000F0050000}"/>
    <cellStyle name="Normal 6 6 4 2 3 3" xfId="4075" xr:uid="{477C95F6-FA0D-43B4-9F8D-2EA2472FB76B}"/>
    <cellStyle name="Normal 6 6 4 2 3 3 2" xfId="5090" xr:uid="{1A1BC8EF-7F2C-416A-AF99-1B9730941234}"/>
    <cellStyle name="Normal 6 6 4 2 4" xfId="25139" xr:uid="{12D2782F-812A-40CA-AE80-1BAD0AC8D128}"/>
    <cellStyle name="Normal 6 6 4 3" xfId="1521" xr:uid="{00000000-0005-0000-0000-0000F1050000}"/>
    <cellStyle name="Normal 6 6 4 4" xfId="2414" xr:uid="{F82FCC13-3649-49B7-ACF9-9A59CBD874E4}"/>
    <cellStyle name="Normal 6 6 4 4 2" xfId="3777" xr:uid="{21B6B354-9848-4871-8F13-78644F2AB43C}"/>
    <cellStyle name="Normal 6 6 4 5" xfId="3183" xr:uid="{CE117E04-48F8-4481-96DD-2BF4DE3C877F}"/>
    <cellStyle name="Normal 6 6 4 5 2" xfId="5026" xr:uid="{81B3F668-124A-4671-ABD6-430DA4B93F1B}"/>
    <cellStyle name="Normal 6 6 4 6" xfId="4469" xr:uid="{36DAD602-DB2F-4395-8DD5-C50E1AC8D943}"/>
    <cellStyle name="Normal 6 6 4 6 2" xfId="4112" xr:uid="{8B851E27-2AD6-4627-985B-3166F3F50DA9}"/>
    <cellStyle name="Normal 6 6 5" xfId="1522" xr:uid="{00000000-0005-0000-0000-0000F2050000}"/>
    <cellStyle name="Normal 6 6 6" xfId="1523" xr:uid="{00000000-0005-0000-0000-0000F3050000}"/>
    <cellStyle name="Normal 6 6 6 2" xfId="1524" xr:uid="{00000000-0005-0000-0000-0000F4050000}"/>
    <cellStyle name="Normal 6 6 6 3" xfId="1525" xr:uid="{00000000-0005-0000-0000-0000F5050000}"/>
    <cellStyle name="Normal 6 6 6 3 2" xfId="5017" xr:uid="{679485C6-007D-4134-A034-7286D5826328}"/>
    <cellStyle name="Normal 6 6 6 3 2 2" xfId="4183" xr:uid="{AA9FA2FC-B70E-4CEB-BA1A-DFF08B1B0A08}"/>
    <cellStyle name="Normal 6 6 6 3 3" xfId="25851" xr:uid="{3E6B0DBB-5C95-4598-9EA6-02EA6CBED9B8}"/>
    <cellStyle name="Normal 6 6 6 4" xfId="2227" xr:uid="{1AEC4CD9-DBD4-4542-9D7A-530AF6F2AB8E}"/>
    <cellStyle name="Normal 6 6 6 4 2" xfId="4088" xr:uid="{C720651B-C3B6-4EC3-86A6-723B5FB6F777}"/>
    <cellStyle name="Normal 6 6 6 5" xfId="4518" xr:uid="{66817DEF-99B0-450A-8ECF-390ED7AED877}"/>
    <cellStyle name="Normal 6 6 6 5 2" xfId="4164" xr:uid="{66CBDBCF-A708-4AAE-8DF0-C90F52C0E4B2}"/>
    <cellStyle name="Normal 6 6 6 6" xfId="26181" xr:uid="{86C94264-8241-4557-977B-F009AF0F4168}"/>
    <cellStyle name="Normal 6 6 6 6 2" xfId="26844" xr:uid="{72E4DC31-ACB5-433F-A7DC-556A654113F9}"/>
    <cellStyle name="Normal 6 6 7" xfId="1526" xr:uid="{00000000-0005-0000-0000-0000F6050000}"/>
    <cellStyle name="Normal 6 6 7 2" xfId="1527" xr:uid="{00000000-0005-0000-0000-0000F7050000}"/>
    <cellStyle name="Normal 6 6 7 3" xfId="1528" xr:uid="{00000000-0005-0000-0000-0000F8050000}"/>
    <cellStyle name="Normal 6 6 7 3 2" xfId="5078" xr:uid="{E65A3EAD-3939-4F81-99DA-A00C75C9C377}"/>
    <cellStyle name="Normal 6 6 7 3 3" xfId="4076" xr:uid="{635399BF-3585-4A8C-9767-5BE821FFC600}"/>
    <cellStyle name="Normal 6 6 8" xfId="3181" xr:uid="{0720DFB9-10E6-44C5-83C1-BB99D4385477}"/>
    <cellStyle name="Normal 6 6 8 2" xfId="4171" xr:uid="{1626E177-76C3-4F4B-9BA7-2E6EE4FBE7D1}"/>
    <cellStyle name="Normal 6 6 9" xfId="4468" xr:uid="{AD0BB818-6CE6-478D-ADC8-6C19C8C135D9}"/>
    <cellStyle name="Normal 6 6 9 2" xfId="5103" xr:uid="{64361D64-E4C5-410E-952F-9290755BA54E}"/>
    <cellStyle name="Normal 6 7" xfId="1529" xr:uid="{00000000-0005-0000-0000-0000F9050000}"/>
    <cellStyle name="Normal 6 7 2" xfId="29960" xr:uid="{3BDCEE57-1285-4826-9961-E1B10E101C35}"/>
    <cellStyle name="Normal 6 7 3" xfId="29939" xr:uid="{7D5223F9-0786-4362-87BD-FA656992B0A8}"/>
    <cellStyle name="Normal 6 7 3 2" xfId="29979" xr:uid="{9A4EB08E-53C3-479D-A78E-269A0D6E242F}"/>
    <cellStyle name="Normal 6 7 4" xfId="29968" xr:uid="{ACD6BFD2-9DB8-4CD8-97F8-923AE6809BC0}"/>
    <cellStyle name="Normal 6 7 5" xfId="29906" xr:uid="{375C3D49-F2C4-425C-B7F7-1078B8E38670}"/>
    <cellStyle name="Normal 7" xfId="1530" xr:uid="{00000000-0005-0000-0000-0000FA050000}"/>
    <cellStyle name="Normal 7 10" xfId="1531" xr:uid="{00000000-0005-0000-0000-0000FB050000}"/>
    <cellStyle name="Normal 7 10 10" xfId="10817" xr:uid="{7CD5C3B0-426C-495E-9D4D-90DF231BC5B7}"/>
    <cellStyle name="Normal 7 10 10 2" xfId="20951" xr:uid="{1B5603CE-678F-49DA-99FE-8230E9A1CE99}"/>
    <cellStyle name="Normal 7 10 11" xfId="25275" xr:uid="{A07F66E0-1CE2-484F-BBF9-070B02AAD2E5}"/>
    <cellStyle name="Normal 7 10 12" xfId="13228" xr:uid="{6A40ADDA-7212-48B5-B5FC-E02C0DA67519}"/>
    <cellStyle name="Normal 7 10 2" xfId="1532" xr:uid="{00000000-0005-0000-0000-0000FC050000}"/>
    <cellStyle name="Normal 7 10 2 2" xfId="1533" xr:uid="{00000000-0005-0000-0000-0000FD050000}"/>
    <cellStyle name="Normal 7 10 2 2 2" xfId="2230" xr:uid="{60CC0180-C221-4651-BE44-AD3ED825B4DF}"/>
    <cellStyle name="Normal 7 10 2 2 2 2" xfId="7382" xr:uid="{C485A324-DC7B-4BAE-A127-541E0AA7DF54}"/>
    <cellStyle name="Normal 7 10 2 2 2 3" xfId="6087" xr:uid="{4A45802C-3597-42B6-A03A-82E51EED6ECB}"/>
    <cellStyle name="Normal 7 10 2 2 2 4" xfId="15287" xr:uid="{E03922A0-15F1-44B6-94DA-3271157D935B}"/>
    <cellStyle name="Normal 7 10 2 2 3" xfId="5282" xr:uid="{FFC16E65-706E-4A1A-B043-EE7DD17A9CD6}"/>
    <cellStyle name="Normal 7 10 2 2 3 2" xfId="7021" xr:uid="{7B3A14AE-8956-4BE9-A5CB-04354CA23AB2}"/>
    <cellStyle name="Normal 7 10 2 2 3 3" xfId="26903" xr:uid="{5EEB781C-7A12-41F7-AFD1-CB74A9076756}"/>
    <cellStyle name="Normal 7 10 2 2 3 4" xfId="18120" xr:uid="{286F12A6-A43A-4C09-8D9A-68B27EF5D50F}"/>
    <cellStyle name="Normal 7 10 2 2 4" xfId="5519" xr:uid="{71AB6322-D8C8-4FE3-AD7D-0DDD6D4EAD30}"/>
    <cellStyle name="Normal 7 10 2 2 4 2" xfId="29791" xr:uid="{87999F75-2081-4BEA-B533-69B7DCFCA4A2}"/>
    <cellStyle name="Normal 7 10 2 2 4 3" xfId="20953" xr:uid="{38BF7AE6-7599-453C-BBA0-6ED69C5F7EC7}"/>
    <cellStyle name="Normal 7 10 2 2 5" xfId="23989" xr:uid="{C69981AF-F527-4880-B0E6-3C67E9A5DF8D}"/>
    <cellStyle name="Normal 7 10 2 2 6" xfId="14599" xr:uid="{FEBF412D-E8C0-47D4-A132-53D3BE366694}"/>
    <cellStyle name="Normal 7 10 2 3" xfId="2229" xr:uid="{5BE6FA86-89AE-4F9A-8333-4E92219999EB}"/>
    <cellStyle name="Normal 7 10 2 3 2" xfId="7381" xr:uid="{44FDD98A-B9AB-41FC-AA3F-1578E98F0A4D}"/>
    <cellStyle name="Normal 7 10 2 3 2 2" xfId="27996" xr:uid="{131196C3-9B1F-46D9-BF2C-53232A0D6DB9}"/>
    <cellStyle name="Normal 7 10 2 3 2 3" xfId="16089" xr:uid="{BD1C9F79-F6F4-460A-8A8E-D8AFC0C8FD27}"/>
    <cellStyle name="Normal 7 10 2 3 3" xfId="6086" xr:uid="{B5A4EECE-AB04-4DBB-9E45-86BB3097497A}"/>
    <cellStyle name="Normal 7 10 2 3 3 2" xfId="18922" xr:uid="{CE872A8E-8552-4FF2-B717-8EFCC8DE9E0A}"/>
    <cellStyle name="Normal 7 10 2 3 4" xfId="11577" xr:uid="{5C713DFB-15E4-4A09-ABD0-37C68838DB8C}"/>
    <cellStyle name="Normal 7 10 2 3 4 2" xfId="21755" xr:uid="{203E3450-79EF-4D32-8C53-D9C8571936DA}"/>
    <cellStyle name="Normal 7 10 2 3 5" xfId="25893" xr:uid="{E859CDC9-A898-4488-8B1A-35E826956348}"/>
    <cellStyle name="Normal 7 10 2 3 6" xfId="13890" xr:uid="{E105E3C4-A6E1-488D-A107-6BF0B90E48C7}"/>
    <cellStyle name="Normal 7 10 2 4" xfId="4632" xr:uid="{234728A0-8943-4F54-90AD-0DB7791BB1D9}"/>
    <cellStyle name="Normal 7 10 2 4 2" xfId="7020" xr:uid="{28DC8516-FB43-405A-ADA9-FAE40FED4B3D}"/>
    <cellStyle name="Normal 7 10 2 4 2 2" xfId="29411" xr:uid="{2ED27448-CADB-4C0A-AFAA-AF11548BCCBA}"/>
    <cellStyle name="Normal 7 10 2 4 2 3" xfId="19966" xr:uid="{EAC92DE6-16F8-4285-B11B-76A239EA4400}"/>
    <cellStyle name="Normal 7 10 2 4 3" xfId="12581" xr:uid="{2A3154EE-92CE-45F9-B1EF-F93758552ED1}"/>
    <cellStyle name="Normal 7 10 2 4 3 2" xfId="22799" xr:uid="{0974447B-68EA-4DAE-B796-CCFAD09A1C80}"/>
    <cellStyle name="Normal 7 10 2 4 4" xfId="25040" xr:uid="{02F590B3-9106-4CF3-9477-6D0BF6348C13}"/>
    <cellStyle name="Normal 7 10 2 4 5" xfId="17133" xr:uid="{A0171A60-E221-4685-BF0B-EFD6CB285639}"/>
    <cellStyle name="Normal 7 10 2 5" xfId="5374" xr:uid="{E6895E79-B5A2-489E-967E-737718191BC0}"/>
    <cellStyle name="Normal 7 10 2 5 2" xfId="28110" xr:uid="{8CA94E64-CEB1-46C3-871A-91D2C5F53318}"/>
    <cellStyle name="Normal 7 10 2 5 3" xfId="15286" xr:uid="{8355B32C-A13C-4CFA-9EC0-7CF5C45803EA}"/>
    <cellStyle name="Normal 7 10 2 6" xfId="8780" xr:uid="{0A4E42E3-ED83-4703-8EBE-9F08D5DE5D48}"/>
    <cellStyle name="Normal 7 10 2 6 2" xfId="18119" xr:uid="{9BCEEFBB-4A6B-4E81-B9C0-509622E3ED42}"/>
    <cellStyle name="Normal 7 10 2 7" xfId="10818" xr:uid="{E1A0EDD2-3DB4-4B0D-9CEE-5C2E41D4D571}"/>
    <cellStyle name="Normal 7 10 2 7 2" xfId="20952" xr:uid="{270C504E-33E4-4C7F-A9D9-8530BBCE425B}"/>
    <cellStyle name="Normal 7 10 2 8" xfId="23907" xr:uid="{21EB846A-63BD-4EB2-B800-089B2EDBF3C4}"/>
    <cellStyle name="Normal 7 10 2 9" xfId="13386" xr:uid="{F7A208BD-FB42-46B5-B883-DE36DAF89527}"/>
    <cellStyle name="Normal 7 10 3" xfId="1534" xr:uid="{00000000-0005-0000-0000-0000FE050000}"/>
    <cellStyle name="Normal 7 10 3 2" xfId="2231" xr:uid="{9426841F-4547-447E-B119-0EDD1985967F}"/>
    <cellStyle name="Normal 7 10 3 2 2" xfId="7383" xr:uid="{12DC0D8F-0BD4-4833-8762-337C0E986EFC}"/>
    <cellStyle name="Normal 7 10 3 2 2 2" xfId="29663" xr:uid="{76023EE6-A8AE-4132-A7EB-7A4B9AF67DA9}"/>
    <cellStyle name="Normal 7 10 3 2 2 3" xfId="20325" xr:uid="{768BA582-3EE0-4617-BE5C-89B2C9973121}"/>
    <cellStyle name="Normal 7 10 3 2 3" xfId="6088" xr:uid="{1EBDC2FC-075A-4165-9DE9-7913D5058AF1}"/>
    <cellStyle name="Normal 7 10 3 2 3 2" xfId="23158" xr:uid="{2F877090-4FC8-4E81-B5B8-C614C8C37374}"/>
    <cellStyle name="Normal 7 10 3 2 4" xfId="25291" xr:uid="{9792476E-ADEE-4325-9EFD-C914AA5C952C}"/>
    <cellStyle name="Normal 7 10 3 2 5" xfId="17492" xr:uid="{54F5CE8C-0B4A-4D11-B338-A95B00D314B2}"/>
    <cellStyle name="Normal 7 10 3 3" xfId="5227" xr:uid="{4C7A4EF4-F5A4-4DA5-8AE7-436E2986482D}"/>
    <cellStyle name="Normal 7 10 3 3 2" xfId="7022" xr:uid="{C9D3AEDC-8C49-4AB6-8FBC-4436783E60F0}"/>
    <cellStyle name="Normal 7 10 3 3 3" xfId="28537" xr:uid="{A5E406F7-F671-4FA2-AA1F-B478C3CF8CB6}"/>
    <cellStyle name="Normal 7 10 3 3 4" xfId="15288" xr:uid="{E0BE7838-919D-4410-8DCE-0C013D54F333}"/>
    <cellStyle name="Normal 7 10 3 4" xfId="5431" xr:uid="{ECE050D7-40B2-4965-A781-D32963F7FC75}"/>
    <cellStyle name="Normal 7 10 3 4 2" xfId="23971" xr:uid="{9837E598-A01D-43C8-8DDA-FF3EED702DB5}"/>
    <cellStyle name="Normal 7 10 3 4 3" xfId="26867" xr:uid="{9F4C9B1F-5362-4358-AA90-D9B2B601F8E5}"/>
    <cellStyle name="Normal 7 10 3 4 4" xfId="18121" xr:uid="{0E1692BD-CCBC-4AA0-82DA-C97CCC9D7181}"/>
    <cellStyle name="Normal 7 10 3 5" xfId="10819" xr:uid="{85F25FB3-D7C1-4FF0-B3B3-039A1C60D48E}"/>
    <cellStyle name="Normal 7 10 3 5 2" xfId="29792" xr:uid="{721EBF3E-F5D2-41F7-A10C-E779BF33B7C3}"/>
    <cellStyle name="Normal 7 10 3 5 3" xfId="20954" xr:uid="{A47752EC-FC61-46F8-8A84-B0FFFFA39BED}"/>
    <cellStyle name="Normal 7 10 3 6" xfId="25095" xr:uid="{D87E0FE8-5D05-45D8-8E7F-6D6597DFBC97}"/>
    <cellStyle name="Normal 7 10 3 7" xfId="14600" xr:uid="{F2E32BFA-8B7C-4B68-9D61-B0525F36CF24}"/>
    <cellStyle name="Normal 7 10 4" xfId="1535" xr:uid="{00000000-0005-0000-0000-0000FF050000}"/>
    <cellStyle name="Normal 7 10 4 2" xfId="7023" xr:uid="{540D9E0B-0AC1-491C-BA4F-F451DCA4A32C}"/>
    <cellStyle name="Normal 7 10 4 2 2" xfId="26037" xr:uid="{AEA69C7F-FAC6-4D77-8214-88A583899691}"/>
    <cellStyle name="Normal 7 10 4 2 3" xfId="27153" xr:uid="{DD4ADCB8-A32D-4250-9121-B0E906F20E5C}"/>
    <cellStyle name="Normal 7 10 4 2 4" xfId="15289" xr:uid="{AB49C640-341A-4B12-A16D-7556756B55D7}"/>
    <cellStyle name="Normal 7 10 4 3" xfId="6089" xr:uid="{3EB0BB09-6555-4456-8F30-B6E5C7C48537}"/>
    <cellStyle name="Normal 7 10 4 3 2" xfId="28832" xr:uid="{CE668BC6-1D71-47A8-8F36-A382B13F7539}"/>
    <cellStyle name="Normal 7 10 4 3 3" xfId="18122" xr:uid="{E70AD3CC-03C3-4658-B693-D7A300505719}"/>
    <cellStyle name="Normal 7 10 4 4" xfId="10820" xr:uid="{86B5D871-36B9-42C3-80E6-29C4EBDCA95E}"/>
    <cellStyle name="Normal 7 10 4 4 2" xfId="20955" xr:uid="{0206200E-3E83-4D95-8A51-5DDCE0CB0796}"/>
    <cellStyle name="Normal 7 10 4 5" xfId="23348" xr:uid="{CC68DE51-C16F-4997-B1CB-BA5A3C3EF904}"/>
    <cellStyle name="Normal 7 10 4 6" xfId="14084" xr:uid="{13E938D5-A314-42CC-AEB3-1CDB3EC0443F}"/>
    <cellStyle name="Normal 7 10 5" xfId="2228" xr:uid="{82813166-0537-4E4A-8948-F6911A052A41}"/>
    <cellStyle name="Normal 7 10 5 2" xfId="7380" xr:uid="{6F0DF290-D0A8-42B7-B43A-0450A4247010}"/>
    <cellStyle name="Normal 7 10 5 2 2" xfId="26319" xr:uid="{833F580F-CF79-4791-A14D-77E10EE052CD}"/>
    <cellStyle name="Normal 7 10 5 2 3" xfId="15784" xr:uid="{2D01F486-A8D8-47AC-AF14-3D6EA4927E1D}"/>
    <cellStyle name="Normal 7 10 5 3" xfId="6085" xr:uid="{248E79E3-3A97-4CA2-9ADB-EAEEEA192DD1}"/>
    <cellStyle name="Normal 7 10 5 3 2" xfId="18617" xr:uid="{718D0C62-6ED2-432A-9F5A-8342BEA40E67}"/>
    <cellStyle name="Normal 7 10 5 4" xfId="11275" xr:uid="{B4B975FC-61D2-468D-A2FB-8CE16CEE3632}"/>
    <cellStyle name="Normal 7 10 5 4 2" xfId="21450" xr:uid="{F76BB3C9-9C01-40CE-8AB2-D4E715928678}"/>
    <cellStyle name="Normal 7 10 5 5" xfId="25602" xr:uid="{9AE6EF35-89EA-48C0-8917-660463119CE4}"/>
    <cellStyle name="Normal 7 10 5 6" xfId="13502" xr:uid="{8D738900-2DBD-4504-B771-94CB262E8FBF}"/>
    <cellStyle name="Normal 7 10 6" xfId="3402" xr:uid="{60E91CD0-310E-4BC3-8FC4-371C61D49472}"/>
    <cellStyle name="Normal 7 10 6 2" xfId="7019" xr:uid="{F53F2F7F-689E-4950-A57C-0B459D6C6CD0}"/>
    <cellStyle name="Normal 7 10 6 2 2" xfId="28098" xr:uid="{BE8DC3E7-8A39-48A8-BCB7-5E77BB547A56}"/>
    <cellStyle name="Normal 7 10 6 2 3" xfId="18499" xr:uid="{9BB0565A-4C25-460C-94CD-FA260F50A252}"/>
    <cellStyle name="Normal 7 10 6 3" xfId="11163" xr:uid="{F4FA8D64-0850-47B7-B872-491994C7FBAE}"/>
    <cellStyle name="Normal 7 10 6 3 2" xfId="21332" xr:uid="{F2FF600A-C3C6-4834-B7FD-02642F436F46}"/>
    <cellStyle name="Normal 7 10 6 4" xfId="23591" xr:uid="{AAA4E2C3-A695-45A0-9CF3-35285FEC839A}"/>
    <cellStyle name="Normal 7 10 6 5" xfId="15666" xr:uid="{1A8E14EF-6881-44F5-8222-BDDD1AF90267}"/>
    <cellStyle name="Normal 7 10 7" xfId="4470" xr:uid="{54758EB6-A107-42C6-9819-7B9033D78DE9}"/>
    <cellStyle name="Normal 7 10 7 2" xfId="9847" xr:uid="{485A57CE-7999-4CAA-9315-7BA848ACC043}"/>
    <cellStyle name="Normal 7 10 7 2 2" xfId="19818" xr:uid="{464A4D55-6F38-4B4A-A29B-C3668C78082B}"/>
    <cellStyle name="Normal 7 10 7 3" xfId="12433" xr:uid="{5FD80DB3-44F2-43CE-B9D5-0B8D52DBFCF1}"/>
    <cellStyle name="Normal 7 10 7 3 2" xfId="22651" xr:uid="{794EA14A-BC7C-4D81-AA26-B1860A66351A}"/>
    <cellStyle name="Normal 7 10 7 4" xfId="27834" xr:uid="{AE66A372-CFD7-487E-9CE2-46336722B0E4}"/>
    <cellStyle name="Normal 7 10 7 5" xfId="16985" xr:uid="{BE07A8E0-DC56-4769-9A55-4147F1402AE2}"/>
    <cellStyle name="Normal 7 10 8" xfId="8168" xr:uid="{CFACF351-E0A9-4E41-A09A-FB577C6F496B}"/>
    <cellStyle name="Normal 7 10 8 2" xfId="15285" xr:uid="{77A5C039-E7B0-4098-821B-FB125622929B}"/>
    <cellStyle name="Normal 7 10 9" xfId="8779" xr:uid="{EFA3DA32-FAF0-42EF-9AFB-72935A7EAC14}"/>
    <cellStyle name="Normal 7 10 9 2" xfId="18118" xr:uid="{7038F578-AAC7-45E0-BCC4-B09466275B27}"/>
    <cellStyle name="Normal 7 11" xfId="1536" xr:uid="{00000000-0005-0000-0000-000000060000}"/>
    <cellStyle name="Normal 7 11 10" xfId="10821" xr:uid="{1FEB411E-9C4F-4A42-BFCA-026725CD7E4A}"/>
    <cellStyle name="Normal 7 11 10 2" xfId="20956" xr:uid="{1B165380-BE77-4398-B460-E6588F5FFF1C}"/>
    <cellStyle name="Normal 7 11 11" xfId="25295" xr:uid="{499E5907-0448-400C-84B6-4723460444C3}"/>
    <cellStyle name="Normal 7 11 12" xfId="13229" xr:uid="{4F010D91-41F2-44BF-8081-A6257B40CFDC}"/>
    <cellStyle name="Normal 7 11 2" xfId="1537" xr:uid="{00000000-0005-0000-0000-000001060000}"/>
    <cellStyle name="Normal 7 11 2 2" xfId="1538" xr:uid="{00000000-0005-0000-0000-000002060000}"/>
    <cellStyle name="Normal 7 11 2 2 2" xfId="2234" xr:uid="{C36C0925-BE89-44A2-879E-89307056210F}"/>
    <cellStyle name="Normal 7 11 2 2 2 2" xfId="7386" xr:uid="{34336F65-91DA-4C76-8F99-DC025CF069BD}"/>
    <cellStyle name="Normal 7 11 2 2 2 3" xfId="6092" xr:uid="{56DC06BF-D08E-47E9-8540-206BEAF9204A}"/>
    <cellStyle name="Normal 7 11 2 2 2 4" xfId="15292" xr:uid="{78D2A80F-90BB-44C6-B17A-392179CE29ED}"/>
    <cellStyle name="Normal 7 11 2 2 3" xfId="5283" xr:uid="{B4E76C47-B618-4D90-AA19-417102D8CE39}"/>
    <cellStyle name="Normal 7 11 2 2 3 2" xfId="7026" xr:uid="{EF6A5734-FC2E-43D1-A752-DBBFCEE472E1}"/>
    <cellStyle name="Normal 7 11 2 2 3 3" xfId="26597" xr:uid="{30ABD406-F455-4732-84ED-2246D8DD8532}"/>
    <cellStyle name="Normal 7 11 2 2 3 4" xfId="18125" xr:uid="{2674540D-80F0-4098-A50D-E5F2E0201C01}"/>
    <cellStyle name="Normal 7 11 2 2 4" xfId="5520" xr:uid="{E56A8A86-7D81-4681-A8E5-D1B55EA2A44F}"/>
    <cellStyle name="Normal 7 11 2 2 4 2" xfId="29793" xr:uid="{65B25758-4C60-4515-B17C-0B7853759677}"/>
    <cellStyle name="Normal 7 11 2 2 4 3" xfId="20958" xr:uid="{749FA617-7A3C-4673-9100-CC3A1802F41F}"/>
    <cellStyle name="Normal 7 11 2 2 5" xfId="25305" xr:uid="{1C04DBE8-02A7-4F93-AC47-56CE8F54BC0D}"/>
    <cellStyle name="Normal 7 11 2 2 6" xfId="14601" xr:uid="{59C80432-C5E0-46FB-B50F-8CDE238C793C}"/>
    <cellStyle name="Normal 7 11 2 3" xfId="2233" xr:uid="{CF3F5879-4EA7-4167-9BAC-6E761F1855B3}"/>
    <cellStyle name="Normal 7 11 2 3 2" xfId="7385" xr:uid="{69743CF3-261D-4F3A-927F-AFB1B17E5869}"/>
    <cellStyle name="Normal 7 11 2 3 2 2" xfId="28825" xr:uid="{22D18B92-0099-4A00-9CED-D8DDD62AC613}"/>
    <cellStyle name="Normal 7 11 2 3 2 3" xfId="16090" xr:uid="{F0675EF4-887E-4CE0-96C7-FA11A6AC3C31}"/>
    <cellStyle name="Normal 7 11 2 3 3" xfId="6091" xr:uid="{DB3887F8-C250-4DEE-AEF5-2E7C8A9B1477}"/>
    <cellStyle name="Normal 7 11 2 3 3 2" xfId="18923" xr:uid="{E55917E2-F1F8-4BE4-9443-50DC1C1FE67E}"/>
    <cellStyle name="Normal 7 11 2 3 4" xfId="11578" xr:uid="{5C773771-35AF-4A3F-BA94-2AB79576E40A}"/>
    <cellStyle name="Normal 7 11 2 3 4 2" xfId="21756" xr:uid="{D298E607-BE5E-4C75-BD49-21944851E9CF}"/>
    <cellStyle name="Normal 7 11 2 3 5" xfId="23573" xr:uid="{DA2D878D-719F-4039-9CC9-DE0D50A61343}"/>
    <cellStyle name="Normal 7 11 2 3 6" xfId="13891" xr:uid="{617A56A3-ED8F-4847-B8F4-576655B82F33}"/>
    <cellStyle name="Normal 7 11 2 4" xfId="4633" xr:uid="{9E657E41-16D5-4C61-8ADD-35426CB67A32}"/>
    <cellStyle name="Normal 7 11 2 4 2" xfId="7025" xr:uid="{5DF0CF3E-AEE7-44A4-9EC2-133E2C9125EB}"/>
    <cellStyle name="Normal 7 11 2 4 2 2" xfId="29412" xr:uid="{03A5E002-EF33-4566-8167-81321C1E0A2B}"/>
    <cellStyle name="Normal 7 11 2 4 2 3" xfId="19967" xr:uid="{1A75FBBC-B68B-4525-9F28-FD265BDFE5CA}"/>
    <cellStyle name="Normal 7 11 2 4 3" xfId="12582" xr:uid="{8F5C24D1-BC7B-4152-93E5-E2F31291CF9E}"/>
    <cellStyle name="Normal 7 11 2 4 3 2" xfId="22800" xr:uid="{00E593CA-5B09-47A3-8337-38B7A15DC0B5}"/>
    <cellStyle name="Normal 7 11 2 4 4" xfId="24036" xr:uid="{CF7590A1-B2D1-475D-A368-8B61F3310F41}"/>
    <cellStyle name="Normal 7 11 2 4 5" xfId="17134" xr:uid="{FBBED466-D5F2-48FA-B200-1977896C56AF}"/>
    <cellStyle name="Normal 7 11 2 5" xfId="5363" xr:uid="{26DFEF73-1439-4154-AC66-A998EB5D8EF3}"/>
    <cellStyle name="Normal 7 11 2 5 2" xfId="27126" xr:uid="{816DE8FE-86D9-477C-BA8A-F7EB41248253}"/>
    <cellStyle name="Normal 7 11 2 5 3" xfId="15291" xr:uid="{4A63C20C-C532-4B77-A1B7-D2B1E6E1996F}"/>
    <cellStyle name="Normal 7 11 2 6" xfId="8782" xr:uid="{DDA86EC6-993F-48BF-A554-B5984E9BCF8B}"/>
    <cellStyle name="Normal 7 11 2 6 2" xfId="18124" xr:uid="{97552738-6C78-49D5-9C2C-B783F9552411}"/>
    <cellStyle name="Normal 7 11 2 7" xfId="10822" xr:uid="{9E54EA5B-5624-42E9-8983-E66F55EA2455}"/>
    <cellStyle name="Normal 7 11 2 7 2" xfId="20957" xr:uid="{85785646-90EC-4CEE-BB27-29447D11C625}"/>
    <cellStyle name="Normal 7 11 2 8" xfId="23689" xr:uid="{0B427815-C4FA-406C-B9AD-5136F6F63374}"/>
    <cellStyle name="Normal 7 11 2 9" xfId="13387" xr:uid="{FD2087AF-CBE8-49A5-A189-14CF5978B687}"/>
    <cellStyle name="Normal 7 11 3" xfId="1539" xr:uid="{00000000-0005-0000-0000-000003060000}"/>
    <cellStyle name="Normal 7 11 3 2" xfId="2235" xr:uid="{48C4A620-618C-456F-8299-4143A43E5448}"/>
    <cellStyle name="Normal 7 11 3 2 2" xfId="7387" xr:uid="{029E761A-6729-4C18-8CD1-1C28E0734C5F}"/>
    <cellStyle name="Normal 7 11 3 2 2 2" xfId="29664" xr:uid="{C5CD0E00-8DF7-4EC4-9C30-1F4E7A6F60AD}"/>
    <cellStyle name="Normal 7 11 3 2 2 3" xfId="20326" xr:uid="{03959DBB-1316-418E-ABE2-D506C403458A}"/>
    <cellStyle name="Normal 7 11 3 2 3" xfId="6093" xr:uid="{387E82D9-DF98-48F4-B141-C6C8E4A69F76}"/>
    <cellStyle name="Normal 7 11 3 2 3 2" xfId="23159" xr:uid="{8BAFF5EA-CE14-4468-8643-A9E04705BAE8}"/>
    <cellStyle name="Normal 7 11 3 2 4" xfId="25403" xr:uid="{A71BA9FE-340F-4229-A16E-6738AA3AD412}"/>
    <cellStyle name="Normal 7 11 3 2 5" xfId="17493" xr:uid="{4CF8788E-D7AB-4C01-BBE8-3BDE35EFD316}"/>
    <cellStyle name="Normal 7 11 3 3" xfId="5228" xr:uid="{DF3B63AB-EB36-4F3F-AD68-6D0229767873}"/>
    <cellStyle name="Normal 7 11 3 3 2" xfId="7027" xr:uid="{7CAECEDD-5203-47E4-AAA6-6C64D1F0C761}"/>
    <cellStyle name="Normal 7 11 3 3 3" xfId="26829" xr:uid="{C48AB103-C03E-42AF-BC41-BC5456DAB62C}"/>
    <cellStyle name="Normal 7 11 3 3 4" xfId="15293" xr:uid="{C7BFFB1C-C066-4147-AEFE-611893585312}"/>
    <cellStyle name="Normal 7 11 3 4" xfId="5432" xr:uid="{8380D1A1-172A-4AD5-BA12-C8C8FA24A7CB}"/>
    <cellStyle name="Normal 7 11 3 4 2" xfId="28562" xr:uid="{22ACA594-9101-4DA7-9572-5C802A18C8A5}"/>
    <cellStyle name="Normal 7 11 3 4 3" xfId="27173" xr:uid="{D387E21B-AB15-4C43-A6D3-7EFD8B908C07}"/>
    <cellStyle name="Normal 7 11 3 4 4" xfId="18126" xr:uid="{2C96567E-A424-435E-9BB3-C5AC86B9BC2E}"/>
    <cellStyle name="Normal 7 11 3 5" xfId="10823" xr:uid="{29C322F9-29B1-4672-9FA5-5AEF1CD13CA6}"/>
    <cellStyle name="Normal 7 11 3 5 2" xfId="29794" xr:uid="{70F32011-A581-4CD4-A163-D56368CD250A}"/>
    <cellStyle name="Normal 7 11 3 5 3" xfId="20959" xr:uid="{DBFE99F7-434F-4BEC-9400-27F2C76D4040}"/>
    <cellStyle name="Normal 7 11 3 6" xfId="24541" xr:uid="{9F8C02AD-0C8D-4B5E-861C-A688FABDA29F}"/>
    <cellStyle name="Normal 7 11 3 7" xfId="14602" xr:uid="{17E3A19D-5D0D-4260-B1AD-6546B8CCDEF1}"/>
    <cellStyle name="Normal 7 11 4" xfId="1540" xr:uid="{00000000-0005-0000-0000-000004060000}"/>
    <cellStyle name="Normal 7 11 4 2" xfId="7028" xr:uid="{F0DDC437-D749-43FE-AEAE-E9D1916E0865}"/>
    <cellStyle name="Normal 7 11 4 2 2" xfId="26169" xr:uid="{4E92AF18-F288-4885-AFE1-D3FD0284876F}"/>
    <cellStyle name="Normal 7 11 4 2 3" xfId="28381" xr:uid="{17AB05AE-AF32-4DF1-8EEF-DDD0B2263F33}"/>
    <cellStyle name="Normal 7 11 4 2 4" xfId="15294" xr:uid="{85E72585-C7C7-4C7A-97EA-3C5DA6C5E6D8}"/>
    <cellStyle name="Normal 7 11 4 3" xfId="6094" xr:uid="{3D1282E1-5325-4154-8460-7F196A712B25}"/>
    <cellStyle name="Normal 7 11 4 3 2" xfId="26587" xr:uid="{018D43F5-3884-48F1-9AED-080CDB64526B}"/>
    <cellStyle name="Normal 7 11 4 3 3" xfId="18127" xr:uid="{40FBBB1E-3D3D-453F-B515-F3C13B0ACB4B}"/>
    <cellStyle name="Normal 7 11 4 4" xfId="10824" xr:uid="{850D8F40-C65D-43B6-BC16-2D657270A4A8}"/>
    <cellStyle name="Normal 7 11 4 4 2" xfId="20960" xr:uid="{7424F462-8D5C-48D1-A402-055E28F9E429}"/>
    <cellStyle name="Normal 7 11 4 5" xfId="23421" xr:uid="{E774E81C-B811-4F5C-8208-7667C3DE47F1}"/>
    <cellStyle name="Normal 7 11 4 6" xfId="14085" xr:uid="{7746082D-C18F-482B-AA72-D1E8AA1B82DC}"/>
    <cellStyle name="Normal 7 11 5" xfId="2232" xr:uid="{4D2FE800-2CB5-4F32-B9C0-037E026B54EE}"/>
    <cellStyle name="Normal 7 11 5 2" xfId="7384" xr:uid="{8F5F0F75-D430-48AC-A97A-55666980E2B4}"/>
    <cellStyle name="Normal 7 11 5 2 2" xfId="28917" xr:uid="{BADDF169-80B0-43AC-889C-96A497DE60F7}"/>
    <cellStyle name="Normal 7 11 5 2 3" xfId="15844" xr:uid="{D50E8987-F799-4CA0-8F8D-613B35F89AD4}"/>
    <cellStyle name="Normal 7 11 5 3" xfId="6090" xr:uid="{ABB5FEAF-1E95-4316-A749-F258F4A653C9}"/>
    <cellStyle name="Normal 7 11 5 3 2" xfId="18677" xr:uid="{6EF32FA8-A5CE-445B-9953-7DA3A3966B8C}"/>
    <cellStyle name="Normal 7 11 5 4" xfId="11335" xr:uid="{8AA1B205-B6BD-4BD6-9ED7-3631005007FC}"/>
    <cellStyle name="Normal 7 11 5 4 2" xfId="21510" xr:uid="{C1B9C9EE-B7C8-415C-8E4F-417679C9A14F}"/>
    <cellStyle name="Normal 7 11 5 5" xfId="23551" xr:uid="{C76652ED-2A98-4D59-B5F2-164547159081}"/>
    <cellStyle name="Normal 7 11 5 6" xfId="13562" xr:uid="{93647DAF-A494-455A-819B-8BAB70C3012B}"/>
    <cellStyle name="Normal 7 11 6" xfId="3403" xr:uid="{8E2F325A-4FB1-4723-A86A-027ECF9F736A}"/>
    <cellStyle name="Normal 7 11 6 2" xfId="7024" xr:uid="{28AC8F30-B594-44AD-B7E4-ACFC7214CF7A}"/>
    <cellStyle name="Normal 7 11 6 2 2" xfId="27180" xr:uid="{23DA0E49-84DC-44F8-97C7-2F08C1B96830}"/>
    <cellStyle name="Normal 7 11 6 2 3" xfId="18500" xr:uid="{77DC8FA5-1D77-44DB-9EC4-6E34ECFB683C}"/>
    <cellStyle name="Normal 7 11 6 3" xfId="11164" xr:uid="{5A23C0CA-121D-4232-9C60-CF0E64E66280}"/>
    <cellStyle name="Normal 7 11 6 3 2" xfId="21333" xr:uid="{B7DE4931-5FF2-4F0E-BF87-8FE62CFEC96E}"/>
    <cellStyle name="Normal 7 11 6 4" xfId="25724" xr:uid="{A8175533-FFBD-4FB5-B911-80CB7F2B4E76}"/>
    <cellStyle name="Normal 7 11 6 5" xfId="15667" xr:uid="{C079B7AB-6DFB-4E70-81B6-DFC8CE480493}"/>
    <cellStyle name="Normal 7 11 7" xfId="4471" xr:uid="{5B1459BB-C224-4C83-830D-60BB77281901}"/>
    <cellStyle name="Normal 7 11 7 2" xfId="9848" xr:uid="{988C6EC1-6DCB-41E9-BD5D-241C8B6E06A2}"/>
    <cellStyle name="Normal 7 11 7 2 2" xfId="19819" xr:uid="{BA82428F-4AE4-4222-9C0B-625F25D24777}"/>
    <cellStyle name="Normal 7 11 7 3" xfId="12434" xr:uid="{28AE70D1-760B-455B-8915-2931DB64691C}"/>
    <cellStyle name="Normal 7 11 7 3 2" xfId="22652" xr:uid="{E990D6E2-34FA-4C54-90AC-5D779270FA0B}"/>
    <cellStyle name="Normal 7 11 7 4" xfId="27045" xr:uid="{1AD37F80-B77F-4FC0-9F37-8C0B3534CCBC}"/>
    <cellStyle name="Normal 7 11 7 5" xfId="16986" xr:uid="{6F0E2F1E-45BF-403A-A7C3-4A333F2D9E2F}"/>
    <cellStyle name="Normal 7 11 8" xfId="8169" xr:uid="{22FB2580-79E6-459D-90D1-A915F9489296}"/>
    <cellStyle name="Normal 7 11 8 2" xfId="15290" xr:uid="{BB23E532-D064-4C0A-8DD5-A794363CC085}"/>
    <cellStyle name="Normal 7 11 9" xfId="8781" xr:uid="{0F68644C-E0C0-469B-95F0-2DBE7CCFFE9A}"/>
    <cellStyle name="Normal 7 11 9 2" xfId="18123" xr:uid="{77808FF2-40B5-4930-9FEA-BFCBF28C3857}"/>
    <cellStyle name="Normal 7 12" xfId="1541" xr:uid="{00000000-0005-0000-0000-000005060000}"/>
    <cellStyle name="Normal 7 12 10" xfId="23898" xr:uid="{F969EC0D-3D4C-4D0D-B437-A8CE6E4990CF}"/>
    <cellStyle name="Normal 7 12 11" xfId="13230" xr:uid="{9B0A9BE3-1A5C-4392-992F-9FC0F788A9B9}"/>
    <cellStyle name="Normal 7 12 2" xfId="1542" xr:uid="{00000000-0005-0000-0000-000006060000}"/>
    <cellStyle name="Normal 7 12 2 2" xfId="2237" xr:uid="{7CC339D1-D9D7-447C-8D22-5A8BE120F81D}"/>
    <cellStyle name="Normal 7 12 2 2 2" xfId="7389" xr:uid="{4B84208A-37BB-412C-861A-68441D101FCC}"/>
    <cellStyle name="Normal 7 12 2 2 2 2" xfId="29091" xr:uid="{98B149F0-6DC6-4049-845A-D28B5E973F6D}"/>
    <cellStyle name="Normal 7 12 2 2 2 3" xfId="27523" xr:uid="{57BCE661-1405-4207-97F8-24B89BA607DD}"/>
    <cellStyle name="Normal 7 12 2 2 2 4" xfId="16647" xr:uid="{100E074F-FFBF-4F85-893E-612699D372DB}"/>
    <cellStyle name="Normal 7 12 2 2 3" xfId="6096" xr:uid="{DB1FC602-EF45-4296-B1CF-1EB505438A42}"/>
    <cellStyle name="Normal 7 12 2 2 3 2" xfId="29281" xr:uid="{04B95790-75FA-43EE-8C9E-587ECA678E2C}"/>
    <cellStyle name="Normal 7 12 2 2 3 3" xfId="19480" xr:uid="{5B8275A6-258F-49EC-BDD8-BDF2A92B8DA8}"/>
    <cellStyle name="Normal 7 12 2 2 4" xfId="12099" xr:uid="{7B30156B-8CB1-482D-9D45-BD6A4F44EFFC}"/>
    <cellStyle name="Normal 7 12 2 2 4 2" xfId="22313" xr:uid="{C12D0DA0-FEF3-4B1F-B31A-01516E903729}"/>
    <cellStyle name="Normal 7 12 2 2 5" xfId="24947" xr:uid="{458458F0-1D63-4A5F-A4B2-5D1EBEB915AB}"/>
    <cellStyle name="Normal 7 12 2 2 6" xfId="14603" xr:uid="{5A671E76-A240-4B53-9B33-BA3AAC7A4770}"/>
    <cellStyle name="Normal 7 12 2 3" xfId="4634" xr:uid="{057ABBFE-8E6E-400F-A5C2-17F9F81B6581}"/>
    <cellStyle name="Normal 7 12 2 3 2" xfId="7030" xr:uid="{1253A42A-FC97-485B-AD6C-03FB020701FC}"/>
    <cellStyle name="Normal 7 12 2 3 2 2" xfId="29413" xr:uid="{2F445D7D-8F7E-4FA4-9F71-2C1B08DA99E6}"/>
    <cellStyle name="Normal 7 12 2 3 2 3" xfId="19968" xr:uid="{91551F2E-8E2F-4C8D-93E4-947A7906A377}"/>
    <cellStyle name="Normal 7 12 2 3 3" xfId="12583" xr:uid="{7DD978CC-8297-40FB-B057-34772FCAA612}"/>
    <cellStyle name="Normal 7 12 2 3 3 2" xfId="22801" xr:uid="{4CEC32CA-3BAE-4793-BC76-550F1C75E2A8}"/>
    <cellStyle name="Normal 7 12 2 3 4" xfId="23747" xr:uid="{356459A4-CC07-41B3-8C07-E99677950FCE}"/>
    <cellStyle name="Normal 7 12 2 3 5" xfId="17135" xr:uid="{BE203F2F-797B-4D14-AEA8-3D5F49345AED}"/>
    <cellStyle name="Normal 7 12 2 4" xfId="5433" xr:uid="{62C42BDB-6082-43B6-B97A-716234A61C8B}"/>
    <cellStyle name="Normal 7 12 2 4 2" xfId="28433" xr:uid="{33909F42-6296-4B61-86E7-ADB7BB27A916}"/>
    <cellStyle name="Normal 7 12 2 4 3" xfId="27299" xr:uid="{8A7CD7AD-F326-45F4-8692-ADE087C34787}"/>
    <cellStyle name="Normal 7 12 2 4 4" xfId="15296" xr:uid="{E2BEF975-374B-4687-8DF7-5534BB42E7EC}"/>
    <cellStyle name="Normal 7 12 2 5" xfId="8784" xr:uid="{A3F89B2D-E5C2-4BB7-AF2F-AB4468EA37F7}"/>
    <cellStyle name="Normal 7 12 2 5 2" xfId="27281" xr:uid="{7B489D9F-D7AD-4E68-8940-85D7C7071150}"/>
    <cellStyle name="Normal 7 12 2 5 3" xfId="18129" xr:uid="{462179C6-BFB0-41A1-977F-4D118EA80122}"/>
    <cellStyle name="Normal 7 12 2 6" xfId="10826" xr:uid="{27580395-EF50-4E54-8B81-CA021E4ACF67}"/>
    <cellStyle name="Normal 7 12 2 6 2" xfId="20962" xr:uid="{DB0FFE9A-DFBD-4875-A2D4-01744BE0D5B5}"/>
    <cellStyle name="Normal 7 12 2 7" xfId="23915" xr:uid="{AC02891C-EEDC-47B7-8646-332983B316AA}"/>
    <cellStyle name="Normal 7 12 2 8" xfId="13388" xr:uid="{BB0BEE00-E737-4604-A76B-DE3A455CC113}"/>
    <cellStyle name="Normal 7 12 3" xfId="1543" xr:uid="{00000000-0005-0000-0000-000007060000}"/>
    <cellStyle name="Normal 7 12 3 2" xfId="7031" xr:uid="{482A85D9-E010-42E5-9261-2D5A09D9DB35}"/>
    <cellStyle name="Normal 7 12 3 2 2" xfId="26092" xr:uid="{1C6F46F9-3139-4422-949C-7164D3E24FED}"/>
    <cellStyle name="Normal 7 12 3 2 3" xfId="28775" xr:uid="{461FACE0-B58B-4A28-96FF-63B484F40DDE}"/>
    <cellStyle name="Normal 7 12 3 2 4" xfId="15297" xr:uid="{75F46C9D-C1BE-4025-8B7F-C0775C61F234}"/>
    <cellStyle name="Normal 7 12 3 3" xfId="6097" xr:uid="{9C181E5C-7B6B-4CB5-803F-F6447EEA9861}"/>
    <cellStyle name="Normal 7 12 3 3 2" xfId="27196" xr:uid="{7A98706B-9884-4D23-905D-AD86BBD0580A}"/>
    <cellStyle name="Normal 7 12 3 3 3" xfId="27779" xr:uid="{54DCC562-8733-4984-8179-730A19E0BF97}"/>
    <cellStyle name="Normal 7 12 3 3 4" xfId="18130" xr:uid="{187C4969-79B4-4DA0-ACDE-D3D708BFF094}"/>
    <cellStyle name="Normal 7 12 3 4" xfId="10827" xr:uid="{3A609D5A-1826-4EAA-B38C-8CD6D58D771A}"/>
    <cellStyle name="Normal 7 12 3 4 2" xfId="27970" xr:uid="{45BE40E9-0C90-4918-84A7-3AF1E09D9014}"/>
    <cellStyle name="Normal 7 12 3 4 3" xfId="29795" xr:uid="{37AE07F6-6F40-42AF-943A-C0280A66CB93}"/>
    <cellStyle name="Normal 7 12 3 4 4" xfId="20963" xr:uid="{47515ECC-0379-43BE-AF07-294B3288C9E1}"/>
    <cellStyle name="Normal 7 12 3 5" xfId="25750" xr:uid="{C0720CA2-F278-43AA-8934-3888827336A3}"/>
    <cellStyle name="Normal 7 12 3 6" xfId="28636" xr:uid="{5F9A1D97-4B9C-43D9-A8B5-93AEA6AF2CEA}"/>
    <cellStyle name="Normal 7 12 3 7" xfId="14086" xr:uid="{7117F20F-EF8A-4909-ABCD-A4DDE16546F5}"/>
    <cellStyle name="Normal 7 12 4" xfId="2236" xr:uid="{1660A25A-589C-4C6F-A85F-0E3BA952BB51}"/>
    <cellStyle name="Normal 7 12 4 2" xfId="7388" xr:uid="{9C1A0223-BF5C-4CCB-9C8F-60FD34A28ED7}"/>
    <cellStyle name="Normal 7 12 4 2 2" xfId="27333" xr:uid="{86EB7353-1FA0-4619-899F-2D290E163363}"/>
    <cellStyle name="Normal 7 12 4 2 3" xfId="16091" xr:uid="{B276D935-47A1-48B2-A57F-FA6984EF100E}"/>
    <cellStyle name="Normal 7 12 4 3" xfId="6095" xr:uid="{66EF41E8-C040-484E-BD02-C7BD75071CD6}"/>
    <cellStyle name="Normal 7 12 4 3 2" xfId="18924" xr:uid="{40B1241D-88A6-4F9F-90C8-C79A18804F31}"/>
    <cellStyle name="Normal 7 12 4 4" xfId="11579" xr:uid="{AE865399-ABF3-4C55-94DC-E48A68151571}"/>
    <cellStyle name="Normal 7 12 4 4 2" xfId="21757" xr:uid="{D545BDFB-6724-4625-A717-338041826FF0}"/>
    <cellStyle name="Normal 7 12 4 5" xfId="23932" xr:uid="{E6E94576-0C3A-4709-B2FB-A47DB9D6D9C4}"/>
    <cellStyle name="Normal 7 12 4 6" xfId="13892" xr:uid="{3B1BA4A2-CD2E-41FD-9BF0-9806457F2BD9}"/>
    <cellStyle name="Normal 7 12 5" xfId="3404" xr:uid="{5C640800-0622-446E-8079-BCB5AA21F737}"/>
    <cellStyle name="Normal 7 12 5 2" xfId="7029" xr:uid="{B0994ED0-7CF4-4969-94F3-1C58783B048B}"/>
    <cellStyle name="Normal 7 12 5 2 2" xfId="26307" xr:uid="{EDDEA900-C188-4041-80BA-0AC1E7A71D97}"/>
    <cellStyle name="Normal 7 12 5 2 3" xfId="18501" xr:uid="{E7C1FD33-C01A-42B4-A2F3-88D9B5B09DE1}"/>
    <cellStyle name="Normal 7 12 5 3" xfId="11165" xr:uid="{DB583F9B-81C2-424D-A73A-345B0F0D8B3C}"/>
    <cellStyle name="Normal 7 12 5 3 2" xfId="21334" xr:uid="{0AFB78CF-3ABB-4090-B0D6-D469469B4E8F}"/>
    <cellStyle name="Normal 7 12 5 4" xfId="23644" xr:uid="{E4A5F5E4-800D-4CCD-A2F6-A9B7AC4CECB3}"/>
    <cellStyle name="Normal 7 12 5 5" xfId="15668" xr:uid="{47475A80-27CD-4678-8342-ADDC12E59760}"/>
    <cellStyle name="Normal 7 12 6" xfId="4472" xr:uid="{A22708BB-ED16-420C-B0C4-C3C9F8DB092B}"/>
    <cellStyle name="Normal 7 12 6 2" xfId="9849" xr:uid="{29570EF6-5A00-455F-AD32-4647369391EE}"/>
    <cellStyle name="Normal 7 12 6 2 2" xfId="29341" xr:uid="{05E6C0D8-CA55-4C96-9C3B-03C9DA47A93F}"/>
    <cellStyle name="Normal 7 12 6 2 3" xfId="19820" xr:uid="{7C5C30F8-7109-4F27-939A-805898A618B1}"/>
    <cellStyle name="Normal 7 12 6 3" xfId="12435" xr:uid="{B3377FCA-EB5C-4CEB-9F4A-9508FE7C6065}"/>
    <cellStyle name="Normal 7 12 6 3 2" xfId="22653" xr:uid="{A434DF27-4178-41F2-8E7D-D3773015E122}"/>
    <cellStyle name="Normal 7 12 6 4" xfId="28185" xr:uid="{A062697C-97CE-46BA-A17E-96D3C9DBFBF9}"/>
    <cellStyle name="Normal 7 12 6 5" xfId="16987" xr:uid="{5AE6618D-A4AD-47BF-9BFF-1BB288A9ACB4}"/>
    <cellStyle name="Normal 7 12 7" xfId="8170" xr:uid="{42527FA9-77F3-4A10-AE69-87905BB92B51}"/>
    <cellStyle name="Normal 7 12 7 2" xfId="27257" xr:uid="{63A60EA6-9C13-49BA-81CD-7D0775C66412}"/>
    <cellStyle name="Normal 7 12 7 3" xfId="15295" xr:uid="{F624ACE6-8120-4D8E-A18E-1B35BD1D9157}"/>
    <cellStyle name="Normal 7 12 8" xfId="8783" xr:uid="{8A9066B8-D90C-46E7-9EE0-096C206EAC7E}"/>
    <cellStyle name="Normal 7 12 8 2" xfId="18128" xr:uid="{4300FBCA-433E-4409-A274-EFACB9F1DB86}"/>
    <cellStyle name="Normal 7 12 9" xfId="10825" xr:uid="{718CCE82-0558-45E9-A062-8912C50CDD80}"/>
    <cellStyle name="Normal 7 12 9 2" xfId="20961" xr:uid="{7754730D-A4EB-463F-9E8E-05C1293E3A1C}"/>
    <cellStyle name="Normal 7 13" xfId="1544" xr:uid="{00000000-0005-0000-0000-000008060000}"/>
    <cellStyle name="Normal 7 13 10" xfId="13231" xr:uid="{3712E9FB-82FE-495A-A598-88D0B9CF15C4}"/>
    <cellStyle name="Normal 7 13 2" xfId="1545" xr:uid="{00000000-0005-0000-0000-000009060000}"/>
    <cellStyle name="Normal 7 13 2 2" xfId="2239" xr:uid="{43592A10-CB92-4070-A82B-47D75BF084E0}"/>
    <cellStyle name="Normal 7 13 2 2 2" xfId="7391" xr:uid="{0DEC57A6-1BF6-41E4-A09D-341D63BEBF89}"/>
    <cellStyle name="Normal 7 13 2 2 2 2" xfId="27338" xr:uid="{AB7BC34C-C64A-419B-A7FA-9478A685B185}"/>
    <cellStyle name="Normal 7 13 2 2 2 3" xfId="28000" xr:uid="{ABABB1F0-7BA9-440C-9163-48AE639BF1CA}"/>
    <cellStyle name="Normal 7 13 2 2 2 4" xfId="16217" xr:uid="{02B85465-4FFC-4F68-A9AE-75C11F49F328}"/>
    <cellStyle name="Normal 7 13 2 2 3" xfId="6099" xr:uid="{3FE9F145-EE59-47F8-BD6F-737C403B4364}"/>
    <cellStyle name="Normal 7 13 2 2 3 2" xfId="29112" xr:uid="{BF4D9903-21DF-466E-B897-C05E39DB6124}"/>
    <cellStyle name="Normal 7 13 2 2 3 3" xfId="19050" xr:uid="{2A951231-7B59-478F-8334-F7564236C67B}"/>
    <cellStyle name="Normal 7 13 2 2 4" xfId="11695" xr:uid="{C835F258-DD0E-468D-BCBE-029AEB948D3A}"/>
    <cellStyle name="Normal 7 13 2 2 4 2" xfId="21883" xr:uid="{37397F73-7416-4412-8D65-8BEEADF3F0C8}"/>
    <cellStyle name="Normal 7 13 2 2 5" xfId="24968" xr:uid="{CE142B80-B258-4CEB-ABAA-0785529521C6}"/>
    <cellStyle name="Normal 7 13 2 2 6" xfId="14087" xr:uid="{985597A3-135C-4AA8-A969-559F0667C1AA}"/>
    <cellStyle name="Normal 7 13 2 3" xfId="5229" xr:uid="{BA2E6F25-A80F-48E0-8499-A15115C2F12F}"/>
    <cellStyle name="Normal 7 13 2 3 2" xfId="7033" xr:uid="{B2AB4CB9-F2A0-4526-B17B-502417F61B51}"/>
    <cellStyle name="Normal 7 13 2 3 3" xfId="28541" xr:uid="{949261F3-FA56-42AB-B2C1-BCEF7EE0AC8A}"/>
    <cellStyle name="Normal 7 13 2 3 4" xfId="15299" xr:uid="{160D80D7-179A-4B9D-A6FB-709C9F42A370}"/>
    <cellStyle name="Normal 7 13 2 4" xfId="5434" xr:uid="{31650218-A816-4455-8FF7-2EF59115E457}"/>
    <cellStyle name="Normal 7 13 2 4 2" xfId="26595" xr:uid="{F9BC3F92-F309-45F6-9457-A90362C3F5BA}"/>
    <cellStyle name="Normal 7 13 2 4 3" xfId="27586" xr:uid="{042BD681-8C9A-4F17-BFDF-2B8170FD0855}"/>
    <cellStyle name="Normal 7 13 2 4 4" xfId="18132" xr:uid="{90BDA729-13E3-40F4-9745-051AEF4C70CD}"/>
    <cellStyle name="Normal 7 13 2 5" xfId="10829" xr:uid="{783BEC0D-F326-4E11-A178-EBBC0F44E01C}"/>
    <cellStyle name="Normal 7 13 2 5 2" xfId="29796" xr:uid="{35A0BAD2-F62C-4762-8703-7D2C7E9575C4}"/>
    <cellStyle name="Normal 7 13 2 5 3" xfId="20965" xr:uid="{4794882C-2BEC-4E72-8005-17945051D138}"/>
    <cellStyle name="Normal 7 13 2 6" xfId="23688" xr:uid="{AAAB0881-1FDD-4DA4-AF26-04022C67E9CD}"/>
    <cellStyle name="Normal 7 13 2 7" xfId="13389" xr:uid="{110D6076-F836-40F2-A200-393B3CD465F0}"/>
    <cellStyle name="Normal 7 13 3" xfId="1546" xr:uid="{00000000-0005-0000-0000-00000A060000}"/>
    <cellStyle name="Normal 7 13 3 2" xfId="7034" xr:uid="{4510CDD8-B360-40EC-BC49-0E5C45F289A5}"/>
    <cellStyle name="Normal 7 13 3 2 2" xfId="28135" xr:uid="{4A9592AD-6D7C-4F0C-A922-ACB96D0AFB0B}"/>
    <cellStyle name="Normal 7 13 3 2 3" xfId="27241" xr:uid="{4C686051-1F24-4F46-BD9A-1A81338B8B58}"/>
    <cellStyle name="Normal 7 13 3 2 4" xfId="15300" xr:uid="{D60F4A95-76A5-4AA9-A965-4576D2EBDA21}"/>
    <cellStyle name="Normal 7 13 3 3" xfId="6100" xr:uid="{0F679DB4-A369-45D8-8556-223948C31D40}"/>
    <cellStyle name="Normal 7 13 3 3 2" xfId="27786" xr:uid="{BC054479-EA45-49FD-9F51-E627A3E2271E}"/>
    <cellStyle name="Normal 7 13 3 3 3" xfId="27849" xr:uid="{EF8E6777-C3A0-4994-88DD-977A8BDA6278}"/>
    <cellStyle name="Normal 7 13 3 3 4" xfId="18133" xr:uid="{051ECAB2-3ABE-4620-A871-0DEFEE0A28F1}"/>
    <cellStyle name="Normal 7 13 3 4" xfId="10830" xr:uid="{1A5A9816-E5A0-4A78-BA09-146E314D7C41}"/>
    <cellStyle name="Normal 7 13 3 4 2" xfId="29797" xr:uid="{D94CE56F-6F4D-4A54-BD98-9783C0D0105F}"/>
    <cellStyle name="Normal 7 13 3 4 3" xfId="20966" xr:uid="{768A3E1C-9B86-40DB-856D-9AB9DD2178E3}"/>
    <cellStyle name="Normal 7 13 3 5" xfId="24813" xr:uid="{915131F8-ED5D-4C64-88CC-960E60911BAE}"/>
    <cellStyle name="Normal 7 13 3 6" xfId="13893" xr:uid="{83AE0D93-6C79-4417-9804-4E10E6347CF5}"/>
    <cellStyle name="Normal 7 13 4" xfId="2238" xr:uid="{7B97CA3D-9814-4D26-8864-9C5E160AF866}"/>
    <cellStyle name="Normal 7 13 4 2" xfId="7390" xr:uid="{3C0A9C4F-23B2-4083-A520-818EC7BC880F}"/>
    <cellStyle name="Normal 7 13 4 2 2" xfId="28426" xr:uid="{8227897D-869B-4E2C-859F-5E2BB7288D8E}"/>
    <cellStyle name="Normal 7 13 4 2 3" xfId="18502" xr:uid="{29F7B2A2-2ADE-44BA-8F0C-FD67BD97A5A9}"/>
    <cellStyle name="Normal 7 13 4 3" xfId="6098" xr:uid="{5D3ECE3C-9259-4153-892F-53FBCEDEDDE5}"/>
    <cellStyle name="Normal 7 13 4 3 2" xfId="21335" xr:uid="{2FC212CA-6A4B-40D9-AD7D-AFCC4DF6A308}"/>
    <cellStyle name="Normal 7 13 4 4" xfId="23447" xr:uid="{784FEBF0-B412-42BE-AEC4-4D5344339922}"/>
    <cellStyle name="Normal 7 13 4 5" xfId="15669" xr:uid="{7394EC10-37E3-4D3C-9536-DB15CA0F78CE}"/>
    <cellStyle name="Normal 7 13 5" xfId="4473" xr:uid="{7A2260D6-F0D0-4729-B7B5-0B7ED3104988}"/>
    <cellStyle name="Normal 7 13 5 2" xfId="7032" xr:uid="{829AEAAA-91CE-49EA-B39E-E34828C7CB82}"/>
    <cellStyle name="Normal 7 13 5 2 2" xfId="29342" xr:uid="{8D78881F-7F70-4D51-98E5-8BB5D1E30C8E}"/>
    <cellStyle name="Normal 7 13 5 2 3" xfId="19821" xr:uid="{6231B278-6311-4CED-AD16-39A2B5EC5537}"/>
    <cellStyle name="Normal 7 13 5 3" xfId="12436" xr:uid="{7165CE5B-16A2-411B-A41E-A56AC0985034}"/>
    <cellStyle name="Normal 7 13 5 3 2" xfId="22654" xr:uid="{E29FF11E-A3C9-4AD5-978C-E0CEE22E2D69}"/>
    <cellStyle name="Normal 7 13 5 4" xfId="24599" xr:uid="{63023978-91FD-4D3C-AA26-BA2888B16C02}"/>
    <cellStyle name="Normal 7 13 5 5" xfId="16988" xr:uid="{3B673D9E-7331-47D6-A9A6-A1BC64889930}"/>
    <cellStyle name="Normal 7 13 6" xfId="5351" xr:uid="{D1DAE704-260B-4981-856C-C08E0BDA88B9}"/>
    <cellStyle name="Normal 7 13 6 2" xfId="26533" xr:uid="{85460B4D-4FA6-4A17-9803-A017D8E6760E}"/>
    <cellStyle name="Normal 7 13 6 3" xfId="28500" xr:uid="{F7C2E6C8-1BA4-4F50-BB15-ABBC150A8D8E}"/>
    <cellStyle name="Normal 7 13 6 4" xfId="15298" xr:uid="{AD821D7A-6D29-48FD-8001-2EB3BF6792F7}"/>
    <cellStyle name="Normal 7 13 7" xfId="8785" xr:uid="{D0E37099-BCFA-44A9-9309-42BEE02E0B58}"/>
    <cellStyle name="Normal 7 13 7 2" xfId="27905" xr:uid="{E27B12F9-62E2-49F6-AC3E-07B697DD7DE1}"/>
    <cellStyle name="Normal 7 13 7 3" xfId="18131" xr:uid="{E05544B0-369C-4B87-8431-F222E7A28460}"/>
    <cellStyle name="Normal 7 13 8" xfId="10828" xr:uid="{9D33E320-B4F9-473E-9474-4DD9B23D4AAE}"/>
    <cellStyle name="Normal 7 13 8 2" xfId="20964" xr:uid="{1460A4DD-DDA9-41B8-ACF4-EEE145BB3F49}"/>
    <cellStyle name="Normal 7 13 9" xfId="24543" xr:uid="{B2D581B5-1F39-4CC5-BE88-193AF919F9A7}"/>
    <cellStyle name="Normal 7 14" xfId="1547" xr:uid="{00000000-0005-0000-0000-00000B060000}"/>
    <cellStyle name="Normal 7 14 2" xfId="1548" xr:uid="{00000000-0005-0000-0000-00000C060000}"/>
    <cellStyle name="Normal 7 14 2 2" xfId="7035" xr:uid="{D8ADB8C6-0512-46DB-8C1F-32C539283138}"/>
    <cellStyle name="Normal 7 14 2 2 2" xfId="29665" xr:uid="{9628F103-6C9D-45FF-81E6-72F3A5FF12B0}"/>
    <cellStyle name="Normal 7 14 2 2 3" xfId="20327" xr:uid="{D9F5FB04-9A0B-4B19-82E2-518ADFCEBA86}"/>
    <cellStyle name="Normal 7 14 2 3" xfId="6101" xr:uid="{8072750D-903D-46EC-9521-6AD666D83594}"/>
    <cellStyle name="Normal 7 14 2 3 2" xfId="23160" xr:uid="{FFC43500-9959-4E46-8632-CF2173E65072}"/>
    <cellStyle name="Normal 7 14 2 4" xfId="25111" xr:uid="{265A4FE1-2580-4EF3-9508-B6C4267952C0}"/>
    <cellStyle name="Normal 7 14 2 5" xfId="17494" xr:uid="{7395793C-560A-4FBE-BDE1-89521E2D3ECF}"/>
    <cellStyle name="Normal 7 14 3" xfId="2240" xr:uid="{6C387C5F-06B2-4744-A18E-F8F48A2B852A}"/>
    <cellStyle name="Normal 7 14 3 2" xfId="26230" xr:uid="{C1197D4A-CC8A-46F4-8AE5-36EC13BA4060}"/>
    <cellStyle name="Normal 7 14 3 3" xfId="28015" xr:uid="{968AFD53-5240-4708-9FCA-820B180DD5D8}"/>
    <cellStyle name="Normal 7 14 3 4" xfId="15301" xr:uid="{916277E3-38EA-457B-AC89-2C3F23E6030E}"/>
    <cellStyle name="Normal 7 14 3 5" xfId="29944" xr:uid="{81077BE2-C8A5-4314-B7DA-28437B06242A}"/>
    <cellStyle name="Normal 7 14 3 6" xfId="29940" xr:uid="{BF2DDEE1-1CEA-4022-812D-E8D362873E69}"/>
    <cellStyle name="Normal 7 14 3 6 2" xfId="29980" xr:uid="{6ACDD03C-A6BD-44AA-8FA6-FCDFA554EEDC}"/>
    <cellStyle name="Normal 7 14 3 7" xfId="29963" xr:uid="{33EE7999-28C5-4C50-9FF5-E45D4A049ABE}"/>
    <cellStyle name="Normal 7 14 3 8" xfId="8171" xr:uid="{6BC06379-B247-4439-B998-E5A97BE9E340}"/>
    <cellStyle name="Normal 7 14 4" xfId="5242" xr:uid="{FCF888C3-D72E-480E-8E1E-DAAFCDC5AC61}"/>
    <cellStyle name="Normal 7 14 4 2" xfId="24343" xr:uid="{0D0F507C-F8F4-4D1A-9585-BFE73C342E57}"/>
    <cellStyle name="Normal 7 14 4 3" xfId="26327" xr:uid="{CF0B220B-95A8-4359-AAC9-32B7930F78CE}"/>
    <cellStyle name="Normal 7 14 4 4" xfId="18134" xr:uid="{E5A7B1D5-6260-43FB-B5A1-05709A5DA116}"/>
    <cellStyle name="Normal 7 14 5" xfId="5450" xr:uid="{136DCEFA-89AA-4DEB-8EFD-A7590DC16F74}"/>
    <cellStyle name="Normal 7 14 5 2" xfId="29798" xr:uid="{A93CACD3-F6E9-4D65-8DFB-F54BF0942A19}"/>
    <cellStyle name="Normal 7 14 5 3" xfId="20967" xr:uid="{E006CF87-5D61-4565-B0CE-010193267F91}"/>
    <cellStyle name="Normal 7 14 6" xfId="24677" xr:uid="{5BE2D458-E2DD-4D01-A77B-5037D5A7CBDE}"/>
    <cellStyle name="Normal 7 14 7" xfId="14604" xr:uid="{48AFB495-9ECB-4B28-B3C2-D61D245292D8}"/>
    <cellStyle name="Normal 7 15" xfId="1549" xr:uid="{00000000-0005-0000-0000-00000D060000}"/>
    <cellStyle name="Normal 7 15 2" xfId="5305" xr:uid="{76298062-62E5-4DE7-87F5-BF9682E3F2B9}"/>
    <cellStyle name="Normal 7 15 2 2" xfId="7036" xr:uid="{8714987D-BDEF-40F6-993E-DA73921E6222}"/>
    <cellStyle name="Normal 7 15 2 3" xfId="15708" xr:uid="{EA58F255-89A9-48A9-8276-02D140BD727D}"/>
    <cellStyle name="Normal 7 15 3" xfId="6102" xr:uid="{4BCF62FC-9326-49D9-8414-23AE577623B2}"/>
    <cellStyle name="Normal 7 15 3 2" xfId="18541" xr:uid="{622F3C95-E062-4EE9-9BCC-35555E9D6AEA}"/>
    <cellStyle name="Normal 7 15 4" xfId="11199" xr:uid="{E8D5AD77-1A1A-46BB-95E5-DD2030B82106}"/>
    <cellStyle name="Normal 7 15 4 2" xfId="21374" xr:uid="{6D006AE1-A32D-4840-83F4-13646180106C}"/>
    <cellStyle name="Normal 7 15 5" xfId="24289" xr:uid="{A6107A92-D388-4553-A766-447857926BBE}"/>
    <cellStyle name="Normal 7 15 6" xfId="13425" xr:uid="{F21B3AFC-E22D-47B1-A498-5C27777A5BB9}"/>
    <cellStyle name="Normal 7 16" xfId="3195" xr:uid="{7D3977E3-9389-4BA2-B248-25FDAA68FA76}"/>
    <cellStyle name="Normal 7 16 2" xfId="8886" xr:uid="{6E25DB1E-0B7F-4D21-A2A3-883DE20E8A3C}"/>
    <cellStyle name="Normal 7 16 2 2" xfId="18270" xr:uid="{C2DCC661-8289-4EE7-B2E4-A3EE26D98155}"/>
    <cellStyle name="Normal 7 16 3" xfId="10956" xr:uid="{5EACF507-B71C-49D1-AEF3-4DDCDED3BAF0}"/>
    <cellStyle name="Normal 7 16 3 2" xfId="21103" xr:uid="{152D82BB-45E6-44B4-B636-0332F60AAF24}"/>
    <cellStyle name="Normal 7 16 4" xfId="25142" xr:uid="{FEACC647-8787-4707-BB4D-F217043E1025}"/>
    <cellStyle name="Normal 7 16 5" xfId="15437" xr:uid="{7287EC01-7C02-4795-B173-9096668AD269}"/>
    <cellStyle name="Normal 7 17" xfId="4208" xr:uid="{35159838-9AE9-4A3F-BEFC-FFDD05CC3C6B}"/>
    <cellStyle name="Normal 7 17 2" xfId="9661" xr:uid="{97B59A8F-9964-4136-B200-CD071265CDA0}"/>
    <cellStyle name="Normal 7 17 2 2" xfId="19607" xr:uid="{51BC3EF1-29C5-4328-BE21-87EB919B3321}"/>
    <cellStyle name="Normal 7 17 3" xfId="12224" xr:uid="{4A968BBE-D547-4B9C-A41E-74A6B0B05491}"/>
    <cellStyle name="Normal 7 17 3 2" xfId="22440" xr:uid="{498A4E07-F995-4B4F-80B4-62D2C34D7C53}"/>
    <cellStyle name="Normal 7 17 4" xfId="16774" xr:uid="{607FE72C-37DE-47FE-9816-EAF9C1FEBDF4}"/>
    <cellStyle name="Normal 7 18" xfId="24277" xr:uid="{EDB622A0-2109-47A1-88FF-3A9350732661}"/>
    <cellStyle name="Normal 7 19" xfId="12997" xr:uid="{DFA66EFF-1D3F-4174-8F2D-A69C9B6D8DDF}"/>
    <cellStyle name="Normal 7 2" xfId="1550" xr:uid="{00000000-0005-0000-0000-00000E060000}"/>
    <cellStyle name="Normal 7 2 2" xfId="1551" xr:uid="{00000000-0005-0000-0000-00000F060000}"/>
    <cellStyle name="Normal 7 2 3" xfId="29910" xr:uid="{D53F7B12-B459-42BD-A73F-C67AB3B74F32}"/>
    <cellStyle name="Normal 7 20" xfId="29909" xr:uid="{CBDC11C3-0D9C-4504-ADE2-AA8365A2D2DC}"/>
    <cellStyle name="Normal 7 3" xfId="1552" xr:uid="{00000000-0005-0000-0000-000010060000}"/>
    <cellStyle name="Normal 7 3 2" xfId="1553" xr:uid="{00000000-0005-0000-0000-000011060000}"/>
    <cellStyle name="Normal 7 3 3" xfId="1554" xr:uid="{00000000-0005-0000-0000-000012060000}"/>
    <cellStyle name="Normal 7 3 3 2" xfId="1555" xr:uid="{00000000-0005-0000-0000-000013060000}"/>
    <cellStyle name="Normal 7 3 3 2 2" xfId="1556" xr:uid="{00000000-0005-0000-0000-000014060000}"/>
    <cellStyle name="Normal 7 3 3 2 3" xfId="1557" xr:uid="{00000000-0005-0000-0000-000015060000}"/>
    <cellStyle name="Normal 7 3 3 2 3 2" xfId="1558" xr:uid="{00000000-0005-0000-0000-000016060000}"/>
    <cellStyle name="Normal 7 3 3 2 3 2 2" xfId="1559" xr:uid="{00000000-0005-0000-0000-000017060000}"/>
    <cellStyle name="Normal 7 3 3 2 3 2 2 2" xfId="26262" xr:uid="{12324EC9-AE3E-4CC4-BB4C-1608D58A3F44}"/>
    <cellStyle name="Normal 7 3 3 2 3 2 2 3" xfId="25703" xr:uid="{42D40B4C-E695-4CC8-91DA-A9B2D931FE89}"/>
    <cellStyle name="Normal 7 3 3 2 3 2 3" xfId="1560" xr:uid="{00000000-0005-0000-0000-000018060000}"/>
    <cellStyle name="Normal 7 3 3 2 3 2 3 2" xfId="1561" xr:uid="{00000000-0005-0000-0000-000019060000}"/>
    <cellStyle name="Normal 7 3 3 2 3 2 3 3" xfId="4077" xr:uid="{24A00020-18C9-423E-ACA4-E548D4BAAA89}"/>
    <cellStyle name="Normal 7 3 3 2 3 2 3 3 2" xfId="4136" xr:uid="{C131A651-F7E3-4726-B2D1-61D9D9F59319}"/>
    <cellStyle name="Normal 7 3 3 2 3 2 4" xfId="24846" xr:uid="{DB1EC031-69B2-49DE-A606-0DAADAF99D3B}"/>
    <cellStyle name="Normal 7 3 3 2 3 3" xfId="1562" xr:uid="{00000000-0005-0000-0000-00001A060000}"/>
    <cellStyle name="Normal 7 3 3 2 3 4" xfId="2415" xr:uid="{45127BAA-78FF-4E7E-BCB7-C9A48CBB3323}"/>
    <cellStyle name="Normal 7 3 3 2 3 4 2" xfId="3779" xr:uid="{D72B86BF-23D3-4CD0-8B6E-87FAAD2B64ED}"/>
    <cellStyle name="Normal 7 3 3 2 3 5" xfId="3185" xr:uid="{749DE908-AD3D-444A-B5D9-197A7FC70CF9}"/>
    <cellStyle name="Normal 7 3 3 2 3 5 2" xfId="5025" xr:uid="{85300147-D753-4AF8-B9CF-E81213C9861C}"/>
    <cellStyle name="Normal 7 3 3 2 3 6" xfId="4477" xr:uid="{71677205-FC00-4D9F-8F82-A5F13052D1DC}"/>
    <cellStyle name="Normal 7 3 3 2 3 6 2" xfId="5080" xr:uid="{39555B31-7D33-4254-A78C-A6B740D43065}"/>
    <cellStyle name="Normal 7 3 3 2 4" xfId="1563" xr:uid="{00000000-0005-0000-0000-00001B060000}"/>
    <cellStyle name="Normal 7 3 3 2 4 2" xfId="3778" xr:uid="{C4B2A228-F1E5-4103-B289-37979BCA7CC3}"/>
    <cellStyle name="Normal 7 3 3 2 4 3" xfId="2770" xr:uid="{ABC2A320-5358-4BB6-8DA1-5699CD3C10EA}"/>
    <cellStyle name="Normal 7 3 3 2 4 3 2" xfId="29952" xr:uid="{05CB76FE-FC0F-4D51-BF74-2F7CFFC87B09}"/>
    <cellStyle name="Normal 7 3 3 2 4 3 3" xfId="29941" xr:uid="{20BB7D0C-0F11-4EC8-984D-8122318DFA29}"/>
    <cellStyle name="Normal 7 3 3 2 4 3 3 2" xfId="29981" xr:uid="{CEC0D115-BED5-4784-A5D2-532ADBD0B30F}"/>
    <cellStyle name="Normal 7 3 3 2 5" xfId="3184" xr:uid="{F43399FC-AF10-4250-934B-7D02C307A970}"/>
    <cellStyle name="Normal 7 3 3 2 5 2" xfId="5053" xr:uid="{1EC1D50E-DAD9-4FDF-92BA-2B2CBD23A2F3}"/>
    <cellStyle name="Normal 7 3 3 2 6" xfId="4476" xr:uid="{3A50EF61-456A-4A9B-8D9F-C7FA9163CD79}"/>
    <cellStyle name="Normal 7 3 3 2 6 2" xfId="4103" xr:uid="{C53318B5-8439-479B-BE84-702377CEFA52}"/>
    <cellStyle name="Normal 7 3 3 3" xfId="1564" xr:uid="{00000000-0005-0000-0000-00001C060000}"/>
    <cellStyle name="Normal 7 3 3 4" xfId="1565" xr:uid="{00000000-0005-0000-0000-00001D060000}"/>
    <cellStyle name="Normal 7 3 3 4 2" xfId="1566" xr:uid="{00000000-0005-0000-0000-00001E060000}"/>
    <cellStyle name="Normal 7 3 3 4 2 2" xfId="1567" xr:uid="{00000000-0005-0000-0000-00001F060000}"/>
    <cellStyle name="Normal 7 3 3 4 2 2 2" xfId="1568" xr:uid="{00000000-0005-0000-0000-000020060000}"/>
    <cellStyle name="Normal 7 3 3 4 2 2 2 2" xfId="1569" xr:uid="{00000000-0005-0000-0000-000021060000}"/>
    <cellStyle name="Normal 7 3 3 4 2 2 2 3" xfId="4078" xr:uid="{D2A8D05D-99DF-496D-8415-03EFE6C7EA89}"/>
    <cellStyle name="Normal 7 3 3 4 2 2 2 3 2" xfId="4087" xr:uid="{FD48EC3F-BEF7-4C5A-BB58-57EB77442085}"/>
    <cellStyle name="Normal 7 3 3 4 2 2 2 4" xfId="24105" xr:uid="{5F55B1BF-2B31-4C4C-A3F3-A297753831B9}"/>
    <cellStyle name="Normal 7 3 3 4 2 2 3" xfId="2241" xr:uid="{BB6CA6E9-ECC4-4E12-992C-6C085152022E}"/>
    <cellStyle name="Normal 7 3 3 4 2 2 4" xfId="24670" xr:uid="{68BC6634-1AC5-49E9-9E16-2A42F14424BD}"/>
    <cellStyle name="Normal 7 3 3 4 2 3" xfId="1570" xr:uid="{00000000-0005-0000-0000-000022060000}"/>
    <cellStyle name="Normal 7 3 3 4 2 3 2" xfId="1571" xr:uid="{00000000-0005-0000-0000-000023060000}"/>
    <cellStyle name="Normal 7 3 3 4 2 3 2 2" xfId="26217" xr:uid="{0312E986-DDE2-40C7-A8C9-4A3CD627BA20}"/>
    <cellStyle name="Normal 7 3 3 4 2 3 2 3" xfId="24186" xr:uid="{3D1816EA-4F5E-41A3-85F0-E548A27C359F}"/>
    <cellStyle name="Normal 7 3 3 4 2 3 3" xfId="1572" xr:uid="{00000000-0005-0000-0000-000024060000}"/>
    <cellStyle name="Normal 7 3 3 4 2 3 3 2" xfId="24383" xr:uid="{C4224DAE-894E-4019-83AB-B592ACAC4C6C}"/>
    <cellStyle name="Normal 7 3 3 4 2 3 3 3" xfId="23371" xr:uid="{48FB7D80-00BA-46C4-8153-989365CCC866}"/>
    <cellStyle name="Normal 7 3 3 4 2 3 4" xfId="2242" xr:uid="{8B64B7B8-15C7-42A3-9191-D85D119D3BB3}"/>
    <cellStyle name="Normal 7 3 3 4 2 3 4 2" xfId="5093" xr:uid="{94D2A0CB-4E0E-4ECA-A3CA-D73DA36907E4}"/>
    <cellStyle name="Normal 7 3 3 4 2 3 5" xfId="24935" xr:uid="{AF60BB2A-A75A-431E-9C65-348F4D04171C}"/>
    <cellStyle name="Normal 7 3 3 4 2 4" xfId="24269" xr:uid="{A86333F6-3038-438D-83A4-56E8B5034A11}"/>
    <cellStyle name="Normal 7 3 3 4 3" xfId="1573" xr:uid="{00000000-0005-0000-0000-000025060000}"/>
    <cellStyle name="Normal 7 3 3 4 4" xfId="2416" xr:uid="{CCEE2B5C-CA0B-40CE-A68A-01CB12B6B3AD}"/>
    <cellStyle name="Normal 7 3 3 4 4 2" xfId="3780" xr:uid="{BF77111F-C5C5-4110-8C11-565394CFACD8}"/>
    <cellStyle name="Normal 7 3 3 4 5" xfId="3186" xr:uid="{535534DC-3F15-4C98-A83B-6125D455C8A4}"/>
    <cellStyle name="Normal 7 3 3 4 5 2" xfId="4445" xr:uid="{FB78A0E8-509A-490B-905A-710C600155DB}"/>
    <cellStyle name="Normal 7 3 3 4 6" xfId="4478" xr:uid="{82B5EFB2-7FD7-4E49-A53C-12FE5CF09BC5}"/>
    <cellStyle name="Normal 7 3 3 4 6 2" xfId="4193" xr:uid="{5FEFD8B5-9102-40F4-A8BD-A88A0F589790}"/>
    <cellStyle name="Normal 7 3 3 5" xfId="1574" xr:uid="{00000000-0005-0000-0000-000026060000}"/>
    <cellStyle name="Normal 7 3 3 5 2" xfId="1575" xr:uid="{00000000-0005-0000-0000-000027060000}"/>
    <cellStyle name="Normal 7 3 3 5 3" xfId="1576" xr:uid="{00000000-0005-0000-0000-000028060000}"/>
    <cellStyle name="Normal 7 3 3 5 3 2" xfId="4194" xr:uid="{616D4A55-9112-453A-8C78-A20D2B3C9E16}"/>
    <cellStyle name="Normal 7 3 3 5 3 2 2" xfId="27738" xr:uid="{61D910B1-1C00-45A9-B665-4AD0C03EBE80}"/>
    <cellStyle name="Normal 7 3 3 5 3 3" xfId="4079" xr:uid="{8414266D-0BF8-4357-BB22-A05C0227F82D}"/>
    <cellStyle name="Normal 7 3 3 5 3 3 2" xfId="25718" xr:uid="{7A0FE04A-7A59-48C7-A9ED-E710FE8BDD7C}"/>
    <cellStyle name="Normal 7 3 3 5 4" xfId="24800" xr:uid="{986D21E2-E580-4AA9-9D49-9FCC362B1C36}"/>
    <cellStyle name="Normal 7 3 4" xfId="1577" xr:uid="{00000000-0005-0000-0000-000029060000}"/>
    <cellStyle name="Normal 7 3 4 2" xfId="1578" xr:uid="{00000000-0005-0000-0000-00002A060000}"/>
    <cellStyle name="Normal 7 3 4 3" xfId="1579" xr:uid="{00000000-0005-0000-0000-00002B060000}"/>
    <cellStyle name="Normal 7 3 4 3 2" xfId="1580" xr:uid="{00000000-0005-0000-0000-00002C060000}"/>
    <cellStyle name="Normal 7 3 4 3 2 2" xfId="1581" xr:uid="{00000000-0005-0000-0000-00002D060000}"/>
    <cellStyle name="Normal 7 3 4 3 2 2 2" xfId="26102" xr:uid="{E31603B0-7B05-40AB-A4C2-37C3AC2BEC84}"/>
    <cellStyle name="Normal 7 3 4 3 2 2 3" xfId="26195" xr:uid="{F89ACB48-8438-4DFD-8D1F-4DA20D58882A}"/>
    <cellStyle name="Normal 7 3 4 3 2 3" xfId="1582" xr:uid="{00000000-0005-0000-0000-00002E060000}"/>
    <cellStyle name="Normal 7 3 4 3 2 3 2" xfId="1583" xr:uid="{00000000-0005-0000-0000-00002F060000}"/>
    <cellStyle name="Normal 7 3 4 3 2 3 3" xfId="4080" xr:uid="{3397780A-79F3-4C81-B126-DEEAE8E2F5F6}"/>
    <cellStyle name="Normal 7 3 4 3 2 3 3 2" xfId="5101" xr:uid="{01FE2B00-F4C6-4F6A-BCEA-4F69887D2122}"/>
    <cellStyle name="Normal 7 3 4 3 2 4" xfId="25898" xr:uid="{CCB850C3-19A4-4A97-98FF-36776DF443FC}"/>
    <cellStyle name="Normal 7 3 4 3 3" xfId="1584" xr:uid="{00000000-0005-0000-0000-000030060000}"/>
    <cellStyle name="Normal 7 3 4 3 4" xfId="2417" xr:uid="{591A11B6-FC70-4EB5-A1F3-6A0B5C4DB57F}"/>
    <cellStyle name="Normal 7 3 4 3 4 2" xfId="3781" xr:uid="{0EA0493D-0BF3-4063-AD28-1103FAA9E6C7}"/>
    <cellStyle name="Normal 7 3 4 3 5" xfId="3188" xr:uid="{6E7027D5-6B29-452E-9CD0-8BBBCA5A6ABD}"/>
    <cellStyle name="Normal 7 3 4 3 5 2" xfId="5059" xr:uid="{58FF3A25-38B9-4BC3-BCCA-3A54A2E50540}"/>
    <cellStyle name="Normal 7 3 4 3 6" xfId="4480" xr:uid="{B8E9D984-7126-4E81-B088-3B764ECDF196}"/>
    <cellStyle name="Normal 7 3 4 3 6 2" xfId="5099" xr:uid="{36931301-8B56-49BA-A50E-D6034FE74A49}"/>
    <cellStyle name="Normal 7 3 4 4" xfId="1585" xr:uid="{00000000-0005-0000-0000-000031060000}"/>
    <cellStyle name="Normal 7 3 4 4 2" xfId="1586" xr:uid="{00000000-0005-0000-0000-000032060000}"/>
    <cellStyle name="Normal 7 3 4 4 3" xfId="4081" xr:uid="{B377A0CD-7DBD-46F9-9086-9BB7BC7D7510}"/>
    <cellStyle name="Normal 7 3 4 4 3 2" xfId="4145" xr:uid="{BE80533C-8CEE-48D1-83A3-931A0E84ED20}"/>
    <cellStyle name="Normal 7 3 4 5" xfId="3187" xr:uid="{95765879-5D26-47F7-82AD-51A41E27D22B}"/>
    <cellStyle name="Normal 7 3 4 5 2" xfId="5066" xr:uid="{78382992-BBAB-41F5-AC44-C985A737378C}"/>
    <cellStyle name="Normal 7 3 4 6" xfId="4479" xr:uid="{BE03FBA8-853B-4710-B729-27A8359F8955}"/>
    <cellStyle name="Normal 7 3 4 6 2" xfId="4163" xr:uid="{E398AE29-25EA-4537-BAC1-4E82A90DFF1D}"/>
    <cellStyle name="Normal 7 3 5" xfId="1587" xr:uid="{00000000-0005-0000-0000-000033060000}"/>
    <cellStyle name="Normal 7 3 5 2" xfId="4177" xr:uid="{B12C82EA-F166-4010-9712-49CBDA1EEBA7}"/>
    <cellStyle name="Normal 7 3 6" xfId="29911" xr:uid="{355EC10F-0B36-4CD4-9346-FDF722FEECCA}"/>
    <cellStyle name="Normal 7 4" xfId="1588" xr:uid="{00000000-0005-0000-0000-000034060000}"/>
    <cellStyle name="Normal 7 4 10" xfId="1589" xr:uid="{00000000-0005-0000-0000-000035060000}"/>
    <cellStyle name="Normal 7 4 10 10" xfId="13232" xr:uid="{3C87F4E9-EF70-425B-BF59-B24E87653541}"/>
    <cellStyle name="Normal 7 4 10 2" xfId="1590" xr:uid="{00000000-0005-0000-0000-000036060000}"/>
    <cellStyle name="Normal 7 4 10 2 2" xfId="2245" xr:uid="{F06D6FA0-D31F-4780-B8F7-9389DA75D4DA}"/>
    <cellStyle name="Normal 7 4 10 2 2 2" xfId="7394" xr:uid="{56CE5A11-BE4A-4CCD-8241-7073BC4F457E}"/>
    <cellStyle name="Normal 7 4 10 2 2 2 2" xfId="26426" xr:uid="{942B00FA-0883-44A3-AF31-82B37F887271}"/>
    <cellStyle name="Normal 7 4 10 2 2 2 3" xfId="27757" xr:uid="{BAF0416F-6441-4C46-B9C6-7A26450CEDBA}"/>
    <cellStyle name="Normal 7 4 10 2 2 2 4" xfId="16218" xr:uid="{A183A5EF-89F4-4ECD-97FF-E73F865B721E}"/>
    <cellStyle name="Normal 7 4 10 2 2 3" xfId="6105" xr:uid="{5559B305-DD05-4FDB-B128-1FD906C535D6}"/>
    <cellStyle name="Normal 7 4 10 2 2 3 2" xfId="29113" xr:uid="{3E406DB3-CC5C-40FB-AD36-34F57A925D23}"/>
    <cellStyle name="Normal 7 4 10 2 2 3 3" xfId="19051" xr:uid="{696D371F-2734-4537-861D-3A18ECC03872}"/>
    <cellStyle name="Normal 7 4 10 2 2 4" xfId="11696" xr:uid="{7EFCE778-6D2A-40EB-AA34-02D4DA1F80F6}"/>
    <cellStyle name="Normal 7 4 10 2 2 4 2" xfId="21884" xr:uid="{38F3FF5E-187A-4699-AB2F-D862849BC2AA}"/>
    <cellStyle name="Normal 7 4 10 2 2 5" xfId="23316" xr:uid="{12F70A74-1EFE-4CBA-A60E-12A910268B3B}"/>
    <cellStyle name="Normal 7 4 10 2 2 6" xfId="14088" xr:uid="{62311429-E15F-4F87-A6CC-11189BE530DE}"/>
    <cellStyle name="Normal 7 4 10 2 3" xfId="5230" xr:uid="{C93BC050-545D-4516-827C-B2BB5DD4A6F3}"/>
    <cellStyle name="Normal 7 4 10 2 3 2" xfId="7039" xr:uid="{D781A4C7-0627-484D-897E-2CBF71F6FC3D}"/>
    <cellStyle name="Normal 7 4 10 2 3 3" xfId="26941" xr:uid="{18D72893-2940-4B10-9925-047F9ECE6597}"/>
    <cellStyle name="Normal 7 4 10 2 3 4" xfId="15304" xr:uid="{EEA3306B-2795-41E5-B51E-EDE0D4F91D11}"/>
    <cellStyle name="Normal 7 4 10 2 4" xfId="5435" xr:uid="{436BA464-EBEE-42B1-9E24-063CA0991B1A}"/>
    <cellStyle name="Normal 7 4 10 2 4 2" xfId="28463" xr:uid="{AF5F043F-74A3-423F-BFFE-F3C7783FCA7F}"/>
    <cellStyle name="Normal 7 4 10 2 4 3" xfId="26976" xr:uid="{E63BD9A3-7420-46B6-A6B2-4561F90F80CD}"/>
    <cellStyle name="Normal 7 4 10 2 4 4" xfId="18137" xr:uid="{866545A9-D008-4BC2-A240-FE6906F04942}"/>
    <cellStyle name="Normal 7 4 10 2 5" xfId="10833" xr:uid="{37838D08-9D18-40ED-9B92-858FD42D7E1A}"/>
    <cellStyle name="Normal 7 4 10 2 5 2" xfId="29799" xr:uid="{2B954204-B6E9-4400-AF81-61D738C6094A}"/>
    <cellStyle name="Normal 7 4 10 2 5 3" xfId="20970" xr:uid="{EE7DEAC7-D06F-4AB2-B055-97D81C118DBE}"/>
    <cellStyle name="Normal 7 4 10 2 6" xfId="23936" xr:uid="{FF1EA34A-E408-4A27-AACC-A7EDD640E987}"/>
    <cellStyle name="Normal 7 4 10 2 7" xfId="13390" xr:uid="{8D8AB582-9B7D-4038-A689-AF946CEF47D2}"/>
    <cellStyle name="Normal 7 4 10 3" xfId="1591" xr:uid="{00000000-0005-0000-0000-000037060000}"/>
    <cellStyle name="Normal 7 4 10 3 2" xfId="7040" xr:uid="{D0AB2682-AFCC-4AB6-8C2D-5C9EFD15E6E8}"/>
    <cellStyle name="Normal 7 4 10 3 2 2" xfId="27630" xr:uid="{C29D7F51-54F8-4CDC-9E16-155770715E6D}"/>
    <cellStyle name="Normal 7 4 10 3 2 3" xfId="28461" xr:uid="{AFF37EA2-245B-4B70-A120-C5026E23838A}"/>
    <cellStyle name="Normal 7 4 10 3 2 4" xfId="15305" xr:uid="{3F07B69A-F0BA-4F59-83FE-762F6A3DB160}"/>
    <cellStyle name="Normal 7 4 10 3 3" xfId="6106" xr:uid="{90A71AD9-3318-4C32-AC0B-572AF806092B}"/>
    <cellStyle name="Normal 7 4 10 3 3 2" xfId="28924" xr:uid="{9C147A77-4F7F-4742-BECB-4A4E03ADC3F5}"/>
    <cellStyle name="Normal 7 4 10 3 3 3" xfId="26799" xr:uid="{99F6A3C7-5A55-4E2C-890E-5E55606D4CD6}"/>
    <cellStyle name="Normal 7 4 10 3 3 4" xfId="18138" xr:uid="{D3328992-41BB-4FF0-A418-7427579AEE98}"/>
    <cellStyle name="Normal 7 4 10 3 4" xfId="10834" xr:uid="{B8DCBCD2-3778-4D5C-8BA9-0C43E016A933}"/>
    <cellStyle name="Normal 7 4 10 3 4 2" xfId="29800" xr:uid="{02CE7F1B-9894-49E7-92E1-2E8C6DC3FADD}"/>
    <cellStyle name="Normal 7 4 10 3 4 3" xfId="20971" xr:uid="{9C39725B-05BA-4A90-B43C-A1E5AB1AE17E}"/>
    <cellStyle name="Normal 7 4 10 3 5" xfId="23749" xr:uid="{B9646230-82CA-4080-B82A-D9BF8A35B079}"/>
    <cellStyle name="Normal 7 4 10 3 6" xfId="13895" xr:uid="{47ADDC35-FCBD-46D1-B080-5DD1B664D553}"/>
    <cellStyle name="Normal 7 4 10 4" xfId="2244" xr:uid="{AAD0A0E3-BD33-4517-B12F-606EAB0262CE}"/>
    <cellStyle name="Normal 7 4 10 4 2" xfId="7393" xr:uid="{28E934FF-568D-4D53-8021-FA21CD9F872F}"/>
    <cellStyle name="Normal 7 4 10 4 2 2" xfId="28453" xr:uid="{3B165DFB-0E47-46AE-B2C4-DD6A7150A914}"/>
    <cellStyle name="Normal 7 4 10 4 2 3" xfId="18503" xr:uid="{AD1FC41E-30F0-44F9-B003-C65D955C3FEB}"/>
    <cellStyle name="Normal 7 4 10 4 3" xfId="6104" xr:uid="{F0D5E5E2-3054-4B39-BF30-EA0FBBF0B982}"/>
    <cellStyle name="Normal 7 4 10 4 3 2" xfId="21336" xr:uid="{B6F468A1-FAD0-4080-8C97-DDA3A698EB07}"/>
    <cellStyle name="Normal 7 4 10 4 4" xfId="23479" xr:uid="{7F49E2F3-B33D-4A9D-BD6C-DC9B7C54C4B7}"/>
    <cellStyle name="Normal 7 4 10 4 5" xfId="15670" xr:uid="{5817C40A-7452-4608-8E26-4A876EB22E02}"/>
    <cellStyle name="Normal 7 4 10 5" xfId="4482" xr:uid="{3734346D-27C3-4357-9A55-90999768558E}"/>
    <cellStyle name="Normal 7 4 10 5 2" xfId="7038" xr:uid="{99F3221C-7C6C-469D-A83A-A0F051EF3396}"/>
    <cellStyle name="Normal 7 4 10 5 2 2" xfId="29343" xr:uid="{873EAC3F-1AB2-4755-89C5-85BBB9D9ED73}"/>
    <cellStyle name="Normal 7 4 10 5 2 3" xfId="19824" xr:uid="{9C92D24E-D83F-4085-951F-19B8CA35B749}"/>
    <cellStyle name="Normal 7 4 10 5 3" xfId="12439" xr:uid="{29ED9BF4-D41E-4AEE-87ED-AC9BC8512688}"/>
    <cellStyle name="Normal 7 4 10 5 3 2" xfId="22657" xr:uid="{15AA5126-8A68-40E9-91CB-0E36D4AE54F0}"/>
    <cellStyle name="Normal 7 4 10 5 4" xfId="25004" xr:uid="{6D6F4149-EEF3-4CFC-BA82-80C3406735BA}"/>
    <cellStyle name="Normal 7 4 10 5 5" xfId="16991" xr:uid="{4A079D5D-175B-4623-82A8-2F68237AB0D4}"/>
    <cellStyle name="Normal 7 4 10 6" xfId="5352" xr:uid="{FF5579AE-9C25-4A23-9937-E8812AB5A305}"/>
    <cellStyle name="Normal 7 4 10 6 2" xfId="27575" xr:uid="{0464DF6B-7E65-447A-891F-DE20E85EC6C9}"/>
    <cellStyle name="Normal 7 4 10 6 3" xfId="29049" xr:uid="{95A89B58-DE4B-4C0A-83F1-599B57E6F502}"/>
    <cellStyle name="Normal 7 4 10 6 4" xfId="15303" xr:uid="{9C320F7F-F394-44B9-B49A-860C616FFD28}"/>
    <cellStyle name="Normal 7 4 10 7" xfId="8787" xr:uid="{E1AC5B76-4BB0-4573-88E3-8E6ACAEC7FC4}"/>
    <cellStyle name="Normal 7 4 10 7 2" xfId="28312" xr:uid="{D37912D7-C539-4AA1-A6B0-F5BB2FE3825A}"/>
    <cellStyle name="Normal 7 4 10 7 3" xfId="18136" xr:uid="{CB4B9326-B248-487C-B377-206C04C3B20E}"/>
    <cellStyle name="Normal 7 4 10 8" xfId="10832" xr:uid="{0F49C256-9499-4EFC-809F-C6B239522D00}"/>
    <cellStyle name="Normal 7 4 10 8 2" xfId="20969" xr:uid="{5E0836E7-90F4-44B8-AD83-C1AD3B22C34E}"/>
    <cellStyle name="Normal 7 4 10 9" xfId="24059" xr:uid="{00EDDB4F-577E-40C8-8796-1B4C2495DBCB}"/>
    <cellStyle name="Normal 7 4 11" xfId="1592" xr:uid="{00000000-0005-0000-0000-000038060000}"/>
    <cellStyle name="Normal 7 4 11 10" xfId="13108" xr:uid="{BE14B7BA-6973-41FC-9725-88CA8E2406FC}"/>
    <cellStyle name="Normal 7 4 11 2" xfId="2246" xr:uid="{CCFB25ED-6FDE-4098-B05C-4C49861423D5}"/>
    <cellStyle name="Normal 7 4 11 2 2" xfId="7395" xr:uid="{19F0B68C-A12A-4390-A82D-A8D152AC8DAC}"/>
    <cellStyle name="Normal 7 4 11 2 2 2" xfId="23626" xr:uid="{D29BEDE1-C34F-4B0D-8973-110E30165B71}"/>
    <cellStyle name="Normal 7 4 11 2 2 3" xfId="28373" xr:uid="{0C1E558E-B60B-44EF-96FA-22D60F501DFC}"/>
    <cellStyle name="Normal 7 4 11 2 2 4" xfId="16648" xr:uid="{D2A289AD-3327-40C5-840F-95A5CDAC41B8}"/>
    <cellStyle name="Normal 7 4 11 2 3" xfId="6107" xr:uid="{293DEEB8-094E-4086-A442-3940DD34535C}"/>
    <cellStyle name="Normal 7 4 11 2 3 2" xfId="28965" xr:uid="{8373EC90-43EE-4029-A822-D05CA31380D9}"/>
    <cellStyle name="Normal 7 4 11 2 3 3" xfId="29282" xr:uid="{6988050E-D4AF-4276-AE38-78F10E8C98E6}"/>
    <cellStyle name="Normal 7 4 11 2 3 4" xfId="19481" xr:uid="{64EC7984-2557-42B0-BD07-D69C94C538FF}"/>
    <cellStyle name="Normal 7 4 11 2 4" xfId="12100" xr:uid="{32E0206E-E90D-4927-AB8A-460F53700B4B}"/>
    <cellStyle name="Normal 7 4 11 2 4 2" xfId="29829" xr:uid="{0A4D366E-859D-4429-9986-8F503998B443}"/>
    <cellStyle name="Normal 7 4 11 2 4 3" xfId="22314" xr:uid="{13E447EF-361E-4228-811B-D444D4F450CE}"/>
    <cellStyle name="Normal 7 4 11 2 5" xfId="23851" xr:uid="{ABB80B2D-A680-4283-8C9B-90EE81255B5E}"/>
    <cellStyle name="Normal 7 4 11 2 6" xfId="14605" xr:uid="{157DFDDC-9440-491D-A496-7964594ABE75}"/>
    <cellStyle name="Normal 7 4 11 3" xfId="3707" xr:uid="{531CB123-0241-4725-9B82-B3330E6C76AE}"/>
    <cellStyle name="Normal 7 4 11 3 2" xfId="7041" xr:uid="{0E9CCE39-3613-42B4-9D87-1C8B3DE7BA99}"/>
    <cellStyle name="Normal 7 4 11 3 2 2" xfId="26953" xr:uid="{8F153887-87B1-4E65-908C-5A0F0190DDCE}"/>
    <cellStyle name="Normal 7 4 11 3 2 3" xfId="16092" xr:uid="{99922FFE-F52D-4360-BA97-C6BC70B132DF}"/>
    <cellStyle name="Normal 7 4 11 3 3" xfId="9408" xr:uid="{58F19401-71C6-4AF6-BD68-6FB73BC95C75}"/>
    <cellStyle name="Normal 7 4 11 3 3 2" xfId="18925" xr:uid="{CB135E6D-532E-4A32-A428-20C34698CB6A}"/>
    <cellStyle name="Normal 7 4 11 3 4" xfId="11580" xr:uid="{C5BF65E3-4777-48B7-A14E-C595FF2F87A0}"/>
    <cellStyle name="Normal 7 4 11 3 4 2" xfId="21758" xr:uid="{A0917F92-CF1A-43CF-BA13-3F230B2DEFBF}"/>
    <cellStyle name="Normal 7 4 11 3 5" xfId="25125" xr:uid="{83DD899B-C5A6-456A-A527-CAE66E873884}"/>
    <cellStyle name="Normal 7 4 11 3 6" xfId="13894" xr:uid="{D40B6E83-697C-46B5-A545-AAAF0FA70A1C}"/>
    <cellStyle name="Normal 7 4 11 4" xfId="3302" xr:uid="{A4D3B3E9-5E7F-46B3-8A88-1C67A7AD89A1}"/>
    <cellStyle name="Normal 7 4 11 4 2" xfId="8988" xr:uid="{5EFB47DE-9CDE-4737-99D7-8E20F3AD578A}"/>
    <cellStyle name="Normal 7 4 11 4 2 2" xfId="28634" xr:uid="{B44040EB-7C05-4F13-BDC8-C71E13F6F9F5}"/>
    <cellStyle name="Normal 7 4 11 4 2 3" xfId="18381" xr:uid="{06E6DAE2-5FD5-4794-8615-FF082F8BC355}"/>
    <cellStyle name="Normal 7 4 11 4 3" xfId="11063" xr:uid="{7989A229-53FF-4CF5-A7E2-31BEB810BAE3}"/>
    <cellStyle name="Normal 7 4 11 4 3 2" xfId="21214" xr:uid="{5278EB66-1AA4-43DC-A46E-4058D6023455}"/>
    <cellStyle name="Normal 7 4 11 4 4" xfId="25956" xr:uid="{98170BEC-1EB6-4C76-8EBC-9D4AE0B0F8C3}"/>
    <cellStyle name="Normal 7 4 11 4 5" xfId="15548" xr:uid="{59188245-10E9-4836-8672-3D58F10ACE3E}"/>
    <cellStyle name="Normal 7 4 11 5" xfId="4481" xr:uid="{A9DE33A6-00B6-4FDC-9C11-722AC7C44EF9}"/>
    <cellStyle name="Normal 7 4 11 5 2" xfId="9851" xr:uid="{1DE62725-63E8-4BA3-A708-5D0C24B287DE}"/>
    <cellStyle name="Normal 7 4 11 5 2 2" xfId="19823" xr:uid="{6688C693-C169-4250-9402-F82DDB358C07}"/>
    <cellStyle name="Normal 7 4 11 5 3" xfId="12438" xr:uid="{FFA7EEAD-087D-4B1C-AF8E-043E1130D975}"/>
    <cellStyle name="Normal 7 4 11 5 3 2" xfId="22656" xr:uid="{E4D15A5B-EDFE-4B64-ADB0-53BFC80C50E0}"/>
    <cellStyle name="Normal 7 4 11 5 4" xfId="27047" xr:uid="{859E5AB4-0616-4A7C-87A2-6ABCC8FD9495}"/>
    <cellStyle name="Normal 7 4 11 5 5" xfId="16990" xr:uid="{C5A1B0F7-CF32-4E4A-8B8C-4AB987C3446E}"/>
    <cellStyle name="Normal 7 4 11 6" xfId="8172" xr:uid="{AA116171-C36D-4259-A2A2-E1416AF1080B}"/>
    <cellStyle name="Normal 7 4 11 6 2" xfId="15306" xr:uid="{6BA55CD4-5958-4F64-8DD8-AB5844A01CD4}"/>
    <cellStyle name="Normal 7 4 11 7" xfId="8788" xr:uid="{763DE758-6235-45B9-9148-9094C1180E5C}"/>
    <cellStyle name="Normal 7 4 11 7 2" xfId="18139" xr:uid="{C6250AA0-0324-4FEE-9325-46A67548E489}"/>
    <cellStyle name="Normal 7 4 11 8" xfId="10835" xr:uid="{D988776F-1F32-4CDE-A198-6EE8D6189DF2}"/>
    <cellStyle name="Normal 7 4 11 8 2" xfId="20972" xr:uid="{7FB5AA6A-9E37-46BB-BDF9-C44C6D1F9188}"/>
    <cellStyle name="Normal 7 4 11 9" xfId="24228" xr:uid="{4F53EFB9-53C8-4297-BB11-2D930B6F68D5}"/>
    <cellStyle name="Normal 7 4 12" xfId="1593" xr:uid="{00000000-0005-0000-0000-000039060000}"/>
    <cellStyle name="Normal 7 4 12 2" xfId="2247" xr:uid="{87AC2DFB-3E4C-4058-93AE-E25151811AF6}"/>
    <cellStyle name="Normal 7 4 12 2 2" xfId="7396" xr:uid="{D5E86EA3-1EE3-4D60-9BB2-D37C01FA9DA2}"/>
    <cellStyle name="Normal 7 4 12 2 2 2" xfId="28095" xr:uid="{75C71202-CB2E-4AF4-93D8-C78EE3E04B0E}"/>
    <cellStyle name="Normal 7 4 12 2 2 3" xfId="16649" xr:uid="{095E057D-BC4E-43C2-AD5F-9CC52CA61A74}"/>
    <cellStyle name="Normal 7 4 12 2 3" xfId="6108" xr:uid="{25BB0F98-0071-4B9B-B517-D2E2EEA4E169}"/>
    <cellStyle name="Normal 7 4 12 2 3 2" xfId="19482" xr:uid="{76964151-4102-47F3-B1B5-358586E73C8B}"/>
    <cellStyle name="Normal 7 4 12 2 4" xfId="12101" xr:uid="{449FBE52-17D3-4635-A080-47473EEB930B}"/>
    <cellStyle name="Normal 7 4 12 2 4 2" xfId="22315" xr:uid="{87587D01-9F76-49F2-AE5E-A68608808127}"/>
    <cellStyle name="Normal 7 4 12 2 5" xfId="24393" xr:uid="{6FB25CB4-1046-4C82-B782-CC4DC4377375}"/>
    <cellStyle name="Normal 7 4 12 2 6" xfId="14606" xr:uid="{8548DEAB-F346-4950-B8F2-9A8339041EEB}"/>
    <cellStyle name="Normal 7 4 12 3" xfId="4539" xr:uid="{4A537A15-36B5-4379-9DE5-E962891C74D3}"/>
    <cellStyle name="Normal 7 4 12 3 2" xfId="7042" xr:uid="{C4738E6E-5579-4EDF-8DFA-14F23C33F3FC}"/>
    <cellStyle name="Normal 7 4 12 3 2 2" xfId="29352" xr:uid="{A9FC98EC-E7F9-47DB-815F-EBF5021DCF5D}"/>
    <cellStyle name="Normal 7 4 12 3 2 3" xfId="19873" xr:uid="{28A17EBC-CD19-4C0E-98A7-FB8809B45D59}"/>
    <cellStyle name="Normal 7 4 12 3 3" xfId="12488" xr:uid="{17C68BC5-DE2C-4BB3-930F-9E85DC3A65CB}"/>
    <cellStyle name="Normal 7 4 12 3 3 2" xfId="22706" xr:uid="{C2B57DAF-C47F-43FA-96E1-E748486F2E81}"/>
    <cellStyle name="Normal 7 4 12 3 4" xfId="26086" xr:uid="{566E9B66-3CCC-40BD-8C76-93C013CDF44E}"/>
    <cellStyle name="Normal 7 4 12 3 5" xfId="17040" xr:uid="{14A49BA0-98A2-47ED-8467-4C1FE6A8BD2B}"/>
    <cellStyle name="Normal 7 4 12 4" xfId="5451" xr:uid="{C1B37303-4DCC-44AD-A139-1CE121967384}"/>
    <cellStyle name="Normal 7 4 12 4 2" xfId="26085" xr:uid="{44D3B70F-64D1-4613-9858-F88EBC7AE8DA}"/>
    <cellStyle name="Normal 7 4 12 4 3" xfId="26987" xr:uid="{12CEA488-B8F6-42D5-AE03-0D9026C6792D}"/>
    <cellStyle name="Normal 7 4 12 4 4" xfId="15307" xr:uid="{8D67333B-F735-48B0-8768-95DB1EE8FAD4}"/>
    <cellStyle name="Normal 7 4 12 5" xfId="8789" xr:uid="{6D7B0CC7-AEE3-491B-8217-6A2665F340A3}"/>
    <cellStyle name="Normal 7 4 12 5 2" xfId="26902" xr:uid="{313C5DC7-82AF-40E9-8E31-98D53A376962}"/>
    <cellStyle name="Normal 7 4 12 5 3" xfId="18140" xr:uid="{1D0A8E4E-CA23-43FE-8735-B1F19D038302}"/>
    <cellStyle name="Normal 7 4 12 6" xfId="10836" xr:uid="{C21328B1-E9F0-4855-A030-F603E6EB8EF0}"/>
    <cellStyle name="Normal 7 4 12 6 2" xfId="20973" xr:uid="{447EA8D0-AAE1-4B2B-B822-B9794F86670D}"/>
    <cellStyle name="Normal 7 4 12 7" xfId="25900" xr:uid="{AA35DBC8-4749-4F62-8464-905032589604}"/>
    <cellStyle name="Normal 7 4 12 8" xfId="13266" xr:uid="{732E1421-3FA7-47C6-89E2-40780F0C5E99}"/>
    <cellStyle name="Normal 7 4 13" xfId="1594" xr:uid="{00000000-0005-0000-0000-00003A060000}"/>
    <cellStyle name="Normal 7 4 13 2" xfId="2248" xr:uid="{5756D420-1AE9-4B83-B5E0-0789A23AD4AC}"/>
    <cellStyle name="Normal 7 4 13 2 2" xfId="7397" xr:uid="{7DDE6BC9-713D-4603-8AD1-0D77E48E7265}"/>
    <cellStyle name="Normal 7 4 13 2 3" xfId="6109" xr:uid="{B0A9A62A-950A-4AE2-8DBA-68C16884D5AA}"/>
    <cellStyle name="Normal 7 4 13 2 4" xfId="15308" xr:uid="{3B3E9546-CE40-4802-8786-12CF10CCAAF7}"/>
    <cellStyle name="Normal 7 4 13 3" xfId="5150" xr:uid="{5FB42103-FEEC-47AA-A962-955C50F607DD}"/>
    <cellStyle name="Normal 7 4 13 3 2" xfId="7043" xr:uid="{2E466A46-D38C-4B66-B5B1-2FB91E935FBB}"/>
    <cellStyle name="Normal 7 4 13 3 3" xfId="18141" xr:uid="{83779377-82D1-4879-8636-5D0386899D93}"/>
    <cellStyle name="Normal 7 4 13 4" xfId="5324" xr:uid="{5BD4185E-2F42-4E9C-AEEE-3F6D8D19B658}"/>
    <cellStyle name="Normal 7 4 13 4 2" xfId="20974" xr:uid="{2A7AD031-EAEE-49BB-912A-B1B7767526AB}"/>
    <cellStyle name="Normal 7 4 13 5" xfId="25839" xr:uid="{C64C6DBE-77BD-4D03-9064-4FC9B825F116}"/>
    <cellStyle name="Normal 7 4 13 6" xfId="13964" xr:uid="{E4D21355-E5C3-489E-A01B-559BBE646514}"/>
    <cellStyle name="Normal 7 4 14" xfId="1595" xr:uid="{00000000-0005-0000-0000-00003B060000}"/>
    <cellStyle name="Normal 7 4 14 2" xfId="5306" xr:uid="{E222B4A4-CA8E-4519-8778-EC8D3DE8E82B}"/>
    <cellStyle name="Normal 7 4 14 2 2" xfId="7044" xr:uid="{802EA606-6445-40E3-85A2-03D1FBCCCFA7}"/>
    <cellStyle name="Normal 7 4 14 2 3" xfId="15709" xr:uid="{C3C4B3B1-4B9B-4A7D-9BD8-8E01C08097BD}"/>
    <cellStyle name="Normal 7 4 14 3" xfId="6110" xr:uid="{B5A8C99D-45EB-4923-8DBB-CBD0E8CBAB0E}"/>
    <cellStyle name="Normal 7 4 14 3 2" xfId="18542" xr:uid="{99F4501D-C8D8-4897-8D4E-737986A89CDE}"/>
    <cellStyle name="Normal 7 4 14 4" xfId="11200" xr:uid="{85F7BE1A-B429-41F0-96CF-0D7F86CE26AE}"/>
    <cellStyle name="Normal 7 4 14 4 2" xfId="21375" xr:uid="{E554A6E3-2FED-479E-B16F-573A0ABC421A}"/>
    <cellStyle name="Normal 7 4 14 5" xfId="24692" xr:uid="{D88B2FAD-ED37-44A9-992B-22C895E602D0}"/>
    <cellStyle name="Normal 7 4 14 6" xfId="13426" xr:uid="{78971B83-760C-4FDF-82CC-08A10B0BAE29}"/>
    <cellStyle name="Normal 7 4 15" xfId="2243" xr:uid="{CA46F6D7-324F-4E57-8C7E-F88A7465A19D}"/>
    <cellStyle name="Normal 7 4 15 2" xfId="7392" xr:uid="{36B1608C-728A-4A94-B4B4-80C6DEF970BA}"/>
    <cellStyle name="Normal 7 4 15 2 2" xfId="28217" xr:uid="{F4EF0D72-3F11-47ED-B24A-CEE563EF1BF7}"/>
    <cellStyle name="Normal 7 4 15 2 3" xfId="18271" xr:uid="{688E1E16-3420-492D-8266-2BBD12C46D54}"/>
    <cellStyle name="Normal 7 4 15 3" xfId="6103" xr:uid="{222D5A8A-07B4-4000-8FEB-09804FB5953B}"/>
    <cellStyle name="Normal 7 4 15 3 2" xfId="21104" xr:uid="{52DAAE01-E9E8-4E35-9708-D4C4CD6ABD9D}"/>
    <cellStyle name="Normal 7 4 15 4" xfId="25309" xr:uid="{E21D4BFD-EF5E-4717-8D87-5A5384D23FCD}"/>
    <cellStyle name="Normal 7 4 15 5" xfId="15438" xr:uid="{65B1F5D1-26D4-4E81-9623-D264FE4972AB}"/>
    <cellStyle name="Normal 7 4 16" xfId="4209" xr:uid="{64870066-546B-4C9E-A92D-68FA345B0594}"/>
    <cellStyle name="Normal 7 4 16 2" xfId="7037" xr:uid="{3DFD5AD9-3EB5-40BA-B0BA-F4ECD159F3B5}"/>
    <cellStyle name="Normal 7 4 16 2 2" xfId="19608" xr:uid="{759F7219-3065-4255-B421-453F99460EED}"/>
    <cellStyle name="Normal 7 4 16 3" xfId="12225" xr:uid="{C5BB4D97-CDF4-4ECB-8F91-C1E5CF366890}"/>
    <cellStyle name="Normal 7 4 16 3 2" xfId="22441" xr:uid="{09CBE099-3564-4024-A8E8-BBE3381226AF}"/>
    <cellStyle name="Normal 7 4 16 4" xfId="25429" xr:uid="{999171E8-5527-48A4-BB0E-594928790C71}"/>
    <cellStyle name="Normal 7 4 16 5" xfId="16775" xr:uid="{C9348FAA-A69A-4358-ADF3-A66574272562}"/>
    <cellStyle name="Normal 7 4 17" xfId="5318" xr:uid="{E54798A2-AEE0-406D-B6C9-4547BB958E19}"/>
    <cellStyle name="Normal 7 4 17 2" xfId="15302" xr:uid="{050C2FB1-2DC0-49E5-ADEE-1A2EC9234FE4}"/>
    <cellStyle name="Normal 7 4 18" xfId="8786" xr:uid="{DCAF9D2E-3EFD-40FB-9EFA-A14E9A76B21E}"/>
    <cellStyle name="Normal 7 4 18 2" xfId="18135" xr:uid="{E49FDE8E-9F37-4CC5-8CE4-D8EB13E9F185}"/>
    <cellStyle name="Normal 7 4 19" xfId="10831" xr:uid="{1FE84227-A066-44DA-9595-B8FC02AF336F}"/>
    <cellStyle name="Normal 7 4 19 2" xfId="20968" xr:uid="{5318D710-B658-494E-8F2B-CF86FB7EED41}"/>
    <cellStyle name="Normal 7 4 2" xfId="1596" xr:uid="{00000000-0005-0000-0000-00003C060000}"/>
    <cellStyle name="Normal 7 4 2 10" xfId="1597" xr:uid="{00000000-0005-0000-0000-00003D060000}"/>
    <cellStyle name="Normal 7 4 2 10 2" xfId="2250" xr:uid="{0321DBD4-2528-49C7-B04A-A6C7A7BF85C2}"/>
    <cellStyle name="Normal 7 4 2 10 2 2" xfId="7399" xr:uid="{DB132C1F-A86E-4959-B50B-A714D5D85972}"/>
    <cellStyle name="Normal 7 4 2 10 2 2 2" xfId="27283" xr:uid="{38C3CE72-B928-46CF-88B4-1C4A8E5AA1D4}"/>
    <cellStyle name="Normal 7 4 2 10 2 2 3" xfId="16650" xr:uid="{AE428A9E-550B-4D3F-ABAB-C296B30B0210}"/>
    <cellStyle name="Normal 7 4 2 10 2 3" xfId="6112" xr:uid="{9F7DDFE9-0048-4075-BFA7-AE155402B9AD}"/>
    <cellStyle name="Normal 7 4 2 10 2 3 2" xfId="19483" xr:uid="{41D9A8AD-CC9E-4221-8B5F-1E4E7467F9B7}"/>
    <cellStyle name="Normal 7 4 2 10 2 4" xfId="12102" xr:uid="{B8FD6602-DC0F-43F9-A2EC-8AC37D7F6F0A}"/>
    <cellStyle name="Normal 7 4 2 10 2 4 2" xfId="22316" xr:uid="{0852D48C-7113-476B-93B9-1E92AAA9AEFC}"/>
    <cellStyle name="Normal 7 4 2 10 2 5" xfId="23271" xr:uid="{F038BFCB-05B9-4547-860E-62038B6B18FF}"/>
    <cellStyle name="Normal 7 4 2 10 2 6" xfId="14607" xr:uid="{64568A06-C239-4670-887D-2B26C3A0E867}"/>
    <cellStyle name="Normal 7 4 2 10 3" xfId="4635" xr:uid="{93715BF3-4B68-4F10-800F-A26B0B7F6795}"/>
    <cellStyle name="Normal 7 4 2 10 3 2" xfId="7046" xr:uid="{70CDEBFB-4A6C-44D3-B4B9-7E34380B8EDF}"/>
    <cellStyle name="Normal 7 4 2 10 3 2 2" xfId="29414" xr:uid="{C7D1C6B2-A6BA-489D-8867-9699AF804055}"/>
    <cellStyle name="Normal 7 4 2 10 3 2 3" xfId="19969" xr:uid="{D4F1A95A-3363-4A87-9B09-695F8BB01784}"/>
    <cellStyle name="Normal 7 4 2 10 3 3" xfId="12584" xr:uid="{F69171B4-967D-4DD8-B55E-3BC2DED30424}"/>
    <cellStyle name="Normal 7 4 2 10 3 3 2" xfId="22802" xr:uid="{C0B2CD33-F709-448A-AACC-4702FCBC869F}"/>
    <cellStyle name="Normal 7 4 2 10 3 4" xfId="24109" xr:uid="{865D9BCB-5B64-462B-8EF0-BCD32D2A6F5B}"/>
    <cellStyle name="Normal 7 4 2 10 3 5" xfId="17136" xr:uid="{7F9EB959-0104-424F-AB24-A2C212B8915C}"/>
    <cellStyle name="Normal 7 4 2 10 4" xfId="5458" xr:uid="{B3A0DD1B-D636-46F6-9E2A-618D5C3BB21D}"/>
    <cellStyle name="Normal 7 4 2 10 4 2" xfId="23786" xr:uid="{2B57A05A-F87B-4DDF-858E-FF6BD8D07819}"/>
    <cellStyle name="Normal 7 4 2 10 4 3" xfId="28918" xr:uid="{7E31DDDE-CDC4-4A6E-85A6-C1403FE36180}"/>
    <cellStyle name="Normal 7 4 2 10 4 4" xfId="15310" xr:uid="{75E814CC-65BE-4223-9D00-3320FBF4058D}"/>
    <cellStyle name="Normal 7 4 2 10 5" xfId="8791" xr:uid="{62E2D560-5D69-4C21-8B99-DA8280E61260}"/>
    <cellStyle name="Normal 7 4 2 10 5 2" xfId="28929" xr:uid="{E09309E3-5573-46C1-970E-64BF54653A12}"/>
    <cellStyle name="Normal 7 4 2 10 5 3" xfId="18143" xr:uid="{B8BCD05B-9610-4645-B52F-BED0A45E11EF}"/>
    <cellStyle name="Normal 7 4 2 10 6" xfId="10838" xr:uid="{316C0FA3-B2C8-409D-9685-62858ED238A7}"/>
    <cellStyle name="Normal 7 4 2 10 6 2" xfId="20976" xr:uid="{173A0AE1-D3B9-49F2-A447-F902E8179D5C}"/>
    <cellStyle name="Normal 7 4 2 10 7" xfId="23394" xr:uid="{DE19EE60-CE4B-4CE3-8DCE-DA81887954D3}"/>
    <cellStyle name="Normal 7 4 2 10 8" xfId="13391" xr:uid="{B9EB3600-A3C0-4791-830E-B537F8707296}"/>
    <cellStyle name="Normal 7 4 2 11" xfId="1598" xr:uid="{00000000-0005-0000-0000-00003E060000}"/>
    <cellStyle name="Normal 7 4 2 11 2" xfId="7047" xr:uid="{6348F098-E747-42B7-8590-BF52D2F210CA}"/>
    <cellStyle name="Normal 7 4 2 11 2 2" xfId="23346" xr:uid="{B75CC147-E576-4734-9B94-284D1D6F6C84}"/>
    <cellStyle name="Normal 7 4 2 11 2 3" xfId="27806" xr:uid="{27CF6E27-3CCD-4116-87FF-88DCA4B85B09}"/>
    <cellStyle name="Normal 7 4 2 11 2 4" xfId="15311" xr:uid="{AEE30646-313C-47FF-A1F1-6338B3BC9A8C}"/>
    <cellStyle name="Normal 7 4 2 11 3" xfId="6113" xr:uid="{D088F9CB-CD8C-4AE4-8571-9D4DF6F9D159}"/>
    <cellStyle name="Normal 7 4 2 11 3 2" xfId="29096" xr:uid="{FDFE95E9-9E92-4223-BF69-3DC5237FE5C4}"/>
    <cellStyle name="Normal 7 4 2 11 3 3" xfId="18144" xr:uid="{77A0BE15-D687-43E0-9D0E-1BCBBD09E1BE}"/>
    <cellStyle name="Normal 7 4 2 11 4" xfId="10839" xr:uid="{52BE0994-5A1A-44BC-8359-A47C64632B34}"/>
    <cellStyle name="Normal 7 4 2 11 4 2" xfId="20977" xr:uid="{E0E8FE16-AA25-4223-A7E5-4DA2C070F0D5}"/>
    <cellStyle name="Normal 7 4 2 11 5" xfId="25945" xr:uid="{25474CDF-9DDD-48ED-A274-5EE57DB94DA7}"/>
    <cellStyle name="Normal 7 4 2 11 6" xfId="14089" xr:uid="{45D4C266-6CCA-4FFA-8C75-E3FDDB28BE1F}"/>
    <cellStyle name="Normal 7 4 2 12" xfId="2249" xr:uid="{CB27C612-2190-47C3-9BFC-F0F2D91C2A3D}"/>
    <cellStyle name="Normal 7 4 2 12 2" xfId="7398" xr:uid="{08EE216A-CF56-4CB7-884F-07E9A3DE6DCC}"/>
    <cellStyle name="Normal 7 4 2 12 2 2" xfId="27868" xr:uid="{36EAD098-329F-4953-A427-031F441F8051}"/>
    <cellStyle name="Normal 7 4 2 12 2 3" xfId="15718" xr:uid="{43257F27-BDBB-482F-9128-AA82C3CD0BB5}"/>
    <cellStyle name="Normal 7 4 2 12 3" xfId="6111" xr:uid="{0E396BB5-FCED-478B-9676-BE46129034D5}"/>
    <cellStyle name="Normal 7 4 2 12 3 2" xfId="18551" xr:uid="{C55CCF64-56D6-4B59-9BDC-EC60E6E7604B}"/>
    <cellStyle name="Normal 7 4 2 12 4" xfId="11209" xr:uid="{B445C2CD-DE52-47A1-93E0-60AA855FEE98}"/>
    <cellStyle name="Normal 7 4 2 12 4 2" xfId="21384" xr:uid="{1FBD6EDE-5EC6-4DE2-A527-9A7FC7F7790A}"/>
    <cellStyle name="Normal 7 4 2 12 5" xfId="25092" xr:uid="{AE4F8DA6-88D2-4E13-BF57-141EE179955B}"/>
    <cellStyle name="Normal 7 4 2 12 6" xfId="13435" xr:uid="{8BA0D4CB-5C2A-4A36-99D2-70E3920E89EA}"/>
    <cellStyle name="Normal 7 4 2 13" xfId="3205" xr:uid="{2772AF13-47BB-4BCC-BB6B-E2793B9954E4}"/>
    <cellStyle name="Normal 7 4 2 13 2" xfId="7045" xr:uid="{CBE9F8FF-8DEA-4957-A490-3C43C6CC19A0}"/>
    <cellStyle name="Normal 7 4 2 13 2 2" xfId="26848" xr:uid="{EA560C41-5593-4D01-87C2-B7A02E2E23DB}"/>
    <cellStyle name="Normal 7 4 2 13 2 3" xfId="18283" xr:uid="{086C6630-311C-4E6D-9027-CDDCE03DA442}"/>
    <cellStyle name="Normal 7 4 2 13 3" xfId="10966" xr:uid="{372D2EDF-94C7-41A2-8E46-61B3B3D8725B}"/>
    <cellStyle name="Normal 7 4 2 13 3 2" xfId="21116" xr:uid="{0349DA2B-AEC2-461E-B56C-575519D0D9A5}"/>
    <cellStyle name="Normal 7 4 2 13 4" xfId="25413" xr:uid="{E1BBA7DA-277B-459A-B8A0-D8233410F272}"/>
    <cellStyle name="Normal 7 4 2 13 5" xfId="15450" xr:uid="{347AE2DF-BE2A-47AF-B4D5-5BA746C68CE4}"/>
    <cellStyle name="Normal 7 4 2 14" xfId="4483" xr:uid="{2AC511FA-65C1-4911-99A0-91591A7BC055}"/>
    <cellStyle name="Normal 7 4 2 14 2" xfId="9852" xr:uid="{A2151B48-0B2A-4316-8439-198C8C7D1876}"/>
    <cellStyle name="Normal 7 4 2 14 2 2" xfId="19825" xr:uid="{0DAA4161-F43E-4E9F-8176-3B16D28D7BD5}"/>
    <cellStyle name="Normal 7 4 2 14 3" xfId="12440" xr:uid="{A0DE1178-4F18-4D51-9732-F646AFF6282E}"/>
    <cellStyle name="Normal 7 4 2 14 3 2" xfId="22658" xr:uid="{574DB6C2-FA63-4EBF-B8CD-DD5C85FF978F}"/>
    <cellStyle name="Normal 7 4 2 14 4" xfId="28841" xr:uid="{B27992F8-0024-4DA4-AB7D-B1C69E0890C0}"/>
    <cellStyle name="Normal 7 4 2 14 5" xfId="16992" xr:uid="{5BDC7E49-2760-46F0-BD00-020965FCF712}"/>
    <cellStyle name="Normal 7 4 2 15" xfId="8173" xr:uid="{6A3DAC93-C421-403B-AEA2-15BABE8C3DEA}"/>
    <cellStyle name="Normal 7 4 2 15 2" xfId="15309" xr:uid="{2BF9C8E9-6151-4CD5-BCE7-AACA4B12518E}"/>
    <cellStyle name="Normal 7 4 2 16" xfId="8790" xr:uid="{21441D67-EB01-4DF1-9346-93DA8B7051CA}"/>
    <cellStyle name="Normal 7 4 2 16 2" xfId="18142" xr:uid="{EE9EF456-FDA5-4B52-B873-F975E2621BD0}"/>
    <cellStyle name="Normal 7 4 2 17" xfId="10837" xr:uid="{B35C23F6-7998-4DCF-B6B9-D953D82CB4FC}"/>
    <cellStyle name="Normal 7 4 2 17 2" xfId="20975" xr:uid="{91E6B7FD-8DC8-4B33-97C4-66CFE5EC95A0}"/>
    <cellStyle name="Normal 7 4 2 18" xfId="25121" xr:uid="{21C39CEC-9DCD-40E6-8680-6EA32DA96F71}"/>
    <cellStyle name="Normal 7 4 2 19" xfId="13010" xr:uid="{12D5A4BB-9323-496C-B5D0-088E711DB908}"/>
    <cellStyle name="Normal 7 4 2 2" xfId="1599" xr:uid="{00000000-0005-0000-0000-00003F060000}"/>
    <cellStyle name="Normal 7 4 2 2 10" xfId="8174" xr:uid="{D1ABA3DF-4E9C-4B60-94C6-6A74B69453FF}"/>
    <cellStyle name="Normal 7 4 2 2 10 2" xfId="15312" xr:uid="{B50B4401-FD59-459D-AEEC-5D02BA535BA5}"/>
    <cellStyle name="Normal 7 4 2 2 11" xfId="8792" xr:uid="{22D4130E-DA06-4BC4-858A-30AA2DFEC75C}"/>
    <cellStyle name="Normal 7 4 2 2 11 2" xfId="18145" xr:uid="{108E7E81-1CBC-42FC-80F2-4EDC08C9C952}"/>
    <cellStyle name="Normal 7 4 2 2 12" xfId="10840" xr:uid="{6BAC06A0-214E-4F85-AED8-68A012B9782D}"/>
    <cellStyle name="Normal 7 4 2 2 12 2" xfId="20978" xr:uid="{2581BD3E-0DD4-452B-89D5-EB95201C0CC4}"/>
    <cellStyle name="Normal 7 4 2 2 13" xfId="23720" xr:uid="{61B1FC51-CDF9-4282-8BB6-D935B2B2F65F}"/>
    <cellStyle name="Normal 7 4 2 2 14" xfId="13033" xr:uid="{5DE8B1BA-91DF-44E5-967E-F7D41AA5DAA6}"/>
    <cellStyle name="Normal 7 4 2 2 2" xfId="1600" xr:uid="{00000000-0005-0000-0000-000040060000}"/>
    <cellStyle name="Normal 7 4 2 2 2 10" xfId="8793" xr:uid="{EF092FA4-27ED-401C-90DD-3ACDBE422DAD}"/>
    <cellStyle name="Normal 7 4 2 2 2 10 2" xfId="18146" xr:uid="{A3216294-57F7-471E-B834-81A299B1B299}"/>
    <cellStyle name="Normal 7 4 2 2 2 11" xfId="10841" xr:uid="{5A8CA9FF-86E6-4D20-A288-AA5D27E4A130}"/>
    <cellStyle name="Normal 7 4 2 2 2 11 2" xfId="20979" xr:uid="{5ADA2C86-B23C-4C32-BA47-CF5D00FF871C}"/>
    <cellStyle name="Normal 7 4 2 2 2 12" xfId="25137" xr:uid="{EE86D3E5-000A-4819-B658-014B0D1A02B5}"/>
    <cellStyle name="Normal 7 4 2 2 2 13" xfId="13093" xr:uid="{A045AAF6-9E5F-48D5-A57F-4F3624CC78F7}"/>
    <cellStyle name="Normal 7 4 2 2 2 2" xfId="1601" xr:uid="{00000000-0005-0000-0000-000041060000}"/>
    <cellStyle name="Normal 7 4 2 2 2 2 10" xfId="13658" xr:uid="{8D131C43-EF9C-4DA6-82A2-615C48251914}"/>
    <cellStyle name="Normal 7 4 2 2 2 2 2" xfId="2253" xr:uid="{A901D2BD-BDB3-406E-B583-A047E8B58CF8}"/>
    <cellStyle name="Normal 7 4 2 2 2 2 2 2" xfId="2689" xr:uid="{D391413A-D8A2-42EE-B303-3069670350D8}"/>
    <cellStyle name="Normal 7 4 2 2 2 2 2 2 2" xfId="7692" xr:uid="{D1E0F7F2-EE48-4528-BC13-838A934A2F12}"/>
    <cellStyle name="Normal 7 4 2 2 2 2 2 2 2 2" xfId="26791" xr:uid="{D388FDCC-88C7-4EEF-8DBA-74284C2DA2A5}"/>
    <cellStyle name="Normal 7 4 2 2 2 2 2 2 2 3" xfId="16653" xr:uid="{F78E2988-3F1E-4CCC-BF33-BA15310067A5}"/>
    <cellStyle name="Normal 7 4 2 2 2 2 2 2 3" xfId="6536" xr:uid="{89FC650C-FFF5-4B06-9CB6-63B5F2273BB5}"/>
    <cellStyle name="Normal 7 4 2 2 2 2 2 2 3 2" xfId="19486" xr:uid="{6F07F256-2A97-44CA-A792-E30A119D79CA}"/>
    <cellStyle name="Normal 7 4 2 2 2 2 2 2 4" xfId="12105" xr:uid="{93E603D7-F2BE-4802-B5E9-5EE86955EC86}"/>
    <cellStyle name="Normal 7 4 2 2 2 2 2 2 4 2" xfId="22319" xr:uid="{A9543DA7-091F-4479-A741-EA0784913E51}"/>
    <cellStyle name="Normal 7 4 2 2 2 2 2 2 5" xfId="24912" xr:uid="{B4A0FFCF-F070-47BD-BD3E-218A1C183ED6}"/>
    <cellStyle name="Normal 7 4 2 2 2 2 2 2 6" xfId="14610" xr:uid="{EE4DE500-037E-4CCF-BA97-0C98C4BE8830}"/>
    <cellStyle name="Normal 7 4 2 2 2 2 2 3" xfId="4783" xr:uid="{C3865DDE-32B0-4575-944D-31E802D41901}"/>
    <cellStyle name="Normal 7 4 2 2 2 2 2 3 2" xfId="10066" xr:uid="{6C4E35F9-720E-4F59-B17D-04353586D239}"/>
    <cellStyle name="Normal 7 4 2 2 2 2 2 3 2 2" xfId="29524" xr:uid="{B2506ACA-6645-4B3D-8F0E-EAB3E39C5DE2}"/>
    <cellStyle name="Normal 7 4 2 2 2 2 2 3 2 3" xfId="20117" xr:uid="{3A9B3B0D-BC00-466D-ADC5-88C52C0E521C}"/>
    <cellStyle name="Normal 7 4 2 2 2 2 2 3 3" xfId="12732" xr:uid="{69F5AE69-E120-40D2-B6FD-E0ABCAF45236}"/>
    <cellStyle name="Normal 7 4 2 2 2 2 2 3 3 2" xfId="22950" xr:uid="{32925C61-723C-40B1-AE5A-4420F282FFD5}"/>
    <cellStyle name="Normal 7 4 2 2 2 2 2 3 4" xfId="24410" xr:uid="{8DC2148D-01D6-4C4C-9394-A5B8EFA25BC4}"/>
    <cellStyle name="Normal 7 4 2 2 2 2 2 3 5" xfId="17284" xr:uid="{D2058702-19B6-4FD1-A2FF-BD24AE6B89C4}"/>
    <cellStyle name="Normal 7 4 2 2 2 2 2 4" xfId="6116" xr:uid="{5AFE8942-5A1D-4B59-ACA3-E6DA8A735765}"/>
    <cellStyle name="Normal 7 4 2 2 2 2 2 4 2" xfId="26490" xr:uid="{CC320CAE-1512-4406-AB13-C908E99B1DC8}"/>
    <cellStyle name="Normal 7 4 2 2 2 2 2 4 3" xfId="16096" xr:uid="{F605C13E-A293-4B97-8214-B86930AF3C84}"/>
    <cellStyle name="Normal 7 4 2 2 2 2 2 5" xfId="9412" xr:uid="{61F89033-FC70-4B1D-AD4E-537EEB89EC2C}"/>
    <cellStyle name="Normal 7 4 2 2 2 2 2 5 2" xfId="18929" xr:uid="{AFA965B5-CFE8-432A-BD93-0067D15F4F57}"/>
    <cellStyle name="Normal 7 4 2 2 2 2 2 6" xfId="11584" xr:uid="{DA661E0A-D589-41C3-89DA-46DFC8929D8B}"/>
    <cellStyle name="Normal 7 4 2 2 2 2 2 6 2" xfId="21762" xr:uid="{42415C70-D00C-4118-9811-02010D9B6DFF}"/>
    <cellStyle name="Normal 7 4 2 2 2 2 2 7" xfId="23263" xr:uid="{F406B7A2-533D-4206-81E2-0C0873BA8BCC}"/>
    <cellStyle name="Normal 7 4 2 2 2 2 2 8" xfId="13899" xr:uid="{E0FFE01C-76B3-4DAE-AA9B-1057C02A140B}"/>
    <cellStyle name="Normal 7 4 2 2 2 2 3" xfId="2690" xr:uid="{8C9C7572-1936-479C-8A3E-B3F82216DFA2}"/>
    <cellStyle name="Normal 7 4 2 2 2 2 3 2" xfId="4970" xr:uid="{BEAF8711-49F7-4D27-B13F-A8A742F9D9DA}"/>
    <cellStyle name="Normal 7 4 2 2 2 2 3 2 2" xfId="10241" xr:uid="{B0FE8F0C-814F-4523-A101-AB178B0BD6AE}"/>
    <cellStyle name="Normal 7 4 2 2 2 2 3 2 2 2" xfId="20328" xr:uid="{828DFBBD-639B-4FF1-A98A-48D788BF6A32}"/>
    <cellStyle name="Normal 7 4 2 2 2 2 3 2 3" xfId="12919" xr:uid="{00FC8B4C-01A6-4757-96F0-F682DBCB1F3D}"/>
    <cellStyle name="Normal 7 4 2 2 2 2 3 2 3 2" xfId="23161" xr:uid="{4E46E275-C22F-42D1-AE23-B167E1D99C8E}"/>
    <cellStyle name="Normal 7 4 2 2 2 2 3 2 4" xfId="28860" xr:uid="{C3B94E4E-D513-4B44-8ACD-7BD07B16B49E}"/>
    <cellStyle name="Normal 7 4 2 2 2 2 3 2 5" xfId="17495" xr:uid="{477A3F6F-03F3-4FCA-8890-8158275B7525}"/>
    <cellStyle name="Normal 7 4 2 2 2 2 3 3" xfId="6537" xr:uid="{B160E838-A639-4620-AD81-1FE21F9C1385}"/>
    <cellStyle name="Normal 7 4 2 2 2 2 3 3 2" xfId="16654" xr:uid="{BE27425B-5FA7-4516-99CF-7EE9083DA9E1}"/>
    <cellStyle name="Normal 7 4 2 2 2 2 3 4" xfId="9618" xr:uid="{3592237F-737A-4528-8E1C-ECB997DEA416}"/>
    <cellStyle name="Normal 7 4 2 2 2 2 3 4 2" xfId="19487" xr:uid="{AE223804-08E7-4AAA-8F41-9EC1D26EDEC1}"/>
    <cellStyle name="Normal 7 4 2 2 2 2 3 5" xfId="12106" xr:uid="{70D47D3C-F115-42E8-925C-2B3055D311EE}"/>
    <cellStyle name="Normal 7 4 2 2 2 2 3 5 2" xfId="22320" xr:uid="{DC8335AD-A8DE-4781-82A8-EF2A7F156BE1}"/>
    <cellStyle name="Normal 7 4 2 2 2 2 3 6" xfId="25802" xr:uid="{32DE92CC-8845-4BDE-9804-D5C3E071C13E}"/>
    <cellStyle name="Normal 7 4 2 2 2 2 3 7" xfId="14611" xr:uid="{82FAD6D7-F991-48B8-B0F0-46D187E1D8CA}"/>
    <cellStyle name="Normal 7 4 2 2 2 2 4" xfId="2688" xr:uid="{2D7E7D5E-B082-438A-9489-870C06F7AF99}"/>
    <cellStyle name="Normal 7 4 2 2 2 2 4 2" xfId="7691" xr:uid="{C5347C6E-7BF1-47C9-84B1-A32DF1185C7A}"/>
    <cellStyle name="Normal 7 4 2 2 2 2 4 2 2" xfId="28970" xr:uid="{896B8AE0-4D6C-422F-B6FE-8E2D1417E42B}"/>
    <cellStyle name="Normal 7 4 2 2 2 2 4 2 3" xfId="16652" xr:uid="{68D5D762-D245-40BA-A24F-F64A4685FE74}"/>
    <cellStyle name="Normal 7 4 2 2 2 2 4 3" xfId="6535" xr:uid="{973AEC22-DE5C-438E-B5BA-625C4D4373BB}"/>
    <cellStyle name="Normal 7 4 2 2 2 2 4 3 2" xfId="19485" xr:uid="{2B0702F8-9F06-4B6F-93E3-A86B3DC85803}"/>
    <cellStyle name="Normal 7 4 2 2 2 2 4 4" xfId="12104" xr:uid="{FCF9668E-AB7C-4EFC-8693-3F7DA0699D31}"/>
    <cellStyle name="Normal 7 4 2 2 2 2 4 4 2" xfId="22318" xr:uid="{A1F339C1-0E16-4DA2-BD49-8AC1A710E2A9}"/>
    <cellStyle name="Normal 7 4 2 2 2 2 4 5" xfId="23598" xr:uid="{A48E57CD-24E2-473D-8669-99C422D97502}"/>
    <cellStyle name="Normal 7 4 2 2 2 2 4 6" xfId="14609" xr:uid="{D7238680-F22D-45F3-91FF-C4E7BD584B30}"/>
    <cellStyle name="Normal 7 4 2 2 2 2 5" xfId="4671" xr:uid="{AF0B09C8-A9E1-4D72-94B1-BA2602F83F90}"/>
    <cellStyle name="Normal 7 4 2 2 2 2 5 2" xfId="7050" xr:uid="{C2EC463D-E2ED-4A63-94B6-76F5E9FD74AA}"/>
    <cellStyle name="Normal 7 4 2 2 2 2 5 2 2" xfId="29440" xr:uid="{6F956545-82EB-42B2-828A-622A9B851617}"/>
    <cellStyle name="Normal 7 4 2 2 2 2 5 2 3" xfId="20005" xr:uid="{E3823E1E-D926-40BC-88C6-39CB748E4653}"/>
    <cellStyle name="Normal 7 4 2 2 2 2 5 3" xfId="12620" xr:uid="{30313D18-7189-4D33-B979-937379E5BAB0}"/>
    <cellStyle name="Normal 7 4 2 2 2 2 5 3 2" xfId="22838" xr:uid="{DC3C68BE-8705-4AA3-A71D-AFB9868C37CA}"/>
    <cellStyle name="Normal 7 4 2 2 2 2 5 4" xfId="24221" xr:uid="{AF717B39-ADC5-4E95-902F-E08CBE590BD5}"/>
    <cellStyle name="Normal 7 4 2 2 2 2 5 5" xfId="17172" xr:uid="{8AE18C57-AE39-4276-89FD-C4BF3574C2D3}"/>
    <cellStyle name="Normal 7 4 2 2 2 2 6" xfId="5521" xr:uid="{9A0A8275-3F70-4598-93E2-58EFCCD8AA0B}"/>
    <cellStyle name="Normal 7 4 2 2 2 2 6 2" xfId="26468" xr:uid="{16776731-BD5C-47FE-B4F6-78D897F712C4}"/>
    <cellStyle name="Normal 7 4 2 2 2 2 6 3" xfId="15314" xr:uid="{5FD8ADB2-8C36-4749-AF31-795B18A45B6B}"/>
    <cellStyle name="Normal 7 4 2 2 2 2 7" xfId="8794" xr:uid="{2A90669D-F149-4AF7-891F-E911F21D756D}"/>
    <cellStyle name="Normal 7 4 2 2 2 2 7 2" xfId="18147" xr:uid="{16DD81E1-C983-416B-9830-DDCC408A0843}"/>
    <cellStyle name="Normal 7 4 2 2 2 2 8" xfId="10842" xr:uid="{6966C6EF-2A93-45F8-A8E0-3F825705F5B4}"/>
    <cellStyle name="Normal 7 4 2 2 2 2 8 2" xfId="20980" xr:uid="{1B923628-7232-44A3-A175-6CCD4AD540CE}"/>
    <cellStyle name="Normal 7 4 2 2 2 2 9" xfId="24163" xr:uid="{753196F6-F875-4D11-A13A-69F831A0DE86}"/>
    <cellStyle name="Normal 7 4 2 2 2 3" xfId="2252" xr:uid="{D1777A75-69D4-4F49-92F4-8ED97CAFDFDA}"/>
    <cellStyle name="Normal 7 4 2 2 2 3 2" xfId="2691" xr:uid="{41E27791-C341-4C8D-8F63-95B70A77E1C8}"/>
    <cellStyle name="Normal 7 4 2 2 2 3 2 2" xfId="7693" xr:uid="{8C6482A2-88CF-4A85-8FE5-2A3374ABD4BC}"/>
    <cellStyle name="Normal 7 4 2 2 2 3 2 2 2" xfId="27479" xr:uid="{F70B0444-B71F-492B-B40E-3CADC7B75CE3}"/>
    <cellStyle name="Normal 7 4 2 2 2 3 2 2 3" xfId="16655" xr:uid="{56212DE9-3983-4041-B40A-7300E7FD3AD2}"/>
    <cellStyle name="Normal 7 4 2 2 2 3 2 3" xfId="6538" xr:uid="{C819B026-8414-4466-B354-862200255E49}"/>
    <cellStyle name="Normal 7 4 2 2 2 3 2 3 2" xfId="19488" xr:uid="{2FA580C4-365A-44B5-A77F-AD31B65086FB}"/>
    <cellStyle name="Normal 7 4 2 2 2 3 2 4" xfId="12107" xr:uid="{FABB33D2-4066-4D69-B0EA-9AD8ED8B6B5E}"/>
    <cellStyle name="Normal 7 4 2 2 2 3 2 4 2" xfId="22321" xr:uid="{9453C64B-7256-4698-AF7A-48EFCF1A38DF}"/>
    <cellStyle name="Normal 7 4 2 2 2 3 2 5" xfId="24488" xr:uid="{E6FFA7D7-E2AC-4B0B-B8CF-F4D5F11CB1F1}"/>
    <cellStyle name="Normal 7 4 2 2 2 3 2 6" xfId="14612" xr:uid="{2891C23B-C9B0-431F-9017-26FAC05E5185}"/>
    <cellStyle name="Normal 7 4 2 2 2 3 3" xfId="4782" xr:uid="{C8FABF00-07FA-4D24-AC6C-358D51AB6CCE}"/>
    <cellStyle name="Normal 7 4 2 2 2 3 3 2" xfId="10065" xr:uid="{DA16B239-C551-448A-A5CC-AF9C9808388E}"/>
    <cellStyle name="Normal 7 4 2 2 2 3 3 2 2" xfId="29523" xr:uid="{739B66E6-CE22-40AE-9AE0-5F7BC8CDB326}"/>
    <cellStyle name="Normal 7 4 2 2 2 3 3 2 3" xfId="20116" xr:uid="{7C6EB57C-618A-4BF3-9B96-E279F6E07D36}"/>
    <cellStyle name="Normal 7 4 2 2 2 3 3 3" xfId="12731" xr:uid="{03ABADA3-668F-4F4E-8BEA-F981D3CE7E27}"/>
    <cellStyle name="Normal 7 4 2 2 2 3 3 3 2" xfId="22949" xr:uid="{33725A32-BCCB-4697-B4D2-AD26D884BAF4}"/>
    <cellStyle name="Normal 7 4 2 2 2 3 3 4" xfId="24950" xr:uid="{AD61EC6D-962D-4A43-8CA4-BD52510387CA}"/>
    <cellStyle name="Normal 7 4 2 2 2 3 3 5" xfId="17283" xr:uid="{B67D9423-4616-47AB-960F-FD5E55DD5DFA}"/>
    <cellStyle name="Normal 7 4 2 2 2 3 4" xfId="6115" xr:uid="{DC549FC9-A508-4C3F-97E7-402BAFCDC0E9}"/>
    <cellStyle name="Normal 7 4 2 2 2 3 4 2" xfId="29007" xr:uid="{8AC89F8E-267D-4869-845D-768E4BBC6CE2}"/>
    <cellStyle name="Normal 7 4 2 2 2 3 4 3" xfId="16095" xr:uid="{4AFF5AC7-4117-4D82-A04E-D2E229793E24}"/>
    <cellStyle name="Normal 7 4 2 2 2 3 5" xfId="9411" xr:uid="{082E4EDD-73A5-4DB6-8DA7-C2B99AFE301C}"/>
    <cellStyle name="Normal 7 4 2 2 2 3 5 2" xfId="18928" xr:uid="{86942258-9CAF-4EC3-B92B-73B6CA2B379A}"/>
    <cellStyle name="Normal 7 4 2 2 2 3 6" xfId="11583" xr:uid="{60A7D52F-10BA-4197-BD9D-66413093EF17}"/>
    <cellStyle name="Normal 7 4 2 2 2 3 6 2" xfId="21761" xr:uid="{0D92BCE0-4D97-46F3-9E6B-2D6F0B65DC52}"/>
    <cellStyle name="Normal 7 4 2 2 2 3 7" xfId="24972" xr:uid="{C8A37A49-E7E1-4380-8AE5-6DE8CF3A7EA5}"/>
    <cellStyle name="Normal 7 4 2 2 2 3 8" xfId="13898" xr:uid="{5BE6213E-D25B-4B87-A290-170CDEB52D74}"/>
    <cellStyle name="Normal 7 4 2 2 2 4" xfId="2692" xr:uid="{97B2D5B5-1DE2-43C0-BA82-E8790B72CBAA}"/>
    <cellStyle name="Normal 7 4 2 2 2 4 2" xfId="4971" xr:uid="{45E3C33E-FC60-4E1B-84D5-9A982127BFA5}"/>
    <cellStyle name="Normal 7 4 2 2 2 4 2 2" xfId="10242" xr:uid="{58A86B60-89CB-4EE8-8AE0-EC5A87AEB125}"/>
    <cellStyle name="Normal 7 4 2 2 2 4 2 2 2" xfId="20329" xr:uid="{FDF64AEF-6D20-42BE-BAC3-6FAB3BCF5409}"/>
    <cellStyle name="Normal 7 4 2 2 2 4 2 3" xfId="12920" xr:uid="{1B5A535F-BD86-4460-9D7C-9D3DCA04BB5E}"/>
    <cellStyle name="Normal 7 4 2 2 2 4 2 3 2" xfId="23162" xr:uid="{CF446EEB-D472-4821-9C06-4042A770D5C4}"/>
    <cellStyle name="Normal 7 4 2 2 2 4 2 4" xfId="27467" xr:uid="{43637720-0E9A-454C-AAEE-4C176F08982A}"/>
    <cellStyle name="Normal 7 4 2 2 2 4 2 5" xfId="17496" xr:uid="{79F4BA13-EB6E-4410-B4B2-C2665C26EA16}"/>
    <cellStyle name="Normal 7 4 2 2 2 4 3" xfId="6539" xr:uid="{DC85BD24-A971-421C-923F-D52220A33892}"/>
    <cellStyle name="Normal 7 4 2 2 2 4 3 2" xfId="16656" xr:uid="{BABF9903-3FAF-47B2-9178-EE7130C15542}"/>
    <cellStyle name="Normal 7 4 2 2 2 4 4" xfId="9619" xr:uid="{D014CCB0-6401-4985-8566-07D4A2A158FE}"/>
    <cellStyle name="Normal 7 4 2 2 2 4 4 2" xfId="19489" xr:uid="{5772C884-7BC9-4164-BD5B-B40A760A6791}"/>
    <cellStyle name="Normal 7 4 2 2 2 4 5" xfId="12108" xr:uid="{DDA22151-22EC-4AC2-B8E7-E66C35240619}"/>
    <cellStyle name="Normal 7 4 2 2 2 4 5 2" xfId="22322" xr:uid="{4A624A7A-D674-4C3C-B294-1B4AE0663149}"/>
    <cellStyle name="Normal 7 4 2 2 2 4 6" xfId="26013" xr:uid="{9BEF6B1C-5A5B-4D5D-9EB8-B9B67AC01A7A}"/>
    <cellStyle name="Normal 7 4 2 2 2 4 7" xfId="14613" xr:uid="{6B913E0D-3461-4BF7-8426-D3F28722F2E9}"/>
    <cellStyle name="Normal 7 4 2 2 2 5" xfId="2687" xr:uid="{96491118-A6F6-4A67-83DC-92600F86E67C}"/>
    <cellStyle name="Normal 7 4 2 2 2 5 2" xfId="7690" xr:uid="{F1DE221D-2299-45E1-9F25-77EEA1E3BECA}"/>
    <cellStyle name="Normal 7 4 2 2 2 5 2 2" xfId="27756" xr:uid="{7D5F5A24-C04E-40A0-B3CF-1B745872EF11}"/>
    <cellStyle name="Normal 7 4 2 2 2 5 2 3" xfId="16651" xr:uid="{BC6D3774-6606-42BA-B3A2-284B61F9B95D}"/>
    <cellStyle name="Normal 7 4 2 2 2 5 3" xfId="6534" xr:uid="{09C8F96C-C793-4792-AD12-0B128973DEB6}"/>
    <cellStyle name="Normal 7 4 2 2 2 5 3 2" xfId="19484" xr:uid="{79744E38-2804-4236-87A6-786A769D69E5}"/>
    <cellStyle name="Normal 7 4 2 2 2 5 4" xfId="12103" xr:uid="{ED769141-0312-46C9-964A-7938D77F6740}"/>
    <cellStyle name="Normal 7 4 2 2 2 5 4 2" xfId="22317" xr:uid="{1F75D3CA-650B-4BB9-BC69-4BAF7FACF28A}"/>
    <cellStyle name="Normal 7 4 2 2 2 5 5" xfId="25933" xr:uid="{70AF12AE-3950-4D97-897F-31AB8B3A56D4}"/>
    <cellStyle name="Normal 7 4 2 2 2 5 6" xfId="14608" xr:uid="{8E518BE5-140E-450E-A041-D0C6473FD310}"/>
    <cellStyle name="Normal 7 4 2 2 2 6" xfId="3545" xr:uid="{DF230C24-AF94-45D2-949E-9786838C9381}"/>
    <cellStyle name="Normal 7 4 2 2 2 6 2" xfId="7049" xr:uid="{56F73EF3-930C-4BFF-9207-376CC2BAB8BA}"/>
    <cellStyle name="Normal 7 4 2 2 2 6 2 2" xfId="28144" xr:uid="{E4C2C53C-0A82-4648-8C31-6A84FF057A0A}"/>
    <cellStyle name="Normal 7 4 2 2 2 6 2 3" xfId="15837" xr:uid="{62CD99FE-FBB4-4781-AE7B-C29248E2D9D0}"/>
    <cellStyle name="Normal 7 4 2 2 2 6 3" xfId="9199" xr:uid="{BE6FC8CF-CC27-4C78-ACD9-8641BC468990}"/>
    <cellStyle name="Normal 7 4 2 2 2 6 3 2" xfId="18670" xr:uid="{D8C62717-2366-4876-9EF1-2817AA5A637F}"/>
    <cellStyle name="Normal 7 4 2 2 2 6 4" xfId="11328" xr:uid="{407C40E5-7186-4064-8DB9-0456BA4EC46A}"/>
    <cellStyle name="Normal 7 4 2 2 2 6 4 2" xfId="21503" xr:uid="{AC197AA6-5774-4B67-B378-8F5E1143B6A2}"/>
    <cellStyle name="Normal 7 4 2 2 2 6 5" xfId="24477" xr:uid="{E7A6C942-7195-4899-81C7-C0C27F89D4BD}"/>
    <cellStyle name="Normal 7 4 2 2 2 6 6" xfId="13555" xr:uid="{920F34EA-6E47-4205-9CFA-7861639F2DA2}"/>
    <cellStyle name="Normal 7 4 2 2 2 7" xfId="3287" xr:uid="{F9F39A9A-1ACD-464E-B0E4-CAE797F28F7D}"/>
    <cellStyle name="Normal 7 4 2 2 2 7 2" xfId="8975" xr:uid="{A4A436D4-0B00-446E-BFA4-193F837EA822}"/>
    <cellStyle name="Normal 7 4 2 2 2 7 2 2" xfId="18366" xr:uid="{FC220314-1572-41CA-B879-8AD80700E877}"/>
    <cellStyle name="Normal 7 4 2 2 2 7 3" xfId="11048" xr:uid="{4314998D-91E5-4F2D-B7F8-DE7803EF5D63}"/>
    <cellStyle name="Normal 7 4 2 2 2 7 3 2" xfId="21199" xr:uid="{E85B01FC-7D71-41E9-B647-E1DC3561F8F8}"/>
    <cellStyle name="Normal 7 4 2 2 2 7 4" xfId="23795" xr:uid="{ED9ADA28-5031-4394-94A1-00976987D04D}"/>
    <cellStyle name="Normal 7 4 2 2 2 7 5" xfId="15533" xr:uid="{8B5C8ADB-7CF1-4198-A46F-8EEC6D045DE0}"/>
    <cellStyle name="Normal 7 4 2 2 2 8" xfId="4229" xr:uid="{A916D068-9D4B-4740-888C-48AC7EA81363}"/>
    <cellStyle name="Normal 7 4 2 2 2 8 2" xfId="9678" xr:uid="{E0C360BB-3DC5-4B93-827F-8AAC5583A76A}"/>
    <cellStyle name="Normal 7 4 2 2 2 8 2 2" xfId="19625" xr:uid="{7089AFF1-9CAB-4C3B-88C7-DDCBC68C1704}"/>
    <cellStyle name="Normal 7 4 2 2 2 8 3" xfId="12242" xr:uid="{33FA5915-4AEA-4AF3-9A5C-F7CF06DE372F}"/>
    <cellStyle name="Normal 7 4 2 2 2 8 3 2" xfId="22458" xr:uid="{649499B0-1906-4C23-A2BC-B4FB8626AF12}"/>
    <cellStyle name="Normal 7 4 2 2 2 8 4" xfId="16792" xr:uid="{DE3FB057-2796-407B-B2E0-B06C9BC784FA}"/>
    <cellStyle name="Normal 7 4 2 2 2 9" xfId="8175" xr:uid="{A162FAA5-77B4-4C10-A8D6-117B83B36105}"/>
    <cellStyle name="Normal 7 4 2 2 2 9 2" xfId="15313" xr:uid="{BD80CF7F-BB39-4826-B4A6-098F3ABFA1CA}"/>
    <cellStyle name="Normal 7 4 2 2 3" xfId="1602" xr:uid="{00000000-0005-0000-0000-000042060000}"/>
    <cellStyle name="Normal 7 4 2 2 3 10" xfId="10843" xr:uid="{8E9FBAA8-AED6-45B8-A1FE-B20CA04C29BB}"/>
    <cellStyle name="Normal 7 4 2 2 3 10 2" xfId="20981" xr:uid="{6F4BC6D1-560B-4A5A-A813-5CEDCC05C61C}"/>
    <cellStyle name="Normal 7 4 2 2 3 11" xfId="23993" xr:uid="{AD16DBA1-30FE-4FF1-863C-009438CD37EA}"/>
    <cellStyle name="Normal 7 4 2 2 3 12" xfId="13234" xr:uid="{2E43EB73-FE02-44B1-AF30-A134B46883F1}"/>
    <cellStyle name="Normal 7 4 2 2 3 2" xfId="2254" xr:uid="{44DB4EA8-E181-4674-8E99-F6F2E9D684F5}"/>
    <cellStyle name="Normal 7 4 2 2 3 2 2" xfId="2694" xr:uid="{4C97874D-F3EB-4471-8206-C2FF20DE44C6}"/>
    <cellStyle name="Normal 7 4 2 2 3 2 2 2" xfId="7695" xr:uid="{3311040E-40F9-4EE9-B80A-84286166BEA7}"/>
    <cellStyle name="Normal 7 4 2 2 3 2 2 2 2" xfId="27961" xr:uid="{FDBBC4D6-7C3A-446A-98D3-0A44C7D93B52}"/>
    <cellStyle name="Normal 7 4 2 2 3 2 2 2 3" xfId="16658" xr:uid="{C3CEB1DC-F8BF-478A-8898-C32836BD0CA1}"/>
    <cellStyle name="Normal 7 4 2 2 3 2 2 3" xfId="6541" xr:uid="{19EAA204-521F-45E1-88B9-AAE395BBD8F9}"/>
    <cellStyle name="Normal 7 4 2 2 3 2 2 3 2" xfId="19491" xr:uid="{BEE293D4-A875-4A96-8BF4-A9A5868D9EC9}"/>
    <cellStyle name="Normal 7 4 2 2 3 2 2 4" xfId="12110" xr:uid="{79C53BF3-8265-4129-9B9A-2441D2B6F7BE}"/>
    <cellStyle name="Normal 7 4 2 2 3 2 2 4 2" xfId="22324" xr:uid="{2E5F9CBF-900D-4E28-BB5C-B52C1AF8E5A1}"/>
    <cellStyle name="Normal 7 4 2 2 3 2 2 5" xfId="24274" xr:uid="{FBB03D84-C24F-4C93-BDBC-A1EDEA8D6801}"/>
    <cellStyle name="Normal 7 4 2 2 3 2 2 6" xfId="14615" xr:uid="{9D671EE2-34F4-4CF4-8FC4-F35AC3BC7298}"/>
    <cellStyle name="Normal 7 4 2 2 3 2 3" xfId="4784" xr:uid="{4B913ED4-0368-4F26-BC91-22C8F7C087AB}"/>
    <cellStyle name="Normal 7 4 2 2 3 2 3 2" xfId="10067" xr:uid="{23E2BE56-86EC-49B9-95D2-67F7280754A9}"/>
    <cellStyle name="Normal 7 4 2 2 3 2 3 2 2" xfId="29525" xr:uid="{39875E5C-C089-42C4-8654-4FAFFEA8B8F6}"/>
    <cellStyle name="Normal 7 4 2 2 3 2 3 2 3" xfId="20118" xr:uid="{16CD6C92-1EBD-4C1E-8C23-68D4FC3DF618}"/>
    <cellStyle name="Normal 7 4 2 2 3 2 3 3" xfId="12733" xr:uid="{8DBB8226-6F7D-48F1-BFC5-E65336FCD6C8}"/>
    <cellStyle name="Normal 7 4 2 2 3 2 3 3 2" xfId="22951" xr:uid="{C1003CB4-189A-41F8-BFF2-BFE4EA8D42F6}"/>
    <cellStyle name="Normal 7 4 2 2 3 2 3 4" xfId="24134" xr:uid="{F3C2065B-E0D6-4A51-B89A-2C9F2E556AFB}"/>
    <cellStyle name="Normal 7 4 2 2 3 2 3 5" xfId="17285" xr:uid="{7D37F3C5-E77C-488F-9F91-4BEC789F0A32}"/>
    <cellStyle name="Normal 7 4 2 2 3 2 4" xfId="6117" xr:uid="{16A23F81-B4A6-42AA-9E92-C261CD22C39B}"/>
    <cellStyle name="Normal 7 4 2 2 3 2 4 2" xfId="28349" xr:uid="{78099EAD-2112-4469-AAEA-12AD081301EF}"/>
    <cellStyle name="Normal 7 4 2 2 3 2 4 3" xfId="16097" xr:uid="{344F6057-78F5-44A0-A640-3310AA9EF4BD}"/>
    <cellStyle name="Normal 7 4 2 2 3 2 5" xfId="9413" xr:uid="{004FFA35-C0D5-4C01-9EC0-97816FB5DC04}"/>
    <cellStyle name="Normal 7 4 2 2 3 2 5 2" xfId="18930" xr:uid="{E168F6C7-3D01-433A-82CC-288FC82C8EC5}"/>
    <cellStyle name="Normal 7 4 2 2 3 2 6" xfId="11585" xr:uid="{0B7CD74A-193F-4B4F-B2E9-F1CBD73238E6}"/>
    <cellStyle name="Normal 7 4 2 2 3 2 6 2" xfId="21763" xr:uid="{4A058FE2-04A3-49B9-BC93-890918DAA4FD}"/>
    <cellStyle name="Normal 7 4 2 2 3 2 7" xfId="25558" xr:uid="{5BF2F438-5283-4B80-8FC2-B16F4937C552}"/>
    <cellStyle name="Normal 7 4 2 2 3 2 8" xfId="13900" xr:uid="{9D01E34A-3FE8-41BC-BDB1-E7D48E2ACB96}"/>
    <cellStyle name="Normal 7 4 2 2 3 3" xfId="2695" xr:uid="{B28900CD-F372-4A85-946D-AC7475849AD9}"/>
    <cellStyle name="Normal 7 4 2 2 3 3 2" xfId="4972" xr:uid="{83E3A229-8F8E-4F18-8D0C-B1BAEFE49C6A}"/>
    <cellStyle name="Normal 7 4 2 2 3 3 2 2" xfId="10243" xr:uid="{450F8611-DFB4-4CA7-A826-C1DFCA9DEE34}"/>
    <cellStyle name="Normal 7 4 2 2 3 3 2 2 2" xfId="29666" xr:uid="{8817D62E-F013-4DAF-8522-67FA2E64130D}"/>
    <cellStyle name="Normal 7 4 2 2 3 3 2 2 3" xfId="20330" xr:uid="{09F9840E-28F7-4909-A0BC-5ABEB61C68FA}"/>
    <cellStyle name="Normal 7 4 2 2 3 3 2 3" xfId="12921" xr:uid="{3370346B-E82D-4618-89C0-96BC050499CA}"/>
    <cellStyle name="Normal 7 4 2 2 3 3 2 3 2" xfId="23163" xr:uid="{2C852BE7-7D11-4390-8A08-209191A7D32B}"/>
    <cellStyle name="Normal 7 4 2 2 3 3 2 4" xfId="24459" xr:uid="{2D44F752-FDFF-4BD6-A7A2-AADC35A3D465}"/>
    <cellStyle name="Normal 7 4 2 2 3 3 2 5" xfId="17497" xr:uid="{6F2FF344-23F6-423C-8CA1-C55BBFFA7964}"/>
    <cellStyle name="Normal 7 4 2 2 3 3 3" xfId="6542" xr:uid="{0F8425B6-3F69-430D-A5A7-61B5502AD1FA}"/>
    <cellStyle name="Normal 7 4 2 2 3 3 3 2" xfId="27193" xr:uid="{946AA0DE-0030-4B13-AEDA-5C75CD9B646F}"/>
    <cellStyle name="Normal 7 4 2 2 3 3 3 3" xfId="16659" xr:uid="{6EAD792D-F5A2-4A4F-B20D-B5292185F753}"/>
    <cellStyle name="Normal 7 4 2 2 3 3 4" xfId="9620" xr:uid="{F2017E42-A6F1-4E12-B44F-C9A9355AB41D}"/>
    <cellStyle name="Normal 7 4 2 2 3 3 4 2" xfId="19492" xr:uid="{3687E82D-2F0F-4DB9-813F-FA5F1319D08C}"/>
    <cellStyle name="Normal 7 4 2 2 3 3 5" xfId="12111" xr:uid="{57C5BE70-4831-4F61-9893-2CEADC1A77B8}"/>
    <cellStyle name="Normal 7 4 2 2 3 3 5 2" xfId="22325" xr:uid="{86CD4FE1-53F1-43F9-B9D2-9B32E10182E8}"/>
    <cellStyle name="Normal 7 4 2 2 3 3 6" xfId="25935" xr:uid="{9278FFA3-D25D-4CE6-AF0F-8B5BE120A3DE}"/>
    <cellStyle name="Normal 7 4 2 2 3 3 7" xfId="14616" xr:uid="{023A5191-4F3B-43D3-A06A-8A22FC63F0F8}"/>
    <cellStyle name="Normal 7 4 2 2 3 4" xfId="2693" xr:uid="{E92277F1-83BB-4A2A-96C1-45CD23F39E3A}"/>
    <cellStyle name="Normal 7 4 2 2 3 4 2" xfId="7694" xr:uid="{B5B2047B-4F45-40A8-B163-1A3FB5D68E64}"/>
    <cellStyle name="Normal 7 4 2 2 3 4 2 2" xfId="28210" xr:uid="{FB742213-A520-45B4-ADFC-1240939EA4E4}"/>
    <cellStyle name="Normal 7 4 2 2 3 4 2 3" xfId="16657" xr:uid="{795B4B20-EE98-49CF-B3E8-96F13B155092}"/>
    <cellStyle name="Normal 7 4 2 2 3 4 3" xfId="6540" xr:uid="{E44B5883-09AF-4B92-9529-00C9F4A35E18}"/>
    <cellStyle name="Normal 7 4 2 2 3 4 3 2" xfId="19490" xr:uid="{39E29D90-55FB-488F-8695-55548E2E7C79}"/>
    <cellStyle name="Normal 7 4 2 2 3 4 4" xfId="12109" xr:uid="{9FB3AD40-67FF-481D-84EE-8F351ACC62D8}"/>
    <cellStyle name="Normal 7 4 2 2 3 4 4 2" xfId="22323" xr:uid="{D849DB31-ADBB-499E-ABC9-8483A67D3D75}"/>
    <cellStyle name="Normal 7 4 2 2 3 4 5" xfId="24612" xr:uid="{91EF502A-1E1F-4BFF-8B56-43CB8CA5F822}"/>
    <cellStyle name="Normal 7 4 2 2 3 4 6" xfId="14614" xr:uid="{014EB870-92E6-4174-9CAE-2CE01AA6E013}"/>
    <cellStyle name="Normal 7 4 2 2 3 5" xfId="3571" xr:uid="{85542E99-7746-4DFE-857B-0093019976AD}"/>
    <cellStyle name="Normal 7 4 2 2 3 5 2" xfId="7051" xr:uid="{EC37B140-6BE1-4E67-8856-2C6D21C14359}"/>
    <cellStyle name="Normal 7 4 2 2 3 5 2 2" xfId="26516" xr:uid="{E2642C44-58F9-4A58-A065-49E1410AF1E0}"/>
    <cellStyle name="Normal 7 4 2 2 3 5 2 3" xfId="15880" xr:uid="{85643CDB-A6C6-422A-BBEA-C84FD60CC793}"/>
    <cellStyle name="Normal 7 4 2 2 3 5 3" xfId="9225" xr:uid="{3AD435CB-F01D-40FD-9B8D-EB37A127A808}"/>
    <cellStyle name="Normal 7 4 2 2 3 5 3 2" xfId="18713" xr:uid="{9B478D30-EF06-472A-A245-3D0DAB8B5E97}"/>
    <cellStyle name="Normal 7 4 2 2 3 5 4" xfId="11369" xr:uid="{DFE4B96F-B3A8-48CA-B68B-C45FB18C8D29}"/>
    <cellStyle name="Normal 7 4 2 2 3 5 4 2" xfId="21546" xr:uid="{FD1884F3-14A8-4E03-95E9-4F4532FE7D6D}"/>
    <cellStyle name="Normal 7 4 2 2 3 5 5" xfId="25440" xr:uid="{0B3C04D2-5A82-4EF4-9D0E-C85462DA289B}"/>
    <cellStyle name="Normal 7 4 2 2 3 5 6" xfId="13598" xr:uid="{86D89BA3-7EC2-4E2E-B824-9D2394FF2EC6}"/>
    <cellStyle name="Normal 7 4 2 2 3 6" xfId="3406" xr:uid="{42007390-B290-4AF7-82E6-C329EA8D1DC1}"/>
    <cellStyle name="Normal 7 4 2 2 3 6 2" xfId="9067" xr:uid="{BC06CFFC-0C02-4F2B-90D8-BCF3679A1038}"/>
    <cellStyle name="Normal 7 4 2 2 3 6 2 2" xfId="18505" xr:uid="{AA22C25F-0F3A-4183-B618-31F9FB80672C}"/>
    <cellStyle name="Normal 7 4 2 2 3 6 3" xfId="11167" xr:uid="{12E4D979-E177-4866-8DF6-09B130D0BD1A}"/>
    <cellStyle name="Normal 7 4 2 2 3 6 3 2" xfId="21338" xr:uid="{B1150A8B-DABC-406C-BB56-AAD073AFD19C}"/>
    <cellStyle name="Normal 7 4 2 2 3 6 4" xfId="25616" xr:uid="{146F69B1-3529-416A-8B89-A9C5081CF08B}"/>
    <cellStyle name="Normal 7 4 2 2 3 6 5" xfId="15672" xr:uid="{BB96CDC3-72F2-40AE-9F1E-BD6E3DA7E221}"/>
    <cellStyle name="Normal 7 4 2 2 3 7" xfId="4520" xr:uid="{A7CD054F-F4B7-4602-85CC-421597908D01}"/>
    <cellStyle name="Normal 7 4 2 2 3 7 2" xfId="9879" xr:uid="{0FA8FE1A-D074-45D9-B5FA-94EEAB4C4D95}"/>
    <cellStyle name="Normal 7 4 2 2 3 7 2 2" xfId="19856" xr:uid="{93DD0E76-4D7B-4D95-897F-4B9806E04943}"/>
    <cellStyle name="Normal 7 4 2 2 3 7 3" xfId="12471" xr:uid="{25FA91E7-EC03-4C57-9E8C-539BFCB59A2F}"/>
    <cellStyle name="Normal 7 4 2 2 3 7 3 2" xfId="22689" xr:uid="{13DDA840-57D3-4262-87F4-7A7EEE11200E}"/>
    <cellStyle name="Normal 7 4 2 2 3 7 4" xfId="17023" xr:uid="{406FFD55-A41E-4A68-88C2-946176228620}"/>
    <cellStyle name="Normal 7 4 2 2 3 8" xfId="8176" xr:uid="{26C00045-CD3C-486B-B890-FA9FB3FDBDCD}"/>
    <cellStyle name="Normal 7 4 2 2 3 8 2" xfId="15315" xr:uid="{97769370-E786-4FA3-BC92-DD48A44AF807}"/>
    <cellStyle name="Normal 7 4 2 2 3 9" xfId="8795" xr:uid="{67F6E9C9-AFB2-483F-AAC0-9F07A4DC4DCF}"/>
    <cellStyle name="Normal 7 4 2 2 3 9 2" xfId="18148" xr:uid="{44B62A25-0D5B-44E4-90E8-BECBB7B39906}"/>
    <cellStyle name="Normal 7 4 2 2 4" xfId="1603" xr:uid="{00000000-0005-0000-0000-000043060000}"/>
    <cellStyle name="Normal 7 4 2 2 4 2" xfId="2696" xr:uid="{22EB2F40-D530-44F6-A948-0AC85CE7A562}"/>
    <cellStyle name="Normal 7 4 2 2 4 2 2" xfId="7696" xr:uid="{55C707A8-E919-466E-B7A8-C8887F07A0E1}"/>
    <cellStyle name="Normal 7 4 2 2 4 2 2 2" xfId="26658" xr:uid="{E7870A8D-9AAF-4369-A414-70432F48CD04}"/>
    <cellStyle name="Normal 7 4 2 2 4 2 2 3" xfId="16660" xr:uid="{782A09A2-CDC2-4470-B55B-199A1B3C5FDD}"/>
    <cellStyle name="Normal 7 4 2 2 4 2 3" xfId="6543" xr:uid="{63F2B427-A677-4D5F-B328-91C8A72FD820}"/>
    <cellStyle name="Normal 7 4 2 2 4 2 3 2" xfId="19493" xr:uid="{3421AE02-6D9C-42B3-9B33-58D683BA8AEE}"/>
    <cellStyle name="Normal 7 4 2 2 4 2 4" xfId="12112" xr:uid="{664FB65C-E260-4C37-8C4A-1E850D54081C}"/>
    <cellStyle name="Normal 7 4 2 2 4 2 4 2" xfId="22326" xr:uid="{76AA132D-6B41-4B7A-A669-E6A9471764D3}"/>
    <cellStyle name="Normal 7 4 2 2 4 2 5" xfId="26064" xr:uid="{D470CBF9-F7F2-4ECB-9C41-74D5EA88E62E}"/>
    <cellStyle name="Normal 7 4 2 2 4 2 6" xfId="14617" xr:uid="{566FAD40-9226-46C0-981A-5045CDF55455}"/>
    <cellStyle name="Normal 7 4 2 2 4 3" xfId="3709" xr:uid="{E0241C53-B0F5-44B6-9A03-F3633CA50359}"/>
    <cellStyle name="Normal 7 4 2 2 4 3 2" xfId="8350" xr:uid="{0659394E-3399-45A6-BC53-DE3810365F2F}"/>
    <cellStyle name="Normal 7 4 2 2 4 3 2 2" xfId="27943" xr:uid="{4A0C8D36-B7C8-4E83-B4D7-EB369E99FBCF}"/>
    <cellStyle name="Normal 7 4 2 2 4 3 2 3" xfId="16094" xr:uid="{1D2171BA-0340-4D91-AF42-F59DD542FC85}"/>
    <cellStyle name="Normal 7 4 2 2 4 3 3" xfId="9410" xr:uid="{53A35CB8-D987-4146-ACEA-2F28E5EBC27B}"/>
    <cellStyle name="Normal 7 4 2 2 4 3 3 2" xfId="18927" xr:uid="{C4B27137-2DC4-4DD0-9C8A-04B2B4A63986}"/>
    <cellStyle name="Normal 7 4 2 2 4 3 4" xfId="11582" xr:uid="{8A64BC80-F587-444A-B4D1-58CDD9D84306}"/>
    <cellStyle name="Normal 7 4 2 2 4 3 4 2" xfId="21760" xr:uid="{DC5A8140-99D7-454D-98A3-65A7FEEDC04B}"/>
    <cellStyle name="Normal 7 4 2 2 4 3 5" xfId="25529" xr:uid="{B32669E7-32D6-45F4-854C-3FD8609E6216}"/>
    <cellStyle name="Normal 7 4 2 2 4 3 6" xfId="13897" xr:uid="{9BC815DB-79C2-4806-A306-9944A35C99FA}"/>
    <cellStyle name="Normal 7 4 2 2 4 4" xfId="4636" xr:uid="{E112226B-1571-4D16-B63D-A5D325F8FD67}"/>
    <cellStyle name="Normal 7 4 2 2 4 4 2" xfId="9962" xr:uid="{DAB0BAA4-7577-4160-96AA-B86F588AACA9}"/>
    <cellStyle name="Normal 7 4 2 2 4 4 2 2" xfId="19970" xr:uid="{E0322AA1-D77C-4568-A797-64A1F2A519DD}"/>
    <cellStyle name="Normal 7 4 2 2 4 4 3" xfId="12585" xr:uid="{0D89BD4D-8196-4147-8AAD-44C391AD6CB1}"/>
    <cellStyle name="Normal 7 4 2 2 4 4 3 2" xfId="22803" xr:uid="{CB1F28D9-ECD8-463E-9A50-21447D59F994}"/>
    <cellStyle name="Normal 7 4 2 2 4 4 4" xfId="23800" xr:uid="{B65D54F9-6807-4B81-B174-436FF34AC026}"/>
    <cellStyle name="Normal 7 4 2 2 4 4 5" xfId="17137" xr:uid="{51C527A4-483D-4D25-96FA-34FE61F642A1}"/>
    <cellStyle name="Normal 7 4 2 2 4 5" xfId="8177" xr:uid="{9027E802-37D2-456F-9945-BC8602882893}"/>
    <cellStyle name="Normal 7 4 2 2 4 5 2" xfId="15316" xr:uid="{289A07C7-1418-4B31-B1B5-8C98BA94396B}"/>
    <cellStyle name="Normal 7 4 2 2 4 6" xfId="8796" xr:uid="{D2580EF7-60FC-43A7-B756-A59CF0C3A286}"/>
    <cellStyle name="Normal 7 4 2 2 4 6 2" xfId="18149" xr:uid="{5AC8AC76-236B-48F0-BC41-0342016A2C83}"/>
    <cellStyle name="Normal 7 4 2 2 4 7" xfId="10844" xr:uid="{6ACB9376-B46D-4A00-97ED-255F08ECA31B}"/>
    <cellStyle name="Normal 7 4 2 2 4 7 2" xfId="20982" xr:uid="{195C1D59-964D-4EF7-BCF5-2554B03AA14A}"/>
    <cellStyle name="Normal 7 4 2 2 4 8" xfId="23333" xr:uid="{F8D6DE8D-3040-43C6-9F63-3EBD4BDBEE4D}"/>
    <cellStyle name="Normal 7 4 2 2 4 9" xfId="13392" xr:uid="{FE52E33E-62C5-4A6F-887E-7B8CF87B50AD}"/>
    <cellStyle name="Normal 7 4 2 2 5" xfId="2251" xr:uid="{F29ACC8A-0A35-422C-B0A4-B95349ADB965}"/>
    <cellStyle name="Normal 7 4 2 2 5 2" xfId="4973" xr:uid="{21A75791-9427-497B-A9AB-380A9A711517}"/>
    <cellStyle name="Normal 7 4 2 2 5 2 2" xfId="10244" xr:uid="{8BD954CE-1DD8-462D-B6AE-9D48407900D9}"/>
    <cellStyle name="Normal 7 4 2 2 5 2 2 2" xfId="29667" xr:uid="{23BF3FD8-642C-497C-B28A-847E8A771E01}"/>
    <cellStyle name="Normal 7 4 2 2 5 2 2 3" xfId="20331" xr:uid="{950E9F4A-9CEC-4788-9013-6E5031EB7298}"/>
    <cellStyle name="Normal 7 4 2 2 5 2 3" xfId="12922" xr:uid="{8A9EDA6B-F9E2-4BF8-9F7D-5B049F12AFE1}"/>
    <cellStyle name="Normal 7 4 2 2 5 2 3 2" xfId="23164" xr:uid="{60C8A119-C166-4B0A-A567-96A5B4D72DFF}"/>
    <cellStyle name="Normal 7 4 2 2 5 2 4" xfId="25243" xr:uid="{C56EA135-CE54-4BEC-A5AE-0AC22B3EB952}"/>
    <cellStyle name="Normal 7 4 2 2 5 2 5" xfId="17498" xr:uid="{26E22463-64E2-4A0A-B48F-C7DF058280D5}"/>
    <cellStyle name="Normal 7 4 2 2 5 3" xfId="6114" xr:uid="{DF899202-9678-43E4-84A1-CFE9D6226248}"/>
    <cellStyle name="Normal 7 4 2 2 5 3 2" xfId="28257" xr:uid="{43217362-991C-4CF7-9AD5-01E50E273B40}"/>
    <cellStyle name="Normal 7 4 2 2 5 3 3" xfId="16661" xr:uid="{D64888A5-0290-435A-B2E2-FE87E74C2DEF}"/>
    <cellStyle name="Normal 7 4 2 2 5 4" xfId="9621" xr:uid="{3B3EBF91-C781-49B0-915C-C446D1DDA9EA}"/>
    <cellStyle name="Normal 7 4 2 2 5 4 2" xfId="19494" xr:uid="{BEAD5B21-5195-4461-838A-9055A651D248}"/>
    <cellStyle name="Normal 7 4 2 2 5 5" xfId="12113" xr:uid="{69DB67AE-9774-4E2E-AF8E-6C8B220966D4}"/>
    <cellStyle name="Normal 7 4 2 2 5 5 2" xfId="22327" xr:uid="{34B3F731-331B-46CB-9618-335D8F45DB8B}"/>
    <cellStyle name="Normal 7 4 2 2 5 6" xfId="25184" xr:uid="{F49F69E7-E371-445D-B882-D6EA1FD7C5DF}"/>
    <cellStyle name="Normal 7 4 2 2 5 7" xfId="14618" xr:uid="{CBA3D1FD-C394-492C-823D-51A90361EC55}"/>
    <cellStyle name="Normal 7 4 2 2 6" xfId="2418" xr:uid="{7DA91418-B3A4-48A1-8DB2-D15E274D90F0}"/>
    <cellStyle name="Normal 7 4 2 2 6 2" xfId="7494" xr:uid="{7699FB1E-77BC-4439-81BB-7EF34DBCD272}"/>
    <cellStyle name="Normal 7 4 2 2 6 2 2" xfId="27902" xr:uid="{E270C0A9-8D5A-473A-AEB2-344E5CE15AC6}"/>
    <cellStyle name="Normal 7 4 2 2 6 2 3" xfId="16219" xr:uid="{5E154B2D-700A-40CC-9D0E-F3B56242546B}"/>
    <cellStyle name="Normal 7 4 2 2 6 3" xfId="6267" xr:uid="{DE11838E-6D85-4C88-A2C1-9E16F0FD193C}"/>
    <cellStyle name="Normal 7 4 2 2 6 3 2" xfId="19052" xr:uid="{00172E51-884F-44D9-A554-3DFC76A28D8A}"/>
    <cellStyle name="Normal 7 4 2 2 6 4" xfId="11697" xr:uid="{AAC99A20-474E-495D-8975-31A4482CD176}"/>
    <cellStyle name="Normal 7 4 2 2 6 4 2" xfId="21885" xr:uid="{2E4C8B44-32E6-4B40-9424-54D17E4BBB94}"/>
    <cellStyle name="Normal 7 4 2 2 6 5" xfId="24042" xr:uid="{5C04F92A-F53B-4A67-9B46-1B90BED6D1CA}"/>
    <cellStyle name="Normal 7 4 2 2 6 6" xfId="14090" xr:uid="{AA13B34E-9F7B-468F-9E55-29386927253E}"/>
    <cellStyle name="Normal 7 4 2 2 7" xfId="3495" xr:uid="{5D195CD6-C470-461F-A1AC-D51500816909}"/>
    <cellStyle name="Normal 7 4 2 2 7 2" xfId="7048" xr:uid="{6EA15925-96D0-4CF7-A54D-0B0025C97EDB}"/>
    <cellStyle name="Normal 7 4 2 2 7 2 2" xfId="26322" xr:uid="{E9875B8D-FAAA-419D-A56E-E269C5479796}"/>
    <cellStyle name="Normal 7 4 2 2 7 2 3" xfId="15777" xr:uid="{D1FF4B88-80EB-42C5-83CC-FB388C3A4409}"/>
    <cellStyle name="Normal 7 4 2 2 7 3" xfId="9149" xr:uid="{DC35CAA2-8EBD-44EB-9701-96F434050563}"/>
    <cellStyle name="Normal 7 4 2 2 7 3 2" xfId="18610" xr:uid="{26C859E1-C999-4F7B-A2E9-ED38B60A9D86}"/>
    <cellStyle name="Normal 7 4 2 2 7 4" xfId="11268" xr:uid="{AE6F5337-5F34-4717-85AC-203A6FD910A7}"/>
    <cellStyle name="Normal 7 4 2 2 7 4 2" xfId="21443" xr:uid="{7B467F94-9A16-404A-8D81-05C17B5FDB97}"/>
    <cellStyle name="Normal 7 4 2 2 7 5" xfId="23452" xr:uid="{AD1EB28B-1987-4C33-92CC-1B24B78A7D2D}"/>
    <cellStyle name="Normal 7 4 2 2 7 6" xfId="13495" xr:uid="{0FDEE626-293F-45A9-AEF8-BC023A25CA61}"/>
    <cellStyle name="Normal 7 4 2 2 8" xfId="3227" xr:uid="{BC6DB7F5-A545-4247-9158-55DFF3AC74B2}"/>
    <cellStyle name="Normal 7 4 2 2 8 2" xfId="8915" xr:uid="{E4662345-D7EE-4358-8F67-E41BA7613A11}"/>
    <cellStyle name="Normal 7 4 2 2 8 2 2" xfId="18306" xr:uid="{5FEA01CA-9A78-4660-BC52-5D0C0D91B5E6}"/>
    <cellStyle name="Normal 7 4 2 2 8 3" xfId="10988" xr:uid="{5C9913EF-059A-49A5-802A-C7EA34C33C44}"/>
    <cellStyle name="Normal 7 4 2 2 8 3 2" xfId="21139" xr:uid="{341E2D48-8905-4CFE-AC9F-69D32C90656E}"/>
    <cellStyle name="Normal 7 4 2 2 8 4" xfId="25007" xr:uid="{092880F1-BDF3-447F-8393-3CFAB6F62615}"/>
    <cellStyle name="Normal 7 4 2 2 8 5" xfId="15473" xr:uid="{ABD2620E-799E-4F95-873B-69949D138040}"/>
    <cellStyle name="Normal 7 4 2 2 9" xfId="4484" xr:uid="{BFF20DE9-6D30-4075-9E73-D5A751217B6D}"/>
    <cellStyle name="Normal 7 4 2 2 9 2" xfId="9853" xr:uid="{EC440F94-0FA1-460A-87C3-EC0948B81D68}"/>
    <cellStyle name="Normal 7 4 2 2 9 2 2" xfId="19826" xr:uid="{3D4136FD-78EC-4728-A58C-5AB72E6BA3D4}"/>
    <cellStyle name="Normal 7 4 2 2 9 3" xfId="12441" xr:uid="{AA6C2E32-B189-47BA-9D50-A92D8CE946D1}"/>
    <cellStyle name="Normal 7 4 2 2 9 3 2" xfId="22659" xr:uid="{B06987CB-C11E-47B5-82F0-5F60CD1D6FAA}"/>
    <cellStyle name="Normal 7 4 2 2 9 4" xfId="16993" xr:uid="{E73413B9-0DE1-4E9F-B17A-3C798FCC412F}"/>
    <cellStyle name="Normal 7 4 2 3" xfId="1604" xr:uid="{00000000-0005-0000-0000-000044060000}"/>
    <cellStyle name="Normal 7 4 2 3 10" xfId="8178" xr:uid="{1CBEDA10-E07A-4E30-9D53-ABD7191CD59A}"/>
    <cellStyle name="Normal 7 4 2 3 10 2" xfId="15317" xr:uid="{A5975BD0-746E-486A-9C28-FF2608E236A8}"/>
    <cellStyle name="Normal 7 4 2 3 11" xfId="8797" xr:uid="{FCCAFCA1-87CA-4B03-B9E7-B4361E35F0F7}"/>
    <cellStyle name="Normal 7 4 2 3 11 2" xfId="18150" xr:uid="{9F5D7DEE-2A0D-4698-9E1E-81DCEC6BABE8}"/>
    <cellStyle name="Normal 7 4 2 3 12" xfId="10845" xr:uid="{AB62DF25-96EC-43B3-9DBA-5699F1B69862}"/>
    <cellStyle name="Normal 7 4 2 3 12 2" xfId="20983" xr:uid="{7D71D74B-3A2C-41D0-8D3B-1F491814BE80}"/>
    <cellStyle name="Normal 7 4 2 3 13" xfId="25798" xr:uid="{4AECDE9F-2E43-44C5-8083-C34FFD18874F}"/>
    <cellStyle name="Normal 7 4 2 3 14" xfId="13070" xr:uid="{CE46032E-5EFC-4A3B-BEDB-8E72CAAD912C}"/>
    <cellStyle name="Normal 7 4 2 3 2" xfId="1605" xr:uid="{00000000-0005-0000-0000-000045060000}"/>
    <cellStyle name="Normal 7 4 2 3 2 10" xfId="10846" xr:uid="{A679E0DB-829D-4E47-8944-20194F562064}"/>
    <cellStyle name="Normal 7 4 2 3 2 10 2" xfId="20984" xr:uid="{F12BA120-7B45-4238-BF61-A2D5D97D0D53}"/>
    <cellStyle name="Normal 7 4 2 3 2 11" xfId="24537" xr:uid="{2F9A02A0-F82C-4DF1-A210-BEE95F866FF7}"/>
    <cellStyle name="Normal 7 4 2 3 2 12" xfId="13235" xr:uid="{A52A074D-7AAF-41FC-B3D3-061812A4AA3F}"/>
    <cellStyle name="Normal 7 4 2 3 2 2" xfId="1606" xr:uid="{00000000-0005-0000-0000-000046060000}"/>
    <cellStyle name="Normal 7 4 2 3 2 2 2" xfId="2257" xr:uid="{1F4D9788-36C9-47B0-8B66-25A75BBE4ED9}"/>
    <cellStyle name="Normal 7 4 2 3 2 2 2 2" xfId="7400" xr:uid="{2B24CE7B-069A-4FD5-90C6-47E729753625}"/>
    <cellStyle name="Normal 7 4 2 3 2 2 2 2 2" xfId="26944" xr:uid="{1C22B46A-2870-4F99-A4A8-45B87611D757}"/>
    <cellStyle name="Normal 7 4 2 3 2 2 2 2 3" xfId="27152" xr:uid="{D840133B-24CC-48FF-8520-4A7F20C56799}"/>
    <cellStyle name="Normal 7 4 2 3 2 2 2 2 4" xfId="16663" xr:uid="{78B4DFD1-3B32-4486-8421-2763D6AED3CF}"/>
    <cellStyle name="Normal 7 4 2 3 2 2 2 3" xfId="6120" xr:uid="{2E40D997-9792-4DA4-BAF3-B8137AA34A13}"/>
    <cellStyle name="Normal 7 4 2 3 2 2 2 3 2" xfId="29283" xr:uid="{7AB6D9C3-6AB9-4117-B07B-FA06E9D5ADBF}"/>
    <cellStyle name="Normal 7 4 2 3 2 2 2 3 3" xfId="19496" xr:uid="{02878763-E27F-4CEF-9569-7EC0795BD662}"/>
    <cellStyle name="Normal 7 4 2 3 2 2 2 4" xfId="12115" xr:uid="{9B80C9D1-988B-4F65-8CF3-D355FDE3C53E}"/>
    <cellStyle name="Normal 7 4 2 3 2 2 2 4 2" xfId="22329" xr:uid="{2BD8DFD8-3D84-4FE8-9791-A81960C09663}"/>
    <cellStyle name="Normal 7 4 2 3 2 2 2 5" xfId="23289" xr:uid="{06428785-CBDF-46D3-84B0-76344688768A}"/>
    <cellStyle name="Normal 7 4 2 3 2 2 2 6" xfId="14620" xr:uid="{1C2026CC-A2F7-40AC-A481-877C0167B966}"/>
    <cellStyle name="Normal 7 4 2 3 2 2 3" xfId="4786" xr:uid="{1ED02457-1D49-402E-82CC-FD5B1C2AD6C1}"/>
    <cellStyle name="Normal 7 4 2 3 2 2 3 2" xfId="7054" xr:uid="{CEE3EC17-5E32-4089-B3FF-EBA0AD3F4224}"/>
    <cellStyle name="Normal 7 4 2 3 2 2 3 2 2" xfId="29527" xr:uid="{7C221559-AE71-49F3-80C3-029AB0374F6D}"/>
    <cellStyle name="Normal 7 4 2 3 2 2 3 2 3" xfId="20120" xr:uid="{C28B6A64-9157-4F2B-928D-CBC75B065346}"/>
    <cellStyle name="Normal 7 4 2 3 2 2 3 3" xfId="12735" xr:uid="{760AADB5-B7E1-4425-8A81-89F63BD03AC6}"/>
    <cellStyle name="Normal 7 4 2 3 2 2 3 3 2" xfId="22953" xr:uid="{9F190A5F-67D1-418B-8D4E-8FD9AF2E4F86}"/>
    <cellStyle name="Normal 7 4 2 3 2 2 3 4" xfId="25528" xr:uid="{B71F001D-8636-4AF8-8B64-E190DCB16630}"/>
    <cellStyle name="Normal 7 4 2 3 2 2 3 5" xfId="17287" xr:uid="{A8B2D15D-BDD2-416D-9978-6E05E4C026BF}"/>
    <cellStyle name="Normal 7 4 2 3 2 2 4" xfId="5522" xr:uid="{666511C6-FC13-479C-8B68-7DF8C39F3872}"/>
    <cellStyle name="Normal 7 4 2 3 2 2 4 2" xfId="28182" xr:uid="{C5659274-09C8-4B0F-AE76-F4FC4130DC44}"/>
    <cellStyle name="Normal 7 4 2 3 2 2 4 3" xfId="15319" xr:uid="{6966421A-C29B-44EB-914F-A5357DAD9634}"/>
    <cellStyle name="Normal 7 4 2 3 2 2 5" xfId="8799" xr:uid="{C06950C2-BFCF-42A8-A72F-273E229CC105}"/>
    <cellStyle name="Normal 7 4 2 3 2 2 5 2" xfId="18152" xr:uid="{18AB8657-C9BC-4CCC-A2FF-53F23CD5D3E5}"/>
    <cellStyle name="Normal 7 4 2 3 2 2 6" xfId="10847" xr:uid="{7EF81344-9A40-4C13-8650-9FE99D10F6E8}"/>
    <cellStyle name="Normal 7 4 2 3 2 2 6 2" xfId="20985" xr:uid="{380E88FD-3269-4216-98E5-3C7B26B21FAE}"/>
    <cellStyle name="Normal 7 4 2 3 2 2 7" xfId="25270" xr:uid="{8745E930-4276-4660-BB9C-6EED7738F034}"/>
    <cellStyle name="Normal 7 4 2 3 2 2 8" xfId="13902" xr:uid="{98868F8B-2982-4CBB-98F3-272CF90AC33C}"/>
    <cellStyle name="Normal 7 4 2 3 2 3" xfId="2256" xr:uid="{C93D6A2E-3186-4F18-9808-2999E03C08E6}"/>
    <cellStyle name="Normal 7 4 2 3 2 3 2" xfId="4974" xr:uid="{AB0E025D-664C-4ECD-8BF7-0FA1CDFE61D8}"/>
    <cellStyle name="Normal 7 4 2 3 2 3 2 2" xfId="10245" xr:uid="{BDF75956-A09D-479E-B8D9-163FAEBDB6F1}"/>
    <cellStyle name="Normal 7 4 2 3 2 3 2 2 2" xfId="29668" xr:uid="{D43B8D40-7782-4586-AC81-8ECCC697596B}"/>
    <cellStyle name="Normal 7 4 2 3 2 3 2 2 3" xfId="20332" xr:uid="{1E5DA158-8916-417F-A7C9-9C680E57D71F}"/>
    <cellStyle name="Normal 7 4 2 3 2 3 2 3" xfId="12923" xr:uid="{51BC75D2-BFDA-48F9-B843-A77E405E13F2}"/>
    <cellStyle name="Normal 7 4 2 3 2 3 2 3 2" xfId="23165" xr:uid="{9634A93D-41EC-4CC0-89C9-DB4851D02D32}"/>
    <cellStyle name="Normal 7 4 2 3 2 3 2 4" xfId="25598" xr:uid="{8471B53D-D8E0-4E3A-9FE0-DC0F9974784C}"/>
    <cellStyle name="Normal 7 4 2 3 2 3 2 5" xfId="17499" xr:uid="{4A5FB196-1FF6-48CC-9610-77663515EDF2}"/>
    <cellStyle name="Normal 7 4 2 3 2 3 3" xfId="6119" xr:uid="{DF104327-C03A-4E03-8E67-B3554AFE16C0}"/>
    <cellStyle name="Normal 7 4 2 3 2 3 3 2" xfId="27857" xr:uid="{90894305-1DA8-4D9A-98F3-CFF5438DA796}"/>
    <cellStyle name="Normal 7 4 2 3 2 3 3 3" xfId="16664" xr:uid="{C8DE9AE3-87DE-4B29-ADE7-9CE56436E957}"/>
    <cellStyle name="Normal 7 4 2 3 2 3 4" xfId="9622" xr:uid="{4F58E393-596D-4BFD-9C0B-001BCE138719}"/>
    <cellStyle name="Normal 7 4 2 3 2 3 4 2" xfId="19497" xr:uid="{DBC69A4C-ED6F-4183-B50F-2597969E6D34}"/>
    <cellStyle name="Normal 7 4 2 3 2 3 5" xfId="12116" xr:uid="{6EB8486E-ADAD-46CB-834F-77576ACC417A}"/>
    <cellStyle name="Normal 7 4 2 3 2 3 5 2" xfId="22330" xr:uid="{FA06C213-F764-49C5-A0C3-54E24911A797}"/>
    <cellStyle name="Normal 7 4 2 3 2 3 6" xfId="25793" xr:uid="{AC3A19B8-4BDB-4972-B7CB-C5A0EC74F787}"/>
    <cellStyle name="Normal 7 4 2 3 2 3 7" xfId="14621" xr:uid="{FADCC852-17BF-4A0B-85F0-F65F4CF6CC58}"/>
    <cellStyle name="Normal 7 4 2 3 2 4" xfId="2697" xr:uid="{422E0B3E-73A9-44FE-8C27-37F5FFF4050D}"/>
    <cellStyle name="Normal 7 4 2 3 2 4 2" xfId="7697" xr:uid="{9D8529EF-C24D-47A9-A57A-7271B2C52463}"/>
    <cellStyle name="Normal 7 4 2 3 2 4 2 2" xfId="26716" xr:uid="{AEDE0423-B94C-4819-963A-29D0D73F501E}"/>
    <cellStyle name="Normal 7 4 2 3 2 4 2 3" xfId="16662" xr:uid="{2E67E38F-F5D4-4AF9-A4F8-08304DB8D813}"/>
    <cellStyle name="Normal 7 4 2 3 2 4 3" xfId="6544" xr:uid="{43A24D77-29CD-4D3C-8188-A2E8A2FE952B}"/>
    <cellStyle name="Normal 7 4 2 3 2 4 3 2" xfId="19495" xr:uid="{0215E4F4-8687-4C27-A0D0-4688E7D4FD19}"/>
    <cellStyle name="Normal 7 4 2 3 2 4 4" xfId="12114" xr:uid="{18B05C40-338E-4908-857E-109E4D68DF65}"/>
    <cellStyle name="Normal 7 4 2 3 2 4 4 2" xfId="22328" xr:uid="{72D01E90-E302-476F-BF02-08C6A0AEE650}"/>
    <cellStyle name="Normal 7 4 2 3 2 4 5" xfId="24044" xr:uid="{4BD69A0A-508B-42F6-8D8D-C991A2CF3323}"/>
    <cellStyle name="Normal 7 4 2 3 2 4 6" xfId="14619" xr:uid="{5C4C9677-5B8B-4A4C-973E-D9505A5E882D}"/>
    <cellStyle name="Normal 7 4 2 3 2 5" xfId="3522" xr:uid="{7B4849F1-53CD-4EB0-B0FB-8932A2685EC9}"/>
    <cellStyle name="Normal 7 4 2 3 2 5 2" xfId="7053" xr:uid="{735E706E-96C5-44F3-A941-E41CB16A0951}"/>
    <cellStyle name="Normal 7 4 2 3 2 5 2 2" xfId="27325" xr:uid="{7A4D4BF4-7A87-4D5E-AA61-098C5053DD8B}"/>
    <cellStyle name="Normal 7 4 2 3 2 5 2 3" xfId="15814" xr:uid="{9C41F9FD-9AE8-48BD-89F2-ED2DA88BF9C0}"/>
    <cellStyle name="Normal 7 4 2 3 2 5 3" xfId="9176" xr:uid="{5B51BBAC-3C52-40CD-BE34-AD82EAAC7701}"/>
    <cellStyle name="Normal 7 4 2 3 2 5 3 2" xfId="18647" xr:uid="{F0952DDC-02EF-49DE-8A04-DE9AF57C0485}"/>
    <cellStyle name="Normal 7 4 2 3 2 5 4" xfId="11305" xr:uid="{BAEE323D-8B21-43F3-B3E6-362ABDD7DC93}"/>
    <cellStyle name="Normal 7 4 2 3 2 5 4 2" xfId="21480" xr:uid="{CB534608-D5D4-47EC-87F8-2AFA132BF004}"/>
    <cellStyle name="Normal 7 4 2 3 2 5 5" xfId="24220" xr:uid="{C2C822B4-3E0E-4440-980B-5E32B6860153}"/>
    <cellStyle name="Normal 7 4 2 3 2 5 6" xfId="13532" xr:uid="{E0B957E0-7A0C-4C59-B073-AC59707B7E64}"/>
    <cellStyle name="Normal 7 4 2 3 2 6" xfId="3407" xr:uid="{01F2AB4F-487C-4AB1-A333-90C584900B3F}"/>
    <cellStyle name="Normal 7 4 2 3 2 6 2" xfId="9068" xr:uid="{65E47332-F080-471C-8C58-4DF8AD65C056}"/>
    <cellStyle name="Normal 7 4 2 3 2 6 2 2" xfId="18506" xr:uid="{B110AA91-F0C2-4B63-BE46-0E0660FD3291}"/>
    <cellStyle name="Normal 7 4 2 3 2 6 3" xfId="11168" xr:uid="{FC2C6586-4534-48F6-B08A-4722351E4543}"/>
    <cellStyle name="Normal 7 4 2 3 2 6 3 2" xfId="21339" xr:uid="{DA7230BB-7A4F-4B00-B5A2-8316D051E0FA}"/>
    <cellStyle name="Normal 7 4 2 3 2 6 4" xfId="24466" xr:uid="{C9AA5058-E2E6-4052-AFCC-BC4B053B05C8}"/>
    <cellStyle name="Normal 7 4 2 3 2 6 5" xfId="15673" xr:uid="{74A8FC9D-A94D-4DBD-8B7D-C8D38D942D71}"/>
    <cellStyle name="Normal 7 4 2 3 2 7" xfId="4521" xr:uid="{33B42EF9-882A-4B0A-BB71-2913DAB1FAF3}"/>
    <cellStyle name="Normal 7 4 2 3 2 7 2" xfId="9880" xr:uid="{44CA463A-4E92-444B-8CF1-C644B2B4A3E3}"/>
    <cellStyle name="Normal 7 4 2 3 2 7 2 2" xfId="19857" xr:uid="{5331D3A5-E501-4A2C-BFA9-16B24CB29A56}"/>
    <cellStyle name="Normal 7 4 2 3 2 7 3" xfId="12472" xr:uid="{6C92604B-EE88-404F-9004-3B86F85223DC}"/>
    <cellStyle name="Normal 7 4 2 3 2 7 3 2" xfId="22690" xr:uid="{1F4D6A74-6789-48F9-A008-B65F289659E6}"/>
    <cellStyle name="Normal 7 4 2 3 2 7 4" xfId="17024" xr:uid="{2835D468-549E-4F52-B5F7-E84ADD0D603C}"/>
    <cellStyle name="Normal 7 4 2 3 2 8" xfId="8179" xr:uid="{FBAFF1BF-9647-4907-95FD-6165A9DB8E0F}"/>
    <cellStyle name="Normal 7 4 2 3 2 8 2" xfId="15318" xr:uid="{A2BE1CCA-35D9-400B-BDEC-DE1BC2ED8E95}"/>
    <cellStyle name="Normal 7 4 2 3 2 9" xfId="8798" xr:uid="{D2821149-CCB9-46EE-BE33-AC0DA912002F}"/>
    <cellStyle name="Normal 7 4 2 3 2 9 2" xfId="18151" xr:uid="{2524DA17-1EB6-486C-9FCE-B620E67DFC40}"/>
    <cellStyle name="Normal 7 4 2 3 3" xfId="1607" xr:uid="{00000000-0005-0000-0000-000047060000}"/>
    <cellStyle name="Normal 7 4 2 3 3 10" xfId="25510" xr:uid="{F3E90FE7-7098-4B18-A18B-E213B85AAEA1}"/>
    <cellStyle name="Normal 7 4 2 3 3 11" xfId="13393" xr:uid="{403A78F6-9D3A-475E-A2CB-F70C6288FC97}"/>
    <cellStyle name="Normal 7 4 2 3 3 2" xfId="2258" xr:uid="{30749875-CF12-4C79-B570-26DA07C63998}"/>
    <cellStyle name="Normal 7 4 2 3 3 2 2" xfId="2699" xr:uid="{DC8F798B-BF8A-4A81-9EC6-375F656E095A}"/>
    <cellStyle name="Normal 7 4 2 3 3 2 2 2" xfId="7699" xr:uid="{7EB5DE76-97BF-42EA-9E2C-3AC92ED1CE9E}"/>
    <cellStyle name="Normal 7 4 2 3 3 2 2 2 2" xfId="28113" xr:uid="{8AD161BB-8053-44B2-9C62-754A79C796A9}"/>
    <cellStyle name="Normal 7 4 2 3 3 2 2 2 3" xfId="16666" xr:uid="{4B2A9C24-F11F-468C-B9BA-80059B174F41}"/>
    <cellStyle name="Normal 7 4 2 3 3 2 2 3" xfId="6546" xr:uid="{388F71C9-24CC-4E7A-8064-0A0729E721BE}"/>
    <cellStyle name="Normal 7 4 2 3 3 2 2 3 2" xfId="19499" xr:uid="{8C0E4BA8-0518-4E9C-A38F-FD75288B20D3}"/>
    <cellStyle name="Normal 7 4 2 3 3 2 2 4" xfId="12118" xr:uid="{BAE7EF23-2637-420F-A8E2-3CC8052B75CC}"/>
    <cellStyle name="Normal 7 4 2 3 3 2 2 4 2" xfId="22332" xr:uid="{6A9B0B71-7966-4077-9760-99449A5A7BBB}"/>
    <cellStyle name="Normal 7 4 2 3 3 2 2 5" xfId="25752" xr:uid="{A9D26A52-69B4-4EE1-8133-8FB5625BA062}"/>
    <cellStyle name="Normal 7 4 2 3 3 2 2 6" xfId="14623" xr:uid="{565D59ED-7105-42E4-99B2-002B611705BE}"/>
    <cellStyle name="Normal 7 4 2 3 3 2 3" xfId="4787" xr:uid="{25832BA7-15B1-457D-92F4-F991614CEB63}"/>
    <cellStyle name="Normal 7 4 2 3 3 2 3 2" xfId="10069" xr:uid="{09876D58-4F37-4F1D-9889-1AFA25A79E1C}"/>
    <cellStyle name="Normal 7 4 2 3 3 2 3 2 2" xfId="29528" xr:uid="{9E372EE3-5597-4C42-8739-BD51B3A6FC99}"/>
    <cellStyle name="Normal 7 4 2 3 3 2 3 2 3" xfId="20121" xr:uid="{9A708AE6-9D37-41C9-981C-22519F6892C1}"/>
    <cellStyle name="Normal 7 4 2 3 3 2 3 3" xfId="12736" xr:uid="{3B006764-17B7-4146-AF9B-85219673AEB3}"/>
    <cellStyle name="Normal 7 4 2 3 3 2 3 3 2" xfId="22954" xr:uid="{8A7DD478-8A56-48DD-B4DA-7DC478821770}"/>
    <cellStyle name="Normal 7 4 2 3 3 2 3 4" xfId="25088" xr:uid="{3854042D-FD75-48DC-A384-28F018F116B6}"/>
    <cellStyle name="Normal 7 4 2 3 3 2 3 5" xfId="17288" xr:uid="{E6D060ED-29D2-4CAB-B9EA-8876B31CC976}"/>
    <cellStyle name="Normal 7 4 2 3 3 2 4" xfId="6121" xr:uid="{CF3CCF8B-F481-4653-9E7E-C77F11DACA29}"/>
    <cellStyle name="Normal 7 4 2 3 3 2 4 2" xfId="26894" xr:uid="{15644B34-9436-4D60-AB11-CEC9206EF8FA}"/>
    <cellStyle name="Normal 7 4 2 3 3 2 4 3" xfId="16098" xr:uid="{83993DB3-04E8-4D15-A4A5-6C5B0F22B636}"/>
    <cellStyle name="Normal 7 4 2 3 3 2 5" xfId="9414" xr:uid="{3F9B911E-73A9-4B51-99CD-543443C4C09E}"/>
    <cellStyle name="Normal 7 4 2 3 3 2 5 2" xfId="18931" xr:uid="{7F51D39C-D498-45AC-A872-EC9BBBF9C1FC}"/>
    <cellStyle name="Normal 7 4 2 3 3 2 6" xfId="11586" xr:uid="{A4A395E9-1DD0-4C5E-B9DF-EDA1DAB0D68D}"/>
    <cellStyle name="Normal 7 4 2 3 3 2 6 2" xfId="21764" xr:uid="{E0600903-B195-41BA-8C9E-8D539AE1F951}"/>
    <cellStyle name="Normal 7 4 2 3 3 2 7" xfId="24486" xr:uid="{7314145B-42C0-4C7A-ADDA-FF2CA0DE949D}"/>
    <cellStyle name="Normal 7 4 2 3 3 2 8" xfId="13903" xr:uid="{070DAF57-D08B-440E-BE85-611E3E553944}"/>
    <cellStyle name="Normal 7 4 2 3 3 3" xfId="2700" xr:uid="{1699697F-7789-4E6E-AEE8-D57BEC2902EC}"/>
    <cellStyle name="Normal 7 4 2 3 3 3 2" xfId="4975" xr:uid="{8C59DDDF-FC80-4FCE-A80A-535E0DA8AF06}"/>
    <cellStyle name="Normal 7 4 2 3 3 3 2 2" xfId="10246" xr:uid="{0B135EE3-CD00-419B-A2B6-E6864BB56D0E}"/>
    <cellStyle name="Normal 7 4 2 3 3 3 2 2 2" xfId="29669" xr:uid="{402AFCD3-BF25-4513-BF6C-044FF9DF8B3E}"/>
    <cellStyle name="Normal 7 4 2 3 3 3 2 2 3" xfId="20333" xr:uid="{16B7B5A6-2B1B-47D4-A125-4EA129DDACCC}"/>
    <cellStyle name="Normal 7 4 2 3 3 3 2 3" xfId="12924" xr:uid="{70F77E5F-74F7-41CD-A687-16219B1EB087}"/>
    <cellStyle name="Normal 7 4 2 3 3 3 2 3 2" xfId="23166" xr:uid="{7C6EE4A0-BD02-428A-A656-035D806E3CBD}"/>
    <cellStyle name="Normal 7 4 2 3 3 3 2 4" xfId="25649" xr:uid="{11A50BC9-5D81-458C-9861-F53B98DA82C3}"/>
    <cellStyle name="Normal 7 4 2 3 3 3 2 5" xfId="17500" xr:uid="{9A21CB8B-073B-4B90-B803-13F967EA5038}"/>
    <cellStyle name="Normal 7 4 2 3 3 3 3" xfId="6547" xr:uid="{782DFB23-C471-4833-9142-E780415E3A26}"/>
    <cellStyle name="Normal 7 4 2 3 3 3 3 2" xfId="27502" xr:uid="{96A44BC7-8313-4CE7-B4DF-754335621758}"/>
    <cellStyle name="Normal 7 4 2 3 3 3 3 3" xfId="16667" xr:uid="{66E72579-26A3-4A24-AFA4-6D8C7D2C004B}"/>
    <cellStyle name="Normal 7 4 2 3 3 3 4" xfId="9623" xr:uid="{55AA75F1-35E6-4D26-8A1C-242746B318D0}"/>
    <cellStyle name="Normal 7 4 2 3 3 3 4 2" xfId="19500" xr:uid="{4CF8ABF5-A9D9-4D13-874A-6A0425C64766}"/>
    <cellStyle name="Normal 7 4 2 3 3 3 5" xfId="12119" xr:uid="{6B487157-54F8-4A91-A8B7-0F5ED15C1AEB}"/>
    <cellStyle name="Normal 7 4 2 3 3 3 5 2" xfId="22333" xr:uid="{850C31CD-4CA9-43CC-A5D8-9459F5860E42}"/>
    <cellStyle name="Normal 7 4 2 3 3 3 6" xfId="23310" xr:uid="{8730047E-26ED-4CCF-BA01-FCE62DF28359}"/>
    <cellStyle name="Normal 7 4 2 3 3 3 7" xfId="14624" xr:uid="{AA4283BB-2590-4AA0-8D27-3977018D71EB}"/>
    <cellStyle name="Normal 7 4 2 3 3 4" xfId="2698" xr:uid="{A827532B-9E04-4618-856F-EB1220E7C4B9}"/>
    <cellStyle name="Normal 7 4 2 3 3 4 2" xfId="7698" xr:uid="{D6AF556B-5056-47FA-803F-2F5F2C43808E}"/>
    <cellStyle name="Normal 7 4 2 3 3 4 2 2" xfId="27460" xr:uid="{C1AEAA2B-998D-4B24-B438-4171AA25EB53}"/>
    <cellStyle name="Normal 7 4 2 3 3 4 2 3" xfId="16665" xr:uid="{99D0FD21-E5E5-405C-A704-7641020C5453}"/>
    <cellStyle name="Normal 7 4 2 3 3 4 3" xfId="6545" xr:uid="{450AD0DE-C903-4B01-89C6-1744B8526254}"/>
    <cellStyle name="Normal 7 4 2 3 3 4 3 2" xfId="19498" xr:uid="{933FADE2-2D52-4F26-B077-30F5B057B696}"/>
    <cellStyle name="Normal 7 4 2 3 3 4 4" xfId="12117" xr:uid="{F45A95F9-BBCA-49B2-A863-2C21621E1956}"/>
    <cellStyle name="Normal 7 4 2 3 3 4 4 2" xfId="22331" xr:uid="{BD10A7CD-6F01-42DB-9542-E2AD97BEBE7A}"/>
    <cellStyle name="Normal 7 4 2 3 3 4 5" xfId="24097" xr:uid="{DBC838F7-20DA-4C18-A957-0C1F6500AEF0}"/>
    <cellStyle name="Normal 7 4 2 3 3 4 6" xfId="14622" xr:uid="{A9BE3011-7D9D-40FE-8705-D0109B4B2873}"/>
    <cellStyle name="Normal 7 4 2 3 3 5" xfId="3605" xr:uid="{9602A20E-9B53-4BD9-82B2-65EC4745406B}"/>
    <cellStyle name="Normal 7 4 2 3 3 5 2" xfId="7055" xr:uid="{A9BFB3D1-1521-49E4-9213-844A3F161B7E}"/>
    <cellStyle name="Normal 7 4 2 3 3 5 2 2" xfId="28447" xr:uid="{EFEACB54-7FF9-42EB-859D-F9B6CD77CAB6}"/>
    <cellStyle name="Normal 7 4 2 3 3 5 2 3" xfId="15916" xr:uid="{295AFA55-13D6-455D-9AF7-EF7CC33C52B9}"/>
    <cellStyle name="Normal 7 4 2 3 3 5 3" xfId="9259" xr:uid="{196851B9-07A4-4DB6-8888-E292818BCA09}"/>
    <cellStyle name="Normal 7 4 2 3 3 5 3 2" xfId="18749" xr:uid="{30DE2F55-6ACA-454A-80F1-7FD3E5DDDA80}"/>
    <cellStyle name="Normal 7 4 2 3 3 5 4" xfId="11405" xr:uid="{641B4277-B3CB-4554-BD81-7BAD2EFDCA38}"/>
    <cellStyle name="Normal 7 4 2 3 3 5 4 2" xfId="21582" xr:uid="{B90F8474-0591-4CA5-A410-4C3CA9092A40}"/>
    <cellStyle name="Normal 7 4 2 3 3 5 5" xfId="24927" xr:uid="{CEB6E0BE-F503-4C8E-9588-0CB64B1CA0EA}"/>
    <cellStyle name="Normal 7 4 2 3 3 5 6" xfId="13635" xr:uid="{862253E9-364E-4894-B63D-B96368F2013C}"/>
    <cellStyle name="Normal 7 4 2 3 3 6" xfId="4637" xr:uid="{B2D073F2-6270-45F4-997F-F32EF19F953E}"/>
    <cellStyle name="Normal 7 4 2 3 3 6 2" xfId="9963" xr:uid="{493AE29F-FFD1-40BB-A278-FFD0C17662D0}"/>
    <cellStyle name="Normal 7 4 2 3 3 6 2 2" xfId="19971" xr:uid="{C6FD0D4A-AFCC-485B-8934-C4412132C1A8}"/>
    <cellStyle name="Normal 7 4 2 3 3 6 3" xfId="12586" xr:uid="{57118EC6-0BF6-4487-BE34-59D2F42DD9EE}"/>
    <cellStyle name="Normal 7 4 2 3 3 6 3 2" xfId="22804" xr:uid="{7C4B2FBA-D286-4DF5-AB8E-C22C049B7F13}"/>
    <cellStyle name="Normal 7 4 2 3 3 6 4" xfId="23349" xr:uid="{B4CEEF6B-8285-4161-897E-E4A9E6081AA4}"/>
    <cellStyle name="Normal 7 4 2 3 3 6 5" xfId="17138" xr:uid="{F5AAAD59-64DF-4FE5-B42C-8ABE0FBCE8A9}"/>
    <cellStyle name="Normal 7 4 2 3 3 7" xfId="8180" xr:uid="{5AA40E7B-8D45-4754-89CA-0384B275ABC0}"/>
    <cellStyle name="Normal 7 4 2 3 3 7 2" xfId="15320" xr:uid="{812DED3F-B9A5-4597-80B3-6AB0D368A215}"/>
    <cellStyle name="Normal 7 4 2 3 3 8" xfId="8800" xr:uid="{6CF579A9-B239-4988-95EF-A999138A3D83}"/>
    <cellStyle name="Normal 7 4 2 3 3 8 2" xfId="18153" xr:uid="{40E51660-F812-4DBB-BF69-B00FD44A51D0}"/>
    <cellStyle name="Normal 7 4 2 3 3 9" xfId="10848" xr:uid="{C2F4FB5A-3612-4CEA-B2D9-B79DA1C27288}"/>
    <cellStyle name="Normal 7 4 2 3 3 9 2" xfId="20986" xr:uid="{A6E1ABAC-DDB1-488D-9E59-EC5702624430}"/>
    <cellStyle name="Normal 7 4 2 3 4" xfId="1608" xr:uid="{00000000-0005-0000-0000-000048060000}"/>
    <cellStyle name="Normal 7 4 2 3 4 2" xfId="2701" xr:uid="{0115092A-572D-41F6-B896-BAD305B5B2A3}"/>
    <cellStyle name="Normal 7 4 2 3 4 2 2" xfId="7700" xr:uid="{FD641A73-FF49-442A-9672-9AB2242C9582}"/>
    <cellStyle name="Normal 7 4 2 3 4 2 2 2" xfId="26850" xr:uid="{743B6881-1866-4C94-9BA9-FF23C5054384}"/>
    <cellStyle name="Normal 7 4 2 3 4 2 2 3" xfId="16668" xr:uid="{6DB64BEE-F9C2-4D2F-9B9C-7DDE3B8BBDF1}"/>
    <cellStyle name="Normal 7 4 2 3 4 2 3" xfId="6548" xr:uid="{E88F63D8-64F4-47DD-A27F-C59BE4ECE4FC}"/>
    <cellStyle name="Normal 7 4 2 3 4 2 3 2" xfId="19501" xr:uid="{5D3885CE-6D7A-4802-949A-C548C4E8093A}"/>
    <cellStyle name="Normal 7 4 2 3 4 2 4" xfId="12120" xr:uid="{16AC06FF-4B35-4BA7-9C6E-BCDAD55A56AC}"/>
    <cellStyle name="Normal 7 4 2 3 4 2 4 2" xfId="22334" xr:uid="{C51C7CD5-FA16-42DC-B467-BABBB0E6E5BA}"/>
    <cellStyle name="Normal 7 4 2 3 4 2 5" xfId="23814" xr:uid="{9FAB8F52-D782-4E71-AC2C-1150AB7FA2BE}"/>
    <cellStyle name="Normal 7 4 2 3 4 2 6" xfId="14625" xr:uid="{BE0C0C81-86AB-4B08-BFD4-36FBFBDE7098}"/>
    <cellStyle name="Normal 7 4 2 3 4 3" xfId="4785" xr:uid="{01274EFC-C1FE-42C7-B014-F09239CEB446}"/>
    <cellStyle name="Normal 7 4 2 3 4 3 2" xfId="10068" xr:uid="{F431C0B2-FE5C-47D1-9829-1D2D30A54459}"/>
    <cellStyle name="Normal 7 4 2 3 4 3 2 2" xfId="29526" xr:uid="{5C49186F-45E3-4B1A-A023-672092CF9500}"/>
    <cellStyle name="Normal 7 4 2 3 4 3 2 3" xfId="20119" xr:uid="{7A637BC5-CEFE-4873-8998-01F7057BF7BD}"/>
    <cellStyle name="Normal 7 4 2 3 4 3 3" xfId="12734" xr:uid="{565DBBA5-BF6D-43CB-8A3F-8704DC3F629A}"/>
    <cellStyle name="Normal 7 4 2 3 4 3 3 2" xfId="22952" xr:uid="{2BD439C7-2E91-40C2-A08A-BB182A25A0FC}"/>
    <cellStyle name="Normal 7 4 2 3 4 3 4" xfId="23750" xr:uid="{7F7A3B2A-6168-4EA4-B8E7-9AC1354D7A94}"/>
    <cellStyle name="Normal 7 4 2 3 4 3 5" xfId="17286" xr:uid="{C6684D13-34A2-40E9-BADA-380E4F47F61F}"/>
    <cellStyle name="Normal 7 4 2 3 4 4" xfId="6122" xr:uid="{3A5DC8F3-919F-4FA4-A4C0-3705617ED4B3}"/>
    <cellStyle name="Normal 7 4 2 3 4 4 2" xfId="27814" xr:uid="{1186A410-F8F9-48B0-A2CE-6092BF6A1C2D}"/>
    <cellStyle name="Normal 7 4 2 3 4 4 3" xfId="15321" xr:uid="{B43FDB7C-3F24-4898-9686-D84385C6BD14}"/>
    <cellStyle name="Normal 7 4 2 3 4 5" xfId="8801" xr:uid="{B38309F1-E7F3-4F60-B610-70DA4446F067}"/>
    <cellStyle name="Normal 7 4 2 3 4 5 2" xfId="18154" xr:uid="{A3E23F9B-5B53-42B5-B641-42BA0648B251}"/>
    <cellStyle name="Normal 7 4 2 3 4 6" xfId="10849" xr:uid="{9A6CE076-B4AB-40A6-8302-D25F65989130}"/>
    <cellStyle name="Normal 7 4 2 3 4 6 2" xfId="20987" xr:uid="{7B18EEA2-D590-44A1-BCFB-6C48EBC33324}"/>
    <cellStyle name="Normal 7 4 2 3 4 7" xfId="25644" xr:uid="{4FFAB75E-72B4-45CE-AF13-0D06BF5C2482}"/>
    <cellStyle name="Normal 7 4 2 3 4 8" xfId="13901" xr:uid="{7DCCBDA0-9A99-488A-885D-AF6AAFF9CD56}"/>
    <cellStyle name="Normal 7 4 2 3 5" xfId="2255" xr:uid="{30E077E3-B797-40BA-B4E9-FA3349FA1E62}"/>
    <cellStyle name="Normal 7 4 2 3 5 2" xfId="4976" xr:uid="{6B526406-3481-4F10-9B9D-3764D723B220}"/>
    <cellStyle name="Normal 7 4 2 3 5 2 2" xfId="10247" xr:uid="{ABB0D284-0392-4B8D-9046-AC9DCD41CC8B}"/>
    <cellStyle name="Normal 7 4 2 3 5 2 2 2" xfId="29670" xr:uid="{6FA9EF98-E401-49F8-99C1-D7A1FC29C106}"/>
    <cellStyle name="Normal 7 4 2 3 5 2 2 3" xfId="20334" xr:uid="{0C522E5A-2072-4CB3-A0E4-8736C742B254}"/>
    <cellStyle name="Normal 7 4 2 3 5 2 3" xfId="12925" xr:uid="{90684558-00EB-4045-96BB-E7D947FD3F8F}"/>
    <cellStyle name="Normal 7 4 2 3 5 2 3 2" xfId="23167" xr:uid="{EB5D58A6-11A7-4483-B19D-E992A9BA51BC}"/>
    <cellStyle name="Normal 7 4 2 3 5 2 4" xfId="23393" xr:uid="{3357838A-B652-4787-BF41-94DBF99ABDAC}"/>
    <cellStyle name="Normal 7 4 2 3 5 2 5" xfId="17501" xr:uid="{3C807E7B-0FB3-43FF-BFD7-018DE765FCC3}"/>
    <cellStyle name="Normal 7 4 2 3 5 3" xfId="6118" xr:uid="{A15E196F-8DA4-464C-9F14-022F7543831B}"/>
    <cellStyle name="Normal 7 4 2 3 5 3 2" xfId="27368" xr:uid="{2404325A-2842-47CC-BD28-3DC68DC68649}"/>
    <cellStyle name="Normal 7 4 2 3 5 3 3" xfId="16669" xr:uid="{BBFCEB0A-30DA-43F1-B434-0C6AC497C334}"/>
    <cellStyle name="Normal 7 4 2 3 5 4" xfId="9624" xr:uid="{A1D99F62-FAEF-42B5-98EE-9B52452CE99A}"/>
    <cellStyle name="Normal 7 4 2 3 5 4 2" xfId="19502" xr:uid="{773ED28D-CFFB-4C3F-BF40-DB15AD7FD010}"/>
    <cellStyle name="Normal 7 4 2 3 5 5" xfId="12121" xr:uid="{6C4E3B8A-C6FD-4843-9A41-20937969A944}"/>
    <cellStyle name="Normal 7 4 2 3 5 5 2" xfId="22335" xr:uid="{F08194B0-8F9B-4F7F-B5E5-85C75315454C}"/>
    <cellStyle name="Normal 7 4 2 3 5 6" xfId="25996" xr:uid="{84C1780C-9C78-4387-A804-080D5754676E}"/>
    <cellStyle name="Normal 7 4 2 3 5 7" xfId="14626" xr:uid="{C447D678-752C-4260-AFC4-74998DA7D33D}"/>
    <cellStyle name="Normal 7 4 2 3 6" xfId="2419" xr:uid="{01579C3F-11D2-4160-8372-DF4DBC90D25A}"/>
    <cellStyle name="Normal 7 4 2 3 6 2" xfId="7495" xr:uid="{30B2722F-671C-4D2A-A424-302513F82570}"/>
    <cellStyle name="Normal 7 4 2 3 6 2 2" xfId="28853" xr:uid="{9122FB06-B646-4886-B426-2FCDD1EE7D5D}"/>
    <cellStyle name="Normal 7 4 2 3 6 2 3" xfId="16220" xr:uid="{398E4CA0-5212-462C-A81B-8DC4681BE21E}"/>
    <cellStyle name="Normal 7 4 2 3 6 3" xfId="6268" xr:uid="{3EEFAD34-4315-45DB-AC06-F5A7337CBE94}"/>
    <cellStyle name="Normal 7 4 2 3 6 3 2" xfId="19053" xr:uid="{6A86AF8F-5095-4174-ADE6-9CD7F1441C09}"/>
    <cellStyle name="Normal 7 4 2 3 6 4" xfId="11698" xr:uid="{1ECD82B8-AC5B-431F-AA2B-403BEBBC01A5}"/>
    <cellStyle name="Normal 7 4 2 3 6 4 2" xfId="21886" xr:uid="{54E5D641-291A-4812-853F-0618E757B543}"/>
    <cellStyle name="Normal 7 4 2 3 6 5" xfId="23743" xr:uid="{686C212F-99A1-4DCC-81F7-4BD186AC82BB}"/>
    <cellStyle name="Normal 7 4 2 3 6 6" xfId="14091" xr:uid="{75B98D15-676E-4D78-B71A-B429CC89DC5B}"/>
    <cellStyle name="Normal 7 4 2 3 7" xfId="3472" xr:uid="{10301DE7-AFC7-4F6C-A0F4-2584E823B133}"/>
    <cellStyle name="Normal 7 4 2 3 7 2" xfId="7052" xr:uid="{B666D87E-CE9A-43AB-9B5B-11FDBEC23EC2}"/>
    <cellStyle name="Normal 7 4 2 3 7 2 2" xfId="27240" xr:uid="{D8E8FAEA-DDFC-4311-9422-D8A1AC69DCE7}"/>
    <cellStyle name="Normal 7 4 2 3 7 2 3" xfId="15754" xr:uid="{FB9B6096-7CC3-4D18-8A47-D5737CCBFB62}"/>
    <cellStyle name="Normal 7 4 2 3 7 3" xfId="9126" xr:uid="{73B74A68-A94A-4D83-AB3C-636F62C6B519}"/>
    <cellStyle name="Normal 7 4 2 3 7 3 2" xfId="18587" xr:uid="{CCDBFD75-78EC-4E80-B123-18EC0BBB9DDA}"/>
    <cellStyle name="Normal 7 4 2 3 7 4" xfId="11245" xr:uid="{7A8395C4-6AA1-440E-83E4-3D02FCED6225}"/>
    <cellStyle name="Normal 7 4 2 3 7 4 2" xfId="21420" xr:uid="{2DC158BF-31E5-4099-B02F-C94D10898955}"/>
    <cellStyle name="Normal 7 4 2 3 7 5" xfId="25178" xr:uid="{E236DF97-0691-40D5-8F9C-9A18F50DA3A7}"/>
    <cellStyle name="Normal 7 4 2 3 7 6" xfId="13472" xr:uid="{6520E6DF-A536-402A-9C24-1FFBC2B04E65}"/>
    <cellStyle name="Normal 7 4 2 3 8" xfId="3264" xr:uid="{A9A8CD56-6A50-43AA-9908-F14CBFFC7680}"/>
    <cellStyle name="Normal 7 4 2 3 8 2" xfId="8952" xr:uid="{D0F925B3-ADCB-4D9C-8787-8DC3CA867667}"/>
    <cellStyle name="Normal 7 4 2 3 8 2 2" xfId="18343" xr:uid="{EFEF0E85-E4F0-49BD-B495-645215C2F989}"/>
    <cellStyle name="Normal 7 4 2 3 8 3" xfId="11025" xr:uid="{A3E11CA7-FC7D-417C-B3A3-A366227901E3}"/>
    <cellStyle name="Normal 7 4 2 3 8 3 2" xfId="21176" xr:uid="{EA7B2E74-91ED-4FF2-AADF-CE5FAD27C10C}"/>
    <cellStyle name="Normal 7 4 2 3 8 4" xfId="25459" xr:uid="{65D5DF66-ECA8-4C80-B3DC-A5FE3C42EF37}"/>
    <cellStyle name="Normal 7 4 2 3 8 5" xfId="15510" xr:uid="{6B6A4242-95EB-4855-8F20-3FFB8CD22922}"/>
    <cellStyle name="Normal 7 4 2 3 9" xfId="4485" xr:uid="{AC23E654-15AC-4BF2-8CE1-C47885FE9CA8}"/>
    <cellStyle name="Normal 7 4 2 3 9 2" xfId="9854" xr:uid="{1CAE45BE-EEBC-4E56-98E6-77EB251E4A1F}"/>
    <cellStyle name="Normal 7 4 2 3 9 2 2" xfId="19827" xr:uid="{5131906E-0436-4135-8FB5-72FBC8B7512C}"/>
    <cellStyle name="Normal 7 4 2 3 9 3" xfId="12442" xr:uid="{1B89DA25-DA0C-42C3-836D-8CA7FA02475D}"/>
    <cellStyle name="Normal 7 4 2 3 9 3 2" xfId="22660" xr:uid="{86FD22B0-A60E-48ED-A9AD-4950177483C0}"/>
    <cellStyle name="Normal 7 4 2 3 9 4" xfId="16994" xr:uid="{69D01AD1-2D32-4A1A-BCE1-DF9C418C0C54}"/>
    <cellStyle name="Normal 7 4 2 4" xfId="1609" xr:uid="{00000000-0005-0000-0000-000049060000}"/>
    <cellStyle name="Normal 7 4 2 4 10" xfId="8802" xr:uid="{ED88E47F-22D9-489A-A6CD-93D17E8E6F0D}"/>
    <cellStyle name="Normal 7 4 2 4 10 2" xfId="18155" xr:uid="{51612160-2922-4BAD-A5CD-30574B2E25C9}"/>
    <cellStyle name="Normal 7 4 2 4 11" xfId="10850" xr:uid="{F80F04FF-AC9B-4D02-8BBF-111DC80FB9A9}"/>
    <cellStyle name="Normal 7 4 2 4 11 2" xfId="20988" xr:uid="{B9FFD7AF-CC5F-4DF9-A74F-01E9123E5062}"/>
    <cellStyle name="Normal 7 4 2 4 12" xfId="25643" xr:uid="{CD7E6F97-53B2-4225-BAFC-CA210DB2C804}"/>
    <cellStyle name="Normal 7 4 2 4 13" xfId="13050" xr:uid="{002E7EC2-F64B-4BDA-976C-51D98294A27A}"/>
    <cellStyle name="Normal 7 4 2 4 2" xfId="1610" xr:uid="{00000000-0005-0000-0000-00004A060000}"/>
    <cellStyle name="Normal 7 4 2 4 2 10" xfId="10851" xr:uid="{C7B3D40F-6609-420E-8B4A-FE58035F819D}"/>
    <cellStyle name="Normal 7 4 2 4 2 10 2" xfId="20989" xr:uid="{9C342E4C-9973-4A19-B45A-FF2F0BE8086D}"/>
    <cellStyle name="Normal 7 4 2 4 2 11" xfId="26066" xr:uid="{D7E20598-2860-43B3-B003-92DF6448E32B}"/>
    <cellStyle name="Normal 7 4 2 4 2 12" xfId="13236" xr:uid="{B69C3FFB-4136-440E-B2BD-C3E2C74AD5D7}"/>
    <cellStyle name="Normal 7 4 2 4 2 2" xfId="1611" xr:uid="{00000000-0005-0000-0000-00004B060000}"/>
    <cellStyle name="Normal 7 4 2 4 2 2 2" xfId="2261" xr:uid="{1A853B31-6D0C-4BF1-A6B6-19F7933584DC}"/>
    <cellStyle name="Normal 7 4 2 4 2 2 2 2" xfId="7402" xr:uid="{C54F8599-F7EF-4A4A-91B2-12EAA0DE53FA}"/>
    <cellStyle name="Normal 7 4 2 4 2 2 2 2 2" xfId="28850" xr:uid="{FB74433A-A93C-40F2-844F-664CB83D7CA5}"/>
    <cellStyle name="Normal 7 4 2 4 2 2 2 2 3" xfId="26508" xr:uid="{F04E7E10-A090-4BBD-A798-29530E8949E3}"/>
    <cellStyle name="Normal 7 4 2 4 2 2 2 2 4" xfId="16671" xr:uid="{9BE0349B-A761-4008-AD46-9F5D6BB028A4}"/>
    <cellStyle name="Normal 7 4 2 4 2 2 2 3" xfId="6125" xr:uid="{52BF4EF2-42F1-42B1-BDE7-A9D138C6B29E}"/>
    <cellStyle name="Normal 7 4 2 4 2 2 2 3 2" xfId="29284" xr:uid="{625952C9-F492-44C6-978F-A401BC4090A9}"/>
    <cellStyle name="Normal 7 4 2 4 2 2 2 3 3" xfId="19504" xr:uid="{46B3F80D-02FC-4106-B10A-4CB8A91DE56E}"/>
    <cellStyle name="Normal 7 4 2 4 2 2 2 4" xfId="12123" xr:uid="{36FA26E9-4567-44DE-B228-CE9D6D7554E6}"/>
    <cellStyle name="Normal 7 4 2 4 2 2 2 4 2" xfId="22337" xr:uid="{A762190E-D411-43B6-9D0D-4B8D5B58F24A}"/>
    <cellStyle name="Normal 7 4 2 4 2 2 2 5" xfId="25757" xr:uid="{2A1422BB-1E35-438E-A2FD-A930F3B0F1CE}"/>
    <cellStyle name="Normal 7 4 2 4 2 2 2 6" xfId="14628" xr:uid="{F5C40339-A792-4958-AEE9-283B47E449C2}"/>
    <cellStyle name="Normal 7 4 2 4 2 2 3" xfId="4788" xr:uid="{E4BDA763-CFC6-409A-89CD-D187E43144E2}"/>
    <cellStyle name="Normal 7 4 2 4 2 2 3 2" xfId="7058" xr:uid="{8A40BDD8-819F-4123-B76F-496507F27360}"/>
    <cellStyle name="Normal 7 4 2 4 2 2 3 2 2" xfId="29529" xr:uid="{34799F33-060C-47B1-A572-B6D3D44E14F2}"/>
    <cellStyle name="Normal 7 4 2 4 2 2 3 2 3" xfId="20122" xr:uid="{1736607D-98D0-4AAD-9028-BB62C5A3A73C}"/>
    <cellStyle name="Normal 7 4 2 4 2 2 3 3" xfId="12737" xr:uid="{7066B033-B566-4CE2-9E75-1F800B045C13}"/>
    <cellStyle name="Normal 7 4 2 4 2 2 3 3 2" xfId="22955" xr:uid="{C66A3ECF-4F31-4C20-A597-ED4287E74557}"/>
    <cellStyle name="Normal 7 4 2 4 2 2 3 4" xfId="24976" xr:uid="{9BE53A72-0965-4CCB-8597-AD2578C010F6}"/>
    <cellStyle name="Normal 7 4 2 4 2 2 3 5" xfId="17289" xr:uid="{7574CA75-3D59-4DDB-9CAE-4F3F64F8D577}"/>
    <cellStyle name="Normal 7 4 2 4 2 2 4" xfId="5523" xr:uid="{02E58221-BB5A-4062-9D9F-7F3A1A7927C7}"/>
    <cellStyle name="Normal 7 4 2 4 2 2 4 2" xfId="28236" xr:uid="{9828243A-64BD-46D8-8D95-E60CEAD15BBF}"/>
    <cellStyle name="Normal 7 4 2 4 2 2 4 3" xfId="15324" xr:uid="{AE33E99A-AB13-4442-AEA9-9C815AC524E1}"/>
    <cellStyle name="Normal 7 4 2 4 2 2 5" xfId="8804" xr:uid="{E4A9C118-19B7-4AB3-8655-B877CA0DB81E}"/>
    <cellStyle name="Normal 7 4 2 4 2 2 5 2" xfId="18157" xr:uid="{50B65BE6-56D1-4868-83FA-F28909ED9A72}"/>
    <cellStyle name="Normal 7 4 2 4 2 2 6" xfId="10852" xr:uid="{6408D9CE-F49B-4F41-84B7-C705D521DD00}"/>
    <cellStyle name="Normal 7 4 2 4 2 2 6 2" xfId="20990" xr:uid="{3B8B0256-7CC0-45EB-9267-77D9D11C74BF}"/>
    <cellStyle name="Normal 7 4 2 4 2 2 7" xfId="25880" xr:uid="{A0D1F736-F092-46C5-B62A-A6BF4BBC692D}"/>
    <cellStyle name="Normal 7 4 2 4 2 2 8" xfId="13905" xr:uid="{75734529-7B67-4A33-809E-F73EF67BDD3C}"/>
    <cellStyle name="Normal 7 4 2 4 2 3" xfId="2260" xr:uid="{9448DAB4-F787-4BA2-98A0-4CA1BA962C4B}"/>
    <cellStyle name="Normal 7 4 2 4 2 3 2" xfId="4977" xr:uid="{698D15A7-647A-4D44-88FB-BE4106CFC0F1}"/>
    <cellStyle name="Normal 7 4 2 4 2 3 2 2" xfId="10248" xr:uid="{BDB4D1CD-F79D-4A96-B23D-2DF1E7BEABB8}"/>
    <cellStyle name="Normal 7 4 2 4 2 3 2 2 2" xfId="29671" xr:uid="{D1076DF9-1E35-4EFF-B7E0-CD8C838638F2}"/>
    <cellStyle name="Normal 7 4 2 4 2 3 2 2 3" xfId="20335" xr:uid="{F132137D-5E55-480F-BB95-F09951351C3C}"/>
    <cellStyle name="Normal 7 4 2 4 2 3 2 3" xfId="12926" xr:uid="{9FE5C0E8-93F2-48CF-88DE-C69DFE9596A5}"/>
    <cellStyle name="Normal 7 4 2 4 2 3 2 3 2" xfId="23168" xr:uid="{7B355570-68B0-4E30-8EA9-CCBF3A7C8869}"/>
    <cellStyle name="Normal 7 4 2 4 2 3 2 4" xfId="25400" xr:uid="{67D4E2A6-7B86-4EF2-BA58-B82276BC3D1D}"/>
    <cellStyle name="Normal 7 4 2 4 2 3 2 5" xfId="17502" xr:uid="{A0C5D2F5-2A73-458F-A476-19E8CECDFEF2}"/>
    <cellStyle name="Normal 7 4 2 4 2 3 3" xfId="6124" xr:uid="{D19E5799-621A-46E4-8B77-94918D19E81D}"/>
    <cellStyle name="Normal 7 4 2 4 2 3 3 2" xfId="26846" xr:uid="{BF31E935-471C-4970-91AE-B8E1F159F70E}"/>
    <cellStyle name="Normal 7 4 2 4 2 3 3 3" xfId="16672" xr:uid="{45608226-EE4D-43DD-B7FD-744E4A3334AC}"/>
    <cellStyle name="Normal 7 4 2 4 2 3 4" xfId="9625" xr:uid="{2CB0B831-6293-4C1E-A4B2-0C1A3E3A6073}"/>
    <cellStyle name="Normal 7 4 2 4 2 3 4 2" xfId="19505" xr:uid="{ADEA8FF6-6C4D-44E6-A978-D3FEC7FD290A}"/>
    <cellStyle name="Normal 7 4 2 4 2 3 5" xfId="12124" xr:uid="{CE4AC0FF-D769-484F-9C76-27EBF6410057}"/>
    <cellStyle name="Normal 7 4 2 4 2 3 5 2" xfId="22338" xr:uid="{98F6FCB8-28B7-403C-9FBA-C8D908F89FEF}"/>
    <cellStyle name="Normal 7 4 2 4 2 3 6" xfId="23496" xr:uid="{41C5CE7C-A475-42D1-AA9C-59F5E06B1F79}"/>
    <cellStyle name="Normal 7 4 2 4 2 3 7" xfId="14629" xr:uid="{D36CDC25-A339-4BAC-99E7-1110ADF9A584}"/>
    <cellStyle name="Normal 7 4 2 4 2 4" xfId="2702" xr:uid="{8BA847A3-C78E-4046-B60D-DB40BFE45706}"/>
    <cellStyle name="Normal 7 4 2 4 2 4 2" xfId="7701" xr:uid="{543B9EB4-02B4-4466-809E-6546EA9D1517}"/>
    <cellStyle name="Normal 7 4 2 4 2 4 2 2" xfId="29038" xr:uid="{33CBB80E-AF05-4C02-8EEB-C56ACC54E141}"/>
    <cellStyle name="Normal 7 4 2 4 2 4 2 3" xfId="16670" xr:uid="{6F9E6E19-0850-4DCF-9397-DC574BF7BD28}"/>
    <cellStyle name="Normal 7 4 2 4 2 4 3" xfId="6549" xr:uid="{33E0BFDF-9849-41DD-9D15-083E4EF0A00C}"/>
    <cellStyle name="Normal 7 4 2 4 2 4 3 2" xfId="19503" xr:uid="{4AF15D1F-BB63-48D3-93F3-DBDBA919A801}"/>
    <cellStyle name="Normal 7 4 2 4 2 4 4" xfId="12122" xr:uid="{64D226ED-923E-4831-9514-C1B9B156DFE0}"/>
    <cellStyle name="Normal 7 4 2 4 2 4 4 2" xfId="22336" xr:uid="{BDF0A11C-1FB6-459D-A8FC-C5CEA40462C3}"/>
    <cellStyle name="Normal 7 4 2 4 2 4 5" xfId="23777" xr:uid="{B1F0691D-F921-4258-AF39-816491321365}"/>
    <cellStyle name="Normal 7 4 2 4 2 4 6" xfId="14627" xr:uid="{B3C33BA5-07C6-4BCF-8C87-9DA388FF2D0C}"/>
    <cellStyle name="Normal 7 4 2 4 2 5" xfId="3588" xr:uid="{A15D0998-7B2D-4EA2-B686-34FAE759F460}"/>
    <cellStyle name="Normal 7 4 2 4 2 5 2" xfId="7057" xr:uid="{D0F04A4B-758C-4632-B59A-3F58C2725C54}"/>
    <cellStyle name="Normal 7 4 2 4 2 5 2 2" xfId="28807" xr:uid="{972DFF98-0E1E-4F71-9FE0-2824629392C4}"/>
    <cellStyle name="Normal 7 4 2 4 2 5 2 3" xfId="15897" xr:uid="{193CE499-60B4-4913-A8E0-D54B4327AD3E}"/>
    <cellStyle name="Normal 7 4 2 4 2 5 3" xfId="9242" xr:uid="{FB5F81EC-6840-4C6B-A179-6AE9AF4432BE}"/>
    <cellStyle name="Normal 7 4 2 4 2 5 3 2" xfId="18730" xr:uid="{F93C64E5-91B0-4FBE-B55A-ED31160861F6}"/>
    <cellStyle name="Normal 7 4 2 4 2 5 4" xfId="11386" xr:uid="{EBA73695-04F7-4CC6-974D-9455C80CDB09}"/>
    <cellStyle name="Normal 7 4 2 4 2 5 4 2" xfId="21563" xr:uid="{32516389-DF5F-4336-89AF-1E36B11C7741}"/>
    <cellStyle name="Normal 7 4 2 4 2 5 5" xfId="24512" xr:uid="{C0013475-5D8D-4106-82F3-1D98CE3973FC}"/>
    <cellStyle name="Normal 7 4 2 4 2 5 6" xfId="13615" xr:uid="{8646DD19-6FEC-4F32-A5DE-979B9DCF812A}"/>
    <cellStyle name="Normal 7 4 2 4 2 6" xfId="3408" xr:uid="{FBDF99A9-23EC-4B52-BFF2-0CD97967C78C}"/>
    <cellStyle name="Normal 7 4 2 4 2 6 2" xfId="9069" xr:uid="{DEE930BD-0E96-40E4-9CE1-670406AEDE67}"/>
    <cellStyle name="Normal 7 4 2 4 2 6 2 2" xfId="18507" xr:uid="{AE6CA69A-80BE-4F0F-98A5-953781AED2CC}"/>
    <cellStyle name="Normal 7 4 2 4 2 6 3" xfId="11169" xr:uid="{DC8C9390-9B94-49EA-A376-FB4904DE31D3}"/>
    <cellStyle name="Normal 7 4 2 4 2 6 3 2" xfId="21340" xr:uid="{43D96015-A9ED-4D5F-A337-C62D68E9F731}"/>
    <cellStyle name="Normal 7 4 2 4 2 6 4" xfId="25973" xr:uid="{8B83B1B5-B7BF-480D-B60A-24D3D64467A0}"/>
    <cellStyle name="Normal 7 4 2 4 2 6 5" xfId="15674" xr:uid="{FC52855D-EA17-4EBB-8E8B-6EF62C883A9A}"/>
    <cellStyle name="Normal 7 4 2 4 2 7" xfId="4522" xr:uid="{97432F9E-A46C-4C07-A858-A72D2D4A5DCD}"/>
    <cellStyle name="Normal 7 4 2 4 2 7 2" xfId="9881" xr:uid="{87856AB1-DFE6-4B2D-91C0-31131F409A17}"/>
    <cellStyle name="Normal 7 4 2 4 2 7 2 2" xfId="19858" xr:uid="{C3CD02BC-9D50-4C3C-90BA-EDD2D8CC8710}"/>
    <cellStyle name="Normal 7 4 2 4 2 7 3" xfId="12473" xr:uid="{ABEEB7E9-85D1-4C74-BE5F-91E31A59AF28}"/>
    <cellStyle name="Normal 7 4 2 4 2 7 3 2" xfId="22691" xr:uid="{A9453321-CE14-4591-8227-799381001E17}"/>
    <cellStyle name="Normal 7 4 2 4 2 7 4" xfId="17025" xr:uid="{69BB8E49-F0EC-46A4-9871-3C0D9499148C}"/>
    <cellStyle name="Normal 7 4 2 4 2 8" xfId="8182" xr:uid="{C5F8DCC6-1AFA-480C-9B44-2666BB807478}"/>
    <cellStyle name="Normal 7 4 2 4 2 8 2" xfId="15323" xr:uid="{1781F1F3-4D94-4E82-890E-B32A5EAFC411}"/>
    <cellStyle name="Normal 7 4 2 4 2 9" xfId="8803" xr:uid="{385CB4F1-C04E-489A-8A23-449A67D38CA9}"/>
    <cellStyle name="Normal 7 4 2 4 2 9 2" xfId="18156" xr:uid="{7947B4B5-B640-48E4-8DA7-5BBFE2586ABA}"/>
    <cellStyle name="Normal 7 4 2 4 3" xfId="1612" xr:uid="{00000000-0005-0000-0000-00004C060000}"/>
    <cellStyle name="Normal 7 4 2 4 3 2" xfId="2262" xr:uid="{9499C67C-EF3A-426F-9E12-DA78AA54CD60}"/>
    <cellStyle name="Normal 7 4 2 4 3 2 2" xfId="7403" xr:uid="{C3189268-07E6-4E7A-86E2-518EFA68B0B3}"/>
    <cellStyle name="Normal 7 4 2 4 3 2 2 2" xfId="25053" xr:uid="{C1DB8C5B-81F3-4943-AE3D-8EA30CB07B45}"/>
    <cellStyle name="Normal 7 4 2 4 3 2 2 3" xfId="29062" xr:uid="{60AB582E-7D62-4DD0-AF29-A5834ABE06C1}"/>
    <cellStyle name="Normal 7 4 2 4 3 2 2 4" xfId="16673" xr:uid="{89858B41-91E4-45E0-A65B-D015744ED37A}"/>
    <cellStyle name="Normal 7 4 2 4 3 2 3" xfId="6126" xr:uid="{C2DE68B6-63A4-411A-B373-24573C71FCE4}"/>
    <cellStyle name="Normal 7 4 2 4 3 2 3 2" xfId="29285" xr:uid="{FA471F78-A4A0-48A9-817A-B9A2EDC91CF2}"/>
    <cellStyle name="Normal 7 4 2 4 3 2 3 3" xfId="19506" xr:uid="{0E18E8DD-D967-431F-BB75-470DD239E5BD}"/>
    <cellStyle name="Normal 7 4 2 4 3 2 4" xfId="12125" xr:uid="{B79B91D1-3121-4373-A527-EBD63710AA76}"/>
    <cellStyle name="Normal 7 4 2 4 3 2 4 2" xfId="22339" xr:uid="{A43064D3-74D7-4A18-BE01-D228E0943E05}"/>
    <cellStyle name="Normal 7 4 2 4 3 2 5" xfId="23865" xr:uid="{13AE53EA-2245-4823-A177-7896DB24E25F}"/>
    <cellStyle name="Normal 7 4 2 4 3 2 6" xfId="14630" xr:uid="{6DA265B8-6195-4CDA-A567-2345AFC71523}"/>
    <cellStyle name="Normal 7 4 2 4 3 3" xfId="3710" xr:uid="{9C15AF45-8839-431B-B98E-DE083BE5B58E}"/>
    <cellStyle name="Normal 7 4 2 4 3 3 2" xfId="7059" xr:uid="{56BEC0CF-2B0E-4FC9-85DA-6837C29019C9}"/>
    <cellStyle name="Normal 7 4 2 4 3 3 2 2" xfId="28204" xr:uid="{41F9ABC3-844D-4485-8284-A9547108C870}"/>
    <cellStyle name="Normal 7 4 2 4 3 3 2 3" xfId="16099" xr:uid="{0F75090E-E64D-46B9-A3FD-0B924462B397}"/>
    <cellStyle name="Normal 7 4 2 4 3 3 3" xfId="9415" xr:uid="{AA897F58-3FDF-4436-8B46-3542220359BD}"/>
    <cellStyle name="Normal 7 4 2 4 3 3 3 2" xfId="18932" xr:uid="{80AAF8B1-F499-4763-9CC2-B7054579E8F6}"/>
    <cellStyle name="Normal 7 4 2 4 3 3 4" xfId="11587" xr:uid="{A24EAD98-16E7-4CB3-8BA6-5DAEBEEDB55C}"/>
    <cellStyle name="Normal 7 4 2 4 3 3 4 2" xfId="21765" xr:uid="{C01C9BB9-44BA-4850-B627-07BF3BAFB54B}"/>
    <cellStyle name="Normal 7 4 2 4 3 3 5" xfId="24662" xr:uid="{B91FC7BD-5F97-4CF1-8583-E57B8B2CFC8C}"/>
    <cellStyle name="Normal 7 4 2 4 3 3 6" xfId="13904" xr:uid="{ABBFB8EF-7DA3-469D-A133-CBBA0F157D32}"/>
    <cellStyle name="Normal 7 4 2 4 3 4" xfId="4638" xr:uid="{23C717DA-4938-4C77-96DB-B992599B81F4}"/>
    <cellStyle name="Normal 7 4 2 4 3 4 2" xfId="9964" xr:uid="{31D3F33D-F60E-4E91-BC66-39724E490E5A}"/>
    <cellStyle name="Normal 7 4 2 4 3 4 2 2" xfId="29415" xr:uid="{E9B01BF4-6FE7-4441-9202-036655FA81F2}"/>
    <cellStyle name="Normal 7 4 2 4 3 4 2 3" xfId="19972" xr:uid="{1EEB32B6-661A-4C54-9327-FCE0F111EFAB}"/>
    <cellStyle name="Normal 7 4 2 4 3 4 3" xfId="12587" xr:uid="{B246F758-93F4-4C18-8545-802C2A402AAD}"/>
    <cellStyle name="Normal 7 4 2 4 3 4 3 2" xfId="22805" xr:uid="{8D161CB1-D365-4B9A-844D-B87A0D02D32A}"/>
    <cellStyle name="Normal 7 4 2 4 3 4 4" xfId="24185" xr:uid="{C7913705-D2EA-4634-92FE-E127FA598D31}"/>
    <cellStyle name="Normal 7 4 2 4 3 4 5" xfId="17139" xr:uid="{619CF923-5537-4CDC-99A1-139CD86817DC}"/>
    <cellStyle name="Normal 7 4 2 4 3 5" xfId="8183" xr:uid="{EC5CE3CA-16BA-4AE7-8A86-6695FF560E1B}"/>
    <cellStyle name="Normal 7 4 2 4 3 5 2" xfId="27315" xr:uid="{02D96339-994B-40B8-9E09-E1691D8781B9}"/>
    <cellStyle name="Normal 7 4 2 4 3 5 3" xfId="15325" xr:uid="{FAD728B1-E678-4526-9383-3C2AF4BFD984}"/>
    <cellStyle name="Normal 7 4 2 4 3 6" xfId="8805" xr:uid="{94DC16AB-C7E1-4051-A9F0-F7F01D3E95DD}"/>
    <cellStyle name="Normal 7 4 2 4 3 6 2" xfId="18158" xr:uid="{68742A77-6A81-4E86-9C6A-6AA7DD97DE62}"/>
    <cellStyle name="Normal 7 4 2 4 3 7" xfId="10853" xr:uid="{4743AC20-0445-41C4-95E3-4DD44146B48C}"/>
    <cellStyle name="Normal 7 4 2 4 3 7 2" xfId="20991" xr:uid="{7A538AF4-A03C-4028-BC55-9C522A645405}"/>
    <cellStyle name="Normal 7 4 2 4 3 8" xfId="24673" xr:uid="{8050D49A-72AF-4C0C-96CB-3869277DFE0C}"/>
    <cellStyle name="Normal 7 4 2 4 3 9" xfId="13394" xr:uid="{35820870-F525-408B-825D-9F7A292AB3F2}"/>
    <cellStyle name="Normal 7 4 2 4 4" xfId="1613" xr:uid="{00000000-0005-0000-0000-00004D060000}"/>
    <cellStyle name="Normal 7 4 2 4 4 2" xfId="4978" xr:uid="{7CB60512-DE78-408E-806A-1B1C72C470D3}"/>
    <cellStyle name="Normal 7 4 2 4 4 2 2" xfId="10249" xr:uid="{304284A5-B889-4C26-9CF1-BDEC065B7768}"/>
    <cellStyle name="Normal 7 4 2 4 4 2 2 2" xfId="29672" xr:uid="{BC6F6DE3-C58E-4065-8C47-FB1FEC22C488}"/>
    <cellStyle name="Normal 7 4 2 4 4 2 2 3" xfId="20336" xr:uid="{A5DF8F14-06A5-4ABB-BECB-E72E047DDC7E}"/>
    <cellStyle name="Normal 7 4 2 4 4 2 3" xfId="12927" xr:uid="{31955FE3-D06A-43FF-BDC2-703F0EA88BD0}"/>
    <cellStyle name="Normal 7 4 2 4 4 2 3 2" xfId="23169" xr:uid="{AA6CBD53-60FC-471F-A532-7D07B707CFDD}"/>
    <cellStyle name="Normal 7 4 2 4 4 2 4" xfId="26166" xr:uid="{F71B31F1-605B-490B-9BB0-789A4AC9BB23}"/>
    <cellStyle name="Normal 7 4 2 4 4 2 5" xfId="17503" xr:uid="{038D4E85-F696-40CF-83C8-65013A037D8B}"/>
    <cellStyle name="Normal 7 4 2 4 4 3" xfId="6127" xr:uid="{8268D625-A238-4774-B58F-FC838C630341}"/>
    <cellStyle name="Normal 7 4 2 4 4 3 2" xfId="28197" xr:uid="{77ACA64B-D82B-442C-B65D-A5AB8A362975}"/>
    <cellStyle name="Normal 7 4 2 4 4 3 3" xfId="15326" xr:uid="{E9188B21-72D5-4F90-851A-340528A32363}"/>
    <cellStyle name="Normal 7 4 2 4 4 4" xfId="8806" xr:uid="{EC43CDBD-A9BA-4F5B-BFCA-CD03DFC20C60}"/>
    <cellStyle name="Normal 7 4 2 4 4 4 2" xfId="18159" xr:uid="{41D96DDB-0F2E-4772-9E18-CBF65D1B7C7A}"/>
    <cellStyle name="Normal 7 4 2 4 4 5" xfId="10854" xr:uid="{290DC5E7-6467-4421-A946-732AAFF177B5}"/>
    <cellStyle name="Normal 7 4 2 4 4 5 2" xfId="20992" xr:uid="{39120E3C-FE01-4882-AD0C-AA7AB3398A03}"/>
    <cellStyle name="Normal 7 4 2 4 4 6" xfId="25072" xr:uid="{C9626830-A45D-4952-8541-82BF7678C837}"/>
    <cellStyle name="Normal 7 4 2 4 4 7" xfId="14631" xr:uid="{AA9FC9BF-52E8-4D7F-837D-88DB859D6507}"/>
    <cellStyle name="Normal 7 4 2 4 5" xfId="2259" xr:uid="{0C179B80-F342-4F69-8946-E1532BC809CF}"/>
    <cellStyle name="Normal 7 4 2 4 5 2" xfId="7401" xr:uid="{AB069FBF-BD00-416B-B1AF-CD4BBC538711}"/>
    <cellStyle name="Normal 7 4 2 4 5 2 2" xfId="25968" xr:uid="{DFCAFC0E-A749-4CFD-873B-A29093130475}"/>
    <cellStyle name="Normal 7 4 2 4 5 2 3" xfId="27603" xr:uid="{21DE2548-F19E-4386-9A40-822BF2BBE60B}"/>
    <cellStyle name="Normal 7 4 2 4 5 2 4" xfId="16221" xr:uid="{E6113810-E9B4-4977-8D5F-FFE7DDE2555A}"/>
    <cellStyle name="Normal 7 4 2 4 5 3" xfId="6123" xr:uid="{7AE39656-093F-40EB-88C3-B31C6C2FADE0}"/>
    <cellStyle name="Normal 7 4 2 4 5 3 2" xfId="29114" xr:uid="{81C29E17-75ED-404A-AC71-F87E908D90FB}"/>
    <cellStyle name="Normal 7 4 2 4 5 3 3" xfId="19054" xr:uid="{E54C24FA-3781-4756-997F-930531B44D6F}"/>
    <cellStyle name="Normal 7 4 2 4 5 4" xfId="11699" xr:uid="{826307F7-83D3-453F-BBA1-FAF8763753A7}"/>
    <cellStyle name="Normal 7 4 2 4 5 4 2" xfId="21887" xr:uid="{44B347E3-B394-4D10-B627-18A90A2540B6}"/>
    <cellStyle name="Normal 7 4 2 4 5 5" xfId="24081" xr:uid="{5EDAC9B2-114C-451F-8530-32F66EADEFFE}"/>
    <cellStyle name="Normal 7 4 2 4 5 6" xfId="14092" xr:uid="{0A768F03-6F48-4F7F-BA6A-B6FB7626D950}"/>
    <cellStyle name="Normal 7 4 2 4 6" xfId="3452" xr:uid="{60647936-6745-4B9D-9227-F020BC7BCEA4}"/>
    <cellStyle name="Normal 7 4 2 4 6 2" xfId="7056" xr:uid="{A0DF6967-C295-4679-8BB5-48D663B563D8}"/>
    <cellStyle name="Normal 7 4 2 4 6 2 2" xfId="28774" xr:uid="{E371DFF6-2FBA-4A5A-8199-D7735A3AE36E}"/>
    <cellStyle name="Normal 7 4 2 4 6 2 3" xfId="15734" xr:uid="{FB26762D-B127-47B5-BA5D-6140B8C43314}"/>
    <cellStyle name="Normal 7 4 2 4 6 3" xfId="9106" xr:uid="{68A72AD8-D060-488F-AA6F-FD59E56C8B72}"/>
    <cellStyle name="Normal 7 4 2 4 6 3 2" xfId="18567" xr:uid="{F17E8385-389B-4640-99ED-B430F920B9DD}"/>
    <cellStyle name="Normal 7 4 2 4 6 4" xfId="11225" xr:uid="{AEE07A43-8A34-4547-93D9-5DCF843203F5}"/>
    <cellStyle name="Normal 7 4 2 4 6 4 2" xfId="21400" xr:uid="{AE7A0DBF-1524-4159-BE47-EE60000FE66E}"/>
    <cellStyle name="Normal 7 4 2 4 6 5" xfId="23882" xr:uid="{6668B883-55EC-4CFA-B3CA-AF883BA1EC90}"/>
    <cellStyle name="Normal 7 4 2 4 6 6" xfId="13452" xr:uid="{08F05D77-FDFE-4121-A065-7BD56DA91740}"/>
    <cellStyle name="Normal 7 4 2 4 7" xfId="3244" xr:uid="{9DB9F8A0-5E85-4768-91E4-714D96B56611}"/>
    <cellStyle name="Normal 7 4 2 4 7 2" xfId="8932" xr:uid="{6F348AF6-92A5-4507-A079-992181A90EC3}"/>
    <cellStyle name="Normal 7 4 2 4 7 2 2" xfId="18323" xr:uid="{DC4F71E1-8163-44B9-B4D7-3176BA8CCA43}"/>
    <cellStyle name="Normal 7 4 2 4 7 3" xfId="11005" xr:uid="{40505318-99DF-479D-95CE-C306F1FFE46C}"/>
    <cellStyle name="Normal 7 4 2 4 7 3 2" xfId="21156" xr:uid="{ADF848E7-87BE-4B86-8EAF-2E87D7E21F74}"/>
    <cellStyle name="Normal 7 4 2 4 7 4" xfId="25740" xr:uid="{59F9ED46-2894-4282-9230-A57F1FE73AF5}"/>
    <cellStyle name="Normal 7 4 2 4 7 5" xfId="15490" xr:uid="{750B4124-F28C-4932-99C1-2FD5D05279A0}"/>
    <cellStyle name="Normal 7 4 2 4 8" xfId="4486" xr:uid="{E5174317-7086-4996-B286-739144CF7A1C}"/>
    <cellStyle name="Normal 7 4 2 4 8 2" xfId="9855" xr:uid="{35AA73DA-B7EC-4E44-BAEA-66130E72BB31}"/>
    <cellStyle name="Normal 7 4 2 4 8 2 2" xfId="19828" xr:uid="{F7914D40-7277-4D86-86D6-52CBE68747E9}"/>
    <cellStyle name="Normal 7 4 2 4 8 3" xfId="12443" xr:uid="{ACDA7445-AB86-4E8B-B661-2A5593C2759F}"/>
    <cellStyle name="Normal 7 4 2 4 8 3 2" xfId="22661" xr:uid="{4D1CB7A0-B95B-4616-BCA2-45743D6EF30D}"/>
    <cellStyle name="Normal 7 4 2 4 8 4" xfId="16995" xr:uid="{836E1BFD-8D88-4929-BD06-79E34A9C79D3}"/>
    <cellStyle name="Normal 7 4 2 4 9" xfId="8181" xr:uid="{0966A85D-9CFD-4DB5-B245-3B8E176E00BC}"/>
    <cellStyle name="Normal 7 4 2 4 9 2" xfId="15322" xr:uid="{6A27BA6D-0A61-425D-906A-5B227470DB22}"/>
    <cellStyle name="Normal 7 4 2 5" xfId="1614" xr:uid="{00000000-0005-0000-0000-00004E060000}"/>
    <cellStyle name="Normal 7 4 2 5 10" xfId="10855" xr:uid="{7269668C-CD4E-46ED-8B8D-36F6097E0275}"/>
    <cellStyle name="Normal 7 4 2 5 10 2" xfId="20993" xr:uid="{7E0A29C1-9C1E-4626-B56B-2F56E8A35BDB}"/>
    <cellStyle name="Normal 7 4 2 5 11" xfId="24502" xr:uid="{02BAF840-53AB-490C-AC59-1AF7B5595B9D}"/>
    <cellStyle name="Normal 7 4 2 5 12" xfId="13237" xr:uid="{4DE5D014-A827-4BF2-B974-B77C2DDA5C68}"/>
    <cellStyle name="Normal 7 4 2 5 2" xfId="1615" xr:uid="{00000000-0005-0000-0000-00004F060000}"/>
    <cellStyle name="Normal 7 4 2 5 2 2" xfId="1616" xr:uid="{00000000-0005-0000-0000-000050060000}"/>
    <cellStyle name="Normal 7 4 2 5 2 2 2" xfId="2265" xr:uid="{6AC4CE37-F0F8-4A50-9BEF-FA7F1AAFC0F8}"/>
    <cellStyle name="Normal 7 4 2 5 2 2 2 2" xfId="7406" xr:uid="{6DCAF8F1-33C8-442C-8E27-DE946F59BE01}"/>
    <cellStyle name="Normal 7 4 2 5 2 2 2 3" xfId="6130" xr:uid="{FE54516E-9B4E-4290-B915-E8B6BE28DDEB}"/>
    <cellStyle name="Normal 7 4 2 5 2 2 2 4" xfId="15329" xr:uid="{F1CCC9ED-D8B7-41FE-B6BC-92A75FE46B6C}"/>
    <cellStyle name="Normal 7 4 2 5 2 2 3" xfId="5284" xr:uid="{ABAA651C-AAB7-424D-9570-BF810F04387E}"/>
    <cellStyle name="Normal 7 4 2 5 2 2 3 2" xfId="7062" xr:uid="{8130D30F-CE75-4201-A297-54176514722F}"/>
    <cellStyle name="Normal 7 4 2 5 2 2 3 3" xfId="27233" xr:uid="{6BCCAE73-1E5A-4193-BC6E-4DF7F6CCE6CF}"/>
    <cellStyle name="Normal 7 4 2 5 2 2 3 4" xfId="18162" xr:uid="{466A394B-1894-473C-8AF0-DF47AE107B62}"/>
    <cellStyle name="Normal 7 4 2 5 2 2 4" xfId="5524" xr:uid="{DFA08F0E-CBBD-4731-B3E0-2D775B767491}"/>
    <cellStyle name="Normal 7 4 2 5 2 2 4 2" xfId="29801" xr:uid="{D89A5CA6-7260-4F3B-BB8F-874702C526E5}"/>
    <cellStyle name="Normal 7 4 2 5 2 2 4 3" xfId="20995" xr:uid="{7211C598-61E2-4F12-A1D4-9244A547BA04}"/>
    <cellStyle name="Normal 7 4 2 5 2 2 5" xfId="24903" xr:uid="{D02B067D-DB7A-463C-A554-EB6D370F9BB9}"/>
    <cellStyle name="Normal 7 4 2 5 2 2 6" xfId="14632" xr:uid="{14F905F1-D9BB-4A54-872A-EE7AB485E1CB}"/>
    <cellStyle name="Normal 7 4 2 5 2 3" xfId="2264" xr:uid="{C1BA63BD-0E47-4FFB-B07F-55F5BE5C74C9}"/>
    <cellStyle name="Normal 7 4 2 5 2 3 2" xfId="7405" xr:uid="{B98E27FA-1895-4239-A518-CE134D377B4B}"/>
    <cellStyle name="Normal 7 4 2 5 2 3 2 2" xfId="27410" xr:uid="{4C026E59-595D-4952-8C21-9C5C53BF8BC9}"/>
    <cellStyle name="Normal 7 4 2 5 2 3 2 3" xfId="16100" xr:uid="{D781A520-2505-4189-899C-B97AC60DF08A}"/>
    <cellStyle name="Normal 7 4 2 5 2 3 3" xfId="6129" xr:uid="{2252A5B1-8EBF-461A-AA4B-C2C9F51EFBE7}"/>
    <cellStyle name="Normal 7 4 2 5 2 3 3 2" xfId="18933" xr:uid="{6F6032E9-37FD-4E2F-93A2-8BD696F2099E}"/>
    <cellStyle name="Normal 7 4 2 5 2 3 4" xfId="11588" xr:uid="{ACC891AF-6E62-4262-B8D3-77997E025CD5}"/>
    <cellStyle name="Normal 7 4 2 5 2 3 4 2" xfId="21766" xr:uid="{510FB1C7-6959-4958-AEE9-A9B7C73EF154}"/>
    <cellStyle name="Normal 7 4 2 5 2 3 5" xfId="24793" xr:uid="{73F223B5-5DC3-4E2F-A4ED-30D560F6BDC9}"/>
    <cellStyle name="Normal 7 4 2 5 2 3 6" xfId="13906" xr:uid="{3F4B9CB7-7DBE-4E39-AB7D-8EE0CDDDE57A}"/>
    <cellStyle name="Normal 7 4 2 5 2 4" xfId="4639" xr:uid="{65C8ECA3-2E4A-495B-8253-3618018E6397}"/>
    <cellStyle name="Normal 7 4 2 5 2 4 2" xfId="7061" xr:uid="{4ED89E92-7FB9-434B-91B0-651BC83AEE96}"/>
    <cellStyle name="Normal 7 4 2 5 2 4 2 2" xfId="29416" xr:uid="{1FBA7F21-B6FA-4CFF-8757-C7924E07719F}"/>
    <cellStyle name="Normal 7 4 2 5 2 4 2 3" xfId="19973" xr:uid="{255343BE-D392-4E02-90D2-E5D05717BE10}"/>
    <cellStyle name="Normal 7 4 2 5 2 4 3" xfId="12588" xr:uid="{39FA73F9-4DE6-4892-A809-FD4DB4958DED}"/>
    <cellStyle name="Normal 7 4 2 5 2 4 3 2" xfId="22806" xr:uid="{ED314A32-709C-427B-AB08-BDE7E64E4127}"/>
    <cellStyle name="Normal 7 4 2 5 2 4 4" xfId="25635" xr:uid="{5FB4B2AE-2FDE-4198-97D7-439795E98B71}"/>
    <cellStyle name="Normal 7 4 2 5 2 4 5" xfId="17140" xr:uid="{A61669B2-01CE-4F06-A13F-6B1356EB9E98}"/>
    <cellStyle name="Normal 7 4 2 5 2 5" xfId="5381" xr:uid="{898203D9-10AF-4512-8E7D-8C6A4C1F0556}"/>
    <cellStyle name="Normal 7 4 2 5 2 5 2" xfId="28362" xr:uid="{D459CFCC-3142-45F2-ADD4-20DA6BF59337}"/>
    <cellStyle name="Normal 7 4 2 5 2 5 3" xfId="15328" xr:uid="{A9180545-9023-4ED8-9918-BFE8A714DC80}"/>
    <cellStyle name="Normal 7 4 2 5 2 6" xfId="8808" xr:uid="{4319EA22-F180-453A-9336-6C5931E11C9E}"/>
    <cellStyle name="Normal 7 4 2 5 2 6 2" xfId="18161" xr:uid="{E4D56AD8-6EA0-4871-B0E9-F50BE43BED2E}"/>
    <cellStyle name="Normal 7 4 2 5 2 7" xfId="10856" xr:uid="{5BB8F0A6-F5A8-4875-AFBB-B9469F7D4567}"/>
    <cellStyle name="Normal 7 4 2 5 2 7 2" xfId="20994" xr:uid="{ABF2854F-FF95-4F3F-80F3-49266A6383E3}"/>
    <cellStyle name="Normal 7 4 2 5 2 8" xfId="24120" xr:uid="{0CF5792A-CB14-448F-B139-66FA61EA12E6}"/>
    <cellStyle name="Normal 7 4 2 5 2 9" xfId="13395" xr:uid="{0E16F189-3C34-46B8-BDBA-5566AF855EF6}"/>
    <cellStyle name="Normal 7 4 2 5 3" xfId="1617" xr:uid="{00000000-0005-0000-0000-000051060000}"/>
    <cellStyle name="Normal 7 4 2 5 3 2" xfId="2266" xr:uid="{B46B1215-9C94-4EE2-AE62-3613A3A36BE0}"/>
    <cellStyle name="Normal 7 4 2 5 3 2 2" xfId="7407" xr:uid="{668F6A79-CED9-4FD8-B182-FEAF9D42DF4F}"/>
    <cellStyle name="Normal 7 4 2 5 3 2 2 2" xfId="29673" xr:uid="{F0ED848B-207F-4D8D-81CB-9608978CAC70}"/>
    <cellStyle name="Normal 7 4 2 5 3 2 2 3" xfId="20337" xr:uid="{580A15C0-68EE-49D6-9870-8ED9F72DFA20}"/>
    <cellStyle name="Normal 7 4 2 5 3 2 3" xfId="6131" xr:uid="{3AE5015C-2C05-481B-A427-8B905AC1F949}"/>
    <cellStyle name="Normal 7 4 2 5 3 2 3 2" xfId="23170" xr:uid="{F3C5DF63-BB69-4A84-B508-1ECBFA495CB3}"/>
    <cellStyle name="Normal 7 4 2 5 3 2 4" xfId="25414" xr:uid="{E6DAC1C8-4211-4208-86B9-3A38038F98C3}"/>
    <cellStyle name="Normal 7 4 2 5 3 2 5" xfId="17504" xr:uid="{0A634A63-874D-42F0-BFB3-4FC63ED73E2C}"/>
    <cellStyle name="Normal 7 4 2 5 3 3" xfId="5231" xr:uid="{C350F09C-3AD2-4547-B46F-D0F597B476AA}"/>
    <cellStyle name="Normal 7 4 2 5 3 3 2" xfId="7063" xr:uid="{5E860060-225B-48E2-B5D7-4D03326FFE15}"/>
    <cellStyle name="Normal 7 4 2 5 3 3 3" xfId="26988" xr:uid="{0A644872-D2E6-4275-9886-9A7DE0F6E58A}"/>
    <cellStyle name="Normal 7 4 2 5 3 3 4" xfId="15330" xr:uid="{29130358-779C-46F8-ACD6-D2DD9F130DCF}"/>
    <cellStyle name="Normal 7 4 2 5 3 4" xfId="5436" xr:uid="{61DB4C7D-A611-47FB-BDC7-359A06FA484F}"/>
    <cellStyle name="Normal 7 4 2 5 3 4 2" xfId="24045" xr:uid="{3A0C48C0-5D67-4833-8405-6298D32030CA}"/>
    <cellStyle name="Normal 7 4 2 5 3 4 3" xfId="26893" xr:uid="{3673C9DD-D3A1-42B6-BE27-3A6AEC5C9B94}"/>
    <cellStyle name="Normal 7 4 2 5 3 4 4" xfId="18163" xr:uid="{CEAAB0D7-1D23-4C38-8340-E05F9AE58307}"/>
    <cellStyle name="Normal 7 4 2 5 3 5" xfId="10857" xr:uid="{2B715BBA-8486-497D-888C-5DF3F6331571}"/>
    <cellStyle name="Normal 7 4 2 5 3 5 2" xfId="29802" xr:uid="{2225F3AC-4593-40C8-901D-9E66A5C1E1A2}"/>
    <cellStyle name="Normal 7 4 2 5 3 5 3" xfId="20996" xr:uid="{A0ECB8AE-875C-44AC-9B02-43B6E292D3D0}"/>
    <cellStyle name="Normal 7 4 2 5 3 6" xfId="25686" xr:uid="{659D7605-5D53-499E-A1AE-E7AFFAF76D16}"/>
    <cellStyle name="Normal 7 4 2 5 3 7" xfId="14633" xr:uid="{E351720D-C967-4BD0-A803-E3E46528DCAE}"/>
    <cellStyle name="Normal 7 4 2 5 4" xfId="1618" xr:uid="{00000000-0005-0000-0000-000052060000}"/>
    <cellStyle name="Normal 7 4 2 5 4 2" xfId="7064" xr:uid="{16E43389-4D4A-45A6-8B1B-3987DA3C9B8A}"/>
    <cellStyle name="Normal 7 4 2 5 4 2 2" xfId="24295" xr:uid="{2C0150A9-B3A5-4D94-B028-6089997CD97C}"/>
    <cellStyle name="Normal 7 4 2 5 4 2 3" xfId="27178" xr:uid="{8D6CE42F-A950-4AE1-B3BB-A3F6EAA7A485}"/>
    <cellStyle name="Normal 7 4 2 5 4 2 4" xfId="15331" xr:uid="{7A6A64C3-E3BB-44FC-9461-C75168F82490}"/>
    <cellStyle name="Normal 7 4 2 5 4 3" xfId="6132" xr:uid="{C60118AF-BE08-43CF-AFD2-8A5F9DE9B5A8}"/>
    <cellStyle name="Normal 7 4 2 5 4 3 2" xfId="26538" xr:uid="{59350F63-1EE1-43B6-894C-0DBF80D34200}"/>
    <cellStyle name="Normal 7 4 2 5 4 3 3" xfId="18164" xr:uid="{DE7FF93C-E972-4057-9342-FFF913AEAEE0}"/>
    <cellStyle name="Normal 7 4 2 5 4 4" xfId="10858" xr:uid="{B85EBDFD-7381-4202-B8C0-A74AFA2FAA4D}"/>
    <cellStyle name="Normal 7 4 2 5 4 4 2" xfId="20997" xr:uid="{52617A73-AB10-4FF6-815E-68A13C1E4ADA}"/>
    <cellStyle name="Normal 7 4 2 5 4 5" xfId="24712" xr:uid="{8ABB3C30-D2BB-48CB-9545-11DE8BBB907C}"/>
    <cellStyle name="Normal 7 4 2 5 4 6" xfId="14093" xr:uid="{EB156D5A-DA29-4052-9E35-692154D0CDDD}"/>
    <cellStyle name="Normal 7 4 2 5 5" xfId="2263" xr:uid="{573E6932-BA34-4230-88C3-244D185A78DD}"/>
    <cellStyle name="Normal 7 4 2 5 5 2" xfId="7404" xr:uid="{0660C0C5-022A-4E6B-876D-1ACE4463B7A7}"/>
    <cellStyle name="Normal 7 4 2 5 5 2 2" xfId="26550" xr:uid="{B4FDAC75-1200-4BDF-9CCF-C486BFCEBE38}"/>
    <cellStyle name="Normal 7 4 2 5 5 2 3" xfId="15794" xr:uid="{63DFA59D-33CA-4034-A4E3-FF41627C3E32}"/>
    <cellStyle name="Normal 7 4 2 5 5 3" xfId="6128" xr:uid="{487F1FB1-E656-46D5-B948-AF66F1B348C0}"/>
    <cellStyle name="Normal 7 4 2 5 5 3 2" xfId="18627" xr:uid="{E2314191-CE31-431A-9DA9-F43F5B6F72A7}"/>
    <cellStyle name="Normal 7 4 2 5 5 4" xfId="11285" xr:uid="{0951A647-007B-4FFF-9D10-FB237313D760}"/>
    <cellStyle name="Normal 7 4 2 5 5 4 2" xfId="21460" xr:uid="{61103930-5868-4122-A931-E83FA511A02C}"/>
    <cellStyle name="Normal 7 4 2 5 5 5" xfId="24579" xr:uid="{B3109E5E-8AC6-4D4C-A388-B79B4FA35930}"/>
    <cellStyle name="Normal 7 4 2 5 5 6" xfId="13512" xr:uid="{153A3ABF-832F-47B8-99D8-63EB83C69D16}"/>
    <cellStyle name="Normal 7 4 2 5 6" xfId="3409" xr:uid="{1B1E367F-9C3C-4461-A690-A9E2DA1250DD}"/>
    <cellStyle name="Normal 7 4 2 5 6 2" xfId="7060" xr:uid="{E21C7816-ED0E-41C6-B3CE-8E0BC7CF09F7}"/>
    <cellStyle name="Normal 7 4 2 5 6 2 2" xfId="27268" xr:uid="{B4B527FA-B858-4F99-9E98-FD71AF6C8E44}"/>
    <cellStyle name="Normal 7 4 2 5 6 2 3" xfId="18508" xr:uid="{CFBE912D-238A-4FFF-9F5A-E0B97A8793E0}"/>
    <cellStyle name="Normal 7 4 2 5 6 3" xfId="11170" xr:uid="{CFB7C52B-46DD-41A4-B506-BA85C42A7A69}"/>
    <cellStyle name="Normal 7 4 2 5 6 3 2" xfId="21341" xr:uid="{280217E7-D63A-47DD-AA28-E3D872A5BFA9}"/>
    <cellStyle name="Normal 7 4 2 5 6 4" xfId="24145" xr:uid="{097027FD-BC53-4C3C-B256-CA0FE32EDD19}"/>
    <cellStyle name="Normal 7 4 2 5 6 5" xfId="15675" xr:uid="{164F255E-5DE4-44AE-8984-2BE1B9A2AEAF}"/>
    <cellStyle name="Normal 7 4 2 5 7" xfId="4487" xr:uid="{B5395C7B-B7B6-464C-BAA3-A253ACF30279}"/>
    <cellStyle name="Normal 7 4 2 5 7 2" xfId="9856" xr:uid="{30C3F524-0E53-48A7-89B0-0C0B437829D2}"/>
    <cellStyle name="Normal 7 4 2 5 7 2 2" xfId="19829" xr:uid="{F67DDD42-0493-49FE-824C-FA8396E8ADEF}"/>
    <cellStyle name="Normal 7 4 2 5 7 3" xfId="12444" xr:uid="{62C91F63-9515-4972-900E-B0A209DA92C0}"/>
    <cellStyle name="Normal 7 4 2 5 7 3 2" xfId="22662" xr:uid="{AA96AE72-155D-4D11-8081-61943C6D556A}"/>
    <cellStyle name="Normal 7 4 2 5 7 4" xfId="28441" xr:uid="{EEFD5EBD-D23A-4A1D-98F5-AB45B984AAB1}"/>
    <cellStyle name="Normal 7 4 2 5 7 5" xfId="16996" xr:uid="{2ADD55FC-97FE-4213-8C0B-4CAFC1AD890A}"/>
    <cellStyle name="Normal 7 4 2 5 8" xfId="8184" xr:uid="{4DC12C86-A047-4C1B-B2F8-D8EC01972360}"/>
    <cellStyle name="Normal 7 4 2 5 8 2" xfId="15327" xr:uid="{28DE7185-96CE-4029-989B-7C72C759D214}"/>
    <cellStyle name="Normal 7 4 2 5 9" xfId="8807" xr:uid="{C9484761-5CDB-4880-A486-70BF274DD4B4}"/>
    <cellStyle name="Normal 7 4 2 5 9 2" xfId="18160" xr:uid="{E8E346C0-009C-4352-9660-2CE0B10E984B}"/>
    <cellStyle name="Normal 7 4 2 6" xfId="1619" xr:uid="{00000000-0005-0000-0000-000053060000}"/>
    <cellStyle name="Normal 7 4 2 6 10" xfId="10859" xr:uid="{BB490FB8-D04E-4FC6-892F-7A70D1D8ECA2}"/>
    <cellStyle name="Normal 7 4 2 6 10 2" xfId="20998" xr:uid="{CDB5F17D-6C67-4250-BECB-D291DE9DAD91}"/>
    <cellStyle name="Normal 7 4 2 6 11" xfId="24522" xr:uid="{E3DDD2DD-3CD1-4BA7-A799-66AC21869B9B}"/>
    <cellStyle name="Normal 7 4 2 6 12" xfId="13238" xr:uid="{3409DA2D-BB75-443F-87D5-5C8F80EF6875}"/>
    <cellStyle name="Normal 7 4 2 6 2" xfId="1620" xr:uid="{00000000-0005-0000-0000-000054060000}"/>
    <cellStyle name="Normal 7 4 2 6 2 2" xfId="1621" xr:uid="{00000000-0005-0000-0000-000055060000}"/>
    <cellStyle name="Normal 7 4 2 6 2 2 2" xfId="2269" xr:uid="{F77BEEA9-AEE8-4086-BDD5-875C2BEB5131}"/>
    <cellStyle name="Normal 7 4 2 6 2 2 2 2" xfId="7410" xr:uid="{4D674838-BD41-4D76-8002-D577C089CB76}"/>
    <cellStyle name="Normal 7 4 2 6 2 2 2 3" xfId="6135" xr:uid="{31F996CC-D41E-46F5-BA96-88727663C660}"/>
    <cellStyle name="Normal 7 4 2 6 2 2 2 4" xfId="15334" xr:uid="{6F325B32-31E4-4108-BBD0-9B0E200C810B}"/>
    <cellStyle name="Normal 7 4 2 6 2 2 3" xfId="5285" xr:uid="{8385B1DC-BF96-4CE8-80B5-75F3C10690D5}"/>
    <cellStyle name="Normal 7 4 2 6 2 2 3 2" xfId="7067" xr:uid="{1213DDE9-E0C8-44B1-B1BF-7901C159B47F}"/>
    <cellStyle name="Normal 7 4 2 6 2 2 3 3" xfId="29054" xr:uid="{20916B9A-691D-4274-A170-F709C06563D7}"/>
    <cellStyle name="Normal 7 4 2 6 2 2 3 4" xfId="18167" xr:uid="{7F3B3F38-B339-45EF-8D03-E5DC8EE703C3}"/>
    <cellStyle name="Normal 7 4 2 6 2 2 4" xfId="5525" xr:uid="{794FE783-76DB-4E8C-A752-1C618DE1511F}"/>
    <cellStyle name="Normal 7 4 2 6 2 2 4 2" xfId="29803" xr:uid="{B46164D5-7766-43BF-8D20-6CBA098118FF}"/>
    <cellStyle name="Normal 7 4 2 6 2 2 4 3" xfId="21000" xr:uid="{BBF68FED-A3A0-4B59-96F9-A261F3245121}"/>
    <cellStyle name="Normal 7 4 2 6 2 2 5" xfId="24653" xr:uid="{9103D2CB-41AE-41F0-8D5B-B5F49823E39A}"/>
    <cellStyle name="Normal 7 4 2 6 2 2 6" xfId="14634" xr:uid="{805498D6-DCB9-4B76-BAD2-20325724942F}"/>
    <cellStyle name="Normal 7 4 2 6 2 3" xfId="2268" xr:uid="{E4DE3F03-17E9-4B9C-9446-04EA66FB398C}"/>
    <cellStyle name="Normal 7 4 2 6 2 3 2" xfId="7409" xr:uid="{4EC4FCFF-E49B-4999-B9F6-2518A1F7448F}"/>
    <cellStyle name="Normal 7 4 2 6 2 3 2 2" xfId="27340" xr:uid="{ABC6E052-85B1-4899-94F2-5538504241AE}"/>
    <cellStyle name="Normal 7 4 2 6 2 3 2 3" xfId="16101" xr:uid="{626087FB-79DD-4A94-B36A-B7CFBDAD0928}"/>
    <cellStyle name="Normal 7 4 2 6 2 3 3" xfId="6134" xr:uid="{6E2D106A-1395-4860-B8C2-C6B17AF069B2}"/>
    <cellStyle name="Normal 7 4 2 6 2 3 3 2" xfId="18934" xr:uid="{54AE0211-1650-4DE7-83A3-C63D674FBFC1}"/>
    <cellStyle name="Normal 7 4 2 6 2 3 4" xfId="11589" xr:uid="{2726F054-93AE-42FF-8F52-33B95B86F351}"/>
    <cellStyle name="Normal 7 4 2 6 2 3 4 2" xfId="21767" xr:uid="{3F4E27AE-6D89-40A6-B426-4D8175D5F916}"/>
    <cellStyle name="Normal 7 4 2 6 2 3 5" xfId="25078" xr:uid="{8719C608-14F5-4EBD-B345-94CDBE07B67C}"/>
    <cellStyle name="Normal 7 4 2 6 2 3 6" xfId="13907" xr:uid="{BEC51629-AC1B-43AC-B38C-00EF4B98C227}"/>
    <cellStyle name="Normal 7 4 2 6 2 4" xfId="4640" xr:uid="{AC7A8B71-3ECC-4643-BF0B-4872FC8292D8}"/>
    <cellStyle name="Normal 7 4 2 6 2 4 2" xfId="7066" xr:uid="{FEA8736B-2A75-4D1D-934B-52F22279A28B}"/>
    <cellStyle name="Normal 7 4 2 6 2 4 2 2" xfId="29417" xr:uid="{9966BB42-7A0F-4D00-97B0-B93265BFEA06}"/>
    <cellStyle name="Normal 7 4 2 6 2 4 2 3" xfId="19974" xr:uid="{19976A06-92AA-4AE8-AF79-284B5F3B5ABF}"/>
    <cellStyle name="Normal 7 4 2 6 2 4 3" xfId="12589" xr:uid="{64502312-3F72-445B-BC6F-B6A409090A9B}"/>
    <cellStyle name="Normal 7 4 2 6 2 4 3 2" xfId="22807" xr:uid="{E4BB6CE7-DBF1-4638-A404-8C826C406151}"/>
    <cellStyle name="Normal 7 4 2 6 2 4 4" xfId="24696" xr:uid="{55D58D8F-D133-49FE-ABDF-B14903382635}"/>
    <cellStyle name="Normal 7 4 2 6 2 4 5" xfId="17141" xr:uid="{52B1B2B7-9D05-4EE0-8B65-9DB47B3E3FE7}"/>
    <cellStyle name="Normal 7 4 2 6 2 5" xfId="5371" xr:uid="{AFB7A239-C217-4876-A89C-EF869B87B320}"/>
    <cellStyle name="Normal 7 4 2 6 2 5 2" xfId="26823" xr:uid="{56A01386-531D-43BB-96BA-5F3684049659}"/>
    <cellStyle name="Normal 7 4 2 6 2 5 3" xfId="15333" xr:uid="{C99F969A-1DA9-4214-B996-13528EA949EF}"/>
    <cellStyle name="Normal 7 4 2 6 2 6" xfId="8810" xr:uid="{B16F25A0-C9B7-4BF0-8991-9A013417816D}"/>
    <cellStyle name="Normal 7 4 2 6 2 6 2" xfId="18166" xr:uid="{AE272C36-1AD0-49A6-80CA-102919A53D8D}"/>
    <cellStyle name="Normal 7 4 2 6 2 7" xfId="10860" xr:uid="{93EB3292-9BD6-4322-9041-B84B473A1AB7}"/>
    <cellStyle name="Normal 7 4 2 6 2 7 2" xfId="20999" xr:uid="{F81D8F05-C25C-49E7-AD3A-9F2361AB912F}"/>
    <cellStyle name="Normal 7 4 2 6 2 8" xfId="25022" xr:uid="{830938DB-A743-4F98-A63D-822AFFFBAD07}"/>
    <cellStyle name="Normal 7 4 2 6 2 9" xfId="13396" xr:uid="{8C467C3E-67E6-4056-92FE-FB2ACB2DC457}"/>
    <cellStyle name="Normal 7 4 2 6 3" xfId="1622" xr:uid="{00000000-0005-0000-0000-000056060000}"/>
    <cellStyle name="Normal 7 4 2 6 3 2" xfId="2270" xr:uid="{90954B08-C624-4B89-853C-A97A2E573CEF}"/>
    <cellStyle name="Normal 7 4 2 6 3 2 2" xfId="7411" xr:uid="{1B24B085-E91F-4AE5-BF90-12DB3449DB38}"/>
    <cellStyle name="Normal 7 4 2 6 3 2 2 2" xfId="29674" xr:uid="{63572E33-8EA6-4527-9763-159BA64B6DBA}"/>
    <cellStyle name="Normal 7 4 2 6 3 2 2 3" xfId="20338" xr:uid="{DCD0E7D7-45BE-40AD-B772-609EB020FAD5}"/>
    <cellStyle name="Normal 7 4 2 6 3 2 3" xfId="6136" xr:uid="{AAE319DF-EB76-4624-BBD0-A8D68C44A530}"/>
    <cellStyle name="Normal 7 4 2 6 3 2 3 2" xfId="23171" xr:uid="{EB5B368A-BA32-4EFE-BF04-5157DC1D7739}"/>
    <cellStyle name="Normal 7 4 2 6 3 2 4" xfId="24092" xr:uid="{E3C3CC3B-6D83-4A46-9E5D-C3983B159DF5}"/>
    <cellStyle name="Normal 7 4 2 6 3 2 5" xfId="17505" xr:uid="{91A47C02-EF4E-4810-8239-FD08BAD32D9B}"/>
    <cellStyle name="Normal 7 4 2 6 3 3" xfId="5232" xr:uid="{401C400F-2BB9-4F79-91F4-B8255AF9EC89}"/>
    <cellStyle name="Normal 7 4 2 6 3 3 2" xfId="7068" xr:uid="{ABFAD666-FADB-412E-9F9B-E957AA396233}"/>
    <cellStyle name="Normal 7 4 2 6 3 3 3" xfId="27472" xr:uid="{E2D1ADAF-B540-4420-9F5F-48CEDE0CC2FB}"/>
    <cellStyle name="Normal 7 4 2 6 3 3 4" xfId="15335" xr:uid="{40A43FFA-50C8-4F99-B831-D5A24E86C3ED}"/>
    <cellStyle name="Normal 7 4 2 6 3 4" xfId="5437" xr:uid="{6DE579E0-44DA-40B7-B7F3-51795715984F}"/>
    <cellStyle name="Normal 7 4 2 6 3 4 2" xfId="26522" xr:uid="{6D9806C8-B9AC-4A81-847D-EEB269163B24}"/>
    <cellStyle name="Normal 7 4 2 6 3 4 3" xfId="26529" xr:uid="{79E87643-F9AF-4618-A181-84BF88017546}"/>
    <cellStyle name="Normal 7 4 2 6 3 4 4" xfId="18168" xr:uid="{BF4099DF-6FC6-451B-A129-C9998EBE6D6D}"/>
    <cellStyle name="Normal 7 4 2 6 3 5" xfId="10861" xr:uid="{9AE1B80D-F84F-4C47-93B5-B497A4402432}"/>
    <cellStyle name="Normal 7 4 2 6 3 5 2" xfId="29804" xr:uid="{ED88C7DD-AF9C-4B97-A791-B1830DC38425}"/>
    <cellStyle name="Normal 7 4 2 6 3 5 3" xfId="21001" xr:uid="{99C44626-2C8C-443C-BBA0-1E8DA673C21B}"/>
    <cellStyle name="Normal 7 4 2 6 3 6" xfId="23762" xr:uid="{97B640FD-0BF2-4CCA-AF46-25EC4D949487}"/>
    <cellStyle name="Normal 7 4 2 6 3 7" xfId="14635" xr:uid="{9977B685-16CE-424C-907C-CD5B96B76A72}"/>
    <cellStyle name="Normal 7 4 2 6 4" xfId="1623" xr:uid="{00000000-0005-0000-0000-000057060000}"/>
    <cellStyle name="Normal 7 4 2 6 4 2" xfId="7069" xr:uid="{FDC511E0-B9DC-4803-B6E5-D947AA5B5B04}"/>
    <cellStyle name="Normal 7 4 2 6 4 2 2" xfId="26147" xr:uid="{7CC962A0-C820-4D57-BFEB-75B5191F89F0}"/>
    <cellStyle name="Normal 7 4 2 6 4 2 3" xfId="27634" xr:uid="{B2544D94-94B2-464B-ABB4-251F9D386280}"/>
    <cellStyle name="Normal 7 4 2 6 4 2 4" xfId="15336" xr:uid="{2E988506-84AD-4BD2-BC7F-ABDD5D900C70}"/>
    <cellStyle name="Normal 7 4 2 6 4 3" xfId="6137" xr:uid="{B83F65C1-127D-4551-B42A-F4237F6B82AD}"/>
    <cellStyle name="Normal 7 4 2 6 4 3 2" xfId="27486" xr:uid="{1E1D975E-1DDA-4A23-BFC5-817505F9E5EF}"/>
    <cellStyle name="Normal 7 4 2 6 4 3 3" xfId="18169" xr:uid="{6F121DCE-20E5-4968-938D-993C581B8C08}"/>
    <cellStyle name="Normal 7 4 2 6 4 4" xfId="10862" xr:uid="{015FA0D2-80B1-4D44-B845-CDAA945E0173}"/>
    <cellStyle name="Normal 7 4 2 6 4 4 2" xfId="21002" xr:uid="{77DF05C4-955C-4410-821F-51F361733967}"/>
    <cellStyle name="Normal 7 4 2 6 4 5" xfId="25035" xr:uid="{CE265580-5F91-443D-A8FA-477A5FD3FA90}"/>
    <cellStyle name="Normal 7 4 2 6 4 6" xfId="14094" xr:uid="{C6009FC7-1DE4-4491-AFCD-7C0DB203AD90}"/>
    <cellStyle name="Normal 7 4 2 6 5" xfId="2267" xr:uid="{7993E1D5-BF7C-408A-A976-BFEF00FAEF49}"/>
    <cellStyle name="Normal 7 4 2 6 5 2" xfId="7408" xr:uid="{6780035E-75C8-4103-9F2F-9F7B59CA643D}"/>
    <cellStyle name="Normal 7 4 2 6 5 2 2" xfId="28927" xr:uid="{C4147956-B85A-4CAE-B902-0A876D698DDB}"/>
    <cellStyle name="Normal 7 4 2 6 5 2 3" xfId="15857" xr:uid="{263A82A5-2380-4CED-B009-B7BB60B26A62}"/>
    <cellStyle name="Normal 7 4 2 6 5 3" xfId="6133" xr:uid="{3F4C051F-8121-411D-A2F4-54C8DC0A9FCB}"/>
    <cellStyle name="Normal 7 4 2 6 5 3 2" xfId="18690" xr:uid="{AFCC3002-18B5-488F-8BF7-77ACB5C282A1}"/>
    <cellStyle name="Normal 7 4 2 6 5 4" xfId="11346" xr:uid="{B71C8FD1-9AB0-4845-B70D-B2011AEABD6E}"/>
    <cellStyle name="Normal 7 4 2 6 5 4 2" xfId="21523" xr:uid="{003B4ACB-710F-40B8-85FD-2D2D75F970C8}"/>
    <cellStyle name="Normal 7 4 2 6 5 5" xfId="25786" xr:uid="{BF8708C8-98FB-4233-A173-4672D47A2888}"/>
    <cellStyle name="Normal 7 4 2 6 5 6" xfId="13575" xr:uid="{40153385-CA9F-4870-843D-B37D2D840FA2}"/>
    <cellStyle name="Normal 7 4 2 6 6" xfId="3410" xr:uid="{7767DA8C-BEC0-48FE-9895-D285D9BC31E4}"/>
    <cellStyle name="Normal 7 4 2 6 6 2" xfId="7065" xr:uid="{460BE14D-9C3F-46A9-9A7D-25DD976ED598}"/>
    <cellStyle name="Normal 7 4 2 6 6 2 2" xfId="27214" xr:uid="{B305A501-5C60-49BC-A1B2-4C0C2C82E799}"/>
    <cellStyle name="Normal 7 4 2 6 6 2 3" xfId="18509" xr:uid="{A6C6C242-6F69-447D-9D37-0F9E0F6F6F75}"/>
    <cellStyle name="Normal 7 4 2 6 6 3" xfId="11171" xr:uid="{ED79D039-6DA4-439A-B278-D49FF4D53B3B}"/>
    <cellStyle name="Normal 7 4 2 6 6 3 2" xfId="21342" xr:uid="{9D23D081-6B42-4BC3-AE58-E6B7F61772A3}"/>
    <cellStyle name="Normal 7 4 2 6 6 4" xfId="23685" xr:uid="{0880B8D3-4740-4F8E-BE33-2ACB47DCA228}"/>
    <cellStyle name="Normal 7 4 2 6 6 5" xfId="15676" xr:uid="{BC08520A-928D-47F5-9279-84DEC454C33C}"/>
    <cellStyle name="Normal 7 4 2 6 7" xfId="4488" xr:uid="{1F4CF1E6-3C2C-4885-B3A8-30B36C2374E0}"/>
    <cellStyle name="Normal 7 4 2 6 7 2" xfId="9857" xr:uid="{9A33564C-8481-4CD4-B437-A4BD8BF05E83}"/>
    <cellStyle name="Normal 7 4 2 6 7 2 2" xfId="19830" xr:uid="{4B7ADCD9-9BC6-4815-95CA-84CB84665D25}"/>
    <cellStyle name="Normal 7 4 2 6 7 3" xfId="12445" xr:uid="{7F5B37F4-106E-4971-AE83-529B4F1892A0}"/>
    <cellStyle name="Normal 7 4 2 6 7 3 2" xfId="22663" xr:uid="{40930254-30FF-43FB-AAB2-4E8F132A1F5B}"/>
    <cellStyle name="Normal 7 4 2 6 7 4" xfId="28469" xr:uid="{A65AFA56-4E62-4B7C-9DAE-31262F950270}"/>
    <cellStyle name="Normal 7 4 2 6 7 5" xfId="16997" xr:uid="{08CB385C-D614-4D77-B31D-955F2905BA03}"/>
    <cellStyle name="Normal 7 4 2 6 8" xfId="8185" xr:uid="{2B1F7CA1-23DE-4492-8C04-DE2235DBA297}"/>
    <cellStyle name="Normal 7 4 2 6 8 2" xfId="15332" xr:uid="{888579BF-53E6-4D68-A421-F31751EAF581}"/>
    <cellStyle name="Normal 7 4 2 6 9" xfId="8809" xr:uid="{6698D733-7125-4202-900D-C2E7B82BE8CF}"/>
    <cellStyle name="Normal 7 4 2 6 9 2" xfId="18165" xr:uid="{B5129EC4-1E72-48D4-B619-1101548DB846}"/>
    <cellStyle name="Normal 7 4 2 7" xfId="1624" xr:uid="{00000000-0005-0000-0000-000058060000}"/>
    <cellStyle name="Normal 7 4 2 7 10" xfId="13239" xr:uid="{F0728BCC-F4AE-494C-BA28-7BA348643773}"/>
    <cellStyle name="Normal 7 4 2 7 2" xfId="1625" xr:uid="{00000000-0005-0000-0000-000059060000}"/>
    <cellStyle name="Normal 7 4 2 7 2 2" xfId="2272" xr:uid="{9A8F2C2E-9D2F-4074-B8E3-43890372F6A4}"/>
    <cellStyle name="Normal 7 4 2 7 2 2 2" xfId="7413" xr:uid="{432DB6C7-FF95-4CCC-98F5-607E9A98F375}"/>
    <cellStyle name="Normal 7 4 2 7 2 2 2 2" xfId="28198" xr:uid="{14445CC6-F7E1-4A26-90AD-83FBAE16C7D4}"/>
    <cellStyle name="Normal 7 4 2 7 2 2 2 3" xfId="26756" xr:uid="{70A3463A-8FB3-4016-B5B8-4C5B9D8AE6D7}"/>
    <cellStyle name="Normal 7 4 2 7 2 2 2 4" xfId="16222" xr:uid="{37FD609F-31FF-4CB5-9FF7-A07DA40F11D5}"/>
    <cellStyle name="Normal 7 4 2 7 2 2 3" xfId="6139" xr:uid="{B98A244A-24AB-43B2-8AA8-8F2A1BB230CC}"/>
    <cellStyle name="Normal 7 4 2 7 2 2 3 2" xfId="28092" xr:uid="{9C7BE475-972C-4B85-9BB9-CD8FCDCCF274}"/>
    <cellStyle name="Normal 7 4 2 7 2 2 3 3" xfId="19055" xr:uid="{A73309C4-A280-4BF7-ABB1-08CC73673496}"/>
    <cellStyle name="Normal 7 4 2 7 2 2 4" xfId="11700" xr:uid="{F9E069EF-804D-4AED-A929-865EEEB77715}"/>
    <cellStyle name="Normal 7 4 2 7 2 2 4 2" xfId="21888" xr:uid="{7EA9F623-724E-4666-B1BE-C339A855AD16}"/>
    <cellStyle name="Normal 7 4 2 7 2 2 5" xfId="24387" xr:uid="{5B70237E-B070-47D8-8BA9-D9C182816D9E}"/>
    <cellStyle name="Normal 7 4 2 7 2 2 6" xfId="14095" xr:uid="{2BDFCB06-787A-4EA5-9BEC-AE5FE2B29435}"/>
    <cellStyle name="Normal 7 4 2 7 2 3" xfId="5233" xr:uid="{0E1D0EF0-ACEA-4CC2-AD43-42E2B794FE8C}"/>
    <cellStyle name="Normal 7 4 2 7 2 3 2" xfId="7071" xr:uid="{D54CDBF6-017C-4D9E-97F4-51F2F5C2CB62}"/>
    <cellStyle name="Normal 7 4 2 7 2 3 3" xfId="27608" xr:uid="{521A5A10-3227-47E3-B538-5A8BA649CC61}"/>
    <cellStyle name="Normal 7 4 2 7 2 3 4" xfId="15338" xr:uid="{C56FAD02-7C0C-4BE6-A4D9-6A23BC858A0C}"/>
    <cellStyle name="Normal 7 4 2 7 2 4" xfId="5438" xr:uid="{38D4014F-EC1F-486E-A0F9-9974A723E200}"/>
    <cellStyle name="Normal 7 4 2 7 2 4 2" xfId="27072" xr:uid="{3F0A3D44-E6BD-491A-99D0-C3015DC10CEF}"/>
    <cellStyle name="Normal 7 4 2 7 2 4 3" xfId="27655" xr:uid="{1A4DD38B-8705-4E50-AF5E-6BB6D0067746}"/>
    <cellStyle name="Normal 7 4 2 7 2 4 4" xfId="18171" xr:uid="{7A7A4692-942F-49B0-9C50-F32017132ACB}"/>
    <cellStyle name="Normal 7 4 2 7 2 5" xfId="10864" xr:uid="{4E682CEC-A28D-403D-B6E4-795F47EDF943}"/>
    <cellStyle name="Normal 7 4 2 7 2 5 2" xfId="29805" xr:uid="{79D1DD70-9A81-4DCF-BD62-916024A6F93A}"/>
    <cellStyle name="Normal 7 4 2 7 2 5 3" xfId="21004" xr:uid="{CEEAA310-C39F-4D75-AFAC-BA49737B1D7E}"/>
    <cellStyle name="Normal 7 4 2 7 2 6" xfId="24408" xr:uid="{2A347F4C-1C68-494E-834A-0DA95982529A}"/>
    <cellStyle name="Normal 7 4 2 7 2 7" xfId="13397" xr:uid="{31E04901-E451-4B32-A44F-C909DC53C76D}"/>
    <cellStyle name="Normal 7 4 2 7 3" xfId="1626" xr:uid="{00000000-0005-0000-0000-00005A060000}"/>
    <cellStyle name="Normal 7 4 2 7 3 2" xfId="7072" xr:uid="{E1E88ACB-82F5-4311-B9F5-351F696641EA}"/>
    <cellStyle name="Normal 7 4 2 7 3 2 2" xfId="27387" xr:uid="{71E046A9-4D5E-412A-8840-441578A3EFAA}"/>
    <cellStyle name="Normal 7 4 2 7 3 2 3" xfId="28519" xr:uid="{8732C5BF-6A96-4B48-86CC-233348C50302}"/>
    <cellStyle name="Normal 7 4 2 7 3 2 4" xfId="15339" xr:uid="{07D3995D-26CD-482C-B9D7-63B613E578AF}"/>
    <cellStyle name="Normal 7 4 2 7 3 3" xfId="6140" xr:uid="{892EA754-8746-4683-BBCB-8EF2B9674A8B}"/>
    <cellStyle name="Normal 7 4 2 7 3 3 2" xfId="28597" xr:uid="{7DF0F553-F89A-48C2-97FC-9AED6D90A2FB}"/>
    <cellStyle name="Normal 7 4 2 7 3 3 3" xfId="26495" xr:uid="{24E85674-62E4-479B-9F95-72B0C86AAB73}"/>
    <cellStyle name="Normal 7 4 2 7 3 3 4" xfId="18172" xr:uid="{2D07370A-CF99-45C1-BC80-AEF76A4555C6}"/>
    <cellStyle name="Normal 7 4 2 7 3 4" xfId="10865" xr:uid="{F5FBC9AF-FD1D-4807-83BA-F816DAF62366}"/>
    <cellStyle name="Normal 7 4 2 7 3 4 2" xfId="29806" xr:uid="{663B712F-FB6F-4FED-BD50-5DA32822861A}"/>
    <cellStyle name="Normal 7 4 2 7 3 4 3" xfId="21005" xr:uid="{FDB74EE7-983F-4EA6-B7E6-D5FD076E1AF0}"/>
    <cellStyle name="Normal 7 4 2 7 3 5" xfId="23695" xr:uid="{0B70625E-86E2-4726-8C59-42F75DDA75C6}"/>
    <cellStyle name="Normal 7 4 2 7 3 6" xfId="13908" xr:uid="{FBF1D61E-B59E-4A0E-972C-C930FA98B6BA}"/>
    <cellStyle name="Normal 7 4 2 7 4" xfId="2271" xr:uid="{CAD697C3-0B2C-4862-AFF8-BF1862763B2A}"/>
    <cellStyle name="Normal 7 4 2 7 4 2" xfId="7412" xr:uid="{71901AFD-2EBC-439E-9F5E-6855294ED222}"/>
    <cellStyle name="Normal 7 4 2 7 4 2 2" xfId="26320" xr:uid="{B043C7CA-29D9-4647-85D6-C8F01AA4DDFD}"/>
    <cellStyle name="Normal 7 4 2 7 4 2 3" xfId="18510" xr:uid="{2F142946-904C-4F6F-BFB5-58E500E6E854}"/>
    <cellStyle name="Normal 7 4 2 7 4 3" xfId="6138" xr:uid="{AFE481A9-4879-49E4-9AA3-4CE39A254516}"/>
    <cellStyle name="Normal 7 4 2 7 4 3 2" xfId="21343" xr:uid="{6DA22594-ABC1-4266-B703-C7C1066B1453}"/>
    <cellStyle name="Normal 7 4 2 7 4 4" xfId="25302" xr:uid="{763E7431-C6A4-49A0-8180-25C893525ABD}"/>
    <cellStyle name="Normal 7 4 2 7 4 5" xfId="15677" xr:uid="{1308A35D-4317-470F-89EE-3B34E3786C2B}"/>
    <cellStyle name="Normal 7 4 2 7 5" xfId="4489" xr:uid="{E5BEEDA0-FE1D-488E-805B-459BAF60C10A}"/>
    <cellStyle name="Normal 7 4 2 7 5 2" xfId="7070" xr:uid="{1C80D787-C873-4E77-B3A4-A73E7A776760}"/>
    <cellStyle name="Normal 7 4 2 7 5 2 2" xfId="29344" xr:uid="{2134049C-674D-4B3B-BFCA-9A287F8F2B75}"/>
    <cellStyle name="Normal 7 4 2 7 5 2 3" xfId="19831" xr:uid="{0EB55E6C-6E10-47A1-8AAC-95CEF54A2DC0}"/>
    <cellStyle name="Normal 7 4 2 7 5 3" xfId="12446" xr:uid="{BCA37CFC-605F-4229-B8F0-24E4D61631C4}"/>
    <cellStyle name="Normal 7 4 2 7 5 3 2" xfId="22664" xr:uid="{76636354-D467-449E-8154-F5514FFFC795}"/>
    <cellStyle name="Normal 7 4 2 7 5 4" xfId="23407" xr:uid="{9DAE9985-51CD-44F4-A11D-19D8619A3070}"/>
    <cellStyle name="Normal 7 4 2 7 5 5" xfId="16998" xr:uid="{576F0D39-42AE-468D-A795-AEFF5D768622}"/>
    <cellStyle name="Normal 7 4 2 7 6" xfId="5353" xr:uid="{5229FAFD-28DD-4C6F-BC0B-09A877F509A3}"/>
    <cellStyle name="Normal 7 4 2 7 6 2" xfId="26771" xr:uid="{6105E8A6-F0C7-46C6-A2EE-D146CE84CEDF}"/>
    <cellStyle name="Normal 7 4 2 7 6 3" xfId="26949" xr:uid="{6B0B451A-7407-47D9-8F46-1B4A29B5E895}"/>
    <cellStyle name="Normal 7 4 2 7 6 4" xfId="15337" xr:uid="{7837AEE7-AB96-46F1-9830-0D2B56EB2C82}"/>
    <cellStyle name="Normal 7 4 2 7 7" xfId="8811" xr:uid="{4599FB58-BB6C-4449-81E1-485F674EA514}"/>
    <cellStyle name="Normal 7 4 2 7 7 2" xfId="26861" xr:uid="{0D937654-591B-4194-BBBE-C7A461121B4A}"/>
    <cellStyle name="Normal 7 4 2 7 7 3" xfId="18170" xr:uid="{29B3F9FE-C3E4-41A2-8129-0D5239819116}"/>
    <cellStyle name="Normal 7 4 2 7 8" xfId="10863" xr:uid="{5115DB97-A5AC-440B-B5C5-5295ABA2A77A}"/>
    <cellStyle name="Normal 7 4 2 7 8 2" xfId="21003" xr:uid="{3A9C86B2-8315-4D8A-BF10-D9D77E3F0FC8}"/>
    <cellStyle name="Normal 7 4 2 7 9" xfId="25152" xr:uid="{EA279C9C-540A-4ED3-8826-4337F275D82B}"/>
    <cellStyle name="Normal 7 4 2 8" xfId="1627" xr:uid="{00000000-0005-0000-0000-00005B060000}"/>
    <cellStyle name="Normal 7 4 2 8 10" xfId="13240" xr:uid="{E436DC14-FF67-4811-B6CB-DCC34DDFC1B1}"/>
    <cellStyle name="Normal 7 4 2 8 2" xfId="1628" xr:uid="{00000000-0005-0000-0000-00005C060000}"/>
    <cellStyle name="Normal 7 4 2 8 2 2" xfId="2274" xr:uid="{7C4EAD72-0068-47B4-9984-C459D2FF5810}"/>
    <cellStyle name="Normal 7 4 2 8 2 2 2" xfId="7415" xr:uid="{71DEAA09-8AAA-43EB-8FD8-77DABD2A3F05}"/>
    <cellStyle name="Normal 7 4 2 8 2 2 2 2" xfId="26649" xr:uid="{F482F6EE-FDC0-491B-86AE-3B5EE8324E84}"/>
    <cellStyle name="Normal 7 4 2 8 2 2 2 3" xfId="27880" xr:uid="{A5FDBC2C-21AF-4FF0-BA12-D08140838B62}"/>
    <cellStyle name="Normal 7 4 2 8 2 2 2 4" xfId="16223" xr:uid="{26A16B49-3CCD-4016-AC7B-FD957F0B431C}"/>
    <cellStyle name="Normal 7 4 2 8 2 2 3" xfId="6142" xr:uid="{9A7F33DE-C529-434F-AF0E-846027EF3CC3}"/>
    <cellStyle name="Normal 7 4 2 8 2 2 3 2" xfId="29115" xr:uid="{9A9AFD66-6CEE-4160-8EE0-948704685BE8}"/>
    <cellStyle name="Normal 7 4 2 8 2 2 3 3" xfId="19056" xr:uid="{DA0E3586-EC64-4FAA-ADFC-1249E8F7750C}"/>
    <cellStyle name="Normal 7 4 2 8 2 2 4" xfId="11701" xr:uid="{AE78F326-739D-4F9A-97FA-CB42A475755D}"/>
    <cellStyle name="Normal 7 4 2 8 2 2 4 2" xfId="21889" xr:uid="{38CC45DB-7827-470D-A00C-D1602ECB93B2}"/>
    <cellStyle name="Normal 7 4 2 8 2 2 5" xfId="25741" xr:uid="{55201CB5-0A7F-4B7A-B134-4CDDDAE450AA}"/>
    <cellStyle name="Normal 7 4 2 8 2 2 6" xfId="14096" xr:uid="{DDA00342-960C-4F4D-A1B5-40A909995A8B}"/>
    <cellStyle name="Normal 7 4 2 8 2 3" xfId="5234" xr:uid="{BB4F6EB8-282B-4139-BF4B-4C08179E3EFD}"/>
    <cellStyle name="Normal 7 4 2 8 2 3 2" xfId="7074" xr:uid="{23E46F5A-1B34-4DDE-B42E-78248FF7EF2A}"/>
    <cellStyle name="Normal 7 4 2 8 2 3 3" xfId="27652" xr:uid="{1E269B0B-FD57-4EB7-8532-11ED8B2F6516}"/>
    <cellStyle name="Normal 7 4 2 8 2 3 4" xfId="15341" xr:uid="{21A97255-BD90-4C75-BE41-36C96F9D529C}"/>
    <cellStyle name="Normal 7 4 2 8 2 4" xfId="5439" xr:uid="{BC139532-356C-400E-A8B2-0995E9D8DD01}"/>
    <cellStyle name="Normal 7 4 2 8 2 4 2" xfId="26544" xr:uid="{B3ACA885-1212-4AF3-87D6-9999072CAB58}"/>
    <cellStyle name="Normal 7 4 2 8 2 4 3" xfId="26874" xr:uid="{E2F609FE-DE6A-4680-AC20-47B845F6AE03}"/>
    <cellStyle name="Normal 7 4 2 8 2 4 4" xfId="18174" xr:uid="{F8CDE7A0-644B-43BD-9A14-EAB6DCDBE587}"/>
    <cellStyle name="Normal 7 4 2 8 2 5" xfId="10867" xr:uid="{0E3C7B63-970E-4C4D-B09A-1D09DD0B759C}"/>
    <cellStyle name="Normal 7 4 2 8 2 5 2" xfId="29807" xr:uid="{53F1D65E-F202-4703-A49F-EA848C530D8D}"/>
    <cellStyle name="Normal 7 4 2 8 2 5 3" xfId="21007" xr:uid="{5FBA242B-D796-43FA-AB9E-3311CFB42712}"/>
    <cellStyle name="Normal 7 4 2 8 2 6" xfId="23952" xr:uid="{1D6A70FB-488B-4324-BD8B-73AE118EBB62}"/>
    <cellStyle name="Normal 7 4 2 8 2 7" xfId="13398" xr:uid="{511E0945-0269-48F3-9821-BA27EA772143}"/>
    <cellStyle name="Normal 7 4 2 8 3" xfId="1629" xr:uid="{00000000-0005-0000-0000-00005D060000}"/>
    <cellStyle name="Normal 7 4 2 8 3 2" xfId="7075" xr:uid="{8C201F2A-2C18-423D-90EC-87B002A34B2A}"/>
    <cellStyle name="Normal 7 4 2 8 3 2 2" xfId="27838" xr:uid="{E0581386-C9EF-4AF5-8D82-65B7D3A56594}"/>
    <cellStyle name="Normal 7 4 2 8 3 2 3" xfId="28950" xr:uid="{D146EEA5-879E-4BC0-BBE1-944C7C73E76A}"/>
    <cellStyle name="Normal 7 4 2 8 3 2 4" xfId="15342" xr:uid="{F6F4A1D0-228E-40F4-8232-745C93BBDDF7}"/>
    <cellStyle name="Normal 7 4 2 8 3 3" xfId="6143" xr:uid="{868CCCE8-F4EF-498A-B98D-C6713C908A2B}"/>
    <cellStyle name="Normal 7 4 2 8 3 3 2" xfId="27831" xr:uid="{8D63BF32-4BC3-4BB3-8F76-E319B6D21078}"/>
    <cellStyle name="Normal 7 4 2 8 3 3 3" xfId="27808" xr:uid="{C455D73B-7DDE-492D-A5D6-DA15D3D196C9}"/>
    <cellStyle name="Normal 7 4 2 8 3 3 4" xfId="18175" xr:uid="{AA8F7594-F08C-4BFA-9397-60AF245C24C2}"/>
    <cellStyle name="Normal 7 4 2 8 3 4" xfId="10868" xr:uid="{75296DAC-C61D-45F5-B6ED-5250C2CF59B5}"/>
    <cellStyle name="Normal 7 4 2 8 3 4 2" xfId="29808" xr:uid="{4D59E0D3-0E51-4457-9B89-0DB7BC2132E6}"/>
    <cellStyle name="Normal 7 4 2 8 3 4 3" xfId="21008" xr:uid="{CDA61589-3A68-4F59-964B-A86AF1904B26}"/>
    <cellStyle name="Normal 7 4 2 8 3 5" xfId="25624" xr:uid="{2443372F-8352-4B96-A5C3-8FB797B5EA76}"/>
    <cellStyle name="Normal 7 4 2 8 3 6" xfId="13909" xr:uid="{1F349410-6FFB-4D77-B378-2601CA40A0BD}"/>
    <cellStyle name="Normal 7 4 2 8 4" xfId="2273" xr:uid="{FE509F24-E95F-4490-A448-AAD640E38429}"/>
    <cellStyle name="Normal 7 4 2 8 4 2" xfId="7414" xr:uid="{28D9534F-2E35-4C7E-9902-3BCAEBE76978}"/>
    <cellStyle name="Normal 7 4 2 8 4 2 2" xfId="26692" xr:uid="{54826B52-464E-47EB-B69E-3BF0EAA0CD27}"/>
    <cellStyle name="Normal 7 4 2 8 4 2 3" xfId="18511" xr:uid="{F9495DD8-54C0-4B61-B0E4-6ADA9F6E07A8}"/>
    <cellStyle name="Normal 7 4 2 8 4 3" xfId="6141" xr:uid="{93BC4B7E-1552-43C7-B83A-543367812CA6}"/>
    <cellStyle name="Normal 7 4 2 8 4 3 2" xfId="21344" xr:uid="{82D743C5-D92B-4007-9A11-A2F0F7EF298B}"/>
    <cellStyle name="Normal 7 4 2 8 4 4" xfId="25983" xr:uid="{E87A8639-8CC0-4EED-9E5F-31821AE477D9}"/>
    <cellStyle name="Normal 7 4 2 8 4 5" xfId="15678" xr:uid="{7287F09E-4652-41C5-AC2D-CB73DF330354}"/>
    <cellStyle name="Normal 7 4 2 8 5" xfId="4490" xr:uid="{50884AA7-5C28-402F-9AE8-5D3D57820341}"/>
    <cellStyle name="Normal 7 4 2 8 5 2" xfId="7073" xr:uid="{71A5D379-1E7D-4FA2-B3C7-0D8C2774F035}"/>
    <cellStyle name="Normal 7 4 2 8 5 2 2" xfId="29345" xr:uid="{302322B6-6F34-415D-9F18-F59B4BE0683D}"/>
    <cellStyle name="Normal 7 4 2 8 5 2 3" xfId="19832" xr:uid="{2EBD5A3E-AB00-42A5-87C6-C2CAC0D8FFD1}"/>
    <cellStyle name="Normal 7 4 2 8 5 3" xfId="12447" xr:uid="{1E64F81C-60FC-4A1D-B870-FBB5A4C9892D}"/>
    <cellStyle name="Normal 7 4 2 8 5 3 2" xfId="22665" xr:uid="{3D5DA2AA-F526-45D5-B7A0-343DBC55271A}"/>
    <cellStyle name="Normal 7 4 2 8 5 4" xfId="25481" xr:uid="{057BD46C-F440-4011-9E0E-8AE12C8FB9E7}"/>
    <cellStyle name="Normal 7 4 2 8 5 5" xfId="16999" xr:uid="{978A2215-980A-4E04-AFE5-71BF6BBD1A3A}"/>
    <cellStyle name="Normal 7 4 2 8 6" xfId="5354" xr:uid="{0FD883F9-9DDB-49B3-80F2-ACFBA87DC087}"/>
    <cellStyle name="Normal 7 4 2 8 6 2" xfId="27313" xr:uid="{4D454338-F4B7-4063-AF64-A51796C03C09}"/>
    <cellStyle name="Normal 7 4 2 8 6 3" xfId="27288" xr:uid="{BF6070E7-001C-491B-93A6-32DE7768E459}"/>
    <cellStyle name="Normal 7 4 2 8 6 4" xfId="15340" xr:uid="{B61B96A1-7DCE-4E60-AB8A-9077CE5C775A}"/>
    <cellStyle name="Normal 7 4 2 8 7" xfId="8812" xr:uid="{7F12780B-8203-402A-B89E-8A8187B192A2}"/>
    <cellStyle name="Normal 7 4 2 8 7 2" xfId="27367" xr:uid="{A9E48CFE-B798-413A-852B-935663AEADEB}"/>
    <cellStyle name="Normal 7 4 2 8 7 3" xfId="18173" xr:uid="{3F126B7D-5FD3-430B-9526-5FC63443C291}"/>
    <cellStyle name="Normal 7 4 2 8 8" xfId="10866" xr:uid="{B72F6BB3-3204-4E67-82F1-363C5E8B518A}"/>
    <cellStyle name="Normal 7 4 2 8 8 2" xfId="21006" xr:uid="{781B9863-1685-4AEF-B723-94D054B4C4B3}"/>
    <cellStyle name="Normal 7 4 2 8 9" xfId="24757" xr:uid="{24C04BDF-B2BF-476C-967E-52724F3627B1}"/>
    <cellStyle name="Normal 7 4 2 9" xfId="1630" xr:uid="{00000000-0005-0000-0000-00005E060000}"/>
    <cellStyle name="Normal 7 4 2 9 10" xfId="13233" xr:uid="{6D00852B-005E-4C2C-814F-0D7BE6B5E629}"/>
    <cellStyle name="Normal 7 4 2 9 2" xfId="2275" xr:uid="{7FCE860A-12C0-427E-BFC8-85872C10C1EB}"/>
    <cellStyle name="Normal 7 4 2 9 2 2" xfId="7416" xr:uid="{EDD87399-2415-4DB5-AD55-FF6FEE132105}"/>
    <cellStyle name="Normal 7 4 2 9 2 2 2" xfId="26134" xr:uid="{CAA50FD7-BCF4-438A-93EB-5BB7AA56E5B9}"/>
    <cellStyle name="Normal 7 4 2 9 2 2 3" xfId="26853" xr:uid="{3952FA95-35E7-4164-AC9E-E0F51A3BD632}"/>
    <cellStyle name="Normal 7 4 2 9 2 2 4" xfId="16674" xr:uid="{B422434F-A866-4D27-90A2-F352ABF7BB54}"/>
    <cellStyle name="Normal 7 4 2 9 2 3" xfId="6144" xr:uid="{A4A65ED1-A61E-4C71-B917-23A11F53F798}"/>
    <cellStyle name="Normal 7 4 2 9 2 3 2" xfId="28953" xr:uid="{D794D122-9149-4948-AE5B-9A74C1295287}"/>
    <cellStyle name="Normal 7 4 2 9 2 3 3" xfId="29286" xr:uid="{109DC813-966F-4F5D-AB59-CD528185A93F}"/>
    <cellStyle name="Normal 7 4 2 9 2 3 4" xfId="19507" xr:uid="{A12DE735-0574-42A8-8FA3-21BA64BFC4DC}"/>
    <cellStyle name="Normal 7 4 2 9 2 4" xfId="12126" xr:uid="{2E045103-FB5A-40D8-9BF0-771DEE9C50CB}"/>
    <cellStyle name="Normal 7 4 2 9 2 4 2" xfId="29830" xr:uid="{BCF7478B-B256-48D6-905D-E5D48F9C408D}"/>
    <cellStyle name="Normal 7 4 2 9 2 4 3" xfId="22340" xr:uid="{C0B607CB-A814-4431-A602-EED46C9D4E86}"/>
    <cellStyle name="Normal 7 4 2 9 2 5" xfId="25657" xr:uid="{4ADC6722-09E7-4C63-AA77-B8B3B6E15AC9}"/>
    <cellStyle name="Normal 7 4 2 9 2 6" xfId="14636" xr:uid="{3F9B6232-37A0-4915-93F9-B9EF3E0B0830}"/>
    <cellStyle name="Normal 7 4 2 9 3" xfId="3708" xr:uid="{99E2FFD0-F2B4-4D9E-B243-0F9C87A777AA}"/>
    <cellStyle name="Normal 7 4 2 9 3 2" xfId="7076" xr:uid="{3FC81FE3-5AD9-4919-AD29-6256EE0B76A8}"/>
    <cellStyle name="Normal 7 4 2 9 3 2 2" xfId="27201" xr:uid="{73DB29E0-4B02-427D-BCD3-43A33FC4BE0B}"/>
    <cellStyle name="Normal 7 4 2 9 3 2 3" xfId="16093" xr:uid="{A9DE5ED9-6FC1-423C-8C91-AE4C71D29BE3}"/>
    <cellStyle name="Normal 7 4 2 9 3 3" xfId="9409" xr:uid="{103B2CDE-6828-4315-A2F4-A1E1D6013EB3}"/>
    <cellStyle name="Normal 7 4 2 9 3 3 2" xfId="18926" xr:uid="{B76F5EA6-C36E-49E8-B3D7-A6320641145F}"/>
    <cellStyle name="Normal 7 4 2 9 3 4" xfId="11581" xr:uid="{24AECBE3-81E6-46D8-A157-AA65F3F40CAB}"/>
    <cellStyle name="Normal 7 4 2 9 3 4 2" xfId="21759" xr:uid="{44A34938-963C-49B5-BEF7-79AB86AA8C4D}"/>
    <cellStyle name="Normal 7 4 2 9 3 5" xfId="25642" xr:uid="{9C3198B7-5786-4740-8D7D-679BA5E61195}"/>
    <cellStyle name="Normal 7 4 2 9 3 6" xfId="13896" xr:uid="{08B4F653-0040-45C9-BC8B-62622D0FEF85}"/>
    <cellStyle name="Normal 7 4 2 9 4" xfId="3405" xr:uid="{C0CB527B-E5E0-4786-9671-4409F134AD0B}"/>
    <cellStyle name="Normal 7 4 2 9 4 2" xfId="9066" xr:uid="{5D2967E7-76CD-4F98-8B9C-FBAB52927E2E}"/>
    <cellStyle name="Normal 7 4 2 9 4 2 2" xfId="26855" xr:uid="{71AE9C82-0ECB-4CC0-A63B-141FC1D3ECED}"/>
    <cellStyle name="Normal 7 4 2 9 4 2 3" xfId="18504" xr:uid="{75B7CB08-2D0C-4BF1-B29B-2D5089F79471}"/>
    <cellStyle name="Normal 7 4 2 9 4 3" xfId="11166" xr:uid="{189D0ABE-AD53-47D4-9622-2660C733D42C}"/>
    <cellStyle name="Normal 7 4 2 9 4 3 2" xfId="21337" xr:uid="{D8986228-0A78-4E76-BF28-F11A1594983A}"/>
    <cellStyle name="Normal 7 4 2 9 4 4" xfId="24429" xr:uid="{A6F7E46F-FC42-4D7F-809A-98E62E81281D}"/>
    <cellStyle name="Normal 7 4 2 9 4 5" xfId="15671" xr:uid="{5BE1F037-323A-44BF-8BEA-FEC9AA22576C}"/>
    <cellStyle name="Normal 7 4 2 9 5" xfId="4519" xr:uid="{916DB92C-1FC8-4004-A013-A05EA8B48DFE}"/>
    <cellStyle name="Normal 7 4 2 9 5 2" xfId="9878" xr:uid="{F7AA1803-0333-4298-BECA-2665E9BC8E5E}"/>
    <cellStyle name="Normal 7 4 2 9 5 2 2" xfId="19855" xr:uid="{5907EAB8-E778-4CD5-A241-385783200107}"/>
    <cellStyle name="Normal 7 4 2 9 5 3" xfId="12470" xr:uid="{99D4DD16-A511-4CC7-A47C-5B5FBF3EDDE9}"/>
    <cellStyle name="Normal 7 4 2 9 5 3 2" xfId="22688" xr:uid="{0A28FF27-15B9-4BEB-AC2E-D327FC643F64}"/>
    <cellStyle name="Normal 7 4 2 9 5 4" xfId="28129" xr:uid="{31D22CAC-48A9-4BC2-B626-A218DA1CBDF7}"/>
    <cellStyle name="Normal 7 4 2 9 5 5" xfId="17022" xr:uid="{3F6E3651-1FB6-4E1C-8E79-5D96990D702A}"/>
    <cellStyle name="Normal 7 4 2 9 6" xfId="8186" xr:uid="{15074ED6-7F93-43FA-87B0-D18E285AF6DC}"/>
    <cellStyle name="Normal 7 4 2 9 6 2" xfId="15343" xr:uid="{950A291D-6109-445E-9935-9BF643688478}"/>
    <cellStyle name="Normal 7 4 2 9 7" xfId="8813" xr:uid="{DBFD897E-52A5-4693-AF2F-17AB9CB03BDC}"/>
    <cellStyle name="Normal 7 4 2 9 7 2" xfId="18176" xr:uid="{3E327878-3A3D-4DA8-8523-B9F5E5B09A43}"/>
    <cellStyle name="Normal 7 4 2 9 8" xfId="10869" xr:uid="{0B2E8C86-4E5E-4AB1-B62E-ED090BA95F64}"/>
    <cellStyle name="Normal 7 4 2 9 8 2" xfId="21009" xr:uid="{D28EB764-EAA8-49F3-9378-C3E3220825A0}"/>
    <cellStyle name="Normal 7 4 2 9 9" xfId="24009" xr:uid="{1F8DD5FA-9DAC-442B-8081-7AB30C83C64B}"/>
    <cellStyle name="Normal 7 4 20" xfId="23996" xr:uid="{FC369C50-D133-4EAF-8F05-D4D8A2F35F22}"/>
    <cellStyle name="Normal 7 4 21" xfId="12998" xr:uid="{B1263ABB-C870-419B-A000-2668B8C4E4A8}"/>
    <cellStyle name="Normal 7 4 3" xfId="1631" xr:uid="{00000000-0005-0000-0000-00005F060000}"/>
    <cellStyle name="Normal 7 4 3 10" xfId="8187" xr:uid="{1137416B-5840-427A-A6D2-16CA07DA1C89}"/>
    <cellStyle name="Normal 7 4 3 10 2" xfId="15344" xr:uid="{AB037AF1-59AE-415F-985E-FDC4C9EAC0F2}"/>
    <cellStyle name="Normal 7 4 3 11" xfId="8814" xr:uid="{DA279CFC-8033-48CD-A264-67A634553574}"/>
    <cellStyle name="Normal 7 4 3 11 2" xfId="18177" xr:uid="{D004F145-F24F-4BD9-B9B5-075D7965473E}"/>
    <cellStyle name="Normal 7 4 3 12" xfId="10870" xr:uid="{338E2BC5-FF47-4130-BDDD-FD6BC5B026F4}"/>
    <cellStyle name="Normal 7 4 3 12 2" xfId="21010" xr:uid="{39863CB1-EBEF-469B-B2F3-8F9EACFD3377}"/>
    <cellStyle name="Normal 7 4 3 13" xfId="24056" xr:uid="{CA33B857-F8D9-42C5-B0E3-646842050AD7}"/>
    <cellStyle name="Normal 7 4 3 14" xfId="13017" xr:uid="{C72B67CC-9DF7-484D-AA0A-F319D2245023}"/>
    <cellStyle name="Normal 7 4 3 2" xfId="1632" xr:uid="{00000000-0005-0000-0000-000060060000}"/>
    <cellStyle name="Normal 7 4 3 2 10" xfId="8815" xr:uid="{CE88DEAF-BD4F-46CC-9144-AA7C1BBCD9C2}"/>
    <cellStyle name="Normal 7 4 3 2 10 2" xfId="18178" xr:uid="{1F9FE658-5780-48F5-A005-307B872B452E}"/>
    <cellStyle name="Normal 7 4 3 2 11" xfId="10871" xr:uid="{85ABD32A-976A-42CD-B198-B5539E4E7572}"/>
    <cellStyle name="Normal 7 4 3 2 11 2" xfId="21011" xr:uid="{0AAAC17D-5978-471C-943B-AC922EF71E74}"/>
    <cellStyle name="Normal 7 4 3 2 12" xfId="23297" xr:uid="{BD3E6919-2014-43FF-947C-15220EFF42F4}"/>
    <cellStyle name="Normal 7 4 3 2 13" xfId="13077" xr:uid="{83766B44-3C04-4569-A5A5-8C224D2CCF60}"/>
    <cellStyle name="Normal 7 4 3 2 2" xfId="1633" xr:uid="{00000000-0005-0000-0000-000061060000}"/>
    <cellStyle name="Normal 7 4 3 2 2 10" xfId="10872" xr:uid="{99A7414F-7644-448E-8C9A-ED212AE31C63}"/>
    <cellStyle name="Normal 7 4 3 2 2 10 2" xfId="21012" xr:uid="{DEDC0049-1A78-4D98-BC71-9A2D5F2561BF}"/>
    <cellStyle name="Normal 7 4 3 2 2 11" xfId="23499" xr:uid="{EF725939-D5D1-44A0-99BF-DF4AD43BDB33}"/>
    <cellStyle name="Normal 7 4 3 2 2 12" xfId="13242" xr:uid="{803F9B7D-307D-4605-8E12-ADCB8312EBA0}"/>
    <cellStyle name="Normal 7 4 3 2 2 2" xfId="2278" xr:uid="{4BDB0B07-132D-456A-BFC7-F6CB86E4904F}"/>
    <cellStyle name="Normal 7 4 3 2 2 2 2" xfId="2704" xr:uid="{209A5CE3-B5B3-4868-879F-7A8354C579B5}"/>
    <cellStyle name="Normal 7 4 3 2 2 2 2 2" xfId="7703" xr:uid="{78F57A01-9C7A-4264-9107-EA030CBE2523}"/>
    <cellStyle name="Normal 7 4 3 2 2 2 2 2 2" xfId="28671" xr:uid="{539314F7-997E-473A-8476-03FB2594BB3E}"/>
    <cellStyle name="Normal 7 4 3 2 2 2 2 2 3" xfId="28607" xr:uid="{32BEE03C-7160-4809-968F-F2D3FB227ABD}"/>
    <cellStyle name="Normal 7 4 3 2 2 2 2 2 4" xfId="16676" xr:uid="{1FD8860F-4D04-43C4-9EDA-DA5909C414FE}"/>
    <cellStyle name="Normal 7 4 3 2 2 2 2 3" xfId="6551" xr:uid="{FA5109DC-037E-4C91-AF2C-A38D218D8893}"/>
    <cellStyle name="Normal 7 4 3 2 2 2 2 3 2" xfId="29287" xr:uid="{A444F84E-A27F-42B4-A3AC-A5661CA802D4}"/>
    <cellStyle name="Normal 7 4 3 2 2 2 2 3 3" xfId="19509" xr:uid="{833C45C9-B70A-4942-8063-1E765914161A}"/>
    <cellStyle name="Normal 7 4 3 2 2 2 2 4" xfId="12128" xr:uid="{E108FBD9-9728-4DEA-99F3-11080EB59653}"/>
    <cellStyle name="Normal 7 4 3 2 2 2 2 4 2" xfId="22342" xr:uid="{0579DCF7-3E74-4820-AD60-4B565514C33F}"/>
    <cellStyle name="Normal 7 4 3 2 2 2 2 5" xfId="23718" xr:uid="{FD3BB2E4-E1F9-4CF1-9B9F-016E5B026A2F}"/>
    <cellStyle name="Normal 7 4 3 2 2 2 2 6" xfId="14638" xr:uid="{2E2472E5-434E-49A9-99CF-ABB01AEA710F}"/>
    <cellStyle name="Normal 7 4 3 2 2 2 3" xfId="4789" xr:uid="{BF9054DB-916B-4155-9B39-0AC8EC2EC014}"/>
    <cellStyle name="Normal 7 4 3 2 2 2 3 2" xfId="10070" xr:uid="{7CEC38A3-3599-4740-8149-3AC295FE87B3}"/>
    <cellStyle name="Normal 7 4 3 2 2 2 3 2 2" xfId="29530" xr:uid="{AA47E572-0D4F-4853-8C02-D6E78C97C2EF}"/>
    <cellStyle name="Normal 7 4 3 2 2 2 3 2 3" xfId="20123" xr:uid="{F4609CDE-20B4-427B-AF9D-81FC88C9A9C0}"/>
    <cellStyle name="Normal 7 4 3 2 2 2 3 3" xfId="12738" xr:uid="{B23C4334-629C-4340-B836-5798536D4CEF}"/>
    <cellStyle name="Normal 7 4 3 2 2 2 3 3 2" xfId="22956" xr:uid="{A1E8A00D-71AD-4D6E-9984-70CDB4A1FD00}"/>
    <cellStyle name="Normal 7 4 3 2 2 2 3 4" xfId="23896" xr:uid="{EF862690-7B2D-47E9-80DC-55D6285AAE06}"/>
    <cellStyle name="Normal 7 4 3 2 2 2 3 5" xfId="17290" xr:uid="{3EFD91D3-4855-4F92-BFEB-028E62E70AAC}"/>
    <cellStyle name="Normal 7 4 3 2 2 2 4" xfId="6147" xr:uid="{41562B8C-814E-4396-9703-92D7169225F6}"/>
    <cellStyle name="Normal 7 4 3 2 2 2 4 2" xfId="28869" xr:uid="{4602435F-1AE7-4B56-805D-9FD04A022010}"/>
    <cellStyle name="Normal 7 4 3 2 2 2 4 3" xfId="16104" xr:uid="{7AD37FFA-A6DB-40D0-9DED-C165E93C3293}"/>
    <cellStyle name="Normal 7 4 3 2 2 2 5" xfId="9418" xr:uid="{13D8699E-D9EF-4F8D-AC7F-A2B56D475539}"/>
    <cellStyle name="Normal 7 4 3 2 2 2 5 2" xfId="18937" xr:uid="{9FF8A502-A9B0-43D6-8486-59563694B23D}"/>
    <cellStyle name="Normal 7 4 3 2 2 2 6" xfId="11592" xr:uid="{5EE4EE87-B29D-447C-9E4E-6AD204FF3A6C}"/>
    <cellStyle name="Normal 7 4 3 2 2 2 6 2" xfId="21770" xr:uid="{77BB555C-1EC0-4A98-A65F-25C4BBFF9C7E}"/>
    <cellStyle name="Normal 7 4 3 2 2 2 7" xfId="24586" xr:uid="{BC92D439-89F0-4E33-976F-13C49DD1E82A}"/>
    <cellStyle name="Normal 7 4 3 2 2 2 8" xfId="13912" xr:uid="{3ADF801A-8FCE-446D-B8D7-698885537442}"/>
    <cellStyle name="Normal 7 4 3 2 2 3" xfId="2705" xr:uid="{8BFAB992-8EEC-47D3-92E8-7604EAE36EB0}"/>
    <cellStyle name="Normal 7 4 3 2 2 3 2" xfId="4979" xr:uid="{C3F4963A-A075-465C-9A28-1CD56FD6A440}"/>
    <cellStyle name="Normal 7 4 3 2 2 3 2 2" xfId="10250" xr:uid="{298BF8B7-7FCA-47C7-A456-25485EBC531A}"/>
    <cellStyle name="Normal 7 4 3 2 2 3 2 2 2" xfId="29675" xr:uid="{586477E5-AA9F-42D7-9DFE-9C5BAE054486}"/>
    <cellStyle name="Normal 7 4 3 2 2 3 2 2 3" xfId="20339" xr:uid="{F8766C6E-F5A9-4FE3-851C-9DEA4ABC6E84}"/>
    <cellStyle name="Normal 7 4 3 2 2 3 2 3" xfId="12928" xr:uid="{AA63A94F-15CA-49AE-8D2C-E66B918BBA54}"/>
    <cellStyle name="Normal 7 4 3 2 2 3 2 3 2" xfId="23172" xr:uid="{18DD076C-2F81-4F5F-B557-7A9F70575BB7}"/>
    <cellStyle name="Normal 7 4 3 2 2 3 2 4" xfId="27686" xr:uid="{4BB1A27C-4695-4258-8FE5-01C5E0FEEEE2}"/>
    <cellStyle name="Normal 7 4 3 2 2 3 2 5" xfId="17506" xr:uid="{DDBD8A91-E38B-4293-9209-7C514C217927}"/>
    <cellStyle name="Normal 7 4 3 2 2 3 3" xfId="6552" xr:uid="{029F7C5D-DD24-4DB3-9CE9-0F174967CECD}"/>
    <cellStyle name="Normal 7 4 3 2 2 3 3 2" xfId="28957" xr:uid="{4A9645A8-C30F-4322-8C0E-F50D5B04CF1D}"/>
    <cellStyle name="Normal 7 4 3 2 2 3 3 3" xfId="16677" xr:uid="{B8C75CE7-9FC3-4B5E-A976-301A202F29DE}"/>
    <cellStyle name="Normal 7 4 3 2 2 3 4" xfId="9626" xr:uid="{7C267962-4182-4913-91D1-93AE6269FAB6}"/>
    <cellStyle name="Normal 7 4 3 2 2 3 4 2" xfId="19510" xr:uid="{29EC5372-3693-4381-93A8-1EBDF891B4C1}"/>
    <cellStyle name="Normal 7 4 3 2 2 3 5" xfId="12129" xr:uid="{E072A691-37D9-440C-8CEA-99300EB0B969}"/>
    <cellStyle name="Normal 7 4 3 2 2 3 5 2" xfId="22343" xr:uid="{5D1C3182-44E9-470D-810E-77D0428BFE8D}"/>
    <cellStyle name="Normal 7 4 3 2 2 3 6" xfId="24987" xr:uid="{3A40FA21-D97D-4CCA-84B2-610A8D33DDF5}"/>
    <cellStyle name="Normal 7 4 3 2 2 3 7" xfId="14639" xr:uid="{47F9A628-5B7C-4A23-9B1C-C5F0CDBB6411}"/>
    <cellStyle name="Normal 7 4 3 2 2 4" xfId="2703" xr:uid="{1825D1F9-7C1F-41F8-A2A8-9C33B48614BF}"/>
    <cellStyle name="Normal 7 4 3 2 2 4 2" xfId="7702" xr:uid="{206620FE-CB75-4841-AA89-6CD7EFCEDFC4}"/>
    <cellStyle name="Normal 7 4 3 2 2 4 2 2" xfId="26418" xr:uid="{B1E5D570-053E-4CD0-B715-7707B0F8836D}"/>
    <cellStyle name="Normal 7 4 3 2 2 4 2 3" xfId="16675" xr:uid="{A75B1E9F-85CA-47E2-BFC1-4A629225F996}"/>
    <cellStyle name="Normal 7 4 3 2 2 4 3" xfId="6550" xr:uid="{508962D4-C8BA-4D3D-8D60-ECFF04C77F18}"/>
    <cellStyle name="Normal 7 4 3 2 2 4 3 2" xfId="19508" xr:uid="{81AD4AFF-5609-4B7B-AB49-0ED32E512AED}"/>
    <cellStyle name="Normal 7 4 3 2 2 4 4" xfId="12127" xr:uid="{F26C974C-B826-48D0-8C1D-02A06ECD43D7}"/>
    <cellStyle name="Normal 7 4 3 2 2 4 4 2" xfId="22341" xr:uid="{B74DD45F-CF9E-4DA2-9662-957B282BA76E}"/>
    <cellStyle name="Normal 7 4 3 2 2 4 5" xfId="24468" xr:uid="{FA78B8DB-B252-43D4-9CE2-E9537F32D22B}"/>
    <cellStyle name="Normal 7 4 3 2 2 4 6" xfId="14637" xr:uid="{2489AFFF-9654-46DE-925C-F6EBC9865D92}"/>
    <cellStyle name="Normal 7 4 3 2 2 5" xfId="3612" xr:uid="{8D007F11-9841-4089-B9DD-3E2317AA20AD}"/>
    <cellStyle name="Normal 7 4 3 2 2 5 2" xfId="7079" xr:uid="{E9884D3D-7B82-4198-8304-55F97A47409A}"/>
    <cellStyle name="Normal 7 4 3 2 2 5 2 2" xfId="27860" xr:uid="{36806F82-1E9C-4D36-B34D-45CF14224839}"/>
    <cellStyle name="Normal 7 4 3 2 2 5 2 3" xfId="15923" xr:uid="{A42B0FA7-7976-49C9-A2D7-B70E55D870AB}"/>
    <cellStyle name="Normal 7 4 3 2 2 5 3" xfId="9266" xr:uid="{16C03C9A-33E4-4FE4-A28B-1C1C31ED561E}"/>
    <cellStyle name="Normal 7 4 3 2 2 5 3 2" xfId="18756" xr:uid="{FEE86C2E-326F-4A99-A599-268B4F75CF87}"/>
    <cellStyle name="Normal 7 4 3 2 2 5 4" xfId="11412" xr:uid="{C0EF9E36-AC03-4D6D-9CC1-9E52EF8E4733}"/>
    <cellStyle name="Normal 7 4 3 2 2 5 4 2" xfId="21589" xr:uid="{27513853-FB13-464A-9A4F-CD42D8DD7064}"/>
    <cellStyle name="Normal 7 4 3 2 2 5 5" xfId="24418" xr:uid="{E633B474-FC5B-46C0-B15D-A3A34F4BDF55}"/>
    <cellStyle name="Normal 7 4 3 2 2 5 6" xfId="13642" xr:uid="{8B428C13-B5AE-420C-868B-1A32CE55FE01}"/>
    <cellStyle name="Normal 7 4 3 2 2 6" xfId="3412" xr:uid="{996822EB-FCEF-4E66-8F06-798837D0B6D7}"/>
    <cellStyle name="Normal 7 4 3 2 2 6 2" xfId="9071" xr:uid="{A46A13FF-0639-4C88-85A3-3444B58EBC56}"/>
    <cellStyle name="Normal 7 4 3 2 2 6 2 2" xfId="18513" xr:uid="{87F287A4-3274-4BA4-B474-ABAA53AF5F2A}"/>
    <cellStyle name="Normal 7 4 3 2 2 6 3" xfId="11173" xr:uid="{91CC2800-9647-49EC-8B08-12C521B203F4}"/>
    <cellStyle name="Normal 7 4 3 2 2 6 3 2" xfId="21346" xr:uid="{2F06C2A5-C1ED-44C1-936C-C7FA42007A45}"/>
    <cellStyle name="Normal 7 4 3 2 2 6 4" xfId="26069" xr:uid="{44E1038B-5D72-48F8-B55E-DBB13003C647}"/>
    <cellStyle name="Normal 7 4 3 2 2 6 5" xfId="15680" xr:uid="{2537529E-DFCC-4ACF-97B2-C9BA29770056}"/>
    <cellStyle name="Normal 7 4 3 2 2 7" xfId="4524" xr:uid="{8C298F4B-1441-4A8C-957F-F5882D6031E3}"/>
    <cellStyle name="Normal 7 4 3 2 2 7 2" xfId="9883" xr:uid="{B5B9F2FC-4E38-40C6-8C8C-1384D97180A9}"/>
    <cellStyle name="Normal 7 4 3 2 2 7 2 2" xfId="19860" xr:uid="{32F827B1-B046-4B33-B46E-2C7B1ABEF075}"/>
    <cellStyle name="Normal 7 4 3 2 2 7 3" xfId="12475" xr:uid="{BB47FC8C-4CC9-4164-A823-71AA4CF101DA}"/>
    <cellStyle name="Normal 7 4 3 2 2 7 3 2" xfId="22693" xr:uid="{F5D26E99-7C66-4D82-96B1-8FB3C855367E}"/>
    <cellStyle name="Normal 7 4 3 2 2 7 4" xfId="17027" xr:uid="{FE63E242-B0C7-4AC4-A3BD-33B8B6109C50}"/>
    <cellStyle name="Normal 7 4 3 2 2 8" xfId="8189" xr:uid="{1CC8CC20-09BF-43FC-B7DE-5C543A5EF030}"/>
    <cellStyle name="Normal 7 4 3 2 2 8 2" xfId="15346" xr:uid="{8044D9A6-BA13-46ED-A083-8554A4FBC7E2}"/>
    <cellStyle name="Normal 7 4 3 2 2 9" xfId="8816" xr:uid="{1764D498-D77D-4D30-A2D9-1341C277A174}"/>
    <cellStyle name="Normal 7 4 3 2 2 9 2" xfId="18179" xr:uid="{576FEF5E-8E1E-453A-8F82-8226F1F3DAB0}"/>
    <cellStyle name="Normal 7 4 3 2 3" xfId="1634" xr:uid="{00000000-0005-0000-0000-000062060000}"/>
    <cellStyle name="Normal 7 4 3 2 3 2" xfId="2706" xr:uid="{2C3AB35B-EF36-4F67-9A22-B7846CA48D66}"/>
    <cellStyle name="Normal 7 4 3 2 3 2 2" xfId="7704" xr:uid="{E3696012-5D03-47B9-A42C-ED08C819EEAF}"/>
    <cellStyle name="Normal 7 4 3 2 3 2 2 2" xfId="26370" xr:uid="{54B1A01D-0F8F-4C40-B338-C9B76B1FBDDE}"/>
    <cellStyle name="Normal 7 4 3 2 3 2 2 3" xfId="28442" xr:uid="{57C2FBEF-10F1-448C-8D2D-4D87C473CCFF}"/>
    <cellStyle name="Normal 7 4 3 2 3 2 2 4" xfId="16678" xr:uid="{5CA66200-D128-45B0-8861-428F27689948}"/>
    <cellStyle name="Normal 7 4 3 2 3 2 3" xfId="6553" xr:uid="{CBF84E98-8E16-4425-A0CA-12C8951C3FB2}"/>
    <cellStyle name="Normal 7 4 3 2 3 2 3 2" xfId="29288" xr:uid="{1D97BE55-2F9F-4AB5-8A72-E25CB68C8263}"/>
    <cellStyle name="Normal 7 4 3 2 3 2 3 3" xfId="19511" xr:uid="{873B1CB9-AEFC-4C19-89E7-7617505B7529}"/>
    <cellStyle name="Normal 7 4 3 2 3 2 4" xfId="12130" xr:uid="{49704D6F-21B0-400B-B729-9C90F147B605}"/>
    <cellStyle name="Normal 7 4 3 2 3 2 4 2" xfId="22344" xr:uid="{CF54915D-ACE8-4290-BFEF-17E6F1E1BCE9}"/>
    <cellStyle name="Normal 7 4 3 2 3 2 5" xfId="24125" xr:uid="{7B7E4705-253C-4BBA-B71C-48E4949AC82C}"/>
    <cellStyle name="Normal 7 4 3 2 3 2 6" xfId="14640" xr:uid="{D79E7F06-B806-4463-8198-E2E6A7CE7199}"/>
    <cellStyle name="Normal 7 4 3 2 3 3" xfId="3712" xr:uid="{49EEEBC2-A1FA-4E8A-A335-BCBC2C1AD93C}"/>
    <cellStyle name="Normal 7 4 3 2 3 3 2" xfId="8351" xr:uid="{6628B307-2AD8-4E31-93BC-B6CFFBB3257B}"/>
    <cellStyle name="Normal 7 4 3 2 3 3 2 2" xfId="29071" xr:uid="{43F82BE1-9F6F-4CC9-8AB1-59DB80A0D340}"/>
    <cellStyle name="Normal 7 4 3 2 3 3 2 3" xfId="16103" xr:uid="{AE3BEE8A-8656-437F-91DA-4F64A9E42E87}"/>
    <cellStyle name="Normal 7 4 3 2 3 3 3" xfId="9417" xr:uid="{7E8DE7F7-81B9-4AE0-9208-E12E31D851A0}"/>
    <cellStyle name="Normal 7 4 3 2 3 3 3 2" xfId="18936" xr:uid="{18B3254F-1DF2-4B04-AF6A-A255E4552E79}"/>
    <cellStyle name="Normal 7 4 3 2 3 3 4" xfId="11591" xr:uid="{B8664C38-FE31-4E48-8E3A-AC7AEE8BCCFC}"/>
    <cellStyle name="Normal 7 4 3 2 3 3 4 2" xfId="21769" xr:uid="{5A9799AF-2C6A-4B6E-AFE8-009964178DA7}"/>
    <cellStyle name="Normal 7 4 3 2 3 3 5" xfId="25166" xr:uid="{A1E25FDA-14C5-4B88-A69B-2EB8BB559F16}"/>
    <cellStyle name="Normal 7 4 3 2 3 3 6" xfId="13911" xr:uid="{D2E29AAD-2F3D-443B-971B-95E581EA4D10}"/>
    <cellStyle name="Normal 7 4 3 2 3 4" xfId="4642" xr:uid="{0CEF013B-2541-41AB-9F9F-9AD88E00E3F8}"/>
    <cellStyle name="Normal 7 4 3 2 3 4 2" xfId="9966" xr:uid="{B1DC641C-B4F7-46EB-A281-F73517DBDAC3}"/>
    <cellStyle name="Normal 7 4 3 2 3 4 2 2" xfId="29419" xr:uid="{8B67FD03-1BD8-4BE9-B784-C0E40D04BD69}"/>
    <cellStyle name="Normal 7 4 3 2 3 4 2 3" xfId="19976" xr:uid="{DFDB67FB-037B-4977-BB81-B130F5F0F5BB}"/>
    <cellStyle name="Normal 7 4 3 2 3 4 3" xfId="12591" xr:uid="{8647E074-6E44-4221-B902-B929F4161B25}"/>
    <cellStyle name="Normal 7 4 3 2 3 4 3 2" xfId="22809" xr:uid="{CCCEC810-549B-40FC-8F31-0F8875986B08}"/>
    <cellStyle name="Normal 7 4 3 2 3 4 4" xfId="23295" xr:uid="{6F016543-6118-4E7E-AC6E-C7ADE029E14A}"/>
    <cellStyle name="Normal 7 4 3 2 3 4 5" xfId="17143" xr:uid="{1AEAA23E-355C-48BC-B96B-7E2C72667EB6}"/>
    <cellStyle name="Normal 7 4 3 2 3 5" xfId="8190" xr:uid="{AEA18AD4-279C-43C9-A1BD-F497B2F60288}"/>
    <cellStyle name="Normal 7 4 3 2 3 5 2" xfId="26364" xr:uid="{3C6B4CB8-F958-418F-98EB-8E61B2B09FE4}"/>
    <cellStyle name="Normal 7 4 3 2 3 5 3" xfId="15347" xr:uid="{32F533BB-A71B-420D-A930-60DBCC01B3B3}"/>
    <cellStyle name="Normal 7 4 3 2 3 6" xfId="8817" xr:uid="{B9027DE7-CEA1-4346-A52C-C490D01E5960}"/>
    <cellStyle name="Normal 7 4 3 2 3 6 2" xfId="18180" xr:uid="{28DFA7A9-4A5F-4D37-8B21-007CC5EF5112}"/>
    <cellStyle name="Normal 7 4 3 2 3 7" xfId="10873" xr:uid="{5DC12F89-1A92-40A1-A809-02615D061F2B}"/>
    <cellStyle name="Normal 7 4 3 2 3 7 2" xfId="21013" xr:uid="{B242ED0C-E984-44A3-B35D-9A1C24B0F1FE}"/>
    <cellStyle name="Normal 7 4 3 2 3 8" xfId="24381" xr:uid="{DA7BDE88-5E03-4570-80CC-10A5F0A8D8C2}"/>
    <cellStyle name="Normal 7 4 3 2 3 9" xfId="13400" xr:uid="{45C3F5BF-DC35-4CA6-854E-5BCAFF5D8652}"/>
    <cellStyle name="Normal 7 4 3 2 4" xfId="2277" xr:uid="{3F264448-E7DE-40E6-B499-39663E0F340A}"/>
    <cellStyle name="Normal 7 4 3 2 4 2" xfId="4980" xr:uid="{06EE063E-3A4C-4E99-8CF4-83AB6653B5A0}"/>
    <cellStyle name="Normal 7 4 3 2 4 2 2" xfId="10251" xr:uid="{CBDDFFEC-A3D3-4EBA-83AC-696AC075C2CA}"/>
    <cellStyle name="Normal 7 4 3 2 4 2 2 2" xfId="29676" xr:uid="{4DC5DEA8-BF36-4F0E-8EAB-F9A338F18F59}"/>
    <cellStyle name="Normal 7 4 3 2 4 2 2 3" xfId="20340" xr:uid="{5F9B0038-CEF1-4204-92E5-7990A3E3AE29}"/>
    <cellStyle name="Normal 7 4 3 2 4 2 3" xfId="12929" xr:uid="{4F6AC1FE-4386-41EB-A48C-F47B9FDDC68C}"/>
    <cellStyle name="Normal 7 4 3 2 4 2 3 2" xfId="23173" xr:uid="{9F0FA0E4-F8A2-406F-AD39-53F630472C6B}"/>
    <cellStyle name="Normal 7 4 3 2 4 2 4" xfId="24066" xr:uid="{4877C172-62A0-43F5-A710-61E0C8B804EB}"/>
    <cellStyle name="Normal 7 4 3 2 4 2 5" xfId="17507" xr:uid="{C0703A91-597E-4546-8123-D37501C0F4D2}"/>
    <cellStyle name="Normal 7 4 3 2 4 3" xfId="6146" xr:uid="{9E11D349-EAF1-4296-9AF4-C1D2202891E8}"/>
    <cellStyle name="Normal 7 4 3 2 4 3 2" xfId="27093" xr:uid="{DD428A11-132B-4010-BB9F-CCCC4809D823}"/>
    <cellStyle name="Normal 7 4 3 2 4 3 3" xfId="16679" xr:uid="{914C5B9F-5647-4974-A112-3FB7A0C97AB1}"/>
    <cellStyle name="Normal 7 4 3 2 4 4" xfId="9627" xr:uid="{C8406DBA-5509-4CED-9377-7B014424F3E4}"/>
    <cellStyle name="Normal 7 4 3 2 4 4 2" xfId="19512" xr:uid="{BDE343F9-DE7B-45BE-837B-4E635E0743C4}"/>
    <cellStyle name="Normal 7 4 3 2 4 5" xfId="12131" xr:uid="{C8417B43-D50E-48F5-B63B-D03176E3D6C9}"/>
    <cellStyle name="Normal 7 4 3 2 4 5 2" xfId="22345" xr:uid="{3ADD233E-0E38-47F0-9704-05EB292CFB00}"/>
    <cellStyle name="Normal 7 4 3 2 4 6" xfId="24495" xr:uid="{4AD42DCE-EB65-4E15-BC43-FECDD9E08859}"/>
    <cellStyle name="Normal 7 4 3 2 4 7" xfId="14641" xr:uid="{DEE2FF04-5754-4C14-9B23-2D971C25AAF8}"/>
    <cellStyle name="Normal 7 4 3 2 5" xfId="2420" xr:uid="{F34CDA13-04FE-44E1-A80B-9A0A88171233}"/>
    <cellStyle name="Normal 7 4 3 2 5 2" xfId="7496" xr:uid="{51C01A77-0ADA-41F2-8A93-A33FC8C3F5A4}"/>
    <cellStyle name="Normal 7 4 3 2 5 2 2" xfId="27348" xr:uid="{D684B5C6-C1A0-45AF-8318-CA1C8221DCBC}"/>
    <cellStyle name="Normal 7 4 3 2 5 2 3" xfId="28234" xr:uid="{054BBE8B-CE7E-4559-98EE-659F1BB57557}"/>
    <cellStyle name="Normal 7 4 3 2 5 2 4" xfId="16225" xr:uid="{F618AD9A-A550-4477-97A2-EB43B71E9AA6}"/>
    <cellStyle name="Normal 7 4 3 2 5 3" xfId="6269" xr:uid="{11E3EDB2-BB5A-4CD2-85AE-06B730A0FDB7}"/>
    <cellStyle name="Normal 7 4 3 2 5 3 2" xfId="29117" xr:uid="{4E376D30-4CAC-40C6-9F2E-324AC1605DE2}"/>
    <cellStyle name="Normal 7 4 3 2 5 3 3" xfId="19058" xr:uid="{3BBE5532-25D5-4BFB-995B-28DD96DA88FC}"/>
    <cellStyle name="Normal 7 4 3 2 5 4" xfId="11703" xr:uid="{50DDA1A4-FACB-4D86-9AFF-9C7522B2F557}"/>
    <cellStyle name="Normal 7 4 3 2 5 4 2" xfId="21891" xr:uid="{B2E8CE45-6F83-411C-AB18-0CCAB17DFE58}"/>
    <cellStyle name="Normal 7 4 3 2 5 5" xfId="25502" xr:uid="{42D29FBF-CC32-426B-AC9C-FC04418E9792}"/>
    <cellStyle name="Normal 7 4 3 2 5 6" xfId="14098" xr:uid="{434E04E6-ACBB-42C4-95C6-A4A7E026F152}"/>
    <cellStyle name="Normal 7 4 3 2 6" xfId="3529" xr:uid="{D7E823E0-E970-42EE-B172-075DCB804820}"/>
    <cellStyle name="Normal 7 4 3 2 6 2" xfId="7078" xr:uid="{3DA062BE-838E-47AD-A257-EBEF8CA549D8}"/>
    <cellStyle name="Normal 7 4 3 2 6 2 2" xfId="27102" xr:uid="{79D59602-B756-454C-86A5-D39FCF453A1C}"/>
    <cellStyle name="Normal 7 4 3 2 6 2 3" xfId="15821" xr:uid="{8186F4B4-A13C-4E22-93D2-E4DF7FB65ADF}"/>
    <cellStyle name="Normal 7 4 3 2 6 3" xfId="9183" xr:uid="{2BAF72FE-51EB-4167-8D06-C18EB9B4E7D2}"/>
    <cellStyle name="Normal 7 4 3 2 6 3 2" xfId="18654" xr:uid="{AB2BB489-54CE-48B8-93DD-24C6FF123F4E}"/>
    <cellStyle name="Normal 7 4 3 2 6 4" xfId="11312" xr:uid="{7FB61814-99E5-4BCC-8FCC-2D7405FD3772}"/>
    <cellStyle name="Normal 7 4 3 2 6 4 2" xfId="21487" xr:uid="{D6ECDF2C-2D7F-40E7-A11F-2F15D417BAC6}"/>
    <cellStyle name="Normal 7 4 3 2 6 5" xfId="24242" xr:uid="{2EDF858F-6075-470A-B74C-77ED57D48CA5}"/>
    <cellStyle name="Normal 7 4 3 2 6 6" xfId="13539" xr:uid="{C2742F9E-A2AD-467B-B1E7-469E9A19E27E}"/>
    <cellStyle name="Normal 7 4 3 2 7" xfId="3271" xr:uid="{1665CAC9-BD05-430D-BB83-A063E039CA9B}"/>
    <cellStyle name="Normal 7 4 3 2 7 2" xfId="8959" xr:uid="{3411B6A1-2475-4FEE-A39D-BC6A5B3A2103}"/>
    <cellStyle name="Normal 7 4 3 2 7 2 2" xfId="18350" xr:uid="{7998AB80-3363-4134-83A2-3A4924D9D93E}"/>
    <cellStyle name="Normal 7 4 3 2 7 3" xfId="11032" xr:uid="{9D7FB9DF-74B1-42ED-A81A-93B6A43F16F3}"/>
    <cellStyle name="Normal 7 4 3 2 7 3 2" xfId="21183" xr:uid="{38B8D948-FA9B-473C-9794-9FA4EDC0E2C5}"/>
    <cellStyle name="Normal 7 4 3 2 7 4" xfId="25792" xr:uid="{FF326EA2-A949-4D13-A861-F89891F65936}"/>
    <cellStyle name="Normal 7 4 3 2 7 5" xfId="15517" xr:uid="{885DD200-8A74-440D-B8CD-5A58416163BC}"/>
    <cellStyle name="Normal 7 4 3 2 8" xfId="4492" xr:uid="{C636EBCF-F9D2-43AA-8DF7-A900F3F00AED}"/>
    <cellStyle name="Normal 7 4 3 2 8 2" xfId="9859" xr:uid="{A5144BD3-CFD0-42CE-8B99-E8087031B28B}"/>
    <cellStyle name="Normal 7 4 3 2 8 2 2" xfId="19834" xr:uid="{55A5E670-6F2D-4294-A642-4299240FBB51}"/>
    <cellStyle name="Normal 7 4 3 2 8 3" xfId="12449" xr:uid="{B910F7B7-6E09-4A79-A572-B116D8ADA080}"/>
    <cellStyle name="Normal 7 4 3 2 8 3 2" xfId="22667" xr:uid="{13FD7361-78DA-4B49-9AC4-E64637D3987F}"/>
    <cellStyle name="Normal 7 4 3 2 8 4" xfId="17001" xr:uid="{150F1F9C-BDC6-492B-825A-44A69AC2190E}"/>
    <cellStyle name="Normal 7 4 3 2 9" xfId="8188" xr:uid="{9C55B44D-174A-4859-8040-4432C55494BF}"/>
    <cellStyle name="Normal 7 4 3 2 9 2" xfId="15345" xr:uid="{925CE806-AD1A-49F1-938A-39E95ABDCB86}"/>
    <cellStyle name="Normal 7 4 3 3" xfId="1635" xr:uid="{00000000-0005-0000-0000-000063060000}"/>
    <cellStyle name="Normal 7 4 3 3 10" xfId="10874" xr:uid="{2617D058-DE22-4661-8368-CD9B032D67E2}"/>
    <cellStyle name="Normal 7 4 3 3 10 2" xfId="21014" xr:uid="{11151ED6-116F-4E38-9AFF-B450C4A6CE59}"/>
    <cellStyle name="Normal 7 4 3 3 11" xfId="23363" xr:uid="{74E00758-8671-47B7-A5B3-39520E65E6BF}"/>
    <cellStyle name="Normal 7 4 3 3 12" xfId="13241" xr:uid="{9E90397F-FF11-4B8A-B689-BE7B36366828}"/>
    <cellStyle name="Normal 7 4 3 3 2" xfId="2279" xr:uid="{630FE933-6F1E-48D2-8BF3-7D4D1F591AFA}"/>
    <cellStyle name="Normal 7 4 3 3 2 2" xfId="2708" xr:uid="{A569EC0A-4523-4E5B-B011-9FC32680E11F}"/>
    <cellStyle name="Normal 7 4 3 3 2 2 2" xfId="7706" xr:uid="{8EE9C298-6E95-4223-A086-5CAC460F867D}"/>
    <cellStyle name="Normal 7 4 3 3 2 2 2 2" xfId="26501" xr:uid="{AC85E4DD-C401-4C6F-9F8C-29E8C00C677A}"/>
    <cellStyle name="Normal 7 4 3 3 2 2 2 3" xfId="28851" xr:uid="{5F1FED85-540B-45F3-BE28-0A09ECC230B7}"/>
    <cellStyle name="Normal 7 4 3 3 2 2 2 4" xfId="16681" xr:uid="{5F974C90-509E-492B-BB5D-1B30C29630D4}"/>
    <cellStyle name="Normal 7 4 3 3 2 2 3" xfId="6555" xr:uid="{FF4D3803-069E-4AE8-817A-C2A8BC61E5BA}"/>
    <cellStyle name="Normal 7 4 3 3 2 2 3 2" xfId="29289" xr:uid="{CE243496-321D-4CD3-8B76-E12305B35FE1}"/>
    <cellStyle name="Normal 7 4 3 3 2 2 3 3" xfId="19514" xr:uid="{E5C2D718-98F6-47D7-9805-C40931174CE6}"/>
    <cellStyle name="Normal 7 4 3 3 2 2 4" xfId="12133" xr:uid="{CD9130A7-8DF3-4964-B0BF-072116ECD031}"/>
    <cellStyle name="Normal 7 4 3 3 2 2 4 2" xfId="22347" xr:uid="{1346F28B-661D-4089-8658-879E344CA28E}"/>
    <cellStyle name="Normal 7 4 3 3 2 2 5" xfId="25105" xr:uid="{BD84486A-9C1B-41AE-ADCA-872068E408EC}"/>
    <cellStyle name="Normal 7 4 3 3 2 2 6" xfId="14643" xr:uid="{290501E0-BFC4-433C-A5CD-BF4DB5A059FC}"/>
    <cellStyle name="Normal 7 4 3 3 2 3" xfId="4790" xr:uid="{1E624862-0847-4D56-9A04-EF97827BF634}"/>
    <cellStyle name="Normal 7 4 3 3 2 3 2" xfId="10071" xr:uid="{8BFEBBFD-3D13-4AFE-A05E-F22795152E12}"/>
    <cellStyle name="Normal 7 4 3 3 2 3 2 2" xfId="29531" xr:uid="{AD0ECD00-7A60-439F-BE37-D80CC954418E}"/>
    <cellStyle name="Normal 7 4 3 3 2 3 2 3" xfId="20124" xr:uid="{B002F1B8-235E-4F4C-AF86-FE6317D374CF}"/>
    <cellStyle name="Normal 7 4 3 3 2 3 3" xfId="12739" xr:uid="{42AC6E5A-5BAD-425D-A810-B7BA79FC4498}"/>
    <cellStyle name="Normal 7 4 3 3 2 3 3 2" xfId="22957" xr:uid="{2A6B8E65-AF5F-4DDD-8089-43FD0511C043}"/>
    <cellStyle name="Normal 7 4 3 3 2 3 4" xfId="23448" xr:uid="{82646E28-9FCA-42EA-80E9-CC6D226FB68C}"/>
    <cellStyle name="Normal 7 4 3 3 2 3 5" xfId="17291" xr:uid="{0A01A173-E41D-4A66-8140-F625EC81BC74}"/>
    <cellStyle name="Normal 7 4 3 3 2 4" xfId="6148" xr:uid="{36A8B1D9-C452-4526-9947-B879842563D6}"/>
    <cellStyle name="Normal 7 4 3 3 2 4 2" xfId="28429" xr:uid="{0025175B-402F-4F82-88E3-EB74A4036544}"/>
    <cellStyle name="Normal 7 4 3 3 2 4 3" xfId="16105" xr:uid="{D9BABF90-9115-42E8-8A54-A1F7B723B9EE}"/>
    <cellStyle name="Normal 7 4 3 3 2 5" xfId="9419" xr:uid="{134102BB-5B21-456F-A562-CC6E7A781244}"/>
    <cellStyle name="Normal 7 4 3 3 2 5 2" xfId="18938" xr:uid="{C567ECA1-591C-40CD-A94D-59161B68C3AE}"/>
    <cellStyle name="Normal 7 4 3 3 2 6" xfId="11593" xr:uid="{46827E31-62E2-45E6-81E9-74959C46A45A}"/>
    <cellStyle name="Normal 7 4 3 3 2 6 2" xfId="21771" xr:uid="{100DCCB4-DE1B-400D-BB28-DB70C5EE711C}"/>
    <cellStyle name="Normal 7 4 3 3 2 7" xfId="25700" xr:uid="{F95C9F00-20DC-4FAB-93F7-E7A2BB526365}"/>
    <cellStyle name="Normal 7 4 3 3 2 8" xfId="13913" xr:uid="{EB2D2B40-7C50-47B1-AD94-EEAECD12303C}"/>
    <cellStyle name="Normal 7 4 3 3 3" xfId="2709" xr:uid="{A3757DB8-9FA4-4155-92E7-EBBB670ED732}"/>
    <cellStyle name="Normal 7 4 3 3 3 2" xfId="4981" xr:uid="{15C647C8-200C-4F3F-B6EA-2A68C40D765C}"/>
    <cellStyle name="Normal 7 4 3 3 3 2 2" xfId="10252" xr:uid="{848C2FDF-A981-42C9-9242-A699A1082852}"/>
    <cellStyle name="Normal 7 4 3 3 3 2 2 2" xfId="29677" xr:uid="{F6CB24DF-077E-4A38-B498-D53ED23BD11C}"/>
    <cellStyle name="Normal 7 4 3 3 3 2 2 3" xfId="20341" xr:uid="{D641C855-7A34-49DD-BC69-F27117B1E0E3}"/>
    <cellStyle name="Normal 7 4 3 3 3 2 3" xfId="12930" xr:uid="{A658EE1F-6F4C-4AB1-BA9A-68F7E5FE5B15}"/>
    <cellStyle name="Normal 7 4 3 3 3 2 3 2" xfId="23174" xr:uid="{E2F38224-C464-4388-9557-B7FEB5C7B865}"/>
    <cellStyle name="Normal 7 4 3 3 3 2 4" xfId="25938" xr:uid="{AAA118E3-8973-4E4F-840C-E491ED3FD6AB}"/>
    <cellStyle name="Normal 7 4 3 3 3 2 5" xfId="17508" xr:uid="{BDC5F307-2B9A-4ED2-8DEC-0F8DE64FC34A}"/>
    <cellStyle name="Normal 7 4 3 3 3 3" xfId="6556" xr:uid="{2E814C80-FCF8-4FA6-BDA5-AAF80D520C50}"/>
    <cellStyle name="Normal 7 4 3 3 3 3 2" xfId="27879" xr:uid="{DA873DB2-6FCD-45E6-8A0B-456555457919}"/>
    <cellStyle name="Normal 7 4 3 3 3 3 3" xfId="16682" xr:uid="{93602A9A-37BD-4DCF-9C07-BBC33F6E8FD6}"/>
    <cellStyle name="Normal 7 4 3 3 3 4" xfId="9628" xr:uid="{0F32EF17-31E4-40E4-A798-8B572FD84CAD}"/>
    <cellStyle name="Normal 7 4 3 3 3 4 2" xfId="19515" xr:uid="{6E887C81-A47E-4D2D-A6DC-43BCB8E902B2}"/>
    <cellStyle name="Normal 7 4 3 3 3 5" xfId="12134" xr:uid="{F3F4B3E0-045A-4EEC-9D33-C87DA3EDE2A8}"/>
    <cellStyle name="Normal 7 4 3 3 3 5 2" xfId="22348" xr:uid="{4E31ED1D-76D8-4E90-9FB5-0C0DD86502DD}"/>
    <cellStyle name="Normal 7 4 3 3 3 6" xfId="25732" xr:uid="{3B06B327-3A63-4CCB-9E58-51ECB9D9CC73}"/>
    <cellStyle name="Normal 7 4 3 3 3 7" xfId="14644" xr:uid="{C581F96B-08D3-4C20-83AB-A5D38800AD28}"/>
    <cellStyle name="Normal 7 4 3 3 4" xfId="2707" xr:uid="{B91B45E8-5BFE-4CB1-83F3-D42B0F55C7A7}"/>
    <cellStyle name="Normal 7 4 3 3 4 2" xfId="7705" xr:uid="{611C0451-D794-4D10-AAD6-9F4B20B9E300}"/>
    <cellStyle name="Normal 7 4 3 3 4 2 2" xfId="27122" xr:uid="{4012E3B5-344A-4E48-B57E-0EC451CD763A}"/>
    <cellStyle name="Normal 7 4 3 3 4 2 3" xfId="16680" xr:uid="{DAEEA645-DBDF-481A-BACD-406D897A870E}"/>
    <cellStyle name="Normal 7 4 3 3 4 3" xfId="6554" xr:uid="{3973778C-5AE5-4B32-A237-796292B956A4}"/>
    <cellStyle name="Normal 7 4 3 3 4 3 2" xfId="19513" xr:uid="{782B49B8-9C27-478B-B2F9-F8369A920EE1}"/>
    <cellStyle name="Normal 7 4 3 3 4 4" xfId="12132" xr:uid="{1B2A43DF-D333-46DB-8E43-4A1FB5163AA9}"/>
    <cellStyle name="Normal 7 4 3 3 4 4 2" xfId="22346" xr:uid="{EE121CC9-EA64-4BE6-938B-7E98B36C79B1}"/>
    <cellStyle name="Normal 7 4 3 3 4 5" xfId="25433" xr:uid="{AD003267-9F13-4CF1-9660-802A4F027766}"/>
    <cellStyle name="Normal 7 4 3 3 4 6" xfId="14642" xr:uid="{19178B6F-72BB-41A0-A834-95ED7E75C11E}"/>
    <cellStyle name="Normal 7 4 3 3 5" xfId="3556" xr:uid="{70143985-AD27-4A87-8DC0-BC31253774E7}"/>
    <cellStyle name="Normal 7 4 3 3 5 2" xfId="7080" xr:uid="{2E5C32BE-A7B5-4AE8-BE0D-08DE4DF9BC70}"/>
    <cellStyle name="Normal 7 4 3 3 5 2 2" xfId="26624" xr:uid="{62F98468-3317-43CE-8A21-D78A458B931D}"/>
    <cellStyle name="Normal 7 4 3 3 5 2 3" xfId="15864" xr:uid="{AB9A6992-D944-42FE-8009-47B921DD9741}"/>
    <cellStyle name="Normal 7 4 3 3 5 3" xfId="9210" xr:uid="{6E6767A1-B997-43AD-9345-AE71CDC30601}"/>
    <cellStyle name="Normal 7 4 3 3 5 3 2" xfId="18697" xr:uid="{78147034-552C-43EB-B4A8-527679235EFA}"/>
    <cellStyle name="Normal 7 4 3 3 5 4" xfId="11353" xr:uid="{06EDD724-B14F-4AC0-A144-0F21CDF4F5E6}"/>
    <cellStyle name="Normal 7 4 3 3 5 4 2" xfId="21530" xr:uid="{23E0EE2C-9785-4EE3-A11A-4B199B46F762}"/>
    <cellStyle name="Normal 7 4 3 3 5 5" xfId="25551" xr:uid="{904012DA-3BD0-4DEE-A80B-AE0FDDFAD7AA}"/>
    <cellStyle name="Normal 7 4 3 3 5 6" xfId="13582" xr:uid="{F7A34A8E-8AEA-43C5-A75D-36CD6687ADDD}"/>
    <cellStyle name="Normal 7 4 3 3 6" xfId="3411" xr:uid="{C1A559A7-EE42-4360-B890-3D3E0E0836F5}"/>
    <cellStyle name="Normal 7 4 3 3 6 2" xfId="9070" xr:uid="{AC187B7B-C642-4B22-BA58-4F9C0F656955}"/>
    <cellStyle name="Normal 7 4 3 3 6 2 2" xfId="18512" xr:uid="{8A5E92AD-3338-4F51-B9A8-E6FD57DB295F}"/>
    <cellStyle name="Normal 7 4 3 3 6 3" xfId="11172" xr:uid="{42C259FB-CC9D-4132-B205-27F15B2E5602}"/>
    <cellStyle name="Normal 7 4 3 3 6 3 2" xfId="21345" xr:uid="{D96C4009-DDBF-4DEA-9D9E-0F5CE9052B94}"/>
    <cellStyle name="Normal 7 4 3 3 6 4" xfId="23829" xr:uid="{8B4A061B-BB5C-4AB0-82AE-F0FE162FB374}"/>
    <cellStyle name="Normal 7 4 3 3 6 5" xfId="15679" xr:uid="{8BAAD1B5-3CE1-497B-A40F-4BA578289361}"/>
    <cellStyle name="Normal 7 4 3 3 7" xfId="4523" xr:uid="{B255D885-201A-46B3-A7DE-3B9F9B543387}"/>
    <cellStyle name="Normal 7 4 3 3 7 2" xfId="9882" xr:uid="{978222D8-B375-4E7F-8478-1FD91EEF3A76}"/>
    <cellStyle name="Normal 7 4 3 3 7 2 2" xfId="19859" xr:uid="{AF5F8B95-33AE-4666-A7C1-BB0A264472AD}"/>
    <cellStyle name="Normal 7 4 3 3 7 3" xfId="12474" xr:uid="{DEF589ED-F606-467D-8616-A22224710221}"/>
    <cellStyle name="Normal 7 4 3 3 7 3 2" xfId="22692" xr:uid="{2D1B77CA-441F-40F5-83F9-C46905BEB282}"/>
    <cellStyle name="Normal 7 4 3 3 7 4" xfId="17026" xr:uid="{AD473284-53F9-488D-A8F1-17F21F131750}"/>
    <cellStyle name="Normal 7 4 3 3 8" xfId="8191" xr:uid="{03526DBF-89B9-44B1-835D-37BCD4C3B8F5}"/>
    <cellStyle name="Normal 7 4 3 3 8 2" xfId="15348" xr:uid="{6B59EF6C-A4C4-4DEF-8852-EE91ED80DFDD}"/>
    <cellStyle name="Normal 7 4 3 3 9" xfId="8818" xr:uid="{7968A65F-2925-4DE9-83C0-B70E991B4B1C}"/>
    <cellStyle name="Normal 7 4 3 3 9 2" xfId="18181" xr:uid="{C1541710-8987-4E12-BA61-FD4730563A0E}"/>
    <cellStyle name="Normal 7 4 3 4" xfId="1636" xr:uid="{00000000-0005-0000-0000-000064060000}"/>
    <cellStyle name="Normal 7 4 3 4 2" xfId="2280" xr:uid="{A2732C18-B020-4523-856E-22D93FD9C6AC}"/>
    <cellStyle name="Normal 7 4 3 4 2 2" xfId="7418" xr:uid="{C2A99BB3-88B6-48BF-BA72-001E5B456AEF}"/>
    <cellStyle name="Normal 7 4 3 4 2 2 2" xfId="24085" xr:uid="{EC994DB1-D625-407A-8EB7-01C98B3964A6}"/>
    <cellStyle name="Normal 7 4 3 4 2 2 3" xfId="26331" xr:uid="{E62E61DE-46FF-4E01-8D85-277BACB6522B}"/>
    <cellStyle name="Normal 7 4 3 4 2 2 4" xfId="16683" xr:uid="{C089ACAC-646B-442F-BCE9-3B738EE1FE99}"/>
    <cellStyle name="Normal 7 4 3 4 2 3" xfId="6149" xr:uid="{D29F037E-07B0-4A1F-B637-F9AE26B02611}"/>
    <cellStyle name="Normal 7 4 3 4 2 3 2" xfId="29290" xr:uid="{0D7887FA-C719-4488-AD9D-73B012948826}"/>
    <cellStyle name="Normal 7 4 3 4 2 3 3" xfId="19516" xr:uid="{35544486-5B2C-4715-829C-C429ED30C35A}"/>
    <cellStyle name="Normal 7 4 3 4 2 4" xfId="12135" xr:uid="{E59AB46E-42FE-4054-8E6E-198D8E2180B1}"/>
    <cellStyle name="Normal 7 4 3 4 2 4 2" xfId="22349" xr:uid="{2D3300F1-D5E5-41E9-8156-F2997BA6FE5E}"/>
    <cellStyle name="Normal 7 4 3 4 2 5" xfId="23931" xr:uid="{9707DFF9-6491-4EB1-9888-C5A293F5BF90}"/>
    <cellStyle name="Normal 7 4 3 4 2 6" xfId="14645" xr:uid="{9A92C57E-A191-4510-8851-43DD94A304CF}"/>
    <cellStyle name="Normal 7 4 3 4 3" xfId="3711" xr:uid="{72EDE651-A1B7-4703-8F38-B4CEE14B5595}"/>
    <cellStyle name="Normal 7 4 3 4 3 2" xfId="7081" xr:uid="{15688FAF-DEF4-49F1-B527-E037EB2137AD}"/>
    <cellStyle name="Normal 7 4 3 4 3 2 2" xfId="26461" xr:uid="{D1E4E1AF-6143-40CE-B68E-85A9F2F9387B}"/>
    <cellStyle name="Normal 7 4 3 4 3 2 3" xfId="16102" xr:uid="{90F7D085-C648-4674-81FF-753E9452EAEB}"/>
    <cellStyle name="Normal 7 4 3 4 3 3" xfId="9416" xr:uid="{8F11087A-3ABB-4B24-9E05-6E71C6D7314A}"/>
    <cellStyle name="Normal 7 4 3 4 3 3 2" xfId="18935" xr:uid="{523F7FCF-89C5-4B6D-9014-6A523E365A24}"/>
    <cellStyle name="Normal 7 4 3 4 3 4" xfId="11590" xr:uid="{988B95C3-7556-4136-8D29-9DDE20ECE50C}"/>
    <cellStyle name="Normal 7 4 3 4 3 4 2" xfId="21768" xr:uid="{62B8055E-0352-48AA-9677-F30A1062B605}"/>
    <cellStyle name="Normal 7 4 3 4 3 5" xfId="25381" xr:uid="{39CD8D15-E5FC-451A-98C0-3967CAE95181}"/>
    <cellStyle name="Normal 7 4 3 4 3 6" xfId="13910" xr:uid="{A84433F5-3A6C-4717-AC5D-A54EC1945E66}"/>
    <cellStyle name="Normal 7 4 3 4 4" xfId="4641" xr:uid="{2565D630-C099-4E5A-AB4F-9664C62FDE35}"/>
    <cellStyle name="Normal 7 4 3 4 4 2" xfId="9965" xr:uid="{5DDB0A3C-9536-4206-B20A-2114710DDCA6}"/>
    <cellStyle name="Normal 7 4 3 4 4 2 2" xfId="29418" xr:uid="{03A95171-5107-435B-BAEC-A9B39ED93DB4}"/>
    <cellStyle name="Normal 7 4 3 4 4 2 3" xfId="19975" xr:uid="{06298195-E063-4C1D-8F69-DB4190E62512}"/>
    <cellStyle name="Normal 7 4 3 4 4 3" xfId="12590" xr:uid="{00411EF8-24B8-45F8-A50E-19A8A57FBE7C}"/>
    <cellStyle name="Normal 7 4 3 4 4 3 2" xfId="22808" xr:uid="{6B5D00F8-8CBD-401F-904D-0BB2281D3E1C}"/>
    <cellStyle name="Normal 7 4 3 4 4 4" xfId="25457" xr:uid="{CEF592B5-7DA9-4F79-8BB6-6E1D13875E69}"/>
    <cellStyle name="Normal 7 4 3 4 4 5" xfId="17142" xr:uid="{2356EF87-972C-430E-B673-0B6C7FBADAF3}"/>
    <cellStyle name="Normal 7 4 3 4 5" xfId="8192" xr:uid="{08C8D070-D9CD-4DB4-9F79-BE388456DBA8}"/>
    <cellStyle name="Normal 7 4 3 4 5 2" xfId="26324" xr:uid="{197CF851-05BB-46F4-933A-5676EC9CBBB8}"/>
    <cellStyle name="Normal 7 4 3 4 5 3" xfId="15349" xr:uid="{2641C7D8-04EF-4EF5-AD66-4129C15F5810}"/>
    <cellStyle name="Normal 7 4 3 4 6" xfId="8819" xr:uid="{F50F9928-A66D-46C0-AAEC-F78E89AA013A}"/>
    <cellStyle name="Normal 7 4 3 4 6 2" xfId="18182" xr:uid="{8DB3800E-F1A8-4EEE-A4DC-EAA2792EC4D7}"/>
    <cellStyle name="Normal 7 4 3 4 7" xfId="10875" xr:uid="{AFA7C027-D3D5-435D-AD7F-3AC2516C3F94}"/>
    <cellStyle name="Normal 7 4 3 4 7 2" xfId="21015" xr:uid="{C7268619-01E4-456E-A407-DDBCA903B6EE}"/>
    <cellStyle name="Normal 7 4 3 4 8" xfId="23300" xr:uid="{05BADFF4-88B4-4A94-BCFA-753609DBA80C}"/>
    <cellStyle name="Normal 7 4 3 4 9" xfId="13399" xr:uid="{F8FA2661-C4EA-48B9-8055-61AF17A3A5D8}"/>
    <cellStyle name="Normal 7 4 3 5" xfId="1637" xr:uid="{00000000-0005-0000-0000-000065060000}"/>
    <cellStyle name="Normal 7 4 3 5 2" xfId="4982" xr:uid="{3F42B71C-68B3-4DCB-A00B-2110353E866E}"/>
    <cellStyle name="Normal 7 4 3 5 2 2" xfId="10253" xr:uid="{788F47FC-2E8D-49A3-B680-0B247385AE0D}"/>
    <cellStyle name="Normal 7 4 3 5 2 2 2" xfId="29678" xr:uid="{61CD25CD-3703-40A7-B0D3-0D7D3A55F6F0}"/>
    <cellStyle name="Normal 7 4 3 5 2 2 3" xfId="20342" xr:uid="{2057C883-4D10-43E0-A2F3-523C3EB56B91}"/>
    <cellStyle name="Normal 7 4 3 5 2 3" xfId="12931" xr:uid="{8E3D37E4-728F-47B7-A74B-4251E827DA5E}"/>
    <cellStyle name="Normal 7 4 3 5 2 3 2" xfId="23175" xr:uid="{2AAA373B-587F-46D4-98E1-6296DE3C802D}"/>
    <cellStyle name="Normal 7 4 3 5 2 4" xfId="24540" xr:uid="{5EB9BA4C-1216-4452-947B-C35248869EAB}"/>
    <cellStyle name="Normal 7 4 3 5 2 5" xfId="17509" xr:uid="{2A650967-24CA-4D69-85C1-153DEA3F9AB7}"/>
    <cellStyle name="Normal 7 4 3 5 3" xfId="6150" xr:uid="{53CE7A9D-D700-46B9-A6AB-82B3893276A7}"/>
    <cellStyle name="Normal 7 4 3 5 3 2" xfId="26786" xr:uid="{F3CE1109-4FA1-4EE9-95D5-E2BC397FF137}"/>
    <cellStyle name="Normal 7 4 3 5 3 3" xfId="15350" xr:uid="{2F59A145-2471-4A2B-B0D4-CA6CFCAE3066}"/>
    <cellStyle name="Normal 7 4 3 5 4" xfId="8820" xr:uid="{680A37A1-5878-4D18-883E-EBD9D9747149}"/>
    <cellStyle name="Normal 7 4 3 5 4 2" xfId="18183" xr:uid="{A9CBB0CA-E0CD-4D93-BED4-F93479CD5C0F}"/>
    <cellStyle name="Normal 7 4 3 5 5" xfId="10876" xr:uid="{BF83A26E-ABDA-4853-A2C7-97222CDD066C}"/>
    <cellStyle name="Normal 7 4 3 5 5 2" xfId="21016" xr:uid="{EDAD6BC1-10F0-49D7-AE21-18F30786D75B}"/>
    <cellStyle name="Normal 7 4 3 5 6" xfId="24416" xr:uid="{8D3ACC89-88DE-485D-8BEF-98854F928F9B}"/>
    <cellStyle name="Normal 7 4 3 5 7" xfId="14646" xr:uid="{DDD7D75F-57E3-4E15-950D-296E9F4449C3}"/>
    <cellStyle name="Normal 7 4 3 6" xfId="2276" xr:uid="{E4131A7A-8D02-41F2-9095-9EF365C2EF49}"/>
    <cellStyle name="Normal 7 4 3 6 2" xfId="7417" xr:uid="{DA9DB76B-2570-4DCF-B89C-C5F18FA272D3}"/>
    <cellStyle name="Normal 7 4 3 6 2 2" xfId="25300" xr:uid="{2EA6C40B-B5DB-4CE5-90B2-D90507999363}"/>
    <cellStyle name="Normal 7 4 3 6 2 3" xfId="27078" xr:uid="{28BD378C-94BC-4F44-AE59-D8396A0B50FB}"/>
    <cellStyle name="Normal 7 4 3 6 2 4" xfId="16224" xr:uid="{799439AC-FB52-48CE-8A18-7526F2D16D25}"/>
    <cellStyle name="Normal 7 4 3 6 3" xfId="6145" xr:uid="{2A9B0ABF-1622-4151-8BDF-71A9FAA9CAA0}"/>
    <cellStyle name="Normal 7 4 3 6 3 2" xfId="29116" xr:uid="{A4BE381D-A9BC-48F3-9E5A-D8786C225B05}"/>
    <cellStyle name="Normal 7 4 3 6 3 3" xfId="19057" xr:uid="{E6FBA0FB-4142-4C59-A1D8-FBA535045942}"/>
    <cellStyle name="Normal 7 4 3 6 4" xfId="11702" xr:uid="{2CFC9BA8-3041-432E-B83A-DF554B3B68EB}"/>
    <cellStyle name="Normal 7 4 3 6 4 2" xfId="21890" xr:uid="{14B2F7AB-D1D0-4C2B-9262-4B5A95307930}"/>
    <cellStyle name="Normal 7 4 3 6 5" xfId="25030" xr:uid="{00D22E47-A132-4DD3-BE46-3579C445A641}"/>
    <cellStyle name="Normal 7 4 3 6 6" xfId="14097" xr:uid="{5FEB92D4-7C87-4E88-8EBB-7BAE30C78D09}"/>
    <cellStyle name="Normal 7 4 3 7" xfId="3479" xr:uid="{954E9A3F-DEE4-4CBE-B1D7-6CEC8B74D83F}"/>
    <cellStyle name="Normal 7 4 3 7 2" xfId="7077" xr:uid="{CA49E9F5-0900-4C38-870F-DCA58A235043}"/>
    <cellStyle name="Normal 7 4 3 7 2 2" xfId="27444" xr:uid="{34F3A3CD-C20F-4C95-B4AE-2692F9BE430A}"/>
    <cellStyle name="Normal 7 4 3 7 2 3" xfId="15761" xr:uid="{3E10A8B5-D614-4C9F-B11C-8AEE2E6EB154}"/>
    <cellStyle name="Normal 7 4 3 7 3" xfId="9133" xr:uid="{525A2597-CD53-4307-95B5-40C031FCB3E2}"/>
    <cellStyle name="Normal 7 4 3 7 3 2" xfId="18594" xr:uid="{AA662137-3DE9-470C-A5EB-F5421F382C99}"/>
    <cellStyle name="Normal 7 4 3 7 4" xfId="11252" xr:uid="{B1EB369D-1539-40AB-A59D-0A1C147FE663}"/>
    <cellStyle name="Normal 7 4 3 7 4 2" xfId="21427" xr:uid="{2CD0024B-4315-4C53-91BE-ECD66BF51B10}"/>
    <cellStyle name="Normal 7 4 3 7 5" xfId="23655" xr:uid="{1A453862-7647-4807-BB7B-E53DBA1857CB}"/>
    <cellStyle name="Normal 7 4 3 7 6" xfId="13479" xr:uid="{D09F0B68-A340-4B47-B23A-ED1F5DE637D4}"/>
    <cellStyle name="Normal 7 4 3 8" xfId="3211" xr:uid="{4E1F5A46-464C-4457-9B1E-E74DA19CE8B9}"/>
    <cellStyle name="Normal 7 4 3 8 2" xfId="8899" xr:uid="{3EA5CE02-41CF-44C0-9750-4B3AC8A0F13D}"/>
    <cellStyle name="Normal 7 4 3 8 2 2" xfId="18290" xr:uid="{5F805A2A-6189-422F-B641-4F58EC02E236}"/>
    <cellStyle name="Normal 7 4 3 8 3" xfId="10972" xr:uid="{19E4ADD0-F1E1-42D0-9156-8A0D49470E9F}"/>
    <cellStyle name="Normal 7 4 3 8 3 2" xfId="21123" xr:uid="{E05B5318-7734-4D75-B789-CF12F43C10D9}"/>
    <cellStyle name="Normal 7 4 3 8 4" xfId="23412" xr:uid="{2B3F8982-F674-4956-BD8F-AACB39D262B4}"/>
    <cellStyle name="Normal 7 4 3 8 5" xfId="15457" xr:uid="{85370F12-0841-4DA5-82AD-0BDADDCC0BAF}"/>
    <cellStyle name="Normal 7 4 3 9" xfId="4491" xr:uid="{A1F400BB-6642-4CFE-9F77-3DBB07D5CB46}"/>
    <cellStyle name="Normal 7 4 3 9 2" xfId="9858" xr:uid="{8500F367-5722-450A-8CBC-C0D6B08C37A8}"/>
    <cellStyle name="Normal 7 4 3 9 2 2" xfId="19833" xr:uid="{DF8502D6-07C8-46CD-B7FD-CB626CAD160A}"/>
    <cellStyle name="Normal 7 4 3 9 3" xfId="12448" xr:uid="{990B7B66-E139-47C6-BC6C-20926639063E}"/>
    <cellStyle name="Normal 7 4 3 9 3 2" xfId="22666" xr:uid="{A510D9C5-21BC-42F8-943F-75E18403F99D}"/>
    <cellStyle name="Normal 7 4 3 9 4" xfId="17000" xr:uid="{2C4CB2E9-FD6A-4B78-868C-29ECD62025E9}"/>
    <cellStyle name="Normal 7 4 4" xfId="1638" xr:uid="{00000000-0005-0000-0000-000066060000}"/>
    <cellStyle name="Normal 7 4 4 10" xfId="8193" xr:uid="{B0717118-A105-4C7B-8BD4-433573F4A4A6}"/>
    <cellStyle name="Normal 7 4 4 10 2" xfId="15351" xr:uid="{C446C684-4BEC-478E-80EB-8FB42492C5EC}"/>
    <cellStyle name="Normal 7 4 4 11" xfId="8821" xr:uid="{3EBCE5ED-4C9A-4125-8165-6F73A1A9AD20}"/>
    <cellStyle name="Normal 7 4 4 11 2" xfId="18184" xr:uid="{E886AF87-2316-488A-9FFC-DB632F85E022}"/>
    <cellStyle name="Normal 7 4 4 12" xfId="10877" xr:uid="{FA4B6B18-1872-4C69-A483-8C58FB70C04C}"/>
    <cellStyle name="Normal 7 4 4 12 2" xfId="21017" xr:uid="{A38B6043-94DA-4959-A4C0-A1953468FCAB}"/>
    <cellStyle name="Normal 7 4 4 13" xfId="25833" xr:uid="{02996E2A-BBA8-4BAB-92B1-71200FF60770}"/>
    <cellStyle name="Normal 7 4 4 14" xfId="13024" xr:uid="{D4DC57E8-F8A2-4AB1-91C2-FFCD60ED565A}"/>
    <cellStyle name="Normal 7 4 4 2" xfId="1639" xr:uid="{00000000-0005-0000-0000-000067060000}"/>
    <cellStyle name="Normal 7 4 4 2 10" xfId="8822" xr:uid="{30C5C0A9-411C-406C-9586-B7C05595D4FA}"/>
    <cellStyle name="Normal 7 4 4 2 10 2" xfId="18185" xr:uid="{9F2DC790-2641-4E85-9A05-7CB0DBD5E235}"/>
    <cellStyle name="Normal 7 4 4 2 11" xfId="10878" xr:uid="{B18A7AB9-D20A-4AF6-88B6-EF52D1120742}"/>
    <cellStyle name="Normal 7 4 4 2 11 2" xfId="21018" xr:uid="{DC0ADB9C-C232-40AC-9C6B-974481D0135F}"/>
    <cellStyle name="Normal 7 4 4 2 12" xfId="24046" xr:uid="{7B7962F3-55E0-4B63-B27D-C787EF05D306}"/>
    <cellStyle name="Normal 7 4 4 2 13" xfId="13084" xr:uid="{7F1F2490-4EDA-4A4A-BB4F-81002E7673D2}"/>
    <cellStyle name="Normal 7 4 4 2 2" xfId="1640" xr:uid="{00000000-0005-0000-0000-000068060000}"/>
    <cellStyle name="Normal 7 4 4 2 2 10" xfId="13649" xr:uid="{DD4022D7-1B15-4F69-A1FC-C352568C2173}"/>
    <cellStyle name="Normal 7 4 4 2 2 2" xfId="2283" xr:uid="{F3448CBD-EF57-4DBB-AE7A-2956973C20E4}"/>
    <cellStyle name="Normal 7 4 4 2 2 2 2" xfId="2712" xr:uid="{D171331B-A680-46C4-944B-FFE3AEA93298}"/>
    <cellStyle name="Normal 7 4 4 2 2 2 2 2" xfId="7709" xr:uid="{0036530B-AC9E-48E6-9FBF-DD5DE9148173}"/>
    <cellStyle name="Normal 7 4 4 2 2 2 2 2 2" xfId="28076" xr:uid="{AC19AAA2-71DE-4D12-8929-A4E253B1E742}"/>
    <cellStyle name="Normal 7 4 4 2 2 2 2 2 3" xfId="16686" xr:uid="{AC4BC78B-145B-4A53-9A1B-98D1BBCF74A9}"/>
    <cellStyle name="Normal 7 4 4 2 2 2 2 3" xfId="6559" xr:uid="{82E4EDAF-22F5-47DD-A9CC-EEB37C08AE57}"/>
    <cellStyle name="Normal 7 4 4 2 2 2 2 3 2" xfId="19519" xr:uid="{6F3A52BB-AC72-4EC7-A137-C73380CF7765}"/>
    <cellStyle name="Normal 7 4 4 2 2 2 2 4" xfId="12138" xr:uid="{107336FC-7665-4D53-B04B-8C36F7E22A16}"/>
    <cellStyle name="Normal 7 4 4 2 2 2 2 4 2" xfId="22352" xr:uid="{503F2480-C614-4E01-9F5F-F94BF4053110}"/>
    <cellStyle name="Normal 7 4 4 2 2 2 2 5" xfId="25821" xr:uid="{28911F23-0403-43D9-A21B-139ECCB0D091}"/>
    <cellStyle name="Normal 7 4 4 2 2 2 2 6" xfId="14649" xr:uid="{FD2A0197-2E63-45E7-BD0D-B486AC4F2ABD}"/>
    <cellStyle name="Normal 7 4 4 2 2 2 3" xfId="4792" xr:uid="{2CBD2702-E0A5-405D-8344-3D27E00B160D}"/>
    <cellStyle name="Normal 7 4 4 2 2 2 3 2" xfId="10073" xr:uid="{8DF1B2A4-63D1-4896-ACFF-766B5346AD55}"/>
    <cellStyle name="Normal 7 4 4 2 2 2 3 2 2" xfId="29533" xr:uid="{5090E6C3-171F-4319-A044-84C422C7D59F}"/>
    <cellStyle name="Normal 7 4 4 2 2 2 3 2 3" xfId="20126" xr:uid="{1C91CB64-362B-4664-B6FD-AB19CDCB54AF}"/>
    <cellStyle name="Normal 7 4 4 2 2 2 3 3" xfId="12741" xr:uid="{5714A11B-8898-4F07-A95E-259B6444A080}"/>
    <cellStyle name="Normal 7 4 4 2 2 2 3 3 2" xfId="22959" xr:uid="{4C8E8A1D-C4E7-46A1-8D90-A5B3A5942881}"/>
    <cellStyle name="Normal 7 4 4 2 2 2 3 4" xfId="26039" xr:uid="{85C5F545-257E-4E0E-9F6E-760A4B10C31E}"/>
    <cellStyle name="Normal 7 4 4 2 2 2 3 5" xfId="17293" xr:uid="{D16F3819-E672-476D-ACB6-FB1195D1E6BE}"/>
    <cellStyle name="Normal 7 4 4 2 2 2 4" xfId="6153" xr:uid="{08EFD431-5539-4CEF-A56C-07C5EBB14ADF}"/>
    <cellStyle name="Normal 7 4 4 2 2 2 4 2" xfId="28789" xr:uid="{D25E96FA-8AEF-444E-855B-A25250BC9EAA}"/>
    <cellStyle name="Normal 7 4 4 2 2 2 4 3" xfId="16108" xr:uid="{44A5171B-6AF2-4F42-A524-954C631B8791}"/>
    <cellStyle name="Normal 7 4 4 2 2 2 5" xfId="9422" xr:uid="{82E8F309-C276-4CFC-B523-F5E12762F46A}"/>
    <cellStyle name="Normal 7 4 4 2 2 2 5 2" xfId="18941" xr:uid="{03D6D26C-7446-4078-9EC9-0DF8D173A496}"/>
    <cellStyle name="Normal 7 4 4 2 2 2 6" xfId="11596" xr:uid="{9E45C910-2A00-4947-B6AF-B1C3E0C2E40A}"/>
    <cellStyle name="Normal 7 4 4 2 2 2 6 2" xfId="21774" xr:uid="{8F36CD15-1C33-4416-83E9-0C793A858649}"/>
    <cellStyle name="Normal 7 4 4 2 2 2 7" xfId="23717" xr:uid="{B55487E8-0B69-4189-8E5E-6137622FB12C}"/>
    <cellStyle name="Normal 7 4 4 2 2 2 8" xfId="13916" xr:uid="{5BEA16A4-8DBA-4AB6-8257-171D6F06CC41}"/>
    <cellStyle name="Normal 7 4 4 2 2 3" xfId="2713" xr:uid="{3E064EE3-B847-4375-BA36-1FA4E938B3C5}"/>
    <cellStyle name="Normal 7 4 4 2 2 3 2" xfId="4983" xr:uid="{26DDC791-BA5D-4E72-83F9-8E1D6C95AB8E}"/>
    <cellStyle name="Normal 7 4 4 2 2 3 2 2" xfId="10254" xr:uid="{C430E998-3F47-46F5-86B3-02C716B40867}"/>
    <cellStyle name="Normal 7 4 4 2 2 3 2 2 2" xfId="20343" xr:uid="{C9B2AB6D-87A3-4EBA-9892-5B3D4D5E7317}"/>
    <cellStyle name="Normal 7 4 4 2 2 3 2 3" xfId="12932" xr:uid="{FBD38871-9DFD-4A52-9A77-32E47F2004C6}"/>
    <cellStyle name="Normal 7 4 4 2 2 3 2 3 2" xfId="23176" xr:uid="{A8D149D0-AF04-4C04-ADC3-2AF91DB5B903}"/>
    <cellStyle name="Normal 7 4 4 2 2 3 2 4" xfId="28795" xr:uid="{37499CE6-F09A-4879-9DF4-632455541DA0}"/>
    <cellStyle name="Normal 7 4 4 2 2 3 2 5" xfId="17510" xr:uid="{2095915D-48CE-40A7-87C5-77A8795C86AA}"/>
    <cellStyle name="Normal 7 4 4 2 2 3 3" xfId="6560" xr:uid="{BF856C2A-C372-4D18-AAEE-ED623C231300}"/>
    <cellStyle name="Normal 7 4 4 2 2 3 3 2" xfId="16687" xr:uid="{9BEDF93D-C7B6-441C-B693-7C9C184EC09A}"/>
    <cellStyle name="Normal 7 4 4 2 2 3 4" xfId="9629" xr:uid="{9E3B390C-CEFF-4BC3-BD2E-5C552058086E}"/>
    <cellStyle name="Normal 7 4 4 2 2 3 4 2" xfId="19520" xr:uid="{7D9C721A-E24E-4AB3-9B07-423616D725D4}"/>
    <cellStyle name="Normal 7 4 4 2 2 3 5" xfId="12139" xr:uid="{FB52736D-33DA-4EB6-9480-B71C8E733546}"/>
    <cellStyle name="Normal 7 4 4 2 2 3 5 2" xfId="22353" xr:uid="{0D263E3B-1E64-46A1-A49C-4F05BDEC542D}"/>
    <cellStyle name="Normal 7 4 4 2 2 3 6" xfId="23641" xr:uid="{8639838F-4CED-461C-9D43-189B5A16ACD8}"/>
    <cellStyle name="Normal 7 4 4 2 2 3 7" xfId="14650" xr:uid="{0AC1F7C0-2FDC-40BB-AAE5-7E6A1F125440}"/>
    <cellStyle name="Normal 7 4 4 2 2 4" xfId="2711" xr:uid="{D79C3E54-ED9D-47BA-9734-332804FB459A}"/>
    <cellStyle name="Normal 7 4 4 2 2 4 2" xfId="7708" xr:uid="{0120D9AC-A2BC-4CF4-8205-A530DA919F03}"/>
    <cellStyle name="Normal 7 4 4 2 2 4 2 2" xfId="28008" xr:uid="{F420A698-695E-4ABD-9720-60741D32AB65}"/>
    <cellStyle name="Normal 7 4 4 2 2 4 2 3" xfId="16685" xr:uid="{98D682A1-2C9D-4CD5-A8EE-2475ED54C892}"/>
    <cellStyle name="Normal 7 4 4 2 2 4 3" xfId="6558" xr:uid="{FD787AE1-C675-4031-94F2-C694E60BB7E1}"/>
    <cellStyle name="Normal 7 4 4 2 2 4 3 2" xfId="19518" xr:uid="{34A53E35-A818-4122-99DF-C7220DDE2403}"/>
    <cellStyle name="Normal 7 4 4 2 2 4 4" xfId="12137" xr:uid="{02EA771F-8B8B-409B-A60F-30712B3205DB}"/>
    <cellStyle name="Normal 7 4 4 2 2 4 4 2" xfId="22351" xr:uid="{18C159BD-2D17-4CFC-8895-33733490FA25}"/>
    <cellStyle name="Normal 7 4 4 2 2 4 5" xfId="25003" xr:uid="{FB7B7797-9741-4AEE-BD51-B360DE6CB89E}"/>
    <cellStyle name="Normal 7 4 4 2 2 4 6" xfId="14648" xr:uid="{433A6B38-DEEA-4FDE-A101-484C61E4A71B}"/>
    <cellStyle name="Normal 7 4 4 2 2 5" xfId="4666" xr:uid="{9D9B5796-BA2F-4CBF-8F20-DA1A23AF5637}"/>
    <cellStyle name="Normal 7 4 4 2 2 5 2" xfId="7084" xr:uid="{B2674F04-D07F-4C1D-9049-44F58487C4AD}"/>
    <cellStyle name="Normal 7 4 4 2 2 5 2 2" xfId="29435" xr:uid="{3F526788-C710-4CF3-BAE3-04BE5072675A}"/>
    <cellStyle name="Normal 7 4 4 2 2 5 2 3" xfId="20000" xr:uid="{877B26C8-3E3A-4356-A151-9976A157501D}"/>
    <cellStyle name="Normal 7 4 4 2 2 5 3" xfId="12615" xr:uid="{D76D3B63-BB29-4D13-8583-33BF770F68C4}"/>
    <cellStyle name="Normal 7 4 4 2 2 5 3 2" xfId="22833" xr:uid="{EEFB0FA6-474F-4A91-8FC8-ABA383D13F12}"/>
    <cellStyle name="Normal 7 4 4 2 2 5 4" xfId="23686" xr:uid="{C77299BD-67B3-415E-A62C-C4B6EA53EFB8}"/>
    <cellStyle name="Normal 7 4 4 2 2 5 5" xfId="17167" xr:uid="{9FC6D957-2063-4331-BC3B-B31CAA12EA01}"/>
    <cellStyle name="Normal 7 4 4 2 2 6" xfId="5526" xr:uid="{E0DCFAAB-2D79-48C7-8FB2-9E3E2D44716E}"/>
    <cellStyle name="Normal 7 4 4 2 2 6 2" xfId="26573" xr:uid="{B01BC6BB-01A3-477A-B625-299F57F1B065}"/>
    <cellStyle name="Normal 7 4 4 2 2 6 3" xfId="15353" xr:uid="{B110C985-6C53-4B5F-8105-23FC777AF95F}"/>
    <cellStyle name="Normal 7 4 4 2 2 7" xfId="8823" xr:uid="{BE1ABDFA-71A5-418F-9385-7A5A10F92A78}"/>
    <cellStyle name="Normal 7 4 4 2 2 7 2" xfId="18186" xr:uid="{C696C428-28D6-41B3-B1A6-4E42A7D18B8A}"/>
    <cellStyle name="Normal 7 4 4 2 2 8" xfId="10879" xr:uid="{03C4213A-D167-4404-87CE-58746AEB1701}"/>
    <cellStyle name="Normal 7 4 4 2 2 8 2" xfId="21019" xr:uid="{4CA6D54A-B036-4D05-96CE-97423BA224E0}"/>
    <cellStyle name="Normal 7 4 4 2 2 9" xfId="24990" xr:uid="{FC8C9E28-3A66-4DBE-9955-EF533396CE28}"/>
    <cellStyle name="Normal 7 4 4 2 3" xfId="2282" xr:uid="{CF669554-2B3E-456A-B870-8D1F4D88444C}"/>
    <cellStyle name="Normal 7 4 4 2 3 2" xfId="2714" xr:uid="{275345EB-86D7-4F18-A4BC-D85B0A3318DE}"/>
    <cellStyle name="Normal 7 4 4 2 3 2 2" xfId="7710" xr:uid="{C93CCE73-79C5-4749-9323-9DDD948EF0A0}"/>
    <cellStyle name="Normal 7 4 4 2 3 2 2 2" xfId="28839" xr:uid="{0A8656A1-B3FE-4E26-B190-E13C993D7FC0}"/>
    <cellStyle name="Normal 7 4 4 2 3 2 2 3" xfId="16688" xr:uid="{3526A9BE-B8FD-4DB6-8E6F-CFBDF2AF47CB}"/>
    <cellStyle name="Normal 7 4 4 2 3 2 3" xfId="6561" xr:uid="{976B196D-2BC2-4C5C-9F1C-2433090F4585}"/>
    <cellStyle name="Normal 7 4 4 2 3 2 3 2" xfId="19521" xr:uid="{63BAEF90-563E-49E8-9A8D-5766341B253F}"/>
    <cellStyle name="Normal 7 4 4 2 3 2 4" xfId="12140" xr:uid="{6A1A69CB-E071-4CF4-87F4-D6EECB4505D3}"/>
    <cellStyle name="Normal 7 4 4 2 3 2 4 2" xfId="22354" xr:uid="{FFC2AB5C-C9AF-4239-8EEF-390EF173016F}"/>
    <cellStyle name="Normal 7 4 4 2 3 2 5" xfId="25028" xr:uid="{9EC530D2-D2D0-425A-8F8C-CC06FD17DA4C}"/>
    <cellStyle name="Normal 7 4 4 2 3 2 6" xfId="14651" xr:uid="{21443620-C871-44BE-B3CA-E555B0150358}"/>
    <cellStyle name="Normal 7 4 4 2 3 3" xfId="4791" xr:uid="{5252B425-EBBF-44F0-8EAF-DF3AE9CE5657}"/>
    <cellStyle name="Normal 7 4 4 2 3 3 2" xfId="10072" xr:uid="{7CA38A03-8FC3-4279-BF17-31382E33822F}"/>
    <cellStyle name="Normal 7 4 4 2 3 3 2 2" xfId="29532" xr:uid="{6D3A8B5E-5992-4E3E-8557-4EB091362162}"/>
    <cellStyle name="Normal 7 4 4 2 3 3 2 3" xfId="20125" xr:uid="{96017BF2-6FD9-4710-95C8-B6DEDB71ED65}"/>
    <cellStyle name="Normal 7 4 4 2 3 3 3" xfId="12740" xr:uid="{0F064D83-CF0C-47FE-8BC6-BCD0F43FCB73}"/>
    <cellStyle name="Normal 7 4 4 2 3 3 3 2" xfId="22958" xr:uid="{B7EBEF90-3FAE-4A0E-87DD-4B4477DF825D}"/>
    <cellStyle name="Normal 7 4 4 2 3 3 4" xfId="23643" xr:uid="{D7671038-E8D8-499D-AA47-6B65B29F3EB3}"/>
    <cellStyle name="Normal 7 4 4 2 3 3 5" xfId="17292" xr:uid="{AA411E85-9ECD-40D0-B20F-96620EDC94A0}"/>
    <cellStyle name="Normal 7 4 4 2 3 4" xfId="6152" xr:uid="{C77BFE71-BDB3-4258-B285-B9700AD2DD54}"/>
    <cellStyle name="Normal 7 4 4 2 3 4 2" xfId="28022" xr:uid="{45456BAC-95FB-4FFA-843B-042132C1E339}"/>
    <cellStyle name="Normal 7 4 4 2 3 4 3" xfId="16107" xr:uid="{7C30A9D9-2620-40F0-81D9-BCC009818325}"/>
    <cellStyle name="Normal 7 4 4 2 3 5" xfId="9421" xr:uid="{59CC258D-5D87-4B70-894B-496E60FACFB5}"/>
    <cellStyle name="Normal 7 4 4 2 3 5 2" xfId="18940" xr:uid="{E3810E52-88DB-403E-9A9A-A8EF23D4A56A}"/>
    <cellStyle name="Normal 7 4 4 2 3 6" xfId="11595" xr:uid="{43B0CACE-EAC5-42CF-813E-BFC29364B0C8}"/>
    <cellStyle name="Normal 7 4 4 2 3 6 2" xfId="21773" xr:uid="{13D89174-506C-4360-B7A3-B729A8C9AE4D}"/>
    <cellStyle name="Normal 7 4 4 2 3 7" xfId="23489" xr:uid="{BE92DF57-DF4B-43A1-89E8-D432559837FA}"/>
    <cellStyle name="Normal 7 4 4 2 3 8" xfId="13915" xr:uid="{FAD8408A-F1F0-4CEE-B57D-8DFA6783E924}"/>
    <cellStyle name="Normal 7 4 4 2 4" xfId="2715" xr:uid="{B6626534-CA6E-4853-8181-EAE958F5ED7F}"/>
    <cellStyle name="Normal 7 4 4 2 4 2" xfId="4984" xr:uid="{8666C4FB-5E1C-4AAF-9FEB-EBD108A24B3A}"/>
    <cellStyle name="Normal 7 4 4 2 4 2 2" xfId="10255" xr:uid="{5D61C14B-F241-4A4D-AC92-CF01245F5B5C}"/>
    <cellStyle name="Normal 7 4 4 2 4 2 2 2" xfId="20344" xr:uid="{324F97C3-C8C1-48F0-93F0-FB0D08DFD9EF}"/>
    <cellStyle name="Normal 7 4 4 2 4 2 3" xfId="12933" xr:uid="{86677090-7623-4D51-B210-43DB02F17E33}"/>
    <cellStyle name="Normal 7 4 4 2 4 2 3 2" xfId="23177" xr:uid="{A7690C2F-1073-4867-BEC2-0EE2FAAFDFA7}"/>
    <cellStyle name="Normal 7 4 4 2 4 2 4" xfId="26429" xr:uid="{68723261-3DA4-41CE-97A3-4434567E4BFF}"/>
    <cellStyle name="Normal 7 4 4 2 4 2 5" xfId="17511" xr:uid="{A69546BE-B9C7-4720-B6EF-7C1B316D3192}"/>
    <cellStyle name="Normal 7 4 4 2 4 3" xfId="6562" xr:uid="{051FF457-B90C-4AF4-8DFD-688483D4EB8C}"/>
    <cellStyle name="Normal 7 4 4 2 4 3 2" xfId="16689" xr:uid="{C12AA6D2-CCE3-401D-AD6C-43A647C93AB6}"/>
    <cellStyle name="Normal 7 4 4 2 4 4" xfId="9630" xr:uid="{F8272473-6DB8-4A0D-AE9A-63DD0B16163A}"/>
    <cellStyle name="Normal 7 4 4 2 4 4 2" xfId="19522" xr:uid="{45761EDA-5CF5-460C-9AE0-DD83140A008F}"/>
    <cellStyle name="Normal 7 4 4 2 4 5" xfId="12141" xr:uid="{237BE06D-AC0C-451B-8A3F-D95F646BC70E}"/>
    <cellStyle name="Normal 7 4 4 2 4 5 2" xfId="22355" xr:uid="{FE615072-0689-4B71-B4C6-866D032D53F9}"/>
    <cellStyle name="Normal 7 4 4 2 4 6" xfId="23309" xr:uid="{99B93B23-C45C-4050-BF88-44969D63AABE}"/>
    <cellStyle name="Normal 7 4 4 2 4 7" xfId="14652" xr:uid="{7CA679CB-0878-4785-AC7A-4F856D4D5701}"/>
    <cellStyle name="Normal 7 4 4 2 5" xfId="2710" xr:uid="{E189A412-C212-4B97-9460-D41DC203F8F2}"/>
    <cellStyle name="Normal 7 4 4 2 5 2" xfId="7707" xr:uid="{A93D8C91-D7B2-450B-A5AA-5D119B63DA3D}"/>
    <cellStyle name="Normal 7 4 4 2 5 2 2" xfId="26910" xr:uid="{94068C17-6183-4A1F-BFC1-4961AE47DB77}"/>
    <cellStyle name="Normal 7 4 4 2 5 2 3" xfId="16684" xr:uid="{94577374-F2E6-4AE5-9C4E-5BDF976DC96D}"/>
    <cellStyle name="Normal 7 4 4 2 5 3" xfId="6557" xr:uid="{0E684D67-360D-4892-B523-ED6BA780581E}"/>
    <cellStyle name="Normal 7 4 4 2 5 3 2" xfId="19517" xr:uid="{9E1B6C6C-48D4-4A36-A87A-A8DAE9CB4055}"/>
    <cellStyle name="Normal 7 4 4 2 5 4" xfId="12136" xr:uid="{7C4D691D-9375-43B1-8B65-32B9C1E36FF3}"/>
    <cellStyle name="Normal 7 4 4 2 5 4 2" xfId="22350" xr:uid="{12E4666F-746F-44DB-BA4C-8445F3B7462F}"/>
    <cellStyle name="Normal 7 4 4 2 5 5" xfId="25595" xr:uid="{2E1EB4DD-B44D-444F-B646-4FE00B0AC762}"/>
    <cellStyle name="Normal 7 4 4 2 5 6" xfId="14647" xr:uid="{47B5BB8A-9834-493A-91EC-B38F50A2DC14}"/>
    <cellStyle name="Normal 7 4 4 2 6" xfId="3536" xr:uid="{3DB6E895-CD96-4411-B15C-1A43C9C61C67}"/>
    <cellStyle name="Normal 7 4 4 2 6 2" xfId="7083" xr:uid="{E1454F34-6803-48B7-A337-E2E0832D5189}"/>
    <cellStyle name="Normal 7 4 4 2 6 2 2" xfId="27978" xr:uid="{4E0C87C7-C2A9-47A5-939D-C3E85602BBFF}"/>
    <cellStyle name="Normal 7 4 4 2 6 2 3" xfId="15828" xr:uid="{EFA79361-08DB-448B-91C7-2A5FB0627B39}"/>
    <cellStyle name="Normal 7 4 4 2 6 3" xfId="9190" xr:uid="{CBFE0E72-BC06-4189-8415-0C95E14D84A6}"/>
    <cellStyle name="Normal 7 4 4 2 6 3 2" xfId="18661" xr:uid="{E96035F6-2D84-40D0-9414-17493D4B1049}"/>
    <cellStyle name="Normal 7 4 4 2 6 4" xfId="11319" xr:uid="{8118D5C9-C700-4F9E-941C-86B6D1888826}"/>
    <cellStyle name="Normal 7 4 4 2 6 4 2" xfId="21494" xr:uid="{7CA948C4-B26C-4CF1-BBE5-1C16CFF20242}"/>
    <cellStyle name="Normal 7 4 4 2 6 5" xfId="24739" xr:uid="{54E471EC-73C0-4677-B897-064D3C96945F}"/>
    <cellStyle name="Normal 7 4 4 2 6 6" xfId="13546" xr:uid="{A0F41186-6B99-4F3A-A360-0E91AC2AFCE1}"/>
    <cellStyle name="Normal 7 4 4 2 7" xfId="3278" xr:uid="{CF28248C-F013-4D58-808C-FC4D3A45DA55}"/>
    <cellStyle name="Normal 7 4 4 2 7 2" xfId="8966" xr:uid="{0632C441-D1C6-46D4-890A-7C897CF31D88}"/>
    <cellStyle name="Normal 7 4 4 2 7 2 2" xfId="18357" xr:uid="{248A4E94-F08D-4F11-A347-8AEFFE6E21FF}"/>
    <cellStyle name="Normal 7 4 4 2 7 3" xfId="11039" xr:uid="{DCE9285B-1376-4B93-BA5B-41A7EFC31F84}"/>
    <cellStyle name="Normal 7 4 4 2 7 3 2" xfId="21190" xr:uid="{2A42D237-7210-4E20-9030-E7394AC56FE8}"/>
    <cellStyle name="Normal 7 4 4 2 7 4" xfId="23353" xr:uid="{63391275-DB90-4DD9-8217-1602DE2C661B}"/>
    <cellStyle name="Normal 7 4 4 2 7 5" xfId="15524" xr:uid="{088C1A78-7AED-4CA1-9267-2C1A6727B990}"/>
    <cellStyle name="Normal 7 4 4 2 8" xfId="4223" xr:uid="{38CC5512-99A6-44D4-B24C-6D913D50C8B2}"/>
    <cellStyle name="Normal 7 4 4 2 8 2" xfId="9672" xr:uid="{12F2E746-80FC-42DA-A151-7181D07D1309}"/>
    <cellStyle name="Normal 7 4 4 2 8 2 2" xfId="19619" xr:uid="{F250672B-ECBB-44E3-BCE7-0DA12F474C95}"/>
    <cellStyle name="Normal 7 4 4 2 8 3" xfId="12236" xr:uid="{CA4CF915-8F2A-436E-841B-9AC6C9E2A709}"/>
    <cellStyle name="Normal 7 4 4 2 8 3 2" xfId="22452" xr:uid="{19729CE3-84C8-454E-9FF1-F33775D70274}"/>
    <cellStyle name="Normal 7 4 4 2 8 4" xfId="16786" xr:uid="{5077F1C1-940E-47C1-A5CE-5EC82C8DD2DC}"/>
    <cellStyle name="Normal 7 4 4 2 9" xfId="8194" xr:uid="{759C129D-3EA6-4EE8-BB13-82A137D51DFA}"/>
    <cellStyle name="Normal 7 4 4 2 9 2" xfId="15352" xr:uid="{A8C21DE6-338F-45EB-8C64-B73A129155F4}"/>
    <cellStyle name="Normal 7 4 4 3" xfId="1641" xr:uid="{00000000-0005-0000-0000-000069060000}"/>
    <cellStyle name="Normal 7 4 4 3 10" xfId="10880" xr:uid="{3F8B1B1B-5F0B-4318-A5D2-2C11CD84C567}"/>
    <cellStyle name="Normal 7 4 4 3 10 2" xfId="21020" xr:uid="{F8A0FA4E-CA1D-4DA4-A2FA-BB29CC11E8E6}"/>
    <cellStyle name="Normal 7 4 4 3 11" xfId="24581" xr:uid="{50D47D31-5F15-424F-B130-994A5DFA7630}"/>
    <cellStyle name="Normal 7 4 4 3 12" xfId="13243" xr:uid="{F6A9CC56-62AD-4FFA-8888-DA2D1E914A26}"/>
    <cellStyle name="Normal 7 4 4 3 2" xfId="2284" xr:uid="{B430E1E0-2AE5-4C32-9213-8651B3155C9A}"/>
    <cellStyle name="Normal 7 4 4 3 2 2" xfId="2717" xr:uid="{B590A6F5-EFA8-4E32-94AC-EEC263A3C6AE}"/>
    <cellStyle name="Normal 7 4 4 3 2 2 2" xfId="7712" xr:uid="{5209CAC1-F3FB-408D-B8A6-0555A782EF27}"/>
    <cellStyle name="Normal 7 4 4 3 2 2 2 2" xfId="29028" xr:uid="{771E2D82-5276-4FCF-89DE-B9614D291E30}"/>
    <cellStyle name="Normal 7 4 4 3 2 2 2 3" xfId="16691" xr:uid="{2817A0FF-FC2E-43EB-8CE7-17C9904E4FF8}"/>
    <cellStyle name="Normal 7 4 4 3 2 2 3" xfId="6564" xr:uid="{BBC93B24-62F7-48CD-A145-92C4FD27AB0A}"/>
    <cellStyle name="Normal 7 4 4 3 2 2 3 2" xfId="19524" xr:uid="{FB36045B-0A4E-4C81-911F-463E50D469F5}"/>
    <cellStyle name="Normal 7 4 4 3 2 2 4" xfId="12143" xr:uid="{5223F9E7-27AB-4FED-9365-25C08AC9C447}"/>
    <cellStyle name="Normal 7 4 4 3 2 2 4 2" xfId="22357" xr:uid="{DFB7FC4F-2FEB-4ABB-9CF9-25AB2692D023}"/>
    <cellStyle name="Normal 7 4 4 3 2 2 5" xfId="24462" xr:uid="{A3024FF5-7221-4D6C-81F7-E9E6D8E39125}"/>
    <cellStyle name="Normal 7 4 4 3 2 2 6" xfId="14654" xr:uid="{3B49427D-5DB4-4D49-A0E2-EA3040E5FF39}"/>
    <cellStyle name="Normal 7 4 4 3 2 3" xfId="4793" xr:uid="{45BD7CDE-A745-40E0-B7F3-6CAD836A5E29}"/>
    <cellStyle name="Normal 7 4 4 3 2 3 2" xfId="10074" xr:uid="{9005469A-C12B-499A-840E-D8FFBFAF96C9}"/>
    <cellStyle name="Normal 7 4 4 3 2 3 2 2" xfId="29534" xr:uid="{1A3B346C-4D44-4464-A584-0247FA74B10C}"/>
    <cellStyle name="Normal 7 4 4 3 2 3 2 3" xfId="20127" xr:uid="{800DA12C-E625-4792-B4FC-512BD15E226B}"/>
    <cellStyle name="Normal 7 4 4 3 2 3 3" xfId="12742" xr:uid="{069070FE-52F1-4B40-ABE4-BE24282F773D}"/>
    <cellStyle name="Normal 7 4 4 3 2 3 3 2" xfId="22960" xr:uid="{9C587353-C5A2-4207-A94B-249F59ADF358}"/>
    <cellStyle name="Normal 7 4 4 3 2 3 4" xfId="23892" xr:uid="{B32432B4-82AA-40EE-902E-EE182AA2DEED}"/>
    <cellStyle name="Normal 7 4 4 3 2 3 5" xfId="17294" xr:uid="{0235B195-EFE5-4FAA-BE2C-18C0E5AF85D0}"/>
    <cellStyle name="Normal 7 4 4 3 2 4" xfId="6154" xr:uid="{B4A04D9A-6EC4-4037-ABD1-556623CAF4C1}"/>
    <cellStyle name="Normal 7 4 4 3 2 4 2" xfId="28956" xr:uid="{23C043A1-D540-407D-A033-6572509016F0}"/>
    <cellStyle name="Normal 7 4 4 3 2 4 3" xfId="16109" xr:uid="{6EA0EE85-ED68-4BC5-B3BC-1605E61D4237}"/>
    <cellStyle name="Normal 7 4 4 3 2 5" xfId="9423" xr:uid="{000AB219-932E-43B2-885A-4E9114FBBDB2}"/>
    <cellStyle name="Normal 7 4 4 3 2 5 2" xfId="18942" xr:uid="{3373569C-88B6-406A-B082-E6F030BBAB19}"/>
    <cellStyle name="Normal 7 4 4 3 2 6" xfId="11597" xr:uid="{D26C4730-0EA2-4687-94BC-B402A4A60820}"/>
    <cellStyle name="Normal 7 4 4 3 2 6 2" xfId="21775" xr:uid="{578BAAB0-8E56-4A8C-A08E-425E7DF0B5C9}"/>
    <cellStyle name="Normal 7 4 4 3 2 7" xfId="25377" xr:uid="{C2FD2362-CBC0-4D9A-96D7-69A88C1AC832}"/>
    <cellStyle name="Normal 7 4 4 3 2 8" xfId="13917" xr:uid="{E38610B2-1E5E-4BA3-A64C-BB1C3C1D9068}"/>
    <cellStyle name="Normal 7 4 4 3 3" xfId="2718" xr:uid="{C27AC170-9588-4361-987C-FBF814457177}"/>
    <cellStyle name="Normal 7 4 4 3 3 2" xfId="4985" xr:uid="{9BEBF60D-277D-49B5-BE0B-DA71BD73B90A}"/>
    <cellStyle name="Normal 7 4 4 3 3 2 2" xfId="10256" xr:uid="{82086E2E-F841-4034-AC0D-A04AE6631C82}"/>
    <cellStyle name="Normal 7 4 4 3 3 2 2 2" xfId="29679" xr:uid="{EF02819A-3C0F-4DAF-B0C4-0E12489A1F5F}"/>
    <cellStyle name="Normal 7 4 4 3 3 2 2 3" xfId="20345" xr:uid="{E19CDBA1-7B71-415E-A993-69D3D8116CC7}"/>
    <cellStyle name="Normal 7 4 4 3 3 2 3" xfId="12934" xr:uid="{AD00FE2B-90FE-4D64-8855-50C7B88D3BD8}"/>
    <cellStyle name="Normal 7 4 4 3 3 2 3 2" xfId="23178" xr:uid="{13909435-868C-4026-B7B0-58690463F756}"/>
    <cellStyle name="Normal 7 4 4 3 3 2 4" xfId="25823" xr:uid="{34CC9E9E-C354-4759-B21C-7401D51964C0}"/>
    <cellStyle name="Normal 7 4 4 3 3 2 5" xfId="17512" xr:uid="{F9BED4C8-3321-4DFB-AAD9-AA0CC652F0F5}"/>
    <cellStyle name="Normal 7 4 4 3 3 3" xfId="6565" xr:uid="{C1E9C761-8399-4FC1-B969-017BDD29F3F2}"/>
    <cellStyle name="Normal 7 4 4 3 3 3 2" xfId="28764" xr:uid="{6976D66E-F5B6-41A2-B5DB-B2D8745AA213}"/>
    <cellStyle name="Normal 7 4 4 3 3 3 3" xfId="16692" xr:uid="{FAAD8068-1245-4E6D-9B1B-7B091C6D3362}"/>
    <cellStyle name="Normal 7 4 4 3 3 4" xfId="9631" xr:uid="{96B88C29-AA6C-4D77-B815-C5BADB981EAF}"/>
    <cellStyle name="Normal 7 4 4 3 3 4 2" xfId="19525" xr:uid="{7BA03550-BABE-44FC-8444-F7CB328F0870}"/>
    <cellStyle name="Normal 7 4 4 3 3 5" xfId="12144" xr:uid="{7DACD48C-639D-4D4C-B274-5FD0877B2B99}"/>
    <cellStyle name="Normal 7 4 4 3 3 5 2" xfId="22358" xr:uid="{05A01CFB-AA3E-46AA-B3E5-1A0C49CD7944}"/>
    <cellStyle name="Normal 7 4 4 3 3 6" xfId="25640" xr:uid="{00E4BBB0-65F5-4027-BAC6-B8265602043C}"/>
    <cellStyle name="Normal 7 4 4 3 3 7" xfId="14655" xr:uid="{779B452B-2933-4511-9E27-D186CCE30860}"/>
    <cellStyle name="Normal 7 4 4 3 4" xfId="2716" xr:uid="{B2590625-FD5B-4030-A191-352B918DAFE2}"/>
    <cellStyle name="Normal 7 4 4 3 4 2" xfId="7711" xr:uid="{ACCB1BD3-BB4F-4A50-A707-B087B9E66BA2}"/>
    <cellStyle name="Normal 7 4 4 3 4 2 2" xfId="26862" xr:uid="{AB8E96BD-63C5-459B-ACB7-A10BA4EE2ADF}"/>
    <cellStyle name="Normal 7 4 4 3 4 2 3" xfId="16690" xr:uid="{4048AC11-65F2-4B50-9A19-DCD580678B45}"/>
    <cellStyle name="Normal 7 4 4 3 4 3" xfId="6563" xr:uid="{15F7CFA6-6D84-4F6A-B29B-9223BC0AE400}"/>
    <cellStyle name="Normal 7 4 4 3 4 3 2" xfId="19523" xr:uid="{701E68ED-4D1F-4740-ACA1-123F43905140}"/>
    <cellStyle name="Normal 7 4 4 3 4 4" xfId="12142" xr:uid="{67DC170E-7DAF-44FB-81EF-FA5B6443B966}"/>
    <cellStyle name="Normal 7 4 4 3 4 4 2" xfId="22356" xr:uid="{039C81C7-A6D5-4239-AE2A-92C24ED832B7}"/>
    <cellStyle name="Normal 7 4 4 3 4 5" xfId="23978" xr:uid="{BA8CE4A2-34ED-4559-979B-146A20714C84}"/>
    <cellStyle name="Normal 7 4 4 3 4 6" xfId="14653" xr:uid="{CB574E14-9E64-4711-903D-A4C5E093F415}"/>
    <cellStyle name="Normal 7 4 4 3 5" xfId="3563" xr:uid="{E2A7884F-0CB9-4E06-A644-191663113F59}"/>
    <cellStyle name="Normal 7 4 4 3 5 2" xfId="7085" xr:uid="{FCED8697-AE0D-4A19-AA11-8C3F5FD55441}"/>
    <cellStyle name="Normal 7 4 4 3 5 2 2" xfId="27557" xr:uid="{32F25F49-3908-4599-AE21-A02BE62F1049}"/>
    <cellStyle name="Normal 7 4 4 3 5 2 3" xfId="15871" xr:uid="{86D39A81-CCBC-42E1-9BA2-B3F2EBA539A8}"/>
    <cellStyle name="Normal 7 4 4 3 5 3" xfId="9217" xr:uid="{20E9E585-FCF5-4586-8351-60F9CA507CC0}"/>
    <cellStyle name="Normal 7 4 4 3 5 3 2" xfId="18704" xr:uid="{552C1389-AEE8-4389-9645-1C718503C821}"/>
    <cellStyle name="Normal 7 4 4 3 5 4" xfId="11360" xr:uid="{B3150B06-A9DA-4D3B-91F0-A528AC92525A}"/>
    <cellStyle name="Normal 7 4 4 3 5 4 2" xfId="21537" xr:uid="{4578C14C-6D76-4738-884D-6854D179A58C}"/>
    <cellStyle name="Normal 7 4 4 3 5 5" xfId="25758" xr:uid="{CEDBFFE8-D45F-4EA4-BBB3-C9F7BD16B1C6}"/>
    <cellStyle name="Normal 7 4 4 3 5 6" xfId="13589" xr:uid="{F42AD6B0-22D0-48D3-80E7-00BC0514CDD1}"/>
    <cellStyle name="Normal 7 4 4 3 6" xfId="3413" xr:uid="{8A4AADFA-9260-4088-AC61-8BD4957B0EEA}"/>
    <cellStyle name="Normal 7 4 4 3 6 2" xfId="9072" xr:uid="{B04A2670-8BCE-447D-AF1C-401CAE2B0AC8}"/>
    <cellStyle name="Normal 7 4 4 3 6 2 2" xfId="18514" xr:uid="{5809062E-19CD-4ACF-BFB2-7933D4664025}"/>
    <cellStyle name="Normal 7 4 4 3 6 3" xfId="11174" xr:uid="{36B5E09E-D973-42E8-AF22-99EAC1CFC84B}"/>
    <cellStyle name="Normal 7 4 4 3 6 3 2" xfId="21347" xr:uid="{A8FAFF90-75D4-43DA-B39E-29F4D8E02DEC}"/>
    <cellStyle name="Normal 7 4 4 3 6 4" xfId="23930" xr:uid="{E7F8CF99-B528-4E12-A764-9F1B9ABB0D1B}"/>
    <cellStyle name="Normal 7 4 4 3 6 5" xfId="15681" xr:uid="{6ACAE1B9-936A-46E9-801D-9AD07CE6A158}"/>
    <cellStyle name="Normal 7 4 4 3 7" xfId="4525" xr:uid="{D2017B30-C040-4E47-80DF-73DFF4D613C2}"/>
    <cellStyle name="Normal 7 4 4 3 7 2" xfId="9884" xr:uid="{685B1E58-6CDD-473E-8E88-8997091BFE11}"/>
    <cellStyle name="Normal 7 4 4 3 7 2 2" xfId="19861" xr:uid="{2B05420A-DC7B-4DD2-A5EF-BB54BD16F78D}"/>
    <cellStyle name="Normal 7 4 4 3 7 3" xfId="12476" xr:uid="{1E9FE7BF-2A5E-4F6C-92AE-C26D04ED4AAD}"/>
    <cellStyle name="Normal 7 4 4 3 7 3 2" xfId="22694" xr:uid="{E5C870F2-0847-439C-B16C-CF135351DCDC}"/>
    <cellStyle name="Normal 7 4 4 3 7 4" xfId="17028" xr:uid="{92965F8A-5867-417A-AB85-246B150755A1}"/>
    <cellStyle name="Normal 7 4 4 3 8" xfId="8195" xr:uid="{1AAFCB4C-FE99-4283-8612-157FB25CFE0D}"/>
    <cellStyle name="Normal 7 4 4 3 8 2" xfId="15354" xr:uid="{395E14C2-1F07-449F-B1AC-9321E6C9A9F6}"/>
    <cellStyle name="Normal 7 4 4 3 9" xfId="8824" xr:uid="{2B75DE62-95F3-4D14-8BE4-69728EC8379B}"/>
    <cellStyle name="Normal 7 4 4 3 9 2" xfId="18187" xr:uid="{EE965164-4A74-4119-8A7E-0F906BD68246}"/>
    <cellStyle name="Normal 7 4 4 4" xfId="1642" xr:uid="{00000000-0005-0000-0000-00006A060000}"/>
    <cellStyle name="Normal 7 4 4 4 2" xfId="2719" xr:uid="{A8FA5D34-1C45-495F-A136-C8CA810A3C67}"/>
    <cellStyle name="Normal 7 4 4 4 2 2" xfId="7713" xr:uid="{25B0FA00-185B-4E90-87AA-38F1662BF865}"/>
    <cellStyle name="Normal 7 4 4 4 2 2 2" xfId="26287" xr:uid="{7426DBBC-895F-4235-8591-3B633B9CF50A}"/>
    <cellStyle name="Normal 7 4 4 4 2 2 3" xfId="16693" xr:uid="{F894AE84-F6DC-476F-B88D-C219B2835C3D}"/>
    <cellStyle name="Normal 7 4 4 4 2 3" xfId="6566" xr:uid="{D83B33EE-45AA-456D-8901-7C42F22732B0}"/>
    <cellStyle name="Normal 7 4 4 4 2 3 2" xfId="19526" xr:uid="{8691AF1E-5CB8-4C43-B5B8-114DEA2C081F}"/>
    <cellStyle name="Normal 7 4 4 4 2 4" xfId="12145" xr:uid="{FE47CD73-870B-4AAF-ADFE-1D52A1DCDE3D}"/>
    <cellStyle name="Normal 7 4 4 4 2 4 2" xfId="22359" xr:uid="{6B6C5D34-2D11-42E9-8128-29818EC800BD}"/>
    <cellStyle name="Normal 7 4 4 4 2 5" xfId="23364" xr:uid="{F0E02ED6-9C25-4987-95F8-45078ABC370E}"/>
    <cellStyle name="Normal 7 4 4 4 2 6" xfId="14656" xr:uid="{6BC056D5-4299-4D56-982F-D33FBB85AAC7}"/>
    <cellStyle name="Normal 7 4 4 4 3" xfId="3713" xr:uid="{91969CE0-9A90-45C4-8F72-D9272D55B9FA}"/>
    <cellStyle name="Normal 7 4 4 4 3 2" xfId="8352" xr:uid="{943CC6A4-1AB6-4E6F-8C6F-C26B069BF2D6}"/>
    <cellStyle name="Normal 7 4 4 4 3 2 2" xfId="28103" xr:uid="{340D23B6-ACC6-4821-9536-875B8C0C9FD8}"/>
    <cellStyle name="Normal 7 4 4 4 3 2 3" xfId="16106" xr:uid="{F0EC17F7-E193-470F-BD65-B3F8D9E4FD7B}"/>
    <cellStyle name="Normal 7 4 4 4 3 3" xfId="9420" xr:uid="{69449684-59C8-487E-A4E3-A953D5EDA576}"/>
    <cellStyle name="Normal 7 4 4 4 3 3 2" xfId="18939" xr:uid="{77CF732E-BF8D-4D80-830E-2D4555622113}"/>
    <cellStyle name="Normal 7 4 4 4 3 4" xfId="11594" xr:uid="{1A4B4080-D122-4CEF-A479-EDA9BED7FFA1}"/>
    <cellStyle name="Normal 7 4 4 4 3 4 2" xfId="21772" xr:uid="{ADB610E2-918F-49B8-9464-5218F1182911}"/>
    <cellStyle name="Normal 7 4 4 4 3 5" xfId="25588" xr:uid="{3AD429B4-616D-4B1A-95C1-5B1A79047060}"/>
    <cellStyle name="Normal 7 4 4 4 3 6" xfId="13914" xr:uid="{D0F8425C-82CB-43E9-BA6E-2EE59021894F}"/>
    <cellStyle name="Normal 7 4 4 4 4" xfId="4643" xr:uid="{359B2B52-6180-4C64-82F9-54C99C0DE5C3}"/>
    <cellStyle name="Normal 7 4 4 4 4 2" xfId="9967" xr:uid="{5BF1ADEF-E10C-4359-9EE9-6BAC3C4CEB30}"/>
    <cellStyle name="Normal 7 4 4 4 4 2 2" xfId="19977" xr:uid="{F3E153A1-697E-4352-9965-4267228AC1BF}"/>
    <cellStyle name="Normal 7 4 4 4 4 3" xfId="12592" xr:uid="{5BA18A43-FA18-4934-BC15-1E7F6018CC32}"/>
    <cellStyle name="Normal 7 4 4 4 4 3 2" xfId="22810" xr:uid="{472BC98F-0FEA-450C-9BA6-240915A849A8}"/>
    <cellStyle name="Normal 7 4 4 4 4 4" xfId="23511" xr:uid="{CF4FA2F1-5AC6-4063-98FD-E8480880DC5C}"/>
    <cellStyle name="Normal 7 4 4 4 4 5" xfId="17144" xr:uid="{27260E87-BAD6-46D8-8A3D-675E4918B6CB}"/>
    <cellStyle name="Normal 7 4 4 4 5" xfId="8196" xr:uid="{CA5B0D2F-0456-423A-9BD3-38CCD608F6AE}"/>
    <cellStyle name="Normal 7 4 4 4 5 2" xfId="15355" xr:uid="{A6CDA62B-6EDC-48A0-BA9D-013F44DD46C5}"/>
    <cellStyle name="Normal 7 4 4 4 6" xfId="8825" xr:uid="{02C4B2FB-EA50-40E7-99B5-01971C7668D8}"/>
    <cellStyle name="Normal 7 4 4 4 6 2" xfId="18188" xr:uid="{ACB50B38-5CDA-46BA-911B-D2C1F6922833}"/>
    <cellStyle name="Normal 7 4 4 4 7" xfId="10881" xr:uid="{EC117170-A04F-42EC-AD88-24A93BD53E8C}"/>
    <cellStyle name="Normal 7 4 4 4 7 2" xfId="21021" xr:uid="{D1058CB6-B3D3-4560-A81C-9C79F665E800}"/>
    <cellStyle name="Normal 7 4 4 4 8" xfId="25652" xr:uid="{7B416BC7-18F9-45F7-93EC-A5BC4A81D882}"/>
    <cellStyle name="Normal 7 4 4 4 9" xfId="13401" xr:uid="{0E2CB3E0-9A23-419A-8535-DFAA4599808E}"/>
    <cellStyle name="Normal 7 4 4 5" xfId="2281" xr:uid="{9DFFEC64-46D6-47EF-9D7A-6B71C7B7A38D}"/>
    <cellStyle name="Normal 7 4 4 5 2" xfId="4986" xr:uid="{1B3FD753-7C1F-4A52-BC91-7BD49146B12A}"/>
    <cellStyle name="Normal 7 4 4 5 2 2" xfId="10257" xr:uid="{DD6588A7-CDB8-48A1-B85B-63A64D05FBB0}"/>
    <cellStyle name="Normal 7 4 4 5 2 2 2" xfId="29680" xr:uid="{7AA4B06F-1C80-45F0-93AA-F289AF371528}"/>
    <cellStyle name="Normal 7 4 4 5 2 2 3" xfId="20346" xr:uid="{E352560C-995A-4095-9246-E4BBF531AAFD}"/>
    <cellStyle name="Normal 7 4 4 5 2 3" xfId="12935" xr:uid="{976EFB26-235F-46CF-AAD3-1565E098746C}"/>
    <cellStyle name="Normal 7 4 4 5 2 3 2" xfId="23179" xr:uid="{CCF6206A-69C5-4D99-8156-9EC5F2C66D3F}"/>
    <cellStyle name="Normal 7 4 4 5 2 4" xfId="25348" xr:uid="{B1D5384B-09CC-49D4-A87C-EC7D33217908}"/>
    <cellStyle name="Normal 7 4 4 5 2 5" xfId="17513" xr:uid="{A8F04346-A4E0-4340-AF97-E2B54730A9B9}"/>
    <cellStyle name="Normal 7 4 4 5 3" xfId="6151" xr:uid="{5347F17F-6AAD-4D1A-BB2C-C408D9E12CD7}"/>
    <cellStyle name="Normal 7 4 4 5 3 2" xfId="28840" xr:uid="{10896A6E-0D62-4751-A8F7-58B1324DDCBD}"/>
    <cellStyle name="Normal 7 4 4 5 3 3" xfId="16694" xr:uid="{26AC07A3-2302-4914-B8B4-D40CC4AB3F81}"/>
    <cellStyle name="Normal 7 4 4 5 4" xfId="9632" xr:uid="{EB760AC3-8A5E-426A-A97B-EB3EAE43F45B}"/>
    <cellStyle name="Normal 7 4 4 5 4 2" xfId="19527" xr:uid="{34C8C534-1A16-45B4-BEB6-8507E256E5AD}"/>
    <cellStyle name="Normal 7 4 4 5 5" xfId="12146" xr:uid="{9CD6326B-E9FB-4CC5-A4D1-25E1D488D60A}"/>
    <cellStyle name="Normal 7 4 4 5 5 2" xfId="22360" xr:uid="{7EF52233-64F5-44F9-BCF3-723D40283CFF}"/>
    <cellStyle name="Normal 7 4 4 5 6" xfId="25687" xr:uid="{45410AB0-F3D8-41F6-A479-3C491A06BECE}"/>
    <cellStyle name="Normal 7 4 4 5 7" xfId="14657" xr:uid="{913ABB56-FDE1-4D49-A728-FF40929B5455}"/>
    <cellStyle name="Normal 7 4 4 6" xfId="2421" xr:uid="{0AF798D2-A24C-4834-87A0-5C10E7A7E647}"/>
    <cellStyle name="Normal 7 4 4 6 2" xfId="7497" xr:uid="{80B2E755-0F63-4606-8E36-F3BCC9061825}"/>
    <cellStyle name="Normal 7 4 4 6 2 2" xfId="28830" xr:uid="{7434F399-91CA-49CF-A8CF-F2522CA7B762}"/>
    <cellStyle name="Normal 7 4 4 6 2 3" xfId="16226" xr:uid="{B101FBD6-1CF8-4D60-918B-DEAE073BD2FA}"/>
    <cellStyle name="Normal 7 4 4 6 3" xfId="6270" xr:uid="{88DC122F-BDFC-4B01-A077-2807D638ACE5}"/>
    <cellStyle name="Normal 7 4 4 6 3 2" xfId="19059" xr:uid="{D0EDAF40-E17A-4477-948F-15CBC997AE7F}"/>
    <cellStyle name="Normal 7 4 4 6 4" xfId="11704" xr:uid="{9A8D83C0-B850-4C3D-9502-63B0267E0CEC}"/>
    <cellStyle name="Normal 7 4 4 6 4 2" xfId="21892" xr:uid="{0F242495-0CD6-4C50-841C-B2296A354422}"/>
    <cellStyle name="Normal 7 4 4 6 5" xfId="23912" xr:uid="{1E3CA758-F739-4970-BA8C-40B70013025D}"/>
    <cellStyle name="Normal 7 4 4 6 6" xfId="14099" xr:uid="{BC71473B-C28E-44B7-9594-89C51A5355AF}"/>
    <cellStyle name="Normal 7 4 4 7" xfId="3486" xr:uid="{FC2A8793-BCCA-49F6-A4F1-2CF986B1962B}"/>
    <cellStyle name="Normal 7 4 4 7 2" xfId="7082" xr:uid="{E0AFE76E-F560-4291-B211-A2BB508A6C8E}"/>
    <cellStyle name="Normal 7 4 4 7 2 2" xfId="28962" xr:uid="{13FD28CE-0D3E-4D54-B632-6CE03EDB8D8C}"/>
    <cellStyle name="Normal 7 4 4 7 2 3" xfId="15768" xr:uid="{0E0503D9-5B37-47AA-9BC8-AE653C0D90B5}"/>
    <cellStyle name="Normal 7 4 4 7 3" xfId="9140" xr:uid="{F3AF37F1-CB0D-4EB6-9AE7-704DBD26F19D}"/>
    <cellStyle name="Normal 7 4 4 7 3 2" xfId="18601" xr:uid="{2C636977-AE58-4F0E-AED7-CB72056BB5C9}"/>
    <cellStyle name="Normal 7 4 4 7 4" xfId="11259" xr:uid="{4C18E973-10FD-4FE5-80B5-819299B23EFF}"/>
    <cellStyle name="Normal 7 4 4 7 4 2" xfId="21434" xr:uid="{F186231A-160A-4C00-A759-208B542F8412}"/>
    <cellStyle name="Normal 7 4 4 7 5" xfId="25522" xr:uid="{B34CB08A-5A74-452D-AD4E-A1946388D8C1}"/>
    <cellStyle name="Normal 7 4 4 7 6" xfId="13486" xr:uid="{3AE5F4C9-1F89-4FB9-B0D5-7D94F45002A6}"/>
    <cellStyle name="Normal 7 4 4 8" xfId="3218" xr:uid="{11C398F2-3CD9-422C-BA04-150CFFA11FFB}"/>
    <cellStyle name="Normal 7 4 4 8 2" xfId="8906" xr:uid="{9E465EF9-9B2F-4DFF-A537-E643311585E1}"/>
    <cellStyle name="Normal 7 4 4 8 2 2" xfId="18297" xr:uid="{C36F1A53-F562-4A74-85BD-0EC54EA0B111}"/>
    <cellStyle name="Normal 7 4 4 8 3" xfId="10979" xr:uid="{C1A1E0C1-71D4-4988-91FE-CACD18BEC456}"/>
    <cellStyle name="Normal 7 4 4 8 3 2" xfId="21130" xr:uid="{9052048D-D31E-4410-972A-68D4F072AFD8}"/>
    <cellStyle name="Normal 7 4 4 8 4" xfId="24885" xr:uid="{E87E3E11-E63E-49A6-BA19-4A9DEA60F8A0}"/>
    <cellStyle name="Normal 7 4 4 8 5" xfId="15464" xr:uid="{91AF677F-F277-4B19-B802-8C3E9274C51D}"/>
    <cellStyle name="Normal 7 4 4 9" xfId="4493" xr:uid="{4FA1EDDF-E4A8-43AA-9BDF-67FB599B29B8}"/>
    <cellStyle name="Normal 7 4 4 9 2" xfId="9860" xr:uid="{19C07A3E-9105-4582-A545-B749D4908CE2}"/>
    <cellStyle name="Normal 7 4 4 9 2 2" xfId="19835" xr:uid="{ADB5DE44-7A02-4E65-9FA8-0BF5155211E2}"/>
    <cellStyle name="Normal 7 4 4 9 3" xfId="12450" xr:uid="{34239059-872C-41C2-A348-EF9746E4E24D}"/>
    <cellStyle name="Normal 7 4 4 9 3 2" xfId="22668" xr:uid="{5A3017A1-A043-4367-9781-5CD63D0159EF}"/>
    <cellStyle name="Normal 7 4 4 9 4" xfId="17002" xr:uid="{04EE410E-04A7-4BA4-825A-4B26E632A531}"/>
    <cellStyle name="Normal 7 4 5" xfId="1643" xr:uid="{00000000-0005-0000-0000-00006B060000}"/>
    <cellStyle name="Normal 7 4 5 10" xfId="8197" xr:uid="{3AF4730B-E475-477C-A3A5-478537629405}"/>
    <cellStyle name="Normal 7 4 5 10 2" xfId="15356" xr:uid="{3EE3CC05-3156-4D92-993E-A6796538DFB5}"/>
    <cellStyle name="Normal 7 4 5 11" xfId="8826" xr:uid="{06E9AACC-1678-4DF9-B2F8-E4BB92DF4753}"/>
    <cellStyle name="Normal 7 4 5 11 2" xfId="18189" xr:uid="{F6A3EAF7-D6B5-4EB3-9260-832649374ECC}"/>
    <cellStyle name="Normal 7 4 5 12" xfId="10882" xr:uid="{389CD727-7646-43AB-A30D-B9B1C25AFD0B}"/>
    <cellStyle name="Normal 7 4 5 12 2" xfId="21022" xr:uid="{9A8F61E7-4B02-404A-8322-343C364F6B4B}"/>
    <cellStyle name="Normal 7 4 5 13" xfId="23771" xr:uid="{EFF999F5-5B7E-4AA4-B69C-698902552E28}"/>
    <cellStyle name="Normal 7 4 5 14" xfId="13058" xr:uid="{755D305E-602C-497C-BEF1-CB3A07E90C3E}"/>
    <cellStyle name="Normal 7 4 5 2" xfId="1644" xr:uid="{00000000-0005-0000-0000-00006C060000}"/>
    <cellStyle name="Normal 7 4 5 2 10" xfId="10883" xr:uid="{2B82DFFD-CFD6-451B-8E27-11A40ACECF45}"/>
    <cellStyle name="Normal 7 4 5 2 10 2" xfId="21023" xr:uid="{B1CDDFF5-BC40-4FE7-8697-6EDFBFE99AB8}"/>
    <cellStyle name="Normal 7 4 5 2 11" xfId="24704" xr:uid="{814F623E-3AB7-4DBD-BCF8-DB341F1609CE}"/>
    <cellStyle name="Normal 7 4 5 2 12" xfId="13244" xr:uid="{6FFF7723-DB93-408C-872C-FDED8BCD88D3}"/>
    <cellStyle name="Normal 7 4 5 2 2" xfId="1645" xr:uid="{00000000-0005-0000-0000-00006D060000}"/>
    <cellStyle name="Normal 7 4 5 2 2 2" xfId="2287" xr:uid="{0464FD2F-278F-46CB-A38D-F771C6BB3B71}"/>
    <cellStyle name="Normal 7 4 5 2 2 2 2" xfId="7419" xr:uid="{256A9190-1B68-4684-9A8B-C3FE21F4D5D1}"/>
    <cellStyle name="Normal 7 4 5 2 2 2 2 2" xfId="28108" xr:uid="{914A8180-9783-4451-ABA4-1099092876DE}"/>
    <cellStyle name="Normal 7 4 5 2 2 2 2 3" xfId="27343" xr:uid="{9AF8CABE-6430-4A31-A313-EC723E12F93A}"/>
    <cellStyle name="Normal 7 4 5 2 2 2 2 4" xfId="16696" xr:uid="{6AE5BCB8-3A4D-4CB7-BBD6-DB565FADF867}"/>
    <cellStyle name="Normal 7 4 5 2 2 2 3" xfId="6157" xr:uid="{4C4CA204-68A3-446C-B8A5-3A8E56611FC9}"/>
    <cellStyle name="Normal 7 4 5 2 2 2 3 2" xfId="29291" xr:uid="{EDC5799A-3FA3-4527-8122-2DE8810D8586}"/>
    <cellStyle name="Normal 7 4 5 2 2 2 3 3" xfId="19529" xr:uid="{0BF26AD4-AC65-4D6E-8451-C35727E7237F}"/>
    <cellStyle name="Normal 7 4 5 2 2 2 4" xfId="12148" xr:uid="{E3710D5C-436B-4FE9-B6E7-B48104AFF82F}"/>
    <cellStyle name="Normal 7 4 5 2 2 2 4 2" xfId="22362" xr:uid="{4D880D6A-857D-456A-99BD-E85C5685E518}"/>
    <cellStyle name="Normal 7 4 5 2 2 2 5" xfId="24027" xr:uid="{99442AD9-92A5-4281-A0A5-D298D79D1830}"/>
    <cellStyle name="Normal 7 4 5 2 2 2 6" xfId="14659" xr:uid="{DDD40D98-4C6A-4875-8807-104B6707DC40}"/>
    <cellStyle name="Normal 7 4 5 2 2 3" xfId="4795" xr:uid="{1DF3A881-4CC7-47D8-BB46-1F73BA26CD0C}"/>
    <cellStyle name="Normal 7 4 5 2 2 3 2" xfId="7088" xr:uid="{84D2CB31-F93B-4DC1-B7EE-A3C5CC490727}"/>
    <cellStyle name="Normal 7 4 5 2 2 3 2 2" xfId="29536" xr:uid="{A64C5C9D-A1D8-42FA-BE4E-B8EA9367B2D2}"/>
    <cellStyle name="Normal 7 4 5 2 2 3 2 3" xfId="20129" xr:uid="{35DD40FB-38CC-4C10-B5A1-36AF10430380}"/>
    <cellStyle name="Normal 7 4 5 2 2 3 3" xfId="12744" xr:uid="{0E5DFF7B-10B4-40D1-9F12-9A82C96E06C1}"/>
    <cellStyle name="Normal 7 4 5 2 2 3 3 2" xfId="22962" xr:uid="{C6F82C25-3518-4415-BAF8-2D384636EF8D}"/>
    <cellStyle name="Normal 7 4 5 2 2 3 4" xfId="24598" xr:uid="{65C5C1D3-7131-43B1-89AD-2041E7A335E5}"/>
    <cellStyle name="Normal 7 4 5 2 2 3 5" xfId="17296" xr:uid="{91BF4C32-B4AB-4F67-8285-D104346425FE}"/>
    <cellStyle name="Normal 7 4 5 2 2 4" xfId="5527" xr:uid="{E2CDCD67-1F2C-4C1B-903B-8BC12083919D}"/>
    <cellStyle name="Normal 7 4 5 2 2 4 2" xfId="27202" xr:uid="{4ACC31BA-E9B0-4829-B38F-FD618604A01B}"/>
    <cellStyle name="Normal 7 4 5 2 2 4 3" xfId="15358" xr:uid="{F1B446BF-D354-4979-8369-CC58B72871EF}"/>
    <cellStyle name="Normal 7 4 5 2 2 5" xfId="8828" xr:uid="{3369D45E-15E7-4F52-BB78-57A42B665438}"/>
    <cellStyle name="Normal 7 4 5 2 2 5 2" xfId="18191" xr:uid="{89D4E0BB-48B1-4AA1-A745-A46CB473FE65}"/>
    <cellStyle name="Normal 7 4 5 2 2 6" xfId="10884" xr:uid="{9998970B-6F44-41E0-9135-D5855464C618}"/>
    <cellStyle name="Normal 7 4 5 2 2 6 2" xfId="21024" xr:uid="{405FB222-6A50-44DC-AFBD-19F10FAF8D66}"/>
    <cellStyle name="Normal 7 4 5 2 2 7" xfId="23428" xr:uid="{5D8D2DE4-9558-42F6-914C-F50D045F1906}"/>
    <cellStyle name="Normal 7 4 5 2 2 8" xfId="13919" xr:uid="{4379DDC4-192D-4A94-BAA7-F6CBD100A06A}"/>
    <cellStyle name="Normal 7 4 5 2 3" xfId="2286" xr:uid="{3DD07F96-8618-418F-8883-29C7CDD950E7}"/>
    <cellStyle name="Normal 7 4 5 2 3 2" xfId="4987" xr:uid="{B7BCBEBF-B67E-4352-89ED-8B63F45EBF7D}"/>
    <cellStyle name="Normal 7 4 5 2 3 2 2" xfId="10258" xr:uid="{1E3CDC14-FE24-4472-8071-91316943B8B5}"/>
    <cellStyle name="Normal 7 4 5 2 3 2 2 2" xfId="29681" xr:uid="{28855D4F-B367-4727-80CC-6299A8F4E519}"/>
    <cellStyle name="Normal 7 4 5 2 3 2 2 3" xfId="20347" xr:uid="{0C560DA6-25AC-4E0F-87B9-5E27A217EAC2}"/>
    <cellStyle name="Normal 7 4 5 2 3 2 3" xfId="12936" xr:uid="{57A1639F-4C2A-46F7-A361-2BFFC0807FA0}"/>
    <cellStyle name="Normal 7 4 5 2 3 2 3 2" xfId="23180" xr:uid="{CCF2EE55-811F-480C-95E1-0F6337AF5067}"/>
    <cellStyle name="Normal 7 4 5 2 3 2 4" xfId="25824" xr:uid="{1344C1AD-0DCE-4446-BA04-0FE4CA6360DA}"/>
    <cellStyle name="Normal 7 4 5 2 3 2 5" xfId="17514" xr:uid="{13E07A8A-8C93-43C9-B05D-3DA55D5E98A4}"/>
    <cellStyle name="Normal 7 4 5 2 3 3" xfId="6156" xr:uid="{2AC43147-3CAA-4728-96A8-07138519BBA3}"/>
    <cellStyle name="Normal 7 4 5 2 3 3 2" xfId="29050" xr:uid="{D716B4E9-3306-48EB-8A0C-92211DDE2E52}"/>
    <cellStyle name="Normal 7 4 5 2 3 3 3" xfId="16697" xr:uid="{A8B69594-6DCF-42D5-B4C7-0C46BC916947}"/>
    <cellStyle name="Normal 7 4 5 2 3 4" xfId="9633" xr:uid="{CD105573-B4F2-41F5-98F2-E39F8C9D5570}"/>
    <cellStyle name="Normal 7 4 5 2 3 4 2" xfId="19530" xr:uid="{50542531-CEC7-4DC7-8FD8-285BCFCA5913}"/>
    <cellStyle name="Normal 7 4 5 2 3 5" xfId="12149" xr:uid="{837050E9-B05F-4224-9F6B-EBF3B6D26EE6}"/>
    <cellStyle name="Normal 7 4 5 2 3 5 2" xfId="22363" xr:uid="{7A81577C-7681-4E3B-A67E-27BE1BFBB688}"/>
    <cellStyle name="Normal 7 4 5 2 3 6" xfId="24434" xr:uid="{3482A10C-3C0F-455B-AC05-D6E8809699D0}"/>
    <cellStyle name="Normal 7 4 5 2 3 7" xfId="14660" xr:uid="{FF6C36FF-BF42-41B6-9467-FE1276908CD8}"/>
    <cellStyle name="Normal 7 4 5 2 4" xfId="2720" xr:uid="{438EA47A-FB01-4BC2-984A-8408ED162DB3}"/>
    <cellStyle name="Normal 7 4 5 2 4 2" xfId="7714" xr:uid="{665580AD-1850-4A6A-8E07-D0B2DC3A39D3}"/>
    <cellStyle name="Normal 7 4 5 2 4 2 2" xfId="28239" xr:uid="{191D072E-10B3-42DC-AED7-F96D56E0E567}"/>
    <cellStyle name="Normal 7 4 5 2 4 2 3" xfId="16695" xr:uid="{35F206A5-E63F-4A56-A16D-B3804E0C613E}"/>
    <cellStyle name="Normal 7 4 5 2 4 3" xfId="6567" xr:uid="{4754C1DD-4751-431F-B8F6-F4BE4209E31B}"/>
    <cellStyle name="Normal 7 4 5 2 4 3 2" xfId="19528" xr:uid="{44E1A915-2CAC-4CD3-938B-6A3CFF8AC92E}"/>
    <cellStyle name="Normal 7 4 5 2 4 4" xfId="12147" xr:uid="{621F80C7-1E22-49E6-A2E9-256C8B2F99C8}"/>
    <cellStyle name="Normal 7 4 5 2 4 4 2" xfId="22361" xr:uid="{DEEF8330-419C-49B3-A142-0A051C9DF972}"/>
    <cellStyle name="Normal 7 4 5 2 4 5" xfId="24985" xr:uid="{5FB669A6-9248-4822-90D4-3D64DC066E11}"/>
    <cellStyle name="Normal 7 4 5 2 4 6" xfId="14658" xr:uid="{46D07F6D-EA8D-431B-8144-C8ABCC53C5E8}"/>
    <cellStyle name="Normal 7 4 5 2 5" xfId="3510" xr:uid="{0A7C8585-8A64-4F15-902B-4E952262B719}"/>
    <cellStyle name="Normal 7 4 5 2 5 2" xfId="7087" xr:uid="{31364693-92FF-4F52-9425-7A88DDD4D89F}"/>
    <cellStyle name="Normal 7 4 5 2 5 2 2" xfId="26740" xr:uid="{41E5750F-66B1-48FF-93F6-9485634F57F7}"/>
    <cellStyle name="Normal 7 4 5 2 5 2 3" xfId="15802" xr:uid="{2246AF5C-62B8-45A4-A27F-F622E10364C4}"/>
    <cellStyle name="Normal 7 4 5 2 5 3" xfId="9164" xr:uid="{410C2167-D6C7-45D7-B3C2-BD7DFE968A28}"/>
    <cellStyle name="Normal 7 4 5 2 5 3 2" xfId="18635" xr:uid="{75377337-DC27-483B-94CA-2AF49B53A050}"/>
    <cellStyle name="Normal 7 4 5 2 5 4" xfId="11293" xr:uid="{D89C8828-93C4-4016-8F49-EEEE777529BA}"/>
    <cellStyle name="Normal 7 4 5 2 5 4 2" xfId="21468" xr:uid="{F270A061-2697-4981-AE70-948F98F30828}"/>
    <cellStyle name="Normal 7 4 5 2 5 5" xfId="23790" xr:uid="{B3500B1B-6967-4EDD-A66A-901ED29DB477}"/>
    <cellStyle name="Normal 7 4 5 2 5 6" xfId="13520" xr:uid="{F4A71BFB-ECB1-4190-B689-86C54712859E}"/>
    <cellStyle name="Normal 7 4 5 2 6" xfId="3414" xr:uid="{23B82868-24B5-4E50-89CD-4B96CE41E0DD}"/>
    <cellStyle name="Normal 7 4 5 2 6 2" xfId="9073" xr:uid="{902041B9-6F35-4CCE-9FCC-AA4B399BD0A9}"/>
    <cellStyle name="Normal 7 4 5 2 6 2 2" xfId="18515" xr:uid="{F19AE9DB-0AD9-4AD0-8A68-18F20F183B07}"/>
    <cellStyle name="Normal 7 4 5 2 6 3" xfId="11175" xr:uid="{AB5F9D6B-99AF-487C-B977-9FB48B430B8F}"/>
    <cellStyle name="Normal 7 4 5 2 6 3 2" xfId="21348" xr:uid="{8D9A67EA-8F93-437A-A5C1-E7D7A39DEE95}"/>
    <cellStyle name="Normal 7 4 5 2 6 4" xfId="25754" xr:uid="{9160FD02-F7CD-4CF8-8582-ECE4513F53A7}"/>
    <cellStyle name="Normal 7 4 5 2 6 5" xfId="15682" xr:uid="{D40AFC54-10BD-40B5-9603-3041AEC4C372}"/>
    <cellStyle name="Normal 7 4 5 2 7" xfId="4526" xr:uid="{DF4E0C26-ADEC-47A3-BA8B-A8501D581D34}"/>
    <cellStyle name="Normal 7 4 5 2 7 2" xfId="9885" xr:uid="{40331419-830E-4D58-8941-F336351337EB}"/>
    <cellStyle name="Normal 7 4 5 2 7 2 2" xfId="19862" xr:uid="{FD3AA5B4-5847-42D4-9F4D-04AF10859A17}"/>
    <cellStyle name="Normal 7 4 5 2 7 3" xfId="12477" xr:uid="{B8F42FE7-69A5-4892-B2AB-685E41AA1322}"/>
    <cellStyle name="Normal 7 4 5 2 7 3 2" xfId="22695" xr:uid="{5BE733B6-C623-4CB1-A58E-036B736F8C82}"/>
    <cellStyle name="Normal 7 4 5 2 7 4" xfId="17029" xr:uid="{213BD7E0-7918-4158-99B3-16E6D6DC7DAC}"/>
    <cellStyle name="Normal 7 4 5 2 8" xfId="8198" xr:uid="{AF827113-0502-4389-B7A7-73F6D8AB9709}"/>
    <cellStyle name="Normal 7 4 5 2 8 2" xfId="15357" xr:uid="{18124AA0-DE5B-4C11-A611-0017439BDC76}"/>
    <cellStyle name="Normal 7 4 5 2 9" xfId="8827" xr:uid="{01060278-45C4-48BA-894D-FBD2EA997290}"/>
    <cellStyle name="Normal 7 4 5 2 9 2" xfId="18190" xr:uid="{518BE96E-7F55-4E2B-9B05-5FFB9FEEFCAE}"/>
    <cellStyle name="Normal 7 4 5 3" xfId="1646" xr:uid="{00000000-0005-0000-0000-00006E060000}"/>
    <cellStyle name="Normal 7 4 5 3 10" xfId="25141" xr:uid="{CBBE9729-7B18-4E81-80D7-9A7E7206DB81}"/>
    <cellStyle name="Normal 7 4 5 3 11" xfId="13402" xr:uid="{B6667E71-D33E-44E6-978C-4EBD17CD5BB6}"/>
    <cellStyle name="Normal 7 4 5 3 2" xfId="2288" xr:uid="{22E8D38D-50E2-4E28-B0CE-EC34BDA9D73B}"/>
    <cellStyle name="Normal 7 4 5 3 2 2" xfId="2722" xr:uid="{52F82B7F-FD03-418A-B6B8-AE775FC3D092}"/>
    <cellStyle name="Normal 7 4 5 3 2 2 2" xfId="7716" xr:uid="{F62C9561-014A-4596-8152-C13FADDA182F}"/>
    <cellStyle name="Normal 7 4 5 3 2 2 2 2" xfId="28778" xr:uid="{EBA26A47-D46F-43EF-9B70-D7ADF4E3385E}"/>
    <cellStyle name="Normal 7 4 5 3 2 2 2 3" xfId="16699" xr:uid="{EDAF52FC-3F60-444D-8138-B1E204AE97C1}"/>
    <cellStyle name="Normal 7 4 5 3 2 2 3" xfId="6569" xr:uid="{FA20A5B6-69C6-435A-B054-833765EA3FBE}"/>
    <cellStyle name="Normal 7 4 5 3 2 2 3 2" xfId="19532" xr:uid="{0D1C9BDE-434A-40D4-B08C-BF21ACB9392C}"/>
    <cellStyle name="Normal 7 4 5 3 2 2 4" xfId="12151" xr:uid="{09E32923-E152-4CF7-A79E-CF4AC38E3CBA}"/>
    <cellStyle name="Normal 7 4 5 3 2 2 4 2" xfId="22365" xr:uid="{5A7237D5-D7E2-4B0F-A6C1-29A332E65BC4}"/>
    <cellStyle name="Normal 7 4 5 3 2 2 5" xfId="24868" xr:uid="{9C532A9E-3E9B-44CC-958A-974D2FC662D8}"/>
    <cellStyle name="Normal 7 4 5 3 2 2 6" xfId="14662" xr:uid="{0CAD84C4-953A-4A95-8EAF-A8D7687D831A}"/>
    <cellStyle name="Normal 7 4 5 3 2 3" xfId="4796" xr:uid="{4C82E146-A317-4B13-A042-CFDAC0A588A2}"/>
    <cellStyle name="Normal 7 4 5 3 2 3 2" xfId="10076" xr:uid="{A93EEE98-6A07-4A2C-93AF-AEEFE011EE8A}"/>
    <cellStyle name="Normal 7 4 5 3 2 3 2 2" xfId="29537" xr:uid="{8FB07310-F4FA-4597-9F1D-027665D7476A}"/>
    <cellStyle name="Normal 7 4 5 3 2 3 2 3" xfId="20130" xr:uid="{40B1805E-6A2A-498F-9ACC-862D337E4CA9}"/>
    <cellStyle name="Normal 7 4 5 3 2 3 3" xfId="12745" xr:uid="{91C85238-7AA0-4A10-B04B-428AD60391ED}"/>
    <cellStyle name="Normal 7 4 5 3 2 3 3 2" xfId="22963" xr:uid="{0539587A-3988-4EC0-B324-9ACA248D92B9}"/>
    <cellStyle name="Normal 7 4 5 3 2 3 4" xfId="23509" xr:uid="{7D681DE1-8732-4B75-BA41-8C9DF382257B}"/>
    <cellStyle name="Normal 7 4 5 3 2 3 5" xfId="17297" xr:uid="{DB6FDB82-9CAB-455F-83BE-77D4ADFFE64E}"/>
    <cellStyle name="Normal 7 4 5 3 2 4" xfId="6158" xr:uid="{2993F0D8-01E6-4474-8441-FFF7ACA4B1D7}"/>
    <cellStyle name="Normal 7 4 5 3 2 4 2" xfId="27004" xr:uid="{4B027521-CE38-4584-8083-A297B76E9972}"/>
    <cellStyle name="Normal 7 4 5 3 2 4 3" xfId="16110" xr:uid="{95DC527D-4CB4-42B1-9DF0-8B54CB391B2D}"/>
    <cellStyle name="Normal 7 4 5 3 2 5" xfId="9424" xr:uid="{D2E434A9-95CB-4EE8-B696-E09E7BB36D84}"/>
    <cellStyle name="Normal 7 4 5 3 2 5 2" xfId="18943" xr:uid="{45402E7B-5A2A-4CEA-81B1-FC2300F13026}"/>
    <cellStyle name="Normal 7 4 5 3 2 6" xfId="11598" xr:uid="{0414C664-25A6-48BB-978D-A6F038D3C1E9}"/>
    <cellStyle name="Normal 7 4 5 3 2 6 2" xfId="21776" xr:uid="{8512D3BB-2121-4BA2-AD87-A1FE58BEC1A6}"/>
    <cellStyle name="Normal 7 4 5 3 2 7" xfId="24106" xr:uid="{D288100A-1ABA-4089-9C54-3D3115AE3CAF}"/>
    <cellStyle name="Normal 7 4 5 3 2 8" xfId="13920" xr:uid="{25095356-3AC3-499A-898B-F4E2D941A35B}"/>
    <cellStyle name="Normal 7 4 5 3 3" xfId="2723" xr:uid="{24E728B3-5A12-4E1C-8B50-717943AF106D}"/>
    <cellStyle name="Normal 7 4 5 3 3 2" xfId="4988" xr:uid="{EF46FCF1-C2C9-4F77-ACB7-FB3D765BD187}"/>
    <cellStyle name="Normal 7 4 5 3 3 2 2" xfId="10259" xr:uid="{0DC9483D-A23F-4FD6-87F4-70CDB09B5A48}"/>
    <cellStyle name="Normal 7 4 5 3 3 2 2 2" xfId="29682" xr:uid="{85F110B8-8B2B-4967-9146-24ADA136FB4D}"/>
    <cellStyle name="Normal 7 4 5 3 3 2 2 3" xfId="20348" xr:uid="{AFC5C497-761C-4782-B508-6B1BC25007F6}"/>
    <cellStyle name="Normal 7 4 5 3 3 2 3" xfId="12937" xr:uid="{1F3FE320-0718-42FB-83C3-5AB5F40592AF}"/>
    <cellStyle name="Normal 7 4 5 3 3 2 3 2" xfId="23181" xr:uid="{5CAE1CAF-ADFA-467F-9E03-1797BE419940}"/>
    <cellStyle name="Normal 7 4 5 3 3 2 4" xfId="26265" xr:uid="{C1A5A660-6717-4450-B98C-FABB2D13903A}"/>
    <cellStyle name="Normal 7 4 5 3 3 2 5" xfId="17515" xr:uid="{26288019-98F7-4C23-ABF4-BADCA57A3733}"/>
    <cellStyle name="Normal 7 4 5 3 3 3" xfId="6570" xr:uid="{62F17125-EB34-4BF4-8D90-AF2361538AC1}"/>
    <cellStyle name="Normal 7 4 5 3 3 3 2" xfId="27381" xr:uid="{900BD21E-E33F-45F7-95C8-A79F3A4FF6D4}"/>
    <cellStyle name="Normal 7 4 5 3 3 3 3" xfId="16700" xr:uid="{862A6E5A-BD5F-48A2-BDEF-F8EBFBB0ADF9}"/>
    <cellStyle name="Normal 7 4 5 3 3 4" xfId="9634" xr:uid="{BD11C29A-9AC4-49C9-83F5-D5CAC98369A1}"/>
    <cellStyle name="Normal 7 4 5 3 3 4 2" xfId="19533" xr:uid="{91C78EE7-6F84-4D24-94B4-146F454717CF}"/>
    <cellStyle name="Normal 7 4 5 3 3 5" xfId="12152" xr:uid="{1BC3DB6C-9A4A-4A0F-B04E-6BFB4E4FB7A7}"/>
    <cellStyle name="Normal 7 4 5 3 3 5 2" xfId="22366" xr:uid="{F55CC0E6-C122-458C-AD24-4A6D367BDFB4}"/>
    <cellStyle name="Normal 7 4 5 3 3 6" xfId="25716" xr:uid="{DC5729A9-499D-4C43-9E57-6953997AF4CC}"/>
    <cellStyle name="Normal 7 4 5 3 3 7" xfId="14663" xr:uid="{A0A58E89-2C9D-4DDC-9347-7005B856F6D7}"/>
    <cellStyle name="Normal 7 4 5 3 4" xfId="2721" xr:uid="{3192F61F-D35E-4D62-AE45-04A58BF0818D}"/>
    <cellStyle name="Normal 7 4 5 3 4 2" xfId="7715" xr:uid="{417079DD-695C-41A4-84D4-EC06DBB9966A}"/>
    <cellStyle name="Normal 7 4 5 3 4 2 2" xfId="28532" xr:uid="{264C9925-B804-40F9-BA2A-1951CF924351}"/>
    <cellStyle name="Normal 7 4 5 3 4 2 3" xfId="16698" xr:uid="{306A73FB-7B6A-4523-90AA-42D8DFF66744}"/>
    <cellStyle name="Normal 7 4 5 3 4 3" xfId="6568" xr:uid="{C058FDF8-B072-43C5-A738-F08E12D67630}"/>
    <cellStyle name="Normal 7 4 5 3 4 3 2" xfId="19531" xr:uid="{DB64E2CD-BA16-4570-91D8-BCCD10BD77F9}"/>
    <cellStyle name="Normal 7 4 5 3 4 4" xfId="12150" xr:uid="{6D8D6395-6AD2-4D80-BCF8-6C9BC04E98AF}"/>
    <cellStyle name="Normal 7 4 5 3 4 4 2" xfId="22364" xr:uid="{B5846925-EE3F-44A3-A121-BF1791210EA0}"/>
    <cellStyle name="Normal 7 4 5 3 4 5" xfId="25155" xr:uid="{ACAE9210-62F0-4EE2-8120-BFBFE5C87701}"/>
    <cellStyle name="Normal 7 4 5 3 4 6" xfId="14661" xr:uid="{FC79ADA1-2E09-4000-9E9B-2E32E8B51BBD}"/>
    <cellStyle name="Normal 7 4 5 3 5" xfId="3596" xr:uid="{1BC30A4B-38A1-4E36-A889-9B947C74D5B3}"/>
    <cellStyle name="Normal 7 4 5 3 5 2" xfId="7089" xr:uid="{9A34D69D-9677-486F-AEC2-D5858F3394F9}"/>
    <cellStyle name="Normal 7 4 5 3 5 2 2" xfId="26455" xr:uid="{C32AFD43-A974-4EFE-A86F-F1A8E76A8988}"/>
    <cellStyle name="Normal 7 4 5 3 5 2 3" xfId="15905" xr:uid="{763203ED-33B7-4527-95D4-EBA203B72C9E}"/>
    <cellStyle name="Normal 7 4 5 3 5 3" xfId="9250" xr:uid="{60F8004F-4D1D-4070-8ACA-8EE18DC6DC09}"/>
    <cellStyle name="Normal 7 4 5 3 5 3 2" xfId="18738" xr:uid="{D1B4BBA0-EA54-41D3-B145-992D8923FD30}"/>
    <cellStyle name="Normal 7 4 5 3 5 4" xfId="11394" xr:uid="{7279607E-8445-47A3-A1BB-22CC1C3CD0B7}"/>
    <cellStyle name="Normal 7 4 5 3 5 4 2" xfId="21571" xr:uid="{71AE7563-19ED-4FC2-8B0D-6B4A643986C4}"/>
    <cellStyle name="Normal 7 4 5 3 5 5" xfId="23471" xr:uid="{B0F7C248-C0B4-47D3-ACD2-D56A0EC16356}"/>
    <cellStyle name="Normal 7 4 5 3 5 6" xfId="13623" xr:uid="{CB0CB65D-8C7B-48D6-A14A-3E9E4BF864BE}"/>
    <cellStyle name="Normal 7 4 5 3 6" xfId="4644" xr:uid="{3B01CC30-DCD4-48A8-B0E1-57DF0A3A88FC}"/>
    <cellStyle name="Normal 7 4 5 3 6 2" xfId="9968" xr:uid="{3ECA2880-8A06-46C2-BD07-2269B76909DF}"/>
    <cellStyle name="Normal 7 4 5 3 6 2 2" xfId="19978" xr:uid="{2C345F82-1D2C-4DC7-84D0-C15E1193D88E}"/>
    <cellStyle name="Normal 7 4 5 3 6 3" xfId="12593" xr:uid="{44C00441-4EF4-4530-A821-A0A2A309F366}"/>
    <cellStyle name="Normal 7 4 5 3 6 3 2" xfId="22811" xr:uid="{8B258558-60A0-474C-82E1-0FA03485DFB8}"/>
    <cellStyle name="Normal 7 4 5 3 6 4" xfId="24158" xr:uid="{97DA20F8-9124-45E4-9951-A931FEA3A14D}"/>
    <cellStyle name="Normal 7 4 5 3 6 5" xfId="17145" xr:uid="{475385B2-21F1-49A4-A2E7-8998C7FC6971}"/>
    <cellStyle name="Normal 7 4 5 3 7" xfId="8199" xr:uid="{F6B16E67-3E45-4BB3-A17B-AD106514590E}"/>
    <cellStyle name="Normal 7 4 5 3 7 2" xfId="15359" xr:uid="{BC4696D1-BBBB-4EC8-90E3-1980C8814F45}"/>
    <cellStyle name="Normal 7 4 5 3 8" xfId="8829" xr:uid="{2DD730D9-0F74-410C-B717-990010E67110}"/>
    <cellStyle name="Normal 7 4 5 3 8 2" xfId="18192" xr:uid="{A7FA2441-70DC-4528-B1AD-2DDDEB9F8847}"/>
    <cellStyle name="Normal 7 4 5 3 9" xfId="10885" xr:uid="{D129B5A9-37AA-4D6A-A272-698C1D04F3F7}"/>
    <cellStyle name="Normal 7 4 5 3 9 2" xfId="21025" xr:uid="{6F207698-7FDB-4C0E-95B0-5AAD42AA4451}"/>
    <cellStyle name="Normal 7 4 5 4" xfId="1647" xr:uid="{00000000-0005-0000-0000-00006F060000}"/>
    <cellStyle name="Normal 7 4 5 4 2" xfId="2724" xr:uid="{931F73E1-B5FA-4A17-A047-59E0796F26C7}"/>
    <cellStyle name="Normal 7 4 5 4 2 2" xfId="7717" xr:uid="{6B3978D6-6B18-4829-8250-AA0488ED9E34}"/>
    <cellStyle name="Normal 7 4 5 4 2 2 2" xfId="26422" xr:uid="{BEFAC8D4-623C-410D-8A38-E6627693052E}"/>
    <cellStyle name="Normal 7 4 5 4 2 2 3" xfId="16701" xr:uid="{7892EFA8-830E-4BA5-BF50-056887978FEE}"/>
    <cellStyle name="Normal 7 4 5 4 2 3" xfId="6571" xr:uid="{0054BF1A-11EB-4B69-9D6F-87D0CCAE1C39}"/>
    <cellStyle name="Normal 7 4 5 4 2 3 2" xfId="19534" xr:uid="{DE2C4DCF-1FEA-4B59-8B22-0501D9C22C65}"/>
    <cellStyle name="Normal 7 4 5 4 2 4" xfId="12153" xr:uid="{F665AA4B-C159-4016-8FB9-A1F2FB6D2610}"/>
    <cellStyle name="Normal 7 4 5 4 2 4 2" xfId="22367" xr:uid="{38DF7FD2-6E3D-40AE-8F32-99F25D08C2CE}"/>
    <cellStyle name="Normal 7 4 5 4 2 5" xfId="23370" xr:uid="{3D610A9E-043B-4FF0-8FC4-188795F889B8}"/>
    <cellStyle name="Normal 7 4 5 4 2 6" xfId="14664" xr:uid="{34CB6874-1682-45FB-AC8F-F8F0B1432CCD}"/>
    <cellStyle name="Normal 7 4 5 4 3" xfId="4794" xr:uid="{985A0FDF-2434-4546-86AF-DC7D42A114F3}"/>
    <cellStyle name="Normal 7 4 5 4 3 2" xfId="10075" xr:uid="{7AFE77B5-FE75-4B49-8E68-111186096AA3}"/>
    <cellStyle name="Normal 7 4 5 4 3 2 2" xfId="29535" xr:uid="{B3CA134C-DFE4-4C6E-BA38-A24EB96B6409}"/>
    <cellStyle name="Normal 7 4 5 4 3 2 3" xfId="20128" xr:uid="{67EA719E-ADB4-400A-8EB6-3EB960B19E7B}"/>
    <cellStyle name="Normal 7 4 5 4 3 3" xfId="12743" xr:uid="{91DF1AC7-9E03-496F-842A-F184FE89D664}"/>
    <cellStyle name="Normal 7 4 5 4 3 3 2" xfId="22961" xr:uid="{C4714D66-B620-4A5F-92C0-1AFA139AAC2E}"/>
    <cellStyle name="Normal 7 4 5 4 3 4" xfId="26014" xr:uid="{0E597C84-F7DE-4320-8A0D-6373F5A3826F}"/>
    <cellStyle name="Normal 7 4 5 4 3 5" xfId="17295" xr:uid="{4BAF4C48-BAE6-416F-8E79-12830010466D}"/>
    <cellStyle name="Normal 7 4 5 4 4" xfId="6159" xr:uid="{4B51B2E5-CCCD-4C88-A1EC-56E326E89D25}"/>
    <cellStyle name="Normal 7 4 5 4 4 2" xfId="27010" xr:uid="{F9D527D5-959B-4475-8289-5C50631A1DC8}"/>
    <cellStyle name="Normal 7 4 5 4 4 3" xfId="15360" xr:uid="{C5C79030-E792-467A-93DA-B71F6E618626}"/>
    <cellStyle name="Normal 7 4 5 4 5" xfId="8830" xr:uid="{98AD695F-4521-466E-8D7F-8617027DDB63}"/>
    <cellStyle name="Normal 7 4 5 4 5 2" xfId="18193" xr:uid="{319E4D54-A50E-4D3F-8A5E-A9B04F3DDFEF}"/>
    <cellStyle name="Normal 7 4 5 4 6" xfId="10886" xr:uid="{14DF59C1-FA76-48A0-B540-2E693C8E3114}"/>
    <cellStyle name="Normal 7 4 5 4 6 2" xfId="21026" xr:uid="{AA32F88F-77E0-4744-BAF4-DA8FE50D1946}"/>
    <cellStyle name="Normal 7 4 5 4 7" xfId="25548" xr:uid="{2C0CAB13-2AEF-49C9-82A9-36E4F2E6723D}"/>
    <cellStyle name="Normal 7 4 5 4 8" xfId="13918" xr:uid="{8FC35EB1-FE36-45BC-AAAE-DE0DA27A6234}"/>
    <cellStyle name="Normal 7 4 5 5" xfId="2285" xr:uid="{17137F20-7FA8-47EB-B062-F1959C1FFF4F}"/>
    <cellStyle name="Normal 7 4 5 5 2" xfId="4989" xr:uid="{1C55F3BB-61E5-4CC1-85C5-F79B71C3B96C}"/>
    <cellStyle name="Normal 7 4 5 5 2 2" xfId="10260" xr:uid="{F5EF9935-0F42-4111-8448-1FD5066C944F}"/>
    <cellStyle name="Normal 7 4 5 5 2 2 2" xfId="29683" xr:uid="{1D8BC98A-0B95-4722-9511-41C45FECDBDC}"/>
    <cellStyle name="Normal 7 4 5 5 2 2 3" xfId="20349" xr:uid="{5E9D7569-93F4-4B77-A1C7-11E16AC2D09D}"/>
    <cellStyle name="Normal 7 4 5 5 2 3" xfId="12938" xr:uid="{08FB24CD-4B3C-430D-BB3D-63914E166C4E}"/>
    <cellStyle name="Normal 7 4 5 5 2 3 2" xfId="23182" xr:uid="{3F2F1326-E047-4A0A-B50C-5593CF2270E9}"/>
    <cellStyle name="Normal 7 4 5 5 2 4" xfId="25519" xr:uid="{35F314F3-C9DD-4065-8CE4-371064937C51}"/>
    <cellStyle name="Normal 7 4 5 5 2 5" xfId="17516" xr:uid="{883952C2-6B3D-4F30-863F-64D226A0DD00}"/>
    <cellStyle name="Normal 7 4 5 5 3" xfId="6155" xr:uid="{2F406895-2101-4AD5-A623-A38A576A7F6E}"/>
    <cellStyle name="Normal 7 4 5 5 3 2" xfId="27865" xr:uid="{5CC0238D-2D2E-445A-8FD6-33E7938BD389}"/>
    <cellStyle name="Normal 7 4 5 5 3 3" xfId="16702" xr:uid="{135A0656-660F-4F21-863D-153C054D5EC0}"/>
    <cellStyle name="Normal 7 4 5 5 4" xfId="9635" xr:uid="{045DC9B4-CB05-48BE-B1BD-114A354C8FF8}"/>
    <cellStyle name="Normal 7 4 5 5 4 2" xfId="19535" xr:uid="{D8E38ABB-BB8E-41DD-8CFB-DA22E5007BA3}"/>
    <cellStyle name="Normal 7 4 5 5 5" xfId="12154" xr:uid="{EE80BABE-65A8-44DA-8E82-D84333CB5025}"/>
    <cellStyle name="Normal 7 4 5 5 5 2" xfId="22368" xr:uid="{C92500B7-B32F-4AEB-A45E-9469A37C6B75}"/>
    <cellStyle name="Normal 7 4 5 5 6" xfId="25138" xr:uid="{2AC95BD5-F129-4CE6-A7B4-DF6DB12AE4A3}"/>
    <cellStyle name="Normal 7 4 5 5 7" xfId="14665" xr:uid="{1DF2E3C0-47A1-4F28-8C9B-8E152E4382E1}"/>
    <cellStyle name="Normal 7 4 5 6" xfId="2422" xr:uid="{F68B87B8-04E0-4414-BBF0-A7D265C307D6}"/>
    <cellStyle name="Normal 7 4 5 6 2" xfId="7498" xr:uid="{FEC66CFE-C725-4166-BC90-FFD9DB5F9C89}"/>
    <cellStyle name="Normal 7 4 5 6 2 2" xfId="26726" xr:uid="{BCB99544-E325-41A4-98A4-9048354D5B37}"/>
    <cellStyle name="Normal 7 4 5 6 2 3" xfId="16227" xr:uid="{D4E31789-E390-44F4-9E3A-A7EDEAF37620}"/>
    <cellStyle name="Normal 7 4 5 6 3" xfId="6271" xr:uid="{E2C3E6FF-62BA-4EC0-86D6-EFE25291839A}"/>
    <cellStyle name="Normal 7 4 5 6 3 2" xfId="19060" xr:uid="{5AD08450-DFFF-4E99-9916-F4DA21553B3E}"/>
    <cellStyle name="Normal 7 4 5 6 4" xfId="11705" xr:uid="{159129CB-BAB9-45EA-A226-ED4B8256421C}"/>
    <cellStyle name="Normal 7 4 5 6 4 2" xfId="21893" xr:uid="{FBDDCB2D-8BAD-4CDB-899F-59B1933ABE20}"/>
    <cellStyle name="Normal 7 4 5 6 5" xfId="23824" xr:uid="{D17095D7-3E4C-4B76-B741-20C69E211508}"/>
    <cellStyle name="Normal 7 4 5 6 6" xfId="14100" xr:uid="{6B0A43BF-1297-4199-BED1-613A93F3B003}"/>
    <cellStyle name="Normal 7 4 5 7" xfId="3460" xr:uid="{E287C07B-B898-4797-BF5B-D75D4BB646BA}"/>
    <cellStyle name="Normal 7 4 5 7 2" xfId="7086" xr:uid="{CA6F2DED-80CF-49C7-A549-93478127E88F}"/>
    <cellStyle name="Normal 7 4 5 7 2 2" xfId="28190" xr:uid="{D83FF3C3-98FE-4167-8D6E-7409D7AA1379}"/>
    <cellStyle name="Normal 7 4 5 7 2 3" xfId="15742" xr:uid="{444400C0-E54D-4DA8-BA03-DBFBB1D46449}"/>
    <cellStyle name="Normal 7 4 5 7 3" xfId="9114" xr:uid="{CA58F345-864B-47BD-9F7C-3C6233C95344}"/>
    <cellStyle name="Normal 7 4 5 7 3 2" xfId="18575" xr:uid="{358D255C-FE1F-429D-A2BE-D7786D56AD6B}"/>
    <cellStyle name="Normal 7 4 5 7 4" xfId="11233" xr:uid="{EFFE57FB-51BB-4EAD-98EC-AC520F41DA4B}"/>
    <cellStyle name="Normal 7 4 5 7 4 2" xfId="21408" xr:uid="{C4FFE141-3345-4B12-A2F0-6304F5809A66}"/>
    <cellStyle name="Normal 7 4 5 7 5" xfId="25208" xr:uid="{F8BED1FC-A475-473E-88D6-CD470A0F35F3}"/>
    <cellStyle name="Normal 7 4 5 7 6" xfId="13460" xr:uid="{A1D84A98-8924-40FD-9494-49B5DAFC322C}"/>
    <cellStyle name="Normal 7 4 5 8" xfId="3252" xr:uid="{56E67AD7-6F12-4C7F-9692-4C9141CC9D87}"/>
    <cellStyle name="Normal 7 4 5 8 2" xfId="8940" xr:uid="{38E5A649-00DA-42B4-B1BA-8101F33A7264}"/>
    <cellStyle name="Normal 7 4 5 8 2 2" xfId="18331" xr:uid="{72DC02A1-DA3B-4F60-AF47-7CB44E006487}"/>
    <cellStyle name="Normal 7 4 5 8 3" xfId="11013" xr:uid="{FEDC20F4-8F2D-4346-9A4A-0A174AB2920E}"/>
    <cellStyle name="Normal 7 4 5 8 3 2" xfId="21164" xr:uid="{68FE9BD0-5759-4269-8937-34F9702E28A1}"/>
    <cellStyle name="Normal 7 4 5 8 4" xfId="25557" xr:uid="{20BDF548-6685-49CB-A5A3-91EC4B6F103C}"/>
    <cellStyle name="Normal 7 4 5 8 5" xfId="15498" xr:uid="{AD4AB208-BDCD-4CB8-8F9B-D7CB41BD19EE}"/>
    <cellStyle name="Normal 7 4 5 9" xfId="4494" xr:uid="{D371F4B7-20A9-4603-A6A6-5E5493A14F30}"/>
    <cellStyle name="Normal 7 4 5 9 2" xfId="9861" xr:uid="{D5028312-AF13-4580-B667-9F806D96065A}"/>
    <cellStyle name="Normal 7 4 5 9 2 2" xfId="19836" xr:uid="{3B178D17-7B6E-4656-BBB0-ACC18A04FAA4}"/>
    <cellStyle name="Normal 7 4 5 9 3" xfId="12451" xr:uid="{C6934609-2365-4B46-9550-B022481E614C}"/>
    <cellStyle name="Normal 7 4 5 9 3 2" xfId="22669" xr:uid="{7E2A2B36-5E1C-4C83-9C09-3AC50AF3216E}"/>
    <cellStyle name="Normal 7 4 5 9 4" xfId="17003" xr:uid="{91DAF884-8245-4386-BCA4-A577C87BFFBB}"/>
    <cellStyle name="Normal 7 4 6" xfId="1648" xr:uid="{00000000-0005-0000-0000-000070060000}"/>
    <cellStyle name="Normal 7 4 6 10" xfId="8831" xr:uid="{56463394-AC8A-41C1-8195-1A64CE96F77C}"/>
    <cellStyle name="Normal 7 4 6 10 2" xfId="18194" xr:uid="{735E2B8A-C2A2-4251-9DD6-49B0CD31E379}"/>
    <cellStyle name="Normal 7 4 6 11" xfId="10887" xr:uid="{7DF27BEE-FA41-456B-B857-128C36803325}"/>
    <cellStyle name="Normal 7 4 6 11 2" xfId="21027" xr:uid="{B4AB3D67-59A7-43C0-8A13-E832A91BA5A7}"/>
    <cellStyle name="Normal 7 4 6 12" xfId="24870" xr:uid="{8977FD45-1B59-47A0-860D-DC0A8C8ACDA3}"/>
    <cellStyle name="Normal 7 4 6 13" xfId="13041" xr:uid="{EEC7AABA-5B0D-45C4-8863-0AA2051EAF41}"/>
    <cellStyle name="Normal 7 4 6 2" xfId="1649" xr:uid="{00000000-0005-0000-0000-000071060000}"/>
    <cellStyle name="Normal 7 4 6 2 10" xfId="10888" xr:uid="{E267F550-FF98-4C58-AF9A-15112DC50932}"/>
    <cellStyle name="Normal 7 4 6 2 10 2" xfId="21028" xr:uid="{45BA8B90-1CF6-4E67-9822-2161F8DB7F17}"/>
    <cellStyle name="Normal 7 4 6 2 11" xfId="24994" xr:uid="{CBB4FEBA-C59C-4B5C-930C-EB84F57FCCFE}"/>
    <cellStyle name="Normal 7 4 6 2 12" xfId="13245" xr:uid="{5675C923-8064-4746-8A29-53C334F65F72}"/>
    <cellStyle name="Normal 7 4 6 2 2" xfId="1650" xr:uid="{00000000-0005-0000-0000-000072060000}"/>
    <cellStyle name="Normal 7 4 6 2 2 2" xfId="2291" xr:uid="{7AC28BF3-C7E5-4069-B74E-F3F4BB9F3883}"/>
    <cellStyle name="Normal 7 4 6 2 2 2 2" xfId="7421" xr:uid="{995894B7-B685-4A04-AFBC-FAB6348EDE7E}"/>
    <cellStyle name="Normal 7 4 6 2 2 2 2 2" xfId="28383" xr:uid="{1DD111B5-B5BC-4EA3-BB2E-005071FAEDB6}"/>
    <cellStyle name="Normal 7 4 6 2 2 2 2 3" xfId="28535" xr:uid="{8FA4E41A-EB85-4C2A-AD72-D58214EB6589}"/>
    <cellStyle name="Normal 7 4 6 2 2 2 2 4" xfId="16704" xr:uid="{B7867159-6E5B-411C-8681-7F4A4B537A7C}"/>
    <cellStyle name="Normal 7 4 6 2 2 2 3" xfId="6162" xr:uid="{E2E4121F-C167-4950-BBE3-2727B1F971ED}"/>
    <cellStyle name="Normal 7 4 6 2 2 2 3 2" xfId="29292" xr:uid="{AAA251CA-BBA1-435E-A602-9488F63547D8}"/>
    <cellStyle name="Normal 7 4 6 2 2 2 3 3" xfId="19537" xr:uid="{5FF73633-105F-4995-9B65-1BC0D273C22A}"/>
    <cellStyle name="Normal 7 4 6 2 2 2 4" xfId="12156" xr:uid="{57A44D0B-B4EE-4314-8E1F-F15FB38966F7}"/>
    <cellStyle name="Normal 7 4 6 2 2 2 4 2" xfId="22370" xr:uid="{E12355EC-0DB1-4993-9201-773F7E000EDC}"/>
    <cellStyle name="Normal 7 4 6 2 2 2 5" xfId="23894" xr:uid="{06014727-F5B6-4902-9627-F44F76DBC798}"/>
    <cellStyle name="Normal 7 4 6 2 2 2 6" xfId="14667" xr:uid="{150BC995-0CE8-41C3-AAB6-560B331249A5}"/>
    <cellStyle name="Normal 7 4 6 2 2 3" xfId="4797" xr:uid="{83E57B49-F4C8-4254-9543-9E547F82CE11}"/>
    <cellStyle name="Normal 7 4 6 2 2 3 2" xfId="7092" xr:uid="{DA7FE89A-E01F-4764-84D3-86AB44EBE679}"/>
    <cellStyle name="Normal 7 4 6 2 2 3 2 2" xfId="29538" xr:uid="{EB13E140-DF26-424C-A55F-01D44A07BAD6}"/>
    <cellStyle name="Normal 7 4 6 2 2 3 2 3" xfId="20131" xr:uid="{D55E5D1C-7E65-480C-85D4-7DE0B264260F}"/>
    <cellStyle name="Normal 7 4 6 2 2 3 3" xfId="12746" xr:uid="{F01C58C5-F1C7-4FCC-8552-8E76AF90ABF1}"/>
    <cellStyle name="Normal 7 4 6 2 2 3 3 2" xfId="22964" xr:uid="{F0824FD4-7BA0-4164-89F7-81D2FE54253E}"/>
    <cellStyle name="Normal 7 4 6 2 2 3 4" xfId="25661" xr:uid="{174B6521-762D-4C88-8305-AAD3A63E31D5}"/>
    <cellStyle name="Normal 7 4 6 2 2 3 5" xfId="17298" xr:uid="{4EAA96BA-1C51-4C2A-8051-132B3048AEF5}"/>
    <cellStyle name="Normal 7 4 6 2 2 4" xfId="5528" xr:uid="{9E5BF984-B466-4269-B9CF-8674C0CC7929}"/>
    <cellStyle name="Normal 7 4 6 2 2 4 2" xfId="28817" xr:uid="{1E554FE7-FEB2-40F3-B3EF-D7AEB08AEDD4}"/>
    <cellStyle name="Normal 7 4 6 2 2 4 3" xfId="15363" xr:uid="{747082D1-1FCF-432A-AD12-315B3C762273}"/>
    <cellStyle name="Normal 7 4 6 2 2 5" xfId="8833" xr:uid="{B4CAEB38-023C-4220-BD72-A615E3AD4062}"/>
    <cellStyle name="Normal 7 4 6 2 2 5 2" xfId="18196" xr:uid="{2CF30DB0-27A5-4FFB-84B2-4FF3AEEAB046}"/>
    <cellStyle name="Normal 7 4 6 2 2 6" xfId="10889" xr:uid="{D399D598-1194-44B6-A1C4-3AE7B92C1555}"/>
    <cellStyle name="Normal 7 4 6 2 2 6 2" xfId="21029" xr:uid="{181A4D11-C90C-4C0C-B3F9-D3B156F16120}"/>
    <cellStyle name="Normal 7 4 6 2 2 7" xfId="24690" xr:uid="{2D915DCE-A1A8-4F23-BC8D-6DEC4C5BAABE}"/>
    <cellStyle name="Normal 7 4 6 2 2 8" xfId="13922" xr:uid="{D4EC884F-7C4A-4024-B13E-F3E8892F55A8}"/>
    <cellStyle name="Normal 7 4 6 2 3" xfId="2290" xr:uid="{7F2643D0-D08E-4B0C-8714-FAB16AF56465}"/>
    <cellStyle name="Normal 7 4 6 2 3 2" xfId="4990" xr:uid="{6106B99E-F125-4AE4-86DD-FADBC0838D06}"/>
    <cellStyle name="Normal 7 4 6 2 3 2 2" xfId="10261" xr:uid="{BB38A3DB-2A26-4E9F-BC02-5892C8E95735}"/>
    <cellStyle name="Normal 7 4 6 2 3 2 2 2" xfId="29684" xr:uid="{A8039BA3-86D2-4466-838F-9A38520B12E0}"/>
    <cellStyle name="Normal 7 4 6 2 3 2 2 3" xfId="20350" xr:uid="{A39D0BB2-318A-41D2-9FB4-2A0699DF03E7}"/>
    <cellStyle name="Normal 7 4 6 2 3 2 3" xfId="12939" xr:uid="{F183B667-B94F-4E42-B5E9-87327A5C1928}"/>
    <cellStyle name="Normal 7 4 6 2 3 2 3 2" xfId="23183" xr:uid="{A15BB739-D217-4B7B-9011-90FAD45784C2}"/>
    <cellStyle name="Normal 7 4 6 2 3 2 4" xfId="24545" xr:uid="{9E8750AA-C7C8-4C5D-8276-CC53A852C9AA}"/>
    <cellStyle name="Normal 7 4 6 2 3 2 5" xfId="17517" xr:uid="{F5F31560-8749-4ACA-8C45-7E011D2599DD}"/>
    <cellStyle name="Normal 7 4 6 2 3 3" xfId="6161" xr:uid="{8174351C-F4F1-4763-BB9A-FD91E1171940}"/>
    <cellStyle name="Normal 7 4 6 2 3 3 2" xfId="27136" xr:uid="{87CEEF2A-B9BA-4038-ABF6-E308BD4AEFA4}"/>
    <cellStyle name="Normal 7 4 6 2 3 3 3" xfId="16705" xr:uid="{724632CB-FA47-413D-9A85-C12A0CE14703}"/>
    <cellStyle name="Normal 7 4 6 2 3 4" xfId="9636" xr:uid="{0E55F9DB-9A00-4C7D-AB5B-4ACD719450F0}"/>
    <cellStyle name="Normal 7 4 6 2 3 4 2" xfId="19538" xr:uid="{FD24D2FF-B226-48E1-8391-DEFB08E21188}"/>
    <cellStyle name="Normal 7 4 6 2 3 5" xfId="12157" xr:uid="{875E3983-7929-4B48-92CB-F18129F2AD5E}"/>
    <cellStyle name="Normal 7 4 6 2 3 5 2" xfId="22371" xr:uid="{E0A5D027-5C3F-4E2B-AFD7-4EE74A2E947F}"/>
    <cellStyle name="Normal 7 4 6 2 3 6" xfId="23492" xr:uid="{2F59DCB4-7DF8-4D0A-9F1B-A596E36F264D}"/>
    <cellStyle name="Normal 7 4 6 2 3 7" xfId="14668" xr:uid="{580D54C1-ADC8-4600-A0CA-50C9A7EF9075}"/>
    <cellStyle name="Normal 7 4 6 2 4" xfId="2725" xr:uid="{260E4AA3-3E51-47A2-B6A1-DCAD47B42478}"/>
    <cellStyle name="Normal 7 4 6 2 4 2" xfId="7718" xr:uid="{93D09FED-5B58-48A2-B9E1-87308537CC8E}"/>
    <cellStyle name="Normal 7 4 6 2 4 2 2" xfId="26357" xr:uid="{624B658F-79D3-49A1-8F05-A611BEEB5AE7}"/>
    <cellStyle name="Normal 7 4 6 2 4 2 3" xfId="16703" xr:uid="{88B9C450-2432-4128-B360-21FDC1D0E39D}"/>
    <cellStyle name="Normal 7 4 6 2 4 3" xfId="6572" xr:uid="{5D9670EA-AE17-4D84-B97E-0D5EA2EBC6C2}"/>
    <cellStyle name="Normal 7 4 6 2 4 3 2" xfId="19536" xr:uid="{AB074C07-6CD4-4C42-BF7B-8F45C9E61DAD}"/>
    <cellStyle name="Normal 7 4 6 2 4 4" xfId="12155" xr:uid="{B2D6289B-8091-49DE-A9E3-CFDB4C6CB920}"/>
    <cellStyle name="Normal 7 4 6 2 4 4 2" xfId="22369" xr:uid="{7B2A82D7-ED61-4509-9CC1-C1913A9106BD}"/>
    <cellStyle name="Normal 7 4 6 2 4 5" xfId="25554" xr:uid="{507BC976-9BA3-4B6E-9B0C-DB1CEEA4BABB}"/>
    <cellStyle name="Normal 7 4 6 2 4 6" xfId="14666" xr:uid="{EEBFB710-BB0E-4694-952D-589F6C8FAC7A}"/>
    <cellStyle name="Normal 7 4 6 2 5" xfId="3579" xr:uid="{CAF104E1-2FE4-4B83-B46E-F81D412E91A2}"/>
    <cellStyle name="Normal 7 4 6 2 5 2" xfId="7091" xr:uid="{2AF0C996-B00E-4FCD-845F-0BF2159BCF39}"/>
    <cellStyle name="Normal 7 4 6 2 5 2 2" xfId="28698" xr:uid="{98201256-6AE5-4367-91F6-9DB5C3214387}"/>
    <cellStyle name="Normal 7 4 6 2 5 2 3" xfId="15888" xr:uid="{7562017D-6543-4E05-A01C-570EC3AF5770}"/>
    <cellStyle name="Normal 7 4 6 2 5 3" xfId="9233" xr:uid="{7DBD7A44-5FBA-4896-A564-8F31CB3E5C83}"/>
    <cellStyle name="Normal 7 4 6 2 5 3 2" xfId="18721" xr:uid="{DB8021E4-1BC9-4145-A2DB-9133820CF90A}"/>
    <cellStyle name="Normal 7 4 6 2 5 4" xfId="11377" xr:uid="{F1E8215F-F45D-45C1-9EE4-B3A0258B95B9}"/>
    <cellStyle name="Normal 7 4 6 2 5 4 2" xfId="21554" xr:uid="{789E66DB-6140-42BD-B96E-8CAC3E0B6822}"/>
    <cellStyle name="Normal 7 4 6 2 5 5" xfId="24684" xr:uid="{3A0DE505-4F70-473C-9A77-1215B1ACA1E8}"/>
    <cellStyle name="Normal 7 4 6 2 5 6" xfId="13606" xr:uid="{711E5C58-E76B-4F88-B0F6-F9B0454E8542}"/>
    <cellStyle name="Normal 7 4 6 2 6" xfId="3415" xr:uid="{A9F4A9F2-1DFB-42C4-84FC-A401437EFA9A}"/>
    <cellStyle name="Normal 7 4 6 2 6 2" xfId="9074" xr:uid="{B2B3AFD0-2D14-4C8A-8DE0-C2B5294E2CE7}"/>
    <cellStyle name="Normal 7 4 6 2 6 2 2" xfId="18516" xr:uid="{8101B0C7-9A62-4A94-92CF-92B634FAD135}"/>
    <cellStyle name="Normal 7 4 6 2 6 3" xfId="11176" xr:uid="{8C229E59-D91B-43CA-8CD1-E47A2A6C886F}"/>
    <cellStyle name="Normal 7 4 6 2 6 3 2" xfId="21349" xr:uid="{AE4AFCDA-8238-42DF-81B3-8EBE17C2CF8D}"/>
    <cellStyle name="Normal 7 4 6 2 6 4" xfId="24178" xr:uid="{FA037A7C-364A-40AD-B605-4F8230D50E45}"/>
    <cellStyle name="Normal 7 4 6 2 6 5" xfId="15683" xr:uid="{115A8A2D-9747-42D4-A61F-2A31EF3923DC}"/>
    <cellStyle name="Normal 7 4 6 2 7" xfId="4527" xr:uid="{414E66AC-AA37-4844-A7A8-F3AC2207112B}"/>
    <cellStyle name="Normal 7 4 6 2 7 2" xfId="9886" xr:uid="{C3A20220-9617-4229-8574-46A41098236E}"/>
    <cellStyle name="Normal 7 4 6 2 7 2 2" xfId="19863" xr:uid="{AF05F8F6-AA31-4A41-8FC2-65E343AB3338}"/>
    <cellStyle name="Normal 7 4 6 2 7 3" xfId="12478" xr:uid="{832AFB04-12DF-45C2-A855-41E351025D17}"/>
    <cellStyle name="Normal 7 4 6 2 7 3 2" xfId="22696" xr:uid="{4227FFE1-9B27-4649-A225-7EE856F75594}"/>
    <cellStyle name="Normal 7 4 6 2 7 4" xfId="17030" xr:uid="{7DFA9A32-C34C-44AA-930D-9510B90090EF}"/>
    <cellStyle name="Normal 7 4 6 2 8" xfId="8201" xr:uid="{44F6BAED-B27A-4362-B3DF-CD971046CF9E}"/>
    <cellStyle name="Normal 7 4 6 2 8 2" xfId="15362" xr:uid="{B482F429-522F-4A60-A130-D9899A16015D}"/>
    <cellStyle name="Normal 7 4 6 2 9" xfId="8832" xr:uid="{18EFC0C2-8DC0-4A56-9A7F-4B89D8BD0CCA}"/>
    <cellStyle name="Normal 7 4 6 2 9 2" xfId="18195" xr:uid="{A9FA953E-F71C-4026-92CB-AF820610C146}"/>
    <cellStyle name="Normal 7 4 6 3" xfId="1651" xr:uid="{00000000-0005-0000-0000-000073060000}"/>
    <cellStyle name="Normal 7 4 6 3 2" xfId="2292" xr:uid="{FE5F4111-381B-4622-8267-B6E4DA537AD8}"/>
    <cellStyle name="Normal 7 4 6 3 2 2" xfId="7422" xr:uid="{5DC8F726-5404-4DA7-9806-EBDB62618B6E}"/>
    <cellStyle name="Normal 7 4 6 3 2 2 2" xfId="26076" xr:uid="{CBDC63DC-7A34-46BE-BA90-9EB184D82893}"/>
    <cellStyle name="Normal 7 4 6 3 2 2 3" xfId="28888" xr:uid="{B5D54394-3EF8-433E-9E45-C6178944E875}"/>
    <cellStyle name="Normal 7 4 6 3 2 2 4" xfId="16706" xr:uid="{D3226BC3-39E9-40DA-BB6A-F02561C0B05E}"/>
    <cellStyle name="Normal 7 4 6 3 2 3" xfId="6163" xr:uid="{AD10C9D3-9CCE-4B3D-862E-9FC86E100EF5}"/>
    <cellStyle name="Normal 7 4 6 3 2 3 2" xfId="29293" xr:uid="{1495497E-717F-4C83-9084-D8A5B4E7E67F}"/>
    <cellStyle name="Normal 7 4 6 3 2 3 3" xfId="19539" xr:uid="{BD62388F-BAD5-4059-84A5-3D45D8A2B78E}"/>
    <cellStyle name="Normal 7 4 6 3 2 4" xfId="12158" xr:uid="{89C73594-2E34-4000-B224-23EC204FA2B8}"/>
    <cellStyle name="Normal 7 4 6 3 2 4 2" xfId="22372" xr:uid="{9A88626F-9EE9-49DA-8CBA-09B03B27DBB3}"/>
    <cellStyle name="Normal 7 4 6 3 2 5" xfId="24244" xr:uid="{165E5683-9DBB-4784-9762-3CC09C5D28A7}"/>
    <cellStyle name="Normal 7 4 6 3 2 6" xfId="14669" xr:uid="{D49F8E1F-72C5-4DF4-A98E-1E3EC112A88D}"/>
    <cellStyle name="Normal 7 4 6 3 3" xfId="3714" xr:uid="{99C384D1-28AD-45C8-8695-BFB5B51A5C8C}"/>
    <cellStyle name="Normal 7 4 6 3 3 2" xfId="7093" xr:uid="{F9C4E747-B990-461D-84B9-06694339B236}"/>
    <cellStyle name="Normal 7 4 6 3 3 2 2" xfId="26377" xr:uid="{EA64ABBC-4183-4158-8453-F4C7233665C4}"/>
    <cellStyle name="Normal 7 4 6 3 3 2 3" xfId="16111" xr:uid="{E005D3B4-C89D-447A-A06F-2DA44BA5B665}"/>
    <cellStyle name="Normal 7 4 6 3 3 3" xfId="9425" xr:uid="{46F10351-CDA8-47C7-8213-4E6D06B5CB55}"/>
    <cellStyle name="Normal 7 4 6 3 3 3 2" xfId="18944" xr:uid="{D110C0B5-D5BB-4D87-B470-32F19E78BBD8}"/>
    <cellStyle name="Normal 7 4 6 3 3 4" xfId="11599" xr:uid="{53AEB2E6-F8D4-4395-A327-F62FCBD3C645}"/>
    <cellStyle name="Normal 7 4 6 3 3 4 2" xfId="21777" xr:uid="{AB2FF454-7188-41EE-A332-315B0646B86B}"/>
    <cellStyle name="Normal 7 4 6 3 3 5" xfId="23532" xr:uid="{29418E72-2EAE-45DB-8C95-5CF64E29C0B8}"/>
    <cellStyle name="Normal 7 4 6 3 3 6" xfId="13921" xr:uid="{715A958E-C133-431C-9BF2-89D24B2DF08F}"/>
    <cellStyle name="Normal 7 4 6 3 4" xfId="4645" xr:uid="{19F4A2F2-B416-4160-AA3B-8CB44FBDCA06}"/>
    <cellStyle name="Normal 7 4 6 3 4 2" xfId="9969" xr:uid="{53C3F313-1604-4D8E-848E-4ECC282B47C7}"/>
    <cellStyle name="Normal 7 4 6 3 4 2 2" xfId="29420" xr:uid="{A3B7D3CE-D451-458D-8E96-4F5AF063CD53}"/>
    <cellStyle name="Normal 7 4 6 3 4 2 3" xfId="19979" xr:uid="{09F9820E-F036-492C-B722-B0070F35C9A9}"/>
    <cellStyle name="Normal 7 4 6 3 4 3" xfId="12594" xr:uid="{2443806A-EF67-4233-B030-499CBEEBF20C}"/>
    <cellStyle name="Normal 7 4 6 3 4 3 2" xfId="22812" xr:uid="{08E022D1-5AD7-4523-84D6-52FABC62391E}"/>
    <cellStyle name="Normal 7 4 6 3 4 4" xfId="24960" xr:uid="{FDE32717-ED54-492C-B5E5-B45BBE2C95FA}"/>
    <cellStyle name="Normal 7 4 6 3 4 5" xfId="17146" xr:uid="{CC0391BE-67D3-4F79-B62C-07344B729CC9}"/>
    <cellStyle name="Normal 7 4 6 3 5" xfId="8202" xr:uid="{C07AED78-2920-4CAD-866A-2E4B4C033688}"/>
    <cellStyle name="Normal 7 4 6 3 5 2" xfId="28407" xr:uid="{F4B19F43-F5DF-4C68-BA63-36C33E3FC457}"/>
    <cellStyle name="Normal 7 4 6 3 5 3" xfId="15364" xr:uid="{900696C0-B630-4F8E-AB21-60FA60B079AE}"/>
    <cellStyle name="Normal 7 4 6 3 6" xfId="8834" xr:uid="{FDBB19EB-E958-4E28-8747-E820D2548309}"/>
    <cellStyle name="Normal 7 4 6 3 6 2" xfId="18197" xr:uid="{7E12CF6F-06B0-4944-8984-D6AB6A441002}"/>
    <cellStyle name="Normal 7 4 6 3 7" xfId="10890" xr:uid="{A9E507EA-D6C6-40A9-8244-35A3572E3053}"/>
    <cellStyle name="Normal 7 4 6 3 7 2" xfId="21030" xr:uid="{701B4A23-E94C-44DC-8CCE-E332B466C27E}"/>
    <cellStyle name="Normal 7 4 6 3 8" xfId="23880" xr:uid="{CF72B76B-E33C-4B2E-9CE4-B882BD4992A5}"/>
    <cellStyle name="Normal 7 4 6 3 9" xfId="13403" xr:uid="{AC8D160D-5568-44CC-90E5-0F7DF9D9C97A}"/>
    <cellStyle name="Normal 7 4 6 4" xfId="1652" xr:uid="{00000000-0005-0000-0000-000074060000}"/>
    <cellStyle name="Normal 7 4 6 4 2" xfId="4991" xr:uid="{A59E6599-E85B-40A5-9297-A86EECD31E0E}"/>
    <cellStyle name="Normal 7 4 6 4 2 2" xfId="10262" xr:uid="{66CB6CF3-82E2-4222-8651-6EE192B6E75B}"/>
    <cellStyle name="Normal 7 4 6 4 2 2 2" xfId="29685" xr:uid="{1CEAB75D-FBBF-4A45-8EA5-4C263CD1CFBB}"/>
    <cellStyle name="Normal 7 4 6 4 2 2 3" xfId="20351" xr:uid="{F67BD5F9-7975-4A68-BEAC-EBAD3248B593}"/>
    <cellStyle name="Normal 7 4 6 4 2 3" xfId="12940" xr:uid="{BBBB3877-3085-4A3A-9C37-1D73979A8EF1}"/>
    <cellStyle name="Normal 7 4 6 4 2 3 2" xfId="23184" xr:uid="{7C72A3B3-128C-4DAF-BE63-2D309525FC83}"/>
    <cellStyle name="Normal 7 4 6 4 2 4" xfId="23672" xr:uid="{D602F845-F9EF-4782-B92B-A21C6BF8A936}"/>
    <cellStyle name="Normal 7 4 6 4 2 5" xfId="17518" xr:uid="{BB705A7D-72BA-4E21-B8DA-8DDB9EBDDC71}"/>
    <cellStyle name="Normal 7 4 6 4 3" xfId="6164" xr:uid="{CBCBA89C-CC9C-481F-BE05-156F1B96448D}"/>
    <cellStyle name="Normal 7 4 6 4 3 2" xfId="27475" xr:uid="{4591375C-1042-41A3-8FBE-E16557541D3B}"/>
    <cellStyle name="Normal 7 4 6 4 3 3" xfId="15365" xr:uid="{BC6296CF-41D6-4A0F-AF8B-C269802CEC57}"/>
    <cellStyle name="Normal 7 4 6 4 4" xfId="8835" xr:uid="{DC3F4138-B048-4413-803A-D3850606892F}"/>
    <cellStyle name="Normal 7 4 6 4 4 2" xfId="18198" xr:uid="{43DA0A19-477B-4B32-8DEF-FA12D967E40E}"/>
    <cellStyle name="Normal 7 4 6 4 5" xfId="10891" xr:uid="{B9024D9D-65FF-4307-A8DB-0426F957A2AA}"/>
    <cellStyle name="Normal 7 4 6 4 5 2" xfId="21031" xr:uid="{C934B416-887D-4BA2-8CF7-1DF78D00D604}"/>
    <cellStyle name="Normal 7 4 6 4 6" xfId="23839" xr:uid="{BC623F7C-DF2C-4E18-BBE1-517DF79A52E9}"/>
    <cellStyle name="Normal 7 4 6 4 7" xfId="14670" xr:uid="{16A17936-9151-4CB2-BD89-743FE4FFD8E5}"/>
    <cellStyle name="Normal 7 4 6 5" xfId="2289" xr:uid="{154FB74D-BF7D-4F6C-9C52-3D3A948CD6C4}"/>
    <cellStyle name="Normal 7 4 6 5 2" xfId="7420" xr:uid="{8CE6E426-A7B8-416A-B88A-381723BDDACE}"/>
    <cellStyle name="Normal 7 4 6 5 2 2" xfId="23240" xr:uid="{45D557D2-F18E-470F-9643-9C6E4CF35DDF}"/>
    <cellStyle name="Normal 7 4 6 5 2 3" xfId="27229" xr:uid="{BE9A9F42-5183-431E-B713-38D6E3842461}"/>
    <cellStyle name="Normal 7 4 6 5 2 4" xfId="16228" xr:uid="{0A0666BD-ACDB-4CFC-8BB8-CB9EF8BBC836}"/>
    <cellStyle name="Normal 7 4 6 5 3" xfId="6160" xr:uid="{276DFB80-28F2-49F7-B9E3-784E6DDFD9EE}"/>
    <cellStyle name="Normal 7 4 6 5 3 2" xfId="29118" xr:uid="{171C3AC6-37AC-400A-B839-ACFB79A5B85F}"/>
    <cellStyle name="Normal 7 4 6 5 3 3" xfId="19061" xr:uid="{137FA767-F6C5-48D3-B6FC-5BC5CDF37505}"/>
    <cellStyle name="Normal 7 4 6 5 4" xfId="11706" xr:uid="{756B4912-11BA-470D-A46F-A7FFB4D4D0C7}"/>
    <cellStyle name="Normal 7 4 6 5 4 2" xfId="21894" xr:uid="{754C92B6-61BB-4371-916D-7ECBE8DD9A39}"/>
    <cellStyle name="Normal 7 4 6 5 5" xfId="25328" xr:uid="{B48D9250-99FB-4A65-8B8C-422AC3843984}"/>
    <cellStyle name="Normal 7 4 6 5 6" xfId="14101" xr:uid="{55C9DE4F-3DAD-4D65-B719-63EAE486C10D}"/>
    <cellStyle name="Normal 7 4 6 6" xfId="3443" xr:uid="{79DC7769-C6EE-4C60-9603-5389782CBD30}"/>
    <cellStyle name="Normal 7 4 6 6 2" xfId="7090" xr:uid="{8D232C92-22DD-4EEE-AEA4-C3FA3B8D1E77}"/>
    <cellStyle name="Normal 7 4 6 6 2 2" xfId="28952" xr:uid="{F2E547C4-15DD-4722-B162-4D0DB05C6F59}"/>
    <cellStyle name="Normal 7 4 6 6 2 3" xfId="15725" xr:uid="{345BF6A1-246E-4B2C-BD5A-98C0C18DDD2B}"/>
    <cellStyle name="Normal 7 4 6 6 3" xfId="9097" xr:uid="{1D0D3E82-A48E-48F0-B2E9-B082985623C6}"/>
    <cellStyle name="Normal 7 4 6 6 3 2" xfId="18558" xr:uid="{03C254A7-93D2-41B4-A9D8-1C020577BCC9}"/>
    <cellStyle name="Normal 7 4 6 6 4" xfId="11216" xr:uid="{B9EF3093-AAC9-401E-B593-E2B0A766753C}"/>
    <cellStyle name="Normal 7 4 6 6 4 2" xfId="21391" xr:uid="{E09A0FE1-BB16-415B-A97B-A2FDDF890E50}"/>
    <cellStyle name="Normal 7 4 6 6 5" xfId="24034" xr:uid="{6F6DED84-8605-4040-A171-735BAA4D4F44}"/>
    <cellStyle name="Normal 7 4 6 6 6" xfId="13443" xr:uid="{AF631BD4-AFCB-47F1-AC94-6AD55403507E}"/>
    <cellStyle name="Normal 7 4 6 7" xfId="3235" xr:uid="{C09D83CA-E845-4C0F-B0D9-4CAEF62B22D3}"/>
    <cellStyle name="Normal 7 4 6 7 2" xfId="8923" xr:uid="{A74B2896-E84D-4E5B-ACDD-84E71DEE2015}"/>
    <cellStyle name="Normal 7 4 6 7 2 2" xfId="18314" xr:uid="{0F50BC92-F41E-491E-B6F5-51735D40E365}"/>
    <cellStyle name="Normal 7 4 6 7 3" xfId="10996" xr:uid="{187CC79D-44AC-4518-9EFE-E764029B2C9E}"/>
    <cellStyle name="Normal 7 4 6 7 3 2" xfId="21147" xr:uid="{D8D4E2D4-E614-4497-9C7B-D3992A177B73}"/>
    <cellStyle name="Normal 7 4 6 7 4" xfId="25349" xr:uid="{F143A8EB-075F-4E64-8DD7-CE58EEB9788A}"/>
    <cellStyle name="Normal 7 4 6 7 5" xfId="15481" xr:uid="{A06EC497-78FB-4B6A-852C-E7D91A0EEA9F}"/>
    <cellStyle name="Normal 7 4 6 8" xfId="4495" xr:uid="{0FF1CE74-BFD1-43CB-9ACD-2ECDA6423788}"/>
    <cellStyle name="Normal 7 4 6 8 2" xfId="9862" xr:uid="{62BE84E3-EB82-403C-A232-B7132E3725F2}"/>
    <cellStyle name="Normal 7 4 6 8 2 2" xfId="19837" xr:uid="{5BEBB6F7-686A-4D4B-83D7-A39FA9DEB1A5}"/>
    <cellStyle name="Normal 7 4 6 8 3" xfId="12452" xr:uid="{74C198BD-C35A-4666-B84A-B9DD825AA34C}"/>
    <cellStyle name="Normal 7 4 6 8 3 2" xfId="22670" xr:uid="{D0643065-DF46-4614-A498-8F929E7FA03C}"/>
    <cellStyle name="Normal 7 4 6 8 4" xfId="17004" xr:uid="{3F994ADF-6677-476C-9B2E-34506CFB82D4}"/>
    <cellStyle name="Normal 7 4 6 9" xfId="8200" xr:uid="{F1C33EF0-AD70-4074-B28D-8AF96B3568C8}"/>
    <cellStyle name="Normal 7 4 6 9 2" xfId="15361" xr:uid="{A11F1A69-B62E-40D8-A215-B4DFBA44E92D}"/>
    <cellStyle name="Normal 7 4 7" xfId="1653" xr:uid="{00000000-0005-0000-0000-000075060000}"/>
    <cellStyle name="Normal 7 4 7 10" xfId="8836" xr:uid="{74FAF760-46C4-41E6-92E1-68C1222A985A}"/>
    <cellStyle name="Normal 7 4 7 10 2" xfId="18199" xr:uid="{49AF423F-CEBE-46C1-A40C-9EE8BE058E5F}"/>
    <cellStyle name="Normal 7 4 7 11" xfId="10892" xr:uid="{743053B7-2FCA-4A23-92C3-911666BF3AD8}"/>
    <cellStyle name="Normal 7 4 7 11 2" xfId="21032" xr:uid="{97C44981-79BB-4B76-BFBB-DF726FB9EA2D}"/>
    <cellStyle name="Normal 7 4 7 12" xfId="24342" xr:uid="{65CDFCC9-9812-4AFF-BC15-BBE98332E211}"/>
    <cellStyle name="Normal 7 4 7 13" xfId="13102" xr:uid="{1059C6E7-1400-47DE-8C26-F887F74F25D9}"/>
    <cellStyle name="Normal 7 4 7 2" xfId="1654" xr:uid="{00000000-0005-0000-0000-000076060000}"/>
    <cellStyle name="Normal 7 4 7 2 10" xfId="10893" xr:uid="{BDB5AFDD-BBF9-479F-879E-1DB46961B554}"/>
    <cellStyle name="Normal 7 4 7 2 10 2" xfId="21033" xr:uid="{5B7EF2B0-2642-4463-BCC3-507E29D9A61D}"/>
    <cellStyle name="Normal 7 4 7 2 11" xfId="24166" xr:uid="{52B8698A-37DE-4BDA-85D5-91500BFCCD5D}"/>
    <cellStyle name="Normal 7 4 7 2 12" xfId="13246" xr:uid="{194D403D-FEDE-47D5-ADE9-68737BEFF1F0}"/>
    <cellStyle name="Normal 7 4 7 2 2" xfId="1655" xr:uid="{00000000-0005-0000-0000-000077060000}"/>
    <cellStyle name="Normal 7 4 7 2 2 2" xfId="2295" xr:uid="{FBC362C2-7CB6-4141-B651-7607651FCFD3}"/>
    <cellStyle name="Normal 7 4 7 2 2 2 2" xfId="7424" xr:uid="{A1F54ACE-1DB6-47FB-99A6-27804C1E1A62}"/>
    <cellStyle name="Normal 7 4 7 2 2 2 2 2" xfId="28242" xr:uid="{6CF90928-E840-44C0-AA7F-A381C64F4485}"/>
    <cellStyle name="Normal 7 4 7 2 2 2 2 3" xfId="26622" xr:uid="{48A649BB-44CD-4DE2-BD13-2C056406322F}"/>
    <cellStyle name="Normal 7 4 7 2 2 2 2 4" xfId="16708" xr:uid="{7D549AFB-9AEE-470D-8880-DFF1DCA5D59E}"/>
    <cellStyle name="Normal 7 4 7 2 2 2 3" xfId="6167" xr:uid="{8103CC04-A338-4AD1-90F4-1D23D018FF47}"/>
    <cellStyle name="Normal 7 4 7 2 2 2 3 2" xfId="29294" xr:uid="{00C18828-C0B5-4C39-B50D-90B17AF5498F}"/>
    <cellStyle name="Normal 7 4 7 2 2 2 3 3" xfId="19541" xr:uid="{8E6E6F59-2AE2-41D4-BC42-5F91F31592D0}"/>
    <cellStyle name="Normal 7 4 7 2 2 2 4" xfId="12160" xr:uid="{99FD5EF2-83E8-4637-BCA7-E58214E87180}"/>
    <cellStyle name="Normal 7 4 7 2 2 2 4 2" xfId="22374" xr:uid="{51F5486A-D830-4EBC-9DAA-BAECB2231B0B}"/>
    <cellStyle name="Normal 7 4 7 2 2 2 5" xfId="25572" xr:uid="{F4ADED06-30FA-4CEB-A712-DA94FD6B5FC1}"/>
    <cellStyle name="Normal 7 4 7 2 2 2 6" xfId="14672" xr:uid="{ECD7EEC4-9D65-4D27-A910-20C51625EDC6}"/>
    <cellStyle name="Normal 7 4 7 2 2 3" xfId="4798" xr:uid="{FB3FFE9B-D97F-4600-ADB9-94F4FDCBE5FC}"/>
    <cellStyle name="Normal 7 4 7 2 2 3 2" xfId="7096" xr:uid="{C5B19167-E693-4807-A8C3-E8BBD79E6A26}"/>
    <cellStyle name="Normal 7 4 7 2 2 3 2 2" xfId="29539" xr:uid="{3BF91D42-D645-4111-AF69-970B73393E31}"/>
    <cellStyle name="Normal 7 4 7 2 2 3 2 3" xfId="20132" xr:uid="{51D6C754-A5F8-4A3D-A4E1-AC7FEF4829F3}"/>
    <cellStyle name="Normal 7 4 7 2 2 3 3" xfId="12747" xr:uid="{6D39F68D-D730-4391-96A8-1301656EAADF}"/>
    <cellStyle name="Normal 7 4 7 2 2 3 3 2" xfId="22965" xr:uid="{F25EB68D-FF64-4235-92C0-941B2C75FE4A}"/>
    <cellStyle name="Normal 7 4 7 2 2 3 4" xfId="23512" xr:uid="{691EAC2F-E657-429D-96A8-D61AC2A05037}"/>
    <cellStyle name="Normal 7 4 7 2 2 3 5" xfId="17299" xr:uid="{BC88B9D4-32E0-4CB8-8DCF-568C69CFF64A}"/>
    <cellStyle name="Normal 7 4 7 2 2 4" xfId="5529" xr:uid="{898EEB3A-0EED-49F1-92B0-EC176F51A72A}"/>
    <cellStyle name="Normal 7 4 7 2 2 4 2" xfId="28241" xr:uid="{C9A62C6B-783D-47C8-AE72-2F293B017559}"/>
    <cellStyle name="Normal 7 4 7 2 2 4 3" xfId="15368" xr:uid="{E3CE3ABF-97E8-4452-A1E7-E671CAE489B1}"/>
    <cellStyle name="Normal 7 4 7 2 2 5" xfId="8838" xr:uid="{8FE35004-4A11-4806-8AB4-0C022A5FE88F}"/>
    <cellStyle name="Normal 7 4 7 2 2 5 2" xfId="18201" xr:uid="{A5CAD74C-4084-4428-B88E-977BEA60D0D1}"/>
    <cellStyle name="Normal 7 4 7 2 2 6" xfId="10894" xr:uid="{CC4899DD-2D8A-481D-A1D5-1CED55FC612B}"/>
    <cellStyle name="Normal 7 4 7 2 2 6 2" xfId="21034" xr:uid="{5CFFEF62-9241-4010-8F3A-0F64BFF85D81}"/>
    <cellStyle name="Normal 7 4 7 2 2 7" xfId="25692" xr:uid="{2F591C2D-A615-4FC3-961E-7D5DA256D9C1}"/>
    <cellStyle name="Normal 7 4 7 2 2 8" xfId="13924" xr:uid="{F80D6DF2-94CA-4BFD-943B-DA06FE1A24D4}"/>
    <cellStyle name="Normal 7 4 7 2 3" xfId="2294" xr:uid="{9AEF8024-5BBC-450B-9A03-7BACCF592A35}"/>
    <cellStyle name="Normal 7 4 7 2 3 2" xfId="4992" xr:uid="{CA8AA1DB-A619-4B8C-B500-58C19649849E}"/>
    <cellStyle name="Normal 7 4 7 2 3 2 2" xfId="10263" xr:uid="{44D54FCD-F47C-4623-832F-C675DCBCE4FC}"/>
    <cellStyle name="Normal 7 4 7 2 3 2 2 2" xfId="29686" xr:uid="{5E87BC43-AE2B-4823-94DD-285E926CE635}"/>
    <cellStyle name="Normal 7 4 7 2 3 2 2 3" xfId="20352" xr:uid="{786E3D20-03AC-45DC-862C-83CE8271A564}"/>
    <cellStyle name="Normal 7 4 7 2 3 2 3" xfId="12941" xr:uid="{40B1668A-9BAF-43FB-920F-F3CB46648773}"/>
    <cellStyle name="Normal 7 4 7 2 3 2 3 2" xfId="23185" xr:uid="{3CA9C465-CCC4-470E-AEBC-CFB31EF53B76}"/>
    <cellStyle name="Normal 7 4 7 2 3 2 4" xfId="23398" xr:uid="{48DD0B3D-869A-4C81-B782-5D032F8D9D26}"/>
    <cellStyle name="Normal 7 4 7 2 3 2 5" xfId="17519" xr:uid="{73FD48D4-FC65-4360-AD9B-FD280724A8F1}"/>
    <cellStyle name="Normal 7 4 7 2 3 3" xfId="6166" xr:uid="{03F3DF1A-8D42-4E2C-A5C4-BDE5EF874BDF}"/>
    <cellStyle name="Normal 7 4 7 2 3 3 2" xfId="27319" xr:uid="{92787DC3-6562-4357-827E-646ABEA84FD2}"/>
    <cellStyle name="Normal 7 4 7 2 3 3 3" xfId="16709" xr:uid="{E599E053-6452-46AF-B4C2-030E9BBC57D0}"/>
    <cellStyle name="Normal 7 4 7 2 3 4" xfId="9637" xr:uid="{9F825D6E-6A70-4958-8485-BE86B42E37EA}"/>
    <cellStyle name="Normal 7 4 7 2 3 4 2" xfId="19542" xr:uid="{06F1E236-9DF5-4D0F-8D11-BC3CA5C8E791}"/>
    <cellStyle name="Normal 7 4 7 2 3 5" xfId="12161" xr:uid="{F1A2508F-1D81-496D-9D03-FAC080325F34}"/>
    <cellStyle name="Normal 7 4 7 2 3 5 2" xfId="22375" xr:uid="{E63274E6-F685-4598-9DF5-C43EE18C90CA}"/>
    <cellStyle name="Normal 7 4 7 2 3 6" xfId="24223" xr:uid="{B49DDBC1-27FD-44CE-ADF9-F73F0C3564B1}"/>
    <cellStyle name="Normal 7 4 7 2 3 7" xfId="14673" xr:uid="{F1229050-D127-4D2F-BBAA-3533C1427E78}"/>
    <cellStyle name="Normal 7 4 7 2 4" xfId="2726" xr:uid="{EBD5EE6E-C3CF-4832-BEA0-CE39FC902729}"/>
    <cellStyle name="Normal 7 4 7 2 4 2" xfId="7719" xr:uid="{245925E6-E898-4608-AD82-7E5F0AE5ABA1}"/>
    <cellStyle name="Normal 7 4 7 2 4 2 2" xfId="29041" xr:uid="{5163907B-8774-4834-B5B5-BD01CC14D4E4}"/>
    <cellStyle name="Normal 7 4 7 2 4 2 3" xfId="16707" xr:uid="{A5C06382-65D6-409D-A64E-75C2F3396BC6}"/>
    <cellStyle name="Normal 7 4 7 2 4 3" xfId="6573" xr:uid="{E20BB63E-1CA4-4923-B757-7529969A4FFD}"/>
    <cellStyle name="Normal 7 4 7 2 4 3 2" xfId="19540" xr:uid="{220D6BD1-06A6-46A1-ADB2-047745940501}"/>
    <cellStyle name="Normal 7 4 7 2 4 4" xfId="12159" xr:uid="{4D4069FA-86DA-4AC0-885F-DD12CDE4C6FD}"/>
    <cellStyle name="Normal 7 4 7 2 4 4 2" xfId="22373" xr:uid="{A2605354-BCC1-4813-874E-43B6496FB5DC}"/>
    <cellStyle name="Normal 7 4 7 2 4 5" xfId="23669" xr:uid="{0DCA3FCB-C55A-4A0B-964D-F8D623F8E00A}"/>
    <cellStyle name="Normal 7 4 7 2 4 6" xfId="14671" xr:uid="{400ABCDE-C468-48FF-847B-D6DA6FAC7062}"/>
    <cellStyle name="Normal 7 4 7 2 5" xfId="3623" xr:uid="{9E0FDF2F-A63B-47B8-A19C-F4E2A7366F98}"/>
    <cellStyle name="Normal 7 4 7 2 5 2" xfId="7095" xr:uid="{1CF050AB-3C1B-4A28-AC1B-22DC2EC1144D}"/>
    <cellStyle name="Normal 7 4 7 2 5 2 2" xfId="28695" xr:uid="{1F88EC9E-AEEA-4A4A-93A4-C79CA083124D}"/>
    <cellStyle name="Normal 7 4 7 2 5 2 3" xfId="15935" xr:uid="{1D87B28E-3FAE-4606-A37B-98E8AA0B91C1}"/>
    <cellStyle name="Normal 7 4 7 2 5 3" xfId="9277" xr:uid="{DE8027B2-F2F8-45A9-A994-1C99398A31AA}"/>
    <cellStyle name="Normal 7 4 7 2 5 3 2" xfId="18768" xr:uid="{5CC88CBE-C5A9-4ADD-B1FE-113F259612FD}"/>
    <cellStyle name="Normal 7 4 7 2 5 4" xfId="11424" xr:uid="{B1ED233C-4CCA-495F-9E09-0FA23587297E}"/>
    <cellStyle name="Normal 7 4 7 2 5 4 2" xfId="21601" xr:uid="{38623460-EBBF-48BD-9161-6A557BE7745F}"/>
    <cellStyle name="Normal 7 4 7 2 5 5" xfId="24788" xr:uid="{6FDDCC78-FAC5-4EBF-A765-3E8B738C21D0}"/>
    <cellStyle name="Normal 7 4 7 2 5 6" xfId="13667" xr:uid="{08A4A4B0-DBF0-473D-B239-E7D8A2052F51}"/>
    <cellStyle name="Normal 7 4 7 2 6" xfId="3416" xr:uid="{ED37DD4B-50B5-4113-B007-53D8867C4D57}"/>
    <cellStyle name="Normal 7 4 7 2 6 2" xfId="9075" xr:uid="{29859E9F-C547-48DA-9B72-70634DD10A1F}"/>
    <cellStyle name="Normal 7 4 7 2 6 2 2" xfId="18517" xr:uid="{1B2083C0-A4A9-43A7-AFD1-30674ACE01F7}"/>
    <cellStyle name="Normal 7 4 7 2 6 3" xfId="11177" xr:uid="{0152D5C6-F045-448F-819A-11C6132F04A6}"/>
    <cellStyle name="Normal 7 4 7 2 6 3 2" xfId="21350" xr:uid="{0ED6EBB3-3311-4536-BB09-D4FB06C2489C}"/>
    <cellStyle name="Normal 7 4 7 2 6 4" xfId="24815" xr:uid="{72317F09-05C5-4CBA-918F-013B9AB1B100}"/>
    <cellStyle name="Normal 7 4 7 2 6 5" xfId="15684" xr:uid="{47C66F3D-0022-415A-A767-E5E248675201}"/>
    <cellStyle name="Normal 7 4 7 2 7" xfId="4528" xr:uid="{2E641FB9-61EF-4E3D-87F4-8F88AFD0DAA4}"/>
    <cellStyle name="Normal 7 4 7 2 7 2" xfId="9887" xr:uid="{188F813D-8DA4-4A6B-8003-C8D91084FE14}"/>
    <cellStyle name="Normal 7 4 7 2 7 2 2" xfId="19864" xr:uid="{9B627B32-04AA-49EA-9420-1099015CB64E}"/>
    <cellStyle name="Normal 7 4 7 2 7 3" xfId="12479" xr:uid="{5D55BE29-8ED5-4570-B9DC-BE8507B42914}"/>
    <cellStyle name="Normal 7 4 7 2 7 3 2" xfId="22697" xr:uid="{793A3455-2369-4101-8EC1-421B1D8E97D2}"/>
    <cellStyle name="Normal 7 4 7 2 7 4" xfId="17031" xr:uid="{63C5CB27-097C-43DC-8059-C20FFA11A427}"/>
    <cellStyle name="Normal 7 4 7 2 8" xfId="8204" xr:uid="{99605916-54EB-4939-915A-ACBE6C37CE5E}"/>
    <cellStyle name="Normal 7 4 7 2 8 2" xfId="15367" xr:uid="{FA379B22-405C-4950-84B1-7F4A6EC5E098}"/>
    <cellStyle name="Normal 7 4 7 2 9" xfId="8837" xr:uid="{857D4BA2-B013-4861-841B-4B665B7D781A}"/>
    <cellStyle name="Normal 7 4 7 2 9 2" xfId="18200" xr:uid="{EC6E2C3D-9D3D-4139-BFE7-1826E833D8A5}"/>
    <cellStyle name="Normal 7 4 7 3" xfId="1656" xr:uid="{00000000-0005-0000-0000-000078060000}"/>
    <cellStyle name="Normal 7 4 7 3 2" xfId="2296" xr:uid="{42253255-A967-4DE2-A0A2-2F1DF229C9F9}"/>
    <cellStyle name="Normal 7 4 7 3 2 2" xfId="7425" xr:uid="{E233ACB3-FA21-4FA8-81DD-62DF214B3F96}"/>
    <cellStyle name="Normal 7 4 7 3 2 2 2" xfId="26208" xr:uid="{5284B9BD-9480-40B0-8403-4B7EE6FF943C}"/>
    <cellStyle name="Normal 7 4 7 3 2 2 3" xfId="28431" xr:uid="{F675423D-367D-4245-80B8-EB0FE1D7BC3E}"/>
    <cellStyle name="Normal 7 4 7 3 2 2 4" xfId="16710" xr:uid="{D4E6A8FC-0BA2-4E0F-B0F7-4018D2D45FD9}"/>
    <cellStyle name="Normal 7 4 7 3 2 3" xfId="6168" xr:uid="{3140AEAF-B1C6-4D67-8C6B-15834B31C8EE}"/>
    <cellStyle name="Normal 7 4 7 3 2 3 2" xfId="29295" xr:uid="{A67296FD-E67A-4B40-90AE-1FCBCDC002AC}"/>
    <cellStyle name="Normal 7 4 7 3 2 3 3" xfId="19543" xr:uid="{20D8FD70-52EF-4F91-8C70-5EA4E5E29AD1}"/>
    <cellStyle name="Normal 7 4 7 3 2 4" xfId="12162" xr:uid="{C76F0838-5191-40F5-8207-CCF57FF51421}"/>
    <cellStyle name="Normal 7 4 7 3 2 4 2" xfId="22376" xr:uid="{DD63E010-E109-4F57-8035-F8D881915D20}"/>
    <cellStyle name="Normal 7 4 7 3 2 5" xfId="23810" xr:uid="{4AC44923-4EAE-44CA-AF69-CC4749120F41}"/>
    <cellStyle name="Normal 7 4 7 3 2 6" xfId="14674" xr:uid="{FD6F1645-51E7-4496-B753-A8D1A5549877}"/>
    <cellStyle name="Normal 7 4 7 3 3" xfId="3715" xr:uid="{92CC7FE6-43EF-4765-B84B-43E5BCA289C4}"/>
    <cellStyle name="Normal 7 4 7 3 3 2" xfId="7097" xr:uid="{89BA9A4E-A988-4BDE-8BA6-E7D52E52A866}"/>
    <cellStyle name="Normal 7 4 7 3 3 2 2" xfId="26505" xr:uid="{A6F47DE6-600C-43E1-BBBC-4A6CF18E7C5B}"/>
    <cellStyle name="Normal 7 4 7 3 3 2 3" xfId="16112" xr:uid="{7598FC01-C93F-4AF3-BB91-4220913E360E}"/>
    <cellStyle name="Normal 7 4 7 3 3 3" xfId="9426" xr:uid="{37FFB2D1-E28B-4D8C-92BA-89C659285D3A}"/>
    <cellStyle name="Normal 7 4 7 3 3 3 2" xfId="18945" xr:uid="{756B7B9F-2C41-427F-A64D-6B952FF590D7}"/>
    <cellStyle name="Normal 7 4 7 3 3 4" xfId="11600" xr:uid="{95B376F7-41EF-4BD6-94D3-F96A8E26B6D5}"/>
    <cellStyle name="Normal 7 4 7 3 3 4 2" xfId="21778" xr:uid="{6E703DB8-3AC6-4FBD-8CFE-F9CE01CD3DD6}"/>
    <cellStyle name="Normal 7 4 7 3 3 5" xfId="23995" xr:uid="{6DBAC6D5-EE67-4B03-80E0-2E6A64A82D64}"/>
    <cellStyle name="Normal 7 4 7 3 3 6" xfId="13923" xr:uid="{F9D097F0-A759-478A-9E80-3352F68F5731}"/>
    <cellStyle name="Normal 7 4 7 3 4" xfId="4646" xr:uid="{B7223061-D904-47B6-8EAA-D083565565C4}"/>
    <cellStyle name="Normal 7 4 7 3 4 2" xfId="9970" xr:uid="{8313BE69-529B-4F47-B0F6-F3ACC72DE3E2}"/>
    <cellStyle name="Normal 7 4 7 3 4 2 2" xfId="29421" xr:uid="{4A6F4405-FD76-44D9-97D9-4172EB68E806}"/>
    <cellStyle name="Normal 7 4 7 3 4 2 3" xfId="19980" xr:uid="{CC7CEAB1-D4CC-4567-AA69-CEE644D76298}"/>
    <cellStyle name="Normal 7 4 7 3 4 3" xfId="12595" xr:uid="{898547BC-831D-4009-8B0A-1FB3D6CF9CA6}"/>
    <cellStyle name="Normal 7 4 7 3 4 3 2" xfId="22813" xr:uid="{9B24C0D2-DE5D-4461-8F8C-D311063457E9}"/>
    <cellStyle name="Normal 7 4 7 3 4 4" xfId="23798" xr:uid="{15CFFBCE-795C-49D2-B460-75D3DC66C3C3}"/>
    <cellStyle name="Normal 7 4 7 3 4 5" xfId="17147" xr:uid="{E23583F7-41A4-484D-8A1F-4A340DE6E07F}"/>
    <cellStyle name="Normal 7 4 7 3 5" xfId="8205" xr:uid="{ED6004FB-C682-4C38-AFBA-C7FB1AA99CEA}"/>
    <cellStyle name="Normal 7 4 7 3 5 2" xfId="28290" xr:uid="{4FB1152B-34FC-46E2-8445-27D9AB37F9B3}"/>
    <cellStyle name="Normal 7 4 7 3 5 3" xfId="15369" xr:uid="{F94CF832-4ABC-456B-892D-B72F1BF87FC8}"/>
    <cellStyle name="Normal 7 4 7 3 6" xfId="8839" xr:uid="{58F919BC-8887-4784-96DF-07D63E87BED2}"/>
    <cellStyle name="Normal 7 4 7 3 6 2" xfId="18202" xr:uid="{E200F0AD-D3C7-42A4-83B9-43AE0F4C6E07}"/>
    <cellStyle name="Normal 7 4 7 3 7" xfId="10895" xr:uid="{2948A6F5-4755-494D-B0E5-5601E069C3E2}"/>
    <cellStyle name="Normal 7 4 7 3 7 2" xfId="21035" xr:uid="{1839DC47-8D9F-449B-958D-D7FF32C119D0}"/>
    <cellStyle name="Normal 7 4 7 3 8" xfId="24901" xr:uid="{E8D79DCF-94B1-45B5-8EF1-73EE365AB9CB}"/>
    <cellStyle name="Normal 7 4 7 3 9" xfId="13404" xr:uid="{24F82E75-D601-46DC-AB9A-D8D2AB34428E}"/>
    <cellStyle name="Normal 7 4 7 4" xfId="1657" xr:uid="{00000000-0005-0000-0000-000079060000}"/>
    <cellStyle name="Normal 7 4 7 4 2" xfId="4993" xr:uid="{C3F725AF-C23B-474E-A9F9-AEC02A166507}"/>
    <cellStyle name="Normal 7 4 7 4 2 2" xfId="10264" xr:uid="{E3500DCB-0622-4CF8-9B64-486C35C0EEB1}"/>
    <cellStyle name="Normal 7 4 7 4 2 2 2" xfId="29687" xr:uid="{59AF0705-CECC-4210-952B-149DEE804E68}"/>
    <cellStyle name="Normal 7 4 7 4 2 2 3" xfId="20353" xr:uid="{3B572454-91A8-46F0-82D3-48DE8E797AD6}"/>
    <cellStyle name="Normal 7 4 7 4 2 3" xfId="12942" xr:uid="{836C283C-F295-42AD-9C86-0E0F288EB2D7}"/>
    <cellStyle name="Normal 7 4 7 4 2 3 2" xfId="23186" xr:uid="{6C05D2FE-EEEA-4DE8-B895-FBBD36895A7A}"/>
    <cellStyle name="Normal 7 4 7 4 2 4" xfId="26174" xr:uid="{5B949619-042C-4203-9291-CDF04F1C87F5}"/>
    <cellStyle name="Normal 7 4 7 4 2 5" xfId="17520" xr:uid="{CDE461A6-0C6A-4764-A308-FE358742BA73}"/>
    <cellStyle name="Normal 7 4 7 4 3" xfId="6169" xr:uid="{8F906412-8ECE-497D-BE72-384627EEC44A}"/>
    <cellStyle name="Normal 7 4 7 4 3 2" xfId="27607" xr:uid="{4F44681F-7441-4AB4-8E85-C3C9F62067D0}"/>
    <cellStyle name="Normal 7 4 7 4 3 3" xfId="15370" xr:uid="{B68D8972-18D2-481F-A5E5-6180AEF06AAB}"/>
    <cellStyle name="Normal 7 4 7 4 4" xfId="8840" xr:uid="{479A7051-7DE9-428F-AC43-1645575DB47C}"/>
    <cellStyle name="Normal 7 4 7 4 4 2" xfId="18203" xr:uid="{DAD11DBB-A7AC-44F1-9CF3-42DBDF97E770}"/>
    <cellStyle name="Normal 7 4 7 4 5" xfId="10896" xr:uid="{0D00EB91-8A85-428C-A270-B589A7E6AA50}"/>
    <cellStyle name="Normal 7 4 7 4 5 2" xfId="21036" xr:uid="{6475A6E1-4F51-4555-8B25-E74912C7F869}"/>
    <cellStyle name="Normal 7 4 7 4 6" xfId="24496" xr:uid="{F0060DA2-5BC9-414E-928D-47B4EED2A260}"/>
    <cellStyle name="Normal 7 4 7 4 7" xfId="14675" xr:uid="{829A5E91-1ADE-4EFA-AF45-1232B1884BF8}"/>
    <cellStyle name="Normal 7 4 7 5" xfId="2293" xr:uid="{3B06FE07-3AAF-43CD-8F8F-4051FD3B8D2B}"/>
    <cellStyle name="Normal 7 4 7 5 2" xfId="7423" xr:uid="{A8D1AA29-1408-4E92-B5D7-7932AB0EDEAC}"/>
    <cellStyle name="Normal 7 4 7 5 2 2" xfId="26097" xr:uid="{027532AD-F63C-439B-BF72-507654C88BA6}"/>
    <cellStyle name="Normal 7 4 7 5 2 3" xfId="29061" xr:uid="{7B7E8686-B1EF-4118-B638-19ACC885A64E}"/>
    <cellStyle name="Normal 7 4 7 5 2 4" xfId="16229" xr:uid="{B65F9936-3A98-4910-8088-C684C2ACF295}"/>
    <cellStyle name="Normal 7 4 7 5 3" xfId="6165" xr:uid="{7BF92125-7108-4A99-BFAE-256607570FC7}"/>
    <cellStyle name="Normal 7 4 7 5 3 2" xfId="29119" xr:uid="{B421E4B3-1AEA-4EFD-890B-4D6999E8C75C}"/>
    <cellStyle name="Normal 7 4 7 5 3 3" xfId="19062" xr:uid="{39185286-A892-40FF-9A9C-4992EDE442DD}"/>
    <cellStyle name="Normal 7 4 7 5 4" xfId="11707" xr:uid="{E43EC6D5-CCC2-41DA-BF28-DFC444F37661}"/>
    <cellStyle name="Normal 7 4 7 5 4 2" xfId="21895" xr:uid="{6DE269A5-62E5-44BD-B4D9-2DB34AA788DD}"/>
    <cellStyle name="Normal 7 4 7 5 5" xfId="23817" xr:uid="{058B225C-C58A-4EE6-B578-7F72F7408F44}"/>
    <cellStyle name="Normal 7 4 7 5 6" xfId="14102" xr:uid="{22FB31A0-EA84-4E8B-86F0-6F5514C4CFC5}"/>
    <cellStyle name="Normal 7 4 7 6" xfId="3501" xr:uid="{22D671D2-34E5-4E8B-837C-15524416A672}"/>
    <cellStyle name="Normal 7 4 7 6 2" xfId="7094" xr:uid="{69760940-6F6F-41C4-912D-D273EF18B8EE}"/>
    <cellStyle name="Normal 7 4 7 6 2 2" xfId="27398" xr:uid="{D4B44F81-7769-442D-AA2D-FA0FF3E0EA88}"/>
    <cellStyle name="Normal 7 4 7 6 2 3" xfId="15785" xr:uid="{BAC7B481-81A1-4E00-A1D0-2695E0430ACB}"/>
    <cellStyle name="Normal 7 4 7 6 3" xfId="9155" xr:uid="{C0DFD7CB-3D19-4500-AC87-568BC4115871}"/>
    <cellStyle name="Normal 7 4 7 6 3 2" xfId="18618" xr:uid="{AC488EC5-641D-4868-9EB6-15A72FC824F5}"/>
    <cellStyle name="Normal 7 4 7 6 4" xfId="11276" xr:uid="{3D76053E-60B7-4EB4-A729-FBBCB804FA25}"/>
    <cellStyle name="Normal 7 4 7 6 4 2" xfId="21451" xr:uid="{19A43E8C-2C48-43F7-A5A7-C93E4DBE94F1}"/>
    <cellStyle name="Normal 7 4 7 6 5" xfId="23430" xr:uid="{B38C8DFE-4EB3-46D5-BBC5-99AFF5D6DB56}"/>
    <cellStyle name="Normal 7 4 7 6 6" xfId="13503" xr:uid="{D1D61A77-E25D-478E-9633-68BC4EF5E93D}"/>
    <cellStyle name="Normal 7 4 7 7" xfId="3296" xr:uid="{BF4A2922-C94B-4BE9-ACB6-C6A427135799}"/>
    <cellStyle name="Normal 7 4 7 7 2" xfId="8983" xr:uid="{393AB04B-FD8A-4914-A3D7-6E23367851C4}"/>
    <cellStyle name="Normal 7 4 7 7 2 2" xfId="18375" xr:uid="{BD5F6511-661E-4AC6-9C34-0D5F522CFECE}"/>
    <cellStyle name="Normal 7 4 7 7 3" xfId="11057" xr:uid="{245DBAFA-D93F-4577-A3A6-8C7696FF02C0}"/>
    <cellStyle name="Normal 7 4 7 7 3 2" xfId="21208" xr:uid="{FAB3F3D9-AF89-40BF-8A43-0CC1335D82C5}"/>
    <cellStyle name="Normal 7 4 7 7 4" xfId="25398" xr:uid="{1F32A710-7FFF-4B48-90D5-30EBC722DDA6}"/>
    <cellStyle name="Normal 7 4 7 7 5" xfId="15542" xr:uid="{C72A29FF-EB8B-4C19-B03E-772656B56EF9}"/>
    <cellStyle name="Normal 7 4 7 8" xfId="4496" xr:uid="{13EC52AB-8499-49CB-811C-382600B3337E}"/>
    <cellStyle name="Normal 7 4 7 8 2" xfId="9863" xr:uid="{5A437A37-EA7B-471F-BDE3-9139C58D209B}"/>
    <cellStyle name="Normal 7 4 7 8 2 2" xfId="19838" xr:uid="{9EC42566-FA3C-4815-AAB9-3CDF22BF01E6}"/>
    <cellStyle name="Normal 7 4 7 8 3" xfId="12453" xr:uid="{2D0D78D9-344D-4A0B-A669-C2549333FA13}"/>
    <cellStyle name="Normal 7 4 7 8 3 2" xfId="22671" xr:uid="{24BB38D7-1DB5-4980-A584-18467E1BE25F}"/>
    <cellStyle name="Normal 7 4 7 8 4" xfId="17005" xr:uid="{B04AE1F1-0915-44F6-BC65-FCF72C1A3379}"/>
    <cellStyle name="Normal 7 4 7 9" xfId="8203" xr:uid="{9199BC2D-9E67-480A-974F-478616072988}"/>
    <cellStyle name="Normal 7 4 7 9 2" xfId="15366" xr:uid="{2BA5B970-BCB5-401E-A91B-7E828D33EE3F}"/>
    <cellStyle name="Normal 7 4 8" xfId="1658" xr:uid="{00000000-0005-0000-0000-00007A060000}"/>
    <cellStyle name="Normal 7 4 8 10" xfId="10897" xr:uid="{E2CE1A48-9BEA-4C00-82BE-4CEC04BF7095}"/>
    <cellStyle name="Normal 7 4 8 10 2" xfId="21037" xr:uid="{848BF1DF-00B6-4ADE-8335-BE3960A614E9}"/>
    <cellStyle name="Normal 7 4 8 11" xfId="24139" xr:uid="{90566913-67F2-4913-8808-051D8C16AB03}"/>
    <cellStyle name="Normal 7 4 8 12" xfId="13247" xr:uid="{E7F31AD0-2D43-43FB-B020-759BF062E095}"/>
    <cellStyle name="Normal 7 4 8 2" xfId="1659" xr:uid="{00000000-0005-0000-0000-00007B060000}"/>
    <cellStyle name="Normal 7 4 8 2 2" xfId="1660" xr:uid="{00000000-0005-0000-0000-00007C060000}"/>
    <cellStyle name="Normal 7 4 8 2 2 2" xfId="2299" xr:uid="{0872B7F8-0AE5-4E21-83A8-17F905A88969}"/>
    <cellStyle name="Normal 7 4 8 2 2 2 2" xfId="7428" xr:uid="{14DCE9CA-4855-45DB-BC05-344D5CD7B37E}"/>
    <cellStyle name="Normal 7 4 8 2 2 2 3" xfId="6172" xr:uid="{B650C6BC-1409-4CEC-959F-52B8DFBC5C74}"/>
    <cellStyle name="Normal 7 4 8 2 2 2 4" xfId="15373" xr:uid="{8A95BAE3-F375-461C-96D9-40471F87BD27}"/>
    <cellStyle name="Normal 7 4 8 2 2 3" xfId="5286" xr:uid="{024715A7-5233-48BE-8E7D-134ADF26B7B7}"/>
    <cellStyle name="Normal 7 4 8 2 2 3 2" xfId="7100" xr:uid="{A8EA6E78-8207-4D3E-8568-B3A5F8D64512}"/>
    <cellStyle name="Normal 7 4 8 2 2 3 3" xfId="27635" xr:uid="{D2EC1FF7-7AFE-4E65-B12E-649453157DAB}"/>
    <cellStyle name="Normal 7 4 8 2 2 3 4" xfId="18206" xr:uid="{57ABD75E-8FED-4984-963D-3702C9D11322}"/>
    <cellStyle name="Normal 7 4 8 2 2 4" xfId="5530" xr:uid="{638EEB34-13D8-4874-AB1F-770991541C6B}"/>
    <cellStyle name="Normal 7 4 8 2 2 4 2" xfId="29809" xr:uid="{187A705D-E985-4DA5-9C32-ABBEAC94E0D8}"/>
    <cellStyle name="Normal 7 4 8 2 2 4 3" xfId="21039" xr:uid="{B9DA7579-ED18-49B1-8EB2-5BFB44B18276}"/>
    <cellStyle name="Normal 7 4 8 2 2 5" xfId="23571" xr:uid="{2E75DDFC-93B1-4663-9567-ABE35BE0D869}"/>
    <cellStyle name="Normal 7 4 8 2 2 6" xfId="14676" xr:uid="{054715B7-723C-4FDB-9E67-A4959B390447}"/>
    <cellStyle name="Normal 7 4 8 2 3" xfId="2298" xr:uid="{74C981CB-479B-4955-AAFD-08DA313935D8}"/>
    <cellStyle name="Normal 7 4 8 2 3 2" xfId="7427" xr:uid="{67959D22-FF8C-4B48-81F5-FBBF4D775A96}"/>
    <cellStyle name="Normal 7 4 8 2 3 2 2" xfId="28340" xr:uid="{B075440B-770C-472F-94C6-D9A1C598860E}"/>
    <cellStyle name="Normal 7 4 8 2 3 2 3" xfId="16113" xr:uid="{43195B9E-01E2-47DD-A95D-A425B81EEB8F}"/>
    <cellStyle name="Normal 7 4 8 2 3 3" xfId="6171" xr:uid="{1B6792F7-8503-4C2F-BF3C-0D23211C2D08}"/>
    <cellStyle name="Normal 7 4 8 2 3 3 2" xfId="18946" xr:uid="{EA659645-8E85-4588-A594-982C964F8E19}"/>
    <cellStyle name="Normal 7 4 8 2 3 4" xfId="11601" xr:uid="{9FAFBB03-F6A7-4B6E-B348-AD7F6F8020E5}"/>
    <cellStyle name="Normal 7 4 8 2 3 4 2" xfId="21779" xr:uid="{DA01E53C-E2A4-4992-B223-B2AFF822230E}"/>
    <cellStyle name="Normal 7 4 8 2 3 5" xfId="26027" xr:uid="{2D71A152-FD27-48A5-A389-CFDF846698ED}"/>
    <cellStyle name="Normal 7 4 8 2 3 6" xfId="13925" xr:uid="{651D94F4-3506-42BA-AD23-D58B37903955}"/>
    <cellStyle name="Normal 7 4 8 2 4" xfId="4647" xr:uid="{D0CECA30-2D67-40F7-89C2-14A8E2BA94CC}"/>
    <cellStyle name="Normal 7 4 8 2 4 2" xfId="7099" xr:uid="{F4F4917B-06A4-4DEC-8748-08608510C512}"/>
    <cellStyle name="Normal 7 4 8 2 4 2 2" xfId="29422" xr:uid="{BFEB4C57-809E-4BEA-B178-EBFA1CDE33BF}"/>
    <cellStyle name="Normal 7 4 8 2 4 2 3" xfId="19981" xr:uid="{B2D200AE-826A-4793-9075-5B767A3B5347}"/>
    <cellStyle name="Normal 7 4 8 2 4 3" xfId="12596" xr:uid="{DD00AD23-14D2-4EE4-89C4-9AC6DBF75078}"/>
    <cellStyle name="Normal 7 4 8 2 4 3 2" xfId="22814" xr:uid="{A19A6BE8-731C-4FA9-9217-F73FA5A08E00}"/>
    <cellStyle name="Normal 7 4 8 2 4 4" xfId="24654" xr:uid="{EABEB335-469E-4558-98F7-98E32BC9333D}"/>
    <cellStyle name="Normal 7 4 8 2 4 5" xfId="17148" xr:uid="{EE2CFBF4-F995-4E35-AAFF-392865752F65}"/>
    <cellStyle name="Normal 7 4 8 2 5" xfId="5364" xr:uid="{2DAAC2C8-8BF1-4881-87B6-0361AC8BDDFD}"/>
    <cellStyle name="Normal 7 4 8 2 5 2" xfId="28940" xr:uid="{F87CF611-2939-4105-BE55-64E15AA271B6}"/>
    <cellStyle name="Normal 7 4 8 2 5 3" xfId="15372" xr:uid="{8EAF8F57-3D64-4875-BCA7-D3631FF48E93}"/>
    <cellStyle name="Normal 7 4 8 2 6" xfId="8842" xr:uid="{56F94C09-421A-49B3-A7AC-F16A7FC80C5A}"/>
    <cellStyle name="Normal 7 4 8 2 6 2" xfId="18205" xr:uid="{AA0394D7-0847-47E6-8966-7BAFCBEED8B0}"/>
    <cellStyle name="Normal 7 4 8 2 7" xfId="10898" xr:uid="{F78161ED-87E3-4493-B75B-04FC1A174998}"/>
    <cellStyle name="Normal 7 4 8 2 7 2" xfId="21038" xr:uid="{FADBB2C3-4159-494F-BB8C-3202F597B4B1}"/>
    <cellStyle name="Normal 7 4 8 2 8" xfId="23763" xr:uid="{BFE9D6AE-E21F-4621-99FA-BA86CAB7A2C5}"/>
    <cellStyle name="Normal 7 4 8 2 9" xfId="13405" xr:uid="{C53B663B-3867-46F8-BE06-9C329B277C28}"/>
    <cellStyle name="Normal 7 4 8 3" xfId="1661" xr:uid="{00000000-0005-0000-0000-00007D060000}"/>
    <cellStyle name="Normal 7 4 8 3 2" xfId="2300" xr:uid="{870A8F44-C3A6-497A-ACCA-CFFC69B0870F}"/>
    <cellStyle name="Normal 7 4 8 3 2 2" xfId="7429" xr:uid="{45B8724A-7921-474A-8438-1E0FF0A1975C}"/>
    <cellStyle name="Normal 7 4 8 3 2 2 2" xfId="29688" xr:uid="{FEE795C1-DE87-445C-BFEF-2F705AAADAC8}"/>
    <cellStyle name="Normal 7 4 8 3 2 2 3" xfId="20354" xr:uid="{1058C457-EB22-4879-A4C3-15C4B9C436A6}"/>
    <cellStyle name="Normal 7 4 8 3 2 3" xfId="6173" xr:uid="{6DE2B39D-797D-4763-8BB9-8998FD3455A4}"/>
    <cellStyle name="Normal 7 4 8 3 2 3 2" xfId="23187" xr:uid="{3C046CFF-C23B-4004-A1A9-D323A7533E74}"/>
    <cellStyle name="Normal 7 4 8 3 2 4" xfId="24595" xr:uid="{7CF461B0-9D4B-468A-BFD9-AE101BB5D0F3}"/>
    <cellStyle name="Normal 7 4 8 3 2 5" xfId="17521" xr:uid="{70B20DDD-1FFB-4684-ABC7-57F9FC1889A1}"/>
    <cellStyle name="Normal 7 4 8 3 3" xfId="5235" xr:uid="{71C54A5F-CCE8-4A9C-B178-E9C0D9B325FE}"/>
    <cellStyle name="Normal 7 4 8 3 3 2" xfId="7101" xr:uid="{480DEEC4-0D9E-40E3-9575-97CEC2193A11}"/>
    <cellStyle name="Normal 7 4 8 3 3 3" xfId="28122" xr:uid="{8E9C9716-4CBA-4B0D-9344-40A62FB7A6CE}"/>
    <cellStyle name="Normal 7 4 8 3 3 4" xfId="15374" xr:uid="{ADF9B143-90C6-4D67-8B3E-E6C5A0822FFB}"/>
    <cellStyle name="Normal 7 4 8 3 4" xfId="5440" xr:uid="{DFF57B6D-23BB-496D-AF78-379658838E10}"/>
    <cellStyle name="Normal 7 4 8 3 4 2" xfId="27853" xr:uid="{84322DF5-8BE7-48A9-835E-BAA6A29D83C8}"/>
    <cellStyle name="Normal 7 4 8 3 4 3" xfId="26980" xr:uid="{B23A03DF-DAB2-4F24-BDE0-DE13B016D270}"/>
    <cellStyle name="Normal 7 4 8 3 4 4" xfId="18207" xr:uid="{3C84C072-3D14-4EBB-8C7A-576B6BE8DB93}"/>
    <cellStyle name="Normal 7 4 8 3 5" xfId="10899" xr:uid="{C6F9079B-BF3F-4918-9642-77E69C9A7D5F}"/>
    <cellStyle name="Normal 7 4 8 3 5 2" xfId="29810" xr:uid="{39540DFC-B115-4E3E-8542-B0164A7A2319}"/>
    <cellStyle name="Normal 7 4 8 3 5 3" xfId="21040" xr:uid="{D5988F77-E3EC-46F5-BF18-AD88CA8FF076}"/>
    <cellStyle name="Normal 7 4 8 3 6" xfId="24629" xr:uid="{B9CBD047-726D-4C77-ABF8-D069FA79D727}"/>
    <cellStyle name="Normal 7 4 8 3 7" xfId="14677" xr:uid="{904BE851-3AE0-4C54-B6A0-CD9FA0FE7571}"/>
    <cellStyle name="Normal 7 4 8 4" xfId="1662" xr:uid="{00000000-0005-0000-0000-00007E060000}"/>
    <cellStyle name="Normal 7 4 8 4 2" xfId="7102" xr:uid="{330D774B-5452-4936-A6D6-02F6DC8AD42E}"/>
    <cellStyle name="Normal 7 4 8 4 2 2" xfId="23461" xr:uid="{BCF1A39B-4F0D-42FC-92CA-273B52C96693}"/>
    <cellStyle name="Normal 7 4 8 4 2 3" xfId="28750" xr:uid="{23C24CC9-2571-4E63-B505-F16A105E7689}"/>
    <cellStyle name="Normal 7 4 8 4 2 4" xfId="15375" xr:uid="{AF17F03E-77BA-4F97-8A79-5FD1D66BB85B}"/>
    <cellStyle name="Normal 7 4 8 4 3" xfId="6174" xr:uid="{4E1BA225-1CCE-483F-BCAF-4EDCE6CE5DB0}"/>
    <cellStyle name="Normal 7 4 8 4 3 2" xfId="28085" xr:uid="{B2AFDAD7-6F8C-4616-9CD3-86E8D782B3BD}"/>
    <cellStyle name="Normal 7 4 8 4 3 3" xfId="18208" xr:uid="{818F3602-0D2A-4798-B6F7-9640BA40B543}"/>
    <cellStyle name="Normal 7 4 8 4 4" xfId="10900" xr:uid="{1ADC76A9-F377-4A0D-A792-0A6C3C7A5663}"/>
    <cellStyle name="Normal 7 4 8 4 4 2" xfId="21041" xr:uid="{C9F899D2-AC6D-4E19-823B-98AB27FDB060}"/>
    <cellStyle name="Normal 7 4 8 4 5" xfId="25721" xr:uid="{45ABAA35-3054-429F-A8E8-1A0294FD55E2}"/>
    <cellStyle name="Normal 7 4 8 4 6" xfId="14103" xr:uid="{8BE6AAC0-4ECC-4DF3-846D-1B3A26E19EE6}"/>
    <cellStyle name="Normal 7 4 8 5" xfId="2297" xr:uid="{482600A5-CED0-47F9-82BB-68CEEFDEEEC4}"/>
    <cellStyle name="Normal 7 4 8 5 2" xfId="7426" xr:uid="{AC4A8ABF-ABBA-49F8-938D-D33D5C39B28F}"/>
    <cellStyle name="Normal 7 4 8 5 2 2" xfId="27850" xr:uid="{E8FBEB73-0B19-4764-A7C5-45FF097FAC89}"/>
    <cellStyle name="Normal 7 4 8 5 2 3" xfId="15845" xr:uid="{5F96369A-75CC-4171-8674-53B348FACC46}"/>
    <cellStyle name="Normal 7 4 8 5 3" xfId="6170" xr:uid="{248A1CBE-10FE-4256-B2E0-9901BF2C65F9}"/>
    <cellStyle name="Normal 7 4 8 5 3 2" xfId="18678" xr:uid="{58731F6F-7F1D-48EF-8184-5A9DE02FD1F8}"/>
    <cellStyle name="Normal 7 4 8 5 4" xfId="11336" xr:uid="{F7DB8833-49FF-49B0-81DB-0269DE9D7F8A}"/>
    <cellStyle name="Normal 7 4 8 5 4 2" xfId="21511" xr:uid="{F3AFECC0-F766-42BC-BC0A-275AB5D48B61}"/>
    <cellStyle name="Normal 7 4 8 5 5" xfId="24265" xr:uid="{AA358BA6-8933-4114-9E69-6B8B105D6B80}"/>
    <cellStyle name="Normal 7 4 8 5 6" xfId="13563" xr:uid="{3B8746FD-2660-4F4A-8726-39A9B4E3189D}"/>
    <cellStyle name="Normal 7 4 8 6" xfId="3417" xr:uid="{D66165E4-6123-4A6D-AD8D-35F0C8B4BCD4}"/>
    <cellStyle name="Normal 7 4 8 6 2" xfId="7098" xr:uid="{AE7F8E3E-682C-4B40-ADC8-B246AD256C65}"/>
    <cellStyle name="Normal 7 4 8 6 2 2" xfId="26810" xr:uid="{83D33E0C-2119-4819-8DD4-AAA2C4BFD404}"/>
    <cellStyle name="Normal 7 4 8 6 2 3" xfId="18518" xr:uid="{B48CFC2B-4D1E-49E4-8FC1-8F0EB087A488}"/>
    <cellStyle name="Normal 7 4 8 6 3" xfId="11178" xr:uid="{3E58324A-090C-4973-A0BD-F7F783C6F6C6}"/>
    <cellStyle name="Normal 7 4 8 6 3 2" xfId="21351" xr:uid="{623E72ED-EF50-40DF-97A6-F4D830582AFE}"/>
    <cellStyle name="Normal 7 4 8 6 4" xfId="23944" xr:uid="{63211172-3E1D-48AD-ABFE-7F6F0E1C41F9}"/>
    <cellStyle name="Normal 7 4 8 6 5" xfId="15685" xr:uid="{C21BC17D-62B2-44A9-AE21-EEE0F1FA147C}"/>
    <cellStyle name="Normal 7 4 8 7" xfId="4497" xr:uid="{AD1C1CB4-9EE3-42A2-986A-4DEB9AC1D57C}"/>
    <cellStyle name="Normal 7 4 8 7 2" xfId="9864" xr:uid="{F2CA167D-31C3-451A-A22E-8067210E9877}"/>
    <cellStyle name="Normal 7 4 8 7 2 2" xfId="19839" xr:uid="{0DF05D19-D44F-4884-A032-E9B0C13A9DC6}"/>
    <cellStyle name="Normal 7 4 8 7 3" xfId="12454" xr:uid="{B4381428-1ED5-4136-A2DF-ED90F0462C58}"/>
    <cellStyle name="Normal 7 4 8 7 3 2" xfId="22672" xr:uid="{5EFBA759-1BAC-43C4-BF57-71AFAC9B987F}"/>
    <cellStyle name="Normal 7 4 8 7 4" xfId="27223" xr:uid="{9FF8DC52-64B2-43D5-823F-FD24FEC8585C}"/>
    <cellStyle name="Normal 7 4 8 7 5" xfId="17006" xr:uid="{AC5FA849-FE42-43CA-ADF1-AE81A281462A}"/>
    <cellStyle name="Normal 7 4 8 8" xfId="8206" xr:uid="{0425719A-73E7-42C6-AF20-AF1BBAF37CF1}"/>
    <cellStyle name="Normal 7 4 8 8 2" xfId="15371" xr:uid="{EF589A39-7471-4DD3-91D2-95ED7FCAC96D}"/>
    <cellStyle name="Normal 7 4 8 9" xfId="8841" xr:uid="{66AA3784-9C2C-4EA0-8BFC-3BA09D36961A}"/>
    <cellStyle name="Normal 7 4 8 9 2" xfId="18204" xr:uid="{0B024CDE-3F3B-4EE9-912C-692CD9F2A7D9}"/>
    <cellStyle name="Normal 7 4 9" xfId="1663" xr:uid="{00000000-0005-0000-0000-00007F060000}"/>
    <cellStyle name="Normal 7 4 9 10" xfId="25702" xr:uid="{2393428A-801D-4759-86EB-4C4E4BA71506}"/>
    <cellStyle name="Normal 7 4 9 11" xfId="13248" xr:uid="{4B2989DA-C8A2-494C-9B0F-93B2D76B1FDC}"/>
    <cellStyle name="Normal 7 4 9 2" xfId="1664" xr:uid="{00000000-0005-0000-0000-000080060000}"/>
    <cellStyle name="Normal 7 4 9 2 2" xfId="2302" xr:uid="{39962D41-B2C6-4D51-AE8D-13912E3CBD95}"/>
    <cellStyle name="Normal 7 4 9 2 2 2" xfId="7431" xr:uid="{2E45C84D-BDC9-4876-9F7E-179C2D48E595}"/>
    <cellStyle name="Normal 7 4 9 2 2 2 2" xfId="28796" xr:uid="{9BCBA4A4-E342-4CD8-BCA5-4E2F2D049FA3}"/>
    <cellStyle name="Normal 7 4 9 2 2 2 3" xfId="26504" xr:uid="{7675F2B5-1C76-463C-BD58-C3A760D26DF6}"/>
    <cellStyle name="Normal 7 4 9 2 2 2 4" xfId="16711" xr:uid="{3BAF2D30-EEF6-4535-9631-DC7407D756CD}"/>
    <cellStyle name="Normal 7 4 9 2 2 3" xfId="6176" xr:uid="{F9C70C3C-5C3C-4DAE-A19C-62C49126988C}"/>
    <cellStyle name="Normal 7 4 9 2 2 3 2" xfId="29296" xr:uid="{DC1B21DC-7DD5-4FF3-B91E-213B33A0BE91}"/>
    <cellStyle name="Normal 7 4 9 2 2 3 3" xfId="19544" xr:uid="{0EEEFD4F-AEDE-4430-A269-26BA1EABC2D7}"/>
    <cellStyle name="Normal 7 4 9 2 2 4" xfId="12163" xr:uid="{B1D48735-6FD7-4329-A262-F0E4CE350034}"/>
    <cellStyle name="Normal 7 4 9 2 2 4 2" xfId="22377" xr:uid="{48195C9B-6B31-4B47-9D01-B9AD695A3751}"/>
    <cellStyle name="Normal 7 4 9 2 2 5" xfId="24772" xr:uid="{C2CDF0AD-A3D5-4762-B7DA-F1E4C9F6D812}"/>
    <cellStyle name="Normal 7 4 9 2 2 6" xfId="14678" xr:uid="{FEA4206A-F9A8-4BD7-9229-F36521E4583D}"/>
    <cellStyle name="Normal 7 4 9 2 3" xfId="4648" xr:uid="{6A37D289-BC53-495E-8FCD-8AFC2C247E01}"/>
    <cellStyle name="Normal 7 4 9 2 3 2" xfId="7104" xr:uid="{3D183826-F9D7-43A0-BD2E-3499335D073E}"/>
    <cellStyle name="Normal 7 4 9 2 3 2 2" xfId="29423" xr:uid="{5A3B3F96-AD53-4829-9A79-E4F39E5C3359}"/>
    <cellStyle name="Normal 7 4 9 2 3 2 3" xfId="19982" xr:uid="{876EE030-5C3E-49E3-B420-727F64AC5226}"/>
    <cellStyle name="Normal 7 4 9 2 3 3" xfId="12597" xr:uid="{19AA9987-E6E2-4945-AD86-84E7A15148DB}"/>
    <cellStyle name="Normal 7 4 9 2 3 3 2" xfId="22815" xr:uid="{50499298-09BF-4932-9181-01CC6E4F6524}"/>
    <cellStyle name="Normal 7 4 9 2 3 4" xfId="25284" xr:uid="{B91AA906-5F3A-4391-97ED-0A8EA6F09E30}"/>
    <cellStyle name="Normal 7 4 9 2 3 5" xfId="17149" xr:uid="{BB3FCB79-25D2-4CA1-8CF1-D20F0A9666E5}"/>
    <cellStyle name="Normal 7 4 9 2 4" xfId="5441" xr:uid="{F406F754-9911-48C2-BB52-A12495AC78DC}"/>
    <cellStyle name="Normal 7 4 9 2 4 2" xfId="27988" xr:uid="{54DC35C8-B9E5-4939-97BB-5FA75F0136DE}"/>
    <cellStyle name="Normal 7 4 9 2 4 3" xfId="28172" xr:uid="{EC53EB4E-4848-4AFA-8CED-690DAF26C8DE}"/>
    <cellStyle name="Normal 7 4 9 2 4 4" xfId="15377" xr:uid="{C72B1F1B-6430-42BA-91E4-9E5004DA3B73}"/>
    <cellStyle name="Normal 7 4 9 2 5" xfId="8844" xr:uid="{EA730178-0136-4342-B300-E7A4CADEE345}"/>
    <cellStyle name="Normal 7 4 9 2 5 2" xfId="28166" xr:uid="{BDD3C326-8F30-4E95-92B6-FBFE0E0E9BF5}"/>
    <cellStyle name="Normal 7 4 9 2 5 3" xfId="18210" xr:uid="{E64273BB-EC59-4BC4-BA88-90EA6427C901}"/>
    <cellStyle name="Normal 7 4 9 2 6" xfId="10902" xr:uid="{F13E193F-F9A8-46AC-AB96-63F36D3DEE98}"/>
    <cellStyle name="Normal 7 4 9 2 6 2" xfId="21043" xr:uid="{464AF6FE-45F2-412F-A62C-FAFDF38D8B38}"/>
    <cellStyle name="Normal 7 4 9 2 7" xfId="24024" xr:uid="{EC9F5742-808F-4744-AD78-4B3BA5DC5FB8}"/>
    <cellStyle name="Normal 7 4 9 2 8" xfId="13406" xr:uid="{C3B1DE98-4C26-453C-9148-21F05C32EFCF}"/>
    <cellStyle name="Normal 7 4 9 3" xfId="1665" xr:uid="{00000000-0005-0000-0000-000081060000}"/>
    <cellStyle name="Normal 7 4 9 3 2" xfId="7105" xr:uid="{DCCF7F22-1E7E-4E31-9D3B-ADBF2280FBA9}"/>
    <cellStyle name="Normal 7 4 9 3 2 2" xfId="25998" xr:uid="{EDB637E1-0606-4A70-9110-6DDEFDC371B7}"/>
    <cellStyle name="Normal 7 4 9 3 2 3" xfId="28988" xr:uid="{47DF5CFD-9740-485D-8AC8-4F00A2DCE845}"/>
    <cellStyle name="Normal 7 4 9 3 2 4" xfId="15378" xr:uid="{A4139242-681A-4650-8672-74A08EE98640}"/>
    <cellStyle name="Normal 7 4 9 3 3" xfId="6177" xr:uid="{FA22EAA2-F536-483D-998B-0AAB7BC98445}"/>
    <cellStyle name="Normal 7 4 9 3 3 2" xfId="27569" xr:uid="{7E113ADC-3D08-427D-A432-CD7C347C27D6}"/>
    <cellStyle name="Normal 7 4 9 3 3 3" xfId="26283" xr:uid="{C58637C8-7547-4739-9C55-F880A395C59E}"/>
    <cellStyle name="Normal 7 4 9 3 3 4" xfId="18211" xr:uid="{DD818FD8-203F-4786-A5E2-EBE84EDC45AD}"/>
    <cellStyle name="Normal 7 4 9 3 4" xfId="10903" xr:uid="{9057711C-B06E-41FB-B562-294314175BBC}"/>
    <cellStyle name="Normal 7 4 9 3 4 2" xfId="27012" xr:uid="{CDFF43ED-8135-4895-8404-E21FF8736849}"/>
    <cellStyle name="Normal 7 4 9 3 4 3" xfId="29811" xr:uid="{E8F0C167-71C0-43FD-BFF5-A350EF8FC35B}"/>
    <cellStyle name="Normal 7 4 9 3 4 4" xfId="21044" xr:uid="{45EAA9DF-739F-4223-8406-6B0A0AB85C39}"/>
    <cellStyle name="Normal 7 4 9 3 5" xfId="23723" xr:uid="{BA7EBE98-3089-4A78-9FA5-22A129F07A77}"/>
    <cellStyle name="Normal 7 4 9 3 6" xfId="28272" xr:uid="{6AC21990-E734-4220-B2C2-16FEB2AD25AA}"/>
    <cellStyle name="Normal 7 4 9 3 7" xfId="14104" xr:uid="{D61636D8-C738-41AA-91A8-42FBD7D44037}"/>
    <cellStyle name="Normal 7 4 9 4" xfId="2301" xr:uid="{B95DA8C1-073F-4CAD-9A4F-98E7EA9B3272}"/>
    <cellStyle name="Normal 7 4 9 4 2" xfId="7430" xr:uid="{2D298055-6716-4C76-BFA2-F11AC269B9BE}"/>
    <cellStyle name="Normal 7 4 9 4 2 2" xfId="28320" xr:uid="{F755954C-EDC5-4BB7-9174-CA9D8FC9487B}"/>
    <cellStyle name="Normal 7 4 9 4 2 3" xfId="16114" xr:uid="{AD5D510A-664B-4F59-B19E-37D14472D656}"/>
    <cellStyle name="Normal 7 4 9 4 3" xfId="6175" xr:uid="{5B16507B-38F2-4795-B1C3-B79BEB57C3C5}"/>
    <cellStyle name="Normal 7 4 9 4 3 2" xfId="18947" xr:uid="{799252DA-023B-44E0-9458-2A6BB414C279}"/>
    <cellStyle name="Normal 7 4 9 4 4" xfId="11602" xr:uid="{316867F5-B561-44C6-B918-821582BDCB46}"/>
    <cellStyle name="Normal 7 4 9 4 4 2" xfId="21780" xr:uid="{19AEE9E5-A09E-4FDC-AC4C-D12825BEF3A2}"/>
    <cellStyle name="Normal 7 4 9 4 5" xfId="25845" xr:uid="{E8AFDABC-1200-4CE0-9C16-4D0CF061E991}"/>
    <cellStyle name="Normal 7 4 9 4 6" xfId="13926" xr:uid="{C1DDD5B2-E6F4-4B8B-9E40-88E18ED71B8A}"/>
    <cellStyle name="Normal 7 4 9 5" xfId="3418" xr:uid="{C2B82139-7436-418C-81F1-8F0960A04F35}"/>
    <cellStyle name="Normal 7 4 9 5 2" xfId="7103" xr:uid="{3E7049AA-2A6B-484F-B8BD-D40AAA7F2D1A}"/>
    <cellStyle name="Normal 7 4 9 5 2 2" xfId="27658" xr:uid="{0B2868D0-95DA-43FB-AB51-F9EFB1D89B54}"/>
    <cellStyle name="Normal 7 4 9 5 2 3" xfId="18519" xr:uid="{D0505AB0-F52F-45CE-8D15-937D36CD621F}"/>
    <cellStyle name="Normal 7 4 9 5 3" xfId="11179" xr:uid="{47741D7C-F4E1-4C92-B33F-172BF60771DB}"/>
    <cellStyle name="Normal 7 4 9 5 3 2" xfId="21352" xr:uid="{FA0DCCDA-B1C7-4DD9-A9DD-945812FD7548}"/>
    <cellStyle name="Normal 7 4 9 5 4" xfId="25434" xr:uid="{5D4B03E7-FBED-4841-A35F-B97325204995}"/>
    <cellStyle name="Normal 7 4 9 5 5" xfId="15686" xr:uid="{D70618EB-4AEB-4EFF-823C-39DB925B2D44}"/>
    <cellStyle name="Normal 7 4 9 6" xfId="4498" xr:uid="{6B63B88A-BEEF-4F0A-9FD4-F42072381756}"/>
    <cellStyle name="Normal 7 4 9 6 2" xfId="9865" xr:uid="{34660545-FD45-4189-8E6C-537F762762BE}"/>
    <cellStyle name="Normal 7 4 9 6 2 2" xfId="29346" xr:uid="{E4BC4F62-B83E-4BEA-AA8B-1940A6ED638F}"/>
    <cellStyle name="Normal 7 4 9 6 2 3" xfId="19840" xr:uid="{5742ED0D-91C4-44B3-8572-3AE6E5CAF043}"/>
    <cellStyle name="Normal 7 4 9 6 3" xfId="12455" xr:uid="{2632B60E-4D68-411E-9530-52982F826F82}"/>
    <cellStyle name="Normal 7 4 9 6 3 2" xfId="22673" xr:uid="{D3D5F3B3-8159-45FB-8B56-966848C0BAAD}"/>
    <cellStyle name="Normal 7 4 9 6 4" xfId="28533" xr:uid="{5D911758-C025-4C0A-B5B6-019946F0AE91}"/>
    <cellStyle name="Normal 7 4 9 6 5" xfId="17007" xr:uid="{65CC4DA5-4A14-47DB-9DAC-A966A0343D8A}"/>
    <cellStyle name="Normal 7 4 9 7" xfId="8207" xr:uid="{09F16D91-5A82-4272-B207-AE3F50FDE2BB}"/>
    <cellStyle name="Normal 7 4 9 7 2" xfId="28663" xr:uid="{95158525-8C30-41C8-8B30-5949F6922A30}"/>
    <cellStyle name="Normal 7 4 9 7 3" xfId="15376" xr:uid="{133A4BFE-CFF4-45A5-9C3D-2C17A4273E13}"/>
    <cellStyle name="Normal 7 4 9 8" xfId="8843" xr:uid="{72E1B108-9C4B-4E85-A9CF-8425AB1A48CB}"/>
    <cellStyle name="Normal 7 4 9 8 2" xfId="18209" xr:uid="{55E291FC-5EA1-4ED3-AC1E-FA2828EBA7E6}"/>
    <cellStyle name="Normal 7 4 9 9" xfId="10901" xr:uid="{5A345DA5-1524-43DC-BE4A-91A7D1A2EDF0}"/>
    <cellStyle name="Normal 7 4 9 9 2" xfId="21042" xr:uid="{0659BAA3-8F8E-484B-B5A7-11596512154E}"/>
    <cellStyle name="Normal 7 5" xfId="1666" xr:uid="{00000000-0005-0000-0000-000082060000}"/>
    <cellStyle name="Normal 7 6" xfId="1667" xr:uid="{00000000-0005-0000-0000-000083060000}"/>
    <cellStyle name="Normal 7 6 10" xfId="1668" xr:uid="{00000000-0005-0000-0000-000084060000}"/>
    <cellStyle name="Normal 7 6 10 2" xfId="1669" xr:uid="{00000000-0005-0000-0000-000085060000}"/>
    <cellStyle name="Normal 7 6 10 2 2" xfId="1670" xr:uid="{00000000-0005-0000-0000-000086060000}"/>
    <cellStyle name="Normal 7 6 10 2 2 2" xfId="24425" xr:uid="{6CBA4CFD-C839-4B56-9293-CEBE9CDAC528}"/>
    <cellStyle name="Normal 7 6 10 2 2 3" xfId="25511" xr:uid="{87B7A8E4-5082-4B6D-84B3-59E29CEC9C61}"/>
    <cellStyle name="Normal 7 6 10 2 3" xfId="1671" xr:uid="{00000000-0005-0000-0000-000087060000}"/>
    <cellStyle name="Normal 7 6 10 2 3 2" xfId="1672" xr:uid="{00000000-0005-0000-0000-000088060000}"/>
    <cellStyle name="Normal 7 6 10 2 3 3" xfId="4082" xr:uid="{132E1019-29FA-45B0-ACAA-36D7C5E85DC6}"/>
    <cellStyle name="Normal 7 6 10 2 3 3 2" xfId="4154" xr:uid="{167C7E0F-FD22-4881-A3D0-8F02FE7FC725}"/>
    <cellStyle name="Normal 7 6 10 2 4" xfId="26083" xr:uid="{E45EC7D7-4E70-4425-8913-6BC7BDC47187}"/>
    <cellStyle name="Normal 7 6 10 3" xfId="1673" xr:uid="{00000000-0005-0000-0000-000089060000}"/>
    <cellStyle name="Normal 7 6 10 4" xfId="2423" xr:uid="{DDED5EE2-E7AD-41E9-9C18-D13402648AFE}"/>
    <cellStyle name="Normal 7 6 10 4 2" xfId="3782" xr:uid="{949BF5F9-79AE-4B09-8A46-7AAC9294CB68}"/>
    <cellStyle name="Normal 7 6 10 5" xfId="3190" xr:uid="{8B78574D-8CED-47C3-A517-2208C84361F2}"/>
    <cellStyle name="Normal 7 6 10 5 2" xfId="5071" xr:uid="{82AAB068-74F7-4266-B30F-7D661B5E014B}"/>
    <cellStyle name="Normal 7 6 10 6" xfId="4501" xr:uid="{4A34CC44-FA88-4334-B953-92B229820779}"/>
    <cellStyle name="Normal 7 6 10 6 2" xfId="5104" xr:uid="{0E3D2079-3B4D-49EC-8E96-F1F2D0C84D60}"/>
    <cellStyle name="Normal 7 6 11" xfId="1674" xr:uid="{00000000-0005-0000-0000-00008A060000}"/>
    <cellStyle name="Normal 7 6 11 10" xfId="13249" xr:uid="{470BDEAE-711D-480A-863A-FC35E0E66CCF}"/>
    <cellStyle name="Normal 7 6 11 2" xfId="2303" xr:uid="{102CA239-85D2-4210-93E6-D5C84FF044C2}"/>
    <cellStyle name="Normal 7 6 11 2 2" xfId="3783" xr:uid="{13E90E8D-CB93-4314-BE69-72052B4E0954}"/>
    <cellStyle name="Normal 7 6 11 2 2 2" xfId="8358" xr:uid="{E8E83435-BF46-4F96-B04F-8F0C13C31976}"/>
    <cellStyle name="Normal 7 6 11 2 2 2 2" xfId="28510" xr:uid="{D86F9428-AAF7-45C4-93D3-A6406A8ED77B}"/>
    <cellStyle name="Normal 7 6 11 2 2 2 3" xfId="16230" xr:uid="{766568D2-566F-47D6-9099-C3BC6739D652}"/>
    <cellStyle name="Normal 7 6 11 2 2 3" xfId="9457" xr:uid="{44B777E8-B66E-49C7-9DA8-A2F2D7EE823F}"/>
    <cellStyle name="Normal 7 6 11 2 2 3 2" xfId="19063" xr:uid="{7C1B6B68-1F00-4E17-8217-D00FAEC9D543}"/>
    <cellStyle name="Normal 7 6 11 2 2 4" xfId="11708" xr:uid="{50C4A3C2-80F3-4996-8F0E-8D5EDF2F92F4}"/>
    <cellStyle name="Normal 7 6 11 2 2 4 2" xfId="21896" xr:uid="{AE93E611-0E71-490C-BB64-00630FA79519}"/>
    <cellStyle name="Normal 7 6 11 2 2 5" xfId="24907" xr:uid="{D8B35434-F34B-4625-B7E5-5A4AF1BAFC3C}"/>
    <cellStyle name="Normal 7 6 11 2 2 6" xfId="14105" xr:uid="{321E1552-BE80-4714-8CBF-02AC3C3FA6C8}"/>
    <cellStyle name="Normal 7 6 11 2 3" xfId="6178" xr:uid="{500A4065-4B8A-4CCB-8AFE-1D8CF3E68CF9}"/>
    <cellStyle name="Normal 7 6 11 2 3 2" xfId="27279" xr:uid="{7D5A44DD-BAC5-4CEE-A6D1-8CD00A90C090}"/>
    <cellStyle name="Normal 7 6 11 2 3 3" xfId="28450" xr:uid="{AFA3CE19-318F-4ADF-A159-49FE1EDBED89}"/>
    <cellStyle name="Normal 7 6 11 2 3 4" xfId="15702" xr:uid="{EAADB05E-DC3F-4A96-B716-E451D58359D2}"/>
    <cellStyle name="Normal 7 6 11 2 4" xfId="9086" xr:uid="{B920DFC4-4F6D-45F3-AB94-D4EF252EDEC5}"/>
    <cellStyle name="Normal 7 6 11 2 4 2" xfId="28286" xr:uid="{6F318E8D-68BD-4828-9D6C-02D9392C0EEF}"/>
    <cellStyle name="Normal 7 6 11 2 4 3" xfId="18535" xr:uid="{7254C86F-AB86-4F25-BC0F-0FAA014A6741}"/>
    <cellStyle name="Normal 7 6 11 2 5" xfId="11193" xr:uid="{A3F5DE89-BDEF-4461-A46D-B211F901C11A}"/>
    <cellStyle name="Normal 7 6 11 2 5 2" xfId="21368" xr:uid="{03C689A0-E48B-4011-8033-D68031B0A4BD}"/>
    <cellStyle name="Normal 7 6 11 2 6" xfId="24016" xr:uid="{28B9D782-1BEE-4126-B7A3-CCC909B60D20}"/>
    <cellStyle name="Normal 7 6 11 2 7" xfId="13407" xr:uid="{4ACE56F5-033A-483F-AC99-44648A650706}"/>
    <cellStyle name="Normal 7 6 11 3" xfId="3716" xr:uid="{80A8F181-F491-4842-90BA-AB2955B76F32}"/>
    <cellStyle name="Normal 7 6 11 3 2" xfId="7106" xr:uid="{5CEA83C8-B40E-4917-961C-4B9AE5550D6C}"/>
    <cellStyle name="Normal 7 6 11 3 2 2" xfId="28589" xr:uid="{0151DB1A-706C-4854-8878-33799B8B17FD}"/>
    <cellStyle name="Normal 7 6 11 3 2 3" xfId="16115" xr:uid="{39AAD97D-4D25-4E7B-B29B-78E4B2A9A1BB}"/>
    <cellStyle name="Normal 7 6 11 3 3" xfId="9427" xr:uid="{0F2D701E-A3DD-488D-8ACA-EA57D7E5E54D}"/>
    <cellStyle name="Normal 7 6 11 3 3 2" xfId="18948" xr:uid="{539CF840-C4B4-4998-99E2-BF07B345C619}"/>
    <cellStyle name="Normal 7 6 11 3 4" xfId="11603" xr:uid="{1AA8AE12-CE2D-47FD-B370-CE0D61FDF16F}"/>
    <cellStyle name="Normal 7 6 11 3 4 2" xfId="21781" xr:uid="{5ACC1FFB-408D-4F90-9F04-C76714CD4A1E}"/>
    <cellStyle name="Normal 7 6 11 3 5" xfId="25135" xr:uid="{BBAA09C7-21C2-46C9-8113-CCCD5BBA0523}"/>
    <cellStyle name="Normal 7 6 11 3 6" xfId="13927" xr:uid="{23F50516-577A-421D-B669-BC3BE62A6F92}"/>
    <cellStyle name="Normal 7 6 11 4" xfId="3419" xr:uid="{A1D3B98A-1FF0-4C62-B27F-2D8E47A9DB7E}"/>
    <cellStyle name="Normal 7 6 11 4 2" xfId="9076" xr:uid="{307A4725-41CD-40D5-9B88-447894B9538D}"/>
    <cellStyle name="Normal 7 6 11 4 2 2" xfId="28511" xr:uid="{9E218F6D-BD4B-4DFC-ABF4-00574372F8CA}"/>
    <cellStyle name="Normal 7 6 11 4 2 3" xfId="18520" xr:uid="{449A14F2-E46D-4022-B165-577A6C2F2CDC}"/>
    <cellStyle name="Normal 7 6 11 4 3" xfId="11180" xr:uid="{543B3A89-2D35-493A-82A7-85B10983AB80}"/>
    <cellStyle name="Normal 7 6 11 4 3 2" xfId="21353" xr:uid="{FE02C0FD-7211-42B8-B877-81A1FF08234D}"/>
    <cellStyle name="Normal 7 6 11 4 4" xfId="23640" xr:uid="{52218478-8422-4A71-A162-5847CEA1032C}"/>
    <cellStyle name="Normal 7 6 11 4 5" xfId="15687" xr:uid="{65FD9F93-B613-4DA3-9420-462F0B4D891E}"/>
    <cellStyle name="Normal 7 6 11 5" xfId="4502" xr:uid="{3E87EBF3-D7D6-4164-9A17-339B3E9784E3}"/>
    <cellStyle name="Normal 7 6 11 5 2" xfId="9867" xr:uid="{A735F99A-7D4D-4C8F-9579-7662ACBB957F}"/>
    <cellStyle name="Normal 7 6 11 5 2 2" xfId="19842" xr:uid="{E25A0E59-2DE3-4056-B206-2F5B79F15013}"/>
    <cellStyle name="Normal 7 6 11 5 3" xfId="12457" xr:uid="{5095732F-5C1C-4477-B8FD-51C02A10861F}"/>
    <cellStyle name="Normal 7 6 11 5 3 2" xfId="22675" xr:uid="{FE6DD939-60ED-4EFB-8AF3-37C84DED7E35}"/>
    <cellStyle name="Normal 7 6 11 5 4" xfId="28721" xr:uid="{0A1A5D0A-1449-43B4-A79A-C9DA1EC9F8C7}"/>
    <cellStyle name="Normal 7 6 11 5 5" xfId="17009" xr:uid="{AE22EFDE-3C1D-42A1-9C07-E1F9D9A8810B}"/>
    <cellStyle name="Normal 7 6 11 6" xfId="8208" xr:uid="{68863B5B-68A0-43FF-8A8F-3327DFEF1964}"/>
    <cellStyle name="Normal 7 6 11 6 2" xfId="15379" xr:uid="{17972C4B-CD86-4236-9059-B48BEE537D35}"/>
    <cellStyle name="Normal 7 6 11 7" xfId="8845" xr:uid="{5F2C61AD-C03D-4965-9DC5-5A02D2839CA9}"/>
    <cellStyle name="Normal 7 6 11 7 2" xfId="18212" xr:uid="{2EBF3077-0AAF-4B3C-A1F6-7A673659CDA5}"/>
    <cellStyle name="Normal 7 6 11 8" xfId="10904" xr:uid="{426BC3F1-1000-430D-B137-912F919AD13E}"/>
    <cellStyle name="Normal 7 6 11 8 2" xfId="21045" xr:uid="{CFF3342D-3724-481B-9579-040C4A0C4B47}"/>
    <cellStyle name="Normal 7 6 11 9" xfId="24881" xr:uid="{9876DEC4-7439-4EF6-B3F6-9DB740BBE2D2}"/>
    <cellStyle name="Normal 7 6 12" xfId="1675" xr:uid="{00000000-0005-0000-0000-00008B060000}"/>
    <cellStyle name="Normal 7 6 12 2" xfId="1676" xr:uid="{00000000-0005-0000-0000-00008C060000}"/>
    <cellStyle name="Normal 7 6 12 2 2" xfId="1677" xr:uid="{00000000-0005-0000-0000-00008D060000}"/>
    <cellStyle name="Normal 7 6 12 2 2 2" xfId="7107" xr:uid="{94826A5F-DCC1-4730-B6D9-1FACA76A4112}"/>
    <cellStyle name="Normal 7 6 12 2 2 2 2" xfId="26559" xr:uid="{B9201401-293F-471D-899E-38E6678DAD2B}"/>
    <cellStyle name="Normal 7 6 12 2 2 2 3" xfId="18213" xr:uid="{61B68EFC-2AFA-4E04-A34B-5AB32F8CC328}"/>
    <cellStyle name="Normal 7 6 12 2 2 3" xfId="6179" xr:uid="{E7934357-C7C4-40CE-9442-40DAA71C4324}"/>
    <cellStyle name="Normal 7 6 12 2 2 3 2" xfId="21046" xr:uid="{D33F0BD0-7611-4FC4-9A77-1A45EAEDB4B5}"/>
    <cellStyle name="Normal 7 6 12 2 2 4" xfId="25499" xr:uid="{F98B917F-0E7F-4D72-8AF0-0F5196BEF9C8}"/>
    <cellStyle name="Normal 7 6 12 2 2 5" xfId="15380" xr:uid="{D26EAC05-AA4B-49EC-878B-79E0BF1A6FFF}"/>
    <cellStyle name="Normal 7 6 12 2 3" xfId="2305" xr:uid="{8BB51296-1BA1-4F80-913C-35E03E818955}"/>
    <cellStyle name="Normal 7 6 12 2 4" xfId="5294" xr:uid="{2ADC139F-7167-47DC-A4E1-9D0D1930BE04}"/>
    <cellStyle name="Normal 7 6 12 2 5" xfId="5545" xr:uid="{41F15E0D-E319-4886-8289-6E6351CD4055}"/>
    <cellStyle name="Normal 7 6 12 3" xfId="1678" xr:uid="{00000000-0005-0000-0000-00008E060000}"/>
    <cellStyle name="Normal 7 6 12 3 2" xfId="5048" xr:uid="{07F6BEE5-FA76-4EAD-BAFC-14CE407D9B31}"/>
    <cellStyle name="Normal 7 6 12 3 2 2" xfId="4178" xr:uid="{39D98E6B-F2A7-4899-A53D-032CA79E1C97}"/>
    <cellStyle name="Normal 7 6 12 3 3" xfId="23478" xr:uid="{D4ADB11A-8793-4338-9EC8-DBFEC9FAA335}"/>
    <cellStyle name="Normal 7 6 12 4" xfId="2304" xr:uid="{49D01AC4-6A67-4C5E-8ADC-D9E396C4B682}"/>
    <cellStyle name="Normal 7 6 12 4 2" xfId="3087" xr:uid="{32AE576B-B20C-4DD7-B2DD-7EA0C2F3C138}"/>
    <cellStyle name="Normal 7 6 12 4 2 2" xfId="26870" xr:uid="{66B3C09C-319B-41D0-8BE8-7BB3A10A8215}"/>
    <cellStyle name="Normal 7 6 12 4 3" xfId="25689" xr:uid="{66DBA951-0787-42E6-825C-1B2A8651C0D4}"/>
    <cellStyle name="Normal 7 6 12 4 3 2" xfId="27092" xr:uid="{FF2942D4-0023-405C-8CA5-7213D1606044}"/>
    <cellStyle name="Normal 7 6 12 4 4" xfId="26797" xr:uid="{E274A942-2A1C-473D-AF2D-6ADA2736E7C2}"/>
    <cellStyle name="Normal 7 6 12 5" xfId="3192" xr:uid="{FE863FAB-4BCB-4DF4-9DAE-8F86456A5060}"/>
    <cellStyle name="Normal 7 6 12 5 2" xfId="4187" xr:uid="{1911B3C6-CC6C-488D-9BF0-A36F8E657E16}"/>
    <cellStyle name="Normal 7 6 12 5 2 2" xfId="28707" xr:uid="{F042DFAE-C373-48A8-B897-782DA25B9B2F}"/>
    <cellStyle name="Normal 7 6 12 6" xfId="4529" xr:uid="{BDD53F37-5AF8-4730-82A1-70C835A2380E}"/>
    <cellStyle name="Normal 7 6 12 6 2" xfId="4157" xr:uid="{1EE835D3-582A-4338-BCB5-318761F4B4F1}"/>
    <cellStyle name="Normal 7 6 12 7" xfId="25820" xr:uid="{8B5F391A-00D8-4A5D-841B-51D4A5CC55A7}"/>
    <cellStyle name="Normal 7 6 12 7 2" xfId="26851" xr:uid="{DB595C37-F5B4-405B-9C03-0CF580050F86}"/>
    <cellStyle name="Normal 7 6 13" xfId="1679" xr:uid="{00000000-0005-0000-0000-00008F060000}"/>
    <cellStyle name="Normal 7 6 13 2" xfId="2306" xr:uid="{A7C11A35-B271-4A3F-8932-41D16DE78213}"/>
    <cellStyle name="Normal 7 6 13 2 2" xfId="7432" xr:uid="{900BBA7B-483F-4D79-9BDE-B3FCDD82DD96}"/>
    <cellStyle name="Normal 7 6 13 2 2 2" xfId="29689" xr:uid="{0D9DB1B8-A13F-467F-8BF6-D558EB66A734}"/>
    <cellStyle name="Normal 7 6 13 2 2 3" xfId="20355" xr:uid="{DFEECCCE-1B22-4086-8719-C9E3752FE9F4}"/>
    <cellStyle name="Normal 7 6 13 2 3" xfId="6180" xr:uid="{03A360EC-8214-4F65-B3B8-3B528D629A55}"/>
    <cellStyle name="Normal 7 6 13 2 3 2" xfId="23188" xr:uid="{6DF818F3-C929-42D9-BDCE-4967B433C1B9}"/>
    <cellStyle name="Normal 7 6 13 2 4" xfId="25811" xr:uid="{C284878F-66A6-4E2D-85E0-106DFAA54765}"/>
    <cellStyle name="Normal 7 6 13 2 5" xfId="17522" xr:uid="{5BC7B79F-BE6E-421E-89A9-31D9D9B830F5}"/>
    <cellStyle name="Normal 7 6 13 3" xfId="5246" xr:uid="{78D3E5F8-09E4-4774-8BD9-2CB7D11197DD}"/>
    <cellStyle name="Normal 7 6 13 3 2" xfId="7108" xr:uid="{A373C881-F1DA-48B9-A1F9-BDDD0553E327}"/>
    <cellStyle name="Normal 7 6 13 3 3" xfId="28303" xr:uid="{BA3EFAD1-36E7-4794-A24F-6333D1326BCF}"/>
    <cellStyle name="Normal 7 6 13 3 4" xfId="15381" xr:uid="{AF7B096D-755D-46F5-A9D0-E396D5353D47}"/>
    <cellStyle name="Normal 7 6 13 4" xfId="5457" xr:uid="{7BD84046-D141-454D-B759-88FBB912CFAB}"/>
    <cellStyle name="Normal 7 6 13 4 2" xfId="24920" xr:uid="{E63CD4F9-D93B-4481-9700-EB343FF039D6}"/>
    <cellStyle name="Normal 7 6 13 4 3" xfId="29045" xr:uid="{9AFAC5ED-573F-4AF1-BA8C-99DF3C12B7DF}"/>
    <cellStyle name="Normal 7 6 13 4 4" xfId="18214" xr:uid="{5E994DF9-600C-4812-8660-609F36FACA47}"/>
    <cellStyle name="Normal 7 6 13 5" xfId="10905" xr:uid="{56A3E490-7DBB-44E2-A485-C8B9FC60505B}"/>
    <cellStyle name="Normal 7 6 13 5 2" xfId="29812" xr:uid="{0DE35649-1F63-4DB6-9C8D-AE712B01EAB7}"/>
    <cellStyle name="Normal 7 6 13 5 3" xfId="21047" xr:uid="{8AE0B95A-EB54-4BE9-8201-63CDA27B42A8}"/>
    <cellStyle name="Normal 7 6 13 6" xfId="25675" xr:uid="{E3FCBA0C-6031-425C-A2DA-EAB0B897FCB7}"/>
    <cellStyle name="Normal 7 6 13 7" xfId="14679" xr:uid="{C37ADABB-388F-4E38-8272-CC998E83E375}"/>
    <cellStyle name="Normal 7 6 14" xfId="1680" xr:uid="{00000000-0005-0000-0000-000090060000}"/>
    <cellStyle name="Normal 7 6 14 2" xfId="1681" xr:uid="{00000000-0005-0000-0000-000091060000}"/>
    <cellStyle name="Normal 7 6 14 3" xfId="1682" xr:uid="{00000000-0005-0000-0000-000092060000}"/>
    <cellStyle name="Normal 7 6 14 3 2" xfId="4162" xr:uid="{5B809531-8246-4FFE-8269-FF41206603C6}"/>
    <cellStyle name="Normal 7 6 14 3 2 2" xfId="27990" xr:uid="{7792F7D9-DC77-47D3-AF30-6A88F058C07E}"/>
    <cellStyle name="Normal 7 6 14 3 3" xfId="4083" xr:uid="{2DB8E33B-F2D7-438B-8E26-5B60C7A7371F}"/>
    <cellStyle name="Normal 7 6 14 3 3 2" xfId="28971" xr:uid="{357AF961-4A84-4573-8B3E-7D0B52E3F8AA}"/>
    <cellStyle name="Normal 7 6 14 4" xfId="28631" xr:uid="{FBA38F1D-8979-49A3-84DE-995B9EE9E037}"/>
    <cellStyle name="Normal 7 6 15" xfId="3436" xr:uid="{8946A8E5-20DF-4857-8E63-F0C26E705EE2}"/>
    <cellStyle name="Normal 7 6 15 2" xfId="8315" xr:uid="{37EC668E-B5D9-48EE-9890-7468DA6BD4E6}"/>
    <cellStyle name="Normal 7 6 15 2 2" xfId="28616" xr:uid="{0396E463-378D-46B0-878F-8ABCC6A0AE1A}"/>
    <cellStyle name="Normal 7 6 15 2 3" xfId="15717" xr:uid="{28F238EC-52F7-4F97-8538-F4DB65DAE40A}"/>
    <cellStyle name="Normal 7 6 15 3" xfId="9090" xr:uid="{21C3BB8C-89A4-43E7-8A56-FEC72E8C5C7F}"/>
    <cellStyle name="Normal 7 6 15 3 2" xfId="18550" xr:uid="{66DD473C-EB3F-4700-BF27-2E6BBBB056C2}"/>
    <cellStyle name="Normal 7 6 15 4" xfId="11208" xr:uid="{38EACB51-9359-49E5-A5DF-E3D3B84A989E}"/>
    <cellStyle name="Normal 7 6 15 4 2" xfId="21383" xr:uid="{04457ACF-A72D-4776-A619-061984EE65CF}"/>
    <cellStyle name="Normal 7 6 15 5" xfId="23745" xr:uid="{CD86C782-29BE-429F-B81F-B25E5256B745}"/>
    <cellStyle name="Normal 7 6 15 6" xfId="13434" xr:uid="{656678BF-43DD-4F26-988A-24D416345086}"/>
    <cellStyle name="Normal 7 6 16" xfId="3204" xr:uid="{F5FE0D72-4077-452F-BC95-8F293222B696}"/>
    <cellStyle name="Normal 7 6 16 2" xfId="8893" xr:uid="{BFDF231D-DC9D-406C-B53A-4BEA7FBF650F}"/>
    <cellStyle name="Normal 7 6 16 2 2" xfId="28712" xr:uid="{F909FE74-3286-4691-B1AD-37F5D8132377}"/>
    <cellStyle name="Normal 7 6 16 2 3" xfId="18282" xr:uid="{4D1BD273-E489-4E12-AE61-EA8814782713}"/>
    <cellStyle name="Normal 7 6 16 3" xfId="10965" xr:uid="{E90556F1-193E-4B69-8BC7-674D0C0040AA}"/>
    <cellStyle name="Normal 7 6 16 3 2" xfId="21115" xr:uid="{2B31D779-CB49-40D3-B1B9-1CF730FBD2CA}"/>
    <cellStyle name="Normal 7 6 16 4" xfId="25058" xr:uid="{F701D14B-2AA0-4986-84BF-225D1D65A905}"/>
    <cellStyle name="Normal 7 6 16 5" xfId="15449" xr:uid="{411EA64D-E870-44C1-B2A5-7896A554352B}"/>
    <cellStyle name="Normal 7 6 17" xfId="3189" xr:uid="{610AC5FC-448A-4F20-85B7-C1C3B1B95797}"/>
    <cellStyle name="Normal 7 6 17 2" xfId="4149" xr:uid="{C1BC65ED-14F7-4350-8945-A8CC4AFEC49E}"/>
    <cellStyle name="Normal 7 6 17 2 2" xfId="27755" xr:uid="{FBA064F1-828E-4D77-A789-85957428A762}"/>
    <cellStyle name="Normal 7 6 17 3" xfId="27415" xr:uid="{6EAE542E-795E-4D84-868F-2ACF2C1D4D10}"/>
    <cellStyle name="Normal 7 6 18" xfId="4500" xr:uid="{4500BA32-104E-4D4F-8AAF-706078A7B7E8}"/>
    <cellStyle name="Normal 7 6 18 2" xfId="4090" xr:uid="{EA9144E6-CE50-41DC-984F-AED819D3CD72}"/>
    <cellStyle name="Normal 7 6 19" xfId="24698" xr:uid="{11843E75-800C-44BA-BB51-6B53B5F7A510}"/>
    <cellStyle name="Normal 7 6 2" xfId="1683" xr:uid="{00000000-0005-0000-0000-000093060000}"/>
    <cellStyle name="Normal 7 6 2 10" xfId="29011" xr:uid="{CE7C8829-D1BA-4D48-8F4D-7B67C53F9E7B}"/>
    <cellStyle name="Normal 7 6 2 11" xfId="13032" xr:uid="{3894F85A-B86C-426A-B151-36A06272005C}"/>
    <cellStyle name="Normal 7 6 2 2" xfId="1684" xr:uid="{00000000-0005-0000-0000-000094060000}"/>
    <cellStyle name="Normal 7 6 2 2 2" xfId="1685" xr:uid="{00000000-0005-0000-0000-000095060000}"/>
    <cellStyle name="Normal 7 6 2 2 2 2" xfId="1686" xr:uid="{00000000-0005-0000-0000-000096060000}"/>
    <cellStyle name="Normal 7 6 2 2 2 2 2" xfId="2307" xr:uid="{FEFA000D-68E5-4BEA-939A-F83E7BC7854C}"/>
    <cellStyle name="Normal 7 6 2 2 2 2 2 2" xfId="7433" xr:uid="{1562143A-1459-4BB1-9846-ECB27D42448E}"/>
    <cellStyle name="Normal 7 6 2 2 2 2 2 2 2" xfId="28335" xr:uid="{A5D8049B-688F-404A-84C4-FE7ED8B84675}"/>
    <cellStyle name="Normal 7 6 2 2 2 2 2 2 3" xfId="16713" xr:uid="{5F882C4F-5ED6-4FDC-931B-F944E3F2EBEA}"/>
    <cellStyle name="Normal 7 6 2 2 2 2 2 3" xfId="6181" xr:uid="{898431AC-71DA-4FC0-A1AB-6E09D863BDF5}"/>
    <cellStyle name="Normal 7 6 2 2 2 2 2 3 2" xfId="19546" xr:uid="{8F1E056D-DBF6-4E99-8923-BD6AE212D65D}"/>
    <cellStyle name="Normal 7 6 2 2 2 2 2 4" xfId="12165" xr:uid="{603FF07A-A3A1-4BFF-A624-02AB6E0F8621}"/>
    <cellStyle name="Normal 7 6 2 2 2 2 2 4 2" xfId="22379" xr:uid="{69E50502-2218-4498-9DA1-661BF75B1A17}"/>
    <cellStyle name="Normal 7 6 2 2 2 2 2 5" xfId="24514" xr:uid="{92DC41A5-AC3C-4E95-9D35-5D9860FAA247}"/>
    <cellStyle name="Normal 7 6 2 2 2 2 2 6" xfId="14681" xr:uid="{7E00F0B2-CCD3-4BC3-847E-A6FBC5E69346}"/>
    <cellStyle name="Normal 7 6 2 2 2 2 3" xfId="4799" xr:uid="{A5BA935C-6EAD-46D5-B0EE-7DB8D09ACCB7}"/>
    <cellStyle name="Normal 7 6 2 2 2 2 3 2" xfId="7109" xr:uid="{9591362D-ADFA-4183-BF0C-3E6804F988C3}"/>
    <cellStyle name="Normal 7 6 2 2 2 2 3 2 2" xfId="29540" xr:uid="{1B2C9D49-8FA4-4097-A690-880BD89DCA46}"/>
    <cellStyle name="Normal 7 6 2 2 2 2 3 2 3" xfId="20133" xr:uid="{B1E50428-AD9D-405F-BB08-7E79F45DE61A}"/>
    <cellStyle name="Normal 7 6 2 2 2 2 3 3" xfId="12748" xr:uid="{FE79AC4F-A537-4847-AAAD-E15AFC5524A6}"/>
    <cellStyle name="Normal 7 6 2 2 2 2 3 3 2" xfId="22966" xr:uid="{47C7A84C-6A75-47B2-949A-874C89239D0F}"/>
    <cellStyle name="Normal 7 6 2 2 2 2 3 4" xfId="24959" xr:uid="{48961C51-FFA4-406C-8082-81A6BA5A786C}"/>
    <cellStyle name="Normal 7 6 2 2 2 2 3 5" xfId="17300" xr:uid="{FA5063D1-9919-4EAE-8550-4996B9810B66}"/>
    <cellStyle name="Normal 7 6 2 2 2 2 4" xfId="5538" xr:uid="{379CA986-F324-41D6-B601-20C742F345B2}"/>
    <cellStyle name="Normal 7 6 2 2 2 2 4 2" xfId="27764" xr:uid="{C29E0365-8DBB-417C-94CF-91D649C4DC44}"/>
    <cellStyle name="Normal 7 6 2 2 2 2 4 3" xfId="15382" xr:uid="{311C622E-F340-4714-8C4F-E4E6F87A65DE}"/>
    <cellStyle name="Normal 7 6 2 2 2 2 5" xfId="8846" xr:uid="{02C42B6D-3182-49D5-9C99-A19C62EAE6AC}"/>
    <cellStyle name="Normal 7 6 2 2 2 2 5 2" xfId="18215" xr:uid="{3EB33958-BC59-403C-B721-4E865D232D1E}"/>
    <cellStyle name="Normal 7 6 2 2 2 2 6" xfId="10906" xr:uid="{DBC080DF-9B75-4314-97C8-F87457E7C407}"/>
    <cellStyle name="Normal 7 6 2 2 2 2 6 2" xfId="21048" xr:uid="{A8782D85-E453-4CB4-896F-17D7E8A24B08}"/>
    <cellStyle name="Normal 7 6 2 2 2 2 7" xfId="25733" xr:uid="{B4633A0B-3C25-4664-960F-A2564D91A212}"/>
    <cellStyle name="Normal 7 6 2 2 2 2 8" xfId="13928" xr:uid="{5D54C243-6B88-4028-826F-12EB5D7DEF01}"/>
    <cellStyle name="Normal 7 6 2 2 2 3" xfId="2728" xr:uid="{B1B26945-6BAF-4CFE-82D5-B8A2A9B5C7A5}"/>
    <cellStyle name="Normal 7 6 2 2 2 3 2" xfId="4994" xr:uid="{CEAAAAE3-E70D-4EEE-9DE3-57BC6FEFADE7}"/>
    <cellStyle name="Normal 7 6 2 2 2 3 2 2" xfId="10265" xr:uid="{9EB7E7F4-F925-4AB6-837C-21B917789422}"/>
    <cellStyle name="Normal 7 6 2 2 2 3 2 2 2" xfId="29690" xr:uid="{A79AEC8C-3ACA-49BB-8309-FFF59222D989}"/>
    <cellStyle name="Normal 7 6 2 2 2 3 2 2 3" xfId="20356" xr:uid="{7F011494-A7E0-4D1C-8899-3D01E5DE8C4E}"/>
    <cellStyle name="Normal 7 6 2 2 2 3 2 3" xfId="12943" xr:uid="{8259CCFB-5BFD-43B4-9F92-0CAF21070616}"/>
    <cellStyle name="Normal 7 6 2 2 2 3 2 3 2" xfId="23189" xr:uid="{BA88FACB-9FBE-4283-ACC2-6C0E67C73D5D}"/>
    <cellStyle name="Normal 7 6 2 2 2 3 2 4" xfId="26119" xr:uid="{5AF9A62D-D91C-4506-AD80-5F5E0DA3AA91}"/>
    <cellStyle name="Normal 7 6 2 2 2 3 2 5" xfId="17523" xr:uid="{351F0614-5EE4-44DC-91BB-37FB80D52AAE}"/>
    <cellStyle name="Normal 7 6 2 2 2 3 3" xfId="6575" xr:uid="{FCD0228C-2CED-48C2-B29A-35DB457E7A8D}"/>
    <cellStyle name="Normal 7 6 2 2 2 3 3 2" xfId="28088" xr:uid="{4C1226DD-2757-41F7-BE62-559E09297119}"/>
    <cellStyle name="Normal 7 6 2 2 2 3 3 3" xfId="16714" xr:uid="{E5F12A1B-4A53-45E6-AD4C-7AAD516C1CD5}"/>
    <cellStyle name="Normal 7 6 2 2 2 3 4" xfId="9638" xr:uid="{6AD9F44C-E289-4D61-A0C4-C66CE18F2012}"/>
    <cellStyle name="Normal 7 6 2 2 2 3 4 2" xfId="19547" xr:uid="{B4D60E18-D6E3-4858-B11B-0BC987530DDE}"/>
    <cellStyle name="Normal 7 6 2 2 2 3 5" xfId="12166" xr:uid="{3C53CE4D-2F78-48DE-95E1-BE9043AE86C2}"/>
    <cellStyle name="Normal 7 6 2 2 2 3 5 2" xfId="22380" xr:uid="{0A20B590-D63B-40D9-8761-F3598132AFDD}"/>
    <cellStyle name="Normal 7 6 2 2 2 3 6" xfId="25852" xr:uid="{DE02FC9E-85CC-433B-B706-805C7934F1F6}"/>
    <cellStyle name="Normal 7 6 2 2 2 3 7" xfId="26153" xr:uid="{C5E93FB6-7C9D-4D05-BC8F-9E8E7760F45A}"/>
    <cellStyle name="Normal 7 6 2 2 2 3 8" xfId="14682" xr:uid="{B925742D-A590-4F93-B454-8B8F1E3FBB6C}"/>
    <cellStyle name="Normal 7 6 2 2 2 4" xfId="2727" xr:uid="{A0392510-1382-4826-A0B8-6DBEE0B16E08}"/>
    <cellStyle name="Normal 7 6 2 2 2 4 2" xfId="7720" xr:uid="{1DC33ADC-EA21-48A2-87D4-4397039DD752}"/>
    <cellStyle name="Normal 7 6 2 2 2 4 2 2" xfId="27727" xr:uid="{AA037808-184E-4059-BF44-40A8A5144E78}"/>
    <cellStyle name="Normal 7 6 2 2 2 4 2 3" xfId="16712" xr:uid="{6607593F-9CC4-4649-A401-7420687EC8AC}"/>
    <cellStyle name="Normal 7 6 2 2 2 4 3" xfId="6574" xr:uid="{F37DA119-6EE5-4E63-BD9C-031CB269EA1B}"/>
    <cellStyle name="Normal 7 6 2 2 2 4 3 2" xfId="19545" xr:uid="{BA8769CD-492E-4F60-B010-D47828B12634}"/>
    <cellStyle name="Normal 7 6 2 2 2 4 4" xfId="12164" xr:uid="{40D91654-B27D-4A40-9FDC-8524271DC6FC}"/>
    <cellStyle name="Normal 7 6 2 2 2 4 4 2" xfId="22378" xr:uid="{CE2A5EFA-65D4-4CAF-B06B-7A7C2000CD05}"/>
    <cellStyle name="Normal 7 6 2 2 2 4 5" xfId="24234" xr:uid="{2A6FC85E-AD1A-4626-AB38-45B142B9F1A5}"/>
    <cellStyle name="Normal 7 6 2 2 2 4 6" xfId="14680" xr:uid="{6EE236ED-5B77-436F-A5A1-C87E34E6D3A7}"/>
    <cellStyle name="Normal 7 6 2 2 2 5" xfId="3616" xr:uid="{B5593867-A77E-457B-B0F7-EE6D6C7AF830}"/>
    <cellStyle name="Normal 7 6 2 2 2 5 2" xfId="8334" xr:uid="{756C310A-E97F-4DBE-86E6-A5C9F82936D1}"/>
    <cellStyle name="Normal 7 6 2 2 2 5 2 2" xfId="28640" xr:uid="{CAC3A279-2F26-47B5-AE1D-294C6A2CA814}"/>
    <cellStyle name="Normal 7 6 2 2 2 5 2 3" xfId="15927" xr:uid="{DFF78D3B-1A4D-4831-A80E-37EB16EDB0BF}"/>
    <cellStyle name="Normal 7 6 2 2 2 5 3" xfId="9270" xr:uid="{47BA2F23-DA4B-40EA-965A-FBE6571724D1}"/>
    <cellStyle name="Normal 7 6 2 2 2 5 3 2" xfId="18760" xr:uid="{0246FCA1-E5DB-4BC2-84CB-B8FCAD6933E1}"/>
    <cellStyle name="Normal 7 6 2 2 2 5 4" xfId="11416" xr:uid="{4E481E79-69FF-4B6A-9D17-3C72FA1554C7}"/>
    <cellStyle name="Normal 7 6 2 2 2 5 4 2" xfId="21593" xr:uid="{5A232E73-2E32-4ED7-845A-76D8EC4F0985}"/>
    <cellStyle name="Normal 7 6 2 2 2 5 5" xfId="24339" xr:uid="{A64936E2-E9D7-470E-9A7E-7CD3BCF82100}"/>
    <cellStyle name="Normal 7 6 2 2 2 5 6" xfId="13657" xr:uid="{399FF6AB-426C-4AAC-9753-F117B87CDA31}"/>
    <cellStyle name="Normal 7 6 2 2 2 6" xfId="4530" xr:uid="{82DA553B-33B5-403B-8EF5-4926F7E7AF64}"/>
    <cellStyle name="Normal 7 6 2 2 2 7" xfId="25594" xr:uid="{69120D18-F938-4051-BCD1-AE5364AEEECF}"/>
    <cellStyle name="Normal 7 6 2 2 3" xfId="1687" xr:uid="{00000000-0005-0000-0000-000097060000}"/>
    <cellStyle name="Normal 7 6 2 2 3 2" xfId="2308" xr:uid="{63A59754-8700-4480-A31B-011FBAA764FF}"/>
    <cellStyle name="Normal 7 6 2 2 3 2 2" xfId="7434" xr:uid="{A7B4B8C6-8A2A-4130-B0B7-08479F7F52FA}"/>
    <cellStyle name="Normal 7 6 2 2 3 2 2 2" xfId="28739" xr:uid="{0FA45104-7165-456F-9035-670710A79F1B}"/>
    <cellStyle name="Normal 7 6 2 2 3 2 2 3" xfId="16715" xr:uid="{C4EF5694-F00D-4B6F-B7CC-F9BA5C83E275}"/>
    <cellStyle name="Normal 7 6 2 2 3 2 3" xfId="6182" xr:uid="{2CD9C218-914E-4417-9BB7-ED085319113C}"/>
    <cellStyle name="Normal 7 6 2 2 3 2 3 2" xfId="19548" xr:uid="{33A13920-2146-4E82-B444-27CF085CDD63}"/>
    <cellStyle name="Normal 7 6 2 2 3 2 4" xfId="12167" xr:uid="{884013A5-F560-4DC7-B76A-FE6F794E0067}"/>
    <cellStyle name="Normal 7 6 2 2 3 2 4 2" xfId="22381" xr:uid="{89B0E362-EE29-41ED-87F6-B8CD0AF02467}"/>
    <cellStyle name="Normal 7 6 2 2 3 2 5" xfId="24054" xr:uid="{4122286E-120B-4884-8B9C-5C34EFDE9301}"/>
    <cellStyle name="Normal 7 6 2 2 3 2 6" xfId="14683" xr:uid="{D7E29BA4-396C-47DF-AFE8-F3C226C725F1}"/>
    <cellStyle name="Normal 7 6 2 2 3 3" xfId="3717" xr:uid="{CB70DAC6-CD0F-4CA4-969A-2B22DF4B9DEC}"/>
    <cellStyle name="Normal 7 6 2 2 3 3 2" xfId="7110" xr:uid="{D1B4F507-34BA-48D6-B99B-E38B9245D072}"/>
    <cellStyle name="Normal 7 6 2 2 3 3 2 2" xfId="27025" xr:uid="{C52165EE-7A00-49EE-8637-E1C23342325C}"/>
    <cellStyle name="Normal 7 6 2 2 3 3 2 3" xfId="18949" xr:uid="{2DC56FA6-139F-4FFA-9CD6-C153E2C77F0E}"/>
    <cellStyle name="Normal 7 6 2 2 3 3 3" xfId="11604" xr:uid="{4D136C9F-BA67-42E5-8B60-D2B6645068DE}"/>
    <cellStyle name="Normal 7 6 2 2 3 3 3 2" xfId="21782" xr:uid="{CFABA0A0-5569-4397-A5EE-A705D8686A08}"/>
    <cellStyle name="Normal 7 6 2 2 3 3 4" xfId="23740" xr:uid="{AD8BAD9F-0599-4C74-8B94-A9B859A89B47}"/>
    <cellStyle name="Normal 7 6 2 2 3 3 5" xfId="16116" xr:uid="{0D25443D-9606-4F72-8B5D-4C41F522A2BC}"/>
    <cellStyle name="Normal 7 6 2 2 3 4" xfId="4228" xr:uid="{57D49BDC-784A-46F5-A23F-978DB673F607}"/>
    <cellStyle name="Normal 7 6 2 2 3 4 2" xfId="9677" xr:uid="{D65E82F2-F22B-4C8C-880D-F4BB6B8C753E}"/>
    <cellStyle name="Normal 7 6 2 2 3 4 2 2" xfId="19624" xr:uid="{327035B3-373D-4109-9BEB-B450AD2825D0}"/>
    <cellStyle name="Normal 7 6 2 2 3 4 3" xfId="12241" xr:uid="{D5A1B2F4-2134-4FAB-B086-1D4A65B33221}"/>
    <cellStyle name="Normal 7 6 2 2 3 4 3 2" xfId="22457" xr:uid="{A01D2B99-645A-4F7C-8AE9-794217BB3564}"/>
    <cellStyle name="Normal 7 6 2 2 3 4 4" xfId="27827" xr:uid="{C96A130D-2749-4156-B04F-75A515907248}"/>
    <cellStyle name="Normal 7 6 2 2 3 4 5" xfId="16791" xr:uid="{098B8100-8720-4585-BCF9-C9FAC62E169A}"/>
    <cellStyle name="Normal 7 6 2 2 3 5" xfId="8209" xr:uid="{723DF289-281B-43DB-9859-5BA4AEAD85FC}"/>
    <cellStyle name="Normal 7 6 2 2 3 5 2" xfId="15383" xr:uid="{A4E5AA63-0D23-4C4F-B35C-CA51921674C0}"/>
    <cellStyle name="Normal 7 6 2 2 3 6" xfId="8847" xr:uid="{F63C71A7-F63A-495F-A2BA-080E804B91D8}"/>
    <cellStyle name="Normal 7 6 2 2 3 6 2" xfId="18216" xr:uid="{BC8C2509-9331-4650-8ECB-B836A486162A}"/>
    <cellStyle name="Normal 7 6 2 2 3 7" xfId="10907" xr:uid="{60FDFF84-6229-47B8-8637-69BC30D4CF6E}"/>
    <cellStyle name="Normal 7 6 2 2 3 7 2" xfId="21049" xr:uid="{664F2713-B246-45F1-B8BD-DFE78BCB619A}"/>
    <cellStyle name="Normal 7 6 2 2 3 8" xfId="24631" xr:uid="{254B2B44-0648-433C-8792-5E899F6003D3}"/>
    <cellStyle name="Normal 7 6 2 2 3 9" xfId="13929" xr:uid="{836EA0AE-508A-4952-8186-B8FD4D676D2B}"/>
    <cellStyle name="Normal 7 6 2 2 4" xfId="2358" xr:uid="{48715C1E-B053-496A-9872-0B1A0D900683}"/>
    <cellStyle name="Normal 7 6 2 2 5" xfId="2729" xr:uid="{9B6B8000-65B8-4D4F-BB96-DC65C53AE74B}"/>
    <cellStyle name="Normal 7 6 2 2 5 2" xfId="4995" xr:uid="{3D04B567-B4CA-4C86-859B-EC5D22A263E4}"/>
    <cellStyle name="Normal 7 6 2 2 5 2 2" xfId="10266" xr:uid="{677F249A-8BF6-48A7-9541-5A06701834EF}"/>
    <cellStyle name="Normal 7 6 2 2 5 2 2 2" xfId="20357" xr:uid="{475B0C9B-D8E2-4EFE-8178-C34BDC371208}"/>
    <cellStyle name="Normal 7 6 2 2 5 2 3" xfId="12944" xr:uid="{E68508C6-ACE7-4F79-A373-F854C4462BB8}"/>
    <cellStyle name="Normal 7 6 2 2 5 2 3 2" xfId="23190" xr:uid="{FB65563B-2D65-424E-B296-63A0D7FCC2E5}"/>
    <cellStyle name="Normal 7 6 2 2 5 2 4" xfId="27170" xr:uid="{DC91E334-0F28-4A23-8CFF-7BA2FC2C21D3}"/>
    <cellStyle name="Normal 7 6 2 2 5 2 5" xfId="17524" xr:uid="{C809EBFB-AE4A-4232-AAF8-249A8F2F9211}"/>
    <cellStyle name="Normal 7 6 2 2 5 3" xfId="6576" xr:uid="{7A7AA2B3-1426-40E7-81FD-E0B09BAAFDD9}"/>
    <cellStyle name="Normal 7 6 2 2 5 3 2" xfId="16716" xr:uid="{2FE97F50-DF8E-47F8-A23B-6921B00DD8B4}"/>
    <cellStyle name="Normal 7 6 2 2 5 4" xfId="9639" xr:uid="{9BF4BAEB-B80E-45C1-AA3F-A289816DAE44}"/>
    <cellStyle name="Normal 7 6 2 2 5 4 2" xfId="19549" xr:uid="{C2F952C0-68D1-4FE8-AFC2-34E30F81D4A6}"/>
    <cellStyle name="Normal 7 6 2 2 5 5" xfId="12168" xr:uid="{B2E8B7CB-4D93-4CF2-BD87-786520F513A5}"/>
    <cellStyle name="Normal 7 6 2 2 5 5 2" xfId="22382" xr:uid="{4D9D0FF4-381D-4B9C-B490-9DE42679F83E}"/>
    <cellStyle name="Normal 7 6 2 2 5 6" xfId="25090" xr:uid="{7021615C-9EE2-4736-8B60-67D2D2C205EF}"/>
    <cellStyle name="Normal 7 6 2 2 5 7" xfId="14684" xr:uid="{BF7854EA-136F-4E99-81FF-8D83E1FC65C1}"/>
    <cellStyle name="Normal 7 6 2 2 6" xfId="3544" xr:uid="{4C239AA1-3F11-4CA9-8A59-10769358E7BB}"/>
    <cellStyle name="Normal 7 6 2 2 6 2" xfId="8320" xr:uid="{9BFB8257-8FAD-499D-8D78-EE4051110BCC}"/>
    <cellStyle name="Normal 7 6 2 2 6 2 2" xfId="29020" xr:uid="{743176DB-3928-495B-927E-B81F2C373DD0}"/>
    <cellStyle name="Normal 7 6 2 2 6 2 3" xfId="15836" xr:uid="{9B243847-0388-49E3-B3F0-B0EC89D33385}"/>
    <cellStyle name="Normal 7 6 2 2 6 3" xfId="9198" xr:uid="{51CA3E39-BF51-4030-BD95-1DCCB6768974}"/>
    <cellStyle name="Normal 7 6 2 2 6 3 2" xfId="18669" xr:uid="{34579B3B-7B3E-442E-8393-5C697474A760}"/>
    <cellStyle name="Normal 7 6 2 2 6 4" xfId="11327" xr:uid="{7EA97600-9C4B-4D3A-ADB0-8E126E46C523}"/>
    <cellStyle name="Normal 7 6 2 2 6 4 2" xfId="21502" xr:uid="{166C79AB-2DBE-4657-80D1-F58F1D6159E8}"/>
    <cellStyle name="Normal 7 6 2 2 6 5" xfId="24437" xr:uid="{72D49AF6-28FA-4FA7-8357-DD43A79238AC}"/>
    <cellStyle name="Normal 7 6 2 2 6 6" xfId="13554" xr:uid="{19570FDD-D72E-403A-B5ED-D237C8AB6A1C}"/>
    <cellStyle name="Normal 7 6 2 2 7" xfId="3286" xr:uid="{04966D88-172A-467D-BCAF-3C7C1BCC04B1}"/>
    <cellStyle name="Normal 7 6 2 2 7 2" xfId="8974" xr:uid="{7C81F936-940D-45AE-8C35-9BAB40AAAD54}"/>
    <cellStyle name="Normal 7 6 2 2 7 2 2" xfId="18365" xr:uid="{40E4FD28-2784-4090-9320-61C9F0858BE2}"/>
    <cellStyle name="Normal 7 6 2 2 7 3" xfId="11047" xr:uid="{8691DA62-0D89-442C-ADB0-55666CFA6EB1}"/>
    <cellStyle name="Normal 7 6 2 2 7 3 2" xfId="21198" xr:uid="{3EED92BA-23E3-4937-9532-03665D361D0D}"/>
    <cellStyle name="Normal 7 6 2 2 7 4" xfId="23454" xr:uid="{3ADD6D21-151F-419F-BCC4-D8FFC2C0F84C}"/>
    <cellStyle name="Normal 7 6 2 2 7 5" xfId="15532" xr:uid="{534F86DE-5756-43BD-ABB4-DA23FE9FB979}"/>
    <cellStyle name="Normal 7 6 2 2 8" xfId="24115" xr:uid="{D79E0F72-08DE-441C-B9F4-A305ED7C1B21}"/>
    <cellStyle name="Normal 7 6 2 2 9" xfId="13092" xr:uid="{1191204B-63FD-484D-80A9-7FEA57E01FC2}"/>
    <cellStyle name="Normal 7 6 2 3" xfId="1688" xr:uid="{00000000-0005-0000-0000-000098060000}"/>
    <cellStyle name="Normal 7 6 2 3 10" xfId="10908" xr:uid="{151A9052-3FAB-4AB9-83B7-C3DCD2BAADC2}"/>
    <cellStyle name="Normal 7 6 2 3 10 2" xfId="21050" xr:uid="{6CE2CAC7-D589-4CA9-A40E-655532447242}"/>
    <cellStyle name="Normal 7 6 2 3 11" xfId="25879" xr:uid="{388EF922-0A62-41B0-84DE-F61BBC0FE00C}"/>
    <cellStyle name="Normal 7 6 2 3 12" xfId="13250" xr:uid="{CD1EA80F-E540-4045-8713-ED5803149E3B}"/>
    <cellStyle name="Normal 7 6 2 3 2" xfId="2309" xr:uid="{A311B325-B028-4642-9045-ECE177A7A84E}"/>
    <cellStyle name="Normal 7 6 2 3 2 2" xfId="2730" xr:uid="{CB263B24-7F4D-4F85-A1A3-8302833C7DA5}"/>
    <cellStyle name="Normal 7 6 2 3 2 2 2" xfId="7721" xr:uid="{BCCB6C72-2A3D-4EC7-8D4D-898AABC699C9}"/>
    <cellStyle name="Normal 7 6 2 3 2 2 2 2" xfId="28105" xr:uid="{EB3E5A17-BA4F-48C7-897B-17FC5ED090E2}"/>
    <cellStyle name="Normal 7 6 2 3 2 2 2 3" xfId="27890" xr:uid="{81BB358E-769E-4259-BC5B-637BBC66313C}"/>
    <cellStyle name="Normal 7 6 2 3 2 2 2 4" xfId="16717" xr:uid="{0252CE3D-B2C0-44FC-B71D-CD773C7F2F20}"/>
    <cellStyle name="Normal 7 6 2 3 2 2 3" xfId="6577" xr:uid="{B59C73FD-B7BB-4C91-ACA8-B3F816C2D26E}"/>
    <cellStyle name="Normal 7 6 2 3 2 2 3 2" xfId="29297" xr:uid="{AFE4E15F-74EE-4185-88B9-078E9AF4994E}"/>
    <cellStyle name="Normal 7 6 2 3 2 2 3 3" xfId="19550" xr:uid="{7F762C1A-3BD3-41B4-B38B-9BCF66B0F8A7}"/>
    <cellStyle name="Normal 7 6 2 3 2 2 4" xfId="12169" xr:uid="{3B6A2280-EC49-448C-8497-923AACE5DD64}"/>
    <cellStyle name="Normal 7 6 2 3 2 2 4 2" xfId="22383" xr:uid="{1F650123-C243-4D9C-93B5-52896A487D16}"/>
    <cellStyle name="Normal 7 6 2 3 2 2 5" xfId="25311" xr:uid="{FCCDF7D3-40D6-4FE6-981C-F9B07CBB233D}"/>
    <cellStyle name="Normal 7 6 2 3 2 2 6" xfId="14685" xr:uid="{45B76979-D836-44ED-B061-1A131C9EF7B7}"/>
    <cellStyle name="Normal 7 6 2 3 2 3" xfId="3718" xr:uid="{8F01AD44-79CD-407C-890F-189BF5851E53}"/>
    <cellStyle name="Normal 7 6 2 3 2 3 2" xfId="8353" xr:uid="{5F69915B-62DE-4ED9-B6CA-BB0F5EF539D9}"/>
    <cellStyle name="Normal 7 6 2 3 2 3 2 2" xfId="26999" xr:uid="{FE3E4C36-449A-47E3-927D-318F1F2EA16C}"/>
    <cellStyle name="Normal 7 6 2 3 2 3 2 3" xfId="16117" xr:uid="{56FFAB3B-E60E-4462-B166-79711ECF7516}"/>
    <cellStyle name="Normal 7 6 2 3 2 3 3" xfId="9428" xr:uid="{DB929AA0-5967-4F1D-8305-A376DE3B5C06}"/>
    <cellStyle name="Normal 7 6 2 3 2 3 3 2" xfId="18950" xr:uid="{1AED454C-A8E5-491D-AB2E-94D6D8284EDE}"/>
    <cellStyle name="Normal 7 6 2 3 2 3 4" xfId="11605" xr:uid="{65ECF566-1E28-4413-ACBE-C42C3BE8CF90}"/>
    <cellStyle name="Normal 7 6 2 3 2 3 4 2" xfId="21783" xr:uid="{9B2D1896-1BE0-4975-BC62-3027806CC5A3}"/>
    <cellStyle name="Normal 7 6 2 3 2 3 5" xfId="23758" xr:uid="{9318AFB2-51C0-47C1-9B3C-40DC337E1DB1}"/>
    <cellStyle name="Normal 7 6 2 3 2 3 6" xfId="13930" xr:uid="{22428A85-0DC6-46BA-8231-30303E96F883}"/>
    <cellStyle name="Normal 7 6 2 3 2 4" xfId="4649" xr:uid="{16D2EB14-3449-45E6-87B6-F12E99961471}"/>
    <cellStyle name="Normal 7 6 2 3 2 4 2" xfId="9971" xr:uid="{B0FB4691-B094-4C93-9475-0374A850E6A4}"/>
    <cellStyle name="Normal 7 6 2 3 2 4 2 2" xfId="19983" xr:uid="{92D03F30-FA9C-4BA2-B496-C6D58AE2E644}"/>
    <cellStyle name="Normal 7 6 2 3 2 4 3" xfId="12598" xr:uid="{ED34A63D-C6F5-4A7A-A259-5D12895AB67E}"/>
    <cellStyle name="Normal 7 6 2 3 2 4 3 2" xfId="22816" xr:uid="{B3551FDB-AD4B-4C1B-9026-0E9EF2BBF60A}"/>
    <cellStyle name="Normal 7 6 2 3 2 4 4" xfId="23772" xr:uid="{7D9E6B75-9356-4C91-86EF-9FD56A8F80A6}"/>
    <cellStyle name="Normal 7 6 2 3 2 4 5" xfId="17150" xr:uid="{F5BB8C5F-4A99-4B88-9217-B9EF4A301650}"/>
    <cellStyle name="Normal 7 6 2 3 2 5" xfId="8313" xr:uid="{8EBCC433-FAFF-41EB-846B-E7160ACAE073}"/>
    <cellStyle name="Normal 7 6 2 3 2 5 2" xfId="15703" xr:uid="{5C9716AF-F250-40BC-884C-22B83A09C813}"/>
    <cellStyle name="Normal 7 6 2 3 2 6" xfId="9087" xr:uid="{757525D3-D349-4B7F-8392-6BBE59D01577}"/>
    <cellStyle name="Normal 7 6 2 3 2 6 2" xfId="18536" xr:uid="{9871FFFC-E43A-4633-9AC7-5D01F6BFE454}"/>
    <cellStyle name="Normal 7 6 2 3 2 7" xfId="11194" xr:uid="{EE355174-110B-4690-9265-CA3C7D6899B3}"/>
    <cellStyle name="Normal 7 6 2 3 2 7 2" xfId="21369" xr:uid="{31B93C6F-701B-48D6-9CA6-FD7486817C73}"/>
    <cellStyle name="Normal 7 6 2 3 2 8" xfId="24162" xr:uid="{D0434796-EBDC-4D12-88F7-F0D6C9458459}"/>
    <cellStyle name="Normal 7 6 2 3 2 9" xfId="13408" xr:uid="{F2A772BE-92BF-4FA3-B8E8-0566B32A805D}"/>
    <cellStyle name="Normal 7 6 2 3 3" xfId="2731" xr:uid="{B733678B-7DEE-43ED-A401-1C61A178E475}"/>
    <cellStyle name="Normal 7 6 2 3 3 2" xfId="4996" xr:uid="{61A49B18-6FC7-452A-9164-8EE829EBE5C7}"/>
    <cellStyle name="Normal 7 6 2 3 3 2 2" xfId="10267" xr:uid="{3BEB93BB-10C2-4B5B-B1DE-C452A96BA9C0}"/>
    <cellStyle name="Normal 7 6 2 3 3 2 2 2" xfId="29691" xr:uid="{246938DE-9961-43EC-B3C9-5A10B5E6EAFD}"/>
    <cellStyle name="Normal 7 6 2 3 3 2 2 3" xfId="20358" xr:uid="{ADC03FB4-411F-47B5-A126-76718654FD8B}"/>
    <cellStyle name="Normal 7 6 2 3 3 2 3" xfId="12945" xr:uid="{A567EEEB-B32A-4480-BDF1-BBBC45A6936F}"/>
    <cellStyle name="Normal 7 6 2 3 3 2 3 2" xfId="23191" xr:uid="{5AE7595C-A090-4D78-9D9B-0A93277122D6}"/>
    <cellStyle name="Normal 7 6 2 3 3 2 4" xfId="24403" xr:uid="{D009BDF9-F954-46F8-B2DE-D88BE5DD4EA4}"/>
    <cellStyle name="Normal 7 6 2 3 3 2 5" xfId="17525" xr:uid="{BDB304A9-91F9-492F-ABCA-118A30721057}"/>
    <cellStyle name="Normal 7 6 2 3 3 3" xfId="6578" xr:uid="{512EA05A-1C1C-47D9-9432-12D257C55A31}"/>
    <cellStyle name="Normal 7 6 2 3 3 3 2" xfId="27224" xr:uid="{9006B764-EEA9-450C-9B77-0F34AEC14301}"/>
    <cellStyle name="Normal 7 6 2 3 3 3 3" xfId="16718" xr:uid="{B86CA93A-E635-4802-AF89-FA35D593A707}"/>
    <cellStyle name="Normal 7 6 2 3 3 4" xfId="9640" xr:uid="{F5C6F480-A431-4AA2-8B92-A19351B5F48F}"/>
    <cellStyle name="Normal 7 6 2 3 3 4 2" xfId="19551" xr:uid="{1B97E1F2-2241-4FEC-AAE9-DF1B630885CD}"/>
    <cellStyle name="Normal 7 6 2 3 3 5" xfId="12170" xr:uid="{D2A4BC59-F84A-426D-9E60-B031945760A7}"/>
    <cellStyle name="Normal 7 6 2 3 3 5 2" xfId="22384" xr:uid="{A1A419EA-52F0-41A1-B479-ED0B69D1692D}"/>
    <cellStyle name="Normal 7 6 2 3 3 6" xfId="24505" xr:uid="{16641A27-B6DA-4346-862A-BB79375F606B}"/>
    <cellStyle name="Normal 7 6 2 3 3 7" xfId="14686" xr:uid="{2607D0EA-7D02-453F-9A03-B87F92941F0D}"/>
    <cellStyle name="Normal 7 6 2 3 4" xfId="2424" xr:uid="{04686F02-2EC8-416D-A919-B6803E69AAC6}"/>
    <cellStyle name="Normal 7 6 2 3 4 2" xfId="7499" xr:uid="{A1920E1A-73F3-4F08-975E-3EAC13F04BEF}"/>
    <cellStyle name="Normal 7 6 2 3 4 2 2" xfId="26852" xr:uid="{78B8E030-09D4-46F6-87AE-617705BF6557}"/>
    <cellStyle name="Normal 7 6 2 3 4 2 3" xfId="16231" xr:uid="{29EC2E58-BF26-4FCA-811A-44EBAD199D46}"/>
    <cellStyle name="Normal 7 6 2 3 4 3" xfId="6272" xr:uid="{958A9D91-FCE4-41CE-96D4-60292FE6B997}"/>
    <cellStyle name="Normal 7 6 2 3 4 3 2" xfId="19064" xr:uid="{9010B581-B5DE-4148-98AB-3E218C92A87C}"/>
    <cellStyle name="Normal 7 6 2 3 4 4" xfId="11709" xr:uid="{72A9AC0E-8614-49CE-BA7C-CA817879CEAC}"/>
    <cellStyle name="Normal 7 6 2 3 4 4 2" xfId="21897" xr:uid="{B8AC3D15-A871-4C05-9750-5EAD27EB1396}"/>
    <cellStyle name="Normal 7 6 2 3 4 5" xfId="25438" xr:uid="{B8CE9818-DAA9-485C-BB0A-968ED8896546}"/>
    <cellStyle name="Normal 7 6 2 3 4 6" xfId="14106" xr:uid="{D97B9981-26EB-4742-AF05-AADF86B25B76}"/>
    <cellStyle name="Normal 7 6 2 3 5" xfId="3570" xr:uid="{F326F391-B447-48BE-8CB5-9E6655F583BC}"/>
    <cellStyle name="Normal 7 6 2 3 5 2" xfId="7111" xr:uid="{757D1783-4972-4B3E-9843-7597B9590B84}"/>
    <cellStyle name="Normal 7 6 2 3 5 2 2" xfId="26325" xr:uid="{FD3C9E2B-42E1-4AF0-BF6C-1BF590CFDF21}"/>
    <cellStyle name="Normal 7 6 2 3 5 2 3" xfId="15879" xr:uid="{E905C967-9447-48D2-BC4A-0937E80F9E08}"/>
    <cellStyle name="Normal 7 6 2 3 5 3" xfId="9224" xr:uid="{E8393567-3DA6-4027-9651-EC376EC58941}"/>
    <cellStyle name="Normal 7 6 2 3 5 3 2" xfId="18712" xr:uid="{96647432-1CC3-4156-ADCD-954EF26F5D2F}"/>
    <cellStyle name="Normal 7 6 2 3 5 4" xfId="11368" xr:uid="{315768D3-7AD5-4803-87B8-C8134A8984CE}"/>
    <cellStyle name="Normal 7 6 2 3 5 4 2" xfId="21545" xr:uid="{926BBF27-0AD7-4265-97BF-58343B522EF2}"/>
    <cellStyle name="Normal 7 6 2 3 5 5" xfId="23517" xr:uid="{0723BF5F-37DB-46C9-A429-E91B0696DEDC}"/>
    <cellStyle name="Normal 7 6 2 3 5 6" xfId="13597" xr:uid="{520F9583-2B7E-4F41-9E7D-EB8513381C21}"/>
    <cellStyle name="Normal 7 6 2 3 6" xfId="3420" xr:uid="{2F1C30C2-7B73-4745-BE3B-FFF2D8E3F46C}"/>
    <cellStyle name="Normal 7 6 2 3 6 2" xfId="9077" xr:uid="{1B823009-13A7-46A6-9769-7DEE3FB68FC1}"/>
    <cellStyle name="Normal 7 6 2 3 6 2 2" xfId="18521" xr:uid="{4A7252F7-942E-4CE1-805E-3354C2E808AB}"/>
    <cellStyle name="Normal 7 6 2 3 6 3" xfId="11181" xr:uid="{36B816D4-FAC7-443B-9907-3E81A7D42D50}"/>
    <cellStyle name="Normal 7 6 2 3 6 3 2" xfId="21354" xr:uid="{DBE57FAD-512D-4C41-B2FB-2C40C690B8CC}"/>
    <cellStyle name="Normal 7 6 2 3 6 4" xfId="25924" xr:uid="{EC65A59D-01F2-4F4A-A419-0ADAFE9BDC62}"/>
    <cellStyle name="Normal 7 6 2 3 6 5" xfId="15688" xr:uid="{115D80DA-EA94-4B0B-A723-419253DDF1C6}"/>
    <cellStyle name="Normal 7 6 2 3 7" xfId="4503" xr:uid="{CEC79264-DCDF-4A53-A7A6-3C10EB9F94DB}"/>
    <cellStyle name="Normal 7 6 2 3 7 2" xfId="9868" xr:uid="{3FC08099-2BB4-4D0C-9292-8CA83A409099}"/>
    <cellStyle name="Normal 7 6 2 3 7 2 2" xfId="19843" xr:uid="{EA70B3A2-95F0-4F34-9D0E-9E558403106F}"/>
    <cellStyle name="Normal 7 6 2 3 7 3" xfId="12458" xr:uid="{B37659BC-783A-49E5-9743-A918EF0EC5DD}"/>
    <cellStyle name="Normal 7 6 2 3 7 3 2" xfId="22676" xr:uid="{5F1DB39A-6FAD-4279-9908-93944969F15B}"/>
    <cellStyle name="Normal 7 6 2 3 7 4" xfId="17010" xr:uid="{39077CE9-B7BB-418E-B2DA-062F53CF7F50}"/>
    <cellStyle name="Normal 7 6 2 3 8" xfId="8210" xr:uid="{A363067F-BE22-48E4-98C8-9FA5CEE94566}"/>
    <cellStyle name="Normal 7 6 2 3 8 2" xfId="15384" xr:uid="{EE421FA4-C1E4-4036-A90C-396B9E5A6DBC}"/>
    <cellStyle name="Normal 7 6 2 3 9" xfId="8848" xr:uid="{A1ED33BF-A6A4-40DA-BF3B-123C7BCE575D}"/>
    <cellStyle name="Normal 7 6 2 3 9 2" xfId="18217" xr:uid="{7710A1C0-ECBE-48FC-9609-2EC79FD750B7}"/>
    <cellStyle name="Normal 7 6 2 4" xfId="1689" xr:uid="{00000000-0005-0000-0000-000099060000}"/>
    <cellStyle name="Normal 7 6 2 4 2" xfId="1690" xr:uid="{00000000-0005-0000-0000-00009A060000}"/>
    <cellStyle name="Normal 7 6 2 4 2 2" xfId="2310" xr:uid="{93E34ACE-AD01-4295-86A2-FDE141B6A5DD}"/>
    <cellStyle name="Normal 7 6 2 4 2 2 2" xfId="7435" xr:uid="{F2BCF4A5-A896-49FF-A717-6A23F344FBE7}"/>
    <cellStyle name="Normal 7 6 2 4 2 2 3" xfId="6183" xr:uid="{EC7359AC-B475-4212-B91E-8131256C91F8}"/>
    <cellStyle name="Normal 7 6 2 4 2 2 4" xfId="18218" xr:uid="{B82E11A7-4E45-4D7F-B6B1-32A45B82B0E1}"/>
    <cellStyle name="Normal 7 6 2 4 2 3" xfId="5295" xr:uid="{5248AB4E-4C65-4F15-BF20-0A31EB535362}"/>
    <cellStyle name="Normal 7 6 2 4 2 3 2" xfId="7112" xr:uid="{7B6BA350-A2A6-4A9C-AFC4-FB6DFCEA1FDD}"/>
    <cellStyle name="Normal 7 6 2 4 2 3 3" xfId="21051" xr:uid="{C274E271-5308-482F-9049-FE391053A6E6}"/>
    <cellStyle name="Normal 7 6 2 4 2 4" xfId="5546" xr:uid="{F0FA0D77-6812-48B1-8D3C-23E3530548CE}"/>
    <cellStyle name="Normal 7 6 2 4 2 5" xfId="15385" xr:uid="{FA63E79D-2737-436A-A4BC-C46690B7D445}"/>
    <cellStyle name="Normal 7 6 2 4 3" xfId="27790" xr:uid="{71594DE2-6156-4B55-8E4E-75CFC401D8D8}"/>
    <cellStyle name="Normal 7 6 2 4 4" xfId="27768" xr:uid="{147519BE-15D4-4468-B8F0-AB1758DFA28F}"/>
    <cellStyle name="Normal 7 6 2 5" xfId="1691" xr:uid="{00000000-0005-0000-0000-00009B060000}"/>
    <cellStyle name="Normal 7 6 2 5 2" xfId="2311" xr:uid="{17BF7412-94D6-4865-9B44-FA9EF59B8250}"/>
    <cellStyle name="Normal 7 6 2 5 2 2" xfId="7436" xr:uid="{A3755331-CA0A-41D2-A4E6-6E4F03CCB59C}"/>
    <cellStyle name="Normal 7 6 2 5 2 2 2" xfId="29692" xr:uid="{B2675058-9399-4B5A-AA22-B519DDE84CC4}"/>
    <cellStyle name="Normal 7 6 2 5 2 2 3" xfId="20359" xr:uid="{0525860E-6B28-463E-AA7D-25EBD8720C15}"/>
    <cellStyle name="Normal 7 6 2 5 2 3" xfId="6184" xr:uid="{52B1B319-2E87-487F-AA92-029A382C6254}"/>
    <cellStyle name="Normal 7 6 2 5 2 3 2" xfId="23192" xr:uid="{FB89B8F9-EEED-4865-906D-0E32B66C7148}"/>
    <cellStyle name="Normal 7 6 2 5 2 4" xfId="23413" xr:uid="{A13DDCFC-D962-40EF-8C33-0BB731F4530B}"/>
    <cellStyle name="Normal 7 6 2 5 2 5" xfId="17526" xr:uid="{AB183372-88D7-4BCF-ACBE-F84DB428F8CA}"/>
    <cellStyle name="Normal 7 6 2 5 3" xfId="5248" xr:uid="{C49374D2-6A91-4AAB-B062-D59DCA380131}"/>
    <cellStyle name="Normal 7 6 2 5 3 2" xfId="7113" xr:uid="{EC97118F-0420-498E-9D3B-07E9D3674000}"/>
    <cellStyle name="Normal 7 6 2 5 3 3" xfId="26578" xr:uid="{2CCC4435-7B3E-40CA-A3B2-F085C2B36CC5}"/>
    <cellStyle name="Normal 7 6 2 5 3 4" xfId="15386" xr:uid="{B3D67923-0C1C-4E8E-9328-4806CC1205EA}"/>
    <cellStyle name="Normal 7 6 2 5 4" xfId="5460" xr:uid="{E9460880-1981-4C63-AB3E-BE32558B5143}"/>
    <cellStyle name="Normal 7 6 2 5 4 2" xfId="24938" xr:uid="{D3657C85-9B7A-424A-A1EA-41C46A85872D}"/>
    <cellStyle name="Normal 7 6 2 5 4 3" xfId="26875" xr:uid="{35535FE8-70BE-4A85-9957-79C75EF45ABA}"/>
    <cellStyle name="Normal 7 6 2 5 4 4" xfId="18219" xr:uid="{8082B490-4A10-4D57-A5B9-77692826997A}"/>
    <cellStyle name="Normal 7 6 2 5 5" xfId="10909" xr:uid="{A6666EC4-6B19-4541-9E6A-2269138A228D}"/>
    <cellStyle name="Normal 7 6 2 5 5 2" xfId="29813" xr:uid="{166CE41D-E8FC-45DA-9339-3BEE9B2DC2A2}"/>
    <cellStyle name="Normal 7 6 2 5 5 3" xfId="21052" xr:uid="{4468C5BF-3CF1-4630-9115-9A8ECBFEDD13}"/>
    <cellStyle name="Normal 7 6 2 5 6" xfId="25641" xr:uid="{2C553341-7654-45A5-AD68-35A173BEA8A8}"/>
    <cellStyle name="Normal 7 6 2 5 7" xfId="14687" xr:uid="{0AB847F7-269D-4EB2-B1A4-3321EB12D6B3}"/>
    <cellStyle name="Normal 7 6 2 6" xfId="1692" xr:uid="{00000000-0005-0000-0000-00009C060000}"/>
    <cellStyle name="Normal 7 6 2 6 2" xfId="3494" xr:uid="{9E682D2F-3248-4212-95B9-2A2FBF194F81}"/>
    <cellStyle name="Normal 7 6 2 6 2 2" xfId="9148" xr:uid="{C7FFB084-21E6-42DD-9287-4F6FF730C955}"/>
    <cellStyle name="Normal 7 6 2 6 2 2 2" xfId="18609" xr:uid="{C00435BD-D500-4092-81EC-04BE73A92661}"/>
    <cellStyle name="Normal 7 6 2 6 2 3" xfId="11267" xr:uid="{A5B82712-757D-4442-99FC-FF2A912710DE}"/>
    <cellStyle name="Normal 7 6 2 6 2 3 2" xfId="21442" xr:uid="{892CB181-865B-454C-A03D-49BB5FD8D9B7}"/>
    <cellStyle name="Normal 7 6 2 6 2 4" xfId="28811" xr:uid="{2A570295-0860-4082-BFB9-225C0A6F56BA}"/>
    <cellStyle name="Normal 7 6 2 6 2 5" xfId="15776" xr:uid="{C2D374D0-0E9F-4477-8502-5894B895D3D9}"/>
    <cellStyle name="Normal 7 6 2 6 3" xfId="3099" xr:uid="{F37E55E0-C472-495A-9599-783B49D05C35}"/>
    <cellStyle name="Normal 7 6 2 6 4" xfId="8211" xr:uid="{D6E0DF22-843B-4494-827F-22BA0FC0CE17}"/>
    <cellStyle name="Normal 7 6 2 6 5" xfId="23366" xr:uid="{D40AB7EC-D5B9-4A12-9399-E1386E8DC04A}"/>
    <cellStyle name="Normal 7 6 2 6 6" xfId="13494" xr:uid="{D4B5DCB3-29EC-414B-9BB0-DBC66F9709C0}"/>
    <cellStyle name="Normal 7 6 2 7" xfId="3226" xr:uid="{646585DB-B160-4A13-929E-BB1A95F88A0C}"/>
    <cellStyle name="Normal 7 6 2 7 2" xfId="8914" xr:uid="{D07B59F1-EB04-4E4F-A121-1E1043B566DE}"/>
    <cellStyle name="Normal 7 6 2 7 2 2" xfId="26385" xr:uid="{422D2518-B083-4029-9886-C275A14CF50B}"/>
    <cellStyle name="Normal 7 6 2 7 2 3" xfId="18305" xr:uid="{F30E2294-AB9E-4C6C-BB23-1B37BDE67C3F}"/>
    <cellStyle name="Normal 7 6 2 7 3" xfId="10987" xr:uid="{F8E4BA5F-8463-4AE5-A70E-CF0B3BA02FCA}"/>
    <cellStyle name="Normal 7 6 2 7 3 2" xfId="21138" xr:uid="{1D230E35-E655-4D6F-8002-621CDDF73A12}"/>
    <cellStyle name="Normal 7 6 2 7 4" xfId="25419" xr:uid="{BD291EF1-2CE1-4C68-9C76-F57D43D62BAB}"/>
    <cellStyle name="Normal 7 6 2 7 5" xfId="15472" xr:uid="{5318D585-DFBB-4D14-844F-258D7207F6DF}"/>
    <cellStyle name="Normal 7 6 2 8" xfId="24913" xr:uid="{8C43DCA6-66E6-4694-BFBF-92EFC70784B5}"/>
    <cellStyle name="Normal 7 6 2 8 2" xfId="26553" xr:uid="{57FF8AF7-8130-4890-A35D-F94AE366536D}"/>
    <cellStyle name="Normal 7 6 2 9" xfId="27133" xr:uid="{D0C842CF-53DA-4069-A119-6773754B3A0C}"/>
    <cellStyle name="Normal 7 6 20" xfId="13009" xr:uid="{800F41FF-3B46-41C2-8339-4EB820134EA9}"/>
    <cellStyle name="Normal 7 6 3" xfId="1693" xr:uid="{00000000-0005-0000-0000-00009D060000}"/>
    <cellStyle name="Normal 7 6 3 10" xfId="8212" xr:uid="{425C4D0E-1344-4BDE-B386-962388FA9ECE}"/>
    <cellStyle name="Normal 7 6 3 10 2" xfId="15387" xr:uid="{93B1FDAE-4623-4F8D-AE74-3543144501AE}"/>
    <cellStyle name="Normal 7 6 3 11" xfId="8849" xr:uid="{D1EFBB3A-0091-4CEA-BBE1-C25EA62708A0}"/>
    <cellStyle name="Normal 7 6 3 11 2" xfId="18220" xr:uid="{BE344412-E15E-486C-9608-E1036FB197CF}"/>
    <cellStyle name="Normal 7 6 3 12" xfId="10910" xr:uid="{204F4FD0-B6CD-4983-8CEA-ABA132477D44}"/>
    <cellStyle name="Normal 7 6 3 12 2" xfId="21053" xr:uid="{9D699DDB-F684-47DC-BDF3-1868F7E1CF44}"/>
    <cellStyle name="Normal 7 6 3 13" xfId="24606" xr:uid="{7C55AB39-2CAA-4441-BB86-451791A0ADE1}"/>
    <cellStyle name="Normal 7 6 3 14" xfId="13069" xr:uid="{D8A76F55-60CB-4ADA-ABA4-AFDCEA08D538}"/>
    <cellStyle name="Normal 7 6 3 2" xfId="1694" xr:uid="{00000000-0005-0000-0000-00009E060000}"/>
    <cellStyle name="Normal 7 6 3 2 10" xfId="10911" xr:uid="{5ECA6A61-2A16-4759-A35F-FF4B1A970F78}"/>
    <cellStyle name="Normal 7 6 3 2 10 2" xfId="21054" xr:uid="{BC229C6D-7683-4B7C-9DE8-72C00DF3428D}"/>
    <cellStyle name="Normal 7 6 3 2 11" xfId="25034" xr:uid="{2DEC771D-7B08-438F-986B-074E70A14BD1}"/>
    <cellStyle name="Normal 7 6 3 2 12" xfId="13251" xr:uid="{D933D366-6ABF-44D7-956A-D49110354899}"/>
    <cellStyle name="Normal 7 6 3 2 2" xfId="1695" xr:uid="{00000000-0005-0000-0000-00009F060000}"/>
    <cellStyle name="Normal 7 6 3 2 2 2" xfId="2314" xr:uid="{E2B7CD5C-C803-4547-A19D-78A2B62E6C25}"/>
    <cellStyle name="Normal 7 6 3 2 2 2 2" xfId="7438" xr:uid="{FCD33B86-D37E-4AE5-81E0-13FAFE2E8BA4}"/>
    <cellStyle name="Normal 7 6 3 2 2 2 2 2" xfId="25132" xr:uid="{4524ED79-4E60-47E4-A2CB-54E19F0B0E9C}"/>
    <cellStyle name="Normal 7 6 3 2 2 2 2 3" xfId="27461" xr:uid="{E13F9328-C2A9-4BB4-920E-342990EA01FB}"/>
    <cellStyle name="Normal 7 6 3 2 2 2 2 4" xfId="16720" xr:uid="{257AAB34-2BED-4B50-A663-8D103BE27803}"/>
    <cellStyle name="Normal 7 6 3 2 2 2 3" xfId="6187" xr:uid="{9B12AF6F-980B-4DFA-B52F-D2CBCA928F29}"/>
    <cellStyle name="Normal 7 6 3 2 2 2 3 2" xfId="29298" xr:uid="{543CDAF2-D3C3-4C23-96C0-DE9D39623FB0}"/>
    <cellStyle name="Normal 7 6 3 2 2 2 3 3" xfId="19553" xr:uid="{AC92E8D3-44C9-47C4-A36D-AE2F2A9EFC08}"/>
    <cellStyle name="Normal 7 6 3 2 2 2 4" xfId="12172" xr:uid="{71F623AA-4401-4098-B2A2-579C66C988BA}"/>
    <cellStyle name="Normal 7 6 3 2 2 2 4 2" xfId="22386" xr:uid="{B3D2CAE8-3217-4BEB-B4F3-BF64B3039924}"/>
    <cellStyle name="Normal 7 6 3 2 2 2 5" xfId="24648" xr:uid="{7221DBEE-DC55-4DCA-8169-AF74851B46B9}"/>
    <cellStyle name="Normal 7 6 3 2 2 2 6" xfId="14689" xr:uid="{D309843A-A493-45BE-A419-8C21CA79B1C0}"/>
    <cellStyle name="Normal 7 6 3 2 2 3" xfId="4800" xr:uid="{5CF7E6A8-8ECD-4772-8297-9C53F1F464AA}"/>
    <cellStyle name="Normal 7 6 3 2 2 3 2" xfId="7116" xr:uid="{625C5B49-7A5B-44F2-984C-4B3DDF88CA7B}"/>
    <cellStyle name="Normal 7 6 3 2 2 3 2 2" xfId="29541" xr:uid="{D8E812DA-7581-480F-A17B-61792C27CB7B}"/>
    <cellStyle name="Normal 7 6 3 2 2 3 2 3" xfId="20134" xr:uid="{837B6836-603D-43FC-B2D7-25D78AC2AAC1}"/>
    <cellStyle name="Normal 7 6 3 2 2 3 3" xfId="12749" xr:uid="{73077EBA-0334-4D94-B144-47475AD001DA}"/>
    <cellStyle name="Normal 7 6 3 2 2 3 3 2" xfId="22967" xr:uid="{D50D0EFD-0100-4374-BB22-4300D9F7D4CA}"/>
    <cellStyle name="Normal 7 6 3 2 2 3 4" xfId="24658" xr:uid="{C53C8CFF-A304-43BA-8B10-81497FA2EC89}"/>
    <cellStyle name="Normal 7 6 3 2 2 3 5" xfId="17301" xr:uid="{409ACF55-6655-42D7-A338-801A94607400}"/>
    <cellStyle name="Normal 7 6 3 2 2 4" xfId="5442" xr:uid="{C565F7CC-7CA3-4463-A943-21E586990D12}"/>
    <cellStyle name="Normal 7 6 3 2 2 4 2" xfId="27118" xr:uid="{040122F5-8158-4F26-A3D5-8B4A9D576A5A}"/>
    <cellStyle name="Normal 7 6 3 2 2 4 3" xfId="15389" xr:uid="{21E05BE8-CFB0-4DDA-840D-002B02A42CD5}"/>
    <cellStyle name="Normal 7 6 3 2 2 5" xfId="8851" xr:uid="{E9A40DF0-3CEF-4685-9EF8-B32B9E9182D9}"/>
    <cellStyle name="Normal 7 6 3 2 2 5 2" xfId="18222" xr:uid="{1662288A-A108-4B0E-92FE-176EF79C49AB}"/>
    <cellStyle name="Normal 7 6 3 2 2 6" xfId="10912" xr:uid="{D8B23AB9-6C1F-42CD-9931-B253DB71F60E}"/>
    <cellStyle name="Normal 7 6 3 2 2 6 2" xfId="21055" xr:uid="{40D81118-FFC6-4AE9-AC72-B39D588A99D7}"/>
    <cellStyle name="Normal 7 6 3 2 2 7" xfId="25604" xr:uid="{69D765CD-0474-45F2-A586-77FE6392EC15}"/>
    <cellStyle name="Normal 7 6 3 2 2 8" xfId="13932" xr:uid="{ED329908-7E20-486D-9BB1-B29A7068CB6D}"/>
    <cellStyle name="Normal 7 6 3 2 3" xfId="2313" xr:uid="{52FBABC3-1A2E-48AC-9E14-7C6AD76DBA34}"/>
    <cellStyle name="Normal 7 6 3 2 3 2" xfId="4997" xr:uid="{49F82A03-0156-4961-86AF-C475805056B8}"/>
    <cellStyle name="Normal 7 6 3 2 3 2 2" xfId="10268" xr:uid="{59E55272-2BEE-4315-8E65-3F4D36376577}"/>
    <cellStyle name="Normal 7 6 3 2 3 2 2 2" xfId="29693" xr:uid="{1F217111-8F1E-406F-A700-11665CD9A6F1}"/>
    <cellStyle name="Normal 7 6 3 2 3 2 2 3" xfId="20360" xr:uid="{92A800F9-D358-49A7-B595-CC58B10BF4A3}"/>
    <cellStyle name="Normal 7 6 3 2 3 2 3" xfId="12946" xr:uid="{D973A66D-0449-42EB-9EED-5C19C6B8B058}"/>
    <cellStyle name="Normal 7 6 3 2 3 2 3 2" xfId="23193" xr:uid="{A5449215-B9FB-4411-8731-567A0BF6AE02}"/>
    <cellStyle name="Normal 7 6 3 2 3 2 4" xfId="26127" xr:uid="{270606C2-7E6B-47AC-80BF-7BF7F176F67C}"/>
    <cellStyle name="Normal 7 6 3 2 3 2 5" xfId="17527" xr:uid="{4CDD88A1-531D-4EE6-9F83-72F79CF20908}"/>
    <cellStyle name="Normal 7 6 3 2 3 3" xfId="6186" xr:uid="{DB31EEFF-C723-4918-BFB8-EB747C32C92E}"/>
    <cellStyle name="Normal 7 6 3 2 3 3 2" xfId="27255" xr:uid="{A0032498-5872-4CBB-A249-C101974B5D04}"/>
    <cellStyle name="Normal 7 6 3 2 3 3 3" xfId="16721" xr:uid="{8A782B7E-B7BA-4BCF-84A0-78CDF5AD3374}"/>
    <cellStyle name="Normal 7 6 3 2 3 4" xfId="9641" xr:uid="{D967AFA1-42D3-495E-A729-AA364809D325}"/>
    <cellStyle name="Normal 7 6 3 2 3 4 2" xfId="19554" xr:uid="{8DB9D9B9-EFD6-415A-A835-13624586341E}"/>
    <cellStyle name="Normal 7 6 3 2 3 5" xfId="12173" xr:uid="{75B10308-B199-420A-BC9D-1A618F6D1C65}"/>
    <cellStyle name="Normal 7 6 3 2 3 5 2" xfId="22387" xr:uid="{541E6D51-19FA-4B03-B70E-D64321D74E63}"/>
    <cellStyle name="Normal 7 6 3 2 3 6" xfId="24766" xr:uid="{D1F10EED-8026-418C-9663-CA311AB27C64}"/>
    <cellStyle name="Normal 7 6 3 2 3 7" xfId="14690" xr:uid="{A6E4FDE8-315B-4B11-ADA6-470B09EACAE1}"/>
    <cellStyle name="Normal 7 6 3 2 4" xfId="2732" xr:uid="{48079240-A384-468B-BA7C-BA5BFFC595C2}"/>
    <cellStyle name="Normal 7 6 3 2 4 2" xfId="7722" xr:uid="{EE41C2DD-4285-48CD-8C72-21540A936AC5}"/>
    <cellStyle name="Normal 7 6 3 2 4 2 2" xfId="27031" xr:uid="{BBE94FBC-7C14-4670-A09B-0C65C5176252}"/>
    <cellStyle name="Normal 7 6 3 2 4 2 3" xfId="16719" xr:uid="{B78D0500-5A26-4590-A9EF-A0B3163D830B}"/>
    <cellStyle name="Normal 7 6 3 2 4 3" xfId="6579" xr:uid="{8521E7B5-99A5-46EA-BAD9-6808A91B75BA}"/>
    <cellStyle name="Normal 7 6 3 2 4 3 2" xfId="19552" xr:uid="{D82CDEF7-BA74-4949-9BA4-5566C2FC620F}"/>
    <cellStyle name="Normal 7 6 3 2 4 4" xfId="12171" xr:uid="{9D94464D-1D25-4B24-B14B-7BF800F043A0}"/>
    <cellStyle name="Normal 7 6 3 2 4 4 2" xfId="22385" xr:uid="{9A459E52-C1CE-47A8-B3B7-A38195397CE5}"/>
    <cellStyle name="Normal 7 6 3 2 4 5" xfId="24091" xr:uid="{34BF34B4-F4D1-46C9-9BA3-5CDE1DF1B969}"/>
    <cellStyle name="Normal 7 6 3 2 4 6" xfId="14688" xr:uid="{B0EF2C82-D37A-454D-B9AC-903AF69026B3}"/>
    <cellStyle name="Normal 7 6 3 2 5" xfId="3521" xr:uid="{5A9B61F9-9FF4-4FE1-B5D2-B5AAB1655429}"/>
    <cellStyle name="Normal 7 6 3 2 5 2" xfId="7115" xr:uid="{55CDFBA7-F504-474A-8CA9-3AF956B2A10C}"/>
    <cellStyle name="Normal 7 6 3 2 5 2 2" xfId="28006" xr:uid="{7F72A761-A163-40FD-85F1-D7ECD076FBA0}"/>
    <cellStyle name="Normal 7 6 3 2 5 2 3" xfId="15813" xr:uid="{1D6E69E4-5E82-4E91-B419-26806102C4F0}"/>
    <cellStyle name="Normal 7 6 3 2 5 3" xfId="9175" xr:uid="{F963E111-CBFA-4589-B437-255B84C2FB34}"/>
    <cellStyle name="Normal 7 6 3 2 5 3 2" xfId="18646" xr:uid="{47E1E00C-BBFA-4DD8-A0F9-8B54632F5708}"/>
    <cellStyle name="Normal 7 6 3 2 5 4" xfId="11304" xr:uid="{1CB2DD33-BA43-4FE6-8BE6-6CB014809FE6}"/>
    <cellStyle name="Normal 7 6 3 2 5 4 2" xfId="21479" xr:uid="{EA889E8C-4C43-4FDB-9C33-41246AE436B3}"/>
    <cellStyle name="Normal 7 6 3 2 5 5" xfId="24645" xr:uid="{95916040-62D2-4532-AAA3-86991200E69E}"/>
    <cellStyle name="Normal 7 6 3 2 5 6" xfId="13531" xr:uid="{842C6433-1D8D-4A55-A125-A9FBED1E51E3}"/>
    <cellStyle name="Normal 7 6 3 2 6" xfId="3421" xr:uid="{58F8C7EF-26F0-4E06-9267-A95FC7F6DBEC}"/>
    <cellStyle name="Normal 7 6 3 2 6 2" xfId="9078" xr:uid="{71AAF75C-EADF-42E9-AA25-E8C197798B76}"/>
    <cellStyle name="Normal 7 6 3 2 6 2 2" xfId="18522" xr:uid="{A069D448-3EA4-4C7F-8138-6EAFC2F09C1D}"/>
    <cellStyle name="Normal 7 6 3 2 6 3" xfId="11182" xr:uid="{F3CD9B05-EB27-4A33-99AB-619FC3759957}"/>
    <cellStyle name="Normal 7 6 3 2 6 3 2" xfId="21355" xr:uid="{EB2AA2E6-CFEB-4BF9-9D23-E2E4BEA5EF0B}"/>
    <cellStyle name="Normal 7 6 3 2 6 4" xfId="25107" xr:uid="{AC30E368-478F-4750-A128-FEE89B738951}"/>
    <cellStyle name="Normal 7 6 3 2 6 5" xfId="15689" xr:uid="{4A2C6D80-BF10-4440-9C0F-7A146C79FF80}"/>
    <cellStyle name="Normal 7 6 3 2 7" xfId="4505" xr:uid="{EE1ADFFD-7EDE-4423-A57C-D05C466F9468}"/>
    <cellStyle name="Normal 7 6 3 2 7 2" xfId="9870" xr:uid="{8FF3D878-6660-480A-8470-DF51DE9DB8A0}"/>
    <cellStyle name="Normal 7 6 3 2 7 2 2" xfId="19845" xr:uid="{30D41D0A-0400-4850-8664-5A383A71DD87}"/>
    <cellStyle name="Normal 7 6 3 2 7 3" xfId="12460" xr:uid="{DC1EB317-F798-4D0C-84EC-8F0833387AF8}"/>
    <cellStyle name="Normal 7 6 3 2 7 3 2" xfId="22678" xr:uid="{DE29EC5E-A352-401F-A2DA-2D21EBAB70B1}"/>
    <cellStyle name="Normal 7 6 3 2 7 4" xfId="17012" xr:uid="{81D48B06-CB3F-4262-82D5-CE6107A4CF07}"/>
    <cellStyle name="Normal 7 6 3 2 8" xfId="8213" xr:uid="{68250D7D-C9C5-4CAF-BA43-C55246454BA1}"/>
    <cellStyle name="Normal 7 6 3 2 8 2" xfId="15388" xr:uid="{E2C936B8-A27C-438E-A932-5698F1B7908D}"/>
    <cellStyle name="Normal 7 6 3 2 9" xfId="8850" xr:uid="{95FC63A8-99BC-4BB4-9FA5-B34897A19CBB}"/>
    <cellStyle name="Normal 7 6 3 2 9 2" xfId="18221" xr:uid="{65A023C8-8569-4798-805E-AE47FCB99C1C}"/>
    <cellStyle name="Normal 7 6 3 3" xfId="1696" xr:uid="{00000000-0005-0000-0000-0000A0060000}"/>
    <cellStyle name="Normal 7 6 3 3 2" xfId="1697" xr:uid="{00000000-0005-0000-0000-0000A1060000}"/>
    <cellStyle name="Normal 7 6 3 3 2 2" xfId="1698" xr:uid="{00000000-0005-0000-0000-0000A2060000}"/>
    <cellStyle name="Normal 7 6 3 3 2 2 2" xfId="1699" xr:uid="{00000000-0005-0000-0000-0000A3060000}"/>
    <cellStyle name="Normal 7 6 3 3 2 2 2 2" xfId="3851" xr:uid="{0BB6525A-9633-4E6F-8ABC-EF04C47184EC}"/>
    <cellStyle name="Normal 7 6 3 3 2 2 2 2 2" xfId="29300" xr:uid="{C58B4421-84D3-4EC4-990F-F1BB50878DA6}"/>
    <cellStyle name="Normal 7 6 3 3 2 2 2 2 3" xfId="19556" xr:uid="{6ACD7503-D527-4F62-8067-30B7B5540171}"/>
    <cellStyle name="Normal 7 6 3 3 2 2 2 3" xfId="12175" xr:uid="{49C03E04-076B-4571-96C0-83347C498F19}"/>
    <cellStyle name="Normal 7 6 3 3 2 2 2 3 2" xfId="22389" xr:uid="{3DA4D541-EF12-4C14-8AD6-734E05A4DA20}"/>
    <cellStyle name="Normal 7 6 3 3 2 2 2 4" xfId="24392" xr:uid="{3874D3E0-4B91-4E3B-B8BD-78A81A003BE4}"/>
    <cellStyle name="Normal 7 6 3 3 2 2 2 5" xfId="16723" xr:uid="{B0EA4F53-B29D-49EF-AC76-E5B216101917}"/>
    <cellStyle name="Normal 7 6 3 3 2 2 3" xfId="2735" xr:uid="{00CD0F4A-8BDA-42FB-A3C6-E24EFACC49CC}"/>
    <cellStyle name="Normal 7 6 3 3 2 2 3 2" xfId="3940" xr:uid="{E14CCDC5-AC59-4C80-8902-306CC0FA9D02}"/>
    <cellStyle name="Normal 7 6 3 3 2 2 3 2 2" xfId="7724" xr:uid="{7355B5A2-D818-4E16-9898-CEEF9A97DE67}"/>
    <cellStyle name="Normal 7 6 3 3 2 2 3 3" xfId="6581" xr:uid="{0C89897B-B458-43B4-B2EC-5BDC17F5C130}"/>
    <cellStyle name="Normal 7 6 3 3 2 2 4" xfId="8214" xr:uid="{BF2657D0-DF8B-43F9-B842-CAD65D372306}"/>
    <cellStyle name="Normal 7 6 3 3 2 2 5" xfId="25087" xr:uid="{1BD2266A-3527-42E7-B8C6-5BB1DC240DBC}"/>
    <cellStyle name="Normal 7 6 3 3 2 2 6" xfId="14692" xr:uid="{BB774660-203C-48E8-B8EA-342F9FBAF419}"/>
    <cellStyle name="Normal 7 6 3 3 2 3" xfId="2315" xr:uid="{82855C92-0A44-4866-B4F5-CE67DA6A30D8}"/>
    <cellStyle name="Normal 7 6 3 3 2 3 2" xfId="2734" xr:uid="{7C094228-AA6D-4D29-9B0A-02E23B042757}"/>
    <cellStyle name="Normal 7 6 3 3 2 4" xfId="2359" xr:uid="{79BFA051-1A4B-47FB-A4D5-E14A0BA24837}"/>
    <cellStyle name="Normal 7 6 3 3 2 4 2" xfId="7461" xr:uid="{F37A0041-F6BF-44CB-99C0-47851C82ACE7}"/>
    <cellStyle name="Normal 7 6 3 3 2 4 2 2" xfId="27139" xr:uid="{B5705CA9-ACFF-495F-81D4-46ACA793918C}"/>
    <cellStyle name="Normal 7 6 3 3 2 4 2 3" xfId="18952" xr:uid="{0424824D-2846-4D61-8848-71B86DF74C5E}"/>
    <cellStyle name="Normal 7 6 3 3 2 4 3" xfId="6233" xr:uid="{5D02290B-B652-4763-B6EA-9CDEEB3A3993}"/>
    <cellStyle name="Normal 7 6 3 3 2 4 3 2" xfId="21785" xr:uid="{31AE24C1-73B6-46E5-A72B-A9C19089C5E6}"/>
    <cellStyle name="Normal 7 6 3 3 2 4 4" xfId="23389" xr:uid="{B2DD23F3-A2A8-430D-B57D-C4E33D9EF6E2}"/>
    <cellStyle name="Normal 7 6 3 3 2 4 5" xfId="16119" xr:uid="{55D24903-3089-4CCC-9B88-928CF62CE3BF}"/>
    <cellStyle name="Normal 7 6 3 3 2 5" xfId="4084" xr:uid="{3CA633F6-3314-45F8-A381-92EFE0A7D670}"/>
    <cellStyle name="Normal 7 6 3 3 2 5 2" xfId="4517" xr:uid="{6747B9CA-C9E9-4F10-A0BC-8BF540BBBB71}"/>
    <cellStyle name="Normal 7 6 3 3 2 5 3" xfId="23697" xr:uid="{A45AB214-C40C-4ABF-89EC-D7D7CFFBDB37}"/>
    <cellStyle name="Normal 7 6 3 3 2 5 4" xfId="26100" xr:uid="{FF0AD562-DD55-4B18-BD31-952508DB2A16}"/>
    <cellStyle name="Normal 7 6 3 3 2 6" xfId="23636" xr:uid="{1E69D9B2-697E-4AC0-85DC-20CFD9C1019E}"/>
    <cellStyle name="Normal 7 6 3 3 2 7" xfId="13933" xr:uid="{70EC293E-274B-41E0-B3C4-AF67645B973F}"/>
    <cellStyle name="Normal 7 6 3 3 3" xfId="1700" xr:uid="{00000000-0005-0000-0000-0000A4060000}"/>
    <cellStyle name="Normal 7 6 3 3 3 2" xfId="2736" xr:uid="{1ACD8B23-5C08-413F-AC17-E14495BE1558}"/>
    <cellStyle name="Normal 7 6 3 3 3 2 2" xfId="7725" xr:uid="{1076B446-E999-47C6-A173-A8F580C167A5}"/>
    <cellStyle name="Normal 7 6 3 3 3 2 2 2" xfId="29301" xr:uid="{C86C1093-1BB8-4737-8024-DF02205BA2C3}"/>
    <cellStyle name="Normal 7 6 3 3 3 2 2 3" xfId="19557" xr:uid="{029EA6FD-6459-49E5-AA6B-B177359A7F18}"/>
    <cellStyle name="Normal 7 6 3 3 3 2 3" xfId="6582" xr:uid="{7A1EE589-C933-4644-A178-F13213E4D88F}"/>
    <cellStyle name="Normal 7 6 3 3 3 2 3 2" xfId="22390" xr:uid="{66ADFDCC-07FE-47F3-815E-5B3E236A34E9}"/>
    <cellStyle name="Normal 7 6 3 3 3 2 4" xfId="25729" xr:uid="{6063F7DA-FEA8-45D9-9D29-06455A226017}"/>
    <cellStyle name="Normal 7 6 3 3 3 2 5" xfId="25304" xr:uid="{24457791-615C-402D-AF34-F8571678063F}"/>
    <cellStyle name="Normal 7 6 3 3 3 2 6" xfId="16724" xr:uid="{460D01AF-EE31-4EBC-A1DC-4057B59F81B7}"/>
    <cellStyle name="Normal 7 6 3 3 3 3" xfId="3898" xr:uid="{927B9124-B1D0-46AE-A79C-AEA3D7B14215}"/>
    <cellStyle name="Normal 7 6 3 3 3 3 2" xfId="23304" xr:uid="{A1DE5CDC-E8C9-41BC-A7C3-6F5D03159A03}"/>
    <cellStyle name="Normal 7 6 3 3 3 3 3" xfId="24493" xr:uid="{567C1418-289D-4683-9FBA-2E4AE6143661}"/>
    <cellStyle name="Normal 7 6 3 3 3 4" xfId="4998" xr:uid="{79CE4EE2-737D-443F-A980-1C3DE229FF9C}"/>
    <cellStyle name="Normal 7 6 3 3 3 4 2" xfId="10269" xr:uid="{0A2C0C9F-4FC6-4CDF-85F3-17CCFB376C89}"/>
    <cellStyle name="Normal 7 6 3 3 3 4 2 2" xfId="20361" xr:uid="{CE2C60E6-A6E3-4F22-9A46-EA061E314579}"/>
    <cellStyle name="Normal 7 6 3 3 3 4 3" xfId="12947" xr:uid="{9F1C3EB7-60FE-4A88-894B-E811E4FC1F0E}"/>
    <cellStyle name="Normal 7 6 3 3 3 4 3 2" xfId="23194" xr:uid="{026235EA-1C02-4ED4-9FBB-138155C67D3F}"/>
    <cellStyle name="Normal 7 6 3 3 3 4 4" xfId="17528" xr:uid="{B0CAEE70-33C0-40B6-A4ED-CC23465ED132}"/>
    <cellStyle name="Normal 7 6 3 3 3 5" xfId="8215" xr:uid="{E44EF530-8448-4D48-8490-E86676FF6F54}"/>
    <cellStyle name="Normal 7 6 3 3 3 6" xfId="23553" xr:uid="{CC457D93-B39A-4202-A369-4626876BC26B}"/>
    <cellStyle name="Normal 7 6 3 3 3 7" xfId="26235" xr:uid="{8AB4AB92-73A1-401B-9F50-BB44788EBC42}"/>
    <cellStyle name="Normal 7 6 3 3 3 8" xfId="14693" xr:uid="{ADFB58D0-C407-440C-A8AE-C8B2E2694FA6}"/>
    <cellStyle name="Normal 7 6 3 3 4" xfId="2733" xr:uid="{45A04C57-87B0-4369-B25E-7683CF39E0A3}"/>
    <cellStyle name="Normal 7 6 3 3 4 2" xfId="7723" xr:uid="{3BFF9E25-0095-47F6-A861-4FC52F71483B}"/>
    <cellStyle name="Normal 7 6 3 3 4 2 2" xfId="23822" xr:uid="{A1DC4F6B-EC28-4053-AF9D-16BE7B5371C5}"/>
    <cellStyle name="Normal 7 6 3 3 4 2 3" xfId="28521" xr:uid="{8530B6A0-E628-4967-A4D1-7A1D6AC0E396}"/>
    <cellStyle name="Normal 7 6 3 3 4 2 4" xfId="16722" xr:uid="{FBB9EED8-B470-4FC3-8844-F22E8A877D89}"/>
    <cellStyle name="Normal 7 6 3 3 4 3" xfId="6580" xr:uid="{E6A95A4C-0348-4DF7-B2CF-3B5002B3CD46}"/>
    <cellStyle name="Normal 7 6 3 3 4 3 2" xfId="29299" xr:uid="{986B0E78-20FD-4074-8548-4B61CC6ECDFA}"/>
    <cellStyle name="Normal 7 6 3 3 4 3 3" xfId="19555" xr:uid="{91049666-4E6D-4661-BA05-7789AC0676F3}"/>
    <cellStyle name="Normal 7 6 3 3 4 4" xfId="12174" xr:uid="{CF58970B-D6F0-446F-B98F-4DC5EAB8449C}"/>
    <cellStyle name="Normal 7 6 3 3 4 4 2" xfId="22388" xr:uid="{092B173C-0006-4463-8C1B-B75367079D4E}"/>
    <cellStyle name="Normal 7 6 3 3 4 5" xfId="24069" xr:uid="{EB6E08D9-160D-45AF-BEF4-A6EFF744D059}"/>
    <cellStyle name="Normal 7 6 3 3 4 6" xfId="26745" xr:uid="{D0B41DC9-0C60-441D-BC52-8AC8BC8F0776}"/>
    <cellStyle name="Normal 7 6 3 3 4 7" xfId="14691" xr:uid="{BD67FF0E-2B00-475E-95CD-4A5DBFBB06C5}"/>
    <cellStyle name="Normal 7 6 3 3 5" xfId="1776" xr:uid="{24E224F6-4F6F-4C3B-B7AC-A2EAF0914773}"/>
    <cellStyle name="Normal 7 6 3 3 5 2" xfId="7156" xr:uid="{CAF6BC2B-4EE3-4A91-879E-9177806743E6}"/>
    <cellStyle name="Normal 7 6 3 3 5 2 2" xfId="15915" xr:uid="{BE7E778B-EDE6-49A4-8A01-61B6FE95D946}"/>
    <cellStyle name="Normal 7 6 3 3 5 3" xfId="5549" xr:uid="{C797E9F5-E49A-478A-A9D6-0EF4DF3BD8CF}"/>
    <cellStyle name="Normal 7 6 3 3 5 3 2" xfId="18748" xr:uid="{4555D6D8-F080-4837-A9BA-99D2F6FFEABF}"/>
    <cellStyle name="Normal 7 6 3 3 5 4" xfId="11404" xr:uid="{17E0E970-A034-4D7C-9BB8-FEF85994E023}"/>
    <cellStyle name="Normal 7 6 3 3 5 4 2" xfId="21581" xr:uid="{98C7ED42-471E-48A8-9BB8-1435A87E1955}"/>
    <cellStyle name="Normal 7 6 3 3 5 5" xfId="23292" xr:uid="{B0B64413-CAE0-407D-93C5-E27D5C750551}"/>
    <cellStyle name="Normal 7 6 3 3 5 6" xfId="27600" xr:uid="{A94F8287-E533-427E-BB96-77821FCB5956}"/>
    <cellStyle name="Normal 7 6 3 3 5 7" xfId="13634" xr:uid="{16BAEA9B-45C3-4D91-B7DC-47907D1B3D1F}"/>
    <cellStyle name="Normal 7 6 3 3 6" xfId="3191" xr:uid="{FCD3461E-376F-47DD-8830-36251F034C0D}"/>
    <cellStyle name="Normal 7 6 3 3 6 2" xfId="5029" xr:uid="{1D690DDB-FF2E-4DB8-8DA6-F48E9EF4097A}"/>
    <cellStyle name="Normal 7 6 3 3 7" xfId="4506" xr:uid="{3E50B4D0-7088-4267-B2AC-2D17DE4B3622}"/>
    <cellStyle name="Normal 7 6 3 3 7 2" xfId="4133" xr:uid="{36E70A24-3C1B-495B-BF56-6037B79D5481}"/>
    <cellStyle name="Normal 7 6 3 3 7 2 2" xfId="28087" xr:uid="{4CFEF338-EC1A-418E-A90B-67A5BE4D9F5B}"/>
    <cellStyle name="Normal 7 6 3 3 7 3" xfId="27215" xr:uid="{E206EDE0-0D49-48CE-8325-E88902F39E0E}"/>
    <cellStyle name="Normal 7 6 3 3 7 4" xfId="28010" xr:uid="{17BF7756-6346-461F-8DFE-97492AF4C632}"/>
    <cellStyle name="Normal 7 6 3 4" xfId="1701" xr:uid="{00000000-0005-0000-0000-0000A5060000}"/>
    <cellStyle name="Normal 7 6 3 4 2" xfId="2316" xr:uid="{3ED8F1B7-3BD7-4D8F-A167-D223EF479EF6}"/>
    <cellStyle name="Normal 7 6 3 4 2 2" xfId="7439" xr:uid="{EFE6C666-383A-4AD5-A1A1-3A9CF5FEA602}"/>
    <cellStyle name="Normal 7 6 3 4 2 2 2" xfId="26269" xr:uid="{06EC582A-AD89-4BD0-A44A-B19A7493259D}"/>
    <cellStyle name="Normal 7 6 3 4 2 2 3" xfId="16725" xr:uid="{CD965EFA-086A-4770-A6BA-E6B2333ED142}"/>
    <cellStyle name="Normal 7 6 3 4 2 3" xfId="6188" xr:uid="{4928E4EB-0F31-48E6-AAC1-32CED3943F0B}"/>
    <cellStyle name="Normal 7 6 3 4 2 3 2" xfId="19558" xr:uid="{E8E668F3-0570-47CD-81A6-90E794E57FA3}"/>
    <cellStyle name="Normal 7 6 3 4 2 4" xfId="12176" xr:uid="{985C60A0-0A6A-4099-85B6-5D83F4FB3EE5}"/>
    <cellStyle name="Normal 7 6 3 4 2 4 2" xfId="22391" xr:uid="{1F971F76-9051-4990-BBD5-A118DE227400}"/>
    <cellStyle name="Normal 7 6 3 4 2 5" xfId="23737" xr:uid="{FB51DFD8-C034-413C-BACA-0008245DA4D3}"/>
    <cellStyle name="Normal 7 6 3 4 2 6" xfId="14694" xr:uid="{06438802-7882-4F62-A120-E754D71F395F}"/>
    <cellStyle name="Normal 7 6 3 4 3" xfId="3719" xr:uid="{3671A1C8-DEF0-4038-AE3B-D9E503D8FA98}"/>
    <cellStyle name="Normal 7 6 3 4 3 2" xfId="7117" xr:uid="{01C1F478-E700-482C-AFAE-9F027CD263AC}"/>
    <cellStyle name="Normal 7 6 3 4 3 2 2" xfId="27522" xr:uid="{CE112B93-C325-425E-B354-CAB8E7E53234}"/>
    <cellStyle name="Normal 7 6 3 4 3 2 3" xfId="16118" xr:uid="{00828A0E-765A-4B17-BD8F-A8E7E3C57298}"/>
    <cellStyle name="Normal 7 6 3 4 3 3" xfId="9429" xr:uid="{38ADBDFA-7C17-4313-874B-4E71297C6228}"/>
    <cellStyle name="Normal 7 6 3 4 3 3 2" xfId="18951" xr:uid="{45C2A7CA-B5FE-4426-9EB3-0715C3246F07}"/>
    <cellStyle name="Normal 7 6 3 4 3 4" xfId="11606" xr:uid="{5DEA9EB8-221A-49CB-8B1A-D680DDD6C2A1}"/>
    <cellStyle name="Normal 7 6 3 4 3 4 2" xfId="21784" xr:uid="{0725F680-C94B-4731-B60E-6D84277E0FE1}"/>
    <cellStyle name="Normal 7 6 3 4 3 5" xfId="25825" xr:uid="{FDC10C9A-65DE-478C-91E8-99421100539D}"/>
    <cellStyle name="Normal 7 6 3 4 3 6" xfId="13931" xr:uid="{C3B79C5A-710F-45FC-A1B6-FCCC2287421B}"/>
    <cellStyle name="Normal 7 6 3 4 4" xfId="4650" xr:uid="{BF2A2AEC-005B-4AA6-90DF-BCC66929FE0D}"/>
    <cellStyle name="Normal 7 6 3 4 4 2" xfId="9972" xr:uid="{1043E816-7246-42B0-9F59-7439283B1DDD}"/>
    <cellStyle name="Normal 7 6 3 4 4 2 2" xfId="19984" xr:uid="{E2C3D459-A009-4185-8B8E-85411D6E37CC}"/>
    <cellStyle name="Normal 7 6 3 4 4 3" xfId="12599" xr:uid="{A824D037-63BE-4BF5-B878-BB525C5D49E1}"/>
    <cellStyle name="Normal 7 6 3 4 4 3 2" xfId="22817" xr:uid="{483A28C7-BE37-4EB0-BFF5-1CE9A638DD47}"/>
    <cellStyle name="Normal 7 6 3 4 4 4" xfId="23789" xr:uid="{034C1B97-63D5-4FC5-89A2-458ACB53A189}"/>
    <cellStyle name="Normal 7 6 3 4 4 5" xfId="17151" xr:uid="{705B2733-8D01-42CD-B795-F9901C007E5C}"/>
    <cellStyle name="Normal 7 6 3 4 5" xfId="8216" xr:uid="{7EF1A1BA-3ED2-45C0-B21F-A8843D62727A}"/>
    <cellStyle name="Normal 7 6 3 4 5 2" xfId="15390" xr:uid="{9F3C0687-51B0-466E-B94A-EEF111610CDD}"/>
    <cellStyle name="Normal 7 6 3 4 6" xfId="8852" xr:uid="{D2D4B019-8F85-4BC9-9262-E7380FAF0063}"/>
    <cellStyle name="Normal 7 6 3 4 6 2" xfId="18223" xr:uid="{8AAB30BE-A92D-4D62-9074-A8EA2B2989B8}"/>
    <cellStyle name="Normal 7 6 3 4 7" xfId="10913" xr:uid="{6933EDA2-1450-4140-A991-45DA8D08F3B9}"/>
    <cellStyle name="Normal 7 6 3 4 7 2" xfId="21056" xr:uid="{40444491-4ADF-4304-9DC3-007D40970C76}"/>
    <cellStyle name="Normal 7 6 3 4 8" xfId="25609" xr:uid="{CC258207-7E78-413B-B11D-449208D3483B}"/>
    <cellStyle name="Normal 7 6 3 4 9" xfId="13409" xr:uid="{AA1D1ABA-86C3-41EF-8230-D57826B8D0FC}"/>
    <cellStyle name="Normal 7 6 3 5" xfId="1702" xr:uid="{00000000-0005-0000-0000-0000A6060000}"/>
    <cellStyle name="Normal 7 6 3 5 2" xfId="4999" xr:uid="{4DA6B484-0AD4-4D98-8DE2-A1D2CD8DD4C7}"/>
    <cellStyle name="Normal 7 6 3 5 2 2" xfId="10270" xr:uid="{8D41BF81-E0A4-466C-B904-D260D141FAF0}"/>
    <cellStyle name="Normal 7 6 3 5 2 2 2" xfId="29694" xr:uid="{040EE178-2A1D-4E18-9A0E-F8E36AF21AF6}"/>
    <cellStyle name="Normal 7 6 3 5 2 2 3" xfId="20362" xr:uid="{C0523708-516C-459F-BB99-FB1ED8AEFF0B}"/>
    <cellStyle name="Normal 7 6 3 5 2 3" xfId="12948" xr:uid="{39E9493B-34CA-49E9-B1E5-9CE827AD3C16}"/>
    <cellStyle name="Normal 7 6 3 5 2 3 2" xfId="23195" xr:uid="{B811DA95-FC95-484A-A326-813F0238AF91}"/>
    <cellStyle name="Normal 7 6 3 5 2 4" xfId="25937" xr:uid="{D16269A1-E651-4E45-AAE2-A515B7E73479}"/>
    <cellStyle name="Normal 7 6 3 5 2 5" xfId="17529" xr:uid="{28D0968B-8ACE-4CAE-814C-D00E6BD0F585}"/>
    <cellStyle name="Normal 7 6 3 5 3" xfId="6189" xr:uid="{22EBCAFF-F6E0-4964-86C7-847C47F9B21E}"/>
    <cellStyle name="Normal 7 6 3 5 3 2" xfId="27885" xr:uid="{0484C155-6FF0-4228-ABD9-9219F58D2595}"/>
    <cellStyle name="Normal 7 6 3 5 3 3" xfId="15391" xr:uid="{287A0FB1-0063-42BC-BEF5-824D71FA0D53}"/>
    <cellStyle name="Normal 7 6 3 5 4" xfId="8853" xr:uid="{B02E39F9-C712-48A7-81C7-2D2703E5C0EE}"/>
    <cellStyle name="Normal 7 6 3 5 4 2" xfId="18224" xr:uid="{7B821DB0-E133-4313-8C6E-2EF8154D40AD}"/>
    <cellStyle name="Normal 7 6 3 5 5" xfId="10914" xr:uid="{92EE1411-D148-4BFD-8780-A1413B3193C9}"/>
    <cellStyle name="Normal 7 6 3 5 5 2" xfId="21057" xr:uid="{15E03E27-14A8-47A8-8178-C88D45D37F34}"/>
    <cellStyle name="Normal 7 6 3 5 6" xfId="24610" xr:uid="{207CB32B-70A2-465F-A0BA-8E69081E56D7}"/>
    <cellStyle name="Normal 7 6 3 5 7" xfId="14695" xr:uid="{745E3C43-94BC-4CF9-9AF5-48D69DE117C2}"/>
    <cellStyle name="Normal 7 6 3 6" xfId="2312" xr:uid="{8FE7CC82-583B-4034-B832-CE82D8545174}"/>
    <cellStyle name="Normal 7 6 3 6 2" xfId="7437" xr:uid="{154060DF-72AB-4B32-987A-683F781BC3AC}"/>
    <cellStyle name="Normal 7 6 3 6 2 2" xfId="24831" xr:uid="{103F6738-CF76-4B3A-B21B-04A4BF079E3F}"/>
    <cellStyle name="Normal 7 6 3 6 2 3" xfId="16232" xr:uid="{5BD876F4-3589-4171-BD6E-6657E39A9302}"/>
    <cellStyle name="Normal 7 6 3 6 3" xfId="6185" xr:uid="{69357C70-2298-49CD-A960-78D9C8EF3F27}"/>
    <cellStyle name="Normal 7 6 3 6 3 2" xfId="19065" xr:uid="{92F55EE6-27C9-4110-B103-18F44C8D8E86}"/>
    <cellStyle name="Normal 7 6 3 6 4" xfId="11710" xr:uid="{E9DA2012-2E47-4E0F-89B6-74CE246DC602}"/>
    <cellStyle name="Normal 7 6 3 6 4 2" xfId="21898" xr:uid="{78E57AED-1E68-4EDA-AB00-155427CE2EC2}"/>
    <cellStyle name="Normal 7 6 3 6 5" xfId="23649" xr:uid="{70254A08-DB5D-4415-A713-E9674BA47861}"/>
    <cellStyle name="Normal 7 6 3 6 6" xfId="14107" xr:uid="{4CA314FF-22D9-4495-9400-C5E774F14164}"/>
    <cellStyle name="Normal 7 6 3 7" xfId="3471" xr:uid="{8B7857FF-7BC0-4B68-82D0-44599884E40D}"/>
    <cellStyle name="Normal 7 6 3 7 2" xfId="7114" xr:uid="{2BB39D66-6C45-40A3-9BF6-4F5D6E9D862A}"/>
    <cellStyle name="Normal 7 6 3 7 2 2" xfId="27601" xr:uid="{A1044DC9-66AC-485D-AD1D-5702EA383DC2}"/>
    <cellStyle name="Normal 7 6 3 7 2 3" xfId="15753" xr:uid="{A878A69E-9B4B-46F5-B024-E6E31B026A7E}"/>
    <cellStyle name="Normal 7 6 3 7 3" xfId="9125" xr:uid="{D249C51A-55FB-4077-ACAB-ABE1074ED681}"/>
    <cellStyle name="Normal 7 6 3 7 3 2" xfId="18586" xr:uid="{AEF5AD61-32F4-4C45-9048-DAB2D81AC45F}"/>
    <cellStyle name="Normal 7 6 3 7 4" xfId="11244" xr:uid="{C7F82AED-3058-43F5-BD8E-1AA5D3F8689A}"/>
    <cellStyle name="Normal 7 6 3 7 4 2" xfId="21419" xr:uid="{A5C3DAED-028A-4A33-A516-190C483C98A7}"/>
    <cellStyle name="Normal 7 6 3 7 5" xfId="24326" xr:uid="{EBB1B913-D52B-496B-AE22-B4D649EDA758}"/>
    <cellStyle name="Normal 7 6 3 7 6" xfId="13471" xr:uid="{166DBD32-E400-4EF6-8AE5-24C6A8537242}"/>
    <cellStyle name="Normal 7 6 3 8" xfId="3263" xr:uid="{1DF539E0-735F-4A17-B29C-C78C198E245A}"/>
    <cellStyle name="Normal 7 6 3 8 2" xfId="8951" xr:uid="{B6334B21-0CED-4EA1-B00C-65532D34F984}"/>
    <cellStyle name="Normal 7 6 3 8 2 2" xfId="18342" xr:uid="{578A237E-00DC-4605-8441-D896BAA39E08}"/>
    <cellStyle name="Normal 7 6 3 8 3" xfId="11024" xr:uid="{86D9F03D-BE4E-46D8-B078-3E9BE17A5417}"/>
    <cellStyle name="Normal 7 6 3 8 3 2" xfId="21175" xr:uid="{A00AC68F-3794-452B-B167-13F2250DF289}"/>
    <cellStyle name="Normal 7 6 3 8 4" xfId="24246" xr:uid="{0CDDDFE5-D318-4D78-8DD6-5E8344A195C3}"/>
    <cellStyle name="Normal 7 6 3 8 5" xfId="15509" xr:uid="{BEDC1193-2F9D-4B9E-AEB5-C658B4A10A5D}"/>
    <cellStyle name="Normal 7 6 3 9" xfId="4504" xr:uid="{5E0267A5-CD58-4EAC-9420-0F25533365F6}"/>
    <cellStyle name="Normal 7 6 3 9 2" xfId="9869" xr:uid="{35318F75-9802-4FF0-9BFC-9184D474A433}"/>
    <cellStyle name="Normal 7 6 3 9 2 2" xfId="19844" xr:uid="{73E37487-9E51-45B8-A6BC-1FCFF402BE30}"/>
    <cellStyle name="Normal 7 6 3 9 3" xfId="12459" xr:uid="{C341987D-2458-43A2-8958-E0D1FBB90E00}"/>
    <cellStyle name="Normal 7 6 3 9 3 2" xfId="22677" xr:uid="{820104CA-4819-48CC-9770-729F88CBAF8E}"/>
    <cellStyle name="Normal 7 6 3 9 4" xfId="17011" xr:uid="{F890D56B-A066-4CAF-88FB-1817811D9A96}"/>
    <cellStyle name="Normal 7 6 4" xfId="1703" xr:uid="{00000000-0005-0000-0000-0000A7060000}"/>
    <cellStyle name="Normal 7 6 4 10" xfId="8854" xr:uid="{F16B0471-EF08-4CCD-817A-79C2897EE684}"/>
    <cellStyle name="Normal 7 6 4 10 2" xfId="18225" xr:uid="{52ABE5D3-0FD6-4C2E-A43B-E7FF6B291008}"/>
    <cellStyle name="Normal 7 6 4 11" xfId="10915" xr:uid="{D4592C00-59EE-4F37-A64C-80F2A9349151}"/>
    <cellStyle name="Normal 7 6 4 11 2" xfId="21058" xr:uid="{0A6B1188-2037-43BF-A419-105E8CAADC79}"/>
    <cellStyle name="Normal 7 6 4 12" xfId="25220" xr:uid="{B747C5F7-58CB-4AC7-ABE9-C9566BE98F2A}"/>
    <cellStyle name="Normal 7 6 4 13" xfId="13049" xr:uid="{ADF76E30-567E-43F2-875B-2AB34FEE19BE}"/>
    <cellStyle name="Normal 7 6 4 2" xfId="1704" xr:uid="{00000000-0005-0000-0000-0000A8060000}"/>
    <cellStyle name="Normal 7 6 4 2 10" xfId="10916" xr:uid="{7159AD94-0A00-43E4-8AF3-9914833AC1AB}"/>
    <cellStyle name="Normal 7 6 4 2 10 2" xfId="21059" xr:uid="{5B672D7A-93EC-4B78-99F8-DAA703119A4C}"/>
    <cellStyle name="Normal 7 6 4 2 11" xfId="25344" xr:uid="{DAE60464-AAF3-418B-8CF4-7180264324E8}"/>
    <cellStyle name="Normal 7 6 4 2 12" xfId="13252" xr:uid="{336922F1-F601-4760-A331-298CFCA5A2CF}"/>
    <cellStyle name="Normal 7 6 4 2 2" xfId="1705" xr:uid="{00000000-0005-0000-0000-0000A9060000}"/>
    <cellStyle name="Normal 7 6 4 2 2 2" xfId="2319" xr:uid="{2DD8215F-ABB3-4C97-B5DC-EB2A2E60B006}"/>
    <cellStyle name="Normal 7 6 4 2 2 2 2" xfId="7441" xr:uid="{E7E2AE4D-76F2-4EC1-8345-1ADCF795F129}"/>
    <cellStyle name="Normal 7 6 4 2 2 2 2 2" xfId="27144" xr:uid="{36392E11-8440-49CA-8F3F-EA9AA8BF4426}"/>
    <cellStyle name="Normal 7 6 4 2 2 2 2 3" xfId="27418" xr:uid="{9287ADE4-1B4E-429D-8181-B53AED4039CB}"/>
    <cellStyle name="Normal 7 6 4 2 2 2 2 4" xfId="16727" xr:uid="{13C28502-BEE6-4C01-83CC-1F6133ACB9B4}"/>
    <cellStyle name="Normal 7 6 4 2 2 2 3" xfId="6192" xr:uid="{A2B88CAA-D2B7-44C2-A16D-1F43D85F2527}"/>
    <cellStyle name="Normal 7 6 4 2 2 2 3 2" xfId="29302" xr:uid="{6E0908BA-1AA3-41E6-B9FD-E4E799028A48}"/>
    <cellStyle name="Normal 7 6 4 2 2 2 3 3" xfId="19560" xr:uid="{7A3BD1BD-AD82-48B7-AC81-A54501EDE5FC}"/>
    <cellStyle name="Normal 7 6 4 2 2 2 4" xfId="12178" xr:uid="{1E6C9AE1-3E0F-450C-ADA3-6317E9DAF7DE}"/>
    <cellStyle name="Normal 7 6 4 2 2 2 4 2" xfId="22393" xr:uid="{4C95298F-B7BC-4B9F-9E0F-C5C543BFBEC0}"/>
    <cellStyle name="Normal 7 6 4 2 2 2 5" xfId="26057" xr:uid="{C242D55E-EB0C-490E-83B9-402CC5120C65}"/>
    <cellStyle name="Normal 7 6 4 2 2 2 6" xfId="14697" xr:uid="{F2EE8D83-DE3C-4DAD-982B-1A6DE06E93F8}"/>
    <cellStyle name="Normal 7 6 4 2 2 3" xfId="4801" xr:uid="{62E235D3-FDBA-4152-9CCD-6D0969FCD353}"/>
    <cellStyle name="Normal 7 6 4 2 2 3 2" xfId="7120" xr:uid="{5D5FD57E-5EEB-41AF-BAA3-0836298D3C2B}"/>
    <cellStyle name="Normal 7 6 4 2 2 3 2 2" xfId="29542" xr:uid="{44F099AC-1829-482B-97B9-E84DB955D660}"/>
    <cellStyle name="Normal 7 6 4 2 2 3 2 3" xfId="20135" xr:uid="{62F55AA6-6AD3-4959-9BE2-3C2F0C859EA8}"/>
    <cellStyle name="Normal 7 6 4 2 2 3 3" xfId="12750" xr:uid="{39A98EA6-65A2-432C-9F19-C0BFEC177549}"/>
    <cellStyle name="Normal 7 6 4 2 2 3 3 2" xfId="22968" xr:uid="{818DDD4B-9F26-4A34-8B40-46265BAF66D6}"/>
    <cellStyle name="Normal 7 6 4 2 2 3 4" xfId="24674" xr:uid="{210F5676-22BE-48EF-AB56-5944EC749CA3}"/>
    <cellStyle name="Normal 7 6 4 2 2 3 5" xfId="17302" xr:uid="{0DD93846-9CC8-4F59-8071-0ACE48A96E5B}"/>
    <cellStyle name="Normal 7 6 4 2 2 4" xfId="5531" xr:uid="{232EF7C9-995B-458C-854B-1F01E315A96B}"/>
    <cellStyle name="Normal 7 6 4 2 2 4 2" xfId="27342" xr:uid="{A457F49B-BD9F-48DA-A67B-5A08FDC9C47B}"/>
    <cellStyle name="Normal 7 6 4 2 2 4 3" xfId="15394" xr:uid="{0E937ACA-9E4A-4F37-B19F-A8BC5D6B21DB}"/>
    <cellStyle name="Normal 7 6 4 2 2 5" xfId="8856" xr:uid="{BD0232FF-F7EA-4910-9F15-A19025F2968B}"/>
    <cellStyle name="Normal 7 6 4 2 2 5 2" xfId="18227" xr:uid="{F56F3003-EF11-450F-AA7B-6ED5454C4B66}"/>
    <cellStyle name="Normal 7 6 4 2 2 6" xfId="10917" xr:uid="{FE2FE9F4-A1E7-46BC-8683-21FCD7279319}"/>
    <cellStyle name="Normal 7 6 4 2 2 6 2" xfId="21060" xr:uid="{9AA6A776-E8CA-471B-83DE-BF818EBDD8B9}"/>
    <cellStyle name="Normal 7 6 4 2 2 7" xfId="25106" xr:uid="{C82CD3C9-7FE7-4125-892E-A951CA7CBD06}"/>
    <cellStyle name="Normal 7 6 4 2 2 8" xfId="13935" xr:uid="{349F23F1-E9E8-4062-816C-3CA90F24F8A2}"/>
    <cellStyle name="Normal 7 6 4 2 3" xfId="2318" xr:uid="{112E60EE-AC4D-42BF-A182-C58CDE40E788}"/>
    <cellStyle name="Normal 7 6 4 2 3 2" xfId="5000" xr:uid="{F0B3C85D-1FFD-4D7E-8472-7AD21A970F0B}"/>
    <cellStyle name="Normal 7 6 4 2 3 2 2" xfId="10271" xr:uid="{893EA053-F6BE-4089-BF2A-11736BDFBA30}"/>
    <cellStyle name="Normal 7 6 4 2 3 2 2 2" xfId="29695" xr:uid="{893B3099-4B78-474E-9039-3255D2A52926}"/>
    <cellStyle name="Normal 7 6 4 2 3 2 2 3" xfId="20363" xr:uid="{A31002AB-D07F-4D6C-9D4F-290A825AA0E0}"/>
    <cellStyle name="Normal 7 6 4 2 3 2 3" xfId="12949" xr:uid="{6636F362-28AA-4445-99D3-8C72774AAD32}"/>
    <cellStyle name="Normal 7 6 4 2 3 2 3 2" xfId="23196" xr:uid="{C2D6495F-704D-497A-AA7A-A7B0F5C3303A}"/>
    <cellStyle name="Normal 7 6 4 2 3 2 4" xfId="23825" xr:uid="{6F55AE27-8550-4751-8E48-37F15C86552E}"/>
    <cellStyle name="Normal 7 6 4 2 3 2 5" xfId="17530" xr:uid="{E550D90C-BBD6-4554-8673-020B3C1FBEF8}"/>
    <cellStyle name="Normal 7 6 4 2 3 3" xfId="6191" xr:uid="{27D96805-5362-43E9-874F-DDA17892B619}"/>
    <cellStyle name="Normal 7 6 4 2 3 3 2" xfId="28138" xr:uid="{A617FFAA-0E3E-46C1-B25B-1F733A312D25}"/>
    <cellStyle name="Normal 7 6 4 2 3 3 3" xfId="16728" xr:uid="{5DC33B80-3C6D-4B62-BB8D-A74F68BAFA95}"/>
    <cellStyle name="Normal 7 6 4 2 3 4" xfId="9642" xr:uid="{4EF68373-C070-4818-A2AF-612B90415B81}"/>
    <cellStyle name="Normal 7 6 4 2 3 4 2" xfId="19561" xr:uid="{E6FF7B9D-1E2C-4E3A-A6D3-1C03F91A2CB8}"/>
    <cellStyle name="Normal 7 6 4 2 3 5" xfId="12179" xr:uid="{848BDE73-5F65-4896-BD73-06CBD802B549}"/>
    <cellStyle name="Normal 7 6 4 2 3 5 2" xfId="22394" xr:uid="{F8FDCDC7-103D-4944-ACA6-01C2BA5E20DC}"/>
    <cellStyle name="Normal 7 6 4 2 3 6" xfId="24513" xr:uid="{89D3197E-CDD0-4923-A901-2223C10E1502}"/>
    <cellStyle name="Normal 7 6 4 2 3 7" xfId="14698" xr:uid="{D6F0A9E1-8869-4193-82C3-8283D68DB962}"/>
    <cellStyle name="Normal 7 6 4 2 4" xfId="2737" xr:uid="{949D1C45-D199-4D9A-84D1-C13FF7BC310B}"/>
    <cellStyle name="Normal 7 6 4 2 4 2" xfId="7726" xr:uid="{745B6B69-2D3F-42D3-9954-09F4F5D09C33}"/>
    <cellStyle name="Normal 7 6 4 2 4 2 2" xfId="26730" xr:uid="{C1E493C7-FF03-4E9F-A9DC-37D7495E28FB}"/>
    <cellStyle name="Normal 7 6 4 2 4 2 3" xfId="16726" xr:uid="{362A43D3-7C5C-40BA-81A5-9C2329668DC9}"/>
    <cellStyle name="Normal 7 6 4 2 4 3" xfId="6583" xr:uid="{A63B55DB-775F-46E1-AD4F-D30DC6E42409}"/>
    <cellStyle name="Normal 7 6 4 2 4 3 2" xfId="19559" xr:uid="{7D5C0E86-7F0E-4503-80D6-61DFD5B12747}"/>
    <cellStyle name="Normal 7 6 4 2 4 4" xfId="12177" xr:uid="{EBD25D31-E583-4DD9-AA0B-F555D036719C}"/>
    <cellStyle name="Normal 7 6 4 2 4 4 2" xfId="22392" xr:uid="{A0D5A4A9-7891-432C-B2A4-BFA88AADDCFE}"/>
    <cellStyle name="Normal 7 6 4 2 4 5" xfId="23305" xr:uid="{4C64F8F0-9ECB-4DD8-8370-07DED0C419DF}"/>
    <cellStyle name="Normal 7 6 4 2 4 6" xfId="14696" xr:uid="{13F6D47E-197B-4430-BE7F-6E2EDAD03646}"/>
    <cellStyle name="Normal 7 6 4 2 5" xfId="3587" xr:uid="{C3F10EE9-44ED-4B0C-A78B-4EF8071B74DF}"/>
    <cellStyle name="Normal 7 6 4 2 5 2" xfId="7119" xr:uid="{2D1ECF2F-6359-4103-AD13-14956B8E5909}"/>
    <cellStyle name="Normal 7 6 4 2 5 2 2" xfId="28104" xr:uid="{513B20A6-53BA-46B0-9D9E-72FF06787A9D}"/>
    <cellStyle name="Normal 7 6 4 2 5 2 3" xfId="15896" xr:uid="{122A2533-C748-4EF3-8705-D98340FD2E8E}"/>
    <cellStyle name="Normal 7 6 4 2 5 3" xfId="9241" xr:uid="{B0405CDB-9AAE-40B2-A337-A475D011F12D}"/>
    <cellStyle name="Normal 7 6 4 2 5 3 2" xfId="18729" xr:uid="{5FD54A18-4072-4CEC-AB0E-8908F88F75B5}"/>
    <cellStyle name="Normal 7 6 4 2 5 4" xfId="11385" xr:uid="{1B7C3A0A-7E0A-4827-BB81-D8B9C2F802B8}"/>
    <cellStyle name="Normal 7 6 4 2 5 4 2" xfId="21562" xr:uid="{731CBD99-A4C6-4910-A0AA-1DC9B5FA30F2}"/>
    <cellStyle name="Normal 7 6 4 2 5 5" xfId="24206" xr:uid="{88AED0A7-4403-45AB-8775-FD4BE13988B1}"/>
    <cellStyle name="Normal 7 6 4 2 5 6" xfId="13614" xr:uid="{13412ABE-E998-470A-B618-69904D68CBF7}"/>
    <cellStyle name="Normal 7 6 4 2 6" xfId="3422" xr:uid="{4F7B63DF-A437-40B9-86D5-A7D7B11A8218}"/>
    <cellStyle name="Normal 7 6 4 2 6 2" xfId="9079" xr:uid="{21675D48-F7F6-4512-A9B1-C7AFE1C86397}"/>
    <cellStyle name="Normal 7 6 4 2 6 2 2" xfId="18523" xr:uid="{D5375FA2-CD04-4C2A-8BBE-9520E0B7CBA7}"/>
    <cellStyle name="Normal 7 6 4 2 6 3" xfId="11183" xr:uid="{D74313D0-4B30-49F9-B186-F7284EB5400A}"/>
    <cellStyle name="Normal 7 6 4 2 6 3 2" xfId="21356" xr:uid="{490C995D-F971-423D-A7E9-C1C8EAB9E4C6}"/>
    <cellStyle name="Normal 7 6 4 2 6 4" xfId="23552" xr:uid="{02FAF100-056C-4DF0-8ABE-48469190FF7B}"/>
    <cellStyle name="Normal 7 6 4 2 6 5" xfId="15690" xr:uid="{E34B234B-4457-4226-9CCA-FF3A1E5B52E9}"/>
    <cellStyle name="Normal 7 6 4 2 7" xfId="4531" xr:uid="{1B4F2C24-2C67-4924-869F-ACB986FC8E94}"/>
    <cellStyle name="Normal 7 6 4 2 7 2" xfId="9888" xr:uid="{03876AF0-D7CA-4D6E-A0F0-227259ACBEF1}"/>
    <cellStyle name="Normal 7 6 4 2 7 2 2" xfId="19865" xr:uid="{36F3E364-E621-4763-9A0E-CCDDA239DF54}"/>
    <cellStyle name="Normal 7 6 4 2 7 3" xfId="12480" xr:uid="{2AC07B74-91A4-4635-B335-7D4A6EDB9188}"/>
    <cellStyle name="Normal 7 6 4 2 7 3 2" xfId="22698" xr:uid="{CD83F1DC-CB3D-4A44-99B3-76075DAB4821}"/>
    <cellStyle name="Normal 7 6 4 2 7 4" xfId="17032" xr:uid="{78712BFF-E74F-4936-8B0E-35E8D3149320}"/>
    <cellStyle name="Normal 7 6 4 2 8" xfId="8218" xr:uid="{E5DF3660-2446-4DEA-A373-90968335B32B}"/>
    <cellStyle name="Normal 7 6 4 2 8 2" xfId="15393" xr:uid="{0BCFE8E3-52C3-4A4C-8C32-042722F623B1}"/>
    <cellStyle name="Normal 7 6 4 2 9" xfId="8855" xr:uid="{6E93245F-86FE-4AE2-A341-81E13036425A}"/>
    <cellStyle name="Normal 7 6 4 2 9 2" xfId="18226" xr:uid="{B87DDCAA-72A3-45B7-99DA-C7A3016166C8}"/>
    <cellStyle name="Normal 7 6 4 3" xfId="1706" xr:uid="{00000000-0005-0000-0000-0000AA060000}"/>
    <cellStyle name="Normal 7 6 4 3 2" xfId="2320" xr:uid="{8C088A56-71FB-4744-BB97-7067D6DCEF0B}"/>
    <cellStyle name="Normal 7 6 4 3 2 2" xfId="7442" xr:uid="{40CFD41E-282E-4D6F-8B3E-D0FE51E0CF00}"/>
    <cellStyle name="Normal 7 6 4 3 2 2 2" xfId="23642" xr:uid="{2B9195DF-7C50-4950-ADC1-7BD2387E85BA}"/>
    <cellStyle name="Normal 7 6 4 3 2 2 3" xfId="26539" xr:uid="{D7FF6FF4-546F-4FFB-8CBA-90AA7AE85AB0}"/>
    <cellStyle name="Normal 7 6 4 3 2 2 4" xfId="16729" xr:uid="{35980BAD-4EAC-4210-89C5-BA82FD75A7EE}"/>
    <cellStyle name="Normal 7 6 4 3 2 3" xfId="6193" xr:uid="{4B0623E4-C8F7-452D-B034-93B2EE793514}"/>
    <cellStyle name="Normal 7 6 4 3 2 3 2" xfId="29303" xr:uid="{5CF0C8CD-7755-4483-9BF6-AED999863D32}"/>
    <cellStyle name="Normal 7 6 4 3 2 3 3" xfId="19562" xr:uid="{7728D182-9D6B-456D-ADE7-D4A7F0664F72}"/>
    <cellStyle name="Normal 7 6 4 3 2 4" xfId="12180" xr:uid="{FC6E920D-7916-4170-9CEC-C3CBA8E342B4}"/>
    <cellStyle name="Normal 7 6 4 3 2 4 2" xfId="22395" xr:uid="{91EF47B1-C48D-4D6F-A32C-0BA0066802F4}"/>
    <cellStyle name="Normal 7 6 4 3 2 5" xfId="25242" xr:uid="{B44481E2-916F-4BBF-BFD8-3A4058688906}"/>
    <cellStyle name="Normal 7 6 4 3 2 6" xfId="14699" xr:uid="{3C7BCC3D-2443-4457-9124-596741CEBAC0}"/>
    <cellStyle name="Normal 7 6 4 3 3" xfId="3720" xr:uid="{D7EC5527-ABF5-4DA8-BE37-A1E354111278}"/>
    <cellStyle name="Normal 7 6 4 3 3 2" xfId="7121" xr:uid="{96A178FD-81A3-4576-ADA2-0AA67E9EBBD7}"/>
    <cellStyle name="Normal 7 6 4 3 3 2 2" xfId="28713" xr:uid="{5BE227E5-16D1-41A1-A911-AEDFCCF0AE67}"/>
    <cellStyle name="Normal 7 6 4 3 3 2 3" xfId="16120" xr:uid="{AACCA278-6F25-4C67-A681-7A7445B2AA87}"/>
    <cellStyle name="Normal 7 6 4 3 3 3" xfId="9430" xr:uid="{677C6007-2E33-4347-BAB2-228A9AD9C5CB}"/>
    <cellStyle name="Normal 7 6 4 3 3 3 2" xfId="18953" xr:uid="{F03E39EA-1FFF-4EDC-870C-F6F38749F791}"/>
    <cellStyle name="Normal 7 6 4 3 3 4" xfId="11607" xr:uid="{C90ACAEE-B16E-4051-A166-BB616D60C3E4}"/>
    <cellStyle name="Normal 7 6 4 3 3 4 2" xfId="21786" xr:uid="{0A764F09-D9B7-403C-AAFD-C674026F1960}"/>
    <cellStyle name="Normal 7 6 4 3 3 5" xfId="25493" xr:uid="{0F025FB3-3144-4904-94BE-2A4B1E6B6E07}"/>
    <cellStyle name="Normal 7 6 4 3 3 6" xfId="13934" xr:uid="{7E7BD447-11D7-46D6-B2DD-99076DBE51E6}"/>
    <cellStyle name="Normal 7 6 4 3 4" xfId="4651" xr:uid="{48F7A26A-6D1E-4D2A-AE23-C841AA2B1DE7}"/>
    <cellStyle name="Normal 7 6 4 3 4 2" xfId="9973" xr:uid="{5A83C011-C197-4125-9FB3-9EBB1B225341}"/>
    <cellStyle name="Normal 7 6 4 3 4 2 2" xfId="29424" xr:uid="{5DDAC437-3448-480A-BB78-DB317869B709}"/>
    <cellStyle name="Normal 7 6 4 3 4 2 3" xfId="19985" xr:uid="{52C8E0B7-2087-4AD5-BF66-186DF094E653}"/>
    <cellStyle name="Normal 7 6 4 3 4 3" xfId="12600" xr:uid="{36E7AEAB-1030-4D40-A0D3-4AAA4DD2D71D}"/>
    <cellStyle name="Normal 7 6 4 3 4 3 2" xfId="22818" xr:uid="{F5EC36AF-7B22-4598-A062-F4AA1A04D748}"/>
    <cellStyle name="Normal 7 6 4 3 4 4" xfId="23507" xr:uid="{FE73AEFB-2083-440F-AE2E-6C3F86C672E7}"/>
    <cellStyle name="Normal 7 6 4 3 4 5" xfId="17152" xr:uid="{49B8657F-E37F-4E02-8050-4877715D15A9}"/>
    <cellStyle name="Normal 7 6 4 3 5" xfId="8219" xr:uid="{E96EB728-E0C5-48A5-86E3-FD32F8A9B78F}"/>
    <cellStyle name="Normal 7 6 4 3 5 2" xfId="28751" xr:uid="{DB202B42-EDD8-4941-98A7-F8AE61258F91}"/>
    <cellStyle name="Normal 7 6 4 3 5 3" xfId="15395" xr:uid="{C54A1A9D-27B6-4A7E-A425-DAB878A2FB1A}"/>
    <cellStyle name="Normal 7 6 4 3 6" xfId="8857" xr:uid="{ED0389F3-7844-42F0-B84F-3B779E8B37EE}"/>
    <cellStyle name="Normal 7 6 4 3 6 2" xfId="18228" xr:uid="{C94774F4-EE71-4AFA-944B-0B6ACCD23E3C}"/>
    <cellStyle name="Normal 7 6 4 3 7" xfId="10918" xr:uid="{CC9EFA68-9047-4009-BAE0-3921E97948C8}"/>
    <cellStyle name="Normal 7 6 4 3 7 2" xfId="21061" xr:uid="{F33656D6-F597-444B-808C-06B952059D63}"/>
    <cellStyle name="Normal 7 6 4 3 8" xfId="23920" xr:uid="{7E2743D8-F61C-4C61-8668-44CCCCAF63BE}"/>
    <cellStyle name="Normal 7 6 4 3 9" xfId="13410" xr:uid="{031E48E0-1AAE-49D5-AFC5-3064E44A4298}"/>
    <cellStyle name="Normal 7 6 4 4" xfId="1707" xr:uid="{00000000-0005-0000-0000-0000AB060000}"/>
    <cellStyle name="Normal 7 6 4 4 2" xfId="5001" xr:uid="{64DEA073-295A-4E08-A636-C372BEFAE451}"/>
    <cellStyle name="Normal 7 6 4 4 2 2" xfId="10272" xr:uid="{050F303F-6ED6-4A31-9527-C8564CC2DA20}"/>
    <cellStyle name="Normal 7 6 4 4 2 2 2" xfId="29696" xr:uid="{889C6634-E6CC-4EA7-928A-90882A7E66E0}"/>
    <cellStyle name="Normal 7 6 4 4 2 2 3" xfId="20364" xr:uid="{996DD0C5-E16D-4816-9F26-DA39477611B6}"/>
    <cellStyle name="Normal 7 6 4 4 2 3" xfId="12950" xr:uid="{9E7BDC2A-E342-446F-A588-13F3C3A33930}"/>
    <cellStyle name="Normal 7 6 4 4 2 3 2" xfId="23197" xr:uid="{D296D6DA-041D-4E0C-BF7F-EEC60A926579}"/>
    <cellStyle name="Normal 7 6 4 4 2 4" xfId="24298" xr:uid="{9A45E2A4-37DD-4397-88B9-4C07FFC72252}"/>
    <cellStyle name="Normal 7 6 4 4 2 5" xfId="17531" xr:uid="{4BF97569-3CE9-4FF4-B1E8-0B42315B1256}"/>
    <cellStyle name="Normal 7 6 4 4 3" xfId="6194" xr:uid="{9D9FDF8B-9B51-4FD7-AE18-A1971E1D5F43}"/>
    <cellStyle name="Normal 7 6 4 4 3 2" xfId="28151" xr:uid="{6EF56325-715F-4DB1-94E4-705AA8DA7D8B}"/>
    <cellStyle name="Normal 7 6 4 4 3 3" xfId="15396" xr:uid="{745D98C9-EF30-4D37-8AF8-FC80D168D3A3}"/>
    <cellStyle name="Normal 7 6 4 4 4" xfId="8858" xr:uid="{D7029D7E-A16D-4EBA-9EAF-58768DE9CF01}"/>
    <cellStyle name="Normal 7 6 4 4 4 2" xfId="18229" xr:uid="{75795169-8D7D-429F-911D-6C56821ADC95}"/>
    <cellStyle name="Normal 7 6 4 4 5" xfId="10919" xr:uid="{8AD0DECC-4473-461A-AC4C-0DCA7F5A169C}"/>
    <cellStyle name="Normal 7 6 4 4 5 2" xfId="21062" xr:uid="{3C9A15B5-6D12-40A7-8A2A-D5011EBB7AFF}"/>
    <cellStyle name="Normal 7 6 4 4 6" xfId="24047" xr:uid="{4E845C76-4E9C-47A5-BF08-57CD42A3387F}"/>
    <cellStyle name="Normal 7 6 4 4 7" xfId="14700" xr:uid="{576202C4-6BCC-4343-9390-0B2410E7153D}"/>
    <cellStyle name="Normal 7 6 4 5" xfId="2317" xr:uid="{38B0F61B-DBCD-4C75-90C6-1984DE6D646B}"/>
    <cellStyle name="Normal 7 6 4 5 2" xfId="7440" xr:uid="{63558348-57AF-4C5C-A0A2-99861085ABC5}"/>
    <cellStyle name="Normal 7 6 4 5 2 2" xfId="26121" xr:uid="{8A39E4BF-6588-498D-A31C-0B60DD710136}"/>
    <cellStyle name="Normal 7 6 4 5 2 3" xfId="27912" xr:uid="{DDB4637F-5FDC-43D9-83E2-A92E1C35914D}"/>
    <cellStyle name="Normal 7 6 4 5 2 4" xfId="16233" xr:uid="{4EE20D14-8944-49BD-A9D2-FC1A7A03390F}"/>
    <cellStyle name="Normal 7 6 4 5 3" xfId="6190" xr:uid="{2925C5F4-3E95-402D-9008-57F0E6C64770}"/>
    <cellStyle name="Normal 7 6 4 5 3 2" xfId="29120" xr:uid="{7F7C76EB-7CE0-4EF0-B285-FEE0F64C6668}"/>
    <cellStyle name="Normal 7 6 4 5 3 3" xfId="19066" xr:uid="{CE5B7BAB-B59E-43D2-BC83-5199C77F1286}"/>
    <cellStyle name="Normal 7 6 4 5 4" xfId="11711" xr:uid="{AA45B186-6333-4D8B-8407-79850D50CBE1}"/>
    <cellStyle name="Normal 7 6 4 5 4 2" xfId="21899" xr:uid="{1D064BC4-FC3F-478D-A3B1-ABBA7C2D1A25}"/>
    <cellStyle name="Normal 7 6 4 5 5" xfId="23576" xr:uid="{DF81F764-E5B2-4027-805E-1A3A9ACD8464}"/>
    <cellStyle name="Normal 7 6 4 5 6" xfId="14108" xr:uid="{BD2AF1C6-C90B-4132-AB54-9FDFA7B08F0A}"/>
    <cellStyle name="Normal 7 6 4 6" xfId="3451" xr:uid="{8F8757F6-04E1-4F0E-BE1D-1291F05BBB16}"/>
    <cellStyle name="Normal 7 6 4 6 2" xfId="7118" xr:uid="{B148A2B9-3FF2-40B0-A8C6-E143FED0BE7C}"/>
    <cellStyle name="Normal 7 6 4 6 2 2" xfId="27923" xr:uid="{FE961A36-B47F-4DDD-B5B1-B4A77359D963}"/>
    <cellStyle name="Normal 7 6 4 6 2 3" xfId="15733" xr:uid="{E42F42F3-15B0-4BAB-9C39-419000661146}"/>
    <cellStyle name="Normal 7 6 4 6 3" xfId="9105" xr:uid="{AC86C716-1D81-49AA-9EAA-1B84AA64531D}"/>
    <cellStyle name="Normal 7 6 4 6 3 2" xfId="18566" xr:uid="{87640CC1-864C-40C6-8896-2409A6539611}"/>
    <cellStyle name="Normal 7 6 4 6 4" xfId="11224" xr:uid="{7A2D3B1B-F202-4FEC-A180-960A30B14599}"/>
    <cellStyle name="Normal 7 6 4 6 4 2" xfId="21399" xr:uid="{F15C3C7F-0228-4079-B4EC-90DB99A0017E}"/>
    <cellStyle name="Normal 7 6 4 6 5" xfId="23972" xr:uid="{72B5F100-CB79-43D0-9C00-F5543D654EE5}"/>
    <cellStyle name="Normal 7 6 4 6 6" xfId="13451" xr:uid="{5F7BADFE-68CF-4803-9FAA-988805924755}"/>
    <cellStyle name="Normal 7 6 4 7" xfId="3243" xr:uid="{72DC5E6A-27F2-4DB7-B12E-26B17CD68F32}"/>
    <cellStyle name="Normal 7 6 4 7 2" xfId="8931" xr:uid="{4D64B12A-2A42-40E2-81F0-9B0BF4AA0536}"/>
    <cellStyle name="Normal 7 6 4 7 2 2" xfId="18322" xr:uid="{092D1920-1430-41CD-B167-0A9661C9F2F1}"/>
    <cellStyle name="Normal 7 6 4 7 3" xfId="11004" xr:uid="{D4554A4E-D27F-4F87-989D-3AB205EEF190}"/>
    <cellStyle name="Normal 7 6 4 7 3 2" xfId="21155" xr:uid="{096CDE0D-E175-43BB-8F02-A7466725043F}"/>
    <cellStyle name="Normal 7 6 4 7 4" xfId="24451" xr:uid="{47FF57E8-75FF-410B-88A6-317C26D16F68}"/>
    <cellStyle name="Normal 7 6 4 7 5" xfId="15489" xr:uid="{A12208C2-0AF4-41E8-AE5F-B0233751F8DA}"/>
    <cellStyle name="Normal 7 6 4 8" xfId="4507" xr:uid="{B556D929-52D0-459E-A9F3-357DE35E42F3}"/>
    <cellStyle name="Normal 7 6 4 8 2" xfId="9871" xr:uid="{31D3B274-6379-4FCB-88F4-0CA8922EA489}"/>
    <cellStyle name="Normal 7 6 4 8 2 2" xfId="19846" xr:uid="{2F5226E7-9F03-4530-9417-24EE5B2AB32C}"/>
    <cellStyle name="Normal 7 6 4 8 3" xfId="12461" xr:uid="{54063E37-530D-480C-8AFF-4183857C2134}"/>
    <cellStyle name="Normal 7 6 4 8 3 2" xfId="22679" xr:uid="{57D85AFB-C3E8-4D14-9EFF-1E1D672A32F4}"/>
    <cellStyle name="Normal 7 6 4 8 4" xfId="17013" xr:uid="{C535097B-F188-4DBC-B4D1-09671CF207C5}"/>
    <cellStyle name="Normal 7 6 4 9" xfId="8217" xr:uid="{898EAD67-F88F-4239-91F1-CFE90FEE31A8}"/>
    <cellStyle name="Normal 7 6 4 9 2" xfId="15392" xr:uid="{3571BB68-2BBA-4E4B-82AF-788656A1D063}"/>
    <cellStyle name="Normal 7 6 5" xfId="1708" xr:uid="{00000000-0005-0000-0000-0000AC060000}"/>
    <cellStyle name="Normal 7 6 5 10" xfId="10920" xr:uid="{F4169847-B449-438E-9E6D-146EB3EB2F36}"/>
    <cellStyle name="Normal 7 6 5 10 2" xfId="21063" xr:uid="{C489A768-D256-4343-A28B-93A2CC89276F}"/>
    <cellStyle name="Normal 7 6 5 11" xfId="24613" xr:uid="{1F885B16-661F-4092-B24F-5A2C05647E17}"/>
    <cellStyle name="Normal 7 6 5 12" xfId="13253" xr:uid="{3D562F1A-EC97-421A-A627-97DC467896CB}"/>
    <cellStyle name="Normal 7 6 5 2" xfId="1709" xr:uid="{00000000-0005-0000-0000-0000AD060000}"/>
    <cellStyle name="Normal 7 6 5 2 2" xfId="1710" xr:uid="{00000000-0005-0000-0000-0000AE060000}"/>
    <cellStyle name="Normal 7 6 5 2 2 2" xfId="2323" xr:uid="{F3FBE27B-7335-41E1-8340-46D03C1887FE}"/>
    <cellStyle name="Normal 7 6 5 2 2 2 2" xfId="7445" xr:uid="{F2639040-335A-4A36-B61F-62F25BECC116}"/>
    <cellStyle name="Normal 7 6 5 2 2 2 3" xfId="6197" xr:uid="{9D00DDBC-5E42-40C6-88FC-EF23DCD4BFB3}"/>
    <cellStyle name="Normal 7 6 5 2 2 2 4" xfId="15399" xr:uid="{07F3257B-363A-43ED-BC1E-DF2C197169FC}"/>
    <cellStyle name="Normal 7 6 5 2 2 3" xfId="5287" xr:uid="{9F002326-05C5-48BF-9898-70587BF49E62}"/>
    <cellStyle name="Normal 7 6 5 2 2 3 2" xfId="7124" xr:uid="{5CACD95C-A5E8-4E98-B815-90B59226E0D1}"/>
    <cellStyle name="Normal 7 6 5 2 2 3 3" xfId="28196" xr:uid="{705DE6C9-4714-423B-B24F-1E943BF148E2}"/>
    <cellStyle name="Normal 7 6 5 2 2 3 4" xfId="18232" xr:uid="{355477D6-4EEF-45A3-8E2F-EEF336BD98F0}"/>
    <cellStyle name="Normal 7 6 5 2 2 4" xfId="5532" xr:uid="{8EB074A1-1A3A-4589-939C-9D61C27E0FBB}"/>
    <cellStyle name="Normal 7 6 5 2 2 4 2" xfId="29814" xr:uid="{4CEA1143-7C36-4D42-A907-30B1AA51BF5E}"/>
    <cellStyle name="Normal 7 6 5 2 2 4 3" xfId="21065" xr:uid="{3476ECE5-0453-4E15-820D-B90CF163613B}"/>
    <cellStyle name="Normal 7 6 5 2 2 5" xfId="25209" xr:uid="{F41FF785-1B67-4CB9-9FE7-780F4FB148FD}"/>
    <cellStyle name="Normal 7 6 5 2 2 6" xfId="14701" xr:uid="{6BCB748C-5CEF-42DA-B42C-92B34FC7176F}"/>
    <cellStyle name="Normal 7 6 5 2 3" xfId="2322" xr:uid="{C4481011-1C8A-48DF-8088-7DF32D589BE6}"/>
    <cellStyle name="Normal 7 6 5 2 3 2" xfId="7444" xr:uid="{B00A4222-DD2A-4C40-9F96-C4B6DF847532}"/>
    <cellStyle name="Normal 7 6 5 2 3 2 2" xfId="28057" xr:uid="{99A53AF1-135F-4743-BD94-2A0CA4BECA6F}"/>
    <cellStyle name="Normal 7 6 5 2 3 2 3" xfId="16121" xr:uid="{FFAC084A-6A3D-4C5F-9778-DFA489AD2AC2}"/>
    <cellStyle name="Normal 7 6 5 2 3 3" xfId="6196" xr:uid="{1EF51272-623A-4A25-8CFC-798DC7A3F7FF}"/>
    <cellStyle name="Normal 7 6 5 2 3 3 2" xfId="18954" xr:uid="{8EA8A0DA-4F9B-4834-BB65-6D81F540EC7E}"/>
    <cellStyle name="Normal 7 6 5 2 3 4" xfId="11608" xr:uid="{10B48DA2-39D6-4E97-896A-577A2E003C94}"/>
    <cellStyle name="Normal 7 6 5 2 3 4 2" xfId="21787" xr:uid="{950B0FEF-9E3A-4F7C-B480-40DE7FBBB2B7}"/>
    <cellStyle name="Normal 7 6 5 2 3 5" xfId="24769" xr:uid="{A745716F-3121-4421-BD1F-740A4745B190}"/>
    <cellStyle name="Normal 7 6 5 2 3 6" xfId="13936" xr:uid="{B77710EF-3AC9-48B4-9421-82D1D1E76BF6}"/>
    <cellStyle name="Normal 7 6 5 2 4" xfId="4652" xr:uid="{83604422-517D-4C7A-8448-0FE22962CAD3}"/>
    <cellStyle name="Normal 7 6 5 2 4 2" xfId="7123" xr:uid="{8AEC6C2F-3CE0-46DF-9C29-65FC7BB05F57}"/>
    <cellStyle name="Normal 7 6 5 2 4 2 2" xfId="29425" xr:uid="{92B063A2-3364-4FE6-95F3-9F786456C6CB}"/>
    <cellStyle name="Normal 7 6 5 2 4 2 3" xfId="19986" xr:uid="{37EFBF15-B6FF-4DD6-9257-502A470306FD}"/>
    <cellStyle name="Normal 7 6 5 2 4 3" xfId="12601" xr:uid="{F18188A8-9820-4EDE-8459-BCB76D8E0FC9}"/>
    <cellStyle name="Normal 7 6 5 2 4 3 2" xfId="22819" xr:uid="{353F4B56-8CC3-45D5-8BBD-B151B5E9AF15}"/>
    <cellStyle name="Normal 7 6 5 2 4 4" xfId="24402" xr:uid="{ABE02BFB-A1E0-4539-912B-BFE577262BCD}"/>
    <cellStyle name="Normal 7 6 5 2 4 5" xfId="17153" xr:uid="{8A5BA8D2-6273-44C5-B581-A142C5AC5D17}"/>
    <cellStyle name="Normal 7 6 5 2 5" xfId="5380" xr:uid="{026AD69A-D50C-4161-A4CD-05A7DCA3B0B4}"/>
    <cellStyle name="Normal 7 6 5 2 5 2" xfId="27550" xr:uid="{E3D7240A-8EE0-47C9-B782-5131F8401688}"/>
    <cellStyle name="Normal 7 6 5 2 5 3" xfId="15398" xr:uid="{3F7E12F2-A255-4CB3-AF70-68E753CE60DE}"/>
    <cellStyle name="Normal 7 6 5 2 6" xfId="8860" xr:uid="{E5B42B97-0F18-457F-8F75-76FA791F4390}"/>
    <cellStyle name="Normal 7 6 5 2 6 2" xfId="18231" xr:uid="{571650C8-C9E9-450C-A63A-5BF59419D85B}"/>
    <cellStyle name="Normal 7 6 5 2 7" xfId="10921" xr:uid="{B59CC41A-C3FA-4AAB-8698-5C9483E46D09}"/>
    <cellStyle name="Normal 7 6 5 2 7 2" xfId="21064" xr:uid="{685669C8-83EA-4E61-AB74-2039971F494D}"/>
    <cellStyle name="Normal 7 6 5 2 8" xfId="23818" xr:uid="{566B3A86-8DE5-4DA8-967D-20976F31740A}"/>
    <cellStyle name="Normal 7 6 5 2 9" xfId="13411" xr:uid="{C1EFD5D4-9DA3-4FB1-8C29-1DCB52A785D6}"/>
    <cellStyle name="Normal 7 6 5 3" xfId="1711" xr:uid="{00000000-0005-0000-0000-0000AF060000}"/>
    <cellStyle name="Normal 7 6 5 3 2" xfId="2324" xr:uid="{90D81FE4-4B0E-4C48-81AB-2BCDA7FBFF90}"/>
    <cellStyle name="Normal 7 6 5 3 2 2" xfId="7446" xr:uid="{600918A5-C56E-4F5B-B1D0-A8B52D532E87}"/>
    <cellStyle name="Normal 7 6 5 3 2 2 2" xfId="29697" xr:uid="{97C440E1-5852-4767-85E0-0810203566DB}"/>
    <cellStyle name="Normal 7 6 5 3 2 2 3" xfId="20365" xr:uid="{D8F799F9-8B33-4FD9-9C16-3209F78699CD}"/>
    <cellStyle name="Normal 7 6 5 3 2 3" xfId="6198" xr:uid="{1A5EECBE-35CE-4EA5-99BF-61E9BB2B4142}"/>
    <cellStyle name="Normal 7 6 5 3 2 3 2" xfId="23198" xr:uid="{9DC296B9-9FBB-4397-A71A-C900DEEC8672}"/>
    <cellStyle name="Normal 7 6 5 3 2 4" xfId="24433" xr:uid="{604D4A39-EF9C-430A-BDBD-8DAD50E0F439}"/>
    <cellStyle name="Normal 7 6 5 3 2 5" xfId="17532" xr:uid="{6F363CF3-D3A6-402D-93E4-1179EC150E76}"/>
    <cellStyle name="Normal 7 6 5 3 3" xfId="5236" xr:uid="{9C2D8DBF-344D-4427-A8F6-3AEBD347918E}"/>
    <cellStyle name="Normal 7 6 5 3 3 2" xfId="7125" xr:uid="{830204F3-F5DA-4C9A-9C8B-634FFD495BE9}"/>
    <cellStyle name="Normal 7 6 5 3 3 3" xfId="28476" xr:uid="{439E379A-9C6F-4C26-BF49-49C73DB89478}"/>
    <cellStyle name="Normal 7 6 5 3 3 4" xfId="15400" xr:uid="{6E5C59FD-819E-4814-B8E7-128138404D66}"/>
    <cellStyle name="Normal 7 6 5 3 4" xfId="5443" xr:uid="{F31914D0-CF45-4590-9054-AEEE31364B55}"/>
    <cellStyle name="Normal 7 6 5 3 4 2" xfId="25364" xr:uid="{52AB126B-AF0E-469E-9F50-B75659F1E0FB}"/>
    <cellStyle name="Normal 7 6 5 3 4 3" xfId="27617" xr:uid="{5E3A7A6D-4EA4-4E32-B6F4-85A5DF159D80}"/>
    <cellStyle name="Normal 7 6 5 3 4 4" xfId="18233" xr:uid="{605B19E3-C5F3-4844-9129-ACCCF641758A}"/>
    <cellStyle name="Normal 7 6 5 3 5" xfId="10922" xr:uid="{127C4AFF-D253-4447-93AD-55CF514A2897}"/>
    <cellStyle name="Normal 7 6 5 3 5 2" xfId="29815" xr:uid="{C956FB64-1294-4BC4-BD79-3C446586E32D}"/>
    <cellStyle name="Normal 7 6 5 3 5 3" xfId="21066" xr:uid="{8CD8AAB0-E041-4D59-83D1-7E37237F32AF}"/>
    <cellStyle name="Normal 7 6 5 3 6" xfId="24156" xr:uid="{7769F05C-3881-4284-9121-533B623A89A6}"/>
    <cellStyle name="Normal 7 6 5 3 7" xfId="14702" xr:uid="{8476CADA-7E33-47CB-931D-C06EC8C8BA8C}"/>
    <cellStyle name="Normal 7 6 5 4" xfId="1712" xr:uid="{00000000-0005-0000-0000-0000B0060000}"/>
    <cellStyle name="Normal 7 6 5 4 2" xfId="7126" xr:uid="{9287DBDF-1106-4BE5-BA6D-F7539A941D11}"/>
    <cellStyle name="Normal 7 6 5 4 2 2" xfId="25567" xr:uid="{6D6E3AC0-E43C-4A14-AC59-C6D7192E0CDE}"/>
    <cellStyle name="Normal 7 6 5 4 2 3" xfId="28675" xr:uid="{6899AC1A-16F0-4A09-9D50-8F9AF6685FC0}"/>
    <cellStyle name="Normal 7 6 5 4 2 4" xfId="15401" xr:uid="{5F99D32D-2CAA-47DA-9674-56A29886F450}"/>
    <cellStyle name="Normal 7 6 5 4 3" xfId="6199" xr:uid="{AEFFBED6-3BE4-43CA-92CD-5C01094235F2}"/>
    <cellStyle name="Normal 7 6 5 4 3 2" xfId="27719" xr:uid="{62ADD804-5C12-498E-8ED0-5B5A3EE92117}"/>
    <cellStyle name="Normal 7 6 5 4 3 3" xfId="18234" xr:uid="{C2ECFF42-E42D-4C65-BB09-A4796750CAD3}"/>
    <cellStyle name="Normal 7 6 5 4 4" xfId="10923" xr:uid="{D80753B2-2CE4-4BE6-90A1-9E493EEBB3C0}"/>
    <cellStyle name="Normal 7 6 5 4 4 2" xfId="21067" xr:uid="{C3C10DF8-95B2-4A04-8F21-FB5455B086E7}"/>
    <cellStyle name="Normal 7 6 5 4 5" xfId="24121" xr:uid="{D6D1F8D9-C54D-4F72-AE4A-78B4D326FABF}"/>
    <cellStyle name="Normal 7 6 5 4 6" xfId="14109" xr:uid="{256AF7DF-4BFB-4280-BCC8-FB5F2F7ED4CA}"/>
    <cellStyle name="Normal 7 6 5 5" xfId="2321" xr:uid="{ABA84A37-5096-428E-A7F0-646E5D10C397}"/>
    <cellStyle name="Normal 7 6 5 5 2" xfId="7443" xr:uid="{38BD0A63-2D4F-4312-A0BD-ECCE1D0EDB96}"/>
    <cellStyle name="Normal 7 6 5 5 2 2" xfId="26751" xr:uid="{65EC417E-487D-448B-B561-20B1583E3046}"/>
    <cellStyle name="Normal 7 6 5 5 2 3" xfId="15793" xr:uid="{E38DDEA8-D76E-4EA1-BA70-645CE61BAA66}"/>
    <cellStyle name="Normal 7 6 5 5 3" xfId="6195" xr:uid="{FD681A05-971F-4A94-B62E-4CE60ED4DD66}"/>
    <cellStyle name="Normal 7 6 5 5 3 2" xfId="18626" xr:uid="{60FDB75A-C9E5-45D9-9F33-189FA8EB21E8}"/>
    <cellStyle name="Normal 7 6 5 5 4" xfId="11284" xr:uid="{35F4DB29-D6DB-4A86-9C18-06F54E147BE4}"/>
    <cellStyle name="Normal 7 6 5 5 4 2" xfId="21459" xr:uid="{7091DD32-E7F3-4617-80FE-D51D31B2CAB6}"/>
    <cellStyle name="Normal 7 6 5 5 5" xfId="24461" xr:uid="{5E81BF94-69E4-4839-8708-F1F8B5EDFB2A}"/>
    <cellStyle name="Normal 7 6 5 5 6" xfId="13511" xr:uid="{FF648788-8AA9-4993-8C15-CC46F3535D6E}"/>
    <cellStyle name="Normal 7 6 5 6" xfId="3423" xr:uid="{42C319E1-A7A9-4B11-90AA-BBA5F385CF55}"/>
    <cellStyle name="Normal 7 6 5 6 2" xfId="7122" xr:uid="{2B36F306-63D9-4438-9EFC-C02594615B02}"/>
    <cellStyle name="Normal 7 6 5 6 2 2" xfId="28786" xr:uid="{B1BC2963-4ACF-4712-AE8C-6EB1DA19EABD}"/>
    <cellStyle name="Normal 7 6 5 6 2 3" xfId="18524" xr:uid="{C48D1716-D2A5-4AC0-A2A5-4742F731E143}"/>
    <cellStyle name="Normal 7 6 5 6 3" xfId="11184" xr:uid="{F6F88AE2-92AE-4911-868D-323F87015A7B}"/>
    <cellStyle name="Normal 7 6 5 6 3 2" xfId="21357" xr:uid="{B2AA4106-D598-410C-88A0-F6C07F397DB1}"/>
    <cellStyle name="Normal 7 6 5 6 4" xfId="25446" xr:uid="{A4E18B50-B237-40E3-A233-CE9C25930352}"/>
    <cellStyle name="Normal 7 6 5 6 5" xfId="15691" xr:uid="{B99999D3-07E7-4FA4-B9F9-F21AE192FFB2}"/>
    <cellStyle name="Normal 7 6 5 7" xfId="4508" xr:uid="{E1B5F8A3-6E59-4E18-9087-01E57BDEFF95}"/>
    <cellStyle name="Normal 7 6 5 7 2" xfId="9872" xr:uid="{F80AAB66-12B3-4FAB-A248-7752B25B911F}"/>
    <cellStyle name="Normal 7 6 5 7 2 2" xfId="19847" xr:uid="{35608A3A-8C89-486D-8B35-18015BBD59B8}"/>
    <cellStyle name="Normal 7 6 5 7 3" xfId="12462" xr:uid="{96CD9916-F327-4642-B89E-116BA9610DA0}"/>
    <cellStyle name="Normal 7 6 5 7 3 2" xfId="22680" xr:uid="{BEFACD3A-A634-4ABB-A223-9A9CA7E534C4}"/>
    <cellStyle name="Normal 7 6 5 7 4" xfId="27771" xr:uid="{E6381DC7-9447-4DA3-8EF7-BEE7E929DEEE}"/>
    <cellStyle name="Normal 7 6 5 7 5" xfId="17014" xr:uid="{E3AA72B5-329F-4E2F-8F08-BA5430BBB6A8}"/>
    <cellStyle name="Normal 7 6 5 8" xfId="8220" xr:uid="{DF2434D7-AA66-4CBC-8D90-A1589577366C}"/>
    <cellStyle name="Normal 7 6 5 8 2" xfId="15397" xr:uid="{FDA6062B-5304-479D-854D-0D5FEECD5753}"/>
    <cellStyle name="Normal 7 6 5 9" xfId="8859" xr:uid="{E365CDC5-3611-4860-855C-27F36A0FCFB4}"/>
    <cellStyle name="Normal 7 6 5 9 2" xfId="18230" xr:uid="{47F52CD5-9D17-4E70-938B-72338133B020}"/>
    <cellStyle name="Normal 7 6 6" xfId="1713" xr:uid="{00000000-0005-0000-0000-0000B1060000}"/>
    <cellStyle name="Normal 7 6 6 10" xfId="10924" xr:uid="{D34C4D29-D01B-4551-BE9C-AAC87083D971}"/>
    <cellStyle name="Normal 7 6 6 10 2" xfId="21068" xr:uid="{17108B35-4230-45ED-AD45-9AC1868BE960}"/>
    <cellStyle name="Normal 7 6 6 11" xfId="24898" xr:uid="{8DBB57FF-E77A-4E20-9DDD-488572799552}"/>
    <cellStyle name="Normal 7 6 6 12" xfId="13254" xr:uid="{06615757-4466-4982-8319-C5226A724DE3}"/>
    <cellStyle name="Normal 7 6 6 2" xfId="1714" xr:uid="{00000000-0005-0000-0000-0000B2060000}"/>
    <cellStyle name="Normal 7 6 6 2 2" xfId="1715" xr:uid="{00000000-0005-0000-0000-0000B3060000}"/>
    <cellStyle name="Normal 7 6 6 2 2 2" xfId="2327" xr:uid="{6FFACDC3-6E50-4157-89D7-9C39EABF7A32}"/>
    <cellStyle name="Normal 7 6 6 2 2 2 2" xfId="7449" xr:uid="{FCC94B09-B53D-4D5A-9D81-267CEA67A6C9}"/>
    <cellStyle name="Normal 7 6 6 2 2 2 3" xfId="6202" xr:uid="{367F1F27-F1B7-456E-8344-428E810B4C31}"/>
    <cellStyle name="Normal 7 6 6 2 2 2 4" xfId="15404" xr:uid="{6FA7FFFA-C5A0-4E08-B906-9A018A114EBD}"/>
    <cellStyle name="Normal 7 6 6 2 2 3" xfId="5288" xr:uid="{DF7DF419-02E3-4816-A6E3-217A2716004D}"/>
    <cellStyle name="Normal 7 6 6 2 2 3 2" xfId="7129" xr:uid="{EA41B16D-708E-4BF3-A476-BEFA26ABBCA8}"/>
    <cellStyle name="Normal 7 6 6 2 2 3 3" xfId="28020" xr:uid="{7FA4D07C-2735-40C6-9F8F-EB7D0E73F13A}"/>
    <cellStyle name="Normal 7 6 6 2 2 3 4" xfId="18237" xr:uid="{25189053-F55A-4812-B6B1-F32D6D0652C4}"/>
    <cellStyle name="Normal 7 6 6 2 2 4" xfId="5533" xr:uid="{6BF15FFB-3F22-4315-B3CA-5EDDFDF1CA4D}"/>
    <cellStyle name="Normal 7 6 6 2 2 4 2" xfId="29816" xr:uid="{9EA2FE19-B651-4A45-B115-A44537DEC854}"/>
    <cellStyle name="Normal 7 6 6 2 2 4 3" xfId="21070" xr:uid="{12531DE3-715F-4BE4-A1E3-34C34A72EEF4}"/>
    <cellStyle name="Normal 7 6 6 2 2 5" xfId="23768" xr:uid="{8D4009D2-55B5-413F-8CC9-11C305804716}"/>
    <cellStyle name="Normal 7 6 6 2 2 6" xfId="14703" xr:uid="{AF4FFDB2-843B-47FD-85F8-50592C399A39}"/>
    <cellStyle name="Normal 7 6 6 2 3" xfId="2326" xr:uid="{D9DA2278-9E5A-4D89-9D5B-94501AC9EBAF}"/>
    <cellStyle name="Normal 7 6 6 2 3 2" xfId="7448" xr:uid="{29E8055B-2455-442E-BA36-4B4D74A800D6}"/>
    <cellStyle name="Normal 7 6 6 2 3 2 2" xfId="27217" xr:uid="{813A1D85-7BF0-4A2C-AB6B-A9DAA948B06A}"/>
    <cellStyle name="Normal 7 6 6 2 3 2 3" xfId="16122" xr:uid="{FED8C005-5590-4C4F-82A0-97FE9AD9D476}"/>
    <cellStyle name="Normal 7 6 6 2 3 3" xfId="6201" xr:uid="{179D04B7-AEF3-4190-9853-998D8C18BCBF}"/>
    <cellStyle name="Normal 7 6 6 2 3 3 2" xfId="18955" xr:uid="{66AE9C03-5416-4784-9203-274137F5A069}"/>
    <cellStyle name="Normal 7 6 6 2 3 4" xfId="11609" xr:uid="{B794BCB9-BFE9-4722-921D-B7720EEEE452}"/>
    <cellStyle name="Normal 7 6 6 2 3 4 2" xfId="21788" xr:uid="{985304B3-8606-4184-888E-E8FE6E5A49CA}"/>
    <cellStyle name="Normal 7 6 6 2 3 5" xfId="24763" xr:uid="{D400A6E0-8D72-4A9F-9908-8053E6C9B9B7}"/>
    <cellStyle name="Normal 7 6 6 2 3 6" xfId="13937" xr:uid="{31D40592-40D3-4894-B6A8-D4FE8F9331D8}"/>
    <cellStyle name="Normal 7 6 6 2 4" xfId="4653" xr:uid="{31743C5F-CB89-4B1A-A0C9-DF9583D1B515}"/>
    <cellStyle name="Normal 7 6 6 2 4 2" xfId="7128" xr:uid="{6C0E572F-E748-4ABE-B944-81E0B5484AE3}"/>
    <cellStyle name="Normal 7 6 6 2 4 2 2" xfId="29426" xr:uid="{CF83D1F4-EA78-4C23-A589-EB014EA239DF}"/>
    <cellStyle name="Normal 7 6 6 2 4 2 3" xfId="19987" xr:uid="{16377D9C-90E5-4B81-B06C-57F1955BD7C4}"/>
    <cellStyle name="Normal 7 6 6 2 4 3" xfId="12602" xr:uid="{F6259518-B12C-4D48-AEB0-DBFE7AAF0E2A}"/>
    <cellStyle name="Normal 7 6 6 2 4 3 2" xfId="22820" xr:uid="{F663D81E-979E-4EF7-AE82-D6C680806342}"/>
    <cellStyle name="Normal 7 6 6 2 4 4" xfId="23724" xr:uid="{D003ECF9-6BD1-4D6B-A928-8F586F7A14DC}"/>
    <cellStyle name="Normal 7 6 6 2 4 5" xfId="17154" xr:uid="{623D89DB-D4FF-4E0A-BC89-FF1B2E4B1AFE}"/>
    <cellStyle name="Normal 7 6 6 2 5" xfId="5370" xr:uid="{EB011939-A7C3-47B1-838F-1C31AB9735AE}"/>
    <cellStyle name="Normal 7 6 6 2 5 2" xfId="28472" xr:uid="{2F962833-B5F7-4CA6-996E-3315801BC06A}"/>
    <cellStyle name="Normal 7 6 6 2 5 3" xfId="15403" xr:uid="{E1F10981-F517-4749-B7C4-5C658BE6AFF1}"/>
    <cellStyle name="Normal 7 6 6 2 6" xfId="8862" xr:uid="{668A3AFE-5696-4E60-BE1C-30D01BD076E6}"/>
    <cellStyle name="Normal 7 6 6 2 6 2" xfId="18236" xr:uid="{54C3C5C5-4AA1-46A6-AB03-8D339EA12296}"/>
    <cellStyle name="Normal 7 6 6 2 7" xfId="10925" xr:uid="{58498FBF-F537-429C-B17B-96C7B3673C74}"/>
    <cellStyle name="Normal 7 6 6 2 7 2" xfId="21069" xr:uid="{442B9D1B-6F67-4209-BDDA-640D615FC89F}"/>
    <cellStyle name="Normal 7 6 6 2 8" xfId="25874" xr:uid="{D4839C40-C075-446F-B92E-1DB2C57D116B}"/>
    <cellStyle name="Normal 7 6 6 2 9" xfId="13412" xr:uid="{D66D23A5-9D3A-4B52-A2E8-09BB88833AF2}"/>
    <cellStyle name="Normal 7 6 6 3" xfId="1716" xr:uid="{00000000-0005-0000-0000-0000B4060000}"/>
    <cellStyle name="Normal 7 6 6 3 2" xfId="2328" xr:uid="{D9CA85E1-7118-4507-A791-E2E3CC3E0B4B}"/>
    <cellStyle name="Normal 7 6 6 3 2 2" xfId="7450" xr:uid="{5BCDCBB8-0A7C-4681-9A8C-5789D77CD7E9}"/>
    <cellStyle name="Normal 7 6 6 3 2 2 2" xfId="29698" xr:uid="{B2E64961-D006-4C26-8796-AB6393518D68}"/>
    <cellStyle name="Normal 7 6 6 3 2 2 3" xfId="20366" xr:uid="{AEF0B4D7-981D-4934-9F42-19382586C3CA}"/>
    <cellStyle name="Normal 7 6 6 3 2 3" xfId="6203" xr:uid="{05E07EE3-023A-4B57-912F-6B41F4BF44A9}"/>
    <cellStyle name="Normal 7 6 6 3 2 3 2" xfId="23199" xr:uid="{36CD4566-3CF3-4FD4-937A-9DAA7093C1A0}"/>
    <cellStyle name="Normal 7 6 6 3 2 4" xfId="23567" xr:uid="{F7C60636-0774-4259-A94C-E5A4D18330AF}"/>
    <cellStyle name="Normal 7 6 6 3 2 5" xfId="17533" xr:uid="{5B4B8F7C-B294-48E3-982A-CEA44435D7D4}"/>
    <cellStyle name="Normal 7 6 6 3 3" xfId="5237" xr:uid="{71F75CD9-15BA-46E4-AFDE-5F4FBF6ED526}"/>
    <cellStyle name="Normal 7 6 6 3 3 2" xfId="7130" xr:uid="{F6A0D8EB-97C8-4217-9406-245FCE86E321}"/>
    <cellStyle name="Normal 7 6 6 3 3 3" xfId="28530" xr:uid="{DEC53AD7-B4B5-4677-A48D-02E17CA9E969}"/>
    <cellStyle name="Normal 7 6 6 3 3 4" xfId="15405" xr:uid="{48FFAA5F-D1C9-4469-9AD4-A48FA1E3AAA5}"/>
    <cellStyle name="Normal 7 6 6 3 4" xfId="5444" xr:uid="{8F12FDEB-53B7-41F2-9418-FCE3D16F88AB}"/>
    <cellStyle name="Normal 7 6 6 3 4 2" xfId="26352" xr:uid="{03AAE6BA-4C50-4625-AE13-AA625CBBBA56}"/>
    <cellStyle name="Normal 7 6 6 3 4 3" xfId="28989" xr:uid="{0B0CBD9D-6323-4EB0-A9CD-C698591D25B9}"/>
    <cellStyle name="Normal 7 6 6 3 4 4" xfId="18238" xr:uid="{ECBBC807-F94F-403A-B692-40C643083762}"/>
    <cellStyle name="Normal 7 6 6 3 5" xfId="10926" xr:uid="{A9F521AE-6920-4CEF-9851-F206991164FF}"/>
    <cellStyle name="Normal 7 6 6 3 5 2" xfId="29817" xr:uid="{B586D478-9E15-44BD-907A-DBAF12BB0E98}"/>
    <cellStyle name="Normal 7 6 6 3 5 3" xfId="21071" xr:uid="{EDEF7E93-0382-46D7-B2C7-A7179EEDD09E}"/>
    <cellStyle name="Normal 7 6 6 3 6" xfId="25079" xr:uid="{9A7F54C0-613D-44F1-928F-5F6B5618BAE2}"/>
    <cellStyle name="Normal 7 6 6 3 7" xfId="14704" xr:uid="{14585F71-223B-4980-BDAF-56B50513DA4D}"/>
    <cellStyle name="Normal 7 6 6 4" xfId="1717" xr:uid="{00000000-0005-0000-0000-0000B5060000}"/>
    <cellStyle name="Normal 7 6 6 4 2" xfId="7131" xr:uid="{26602CBF-49E8-4F7C-A39E-67FD42B2310F}"/>
    <cellStyle name="Normal 7 6 6 4 2 2" xfId="24638" xr:uid="{6420BEE0-369F-4205-B653-4441A0E16718}"/>
    <cellStyle name="Normal 7 6 6 4 2 3" xfId="28626" xr:uid="{84F43B75-F249-4647-8F2A-CC011F271C7A}"/>
    <cellStyle name="Normal 7 6 6 4 2 4" xfId="15406" xr:uid="{2177ADCB-65E0-4716-8510-27ED454A37FB}"/>
    <cellStyle name="Normal 7 6 6 4 3" xfId="6204" xr:uid="{FC0D622C-EB58-41C3-99C7-9FB08C6F6360}"/>
    <cellStyle name="Normal 7 6 6 4 3 2" xfId="28725" xr:uid="{492F353D-72F5-43FD-907C-E69EACBDBE64}"/>
    <cellStyle name="Normal 7 6 6 4 3 3" xfId="18239" xr:uid="{467EE62C-3F75-40E2-A988-EADBC0E66FAB}"/>
    <cellStyle name="Normal 7 6 6 4 4" xfId="10927" xr:uid="{380B19E2-C36D-4BC3-8EBC-D8B80FB71595}"/>
    <cellStyle name="Normal 7 6 6 4 4 2" xfId="21072" xr:uid="{F9BB5DBD-309E-43CD-8170-33EE34DB495D}"/>
    <cellStyle name="Normal 7 6 6 4 5" xfId="25943" xr:uid="{FDD7EA17-5A30-479A-9B80-2ED3912C0767}"/>
    <cellStyle name="Normal 7 6 6 4 6" xfId="14110" xr:uid="{F782A4F1-F8AF-4EAC-9EE6-CD7969FA855F}"/>
    <cellStyle name="Normal 7 6 6 5" xfId="2325" xr:uid="{78C377AF-80AF-4B6C-8F5F-1EE4919988D2}"/>
    <cellStyle name="Normal 7 6 6 5 2" xfId="7447" xr:uid="{7E192994-C5BC-4348-AB88-849996DBBDD2}"/>
    <cellStyle name="Normal 7 6 6 5 2 2" xfId="28140" xr:uid="{9D327602-CBDF-4F7F-9FFA-81DAB387698A}"/>
    <cellStyle name="Normal 7 6 6 5 2 3" xfId="15856" xr:uid="{43489FB8-7EA4-41E5-9A6F-86FDC29CA4CE}"/>
    <cellStyle name="Normal 7 6 6 5 3" xfId="6200" xr:uid="{0B62D2ED-9E98-4DD2-A598-804CBD220E64}"/>
    <cellStyle name="Normal 7 6 6 5 3 2" xfId="18689" xr:uid="{99434BDD-9738-4289-8021-55737E137471}"/>
    <cellStyle name="Normal 7 6 6 5 4" xfId="11345" xr:uid="{93F55CA1-80BD-43EF-98C2-8C275DD11BCC}"/>
    <cellStyle name="Normal 7 6 6 5 4 2" xfId="21522" xr:uid="{0CC753CD-8CDA-4E07-8E5B-2F53B6D65385}"/>
    <cellStyle name="Normal 7 6 6 5 5" xfId="25629" xr:uid="{E17A4665-2324-4FC4-A5A7-73E91CD041F9}"/>
    <cellStyle name="Normal 7 6 6 5 6" xfId="13574" xr:uid="{C3325C44-2961-4CA5-85E8-68A7F61420C2}"/>
    <cellStyle name="Normal 7 6 6 6" xfId="3424" xr:uid="{961023F5-E257-43B9-96E0-CF2497E848C2}"/>
    <cellStyle name="Normal 7 6 6 6 2" xfId="7127" xr:uid="{E24D8EC6-B6D5-4B15-89AC-E0351681A3A4}"/>
    <cellStyle name="Normal 7 6 6 6 2 2" xfId="27244" xr:uid="{E379A5E8-AE39-4876-8A1D-CB45E696112B}"/>
    <cellStyle name="Normal 7 6 6 6 2 3" xfId="18525" xr:uid="{96D610AD-F39A-456A-97A6-D239269F2962}"/>
    <cellStyle name="Normal 7 6 6 6 3" xfId="11185" xr:uid="{EC4BFD6A-23A8-47E8-9245-14EF11FD4E0A}"/>
    <cellStyle name="Normal 7 6 6 6 3 2" xfId="21358" xr:uid="{CAB44186-8EAF-4FEA-A576-6C2759A2A2E0}"/>
    <cellStyle name="Normal 7 6 6 6 4" xfId="25391" xr:uid="{10027DE1-4685-43A9-9F2A-B1F2579EFE42}"/>
    <cellStyle name="Normal 7 6 6 6 5" xfId="15692" xr:uid="{990D8576-B20C-479C-B3CF-27FF87C19570}"/>
    <cellStyle name="Normal 7 6 6 7" xfId="4509" xr:uid="{21F58818-FF37-4EC9-93C7-131E5DE61983}"/>
    <cellStyle name="Normal 7 6 6 7 2" xfId="9873" xr:uid="{E1BF53CA-FFE7-4D0F-A324-AE8D277F77B5}"/>
    <cellStyle name="Normal 7 6 6 7 2 2" xfId="19848" xr:uid="{5A1DD3BB-F62B-4C0A-A806-619EB5017A42}"/>
    <cellStyle name="Normal 7 6 6 7 3" xfId="12463" xr:uid="{6A9E67B9-5262-474E-9745-9FC9F2BE9A70}"/>
    <cellStyle name="Normal 7 6 6 7 3 2" xfId="22681" xr:uid="{29384F88-FA3D-46E3-A99D-F154F3B825A9}"/>
    <cellStyle name="Normal 7 6 6 7 4" xfId="28452" xr:uid="{2C8C0B61-5484-46DD-B98E-E23C3B7CAD1A}"/>
    <cellStyle name="Normal 7 6 6 7 5" xfId="17015" xr:uid="{C837509E-F936-451A-92D6-B9B4BA93AE2D}"/>
    <cellStyle name="Normal 7 6 6 8" xfId="8221" xr:uid="{4E8FE59C-94C0-4991-A07F-CCC84D439678}"/>
    <cellStyle name="Normal 7 6 6 8 2" xfId="15402" xr:uid="{998745AF-E9F8-4B8C-8A31-A13FF81CBEDA}"/>
    <cellStyle name="Normal 7 6 6 9" xfId="8861" xr:uid="{F8BC3D0C-5F7A-48F0-B1F9-77000CFF46AC}"/>
    <cellStyle name="Normal 7 6 6 9 2" xfId="18235" xr:uid="{9A94502F-2BBA-4B77-BD60-17BFFF9E1DCF}"/>
    <cellStyle name="Normal 7 6 7" xfId="1718" xr:uid="{00000000-0005-0000-0000-0000B6060000}"/>
    <cellStyle name="Normal 7 6 7 10" xfId="13255" xr:uid="{5C5170F0-3904-405F-9789-61C832871436}"/>
    <cellStyle name="Normal 7 6 7 2" xfId="1719" xr:uid="{00000000-0005-0000-0000-0000B7060000}"/>
    <cellStyle name="Normal 7 6 7 2 2" xfId="2330" xr:uid="{8AE6C1E6-39EF-430D-A98B-04B5826ABA0B}"/>
    <cellStyle name="Normal 7 6 7 2 2 2" xfId="7452" xr:uid="{B2B4D634-1FD6-42E2-A1F1-229C63DE5B6B}"/>
    <cellStyle name="Normal 7 6 7 2 2 2 2" xfId="28083" xr:uid="{A88A9F07-3D9A-4960-9786-DDC325CBB29C}"/>
    <cellStyle name="Normal 7 6 7 2 2 2 3" xfId="28576" xr:uid="{0BB3D6B7-46DC-4765-AB37-39509CA41B6E}"/>
    <cellStyle name="Normal 7 6 7 2 2 2 4" xfId="16234" xr:uid="{41A03C5F-60E7-45E3-9733-DF2644F8610C}"/>
    <cellStyle name="Normal 7 6 7 2 2 3" xfId="6206" xr:uid="{1FB04A9B-153D-402F-9ABB-B2E9D6E601D5}"/>
    <cellStyle name="Normal 7 6 7 2 2 3 2" xfId="29121" xr:uid="{E9E00477-4539-4696-BACD-931F7A7F5AAD}"/>
    <cellStyle name="Normal 7 6 7 2 2 3 3" xfId="19067" xr:uid="{09945A8F-E209-4C02-9E47-8DB72E127680}"/>
    <cellStyle name="Normal 7 6 7 2 2 4" xfId="11712" xr:uid="{0E17A408-E303-4550-9BB5-A81B69C16F28}"/>
    <cellStyle name="Normal 7 6 7 2 2 4 2" xfId="21900" xr:uid="{DC4094F3-0706-4EDC-8321-1322140D83EB}"/>
    <cellStyle name="Normal 7 6 7 2 2 5" xfId="23334" xr:uid="{CC74643A-3A4F-49A3-A554-5F6C3408AB9A}"/>
    <cellStyle name="Normal 7 6 7 2 2 6" xfId="14111" xr:uid="{291C3560-D258-445F-A10B-576F1910CE48}"/>
    <cellStyle name="Normal 7 6 7 2 3" xfId="5238" xr:uid="{19EDB5A5-D75D-4CDF-9459-D155F14DD493}"/>
    <cellStyle name="Normal 7 6 7 2 3 2" xfId="7133" xr:uid="{83F5DE21-D555-422A-B7FA-143D96DCFB6F}"/>
    <cellStyle name="Normal 7 6 7 2 3 3" xfId="27236" xr:uid="{7B523454-F5B8-44E0-A6E0-525E8A51F934}"/>
    <cellStyle name="Normal 7 6 7 2 3 4" xfId="15408" xr:uid="{D9D46E04-6C88-4894-B20F-0361D434C2C5}"/>
    <cellStyle name="Normal 7 6 7 2 4" xfId="5445" xr:uid="{7B09150E-D8DE-4437-AEEF-9B58A25B0060}"/>
    <cellStyle name="Normal 7 6 7 2 4 2" xfId="28451" xr:uid="{CC81BE79-6F85-46E6-B7FB-5386A05DFA48}"/>
    <cellStyle name="Normal 7 6 7 2 4 3" xfId="27972" xr:uid="{EBA236B9-5D50-40CC-8088-F3DBE8393F79}"/>
    <cellStyle name="Normal 7 6 7 2 4 4" xfId="18241" xr:uid="{0E863CF9-1B00-46E7-9B8C-E248A2A87A28}"/>
    <cellStyle name="Normal 7 6 7 2 5" xfId="10929" xr:uid="{FA4B091A-F163-4875-B540-CD2221DF3FA0}"/>
    <cellStyle name="Normal 7 6 7 2 5 2" xfId="29818" xr:uid="{D000E364-69F7-4F1A-8C5D-D56124512E87}"/>
    <cellStyle name="Normal 7 6 7 2 5 3" xfId="21074" xr:uid="{CCCE039C-3986-4B46-A8DE-6FFF63CD0CAF}"/>
    <cellStyle name="Normal 7 6 7 2 6" xfId="24902" xr:uid="{8B7B42C7-AC5E-4182-97E2-E045C1733056}"/>
    <cellStyle name="Normal 7 6 7 2 7" xfId="13413" xr:uid="{993DE747-A15B-4E55-A920-9E30489E3CDA}"/>
    <cellStyle name="Normal 7 6 7 3" xfId="1720" xr:uid="{00000000-0005-0000-0000-0000B8060000}"/>
    <cellStyle name="Normal 7 6 7 3 2" xfId="7134" xr:uid="{8FDE86D6-83C0-4A65-9CE1-9DC30A3D27E5}"/>
    <cellStyle name="Normal 7 6 7 3 2 2" xfId="28861" xr:uid="{DD9BE5BE-1971-4880-ADE3-32EA410442C7}"/>
    <cellStyle name="Normal 7 6 7 3 2 3" xfId="27397" xr:uid="{15D4CE79-8F19-4CBC-921D-27B6CA37F09B}"/>
    <cellStyle name="Normal 7 6 7 3 2 4" xfId="15409" xr:uid="{03CC522D-F044-4991-9A99-9956620CDDC3}"/>
    <cellStyle name="Normal 7 6 7 3 3" xfId="6207" xr:uid="{2A1CF852-C58D-4423-88EC-C6A53A02206A}"/>
    <cellStyle name="Normal 7 6 7 3 3 2" xfId="27293" xr:uid="{9F3AB2B7-1C0A-4F62-A596-6CFB0A98545D}"/>
    <cellStyle name="Normal 7 6 7 3 3 3" xfId="28339" xr:uid="{B0698B9E-F38C-4725-95B2-096875347FA8}"/>
    <cellStyle name="Normal 7 6 7 3 3 4" xfId="18242" xr:uid="{6FDFD07E-AD58-4B73-ADA5-67C4FAC40466}"/>
    <cellStyle name="Normal 7 6 7 3 4" xfId="10930" xr:uid="{902E554A-54B9-487D-8EB4-DC01427BABCD}"/>
    <cellStyle name="Normal 7 6 7 3 4 2" xfId="29819" xr:uid="{D029FDEB-0FD3-4829-8A26-01CDAA638097}"/>
    <cellStyle name="Normal 7 6 7 3 4 3" xfId="21075" xr:uid="{5E774A09-4C19-4FCA-A88C-21FA00865B06}"/>
    <cellStyle name="Normal 7 6 7 3 5" xfId="23323" xr:uid="{BE0413F5-C50C-4BDF-BB83-FAC533417E7C}"/>
    <cellStyle name="Normal 7 6 7 3 6" xfId="13938" xr:uid="{8D06792B-396B-418C-B155-381B0A006639}"/>
    <cellStyle name="Normal 7 6 7 4" xfId="2329" xr:uid="{512ED1BD-E771-42A1-95AB-53FB849CF8AB}"/>
    <cellStyle name="Normal 7 6 7 4 2" xfId="7451" xr:uid="{5F7B336A-C9A5-4398-B514-60B7F39E928C}"/>
    <cellStyle name="Normal 7 6 7 4 2 2" xfId="28791" xr:uid="{34411876-A7E1-417F-9172-D51D20506E2A}"/>
    <cellStyle name="Normal 7 6 7 4 2 3" xfId="18526" xr:uid="{1C09BA64-2138-47D0-BF8B-FA6B9CA35F34}"/>
    <cellStyle name="Normal 7 6 7 4 3" xfId="6205" xr:uid="{E84B3679-530D-49E4-A4DD-4EBA0BE359B9}"/>
    <cellStyle name="Normal 7 6 7 4 3 2" xfId="21359" xr:uid="{E8A61F28-FB65-416A-A6EE-C8E0DD5E86D8}"/>
    <cellStyle name="Normal 7 6 7 4 4" xfId="24480" xr:uid="{BE37E257-3CA8-4162-BA60-1EAB8B6BF7F5}"/>
    <cellStyle name="Normal 7 6 7 4 5" xfId="15693" xr:uid="{D5503C3D-F970-4583-B47B-9E69C527EEB9}"/>
    <cellStyle name="Normal 7 6 7 5" xfId="4510" xr:uid="{953AF39E-C8E9-4AEA-BD33-BF6C544BF9B1}"/>
    <cellStyle name="Normal 7 6 7 5 2" xfId="7132" xr:uid="{8B92FE2C-9432-455E-9B5B-716373383948}"/>
    <cellStyle name="Normal 7 6 7 5 2 2" xfId="29347" xr:uid="{EB256B8D-5FC7-4747-B621-4C1407A96797}"/>
    <cellStyle name="Normal 7 6 7 5 2 3" xfId="19849" xr:uid="{BD20CBF4-B3EE-41C1-9853-218EB94D303B}"/>
    <cellStyle name="Normal 7 6 7 5 3" xfId="12464" xr:uid="{5ED65F6A-D015-4F55-B0B9-AD2F99BD9117}"/>
    <cellStyle name="Normal 7 6 7 5 3 2" xfId="22682" xr:uid="{E8BAC7F8-1FB6-4205-A7CE-15C6E371A21B}"/>
    <cellStyle name="Normal 7 6 7 5 4" xfId="25491" xr:uid="{892D6EE4-6EFB-4C00-908E-42DCAC66D40A}"/>
    <cellStyle name="Normal 7 6 7 5 5" xfId="17016" xr:uid="{88FCA0D9-78F9-42F1-BE81-25505C8F922E}"/>
    <cellStyle name="Normal 7 6 7 6" xfId="5355" xr:uid="{71FB6D88-27FC-45CE-A036-1FECD5F3A800}"/>
    <cellStyle name="Normal 7 6 7 6 2" xfId="28547" xr:uid="{E76B4E9E-28DA-4256-9446-1F649C9FBE67}"/>
    <cellStyle name="Normal 7 6 7 6 3" xfId="26546" xr:uid="{39AC9FEE-8909-4C0D-8325-853A94956D0E}"/>
    <cellStyle name="Normal 7 6 7 6 4" xfId="15407" xr:uid="{BF089059-C6B8-43F4-B5B9-E6D4127F4FFF}"/>
    <cellStyle name="Normal 7 6 7 7" xfId="8863" xr:uid="{D1530737-4149-4550-87F6-8EA0585AED14}"/>
    <cellStyle name="Normal 7 6 7 7 2" xfId="26419" xr:uid="{2C1B9E86-D4D9-4B19-B6E5-8FFFA309794B}"/>
    <cellStyle name="Normal 7 6 7 7 3" xfId="18240" xr:uid="{871A8123-BA22-472A-B2D2-76500F54762B}"/>
    <cellStyle name="Normal 7 6 7 8" xfId="10928" xr:uid="{0C99E18E-EB51-4DA2-935D-22CF013970FE}"/>
    <cellStyle name="Normal 7 6 7 8 2" xfId="21073" xr:uid="{BE7AAE66-94D0-4417-BFA7-C5CCC9958888}"/>
    <cellStyle name="Normal 7 6 7 9" xfId="23732" xr:uid="{B80E0A12-C137-4248-9E45-B5E42BFDD9DD}"/>
    <cellStyle name="Normal 7 6 8" xfId="1721" xr:uid="{00000000-0005-0000-0000-0000B9060000}"/>
    <cellStyle name="Normal 7 6 8 10" xfId="13256" xr:uid="{2833E30A-AD4D-4098-B2CF-393ED0E8AB27}"/>
    <cellStyle name="Normal 7 6 8 2" xfId="1722" xr:uid="{00000000-0005-0000-0000-0000BA060000}"/>
    <cellStyle name="Normal 7 6 8 2 2" xfId="2332" xr:uid="{9CB29A6D-F39F-4F74-B99A-7A3A3BEBC690}"/>
    <cellStyle name="Normal 7 6 8 2 2 2" xfId="7454" xr:uid="{C7E2BB62-57F9-4718-BC2D-74286E8F0740}"/>
    <cellStyle name="Normal 7 6 8 2 2 2 2" xfId="27650" xr:uid="{EEC0647C-1226-4A55-A2A3-52AD3C753997}"/>
    <cellStyle name="Normal 7 6 8 2 2 2 3" xfId="27920" xr:uid="{280FE99E-119D-4FD2-9210-B7024311ADD1}"/>
    <cellStyle name="Normal 7 6 8 2 2 2 4" xfId="16235" xr:uid="{BCC6E4A0-A6D5-4A8A-B2B0-93B6FFE86878}"/>
    <cellStyle name="Normal 7 6 8 2 2 3" xfId="6209" xr:uid="{82E17746-EE96-4A29-B1DF-BA6AC0C80938}"/>
    <cellStyle name="Normal 7 6 8 2 2 3 2" xfId="29122" xr:uid="{FDC3CE01-15E1-4807-8278-63C7A2E61E3C}"/>
    <cellStyle name="Normal 7 6 8 2 2 3 3" xfId="19068" xr:uid="{6EE2B1B5-DAC2-4FD7-B07C-98C780AB7AB7}"/>
    <cellStyle name="Normal 7 6 8 2 2 4" xfId="11713" xr:uid="{6BE0D659-7032-4AEC-AC62-6B6B9AE6323A}"/>
    <cellStyle name="Normal 7 6 8 2 2 4 2" xfId="21901" xr:uid="{85AE708F-C5DF-42DF-B8E0-C74144A3B418}"/>
    <cellStyle name="Normal 7 6 8 2 2 5" xfId="25117" xr:uid="{C0932D62-E167-444B-B6C4-B3B7D9734189}"/>
    <cellStyle name="Normal 7 6 8 2 2 6" xfId="14112" xr:uid="{51E3207E-0D13-407C-BFE1-CD1DACCFA153}"/>
    <cellStyle name="Normal 7 6 8 2 3" xfId="5239" xr:uid="{6E398767-F93E-4D79-8232-23DBB14DB98D}"/>
    <cellStyle name="Normal 7 6 8 2 3 2" xfId="7136" xr:uid="{1F8302B8-025A-4CCF-8185-EE2679C9BA2A}"/>
    <cellStyle name="Normal 7 6 8 2 3 3" xfId="27464" xr:uid="{13EC46C5-D325-49F7-8FB1-C0BFD8400196}"/>
    <cellStyle name="Normal 7 6 8 2 3 4" xfId="15411" xr:uid="{08981B44-10E2-438D-BA7E-FA5302021AC3}"/>
    <cellStyle name="Normal 7 6 8 2 4" xfId="5446" xr:uid="{DAA6632B-E017-47E8-8D31-6EA0AE2BC1D1}"/>
    <cellStyle name="Normal 7 6 8 2 4 2" xfId="28168" xr:uid="{700015F5-8AAF-4026-9D7E-82E79A7D6CF3}"/>
    <cellStyle name="Normal 7 6 8 2 4 3" xfId="27366" xr:uid="{AEDC44BB-20F7-4E01-B728-44DA54D2B5E5}"/>
    <cellStyle name="Normal 7 6 8 2 4 4" xfId="18244" xr:uid="{B24AA85A-5172-4339-A7BF-517C0AB58587}"/>
    <cellStyle name="Normal 7 6 8 2 5" xfId="10932" xr:uid="{C83BD76C-3DC9-4C0A-9E45-F45DF511C7A6}"/>
    <cellStyle name="Normal 7 6 8 2 5 2" xfId="29820" xr:uid="{E6E66AF6-FC3F-44E1-B464-BDFE93745BB8}"/>
    <cellStyle name="Normal 7 6 8 2 5 3" xfId="21077" xr:uid="{40031EC7-ED61-4C6A-AA9B-CDFA526E3A2B}"/>
    <cellStyle name="Normal 7 6 8 2 6" xfId="25631" xr:uid="{B4650276-D3D3-4699-883A-D9B717E68B43}"/>
    <cellStyle name="Normal 7 6 8 2 7" xfId="13414" xr:uid="{80F88CA0-E442-4A29-9035-A0B92D8DC441}"/>
    <cellStyle name="Normal 7 6 8 3" xfId="1723" xr:uid="{00000000-0005-0000-0000-0000BB060000}"/>
    <cellStyle name="Normal 7 6 8 3 2" xfId="7137" xr:uid="{D3168247-BE5F-4AE6-8285-75410204F0DB}"/>
    <cellStyle name="Normal 7 6 8 3 2 2" xfId="26871" xr:uid="{F928E137-453B-4801-B74A-5642160ABEE6}"/>
    <cellStyle name="Normal 7 6 8 3 2 3" xfId="27870" xr:uid="{8AECF01B-8367-483E-9228-C896CF0D21E4}"/>
    <cellStyle name="Normal 7 6 8 3 2 4" xfId="15412" xr:uid="{506278DB-A655-4996-B7EA-AE5461827BF1}"/>
    <cellStyle name="Normal 7 6 8 3 3" xfId="6210" xr:uid="{037605C7-BC12-4097-A5A7-A3890C906A9A}"/>
    <cellStyle name="Normal 7 6 8 3 3 2" xfId="29080" xr:uid="{774CA621-E595-4E2E-8C96-34B2CB79775A}"/>
    <cellStyle name="Normal 7 6 8 3 3 3" xfId="27555" xr:uid="{A7FD9F32-FB92-4D51-9F76-DC2DE82F89E9}"/>
    <cellStyle name="Normal 7 6 8 3 3 4" xfId="18245" xr:uid="{BB65EAC4-A90B-4D68-9AFD-0C8C06255926}"/>
    <cellStyle name="Normal 7 6 8 3 4" xfId="10933" xr:uid="{98C3DE90-DC9C-4850-9768-61E52C1DBB70}"/>
    <cellStyle name="Normal 7 6 8 3 4 2" xfId="29821" xr:uid="{B35A9AFE-12C8-4B1D-882B-ABFDDDF9339D}"/>
    <cellStyle name="Normal 7 6 8 3 4 3" xfId="21078" xr:uid="{00396493-4BED-414D-84A2-D824DAD1F70F}"/>
    <cellStyle name="Normal 7 6 8 3 5" xfId="23568" xr:uid="{C1014CE4-B80E-4697-9557-519C3566A2C2}"/>
    <cellStyle name="Normal 7 6 8 3 6" xfId="13939" xr:uid="{E35E2560-EB7B-4378-A214-8BB6732E4582}"/>
    <cellStyle name="Normal 7 6 8 4" xfId="2331" xr:uid="{9426ACE2-43BB-4C92-AF36-381F9EE47E5F}"/>
    <cellStyle name="Normal 7 6 8 4 2" xfId="7453" xr:uid="{D84652AA-A38A-41B7-8AFE-ACD366935805}"/>
    <cellStyle name="Normal 7 6 8 4 2 2" xfId="26901" xr:uid="{CCD3541A-B592-40B1-813D-DAA70A3671AB}"/>
    <cellStyle name="Normal 7 6 8 4 2 3" xfId="18527" xr:uid="{C798FC41-38DB-4D91-BA7C-57AFE6B8DB70}"/>
    <cellStyle name="Normal 7 6 8 4 3" xfId="6208" xr:uid="{F16CC987-E470-42F8-9D17-99DE5BB3C76C}"/>
    <cellStyle name="Normal 7 6 8 4 3 2" xfId="21360" xr:uid="{F49002BD-FD6A-4F66-83E3-600DE76C8DDB}"/>
    <cellStyle name="Normal 7 6 8 4 4" xfId="25326" xr:uid="{256AB888-A2D2-4997-A40D-34381BA787F4}"/>
    <cellStyle name="Normal 7 6 8 4 5" xfId="15694" xr:uid="{1989C06C-A4B3-49CE-9230-4DCD1A93BC4C}"/>
    <cellStyle name="Normal 7 6 8 5" xfId="4511" xr:uid="{882A86C5-A2E8-4AEC-B33A-673586400CD6}"/>
    <cellStyle name="Normal 7 6 8 5 2" xfId="7135" xr:uid="{882B917E-BA6B-4389-9046-43F815287AE5}"/>
    <cellStyle name="Normal 7 6 8 5 2 2" xfId="29348" xr:uid="{E3CFAD38-3D53-4051-97E3-422902C0EDDE}"/>
    <cellStyle name="Normal 7 6 8 5 2 3" xfId="19850" xr:uid="{DF9AB355-49D9-453C-980B-B60652F2A231}"/>
    <cellStyle name="Normal 7 6 8 5 3" xfId="12465" xr:uid="{36D54774-FB59-4FCA-805D-ACE1BF72BEEC}"/>
    <cellStyle name="Normal 7 6 8 5 3 2" xfId="22683" xr:uid="{3A75FC09-6D19-48FA-BC04-7836A6DE0A98}"/>
    <cellStyle name="Normal 7 6 8 5 4" xfId="23408" xr:uid="{6B11B022-85FC-448E-B10D-3233E8F810F2}"/>
    <cellStyle name="Normal 7 6 8 5 5" xfId="17017" xr:uid="{6AEFC3B5-AEB1-4685-A22C-5B8BD315A031}"/>
    <cellStyle name="Normal 7 6 8 6" xfId="5356" xr:uid="{29052246-44C1-44A4-BD3B-EC4600FEDA41}"/>
    <cellStyle name="Normal 7 6 8 6 2" xfId="27642" xr:uid="{5B3E5ADC-7354-495C-88A2-2FB8A557A0C4}"/>
    <cellStyle name="Normal 7 6 8 6 3" xfId="28858" xr:uid="{938A8AA2-BBDA-4925-80E7-FBA36E45DF94}"/>
    <cellStyle name="Normal 7 6 8 6 4" xfId="15410" xr:uid="{04F20B7F-7B86-420E-9C7C-0102EBF5B2C1}"/>
    <cellStyle name="Normal 7 6 8 7" xfId="8864" xr:uid="{EFC792FA-5111-4993-B961-70CE0EE50FFD}"/>
    <cellStyle name="Normal 7 6 8 7 2" xfId="26796" xr:uid="{8BDBD85E-6F28-4D63-BD1B-FC9DD102E40C}"/>
    <cellStyle name="Normal 7 6 8 7 3" xfId="18243" xr:uid="{6F03913B-27B4-4741-AACB-A908601E7C2D}"/>
    <cellStyle name="Normal 7 6 8 8" xfId="10931" xr:uid="{000F7178-B641-4A56-ACD7-902B52465FAD}"/>
    <cellStyle name="Normal 7 6 8 8 2" xfId="21076" xr:uid="{53D09734-B2C6-462C-85DF-2519D61CCC2E}"/>
    <cellStyle name="Normal 7 6 8 9" xfId="25875" xr:uid="{36FF6075-AC67-433E-94B4-0498E285A19F}"/>
    <cellStyle name="Normal 7 6 9" xfId="1724" xr:uid="{00000000-0005-0000-0000-0000BC060000}"/>
    <cellStyle name="Normal 7 7" xfId="1725" xr:uid="{00000000-0005-0000-0000-0000BD060000}"/>
    <cellStyle name="Normal 7 7 10" xfId="8222" xr:uid="{4F2FD351-7A28-4195-BFD9-FB87CE7CFC19}"/>
    <cellStyle name="Normal 7 7 10 2" xfId="15413" xr:uid="{766700D7-54DC-495C-A61B-17F6B8F45FBB}"/>
    <cellStyle name="Normal 7 7 11" xfId="8865" xr:uid="{BEA2E0AE-9413-4BAA-A58C-1D96433A8600}"/>
    <cellStyle name="Normal 7 7 11 2" xfId="18246" xr:uid="{53546CCB-B354-4B8B-93FC-7D0BBE4C6B0F}"/>
    <cellStyle name="Normal 7 7 12" xfId="10934" xr:uid="{0341D5F0-7959-4295-BC25-12657B7DD69D}"/>
    <cellStyle name="Normal 7 7 12 2" xfId="21079" xr:uid="{77303098-3FF8-414B-800C-071446C89605}"/>
    <cellStyle name="Normal 7 7 13" xfId="24669" xr:uid="{8F75F7AB-414B-4C59-9D5C-D4CE4C9B4C5D}"/>
    <cellStyle name="Normal 7 7 14" xfId="13023" xr:uid="{6426E7E0-26A3-42E3-908A-EF4F8BF1488C}"/>
    <cellStyle name="Normal 7 7 2" xfId="1726" xr:uid="{00000000-0005-0000-0000-0000BE060000}"/>
    <cellStyle name="Normal 7 7 2 10" xfId="8866" xr:uid="{1688546B-AA8B-40A9-B611-755EB466E40A}"/>
    <cellStyle name="Normal 7 7 2 10 2" xfId="18247" xr:uid="{2E077EB7-82C0-4469-AFE5-9F3D5B5B1564}"/>
    <cellStyle name="Normal 7 7 2 11" xfId="10935" xr:uid="{C6A51923-C72F-4D12-9318-FA176A4B1ABE}"/>
    <cellStyle name="Normal 7 7 2 11 2" xfId="21080" xr:uid="{CBA9B83C-FA56-4478-8B64-C1BA69662F41}"/>
    <cellStyle name="Normal 7 7 2 12" xfId="24225" xr:uid="{74C891B4-3A27-4F98-8C29-93289B528F08}"/>
    <cellStyle name="Normal 7 7 2 13" xfId="13083" xr:uid="{36D3E566-5657-4939-A7AC-F9FF7CCDD6E5}"/>
    <cellStyle name="Normal 7 7 2 2" xfId="1727" xr:uid="{00000000-0005-0000-0000-0000BF060000}"/>
    <cellStyle name="Normal 7 7 2 2 10" xfId="13648" xr:uid="{9B3967CB-2B61-4426-B4D8-ABF2FBA4090C}"/>
    <cellStyle name="Normal 7 7 2 2 2" xfId="2335" xr:uid="{FA6EE0E5-C823-41BE-9F38-45660828131C}"/>
    <cellStyle name="Normal 7 7 2 2 2 2" xfId="2740" xr:uid="{AEB8AC01-7566-4F76-862E-BE165EBF8822}"/>
    <cellStyle name="Normal 7 7 2 2 2 2 2" xfId="7729" xr:uid="{5B8F5ADE-E47D-43EF-9D1F-A92CD0A2A958}"/>
    <cellStyle name="Normal 7 7 2 2 2 2 2 2" xfId="28944" xr:uid="{21DEA785-A709-4553-81E4-06B3D99452E4}"/>
    <cellStyle name="Normal 7 7 2 2 2 2 2 3" xfId="16732" xr:uid="{586C7DCF-713D-4796-BC77-FBD4B28AEF96}"/>
    <cellStyle name="Normal 7 7 2 2 2 2 3" xfId="6586" xr:uid="{D8091DA3-3481-442C-9CB5-69D10E169FEF}"/>
    <cellStyle name="Normal 7 7 2 2 2 2 3 2" xfId="19565" xr:uid="{9D6A9C2B-71B4-4910-95ED-50BD8E057232}"/>
    <cellStyle name="Normal 7 7 2 2 2 2 4" xfId="12183" xr:uid="{AE10A1B9-9A96-4FFF-BB81-61894E7D3A35}"/>
    <cellStyle name="Normal 7 7 2 2 2 2 4 2" xfId="22398" xr:uid="{41FBB5AF-5513-4189-91D9-41A85120991E}"/>
    <cellStyle name="Normal 7 7 2 2 2 2 5" xfId="23714" xr:uid="{F91BA5C0-05B5-4D65-9C3D-FA16175463C8}"/>
    <cellStyle name="Normal 7 7 2 2 2 2 6" xfId="14707" xr:uid="{F7A79DAE-D6C1-4AD5-9753-83B59000205B}"/>
    <cellStyle name="Normal 7 7 2 2 2 3" xfId="4803" xr:uid="{E4EF9E45-7152-4293-9BE3-B0C2FD5B5202}"/>
    <cellStyle name="Normal 7 7 2 2 2 3 2" xfId="10078" xr:uid="{EAE70215-2547-4EAB-BDDD-1C7E998F362E}"/>
    <cellStyle name="Normal 7 7 2 2 2 3 2 2" xfId="29544" xr:uid="{77624996-69E1-4F6E-87EA-07AE6733969F}"/>
    <cellStyle name="Normal 7 7 2 2 2 3 2 3" xfId="20137" xr:uid="{4FCDEE18-D915-4A29-99F5-2A92835D569B}"/>
    <cellStyle name="Normal 7 7 2 2 2 3 3" xfId="12752" xr:uid="{790E21DB-8A11-4FF6-813D-666533FEE557}"/>
    <cellStyle name="Normal 7 7 2 2 2 3 3 2" xfId="22970" xr:uid="{AB0579EC-E987-42F5-94ED-7D0656FDD911}"/>
    <cellStyle name="Normal 7 7 2 2 2 3 4" xfId="25801" xr:uid="{C544FA1E-D378-4C97-8C43-7B3FF56EB615}"/>
    <cellStyle name="Normal 7 7 2 2 2 3 5" xfId="17304" xr:uid="{20BEA3FC-4854-4598-9565-64C761F6B911}"/>
    <cellStyle name="Normal 7 7 2 2 2 4" xfId="6213" xr:uid="{A9BB3CE6-33E5-40CD-8F68-A8A9825F901B}"/>
    <cellStyle name="Normal 7 7 2 2 2 4 2" xfId="27514" xr:uid="{429F0C2E-8A6E-4FE4-B5FE-8705100384D9}"/>
    <cellStyle name="Normal 7 7 2 2 2 4 3" xfId="16125" xr:uid="{79ADE5F6-5BF8-4251-A865-93F426A3E8A4}"/>
    <cellStyle name="Normal 7 7 2 2 2 5" xfId="9433" xr:uid="{DBB81C40-7F77-45D4-B206-C877C4148DCA}"/>
    <cellStyle name="Normal 7 7 2 2 2 5 2" xfId="18958" xr:uid="{6CB446B4-559C-4743-A763-447D8027908D}"/>
    <cellStyle name="Normal 7 7 2 2 2 6" xfId="11612" xr:uid="{7903455F-4703-4674-B8E2-9486849BA8C8}"/>
    <cellStyle name="Normal 7 7 2 2 2 6 2" xfId="21791" xr:uid="{BB092CD1-A04E-476C-A101-67653C931659}"/>
    <cellStyle name="Normal 7 7 2 2 2 7" xfId="23404" xr:uid="{435FCA7A-1D08-4BC7-8CC3-20001CD1F780}"/>
    <cellStyle name="Normal 7 7 2 2 2 8" xfId="13942" xr:uid="{689B8DF0-CCD7-41FC-B722-69FFA0AD1728}"/>
    <cellStyle name="Normal 7 7 2 2 3" xfId="2741" xr:uid="{C131CFDE-523B-4A61-B960-6C9D5F05E9FD}"/>
    <cellStyle name="Normal 7 7 2 2 3 2" xfId="5002" xr:uid="{9ECFAA10-96E9-4AAC-ADE8-8D700F55434C}"/>
    <cellStyle name="Normal 7 7 2 2 3 2 2" xfId="10273" xr:uid="{757E232A-BC84-4D72-B7B0-A354E63A7EE1}"/>
    <cellStyle name="Normal 7 7 2 2 3 2 2 2" xfId="20367" xr:uid="{BA1BCD7C-1714-43B8-BFA7-BACBFFBD87B7}"/>
    <cellStyle name="Normal 7 7 2 2 3 2 3" xfId="12951" xr:uid="{F82D462C-0B8D-4CA8-B9EF-4EB3783D91CA}"/>
    <cellStyle name="Normal 7 7 2 2 3 2 3 2" xfId="23200" xr:uid="{00F9323D-506E-475F-8498-C366C2E834E8}"/>
    <cellStyle name="Normal 7 7 2 2 3 2 4" xfId="27888" xr:uid="{0A6A3044-4C40-47F0-AD31-2513BD39C237}"/>
    <cellStyle name="Normal 7 7 2 2 3 2 5" xfId="17534" xr:uid="{131E5A28-B4AF-4D3A-9C67-FC3CBD3E0A28}"/>
    <cellStyle name="Normal 7 7 2 2 3 3" xfId="6587" xr:uid="{0B8BD250-CA05-4155-9B4E-EFAA971322DA}"/>
    <cellStyle name="Normal 7 7 2 2 3 3 2" xfId="16733" xr:uid="{A8F22F2B-0ABF-448F-9F57-15462C4F02F5}"/>
    <cellStyle name="Normal 7 7 2 2 3 4" xfId="9643" xr:uid="{D3A9D7D1-86DD-4025-B4F2-15AC9112581B}"/>
    <cellStyle name="Normal 7 7 2 2 3 4 2" xfId="19566" xr:uid="{DFCDA35F-7A61-443C-BA14-4A3D74F9805A}"/>
    <cellStyle name="Normal 7 7 2 2 3 5" xfId="12184" xr:uid="{54F600C8-43A8-42A6-96E2-E7C8132248F6}"/>
    <cellStyle name="Normal 7 7 2 2 3 5 2" xfId="22399" xr:uid="{1199A709-5B20-41A9-8FD8-792A7E886A91}"/>
    <cellStyle name="Normal 7 7 2 2 3 6" xfId="25623" xr:uid="{F2D7C3AF-6E59-42C7-AD48-B97B45228F69}"/>
    <cellStyle name="Normal 7 7 2 2 3 7" xfId="14708" xr:uid="{C3CE8969-2D60-4578-B5CE-83E280A6E055}"/>
    <cellStyle name="Normal 7 7 2 2 4" xfId="2739" xr:uid="{61D2D80C-4766-49FB-B25B-712C84C08B9E}"/>
    <cellStyle name="Normal 7 7 2 2 4 2" xfId="7728" xr:uid="{CDAF3A59-E04C-41C7-B7B5-DA469F6DA239}"/>
    <cellStyle name="Normal 7 7 2 2 4 2 2" xfId="28785" xr:uid="{F9E18488-06B8-4C29-86F6-A111E1298FAD}"/>
    <cellStyle name="Normal 7 7 2 2 4 2 3" xfId="16731" xr:uid="{DD4EF253-D4CA-474F-B612-81C930BF2100}"/>
    <cellStyle name="Normal 7 7 2 2 4 3" xfId="6585" xr:uid="{3508F1BB-28E4-4B63-81A7-E6611116EB8E}"/>
    <cellStyle name="Normal 7 7 2 2 4 3 2" xfId="19564" xr:uid="{68FDA4A1-2EDE-4031-BE27-92A540BABDAD}"/>
    <cellStyle name="Normal 7 7 2 2 4 4" xfId="12182" xr:uid="{5CC0A848-F3D1-46C4-930E-4E4ACF81D663}"/>
    <cellStyle name="Normal 7 7 2 2 4 4 2" xfId="22397" xr:uid="{33ED89C6-B8E8-4887-A8A5-04C5566DBA40}"/>
    <cellStyle name="Normal 7 7 2 2 4 5" xfId="23369" xr:uid="{6E04CFC0-B293-491C-B286-E699F4F000F8}"/>
    <cellStyle name="Normal 7 7 2 2 4 6" xfId="14706" xr:uid="{0D1C12DF-84DE-4339-B68A-27085E8D5060}"/>
    <cellStyle name="Normal 7 7 2 2 5" xfId="4665" xr:uid="{07C160F9-5423-4045-AF1F-B0E21F9FAEBD}"/>
    <cellStyle name="Normal 7 7 2 2 5 2" xfId="7140" xr:uid="{03868EB6-81EE-4DD5-8285-7AF5BDA93273}"/>
    <cellStyle name="Normal 7 7 2 2 5 2 2" xfId="29434" xr:uid="{2EE44A55-00D1-4624-87DD-2402B7599A62}"/>
    <cellStyle name="Normal 7 7 2 2 5 2 3" xfId="19999" xr:uid="{21DF0DEC-B6DA-4784-A5D7-A3E9389084B1}"/>
    <cellStyle name="Normal 7 7 2 2 5 3" xfId="12614" xr:uid="{467707DD-13E3-4A2E-A938-F1BB5B95CF25}"/>
    <cellStyle name="Normal 7 7 2 2 5 3 2" xfId="22832" xr:uid="{4BEBCBB7-0337-4150-B58A-48DE10F42BEB}"/>
    <cellStyle name="Normal 7 7 2 2 5 4" xfId="24948" xr:uid="{8314EE03-4EC2-4144-8B0D-036DA0BDBEC7}"/>
    <cellStyle name="Normal 7 7 2 2 5 5" xfId="17166" xr:uid="{8CAE8346-01CE-4D78-990C-F9278BD7272C}"/>
    <cellStyle name="Normal 7 7 2 2 6" xfId="5534" xr:uid="{62176F23-E06C-4605-B760-2F6BDF247A40}"/>
    <cellStyle name="Normal 7 7 2 2 6 2" xfId="27186" xr:uid="{5005F908-0CCE-444A-8B50-B3E745F04547}"/>
    <cellStyle name="Normal 7 7 2 2 6 3" xfId="15415" xr:uid="{EF32040B-4027-4CA3-87E9-49D06E16F2D3}"/>
    <cellStyle name="Normal 7 7 2 2 7" xfId="8867" xr:uid="{B1EE7B1A-ABAD-4610-9251-45971381E561}"/>
    <cellStyle name="Normal 7 7 2 2 7 2" xfId="18248" xr:uid="{5D6BD1A7-61BF-4228-896B-DFBCF87A1FFE}"/>
    <cellStyle name="Normal 7 7 2 2 8" xfId="10936" xr:uid="{B8689067-1345-4E3F-A146-C19BBA6934C8}"/>
    <cellStyle name="Normal 7 7 2 2 8 2" xfId="21081" xr:uid="{5E6FC114-8B02-47D4-9DD7-7076562AA948}"/>
    <cellStyle name="Normal 7 7 2 2 9" xfId="23331" xr:uid="{0CF0F167-F079-47C3-A580-9D49E63A38C2}"/>
    <cellStyle name="Normal 7 7 2 3" xfId="2334" xr:uid="{34DBEA55-AA5D-4A9B-971A-C6EA180015B6}"/>
    <cellStyle name="Normal 7 7 2 3 2" xfId="2742" xr:uid="{E19FF706-99FB-4273-82A1-2E41A87935AF}"/>
    <cellStyle name="Normal 7 7 2 3 2 2" xfId="7730" xr:uid="{91C1D87A-FEB5-4212-ADCB-FAF423126065}"/>
    <cellStyle name="Normal 7 7 2 3 2 2 2" xfId="28592" xr:uid="{DAE4D485-F9EB-43BC-969B-055A4BA92E6F}"/>
    <cellStyle name="Normal 7 7 2 3 2 2 3" xfId="16734" xr:uid="{1F5F0064-E3C4-43F9-86C8-1B4D83B7B28C}"/>
    <cellStyle name="Normal 7 7 2 3 2 3" xfId="6588" xr:uid="{B09323C1-EBD6-43B1-A6B7-FB7724C6E5F1}"/>
    <cellStyle name="Normal 7 7 2 3 2 3 2" xfId="19567" xr:uid="{7597E8E2-E767-4D26-87CC-FA18F1C725FA}"/>
    <cellStyle name="Normal 7 7 2 3 2 4" xfId="12185" xr:uid="{D003BE99-10FC-4258-B2D1-FE23B00E05D9}"/>
    <cellStyle name="Normal 7 7 2 3 2 4 2" xfId="22400" xr:uid="{3F914728-36D5-49E4-9ECF-F361278F204F}"/>
    <cellStyle name="Normal 7 7 2 3 2 5" xfId="24865" xr:uid="{CDC044D8-6B60-438F-A1D1-680CB9C1C6DF}"/>
    <cellStyle name="Normal 7 7 2 3 2 6" xfId="14709" xr:uid="{BA83EA0F-FCFA-463C-9EC5-CA1A83C59F25}"/>
    <cellStyle name="Normal 7 7 2 3 3" xfId="4802" xr:uid="{153D9433-64F1-418A-84AD-EB970438DC4F}"/>
    <cellStyle name="Normal 7 7 2 3 3 2" xfId="10077" xr:uid="{FE66F9C3-DBA9-448D-ADF6-8892839A8A94}"/>
    <cellStyle name="Normal 7 7 2 3 3 2 2" xfId="29543" xr:uid="{6E04858D-F23B-4562-B53E-D4C812A323C2}"/>
    <cellStyle name="Normal 7 7 2 3 3 2 3" xfId="20136" xr:uid="{465E97C6-96AE-481C-B29B-0370DDA1B598}"/>
    <cellStyle name="Normal 7 7 2 3 3 3" xfId="12751" xr:uid="{74D7FF9F-20BD-4B08-96A1-77F8340FE53C}"/>
    <cellStyle name="Normal 7 7 2 3 3 3 2" xfId="22969" xr:uid="{CB4914A9-A56D-4F01-8D45-23AF64B640BE}"/>
    <cellStyle name="Normal 7 7 2 3 3 4" xfId="24165" xr:uid="{A952F7EA-29EC-443B-ACC0-6A04B152FA3B}"/>
    <cellStyle name="Normal 7 7 2 3 3 5" xfId="17303" xr:uid="{C13A38F0-E483-40DA-AA0E-89CEC01FAE2C}"/>
    <cellStyle name="Normal 7 7 2 3 4" xfId="6212" xr:uid="{1CF4CA73-BCC3-48BB-8339-AEE67B4C3E5E}"/>
    <cellStyle name="Normal 7 7 2 3 4 2" xfId="27604" xr:uid="{B10FF080-F346-4686-9FE1-4929F66DE294}"/>
    <cellStyle name="Normal 7 7 2 3 4 3" xfId="16124" xr:uid="{6A5B2383-44BD-48BC-9863-4FFBDF1327D9}"/>
    <cellStyle name="Normal 7 7 2 3 5" xfId="9432" xr:uid="{4E41CEFF-D93C-4A33-96FE-070435B89F33}"/>
    <cellStyle name="Normal 7 7 2 3 5 2" xfId="18957" xr:uid="{67B21820-2A22-4303-AAA5-5F7607EBA5A9}"/>
    <cellStyle name="Normal 7 7 2 3 6" xfId="11611" xr:uid="{6026A7CE-44FF-49DF-96F1-D028D1F47BA7}"/>
    <cellStyle name="Normal 7 7 2 3 6 2" xfId="21790" xr:uid="{39364E0D-032A-4FF8-A5F5-64379FA1BF87}"/>
    <cellStyle name="Normal 7 7 2 3 7" xfId="23830" xr:uid="{6489EF7A-1FE2-458E-9144-31C6E8C370F9}"/>
    <cellStyle name="Normal 7 7 2 3 8" xfId="13941" xr:uid="{BAC0F183-1E3B-49CB-81A3-0BEA84FE7841}"/>
    <cellStyle name="Normal 7 7 2 4" xfId="2743" xr:uid="{A8850384-AB9B-4380-87D3-4A20103017FF}"/>
    <cellStyle name="Normal 7 7 2 4 2" xfId="5003" xr:uid="{0F6FDB23-32F3-46CE-962B-49820673EABD}"/>
    <cellStyle name="Normal 7 7 2 4 2 2" xfId="10274" xr:uid="{91F76038-FC77-4632-98F8-D9D11FB3904E}"/>
    <cellStyle name="Normal 7 7 2 4 2 2 2" xfId="20368" xr:uid="{7B400D1F-3191-4F4A-A38C-4165BDD3118C}"/>
    <cellStyle name="Normal 7 7 2 4 2 3" xfId="12952" xr:uid="{7BCFD544-4FAF-4D06-8987-1E27AA19D2D3}"/>
    <cellStyle name="Normal 7 7 2 4 2 3 2" xfId="23201" xr:uid="{EC360D1E-0E0E-4BB5-BAAC-CE7794BDC951}"/>
    <cellStyle name="Normal 7 7 2 4 2 4" xfId="27169" xr:uid="{ADAA9826-4D29-493B-814D-012CFF2067CD}"/>
    <cellStyle name="Normal 7 7 2 4 2 5" xfId="17535" xr:uid="{4C692F40-23D6-48E6-A03C-366AC7C40035}"/>
    <cellStyle name="Normal 7 7 2 4 3" xfId="6589" xr:uid="{3EC895AC-5185-4392-AA98-5FEBC3894BA6}"/>
    <cellStyle name="Normal 7 7 2 4 3 2" xfId="16735" xr:uid="{E3059CC4-3492-4816-8AA9-28344AB73F78}"/>
    <cellStyle name="Normal 7 7 2 4 4" xfId="9644" xr:uid="{EE55CC76-1BE6-44B3-BF78-EE153C0C4D44}"/>
    <cellStyle name="Normal 7 7 2 4 4 2" xfId="19568" xr:uid="{85628F01-E334-4CC9-A7D1-6F0A0A439FBB}"/>
    <cellStyle name="Normal 7 7 2 4 5" xfId="12186" xr:uid="{4EA8E946-B747-4764-A0DD-AE732CB105DF}"/>
    <cellStyle name="Normal 7 7 2 4 5 2" xfId="22401" xr:uid="{CCCEB45F-3D83-476C-BC0B-2C02FF81A658}"/>
    <cellStyle name="Normal 7 7 2 4 6" xfId="25961" xr:uid="{EA5B76FB-C6D7-4945-8C95-DC344028AADB}"/>
    <cellStyle name="Normal 7 7 2 4 7" xfId="14710" xr:uid="{C4264D37-4F18-45AB-88CD-BDCA0D699A71}"/>
    <cellStyle name="Normal 7 7 2 5" xfId="2738" xr:uid="{4C5ADA9D-9546-40C3-9E1D-FE24C67767C7}"/>
    <cellStyle name="Normal 7 7 2 5 2" xfId="7727" xr:uid="{3BF938AD-9388-4BA3-9657-48A50CDDE804}"/>
    <cellStyle name="Normal 7 7 2 5 2 2" xfId="27852" xr:uid="{82BB8678-0A4A-4193-913D-0C216C9EDD8C}"/>
    <cellStyle name="Normal 7 7 2 5 2 3" xfId="16730" xr:uid="{48740C9F-9830-45BF-8FDA-A5E754C975C1}"/>
    <cellStyle name="Normal 7 7 2 5 3" xfId="6584" xr:uid="{6B7E64AB-C1B3-483F-89E2-8D252063F1CB}"/>
    <cellStyle name="Normal 7 7 2 5 3 2" xfId="19563" xr:uid="{3CF7714B-8528-474E-B77B-CEC739E65C72}"/>
    <cellStyle name="Normal 7 7 2 5 4" xfId="12181" xr:uid="{F17D0744-342E-4427-9733-CB238F8BE162}"/>
    <cellStyle name="Normal 7 7 2 5 4 2" xfId="22396" xr:uid="{E4C92314-EB2F-456C-879C-C812FE456DDF}"/>
    <cellStyle name="Normal 7 7 2 5 5" xfId="23664" xr:uid="{2FB327AB-C815-4671-B8F0-ACEADAA594E8}"/>
    <cellStyle name="Normal 7 7 2 5 6" xfId="14705" xr:uid="{B9C93FC7-49CD-4B2E-B6B1-ACFC0EDC2902}"/>
    <cellStyle name="Normal 7 7 2 6" xfId="3535" xr:uid="{FA7A98EB-E254-4F47-8CD0-8674D43D7239}"/>
    <cellStyle name="Normal 7 7 2 6 2" xfId="7139" xr:uid="{1AB42D75-A4A0-433A-8CDB-8EA03095F899}"/>
    <cellStyle name="Normal 7 7 2 6 2 2" xfId="27194" xr:uid="{19C8A507-E98A-4A89-8D55-767E4C5E6C54}"/>
    <cellStyle name="Normal 7 7 2 6 2 3" xfId="15827" xr:uid="{D672B7A0-9FF7-4320-A549-FB2A90C202F7}"/>
    <cellStyle name="Normal 7 7 2 6 3" xfId="9189" xr:uid="{EACDF169-6948-4114-B6CD-3F3F031416DA}"/>
    <cellStyle name="Normal 7 7 2 6 3 2" xfId="18660" xr:uid="{72854EEC-3561-4FD6-9015-1CA741AE2C2F}"/>
    <cellStyle name="Normal 7 7 2 6 4" xfId="11318" xr:uid="{05C9BE82-E9FD-4886-B460-73107D8A5F3D}"/>
    <cellStyle name="Normal 7 7 2 6 4 2" xfId="21493" xr:uid="{F115D566-6966-44B9-84F6-738271E06C92}"/>
    <cellStyle name="Normal 7 7 2 6 5" xfId="23422" xr:uid="{8D1834D1-18E3-41C6-A4E0-389106CE6034}"/>
    <cellStyle name="Normal 7 7 2 6 6" xfId="13545" xr:uid="{3DEAD72C-92AB-445B-8D78-CBC82B144D57}"/>
    <cellStyle name="Normal 7 7 2 7" xfId="3277" xr:uid="{2ABCED61-0650-4B7F-9A6A-C0BE36EA175B}"/>
    <cellStyle name="Normal 7 7 2 7 2" xfId="8965" xr:uid="{86FC773F-1F14-4EB5-B607-CB9EA4E6BC40}"/>
    <cellStyle name="Normal 7 7 2 7 2 2" xfId="18356" xr:uid="{DF0BA0BB-D390-419B-835B-D807BECC312A}"/>
    <cellStyle name="Normal 7 7 2 7 3" xfId="11038" xr:uid="{6EA478FE-F146-4014-979E-F71EC0596DB1}"/>
    <cellStyle name="Normal 7 7 2 7 3 2" xfId="21189" xr:uid="{7933AEC5-2FA0-4018-BF4E-012648B5AEF4}"/>
    <cellStyle name="Normal 7 7 2 7 4" xfId="25857" xr:uid="{22D5237C-3468-4CFD-AF2A-C96283F34A68}"/>
    <cellStyle name="Normal 7 7 2 7 5" xfId="15523" xr:uid="{AADD043E-64B0-450A-BF91-7C03993E716A}"/>
    <cellStyle name="Normal 7 7 2 8" xfId="4222" xr:uid="{E4BF4C1D-7516-4518-9D68-8E307398868D}"/>
    <cellStyle name="Normal 7 7 2 8 2" xfId="9671" xr:uid="{DB378E8A-B7B1-4E1E-9D55-75595A9584E5}"/>
    <cellStyle name="Normal 7 7 2 8 2 2" xfId="19618" xr:uid="{FB5CF1C9-794B-435F-B4C4-8CC11BA2AD49}"/>
    <cellStyle name="Normal 7 7 2 8 3" xfId="12235" xr:uid="{053E98B6-02DF-4AE1-B9EB-9303B7420A4D}"/>
    <cellStyle name="Normal 7 7 2 8 3 2" xfId="22451" xr:uid="{704BAAEB-1ACC-45B5-B713-339B77097181}"/>
    <cellStyle name="Normal 7 7 2 8 4" xfId="16785" xr:uid="{98BA00B1-FFD2-4E1D-A984-E56E20FBF6A7}"/>
    <cellStyle name="Normal 7 7 2 9" xfId="8223" xr:uid="{154C99BE-2AD2-4D74-8667-2CB832D6B548}"/>
    <cellStyle name="Normal 7 7 2 9 2" xfId="15414" xr:uid="{A398403C-851F-49CC-ADBF-31C60BAB089F}"/>
    <cellStyle name="Normal 7 7 3" xfId="1728" xr:uid="{00000000-0005-0000-0000-0000C0060000}"/>
    <cellStyle name="Normal 7 7 3 10" xfId="10937" xr:uid="{F4280F5D-3107-46EB-8E6A-74BEDCD4A58E}"/>
    <cellStyle name="Normal 7 7 3 10 2" xfId="21082" xr:uid="{27EFB946-1295-43F0-B3AE-3F02D5A9869D}"/>
    <cellStyle name="Normal 7 7 3 11" xfId="23244" xr:uid="{EE247309-E6B1-4950-9822-0D3542DA1C74}"/>
    <cellStyle name="Normal 7 7 3 12" xfId="13257" xr:uid="{4AE7A1FB-9BCC-4FFD-81A5-F0755A91E39E}"/>
    <cellStyle name="Normal 7 7 3 2" xfId="2336" xr:uid="{AA27B969-0125-41B6-B5A6-B0A3856C0544}"/>
    <cellStyle name="Normal 7 7 3 2 2" xfId="2745" xr:uid="{A6978B6E-25C6-4802-9721-D68BABBFDD93}"/>
    <cellStyle name="Normal 7 7 3 2 2 2" xfId="7732" xr:uid="{2DE7B757-BBA8-4D74-BD07-24801B72F35A}"/>
    <cellStyle name="Normal 7 7 3 2 2 2 2" xfId="26363" xr:uid="{616C61C9-F8A3-4BA7-A3D0-E10649010839}"/>
    <cellStyle name="Normal 7 7 3 2 2 2 3" xfId="16737" xr:uid="{F0382FE4-6D61-40BE-A35B-C7460FE66EEF}"/>
    <cellStyle name="Normal 7 7 3 2 2 3" xfId="6591" xr:uid="{5CE4A67A-2086-4F9C-B9AF-0CC06A6FF457}"/>
    <cellStyle name="Normal 7 7 3 2 2 3 2" xfId="19570" xr:uid="{FEC474B4-F5F5-4B2A-822E-01CB5D35679B}"/>
    <cellStyle name="Normal 7 7 3 2 2 4" xfId="12188" xr:uid="{0CA985BB-7861-4CB1-89E2-B59DA985AD09}"/>
    <cellStyle name="Normal 7 7 3 2 2 4 2" xfId="22403" xr:uid="{A6D93C58-3F51-4FD5-8A63-8F74C05F79A0}"/>
    <cellStyle name="Normal 7 7 3 2 2 5" xfId="24589" xr:uid="{075C1155-0DBA-430E-9812-1FBA27FB5B77}"/>
    <cellStyle name="Normal 7 7 3 2 2 6" xfId="14712" xr:uid="{C45F759B-87A1-4DC3-B14C-1BA44CFFF40E}"/>
    <cellStyle name="Normal 7 7 3 2 3" xfId="4804" xr:uid="{D6911DF8-D06A-4BB7-9388-8EC656264151}"/>
    <cellStyle name="Normal 7 7 3 2 3 2" xfId="10079" xr:uid="{AAE364DD-6560-43F3-BB86-6DED8F65144E}"/>
    <cellStyle name="Normal 7 7 3 2 3 2 2" xfId="29545" xr:uid="{7DF97EAC-85FC-40D4-9598-FC7D0F745B68}"/>
    <cellStyle name="Normal 7 7 3 2 3 2 3" xfId="20138" xr:uid="{FF5BBA63-7663-4200-A869-A5174DBCF9A9}"/>
    <cellStyle name="Normal 7 7 3 2 3 3" xfId="12753" xr:uid="{65DC9401-0944-4308-8490-D4D7131A11A6}"/>
    <cellStyle name="Normal 7 7 3 2 3 3 2" xfId="22971" xr:uid="{04D655BB-D916-4FA3-B02A-8C917A4C0E1B}"/>
    <cellStyle name="Normal 7 7 3 2 3 4" xfId="25047" xr:uid="{09C9181C-EB4B-431D-905C-44A98E8CE2A1}"/>
    <cellStyle name="Normal 7 7 3 2 3 5" xfId="17305" xr:uid="{3E716A48-E710-4C96-8D40-7114B00A9517}"/>
    <cellStyle name="Normal 7 7 3 2 4" xfId="6214" xr:uid="{351349CA-535F-446F-BC38-FF345A486B01}"/>
    <cellStyle name="Normal 7 7 3 2 4 2" xfId="27662" xr:uid="{214726C5-6A35-43CB-9841-23ECF4796A0F}"/>
    <cellStyle name="Normal 7 7 3 2 4 3" xfId="16126" xr:uid="{D2105596-AC5D-4190-95D2-843A4A6D0A08}"/>
    <cellStyle name="Normal 7 7 3 2 5" xfId="9434" xr:uid="{6DBCE61F-9D31-4372-A049-AB239CEA4C13}"/>
    <cellStyle name="Normal 7 7 3 2 5 2" xfId="18959" xr:uid="{BD67B8A1-CE31-4655-B115-173619C14B17}"/>
    <cellStyle name="Normal 7 7 3 2 6" xfId="11613" xr:uid="{F6454B40-A146-4B8F-98F8-515A60F91737}"/>
    <cellStyle name="Normal 7 7 3 2 6 2" xfId="21792" xr:uid="{8E2F9729-116D-41DA-87A2-A623BC90CE2C}"/>
    <cellStyle name="Normal 7 7 3 2 7" xfId="24807" xr:uid="{1E88538E-2437-45C3-9017-9C93D289A6AA}"/>
    <cellStyle name="Normal 7 7 3 2 8" xfId="13943" xr:uid="{B5F4BF0A-6DF1-4F3C-B510-3EDD6F7319D4}"/>
    <cellStyle name="Normal 7 7 3 3" xfId="2746" xr:uid="{8EF581CB-9C61-48DC-8460-1B0CB142D560}"/>
    <cellStyle name="Normal 7 7 3 3 2" xfId="5004" xr:uid="{BE2E3874-07AD-445C-9365-29B2882DF9A2}"/>
    <cellStyle name="Normal 7 7 3 3 2 2" xfId="10275" xr:uid="{8DCE8F41-B0D0-4546-A35C-F9588EA3A114}"/>
    <cellStyle name="Normal 7 7 3 3 2 2 2" xfId="29699" xr:uid="{CD22659B-549B-4F5E-943A-956F2B2959DF}"/>
    <cellStyle name="Normal 7 7 3 3 2 2 3" xfId="20369" xr:uid="{6CC9AFC5-13AF-46E6-BAD8-51A61858F54C}"/>
    <cellStyle name="Normal 7 7 3 3 2 3" xfId="12953" xr:uid="{B9B4BE1C-9F13-4BAE-A7F9-F8EA4D8E9B31}"/>
    <cellStyle name="Normal 7 7 3 3 2 3 2" xfId="23202" xr:uid="{2615DA6D-7169-48FE-A44A-A66FC77B9162}"/>
    <cellStyle name="Normal 7 7 3 3 2 4" xfId="23556" xr:uid="{9D3DE200-D6A7-426E-B04B-001EF9A3B7D3}"/>
    <cellStyle name="Normal 7 7 3 3 2 5" xfId="17536" xr:uid="{0B55A555-8B94-4AC5-9037-837FFB813358}"/>
    <cellStyle name="Normal 7 7 3 3 3" xfId="6592" xr:uid="{90BCE51D-F897-43CE-AB62-9563E6432A50}"/>
    <cellStyle name="Normal 7 7 3 3 3 2" xfId="27708" xr:uid="{7F659572-1473-4542-B5D3-C8E75571B3BD}"/>
    <cellStyle name="Normal 7 7 3 3 3 3" xfId="16738" xr:uid="{216A770C-38E5-4A16-97BE-29B99AD3128D}"/>
    <cellStyle name="Normal 7 7 3 3 4" xfId="9645" xr:uid="{AB69E9F1-281B-4194-8E75-ADE8C306BBD3}"/>
    <cellStyle name="Normal 7 7 3 3 4 2" xfId="19571" xr:uid="{69E60509-FEBC-4FEB-9521-D0A6D409EEFA}"/>
    <cellStyle name="Normal 7 7 3 3 5" xfId="12189" xr:uid="{EF977894-FA0B-4873-891F-D192E940CE46}"/>
    <cellStyle name="Normal 7 7 3 3 5 2" xfId="22404" xr:uid="{AF3DF51D-721A-478F-95A6-F12DB7AED152}"/>
    <cellStyle name="Normal 7 7 3 3 6" xfId="24683" xr:uid="{5871E1D9-B8C2-475D-BAAE-4C255F0DFC3B}"/>
    <cellStyle name="Normal 7 7 3 3 7" xfId="14713" xr:uid="{FB82668B-C3B4-49FA-A280-BDCFD59ED320}"/>
    <cellStyle name="Normal 7 7 3 4" xfId="2744" xr:uid="{7C1D8575-544C-4ECC-BC58-6D6627720CE4}"/>
    <cellStyle name="Normal 7 7 3 4 2" xfId="7731" xr:uid="{500B8F35-272B-4EB7-AA0B-0D4A8554AFC7}"/>
    <cellStyle name="Normal 7 7 3 4 2 2" xfId="28942" xr:uid="{2E683413-924A-40DC-B399-0EBF23C27400}"/>
    <cellStyle name="Normal 7 7 3 4 2 3" xfId="16736" xr:uid="{8FABCA7A-CA48-4088-9FCE-1823A7CB3376}"/>
    <cellStyle name="Normal 7 7 3 4 3" xfId="6590" xr:uid="{6FF682C5-22C8-417F-A63B-EFE118471252}"/>
    <cellStyle name="Normal 7 7 3 4 3 2" xfId="19569" xr:uid="{A100186A-B591-43C5-B45E-3723582D4ACD}"/>
    <cellStyle name="Normal 7 7 3 4 4" xfId="12187" xr:uid="{E8840958-E79C-478E-BA52-A0358B86C35E}"/>
    <cellStyle name="Normal 7 7 3 4 4 2" xfId="22402" xr:uid="{99B5AD81-FB77-4330-B2BA-DD02A388A3BB}"/>
    <cellStyle name="Normal 7 7 3 4 5" xfId="25710" xr:uid="{2F0C19D9-FE03-4D40-93EE-90969B6017F5}"/>
    <cellStyle name="Normal 7 7 3 4 6" xfId="14711" xr:uid="{23AE1167-7D88-4C3F-9DA0-9B0E6BB3B3BD}"/>
    <cellStyle name="Normal 7 7 3 5" xfId="3562" xr:uid="{9F3B1176-800E-403F-B93C-C1FC8106D8CC}"/>
    <cellStyle name="Normal 7 7 3 5 2" xfId="7141" xr:uid="{7288234B-4C8A-4E89-BFA1-5B4AE155F128}"/>
    <cellStyle name="Normal 7 7 3 5 2 2" xfId="27899" xr:uid="{E54734AB-75C9-41FF-A887-A883BB9BFDB7}"/>
    <cellStyle name="Normal 7 7 3 5 2 3" xfId="15870" xr:uid="{54682734-0D6A-4483-850F-0A855AFD5B9C}"/>
    <cellStyle name="Normal 7 7 3 5 3" xfId="9216" xr:uid="{5DF90F2D-4159-4062-B91B-9C4666615D8E}"/>
    <cellStyle name="Normal 7 7 3 5 3 2" xfId="18703" xr:uid="{621D592B-EE30-431E-8E60-87172D619369}"/>
    <cellStyle name="Normal 7 7 3 5 4" xfId="11359" xr:uid="{CAA51C90-B780-4220-AC89-620DA686D3B0}"/>
    <cellStyle name="Normal 7 7 3 5 4 2" xfId="21536" xr:uid="{A538119D-E72F-4DF0-BBB0-2FDD5C25FF6C}"/>
    <cellStyle name="Normal 7 7 3 5 5" xfId="23987" xr:uid="{39AFCC66-3C89-4D04-8DFE-2A4158C5F949}"/>
    <cellStyle name="Normal 7 7 3 5 6" xfId="13588" xr:uid="{8C1394A7-7026-43A0-8A2B-F6546F821BBD}"/>
    <cellStyle name="Normal 7 7 3 6" xfId="3425" xr:uid="{8863DDEB-B0B5-4BF4-9F80-0589A9F55FE6}"/>
    <cellStyle name="Normal 7 7 3 6 2" xfId="9080" xr:uid="{716F3898-C5A6-471F-9552-05FE4EA14007}"/>
    <cellStyle name="Normal 7 7 3 6 2 2" xfId="18528" xr:uid="{AA8B7DAC-24CE-4166-B59B-A363277EDD0B}"/>
    <cellStyle name="Normal 7 7 3 6 3" xfId="11186" xr:uid="{651B986E-928A-4F08-A2AF-F0F272504CF7}"/>
    <cellStyle name="Normal 7 7 3 6 3 2" xfId="21361" xr:uid="{060EFC6B-0201-4F4E-AE6C-3C9FA36D72C5}"/>
    <cellStyle name="Normal 7 7 3 6 4" xfId="25957" xr:uid="{DFC83475-2ADE-40A6-9D5D-466C0A58BA58}"/>
    <cellStyle name="Normal 7 7 3 6 5" xfId="15695" xr:uid="{30391255-C38E-4EA2-B73E-7A30607FED59}"/>
    <cellStyle name="Normal 7 7 3 7" xfId="4532" xr:uid="{73F96265-BED1-4D9A-979B-99C5971F56A6}"/>
    <cellStyle name="Normal 7 7 3 7 2" xfId="9889" xr:uid="{AD4EEBB9-AD1A-4337-8F40-F601EED1DDCD}"/>
    <cellStyle name="Normal 7 7 3 7 2 2" xfId="19866" xr:uid="{786D9DB6-3CC1-4DDB-A105-7097ECD283B1}"/>
    <cellStyle name="Normal 7 7 3 7 3" xfId="12481" xr:uid="{2763C5B2-846C-4724-AA00-55A303EC9397}"/>
    <cellStyle name="Normal 7 7 3 7 3 2" xfId="22699" xr:uid="{140CEC84-F6AE-439A-AE70-AC38A51DCBE4}"/>
    <cellStyle name="Normal 7 7 3 7 4" xfId="17033" xr:uid="{7DDC38BD-83B9-4107-875E-4461E18412C9}"/>
    <cellStyle name="Normal 7 7 3 8" xfId="8224" xr:uid="{D9E0E805-6100-408C-A138-3390CD4ACCB6}"/>
    <cellStyle name="Normal 7 7 3 8 2" xfId="15416" xr:uid="{EC1868D2-E7E0-4153-BF5B-E4E58F77A789}"/>
    <cellStyle name="Normal 7 7 3 9" xfId="8868" xr:uid="{92C2E4D1-BD6E-4926-B3B2-088AEF340CB4}"/>
    <cellStyle name="Normal 7 7 3 9 2" xfId="18249" xr:uid="{97DDF6D2-79DB-41D4-A675-5D14B132EB02}"/>
    <cellStyle name="Normal 7 7 4" xfId="1729" xr:uid="{00000000-0005-0000-0000-0000C1060000}"/>
    <cellStyle name="Normal 7 7 4 2" xfId="2747" xr:uid="{EC574980-8695-4D37-BFD6-2BB5D87C5E6D}"/>
    <cellStyle name="Normal 7 7 4 2 2" xfId="7733" xr:uid="{E9D2E576-0FC0-4318-847F-DE32DD5BC380}"/>
    <cellStyle name="Normal 7 7 4 2 2 2" xfId="28171" xr:uid="{6B91A1B9-6D54-48BD-BD04-D95DD6CC05A3}"/>
    <cellStyle name="Normal 7 7 4 2 2 3" xfId="16739" xr:uid="{F2A1B1E0-ED89-4708-8F93-E66E3671A4A3}"/>
    <cellStyle name="Normal 7 7 4 2 3" xfId="6593" xr:uid="{3ADFB45A-2F1F-4E24-B598-FFC921423055}"/>
    <cellStyle name="Normal 7 7 4 2 3 2" xfId="19572" xr:uid="{78832824-CE31-4511-AF9D-C0307DD2922E}"/>
    <cellStyle name="Normal 7 7 4 2 4" xfId="12190" xr:uid="{F5D7D539-17CC-4A5F-BC4C-29032C8001E0}"/>
    <cellStyle name="Normal 7 7 4 2 4 2" xfId="22405" xr:uid="{7DEAF3C8-1027-4F00-A342-B4382C5EA0CE}"/>
    <cellStyle name="Normal 7 7 4 2 5" xfId="25358" xr:uid="{BCC3466F-3BB1-4B51-97C5-5E7CA56235A6}"/>
    <cellStyle name="Normal 7 7 4 2 6" xfId="14714" xr:uid="{BB9A9390-5D29-4285-BF0F-143113FF31F2}"/>
    <cellStyle name="Normal 7 7 4 3" xfId="3721" xr:uid="{32BC5418-5D38-45DC-A684-0825335424F9}"/>
    <cellStyle name="Normal 7 7 4 3 2" xfId="8354" xr:uid="{632C0C24-1FF4-4CB1-BCE4-B64F68B2564B}"/>
    <cellStyle name="Normal 7 7 4 3 2 2" xfId="28326" xr:uid="{36507FB7-6614-4392-A7E6-0ACB6ACDD5C9}"/>
    <cellStyle name="Normal 7 7 4 3 2 3" xfId="16123" xr:uid="{5B36A129-5217-4F02-8DFF-4C17C8FBC15A}"/>
    <cellStyle name="Normal 7 7 4 3 3" xfId="9431" xr:uid="{B272D66E-9550-42A8-9F5A-B23BBDB504AA}"/>
    <cellStyle name="Normal 7 7 4 3 3 2" xfId="18956" xr:uid="{81F3EEDA-DF91-47A8-A6AC-2EF04614EA3E}"/>
    <cellStyle name="Normal 7 7 4 3 4" xfId="11610" xr:uid="{03F76BE3-68F6-48EA-99ED-BD6CC01E3ACF}"/>
    <cellStyle name="Normal 7 7 4 3 4 2" xfId="21789" xr:uid="{0C75D330-B7C3-4C85-80FB-CE46BAD30DB6}"/>
    <cellStyle name="Normal 7 7 4 3 5" xfId="25068" xr:uid="{F69A7A8A-6901-4E3F-940B-DC150480CEC8}"/>
    <cellStyle name="Normal 7 7 4 3 6" xfId="13940" xr:uid="{58DE5C24-8154-4245-AB49-4B10B3F6EB49}"/>
    <cellStyle name="Normal 7 7 4 4" xfId="4654" xr:uid="{7E680077-6F63-4971-AE56-FDED3732900C}"/>
    <cellStyle name="Normal 7 7 4 4 2" xfId="9974" xr:uid="{CD2B6380-6A24-4C6A-81AC-25C1F425E830}"/>
    <cellStyle name="Normal 7 7 4 4 2 2" xfId="19988" xr:uid="{D7EEC0D6-C495-4C43-82C5-1F53CE8EAC76}"/>
    <cellStyle name="Normal 7 7 4 4 3" xfId="12603" xr:uid="{01A57723-DBF2-480D-9504-7D028ADED2ED}"/>
    <cellStyle name="Normal 7 7 4 4 3 2" xfId="22821" xr:uid="{5585BEF4-0FE7-40D2-AA4A-ED14FF7D7720}"/>
    <cellStyle name="Normal 7 7 4 4 4" xfId="23426" xr:uid="{4FEC155B-82FF-4BA8-BA77-70BE09CC0575}"/>
    <cellStyle name="Normal 7 7 4 4 5" xfId="17155" xr:uid="{0C1E9829-62BF-48E0-BF0A-85A067C5EEB3}"/>
    <cellStyle name="Normal 7 7 4 5" xfId="8225" xr:uid="{AB7467B4-85C0-4DFC-A616-E7E13BDB63FC}"/>
    <cellStyle name="Normal 7 7 4 5 2" xfId="15417" xr:uid="{5F792EC5-7668-420B-B2FF-B8FF91A4B68E}"/>
    <cellStyle name="Normal 7 7 4 6" xfId="8869" xr:uid="{38F7C66F-AA42-48CB-8AF6-90DD3C8DF49A}"/>
    <cellStyle name="Normal 7 7 4 6 2" xfId="18250" xr:uid="{F78EF012-99F1-4C14-A7F2-B4D0DE0A0D99}"/>
    <cellStyle name="Normal 7 7 4 7" xfId="10938" xr:uid="{735E1BA0-450F-42EB-A569-3A067954D6AE}"/>
    <cellStyle name="Normal 7 7 4 7 2" xfId="21083" xr:uid="{BFAAB536-59FE-4C8C-82E2-64D96F054700}"/>
    <cellStyle name="Normal 7 7 4 8" xfId="24794" xr:uid="{073BCA39-DFA1-464C-9062-684C22560B41}"/>
    <cellStyle name="Normal 7 7 4 9" xfId="13415" xr:uid="{29749101-16E9-4A4B-9A38-6F204C0E6A7E}"/>
    <cellStyle name="Normal 7 7 5" xfId="2333" xr:uid="{3B6861EC-CEA0-4E19-BD2B-58D5DB7B15F7}"/>
    <cellStyle name="Normal 7 7 5 2" xfId="5005" xr:uid="{416852C3-A221-4617-BAD6-BB91B7CCC0DC}"/>
    <cellStyle name="Normal 7 7 5 2 2" xfId="10276" xr:uid="{9E51EF69-F889-479F-A4E0-0E2EC03461FE}"/>
    <cellStyle name="Normal 7 7 5 2 2 2" xfId="29700" xr:uid="{FED600D1-EEF6-47B4-97B6-67EBE3CC932D}"/>
    <cellStyle name="Normal 7 7 5 2 2 3" xfId="20370" xr:uid="{59D3878A-FA7A-45CC-8258-C1D59FCF6D26}"/>
    <cellStyle name="Normal 7 7 5 2 3" xfId="12954" xr:uid="{D58555D5-403C-41D5-9ECC-49F4D8AB7BC6}"/>
    <cellStyle name="Normal 7 7 5 2 3 2" xfId="23203" xr:uid="{86BA027D-0E4A-4821-B4BA-879FDA623540}"/>
    <cellStyle name="Normal 7 7 5 2 4" xfId="23985" xr:uid="{E6042E7E-FFD9-4A2E-B359-33572DAF53FB}"/>
    <cellStyle name="Normal 7 7 5 2 5" xfId="17537" xr:uid="{B28824A4-3D76-49E9-8DD8-AF071F5F4A2F}"/>
    <cellStyle name="Normal 7 7 5 3" xfId="6211" xr:uid="{FCC5C8B8-5EDF-4DB4-B860-1813F9C946D4}"/>
    <cellStyle name="Normal 7 7 5 3 2" xfId="28074" xr:uid="{5068EBA7-7DBB-43D4-A49C-6B8D0883A063}"/>
    <cellStyle name="Normal 7 7 5 3 3" xfId="16740" xr:uid="{26DEE719-C50F-42C3-AA22-96F26BFAAAF1}"/>
    <cellStyle name="Normal 7 7 5 4" xfId="9646" xr:uid="{0D73795C-F2A7-4C22-B48E-DC154BB786E6}"/>
    <cellStyle name="Normal 7 7 5 4 2" xfId="19573" xr:uid="{E96FE56C-A3B4-4F65-BB47-91099CE6D5D2}"/>
    <cellStyle name="Normal 7 7 5 5" xfId="12191" xr:uid="{33CC9CA0-4E10-4F92-8924-0FDC9ACE9EA5}"/>
    <cellStyle name="Normal 7 7 5 5 2" xfId="22406" xr:uid="{BD5EB62F-B5BA-4785-813A-84F5B1F54D7B}"/>
    <cellStyle name="Normal 7 7 5 6" xfId="24573" xr:uid="{910D8F4A-1763-4BBD-AABA-6A1B4FB36D3B}"/>
    <cellStyle name="Normal 7 7 5 7" xfId="14715" xr:uid="{A50306A3-0E3C-4EBD-B304-2B5FE6AEC845}"/>
    <cellStyle name="Normal 7 7 6" xfId="2425" xr:uid="{3E404AB5-38E6-4846-AF64-02F2E307C981}"/>
    <cellStyle name="Normal 7 7 6 2" xfId="7500" xr:uid="{762975B7-AFE2-49CF-8772-EDD0300F7995}"/>
    <cellStyle name="Normal 7 7 6 2 2" xfId="27069" xr:uid="{60EA2710-7DF7-4B6A-9838-533739FD8B26}"/>
    <cellStyle name="Normal 7 7 6 2 3" xfId="16236" xr:uid="{1C6CF568-DFF4-4853-A370-E971B875F4BA}"/>
    <cellStyle name="Normal 7 7 6 3" xfId="6273" xr:uid="{FB843953-D23A-4ED5-BCB3-A96BF9FCF5E7}"/>
    <cellStyle name="Normal 7 7 6 3 2" xfId="19069" xr:uid="{FE6F3911-4AFF-4551-9DA1-05299C3048E7}"/>
    <cellStyle name="Normal 7 7 6 4" xfId="11714" xr:uid="{2C97B09E-5C8B-4D5F-9151-E4012FD693A0}"/>
    <cellStyle name="Normal 7 7 6 4 2" xfId="21902" xr:uid="{1AC1F463-234E-4B45-A153-3203DB6BB172}"/>
    <cellStyle name="Normal 7 7 6 5" xfId="23579" xr:uid="{F330DDF8-C614-486F-9DD0-E1719DD0D81F}"/>
    <cellStyle name="Normal 7 7 6 6" xfId="14113" xr:uid="{1FCF41FF-0298-4896-8453-D3102034FFE5}"/>
    <cellStyle name="Normal 7 7 7" xfId="3485" xr:uid="{81725073-7735-402A-A205-0F7830FED512}"/>
    <cellStyle name="Normal 7 7 7 2" xfId="7138" xr:uid="{449C8FCE-C9F8-43A4-BEF2-E99008C08B92}"/>
    <cellStyle name="Normal 7 7 7 2 2" xfId="28460" xr:uid="{AD6523A6-D3FD-4EE7-B0D8-5F8AE1E3B3A9}"/>
    <cellStyle name="Normal 7 7 7 2 3" xfId="15767" xr:uid="{FBD83E6C-9CFA-4FAF-A086-3F97E8AA6F80}"/>
    <cellStyle name="Normal 7 7 7 3" xfId="9139" xr:uid="{D85DB2CB-49D8-4ACE-81A8-A402D76CBA1A}"/>
    <cellStyle name="Normal 7 7 7 3 2" xfId="18600" xr:uid="{E18F66B0-0E01-4858-84EC-0E33FFEE44BB}"/>
    <cellStyle name="Normal 7 7 7 4" xfId="11258" xr:uid="{8DEF0EE6-1B05-45D3-A21F-967C7595790B}"/>
    <cellStyle name="Normal 7 7 7 4 2" xfId="21433" xr:uid="{19D1A97F-1820-4F20-9E20-6F1E56325F01}"/>
    <cellStyle name="Normal 7 7 7 5" xfId="23893" xr:uid="{07537739-FAAA-46FC-8C97-1869DE27B44C}"/>
    <cellStyle name="Normal 7 7 7 6" xfId="13485" xr:uid="{FE583520-365A-4243-9C9B-7D63382A6B8B}"/>
    <cellStyle name="Normal 7 7 8" xfId="3217" xr:uid="{531FFE81-43FF-4821-B032-5D27CA905AAF}"/>
    <cellStyle name="Normal 7 7 8 2" xfId="8905" xr:uid="{46D427BB-E398-4A11-A41A-C91E6D222E58}"/>
    <cellStyle name="Normal 7 7 8 2 2" xfId="18296" xr:uid="{55CD5997-20FD-4CC5-A10E-524B9DF0AB04}"/>
    <cellStyle name="Normal 7 7 8 3" xfId="10978" xr:uid="{B9EA1B9F-CBD5-4BFE-8747-F867E0D0BA5D}"/>
    <cellStyle name="Normal 7 7 8 3 2" xfId="21129" xr:uid="{E0217C5C-BD88-4658-8B81-4BCE24BEA1DE}"/>
    <cellStyle name="Normal 7 7 8 4" xfId="25534" xr:uid="{272A2321-A476-42D2-9CE1-E84C831FFBE1}"/>
    <cellStyle name="Normal 7 7 8 5" xfId="15463" xr:uid="{C56EDDDA-FC6F-41B6-AF70-8A1E437227E3}"/>
    <cellStyle name="Normal 7 7 9" xfId="4512" xr:uid="{BC978301-E277-4502-883A-0036CF84BC35}"/>
    <cellStyle name="Normal 7 7 9 2" xfId="9874" xr:uid="{F29F3180-71CA-4E50-AD0D-48D1BEFEBEF0}"/>
    <cellStyle name="Normal 7 7 9 2 2" xfId="19851" xr:uid="{261C4DB1-6C3D-4E87-A03E-E7F4EAD52C01}"/>
    <cellStyle name="Normal 7 7 9 3" xfId="12466" xr:uid="{5A5FEA14-39BD-4F91-B0B5-38927FA73340}"/>
    <cellStyle name="Normal 7 7 9 3 2" xfId="22684" xr:uid="{CD942DC0-059B-4CFB-AEDA-62B7CF8B3105}"/>
    <cellStyle name="Normal 7 7 9 4" xfId="17018" xr:uid="{E91986AC-875F-40F9-A8D4-AAC6251C8079}"/>
    <cellStyle name="Normal 7 8" xfId="1730" xr:uid="{00000000-0005-0000-0000-0000C2060000}"/>
    <cellStyle name="Normal 7 8 10" xfId="8226" xr:uid="{14546DE0-68A6-4851-A1DC-1EB553B5CD3D}"/>
    <cellStyle name="Normal 7 8 10 2" xfId="15418" xr:uid="{CFBA0D04-E3BD-433B-8DBB-2B4755E22CB8}"/>
    <cellStyle name="Normal 7 8 11" xfId="8870" xr:uid="{1BE98206-6345-4F9F-B918-F2410AD32A88}"/>
    <cellStyle name="Normal 7 8 11 2" xfId="18251" xr:uid="{03F2B8C9-5BB1-47AD-A13F-804A1BC86CBC}"/>
    <cellStyle name="Normal 7 8 12" xfId="10939" xr:uid="{07DA34A4-0D21-49CC-BA04-BB600842BCBC}"/>
    <cellStyle name="Normal 7 8 12 2" xfId="21084" xr:uid="{DAD002D4-A823-432D-B52B-DE4B08AB9F2E}"/>
    <cellStyle name="Normal 7 8 13" xfId="24264" xr:uid="{596A8F7A-F66F-48D8-8A0B-47CD15D5BAF8}"/>
    <cellStyle name="Normal 7 8 14" xfId="13057" xr:uid="{88628741-A4E3-4E2F-BEE5-CCB73E02F323}"/>
    <cellStyle name="Normal 7 8 2" xfId="1731" xr:uid="{00000000-0005-0000-0000-0000C3060000}"/>
    <cellStyle name="Normal 7 8 2 10" xfId="10940" xr:uid="{7EA055F6-2D1E-45BE-B228-58E28CBF5C38}"/>
    <cellStyle name="Normal 7 8 2 10 2" xfId="21085" xr:uid="{BC49057E-7E5E-4FED-B07E-2745E4B9EE6C}"/>
    <cellStyle name="Normal 7 8 2 11" xfId="23572" xr:uid="{8025156C-9517-4FB7-9C1C-4DFA39D057DD}"/>
    <cellStyle name="Normal 7 8 2 12" xfId="13258" xr:uid="{90E25D79-B30A-4D80-8781-44DC80490018}"/>
    <cellStyle name="Normal 7 8 2 2" xfId="1732" xr:uid="{00000000-0005-0000-0000-0000C4060000}"/>
    <cellStyle name="Normal 7 8 2 2 2" xfId="2339" xr:uid="{D55F2C84-5439-4507-A009-185512E799E7}"/>
    <cellStyle name="Normal 7 8 2 2 2 2" xfId="7455" xr:uid="{1D1F6C4F-1D36-4118-8C48-F9D31FD08B5D}"/>
    <cellStyle name="Normal 7 8 2 2 2 2 2" xfId="28173" xr:uid="{161E47A0-03F8-48D8-ACD5-0EB0F9C16B94}"/>
    <cellStyle name="Normal 7 8 2 2 2 2 3" xfId="28336" xr:uid="{6432E101-982F-4986-A380-7D84F0464A31}"/>
    <cellStyle name="Normal 7 8 2 2 2 2 4" xfId="16742" xr:uid="{2F74559A-2752-4B58-85EF-F2C00E7DE7EE}"/>
    <cellStyle name="Normal 7 8 2 2 2 3" xfId="6217" xr:uid="{D1FEE13F-8E55-4BE4-8E05-9D45B92B614F}"/>
    <cellStyle name="Normal 7 8 2 2 2 3 2" xfId="29304" xr:uid="{8F4411F8-127E-4343-BD9B-89264CF45515}"/>
    <cellStyle name="Normal 7 8 2 2 2 3 3" xfId="19575" xr:uid="{8D85CEE0-312D-4C5C-91F0-0C0DCAEB35CF}"/>
    <cellStyle name="Normal 7 8 2 2 2 4" xfId="12193" xr:uid="{AE90828B-6A17-4904-B289-FFE4512FB3D3}"/>
    <cellStyle name="Normal 7 8 2 2 2 4 2" xfId="22408" xr:uid="{47B8DB3D-EFF1-4491-B194-78DB9DCA556C}"/>
    <cellStyle name="Normal 7 8 2 2 2 5" xfId="23603" xr:uid="{4B2B63CB-DD9D-4650-A6F4-F0589DF8AC79}"/>
    <cellStyle name="Normal 7 8 2 2 2 6" xfId="14717" xr:uid="{E33FF4DB-1634-4FCC-A664-2E7DA005853A}"/>
    <cellStyle name="Normal 7 8 2 2 3" xfId="4806" xr:uid="{45E371FD-27F8-407C-BD15-C9900BEC0B56}"/>
    <cellStyle name="Normal 7 8 2 2 3 2" xfId="7144" xr:uid="{FFF72702-5988-42C7-98BC-20D6340964FB}"/>
    <cellStyle name="Normal 7 8 2 2 3 2 2" xfId="29547" xr:uid="{D0CD5D8A-1FBB-4F5B-9667-03F41900845D}"/>
    <cellStyle name="Normal 7 8 2 2 3 2 3" xfId="20140" xr:uid="{E8B66A46-9F3F-4030-ABB8-6E44520CF85E}"/>
    <cellStyle name="Normal 7 8 2 2 3 3" xfId="12755" xr:uid="{27DA04AF-B699-450D-8E0B-4519A3E6CD61}"/>
    <cellStyle name="Normal 7 8 2 2 3 3 2" xfId="22973" xr:uid="{EEA69EB2-AC56-49A0-AE7B-F46753814E88}"/>
    <cellStyle name="Normal 7 8 2 2 3 4" xfId="23661" xr:uid="{A27E91B1-3974-4E27-8806-50B0FB89F1A4}"/>
    <cellStyle name="Normal 7 8 2 2 3 5" xfId="17307" xr:uid="{A92BFE72-8BF8-4501-BCB8-455A3EB053EC}"/>
    <cellStyle name="Normal 7 8 2 2 4" xfId="5535" xr:uid="{2CD36C8D-6781-478E-8AD0-D4A756D099B0}"/>
    <cellStyle name="Normal 7 8 2 2 4 2" xfId="26633" xr:uid="{CF8253C8-2C5A-427C-A42B-6A24A5FD91E8}"/>
    <cellStyle name="Normal 7 8 2 2 4 3" xfId="15420" xr:uid="{44E3EFF7-F09D-4072-8275-70A2DB3F3EB9}"/>
    <cellStyle name="Normal 7 8 2 2 5" xfId="8872" xr:uid="{188A7E86-A062-4DBE-A291-FBD881F8EEB1}"/>
    <cellStyle name="Normal 7 8 2 2 5 2" xfId="18253" xr:uid="{15F18D4A-2FAA-4BBC-8119-9FB61A89CF75}"/>
    <cellStyle name="Normal 7 8 2 2 6" xfId="10941" xr:uid="{849BA26D-9034-4947-9846-E398A5E65253}"/>
    <cellStyle name="Normal 7 8 2 2 6 2" xfId="21086" xr:uid="{8ED695D2-BAD9-4B9F-864F-BA1938B0499D}"/>
    <cellStyle name="Normal 7 8 2 2 7" xfId="24245" xr:uid="{B483F5AC-A837-40D4-B4F7-5648BD666199}"/>
    <cellStyle name="Normal 7 8 2 2 8" xfId="13945" xr:uid="{A3A5BA0D-25ED-4F8E-ADAD-6D0B2A7C7455}"/>
    <cellStyle name="Normal 7 8 2 3" xfId="2338" xr:uid="{A077508A-1EB2-4EA7-A2A1-77B219C666D8}"/>
    <cellStyle name="Normal 7 8 2 3 2" xfId="5006" xr:uid="{1860CC63-D7F9-43FA-99C0-631DBC357982}"/>
    <cellStyle name="Normal 7 8 2 3 2 2" xfId="10277" xr:uid="{6633F96B-8EFC-4111-80A7-1C8AED758E91}"/>
    <cellStyle name="Normal 7 8 2 3 2 2 2" xfId="29701" xr:uid="{DA1C0305-EEBA-4BD1-82AD-B778158E0496}"/>
    <cellStyle name="Normal 7 8 2 3 2 2 3" xfId="20371" xr:uid="{F8947076-7856-4350-BE2D-C8FBC4BF1489}"/>
    <cellStyle name="Normal 7 8 2 3 2 3" xfId="12955" xr:uid="{CDA4A081-81A8-4FCF-A28A-9B9B64F31522}"/>
    <cellStyle name="Normal 7 8 2 3 2 3 2" xfId="23204" xr:uid="{795947A2-05CE-4F29-89D0-A0CB178644C7}"/>
    <cellStyle name="Normal 7 8 2 3 2 4" xfId="25923" xr:uid="{EB8140CE-E7BB-40EA-A29B-1CB2E4D3AB9B}"/>
    <cellStyle name="Normal 7 8 2 3 2 5" xfId="17538" xr:uid="{E95DE94D-3F17-43AF-9100-BC5E7C96E932}"/>
    <cellStyle name="Normal 7 8 2 3 3" xfId="6216" xr:uid="{A7CF7580-AD15-47A0-99C8-8E3F9EFF729F}"/>
    <cellStyle name="Normal 7 8 2 3 3 2" xfId="27392" xr:uid="{CBB33196-9155-4F2A-82DC-17E75E9042DF}"/>
    <cellStyle name="Normal 7 8 2 3 3 3" xfId="16743" xr:uid="{5F3AB418-A2FA-4933-B6E0-0BEFF4F27058}"/>
    <cellStyle name="Normal 7 8 2 3 4" xfId="9647" xr:uid="{C9A34D58-8810-4673-8835-EAABA4787F49}"/>
    <cellStyle name="Normal 7 8 2 3 4 2" xfId="19576" xr:uid="{71110415-0A70-4E16-B464-00ABC73328BB}"/>
    <cellStyle name="Normal 7 8 2 3 5" xfId="12194" xr:uid="{3D49BB66-DF54-47AD-84CD-5BE757203F3D}"/>
    <cellStyle name="Normal 7 8 2 3 5 2" xfId="22409" xr:uid="{6B5E7DDD-D3F4-4D24-9EE8-3A24E688B75C}"/>
    <cellStyle name="Normal 7 8 2 3 6" xfId="24226" xr:uid="{D10362BE-646E-482F-A5FA-56B72F5BF83B}"/>
    <cellStyle name="Normal 7 8 2 3 7" xfId="14718" xr:uid="{D9BB31F5-F461-4172-942A-16F0C08CED51}"/>
    <cellStyle name="Normal 7 8 2 4" xfId="2748" xr:uid="{FEF87DE0-B7F7-429E-8B3C-D44D1EFBB9D7}"/>
    <cellStyle name="Normal 7 8 2 4 2" xfId="7734" xr:uid="{60CA31F8-0F74-4301-BDD6-C32D8D9D61A1}"/>
    <cellStyle name="Normal 7 8 2 4 2 2" xfId="27787" xr:uid="{4C03F0B1-2447-4931-8BB3-E9518B08BD9A}"/>
    <cellStyle name="Normal 7 8 2 4 2 3" xfId="16741" xr:uid="{926139C7-EA57-4275-828E-F4697C525E6A}"/>
    <cellStyle name="Normal 7 8 2 4 3" xfId="6594" xr:uid="{6A36A985-DCEA-485E-B9DD-1079E397ABFC}"/>
    <cellStyle name="Normal 7 8 2 4 3 2" xfId="19574" xr:uid="{22F36475-5893-4FE0-B3B1-2C30C98210C8}"/>
    <cellStyle name="Normal 7 8 2 4 4" xfId="12192" xr:uid="{65001B3B-6EDB-46AB-9950-2A885F69AB4A}"/>
    <cellStyle name="Normal 7 8 2 4 4 2" xfId="22407" xr:uid="{E03381B6-3579-46B0-BB1C-FAA0208623FB}"/>
    <cellStyle name="Normal 7 8 2 4 5" xfId="24806" xr:uid="{36AA8A00-9ECF-4008-89DF-0298BA614997}"/>
    <cellStyle name="Normal 7 8 2 4 6" xfId="14716" xr:uid="{62F4F859-D8F3-4D99-88CD-F2C2FA8D3E16}"/>
    <cellStyle name="Normal 7 8 2 5" xfId="3509" xr:uid="{AC13805B-9CBE-4567-A222-D8028CCC9ADF}"/>
    <cellStyle name="Normal 7 8 2 5 2" xfId="7143" xr:uid="{E7340F05-602B-48B8-BDE9-9959D2A17433}"/>
    <cellStyle name="Normal 7 8 2 5 2 2" xfId="27767" xr:uid="{DB5E9CA0-FEE8-4D06-A170-62E591A16334}"/>
    <cellStyle name="Normal 7 8 2 5 2 3" xfId="15801" xr:uid="{0715B46E-1792-45E0-A7B2-D639EE90B0D7}"/>
    <cellStyle name="Normal 7 8 2 5 3" xfId="9163" xr:uid="{7F1D0D13-C2DB-4D8A-9E2F-02CC205F5551}"/>
    <cellStyle name="Normal 7 8 2 5 3 2" xfId="18634" xr:uid="{06F7C2ED-38F0-467A-A1F6-6BB6297DA8BB}"/>
    <cellStyle name="Normal 7 8 2 5 4" xfId="11292" xr:uid="{5E7F8344-AD74-462F-8CD4-8FEA38EEC2F5}"/>
    <cellStyle name="Normal 7 8 2 5 4 2" xfId="21467" xr:uid="{775363D7-1028-4A1E-A6D3-305FAC81C6BC}"/>
    <cellStyle name="Normal 7 8 2 5 5" xfId="24194" xr:uid="{16CB9E97-6033-4F62-8448-A6E1BDA01E31}"/>
    <cellStyle name="Normal 7 8 2 5 6" xfId="13519" xr:uid="{EC138ED3-264B-4366-93F7-E7CEF4A1F7CB}"/>
    <cellStyle name="Normal 7 8 2 6" xfId="3426" xr:uid="{2AFA8561-96DF-48A5-A416-4BCF73F89B6F}"/>
    <cellStyle name="Normal 7 8 2 6 2" xfId="9081" xr:uid="{24F119B9-0623-4632-A46E-F984A5DD9CE5}"/>
    <cellStyle name="Normal 7 8 2 6 2 2" xfId="18529" xr:uid="{AB2C3778-9D3D-4BBB-9E7E-790BE7EBF2B0}"/>
    <cellStyle name="Normal 7 8 2 6 3" xfId="11187" xr:uid="{347BB180-9D98-4890-89FB-518CD7C411F7}"/>
    <cellStyle name="Normal 7 8 2 6 3 2" xfId="21362" xr:uid="{042E59F6-009A-4FD3-8864-A7A2078C8A1D}"/>
    <cellStyle name="Normal 7 8 2 6 4" xfId="23518" xr:uid="{C577B156-C79F-4934-941F-EA8915BAC58C}"/>
    <cellStyle name="Normal 7 8 2 6 5" xfId="15696" xr:uid="{0EE1D154-0342-46A7-8039-35249FAE6971}"/>
    <cellStyle name="Normal 7 8 2 7" xfId="4533" xr:uid="{F0A1DFD6-3E59-44E7-B9FD-D8A811CEABEB}"/>
    <cellStyle name="Normal 7 8 2 7 2" xfId="9890" xr:uid="{AAB74F89-9671-4804-9007-6DB70B164DB3}"/>
    <cellStyle name="Normal 7 8 2 7 2 2" xfId="19867" xr:uid="{D425B4DD-FB7A-41B1-A867-217DADBE162C}"/>
    <cellStyle name="Normal 7 8 2 7 3" xfId="12482" xr:uid="{C84E0035-9690-43E2-AE13-DDCEED24FB51}"/>
    <cellStyle name="Normal 7 8 2 7 3 2" xfId="22700" xr:uid="{6C16462D-2A77-4718-9F35-C99A30722916}"/>
    <cellStyle name="Normal 7 8 2 7 4" xfId="17034" xr:uid="{48C7A5E4-DC4B-423F-AF9C-3CDBA54C2A36}"/>
    <cellStyle name="Normal 7 8 2 8" xfId="8227" xr:uid="{95FB414E-8A97-46D3-A77F-76DD9FB55B75}"/>
    <cellStyle name="Normal 7 8 2 8 2" xfId="15419" xr:uid="{92F0F54B-9326-4BC0-908B-8EF440A611C5}"/>
    <cellStyle name="Normal 7 8 2 9" xfId="8871" xr:uid="{83285EF1-475E-4B9B-B89E-0F8484A1FA94}"/>
    <cellStyle name="Normal 7 8 2 9 2" xfId="18252" xr:uid="{11E6C760-F15D-482E-8933-F15D6D4E0EF9}"/>
    <cellStyle name="Normal 7 8 3" xfId="1733" xr:uid="{00000000-0005-0000-0000-0000C5060000}"/>
    <cellStyle name="Normal 7 8 3 10" xfId="24844" xr:uid="{94DC4CA8-5FE0-4683-BC02-509B1C74F462}"/>
    <cellStyle name="Normal 7 8 3 11" xfId="13416" xr:uid="{01C83BED-D4F7-4F46-AECA-F5B0F039CB1C}"/>
    <cellStyle name="Normal 7 8 3 2" xfId="2340" xr:uid="{676D9B99-5138-400A-8FEF-A26E39BDC90C}"/>
    <cellStyle name="Normal 7 8 3 2 2" xfId="2750" xr:uid="{48A1B7BD-B426-4C9B-B014-1D43672EEC26}"/>
    <cellStyle name="Normal 7 8 3 2 2 2" xfId="7736" xr:uid="{5BC948F8-B6DE-4086-8F11-CE33C1D57AE3}"/>
    <cellStyle name="Normal 7 8 3 2 2 2 2" xfId="27823" xr:uid="{EFE29DBD-0592-409C-86EA-6EF25969D8E2}"/>
    <cellStyle name="Normal 7 8 3 2 2 2 3" xfId="16745" xr:uid="{E1B43332-1121-472B-BF92-0F8F38B0ABE3}"/>
    <cellStyle name="Normal 7 8 3 2 2 3" xfId="6596" xr:uid="{3CD6069C-3596-4A4F-A00F-A0D29C73B32E}"/>
    <cellStyle name="Normal 7 8 3 2 2 3 2" xfId="19578" xr:uid="{AECC2A13-87E8-4D97-9C12-3BF063A9DA6C}"/>
    <cellStyle name="Normal 7 8 3 2 2 4" xfId="12196" xr:uid="{44F551FC-41F0-4EA9-B426-3FBCE9616444}"/>
    <cellStyle name="Normal 7 8 3 2 2 4 2" xfId="22411" xr:uid="{35D478B3-8CA1-4D34-B538-8457C14F836C}"/>
    <cellStyle name="Normal 7 8 3 2 2 5" xfId="24232" xr:uid="{ADE8A4FA-B112-43EE-B3FD-CA1353816607}"/>
    <cellStyle name="Normal 7 8 3 2 2 6" xfId="14720" xr:uid="{D7EEDDBD-B85A-422D-B357-25841EAE8C77}"/>
    <cellStyle name="Normal 7 8 3 2 3" xfId="4807" xr:uid="{A873FA26-0D80-4C0C-9904-1C0E4EDFB891}"/>
    <cellStyle name="Normal 7 8 3 2 3 2" xfId="10081" xr:uid="{E3E6B6DD-3D4E-4307-8C31-494868EDED6C}"/>
    <cellStyle name="Normal 7 8 3 2 3 2 2" xfId="29548" xr:uid="{30F9E0BA-AAAA-4E6A-BFB4-1BDA7159556D}"/>
    <cellStyle name="Normal 7 8 3 2 3 2 3" xfId="20141" xr:uid="{167AA48A-DBAC-4679-BFD5-E286A84D5118}"/>
    <cellStyle name="Normal 7 8 3 2 3 3" xfId="12756" xr:uid="{8982457C-596E-46F4-9097-B9C092749B52}"/>
    <cellStyle name="Normal 7 8 3 2 3 3 2" xfId="22974" xr:uid="{2621190A-DB8E-490D-A6DD-E7718C7FAA7B}"/>
    <cellStyle name="Normal 7 8 3 2 3 4" xfId="25745" xr:uid="{18C75BB3-DE1C-4705-96D8-00E1235DA41B}"/>
    <cellStyle name="Normal 7 8 3 2 3 5" xfId="17308" xr:uid="{1CB30878-2714-4EF7-9AEC-9D216222C5EE}"/>
    <cellStyle name="Normal 7 8 3 2 4" xfId="6218" xr:uid="{0A20684F-A6F0-4D83-ABBD-C4C734330D14}"/>
    <cellStyle name="Normal 7 8 3 2 4 2" xfId="27400" xr:uid="{D606B645-435B-46AE-9FAE-9DC74A5CD4CD}"/>
    <cellStyle name="Normal 7 8 3 2 4 3" xfId="16127" xr:uid="{6E98CD52-A282-491E-A549-E585F4A590A5}"/>
    <cellStyle name="Normal 7 8 3 2 5" xfId="9435" xr:uid="{FA074C31-AD03-4C12-B928-CDCF73FCA9E2}"/>
    <cellStyle name="Normal 7 8 3 2 5 2" xfId="18960" xr:uid="{0D738DFE-7183-4203-8B33-C6CF2BE92BAC}"/>
    <cellStyle name="Normal 7 8 3 2 6" xfId="11614" xr:uid="{3D9DB261-B8F4-4D4C-8C3B-1B1942B71899}"/>
    <cellStyle name="Normal 7 8 3 2 6 2" xfId="21793" xr:uid="{EAFFB2FB-BAF3-4EAE-9E34-D94415952320}"/>
    <cellStyle name="Normal 7 8 3 2 7" xfId="25249" xr:uid="{B8A3B095-BCE5-47F3-AE95-AA71D7F8EAFE}"/>
    <cellStyle name="Normal 7 8 3 2 8" xfId="13946" xr:uid="{1B634DF8-8612-49CA-B2B9-8D94EAE413DC}"/>
    <cellStyle name="Normal 7 8 3 3" xfId="2751" xr:uid="{BE820492-AD81-4D42-85A8-2F6475795D57}"/>
    <cellStyle name="Normal 7 8 3 3 2" xfId="5007" xr:uid="{03C1C7DB-9314-480D-9AB8-590E5F02D7CF}"/>
    <cellStyle name="Normal 7 8 3 3 2 2" xfId="10278" xr:uid="{6A4185FE-A90C-4BDD-BD75-E4C8059B3550}"/>
    <cellStyle name="Normal 7 8 3 3 2 2 2" xfId="29702" xr:uid="{D900C3F8-498B-42C6-993C-156C3066C353}"/>
    <cellStyle name="Normal 7 8 3 3 2 2 3" xfId="20372" xr:uid="{6BE2BC4B-4D0F-4AD6-90E0-D476F015210A}"/>
    <cellStyle name="Normal 7 8 3 3 2 3" xfId="12956" xr:uid="{F7D8761F-3C3D-40ED-8745-3B1AC21D21DF}"/>
    <cellStyle name="Normal 7 8 3 3 2 3 2" xfId="23205" xr:uid="{FA90F6FC-ABED-4036-877E-F420C1198FCF}"/>
    <cellStyle name="Normal 7 8 3 3 2 4" xfId="26240" xr:uid="{A225FF73-FBF5-435F-B035-10F556D364E0}"/>
    <cellStyle name="Normal 7 8 3 3 2 5" xfId="17539" xr:uid="{AA49F2A0-8E64-4E9F-83F0-811C8E5D415D}"/>
    <cellStyle name="Normal 7 8 3 3 3" xfId="6597" xr:uid="{F631A452-4E79-45A0-9B7B-F2C3AD4909AF}"/>
    <cellStyle name="Normal 7 8 3 3 3 2" xfId="28800" xr:uid="{2D8A3689-E202-4371-940D-3B8DEB5511A1}"/>
    <cellStyle name="Normal 7 8 3 3 3 3" xfId="16746" xr:uid="{C9FD25BE-2F07-47CA-88A2-C1CE39FEB261}"/>
    <cellStyle name="Normal 7 8 3 3 4" xfId="9648" xr:uid="{BB3C39BC-B34A-41F1-B9D1-097E6EE0102A}"/>
    <cellStyle name="Normal 7 8 3 3 4 2" xfId="19579" xr:uid="{8CF30D00-823B-441A-A8DD-51860B44C2A8}"/>
    <cellStyle name="Normal 7 8 3 3 5" xfId="12197" xr:uid="{0401CBCB-B176-4A6B-AFAD-805493EF3762}"/>
    <cellStyle name="Normal 7 8 3 3 5 2" xfId="22412" xr:uid="{7D413333-E630-486A-8D31-884ABECC0412}"/>
    <cellStyle name="Normal 7 8 3 3 6" xfId="25920" xr:uid="{58C5B8FD-4D98-459A-906C-BDAB3BC9C7F2}"/>
    <cellStyle name="Normal 7 8 3 3 7" xfId="14721" xr:uid="{AD53FA0F-26CD-48A2-8C56-BF104379AD7C}"/>
    <cellStyle name="Normal 7 8 3 4" xfId="2749" xr:uid="{68420999-DF93-4441-A82F-7D07A016952B}"/>
    <cellStyle name="Normal 7 8 3 4 2" xfId="7735" xr:uid="{FD706FC6-88A6-47BB-AB6E-43A4EA564A7B}"/>
    <cellStyle name="Normal 7 8 3 4 2 2" xfId="28200" xr:uid="{334AD407-963F-42C5-978D-BEE8D772D9F4}"/>
    <cellStyle name="Normal 7 8 3 4 2 3" xfId="16744" xr:uid="{7CE5C4AA-3CF9-4814-8A15-C5BB324DCED2}"/>
    <cellStyle name="Normal 7 8 3 4 3" xfId="6595" xr:uid="{3541E4E5-44B3-45A6-B592-1D6B82EBF6F9}"/>
    <cellStyle name="Normal 7 8 3 4 3 2" xfId="19577" xr:uid="{70F9C3F3-D0E0-4393-94C9-B13A65D53D6C}"/>
    <cellStyle name="Normal 7 8 3 4 4" xfId="12195" xr:uid="{4291A18C-5028-41F4-A67D-5D8C9EF08800}"/>
    <cellStyle name="Normal 7 8 3 4 4 2" xfId="22410" xr:uid="{2C605E9E-C1D2-4716-BD1D-0C5F2D1BCE81}"/>
    <cellStyle name="Normal 7 8 3 4 5" xfId="23736" xr:uid="{4ACAD2F6-26BE-4533-BFD3-D35B82FE1C63}"/>
    <cellStyle name="Normal 7 8 3 4 6" xfId="14719" xr:uid="{38E955E3-1CCE-40C2-A1CE-6B7F8A0E7C5F}"/>
    <cellStyle name="Normal 7 8 3 5" xfId="3595" xr:uid="{2CC6245F-4FA6-4891-A588-2A40EF97A3E9}"/>
    <cellStyle name="Normal 7 8 3 5 2" xfId="7145" xr:uid="{E31167D4-25BC-43CE-ACE6-A70320D5EBD5}"/>
    <cellStyle name="Normal 7 8 3 5 2 2" xfId="27610" xr:uid="{C71CD360-8B25-4D3D-B85D-3507DFB4F23E}"/>
    <cellStyle name="Normal 7 8 3 5 2 3" xfId="15904" xr:uid="{9698CBD8-099B-466A-AEB6-B9941777B761}"/>
    <cellStyle name="Normal 7 8 3 5 3" xfId="9249" xr:uid="{B6672DDF-39DA-492F-9DF4-88FA9FCFC83D}"/>
    <cellStyle name="Normal 7 8 3 5 3 2" xfId="18737" xr:uid="{AF1ADE5B-F7C3-4C4A-A451-06E5330338C8}"/>
    <cellStyle name="Normal 7 8 3 5 4" xfId="11393" xr:uid="{40049764-85CA-4117-81DE-21C30A1FB967}"/>
    <cellStyle name="Normal 7 8 3 5 4 2" xfId="21570" xr:uid="{FB9B41C4-0930-4402-8635-8913D1297AA3}"/>
    <cellStyle name="Normal 7 8 3 5 5" xfId="24303" xr:uid="{FD72D44D-5D48-4104-8C6A-0F1919342A3A}"/>
    <cellStyle name="Normal 7 8 3 5 6" xfId="13622" xr:uid="{C0583844-6B9D-47E3-89D2-41E140F6324D}"/>
    <cellStyle name="Normal 7 8 3 6" xfId="4655" xr:uid="{80D47AC3-8903-4B0F-B897-09E0C782FE8B}"/>
    <cellStyle name="Normal 7 8 3 6 2" xfId="9975" xr:uid="{4849CA35-A9E2-425C-BF5D-7616A0B43E77}"/>
    <cellStyle name="Normal 7 8 3 6 2 2" xfId="19989" xr:uid="{4594D154-3514-43A1-99D9-1C6F94C316CE}"/>
    <cellStyle name="Normal 7 8 3 6 3" xfId="12604" xr:uid="{324CE28E-87D9-4266-88DB-A063B93DC1AD}"/>
    <cellStyle name="Normal 7 8 3 6 3 2" xfId="22822" xr:uid="{5DCC0955-5692-47F6-BE21-FE22AE0009C9}"/>
    <cellStyle name="Normal 7 8 3 6 4" xfId="24721" xr:uid="{9317C274-91AF-4CE0-8CB4-5CF9410C9B9E}"/>
    <cellStyle name="Normal 7 8 3 6 5" xfId="17156" xr:uid="{F7EE2A3E-CB20-46A7-8214-8D45AA70A652}"/>
    <cellStyle name="Normal 7 8 3 7" xfId="8228" xr:uid="{D8A0DB11-7D02-4065-8258-555C76D87026}"/>
    <cellStyle name="Normal 7 8 3 7 2" xfId="15421" xr:uid="{ADD19D00-60F3-4241-9A4C-447E537D4729}"/>
    <cellStyle name="Normal 7 8 3 8" xfId="8873" xr:uid="{5DD01E8B-5369-4552-A357-CB60CF10D987}"/>
    <cellStyle name="Normal 7 8 3 8 2" xfId="18254" xr:uid="{02B11C54-8949-4132-952A-2EB6357F6B6D}"/>
    <cellStyle name="Normal 7 8 3 9" xfId="10942" xr:uid="{9A8D0468-DE7F-4232-BBA6-E9E74413588E}"/>
    <cellStyle name="Normal 7 8 3 9 2" xfId="21087" xr:uid="{70D522DB-C222-4377-844B-B5076C84F557}"/>
    <cellStyle name="Normal 7 8 4" xfId="1734" xr:uid="{00000000-0005-0000-0000-0000C6060000}"/>
    <cellStyle name="Normal 7 8 4 2" xfId="2752" xr:uid="{87FCF76A-D31F-4A61-B145-6297C0D2BD14}"/>
    <cellStyle name="Normal 7 8 4 2 2" xfId="7737" xr:uid="{125CA370-5D3E-4B89-AD16-A67BEACCA72A}"/>
    <cellStyle name="Normal 7 8 4 2 2 2" xfId="26784" xr:uid="{2C1C4642-FB43-42B0-B240-97FD0FD6D822}"/>
    <cellStyle name="Normal 7 8 4 2 2 3" xfId="16747" xr:uid="{D4155724-0B40-4CFD-9251-594183B32427}"/>
    <cellStyle name="Normal 7 8 4 2 3" xfId="6598" xr:uid="{447239CD-1619-411C-919D-1F00E67A5DAE}"/>
    <cellStyle name="Normal 7 8 4 2 3 2" xfId="19580" xr:uid="{FF5AE8D3-58E8-43E6-B25E-1FD8AEE939BC}"/>
    <cellStyle name="Normal 7 8 4 2 4" xfId="12198" xr:uid="{49388A82-4933-4448-9B30-F01AFCA42D59}"/>
    <cellStyle name="Normal 7 8 4 2 4 2" xfId="22413" xr:uid="{68460591-F755-4865-857A-0B9D8A66FCE6}"/>
    <cellStyle name="Normal 7 8 4 2 5" xfId="24428" xr:uid="{77CC736F-8CFC-4987-A91D-2D5CE8A88D17}"/>
    <cellStyle name="Normal 7 8 4 2 6" xfId="14722" xr:uid="{7CE94A91-FDB0-46C0-BDEA-7BD2118D1FE3}"/>
    <cellStyle name="Normal 7 8 4 3" xfId="4805" xr:uid="{81489437-1DEC-44E5-865F-91BDCE0931DE}"/>
    <cellStyle name="Normal 7 8 4 3 2" xfId="10080" xr:uid="{7E9A6B41-3E4E-4C1B-B6AB-EDDFD58B5EC0}"/>
    <cellStyle name="Normal 7 8 4 3 2 2" xfId="29546" xr:uid="{C28103EE-F5B2-4979-90C2-EC64D8D6A997}"/>
    <cellStyle name="Normal 7 8 4 3 2 3" xfId="20139" xr:uid="{A6FD1821-CAD3-4B4A-9053-AC1793038C95}"/>
    <cellStyle name="Normal 7 8 4 3 3" xfId="12754" xr:uid="{FD94241D-0F36-43A5-BC1C-C6C1FEF51FC0}"/>
    <cellStyle name="Normal 7 8 4 3 3 2" xfId="22972" xr:uid="{ECCC7FEB-85A2-43CC-8E13-ADCF340759DB}"/>
    <cellStyle name="Normal 7 8 4 3 4" xfId="25509" xr:uid="{0744917F-092A-4F32-82EA-A13FCA473750}"/>
    <cellStyle name="Normal 7 8 4 3 5" xfId="17306" xr:uid="{29E4453C-8311-4EF4-AE30-EF972FBD5A33}"/>
    <cellStyle name="Normal 7 8 4 4" xfId="6219" xr:uid="{B1C56462-F117-4EE7-BC18-84F000DF9C12}"/>
    <cellStyle name="Normal 7 8 4 4 2" xfId="28291" xr:uid="{5889A553-C94F-4D83-80D3-F85D2A8A0950}"/>
    <cellStyle name="Normal 7 8 4 4 3" xfId="15422" xr:uid="{1543CF64-6E33-4C7F-AB08-CE145F843A42}"/>
    <cellStyle name="Normal 7 8 4 5" xfId="8874" xr:uid="{29CAE1D5-6A50-457E-AD5B-7776234B256A}"/>
    <cellStyle name="Normal 7 8 4 5 2" xfId="18255" xr:uid="{07459410-D194-4285-A541-EBD079D2554B}"/>
    <cellStyle name="Normal 7 8 4 6" xfId="10943" xr:uid="{83CB1790-CBFC-4580-9404-7C3FA5AC3DF9}"/>
    <cellStyle name="Normal 7 8 4 6 2" xfId="21088" xr:uid="{F7DD449A-2F58-4389-9CB3-5B4904196315}"/>
    <cellStyle name="Normal 7 8 4 7" xfId="25428" xr:uid="{23E9CE84-4A6A-4CC6-9E45-C9C0EDFCF7A7}"/>
    <cellStyle name="Normal 7 8 4 8" xfId="13944" xr:uid="{467C6E4A-CF27-42CE-A0E0-29D56262B49C}"/>
    <cellStyle name="Normal 7 8 5" xfId="2337" xr:uid="{CF089D90-B1DA-412C-B2A7-8EBC0B45F641}"/>
    <cellStyle name="Normal 7 8 5 2" xfId="5008" xr:uid="{6866356B-82E1-486F-B889-3BED2B43C046}"/>
    <cellStyle name="Normal 7 8 5 2 2" xfId="10279" xr:uid="{57833CFE-9672-429C-8113-3A9890351F06}"/>
    <cellStyle name="Normal 7 8 5 2 2 2" xfId="29703" xr:uid="{5AE33C94-FA93-4A6F-9927-908BE2BC5E88}"/>
    <cellStyle name="Normal 7 8 5 2 2 3" xfId="20373" xr:uid="{4DC9F166-382C-40CE-91FF-B1CAA078C886}"/>
    <cellStyle name="Normal 7 8 5 2 3" xfId="12957" xr:uid="{7B634A96-05E0-4EDC-A4AF-58D456310A08}"/>
    <cellStyle name="Normal 7 8 5 2 3 2" xfId="23206" xr:uid="{2B439CE9-410C-4326-B47F-44C7811A6DAA}"/>
    <cellStyle name="Normal 7 8 5 2 4" xfId="25163" xr:uid="{D83FFF14-E7EB-4CC4-9E69-E2C3A7B59A0F}"/>
    <cellStyle name="Normal 7 8 5 2 5" xfId="17540" xr:uid="{8917F380-495A-42D1-B0F9-DF765BAB82EF}"/>
    <cellStyle name="Normal 7 8 5 3" xfId="6215" xr:uid="{576331D6-277C-429C-BE3B-0CDA7FF408C7}"/>
    <cellStyle name="Normal 7 8 5 3 2" xfId="28862" xr:uid="{D6EC8D3B-BE49-44AB-A959-C3DC859AE106}"/>
    <cellStyle name="Normal 7 8 5 3 3" xfId="16748" xr:uid="{0AF7C3A1-E5D6-4485-A5A4-0F9934249A01}"/>
    <cellStyle name="Normal 7 8 5 4" xfId="9649" xr:uid="{2CD8ADA2-74E3-437C-A1B6-C01F1418DBA4}"/>
    <cellStyle name="Normal 7 8 5 4 2" xfId="19581" xr:uid="{760C37DB-1722-4491-95BB-1E11585515E2}"/>
    <cellStyle name="Normal 7 8 5 5" xfId="12199" xr:uid="{BEE38B66-4F44-4198-84D2-D0A70317AE23}"/>
    <cellStyle name="Normal 7 8 5 5 2" xfId="22414" xr:uid="{D7DB5033-FB6E-4C9F-B2D5-FEDBF862A20D}"/>
    <cellStyle name="Normal 7 8 5 6" xfId="24971" xr:uid="{103C593A-4817-4DE7-A642-591AC0FB5BDE}"/>
    <cellStyle name="Normal 7 8 5 7" xfId="14723" xr:uid="{2C5EFE92-55DA-4CC8-8383-FD3B9F833650}"/>
    <cellStyle name="Normal 7 8 6" xfId="2426" xr:uid="{8C145ECE-BB26-409D-BAA3-0A76BE2A8076}"/>
    <cellStyle name="Normal 7 8 6 2" xfId="7501" xr:uid="{99E19186-8FA3-450A-AAF5-2A594760FA78}"/>
    <cellStyle name="Normal 7 8 6 2 2" xfId="29001" xr:uid="{A31C83DC-82D4-4EB1-87D8-BEEE4F8F9A25}"/>
    <cellStyle name="Normal 7 8 6 2 3" xfId="16237" xr:uid="{CEEC27A8-8BFE-4897-A5B8-8BADF3E3DA4D}"/>
    <cellStyle name="Normal 7 8 6 3" xfId="6274" xr:uid="{F6485DD2-C9F5-438F-945A-F17C7887BC0F}"/>
    <cellStyle name="Normal 7 8 6 3 2" xfId="19070" xr:uid="{56C9686C-8D41-489B-AE83-D6D0EDE840CB}"/>
    <cellStyle name="Normal 7 8 6 4" xfId="11715" xr:uid="{3759201A-17A3-4110-AEB4-89863BB42302}"/>
    <cellStyle name="Normal 7 8 6 4 2" xfId="21903" xr:uid="{135F7097-1678-48A3-A2B6-17A4624E03EC}"/>
    <cellStyle name="Normal 7 8 6 5" xfId="24481" xr:uid="{C55900B1-9DC0-440B-ADAE-28CDA4C73767}"/>
    <cellStyle name="Normal 7 8 6 6" xfId="14114" xr:uid="{B58B0D4F-CB23-486A-9AF3-2DBD1B6E4D69}"/>
    <cellStyle name="Normal 7 8 7" xfId="3459" xr:uid="{FE8C74AA-D82C-4ED2-B48E-58789C68606A}"/>
    <cellStyle name="Normal 7 8 7 2" xfId="7142" xr:uid="{47252C01-C274-425D-B3AB-F0081B416FAD}"/>
    <cellStyle name="Normal 7 8 7 2 2" xfId="27199" xr:uid="{1FF53E1C-9691-4CEB-9950-4A5F738AB6C3}"/>
    <cellStyle name="Normal 7 8 7 2 3" xfId="15741" xr:uid="{18AB5A6A-1ECC-4ECD-B5E7-14BFEFE0AA47}"/>
    <cellStyle name="Normal 7 8 7 3" xfId="9113" xr:uid="{12EA259B-CC09-4308-84DF-8985A345715B}"/>
    <cellStyle name="Normal 7 8 7 3 2" xfId="18574" xr:uid="{C17C41B5-C67C-40EF-A6FE-1389A3E2E7ED}"/>
    <cellStyle name="Normal 7 8 7 4" xfId="11232" xr:uid="{629F42D7-DC3B-47B0-A041-97D2453CDD98}"/>
    <cellStyle name="Normal 7 8 7 4 2" xfId="21407" xr:uid="{264B59FE-DB76-43AD-8CDE-A79F53F2A92F}"/>
    <cellStyle name="Normal 7 8 7 5" xfId="23792" xr:uid="{D8D7C3DA-A8A3-4179-8257-27669D21C8E0}"/>
    <cellStyle name="Normal 7 8 7 6" xfId="13459" xr:uid="{151C2442-3CF0-4E4C-B041-8FDFE488DED2}"/>
    <cellStyle name="Normal 7 8 8" xfId="3251" xr:uid="{E50EC2C2-DDC2-45B1-AF77-8A753493F8FE}"/>
    <cellStyle name="Normal 7 8 8 2" xfId="8939" xr:uid="{9C0C1D28-5011-4073-A69C-6CD3003BF9F1}"/>
    <cellStyle name="Normal 7 8 8 2 2" xfId="18330" xr:uid="{D0A1A805-79E4-42B7-AC1D-714E76359505}"/>
    <cellStyle name="Normal 7 8 8 3" xfId="11012" xr:uid="{B5DBBA1F-599F-4F42-8D18-BB221626CFBC}"/>
    <cellStyle name="Normal 7 8 8 3 2" xfId="21163" xr:uid="{7FADB8E7-CB50-49A3-A4DA-1F4B42C7453C}"/>
    <cellStyle name="Normal 7 8 8 4" xfId="24893" xr:uid="{94502518-3922-4D3D-A238-C5BE3ACAB1D0}"/>
    <cellStyle name="Normal 7 8 8 5" xfId="15497" xr:uid="{C9120CD6-1628-4004-AABE-11B346B8061B}"/>
    <cellStyle name="Normal 7 8 9" xfId="4513" xr:uid="{21AEEF01-1E9B-4D91-A2B3-DE08D51400E7}"/>
    <cellStyle name="Normal 7 8 9 2" xfId="9875" xr:uid="{FEFD8CD6-41B9-4FD9-BD2A-B5F63EFF24B5}"/>
    <cellStyle name="Normal 7 8 9 2 2" xfId="19852" xr:uid="{A0EE30F5-A68A-4807-99CB-E811671050B4}"/>
    <cellStyle name="Normal 7 8 9 3" xfId="12467" xr:uid="{0350EB01-EBEE-41E9-AF50-09EC2D9E18FD}"/>
    <cellStyle name="Normal 7 8 9 3 2" xfId="22685" xr:uid="{E93F3532-7044-4AB2-91DE-64B1BF7B6150}"/>
    <cellStyle name="Normal 7 8 9 4" xfId="17019" xr:uid="{E0B07E2D-19DB-42F5-A8E0-1985212D2C99}"/>
    <cellStyle name="Normal 7 9" xfId="1735" xr:uid="{00000000-0005-0000-0000-0000C7060000}"/>
    <cellStyle name="Normal 7 9 10" xfId="8875" xr:uid="{BD37908D-07F1-4FA2-8060-455EE5AE9352}"/>
    <cellStyle name="Normal 7 9 10 2" xfId="18256" xr:uid="{3C6C3920-0D9F-4C78-AC35-DAC705CD9767}"/>
    <cellStyle name="Normal 7 9 11" xfId="10944" xr:uid="{E6EED981-9FB1-4884-9476-50BDBBEB90DE}"/>
    <cellStyle name="Normal 7 9 11 2" xfId="21089" xr:uid="{FB6F0309-CA40-43B5-B2B8-36206292B941}"/>
    <cellStyle name="Normal 7 9 12" xfId="24746" xr:uid="{F85D9D1E-7E9B-45CB-ABE7-97CDDE72976B}"/>
    <cellStyle name="Normal 7 9 13" xfId="13040" xr:uid="{0970D8B3-9923-4886-936F-0A442480BD77}"/>
    <cellStyle name="Normal 7 9 2" xfId="1736" xr:uid="{00000000-0005-0000-0000-0000C8060000}"/>
    <cellStyle name="Normal 7 9 2 10" xfId="10945" xr:uid="{2C6E7106-0109-446B-845E-D28CE46C9946}"/>
    <cellStyle name="Normal 7 9 2 10 2" xfId="21090" xr:uid="{EA0C4FE6-972B-4F87-88EF-3CEA329AD24A}"/>
    <cellStyle name="Normal 7 9 2 11" xfId="24580" xr:uid="{CBE7CCAB-6160-4D33-884F-23F267D0EBAB}"/>
    <cellStyle name="Normal 7 9 2 12" xfId="13259" xr:uid="{DE15E226-12C3-49BF-BD56-D441AC6EE072}"/>
    <cellStyle name="Normal 7 9 2 2" xfId="1737" xr:uid="{00000000-0005-0000-0000-0000C9060000}"/>
    <cellStyle name="Normal 7 9 2 2 2" xfId="2343" xr:uid="{2D8101BD-A2DE-4563-BC7E-1252E98E2D46}"/>
    <cellStyle name="Normal 7 9 2 2 2 2" xfId="7457" xr:uid="{3E06AA88-8187-4FF3-9837-05414161FC02}"/>
    <cellStyle name="Normal 7 9 2 2 2 2 2" xfId="27516" xr:uid="{7CC9C8A9-3AD6-47F5-BB86-C38A62AD778C}"/>
    <cellStyle name="Normal 7 9 2 2 2 2 3" xfId="27231" xr:uid="{2454D324-E900-4B4F-A4C9-95219BA984FB}"/>
    <cellStyle name="Normal 7 9 2 2 2 2 4" xfId="16750" xr:uid="{F3705E0B-EC56-42DD-9D22-7C9E1EBC4EA5}"/>
    <cellStyle name="Normal 7 9 2 2 2 3" xfId="6222" xr:uid="{E71C5E1F-23EE-4CB9-B1D0-11516CEA314F}"/>
    <cellStyle name="Normal 7 9 2 2 2 3 2" xfId="29305" xr:uid="{AA18CA8C-6C1C-4C91-AA10-60F7B3310B27}"/>
    <cellStyle name="Normal 7 9 2 2 2 3 3" xfId="19583" xr:uid="{7B6E8FB8-7FB1-4786-B34A-F72DCB6B99BA}"/>
    <cellStyle name="Normal 7 9 2 2 2 4" xfId="12201" xr:uid="{2FCA7CE0-7D48-4550-AF13-8E781F6A62F3}"/>
    <cellStyle name="Normal 7 9 2 2 2 4 2" xfId="22416" xr:uid="{E70D6FC8-9873-4168-A9C9-F64BF5A690D7}"/>
    <cellStyle name="Normal 7 9 2 2 2 5" xfId="25785" xr:uid="{DE2A6AD3-C27A-4090-89BF-53FB5B1C6369}"/>
    <cellStyle name="Normal 7 9 2 2 2 6" xfId="14725" xr:uid="{B077F3C5-E64F-463A-8041-FB9284C1F7B9}"/>
    <cellStyle name="Normal 7 9 2 2 3" xfId="4808" xr:uid="{BA06EAEE-E2B1-4814-B165-2242ABDE8043}"/>
    <cellStyle name="Normal 7 9 2 2 3 2" xfId="7148" xr:uid="{D1D6DA39-9496-44E2-A8F8-88097AC86719}"/>
    <cellStyle name="Normal 7 9 2 2 3 2 2" xfId="29549" xr:uid="{D992C7C3-E7A5-49CF-806B-1DF414E2AAAC}"/>
    <cellStyle name="Normal 7 9 2 2 3 2 3" xfId="20142" xr:uid="{0FC8A680-E67A-4BF9-880C-41741F859DDA}"/>
    <cellStyle name="Normal 7 9 2 2 3 3" xfId="12757" xr:uid="{C64F4208-E5A2-48D0-85BC-82BA15F4863F}"/>
    <cellStyle name="Normal 7 9 2 2 3 3 2" xfId="22975" xr:uid="{984C44E4-374A-4BB1-876F-6C0C738B5457}"/>
    <cellStyle name="Normal 7 9 2 2 3 4" xfId="25807" xr:uid="{AFFCED1C-4486-4961-BE7A-69918DCB5F97}"/>
    <cellStyle name="Normal 7 9 2 2 3 5" xfId="17309" xr:uid="{CBFEB3E3-9FF8-4D2D-A23B-D8BDF98B8522}"/>
    <cellStyle name="Normal 7 9 2 2 4" xfId="5536" xr:uid="{8369EFE9-A3E5-40BB-A429-61A743EDB32C}"/>
    <cellStyle name="Normal 7 9 2 2 4 2" xfId="28528" xr:uid="{F6800063-CC77-4E3F-81D7-0FFC02F10C72}"/>
    <cellStyle name="Normal 7 9 2 2 4 3" xfId="15425" xr:uid="{B8FCBF67-00BA-490F-A73D-6FCFE2775DC1}"/>
    <cellStyle name="Normal 7 9 2 2 5" xfId="8877" xr:uid="{1FD303A0-8B3E-4E41-96A4-C5B6A4D3DB1B}"/>
    <cellStyle name="Normal 7 9 2 2 5 2" xfId="18258" xr:uid="{D2C58E9D-FF45-44B2-A802-9EC35F908B39}"/>
    <cellStyle name="Normal 7 9 2 2 6" xfId="10946" xr:uid="{ED30AD7D-3DE2-439E-84B2-088841D4D78A}"/>
    <cellStyle name="Normal 7 9 2 2 6 2" xfId="21091" xr:uid="{293B6C75-73C7-465E-9C8D-F9C0D7A764C4}"/>
    <cellStyle name="Normal 7 9 2 2 7" xfId="25829" xr:uid="{0DA370A6-1059-4951-9B45-F84B717955FF}"/>
    <cellStyle name="Normal 7 9 2 2 8" xfId="13948" xr:uid="{7CB89B59-8303-474C-A8C4-E12CB7CD71B6}"/>
    <cellStyle name="Normal 7 9 2 3" xfId="2342" xr:uid="{5B221A97-4EB8-486D-A836-FEAC679C0376}"/>
    <cellStyle name="Normal 7 9 2 3 2" xfId="5009" xr:uid="{17C410D3-165B-4CB2-93F4-415501287AC2}"/>
    <cellStyle name="Normal 7 9 2 3 2 2" xfId="10280" xr:uid="{A66EBB60-91B3-4120-9B2A-C27F2048EF00}"/>
    <cellStyle name="Normal 7 9 2 3 2 2 2" xfId="29704" xr:uid="{8D6A1A9E-B1C0-4F2F-88C5-7B3D08EF3807}"/>
    <cellStyle name="Normal 7 9 2 3 2 2 3" xfId="20374" xr:uid="{550FBF65-4234-4CFD-A709-031215E40010}"/>
    <cellStyle name="Normal 7 9 2 3 2 3" xfId="12958" xr:uid="{12383E9E-A424-406D-914A-A64EABF93103}"/>
    <cellStyle name="Normal 7 9 2 3 2 3 2" xfId="23207" xr:uid="{64A7C9B7-359A-4ED5-97AA-2FEDD6B9F113}"/>
    <cellStyle name="Normal 7 9 2 3 2 4" xfId="23396" xr:uid="{1C988102-25EC-4A86-928C-C9CD4FAFAC03}"/>
    <cellStyle name="Normal 7 9 2 3 2 5" xfId="17541" xr:uid="{8C86ED97-8C9A-4244-A1EA-47D5B1344473}"/>
    <cellStyle name="Normal 7 9 2 3 3" xfId="6221" xr:uid="{311D023A-E8D3-4389-A60F-1AD9094259EA}"/>
    <cellStyle name="Normal 7 9 2 3 3 2" xfId="27062" xr:uid="{2853E2A0-0EDB-48C7-902E-56CDF1DA7787}"/>
    <cellStyle name="Normal 7 9 2 3 3 3" xfId="16751" xr:uid="{F1B2630A-AC74-4A4C-815D-4C366BE88612}"/>
    <cellStyle name="Normal 7 9 2 3 4" xfId="9650" xr:uid="{40B1C14C-8865-41C8-842B-861251AB4BCF}"/>
    <cellStyle name="Normal 7 9 2 3 4 2" xfId="19584" xr:uid="{8229224A-D9EF-463C-A1E1-880EDB700031}"/>
    <cellStyle name="Normal 7 9 2 3 5" xfId="12202" xr:uid="{BE35674F-D157-4AA4-A143-1A9ECF8E1F4E}"/>
    <cellStyle name="Normal 7 9 2 3 5 2" xfId="22417" xr:uid="{3DB0B24F-9029-4212-AC20-A6C5CBAE3C23}"/>
    <cellStyle name="Normal 7 9 2 3 6" xfId="24469" xr:uid="{961621B7-0900-4993-9432-76C412F4BD51}"/>
    <cellStyle name="Normal 7 9 2 3 7" xfId="14726" xr:uid="{A479EACD-5762-4759-B6A8-61684455988A}"/>
    <cellStyle name="Normal 7 9 2 4" xfId="2753" xr:uid="{FD8A6C57-4EF6-4E79-8883-0CBFD4E6D906}"/>
    <cellStyle name="Normal 7 9 2 4 2" xfId="7738" xr:uid="{21216301-00A6-4F16-B5E6-622DE701DAFB}"/>
    <cellStyle name="Normal 7 9 2 4 2 2" xfId="28309" xr:uid="{34349583-82C9-42B2-906C-F34AF324AB47}"/>
    <cellStyle name="Normal 7 9 2 4 2 3" xfId="16749" xr:uid="{F4235DA8-AC7E-4C48-AF25-9F37DF75AE47}"/>
    <cellStyle name="Normal 7 9 2 4 3" xfId="6599" xr:uid="{D005A4CB-BA1A-4319-BCFF-D56FE13A8021}"/>
    <cellStyle name="Normal 7 9 2 4 3 2" xfId="19582" xr:uid="{5D1076AE-40AA-4857-8F6B-4BA01E5C43D8}"/>
    <cellStyle name="Normal 7 9 2 4 4" xfId="12200" xr:uid="{F32FEFEC-B52C-4236-A0EC-B95C633E543A}"/>
    <cellStyle name="Normal 7 9 2 4 4 2" xfId="22415" xr:uid="{AF3B0107-F5B1-4AD2-AC11-08D2BC2B7E26}"/>
    <cellStyle name="Normal 7 9 2 4 5" xfId="24894" xr:uid="{DF09FB43-91F8-4F08-B34C-F5FD9B863C98}"/>
    <cellStyle name="Normal 7 9 2 4 6" xfId="14724" xr:uid="{EB24C9C6-DDEA-420B-97B3-525BC376DAE2}"/>
    <cellStyle name="Normal 7 9 2 5" xfId="3578" xr:uid="{0BA8CF33-970F-49C1-9C8D-48BB4AA66ABD}"/>
    <cellStyle name="Normal 7 9 2 5 2" xfId="7147" xr:uid="{39B1DC32-C1D1-4FFE-AD25-1F72BA044EE7}"/>
    <cellStyle name="Normal 7 9 2 5 2 2" xfId="27585" xr:uid="{D6FFA666-BBE6-423F-B835-EB38176823DF}"/>
    <cellStyle name="Normal 7 9 2 5 2 3" xfId="15887" xr:uid="{79C3D613-21DE-4C38-99E3-27AD9AAB2E23}"/>
    <cellStyle name="Normal 7 9 2 5 3" xfId="9232" xr:uid="{FAB3FACE-6560-40FA-BBC0-117F6F3D114E}"/>
    <cellStyle name="Normal 7 9 2 5 3 2" xfId="18720" xr:uid="{958A8A8A-CE30-4C21-A7F2-B3B82836D126}"/>
    <cellStyle name="Normal 7 9 2 5 4" xfId="11376" xr:uid="{AED548E9-E533-4878-BC5E-610449615FD1}"/>
    <cellStyle name="Normal 7 9 2 5 4 2" xfId="21553" xr:uid="{6243E492-032D-4A60-8246-F6654676E9E6}"/>
    <cellStyle name="Normal 7 9 2 5 5" xfId="25474" xr:uid="{9B288296-DC9C-4FBD-AC98-7D6402B6A745}"/>
    <cellStyle name="Normal 7 9 2 5 6" xfId="13605" xr:uid="{24993453-2D30-4627-BC2B-CF768CD0D4D0}"/>
    <cellStyle name="Normal 7 9 2 6" xfId="3427" xr:uid="{D41D316C-F7C9-41E0-AECF-1F6D63A5EF2D}"/>
    <cellStyle name="Normal 7 9 2 6 2" xfId="9082" xr:uid="{AD1233BD-C070-4F3C-ADBB-30C7C2D643C3}"/>
    <cellStyle name="Normal 7 9 2 6 2 2" xfId="18530" xr:uid="{F9CCB2F7-6CF9-4D0C-902C-1515223CA25D}"/>
    <cellStyle name="Normal 7 9 2 6 3" xfId="11188" xr:uid="{546773C5-974C-417D-A0A9-31AE02AAB4B5}"/>
    <cellStyle name="Normal 7 9 2 6 3 2" xfId="21363" xr:uid="{CE849344-BC21-451D-AB88-507D0806F642}"/>
    <cellStyle name="Normal 7 9 2 6 4" xfId="25467" xr:uid="{4C590721-0A8C-4B9F-B3C3-B6EBDC9FE945}"/>
    <cellStyle name="Normal 7 9 2 6 5" xfId="15697" xr:uid="{57595B2F-CEB1-4140-958A-BE67346DBD3B}"/>
    <cellStyle name="Normal 7 9 2 7" xfId="4534" xr:uid="{A4D1E4CB-2E8F-4D5D-8DA7-783D30FA91C5}"/>
    <cellStyle name="Normal 7 9 2 7 2" xfId="9891" xr:uid="{E559DCA7-170B-4BF6-89D9-84F59B7F124E}"/>
    <cellStyle name="Normal 7 9 2 7 2 2" xfId="19868" xr:uid="{485054E7-FA66-4EEF-A8F6-FA3C3E612862}"/>
    <cellStyle name="Normal 7 9 2 7 3" xfId="12483" xr:uid="{77128E49-CEA4-4F98-8348-5E8BA07567AB}"/>
    <cellStyle name="Normal 7 9 2 7 3 2" xfId="22701" xr:uid="{FFF34519-613A-4B5D-A380-CD6AAA2B2E94}"/>
    <cellStyle name="Normal 7 9 2 7 4" xfId="17035" xr:uid="{9FC38B6C-D53F-4DC2-8476-887E86CA6A77}"/>
    <cellStyle name="Normal 7 9 2 8" xfId="8230" xr:uid="{393314A6-09B4-4DD3-A757-E87047ABCA3C}"/>
    <cellStyle name="Normal 7 9 2 8 2" xfId="15424" xr:uid="{1427007F-CF89-4FEE-893E-FAB61A2ABA1F}"/>
    <cellStyle name="Normal 7 9 2 9" xfId="8876" xr:uid="{AB7364BD-FB7A-4B46-B73A-F4796570E7E1}"/>
    <cellStyle name="Normal 7 9 2 9 2" xfId="18257" xr:uid="{37A3F97F-8A23-4656-9514-89FFE480A8D5}"/>
    <cellStyle name="Normal 7 9 3" xfId="1738" xr:uid="{00000000-0005-0000-0000-0000CA060000}"/>
    <cellStyle name="Normal 7 9 3 2" xfId="2344" xr:uid="{F489E90A-CFFB-4E5F-8F03-462D40B011C6}"/>
    <cellStyle name="Normal 7 9 3 2 2" xfId="7458" xr:uid="{FBF16132-55DC-4122-A7AB-6B7479FAF8D8}"/>
    <cellStyle name="Normal 7 9 3 2 2 2" xfId="26157" xr:uid="{288D01DE-14B4-4854-BC78-52358BB17E34}"/>
    <cellStyle name="Normal 7 9 3 2 2 3" xfId="26856" xr:uid="{B6DB2220-1EB4-4ED1-97B3-08352F34C010}"/>
    <cellStyle name="Normal 7 9 3 2 2 4" xfId="16752" xr:uid="{FE794143-F51B-4ACB-BD23-8D65646F4B54}"/>
    <cellStyle name="Normal 7 9 3 2 3" xfId="6223" xr:uid="{77583090-88EF-4605-8CD9-2C0172CC6B04}"/>
    <cellStyle name="Normal 7 9 3 2 3 2" xfId="29306" xr:uid="{18B8632D-FCA8-4BC2-BAEB-CFAB10CE3586}"/>
    <cellStyle name="Normal 7 9 3 2 3 3" xfId="19585" xr:uid="{5B93C2E2-DDE1-4632-9236-B9EBAC48A331}"/>
    <cellStyle name="Normal 7 9 3 2 4" xfId="12203" xr:uid="{295E8BC7-858C-407B-8B53-2A8E8685CA71}"/>
    <cellStyle name="Normal 7 9 3 2 4 2" xfId="22418" xr:uid="{05014159-E9C2-4473-9597-947588AEA292}"/>
    <cellStyle name="Normal 7 9 3 2 5" xfId="24585" xr:uid="{748064A7-1309-4866-A368-7DDC20AEC7A2}"/>
    <cellStyle name="Normal 7 9 3 2 6" xfId="14727" xr:uid="{3197D885-0AAE-4F81-86E1-97DDACFAE608}"/>
    <cellStyle name="Normal 7 9 3 3" xfId="3722" xr:uid="{26969DED-D0DA-4279-AFB2-1B31162BF55A}"/>
    <cellStyle name="Normal 7 9 3 3 2" xfId="7149" xr:uid="{FC01A70E-AC6D-4D65-A744-E32A733A2715}"/>
    <cellStyle name="Normal 7 9 3 3 2 2" xfId="27511" xr:uid="{A4087EE7-416B-488E-B6A5-D432542D9DDD}"/>
    <cellStyle name="Normal 7 9 3 3 2 3" xfId="16128" xr:uid="{EBE80449-5437-4479-8143-BA4A96B2AD96}"/>
    <cellStyle name="Normal 7 9 3 3 3" xfId="9436" xr:uid="{510DD9A6-566D-4C7D-AC17-4A06F6844CC6}"/>
    <cellStyle name="Normal 7 9 3 3 3 2" xfId="18961" xr:uid="{F11C05F1-BF73-4B0B-852D-0B29786A2632}"/>
    <cellStyle name="Normal 7 9 3 3 4" xfId="11615" xr:uid="{B39D4588-E1AF-409B-BA44-6CA8D04B81F8}"/>
    <cellStyle name="Normal 7 9 3 3 4 2" xfId="21794" xr:uid="{5C922968-B8C2-4A95-AE9C-A3505F597824}"/>
    <cellStyle name="Normal 7 9 3 3 5" xfId="23566" xr:uid="{A6FF56EA-BA84-489E-9032-BA103F0DCDD1}"/>
    <cellStyle name="Normal 7 9 3 3 6" xfId="13947" xr:uid="{42943E9F-9169-4B18-BFE3-1C1464514508}"/>
    <cellStyle name="Normal 7 9 3 4" xfId="4656" xr:uid="{C244C750-19B4-445D-B3F4-7AB84B342FEE}"/>
    <cellStyle name="Normal 7 9 3 4 2" xfId="9976" xr:uid="{B916EDC5-99EE-46D3-A909-EE7092C0A4BD}"/>
    <cellStyle name="Normal 7 9 3 4 2 2" xfId="29427" xr:uid="{934CD4AA-86A2-44C8-9A6E-33B5D30C3F2A}"/>
    <cellStyle name="Normal 7 9 3 4 2 3" xfId="19990" xr:uid="{F290C761-568F-4C9C-A743-0EC1C69CEB56}"/>
    <cellStyle name="Normal 7 9 3 4 3" xfId="12605" xr:uid="{5CDC0E64-41CD-4AB3-87FB-0B6E13881F24}"/>
    <cellStyle name="Normal 7 9 3 4 3 2" xfId="22823" xr:uid="{46236A4D-506C-4702-8CFC-1E3F08B3C370}"/>
    <cellStyle name="Normal 7 9 3 4 4" xfId="25794" xr:uid="{41CB0212-037D-4759-A613-8970F3E6FAF7}"/>
    <cellStyle name="Normal 7 9 3 4 5" xfId="17157" xr:uid="{ACBDAA21-EF57-4FD5-9AC5-B70F09911C8F}"/>
    <cellStyle name="Normal 7 9 3 5" xfId="8231" xr:uid="{08D49906-1A33-44DA-A41E-5EE38671DA83}"/>
    <cellStyle name="Normal 7 9 3 5 2" xfId="27176" xr:uid="{63598A14-D28B-49AB-AC36-CA6DBEA7C396}"/>
    <cellStyle name="Normal 7 9 3 5 3" xfId="15426" xr:uid="{D5F052C8-21E0-4196-A8F1-A9D5C27C6F87}"/>
    <cellStyle name="Normal 7 9 3 6" xfId="8878" xr:uid="{E12E69E2-A514-442C-AE8D-E943EA2669CA}"/>
    <cellStyle name="Normal 7 9 3 6 2" xfId="18259" xr:uid="{752EA9A9-CA0E-4E2C-96B7-37A84187B11E}"/>
    <cellStyle name="Normal 7 9 3 7" xfId="10947" xr:uid="{56F17980-2BE1-4E13-9EEF-AA931D351A9F}"/>
    <cellStyle name="Normal 7 9 3 7 2" xfId="21092" xr:uid="{343AAD71-438A-48F9-8138-CAD5CA5E3A09}"/>
    <cellStyle name="Normal 7 9 3 8" xfId="25731" xr:uid="{658E6703-A366-4697-8B00-DDAF68E3EFE3}"/>
    <cellStyle name="Normal 7 9 3 9" xfId="13417" xr:uid="{D264BB58-6126-480E-9395-BEC3FB17E542}"/>
    <cellStyle name="Normal 7 9 4" xfId="1739" xr:uid="{00000000-0005-0000-0000-0000CB060000}"/>
    <cellStyle name="Normal 7 9 4 2" xfId="5010" xr:uid="{2682137C-8761-4971-A194-2C73402412A4}"/>
    <cellStyle name="Normal 7 9 4 2 2" xfId="10281" xr:uid="{5E7371AB-2605-4625-97EE-00591918A2E5}"/>
    <cellStyle name="Normal 7 9 4 2 2 2" xfId="29705" xr:uid="{906969A5-F844-46C1-8826-49E540BD21B3}"/>
    <cellStyle name="Normal 7 9 4 2 2 3" xfId="20375" xr:uid="{70C57866-C5B4-4C46-889C-9EEB3FB77946}"/>
    <cellStyle name="Normal 7 9 4 2 3" xfId="12959" xr:uid="{C447CA5F-D55A-45E1-87A7-87DB78CF2659}"/>
    <cellStyle name="Normal 7 9 4 2 3 2" xfId="23208" xr:uid="{581D6481-7C6E-4341-B686-ECD30944CCC3}"/>
    <cellStyle name="Normal 7 9 4 2 4" xfId="23781" xr:uid="{33739984-6EFE-4376-9F5D-043948DB4D84}"/>
    <cellStyle name="Normal 7 9 4 2 5" xfId="17542" xr:uid="{F04D1758-53AF-4CE5-A24B-F71E28671CBA}"/>
    <cellStyle name="Normal 7 9 4 3" xfId="6224" xr:uid="{CBBD2495-ACE2-4A5E-89E3-3758C4D5B3B4}"/>
    <cellStyle name="Normal 7 9 4 3 2" xfId="27278" xr:uid="{1F2148C0-1092-44C1-9F6E-94A18404651C}"/>
    <cellStyle name="Normal 7 9 4 3 3" xfId="15427" xr:uid="{06CE4C1C-6DE8-406B-B35E-3853765D9E1B}"/>
    <cellStyle name="Normal 7 9 4 4" xfId="8879" xr:uid="{53A6BF88-00A8-4083-B820-E28C17213795}"/>
    <cellStyle name="Normal 7 9 4 4 2" xfId="18260" xr:uid="{C8011E09-10B2-45D1-A420-DCF982C04E77}"/>
    <cellStyle name="Normal 7 9 4 5" xfId="10948" xr:uid="{08608BA6-CD0E-4D8B-B67B-7E662BFA7EEC}"/>
    <cellStyle name="Normal 7 9 4 5 2" xfId="21093" xr:uid="{A48CBFBE-D161-4D19-881C-EEA9D2AB1459}"/>
    <cellStyle name="Normal 7 9 4 6" xfId="23897" xr:uid="{9FD660BA-DADE-4D99-98F7-FBB6B2E785FA}"/>
    <cellStyle name="Normal 7 9 4 7" xfId="14728" xr:uid="{E71C1F01-B18B-4C6E-86AD-42F6CC3EF88B}"/>
    <cellStyle name="Normal 7 9 5" xfId="2341" xr:uid="{849E08B3-6AEC-40AD-9D86-3280E033F19F}"/>
    <cellStyle name="Normal 7 9 5 2" xfId="7456" xr:uid="{46DA3FD0-8DBE-493E-8417-EF4886E1427C}"/>
    <cellStyle name="Normal 7 9 5 2 2" xfId="24340" xr:uid="{175F3249-E6C3-4BFA-A2FA-7D274A98D6C4}"/>
    <cellStyle name="Normal 7 9 5 2 3" xfId="26737" xr:uid="{1A40AD43-21BD-46DF-BEE9-CC2E312D345B}"/>
    <cellStyle name="Normal 7 9 5 2 4" xfId="16238" xr:uid="{7391FC76-C2B9-49A5-A829-ACB87392F29C}"/>
    <cellStyle name="Normal 7 9 5 3" xfId="6220" xr:uid="{9D947512-22BC-4EDB-9EF3-01149F09F52C}"/>
    <cellStyle name="Normal 7 9 5 3 2" xfId="29123" xr:uid="{F0F36F7B-9533-47C6-A957-B636B4BD0B06}"/>
    <cellStyle name="Normal 7 9 5 3 3" xfId="19071" xr:uid="{3BE34BF3-E776-4744-8A92-E03A0AC58AA8}"/>
    <cellStyle name="Normal 7 9 5 4" xfId="11716" xr:uid="{D277951A-F117-4CDA-A9D7-5067F31FAB3D}"/>
    <cellStyle name="Normal 7 9 5 4 2" xfId="21904" xr:uid="{D3409DA6-6348-4092-9A79-A4CF44EAAB50}"/>
    <cellStyle name="Normal 7 9 5 5" xfId="25726" xr:uid="{0B5B241E-897B-4A17-847B-494ABA7F82BE}"/>
    <cellStyle name="Normal 7 9 5 6" xfId="14115" xr:uid="{BA0B1135-7D1B-4C69-9A9D-B4E91F0C8819}"/>
    <cellStyle name="Normal 7 9 6" xfId="3442" xr:uid="{70BD1286-DE20-4188-9F2C-D917229C2428}"/>
    <cellStyle name="Normal 7 9 6 2" xfId="7146" xr:uid="{6FFFF8A6-5B18-4AC5-B685-700A8CCBDFF3}"/>
    <cellStyle name="Normal 7 9 6 2 2" xfId="27903" xr:uid="{A6636E35-0FE7-4C1A-B492-8904409C3CC9}"/>
    <cellStyle name="Normal 7 9 6 2 3" xfId="15724" xr:uid="{D7D3914F-5701-49A0-ABBE-46C873B5198E}"/>
    <cellStyle name="Normal 7 9 6 3" xfId="9096" xr:uid="{F6AE3FA8-EFC8-4EC9-A5BC-11487DA73CD3}"/>
    <cellStyle name="Normal 7 9 6 3 2" xfId="18557" xr:uid="{2E42EF2F-00B3-4B92-BBB5-664BF7830337}"/>
    <cellStyle name="Normal 7 9 6 4" xfId="11215" xr:uid="{FB9AA305-B2DB-47AC-AE95-4D78D0F224B1}"/>
    <cellStyle name="Normal 7 9 6 4 2" xfId="21390" xr:uid="{83A8C3C1-FC89-4E20-80B9-D727F82D270F}"/>
    <cellStyle name="Normal 7 9 6 5" xfId="25993" xr:uid="{8B27A105-4DDB-4E95-A20A-8A25CC6646DA}"/>
    <cellStyle name="Normal 7 9 6 6" xfId="13442" xr:uid="{72EAC287-7456-4B0E-9C75-EEB49B2554C3}"/>
    <cellStyle name="Normal 7 9 7" xfId="3234" xr:uid="{F80A8F25-9CE1-405E-9A63-1FBE4C7143E4}"/>
    <cellStyle name="Normal 7 9 7 2" xfId="8922" xr:uid="{529FF12A-34E0-408E-A5E6-6D099B50560E}"/>
    <cellStyle name="Normal 7 9 7 2 2" xfId="18313" xr:uid="{DE3DF6E5-05F8-479C-A583-FF66887511BB}"/>
    <cellStyle name="Normal 7 9 7 3" xfId="10995" xr:uid="{CDD55BDD-5000-48AC-B079-9DDF9537A828}"/>
    <cellStyle name="Normal 7 9 7 3 2" xfId="21146" xr:uid="{4BDAFF86-1095-41AA-BAD0-267BA5181BAB}"/>
    <cellStyle name="Normal 7 9 7 4" xfId="25659" xr:uid="{2CF29DEF-AE78-47A7-BDEC-6F93E334879E}"/>
    <cellStyle name="Normal 7 9 7 5" xfId="15480" xr:uid="{EB30FBA6-6786-43F2-9AD0-8ACCA3E981B3}"/>
    <cellStyle name="Normal 7 9 8" xfId="4514" xr:uid="{8445FF18-0CD4-4DAD-841C-63CF9C09B470}"/>
    <cellStyle name="Normal 7 9 8 2" xfId="9876" xr:uid="{DC9855EB-DD13-4B32-8AA9-3D1FCFEC3950}"/>
    <cellStyle name="Normal 7 9 8 2 2" xfId="19853" xr:uid="{4AEB6A3B-98FD-482D-8511-B5E7512D7DCE}"/>
    <cellStyle name="Normal 7 9 8 3" xfId="12468" xr:uid="{B01FCF2A-8685-4E64-B309-DD09CDC7C8B6}"/>
    <cellStyle name="Normal 7 9 8 3 2" xfId="22686" xr:uid="{A14892FE-6137-4E94-8483-BB32EA3FA49C}"/>
    <cellStyle name="Normal 7 9 8 4" xfId="17020" xr:uid="{D0EBAFC5-774C-455C-AC98-F2557DD0B457}"/>
    <cellStyle name="Normal 7 9 9" xfId="8229" xr:uid="{85E6410A-8868-44D7-A80B-913C45B21BB7}"/>
    <cellStyle name="Normal 7 9 9 2" xfId="15423" xr:uid="{6371B967-E7A8-46A5-A7B3-275D9CD580E6}"/>
    <cellStyle name="Normal 8" xfId="1740" xr:uid="{00000000-0005-0000-0000-0000CC060000}"/>
    <cellStyle name="Normal 8 2" xfId="29913" xr:uid="{E5FF0D1B-0797-4CC8-BBE4-72433BAD4E7F}"/>
    <cellStyle name="Normal 8 3" xfId="29912" xr:uid="{F5853CFB-C97F-43AD-885F-A49F84C8FB54}"/>
    <cellStyle name="Normal 9" xfId="1741" xr:uid="{00000000-0005-0000-0000-0000CD060000}"/>
    <cellStyle name="Normal 9 2" xfId="1742" xr:uid="{00000000-0005-0000-0000-0000CE060000}"/>
    <cellStyle name="Normal 9 2 2" xfId="1743" xr:uid="{00000000-0005-0000-0000-0000CF060000}"/>
    <cellStyle name="Normal 9 2 2 2" xfId="1744" xr:uid="{00000000-0005-0000-0000-0000D0060000}"/>
    <cellStyle name="Normal 9 2 2 3" xfId="2345" xr:uid="{4F8E8860-6738-4D08-AD56-D91B37FF8971}"/>
    <cellStyle name="Normal 9 3" xfId="1745" xr:uid="{00000000-0005-0000-0000-0000D1060000}"/>
    <cellStyle name="Normal 9 3 10" xfId="8232" xr:uid="{2D83137B-3AF3-4460-B0D7-7DA552F00C87}"/>
    <cellStyle name="Normal 9 3 10 2" xfId="15428" xr:uid="{B49ED7C6-F945-4E98-92B7-F418D3B460BD}"/>
    <cellStyle name="Normal 9 3 11" xfId="8880" xr:uid="{338EA6F6-31BB-4A03-B2D4-D970CADDA614}"/>
    <cellStyle name="Normal 9 3 11 2" xfId="18261" xr:uid="{076E773A-778D-47E9-8AC9-EAB80344082E}"/>
    <cellStyle name="Normal 9 3 12" xfId="10949" xr:uid="{EEAE3201-287F-4E03-BD1F-A1D083CA026D}"/>
    <cellStyle name="Normal 9 3 12 2" xfId="21094" xr:uid="{94F40879-200F-444E-AA1A-C3ABE364F367}"/>
    <cellStyle name="Normal 9 3 13" xfId="24305" xr:uid="{17578693-85FA-4B2B-B35B-961F2AC69796}"/>
    <cellStyle name="Normal 9 3 14" xfId="13059" xr:uid="{4A60994A-33EF-419E-9E8D-F8C542C73941}"/>
    <cellStyle name="Normal 9 3 2" xfId="1746" xr:uid="{00000000-0005-0000-0000-0000D2060000}"/>
    <cellStyle name="Normal 9 3 2 10" xfId="10950" xr:uid="{AB8D747D-C8D3-4490-8BAC-EA08D098518E}"/>
    <cellStyle name="Normal 9 3 2 10 2" xfId="21095" xr:uid="{F708A88D-7A01-41C4-858B-290C1C88FAEA}"/>
    <cellStyle name="Normal 9 3 2 11" xfId="25210" xr:uid="{BED97983-C895-4AF7-800C-95492E06B98B}"/>
    <cellStyle name="Normal 9 3 2 12" xfId="13260" xr:uid="{004E2B07-BD3B-4116-B869-8E63DD7F48B6}"/>
    <cellStyle name="Normal 9 3 2 2" xfId="1747" xr:uid="{00000000-0005-0000-0000-0000D3060000}"/>
    <cellStyle name="Normal 9 3 2 2 2" xfId="2348" xr:uid="{9024A763-2D32-49AB-92D4-A2CDDA319D1F}"/>
    <cellStyle name="Normal 9 3 2 2 2 2" xfId="7459" xr:uid="{AE144F8B-0C31-4ABD-9DC8-9CC27875124C}"/>
    <cellStyle name="Normal 9 3 2 2 2 2 2" xfId="27030" xr:uid="{0E46D02E-1EA1-43A5-A26B-74249902B8BF}"/>
    <cellStyle name="Normal 9 3 2 2 2 2 3" xfId="27008" xr:uid="{8FE98F2A-25C2-40D5-A2D8-59C82960385A}"/>
    <cellStyle name="Normal 9 3 2 2 2 2 4" xfId="16754" xr:uid="{58C43871-0C45-445C-BE2C-E1E34DDAC583}"/>
    <cellStyle name="Normal 9 3 2 2 2 3" xfId="6226" xr:uid="{8ECAF56E-D1CC-42E5-94F6-5FD1636369C6}"/>
    <cellStyle name="Normal 9 3 2 2 2 3 2" xfId="29307" xr:uid="{94EE144F-35C4-495C-97EF-95711F7ED808}"/>
    <cellStyle name="Normal 9 3 2 2 2 3 3" xfId="19587" xr:uid="{838F538E-4493-42A2-9F6C-3A74612109D0}"/>
    <cellStyle name="Normal 9 3 2 2 2 4" xfId="12205" xr:uid="{B49469C9-9F4B-41D0-A33B-1AEA09C6ABF3}"/>
    <cellStyle name="Normal 9 3 2 2 2 4 2" xfId="22420" xr:uid="{64F1F776-07DE-40AE-BC91-E56F58C5A9C6}"/>
    <cellStyle name="Normal 9 3 2 2 2 5" xfId="23367" xr:uid="{87601975-573B-4C2E-8827-1E99335E65D0}"/>
    <cellStyle name="Normal 9 3 2 2 2 6" xfId="14730" xr:uid="{CB66A422-8F68-4AFF-B7CD-DF4D1F4C9ED8}"/>
    <cellStyle name="Normal 9 3 2 2 3" xfId="4810" xr:uid="{2D7E0704-52AB-4F8B-AF50-F23EC22B01D1}"/>
    <cellStyle name="Normal 9 3 2 2 3 2" xfId="7151" xr:uid="{75C775DB-AFDD-4C58-8CB3-77A8A32A8BEE}"/>
    <cellStyle name="Normal 9 3 2 2 3 2 2" xfId="29551" xr:uid="{9E1066ED-CE07-404C-8E57-B1936713AB2E}"/>
    <cellStyle name="Normal 9 3 2 2 3 2 3" xfId="20144" xr:uid="{FB845912-133A-4AE2-BDF7-526EF73149F6}"/>
    <cellStyle name="Normal 9 3 2 2 3 3" xfId="12759" xr:uid="{4DBE279D-9C02-438C-B641-D4AB35AAC304}"/>
    <cellStyle name="Normal 9 3 2 2 3 3 2" xfId="22977" xr:uid="{5AC91EFF-ED0B-4182-A790-BB3F7A437A8E}"/>
    <cellStyle name="Normal 9 3 2 2 3 4" xfId="26058" xr:uid="{46C9141A-52C0-4A82-9EB2-107F87A3E391}"/>
    <cellStyle name="Normal 9 3 2 2 3 5" xfId="17311" xr:uid="{A016FBAB-E850-4B9C-85C5-407BA37B0E62}"/>
    <cellStyle name="Normal 9 3 2 2 4" xfId="5537" xr:uid="{89515657-D2F8-41A8-95FF-3D7750CEA41B}"/>
    <cellStyle name="Normal 9 3 2 2 4 2" xfId="26362" xr:uid="{314AA039-F729-46E9-8EF1-269A0E92CAB3}"/>
    <cellStyle name="Normal 9 3 2 2 4 3" xfId="15430" xr:uid="{A98CF21B-D6C0-4BC7-8942-598DA60DD449}"/>
    <cellStyle name="Normal 9 3 2 2 5" xfId="8882" xr:uid="{8DD5C821-4E78-416A-9DE7-03D2373105A0}"/>
    <cellStyle name="Normal 9 3 2 2 5 2" xfId="18263" xr:uid="{B2985B21-A638-44F1-9D69-81414DADB841}"/>
    <cellStyle name="Normal 9 3 2 2 6" xfId="10951" xr:uid="{C5CB8CFA-360B-4F9A-A590-03B81FB0BC35}"/>
    <cellStyle name="Normal 9 3 2 2 6 2" xfId="21096" xr:uid="{60E9DABB-06FB-4CD1-B382-7423942C1857}"/>
    <cellStyle name="Normal 9 3 2 2 7" xfId="24006" xr:uid="{BE0C77CC-83BF-44CF-8F47-8B16E1CF31C0}"/>
    <cellStyle name="Normal 9 3 2 2 8" xfId="13950" xr:uid="{A0444BF3-961C-46B7-A8D9-3F74386CDE0F}"/>
    <cellStyle name="Normal 9 3 2 3" xfId="2347" xr:uid="{4821D647-D330-48D5-A882-1AED35A94BD7}"/>
    <cellStyle name="Normal 9 3 2 3 2" xfId="2755" xr:uid="{2F36C7A2-6BB8-415D-A0DB-D68FBB6D6342}"/>
    <cellStyle name="Normal 9 3 2 3 2 2" xfId="7740" xr:uid="{B4190F82-05EF-4D64-9A61-AAE3F176020D}"/>
    <cellStyle name="Normal 9 3 2 3 2 2 2" xfId="29706" xr:uid="{E42C894F-CCE7-4EE7-B8A5-957376F7B3DB}"/>
    <cellStyle name="Normal 9 3 2 3 2 2 3" xfId="20376" xr:uid="{E829F2BF-4524-4C37-B973-469A5B470CB5}"/>
    <cellStyle name="Normal 9 3 2 3 2 3" xfId="6601" xr:uid="{CC9703B3-F671-4015-84F4-A292E179BD73}"/>
    <cellStyle name="Normal 9 3 2 3 2 3 2" xfId="23209" xr:uid="{B4E25A9F-E634-48C5-8DA5-BD79C846584A}"/>
    <cellStyle name="Normal 9 3 2 3 2 4" xfId="25650" xr:uid="{0A7E478E-CCCB-47B7-AC49-BEFAE43B3B84}"/>
    <cellStyle name="Normal 9 3 2 3 2 5" xfId="17543" xr:uid="{5F3B9811-ED55-4520-8D7A-4AC36F134724}"/>
    <cellStyle name="Normal 9 3 2 3 3" xfId="8360" xr:uid="{FB630D0F-E711-429E-AD1F-0BA872EAFF96}"/>
    <cellStyle name="Normal 9 3 2 3 3 2" xfId="27526" xr:uid="{202817B9-235C-4DA6-BC7B-BE2DEB1331D8}"/>
    <cellStyle name="Normal 9 3 2 3 3 3" xfId="16755" xr:uid="{CC955FAF-2E58-41D5-89B2-54D83FAE634B}"/>
    <cellStyle name="Normal 9 3 2 3 4" xfId="9651" xr:uid="{04FEB715-ABBB-44B9-8BAC-A038462E62F8}"/>
    <cellStyle name="Normal 9 3 2 3 4 2" xfId="19588" xr:uid="{EBA2CD75-F07A-4A0E-B456-D8A11D4C4D53}"/>
    <cellStyle name="Normal 9 3 2 3 5" xfId="12206" xr:uid="{CB6B45C2-CBCB-49F0-84AB-FD392E880BC5}"/>
    <cellStyle name="Normal 9 3 2 3 5 2" xfId="22421" xr:uid="{0F101539-79BF-48AB-A0F5-B28E9ACF38D5}"/>
    <cellStyle name="Normal 9 3 2 3 6" xfId="25808" xr:uid="{766E4211-184B-44B8-ACCF-D2F11A59EF27}"/>
    <cellStyle name="Normal 9 3 2 3 7" xfId="14731" xr:uid="{C705795B-594E-4303-92FF-9382AB79C688}"/>
    <cellStyle name="Normal 9 3 2 4" xfId="2754" xr:uid="{71C2C882-217D-4EB5-A01E-4EA6B0CB62A3}"/>
    <cellStyle name="Normal 9 3 2 4 2" xfId="7739" xr:uid="{4678965D-FAB2-48C8-A8CC-E18609C340A0}"/>
    <cellStyle name="Normal 9 3 2 4 2 2" xfId="27721" xr:uid="{A8877059-21E4-4455-9767-1FA3CAC5B626}"/>
    <cellStyle name="Normal 9 3 2 4 2 3" xfId="16753" xr:uid="{C38B48B9-D86E-42C7-815F-AF8393F78615}"/>
    <cellStyle name="Normal 9 3 2 4 3" xfId="6600" xr:uid="{F7155716-F484-468D-9B87-AFEF08EB8BE0}"/>
    <cellStyle name="Normal 9 3 2 4 3 2" xfId="19586" xr:uid="{3F18FD46-7930-4593-B435-86CA975151FF}"/>
    <cellStyle name="Normal 9 3 2 4 4" xfId="12204" xr:uid="{E08CB431-A89B-4CD8-BD37-E419FE0C5533}"/>
    <cellStyle name="Normal 9 3 2 4 4 2" xfId="22419" xr:uid="{75FF05D5-8B92-471A-8F38-9DD39DA058DC}"/>
    <cellStyle name="Normal 9 3 2 4 5" xfId="25050" xr:uid="{1F849041-32FA-4EFA-9B72-6236F554EED3}"/>
    <cellStyle name="Normal 9 3 2 4 6" xfId="14729" xr:uid="{96D64C6E-B5B0-456C-9E61-866232A4D25E}"/>
    <cellStyle name="Normal 9 3 2 5" xfId="3511" xr:uid="{AEDB2BC6-515E-4975-84C3-F6B244B292FE}"/>
    <cellStyle name="Normal 9 3 2 5 2" xfId="8317" xr:uid="{82167010-DCDA-49F5-897F-8E4791DA9738}"/>
    <cellStyle name="Normal 9 3 2 5 2 2" xfId="26724" xr:uid="{5B19A0F7-9460-4F4C-9DAE-97FA878550E8}"/>
    <cellStyle name="Normal 9 3 2 5 2 3" xfId="15803" xr:uid="{8AF1DC18-AEB0-4EDC-B45E-DD5FFDC255D6}"/>
    <cellStyle name="Normal 9 3 2 5 3" xfId="9165" xr:uid="{5A2B77B0-0B75-4C5F-8F29-F537AE62BB14}"/>
    <cellStyle name="Normal 9 3 2 5 3 2" xfId="18636" xr:uid="{F76B4C48-8BB0-480C-9872-64B4E84B41FA}"/>
    <cellStyle name="Normal 9 3 2 5 4" xfId="11294" xr:uid="{5CCC28EC-8406-417B-8350-78B9E1460C38}"/>
    <cellStyle name="Normal 9 3 2 5 4 2" xfId="21469" xr:uid="{35EE102A-3EC8-45DD-8613-E04BAD0EBE33}"/>
    <cellStyle name="Normal 9 3 2 5 5" xfId="24555" xr:uid="{544734AE-882F-4581-9A06-911BC2301E32}"/>
    <cellStyle name="Normal 9 3 2 5 6" xfId="13521" xr:uid="{EB9306BC-F30B-4024-A326-74CAD70043B1}"/>
    <cellStyle name="Normal 9 3 2 6" xfId="3428" xr:uid="{5B0BDC21-EC25-4B77-ADDE-8E21E2421AAE}"/>
    <cellStyle name="Normal 9 3 2 6 2" xfId="9083" xr:uid="{E809B4CB-994D-4657-9714-657B88000979}"/>
    <cellStyle name="Normal 9 3 2 6 2 2" xfId="18531" xr:uid="{45D448DB-7B2C-4E5D-B6CA-5FC4EBE61947}"/>
    <cellStyle name="Normal 9 3 2 6 3" xfId="11189" xr:uid="{3199E218-AC0A-4083-B6C7-6FB9ACCE73C8}"/>
    <cellStyle name="Normal 9 3 2 6 3 2" xfId="21364" xr:uid="{99481DAC-FEFF-43B6-810E-C9221BB43EDE}"/>
    <cellStyle name="Normal 9 3 2 6 4" xfId="24615" xr:uid="{833AE3B8-E70A-4E2F-A5E4-69A9F0EBA4AD}"/>
    <cellStyle name="Normal 9 3 2 6 5" xfId="15698" xr:uid="{5A8698A0-D884-4990-B085-2FB0F01B961F}"/>
    <cellStyle name="Normal 9 3 2 7" xfId="4535" xr:uid="{DB18E359-1B71-494F-97AE-413FF91343FB}"/>
    <cellStyle name="Normal 9 3 2 7 2" xfId="9892" xr:uid="{FFD125BA-312D-468F-993C-315D3A16820F}"/>
    <cellStyle name="Normal 9 3 2 7 2 2" xfId="19869" xr:uid="{9F877006-5F56-4FA9-B949-1C17F67E4142}"/>
    <cellStyle name="Normal 9 3 2 7 3" xfId="12484" xr:uid="{CBDB5ED3-82F5-4D78-BF8E-203D0E870FA3}"/>
    <cellStyle name="Normal 9 3 2 7 3 2" xfId="22702" xr:uid="{54FA327A-63B6-437D-9899-60C7B1B1D007}"/>
    <cellStyle name="Normal 9 3 2 7 4" xfId="17036" xr:uid="{E9886953-A07E-4B3C-9C03-14E0126C4077}"/>
    <cellStyle name="Normal 9 3 2 8" xfId="8233" xr:uid="{B66C8331-F5B4-41D3-ACD7-5AB474ACE79E}"/>
    <cellStyle name="Normal 9 3 2 8 2" xfId="15429" xr:uid="{B823FF08-09C7-4474-B03A-7E23D1B5B0D0}"/>
    <cellStyle name="Normal 9 3 2 9" xfId="8881" xr:uid="{B32EB109-018A-4A91-BFA5-C6857E8CF63F}"/>
    <cellStyle name="Normal 9 3 2 9 2" xfId="18262" xr:uid="{1DB744F5-7A90-4337-A4FC-7453173A4C7B}"/>
    <cellStyle name="Normal 9 3 3" xfId="1748" xr:uid="{00000000-0005-0000-0000-0000D4060000}"/>
    <cellStyle name="Normal 9 3 3 10" xfId="24180" xr:uid="{5B4F7035-B8A4-4D49-9E22-90E3314A729E}"/>
    <cellStyle name="Normal 9 3 3 11" xfId="13418" xr:uid="{182ABF8C-6AEE-484D-804B-F16E59955E64}"/>
    <cellStyle name="Normal 9 3 3 2" xfId="2349" xr:uid="{E582EBD1-7BEE-4B07-AC82-F39B9A1C3826}"/>
    <cellStyle name="Normal 9 3 3 2 2" xfId="2757" xr:uid="{8357B98D-D613-49CF-B86E-6008FA68CD75}"/>
    <cellStyle name="Normal 9 3 3 2 2 2" xfId="7742" xr:uid="{AFBE0491-F9B9-45F5-9B72-50F30C224DA1}"/>
    <cellStyle name="Normal 9 3 3 2 2 2 2" xfId="28648" xr:uid="{B55E13F4-0D83-4A12-8885-EF18AB9C8CD0}"/>
    <cellStyle name="Normal 9 3 3 2 2 2 3" xfId="16757" xr:uid="{A260E3EA-C146-4D31-8106-70979C87847C}"/>
    <cellStyle name="Normal 9 3 3 2 2 3" xfId="6603" xr:uid="{EE80B5C4-7160-447B-9664-44003D53642C}"/>
    <cellStyle name="Normal 9 3 3 2 2 3 2" xfId="19590" xr:uid="{8676B8B0-A284-414B-9393-C54B340AD9C2}"/>
    <cellStyle name="Normal 9 3 3 2 2 4" xfId="12208" xr:uid="{45471715-5C87-41B3-AE93-BEE9AD223FDE}"/>
    <cellStyle name="Normal 9 3 3 2 2 4 2" xfId="22423" xr:uid="{85E94844-0E0B-428B-A133-BD95B7BA025E}"/>
    <cellStyle name="Normal 9 3 3 2 2 5" xfId="25116" xr:uid="{421B4F94-D4A4-444B-92F7-AAFFBD3E7020}"/>
    <cellStyle name="Normal 9 3 3 2 2 6" xfId="14733" xr:uid="{B5024815-0AD4-4A22-AB6C-02EF9CA42ED7}"/>
    <cellStyle name="Normal 9 3 3 2 3" xfId="4811" xr:uid="{6F4FB655-A580-4EB3-B2B1-BCDE3D8CC6BA}"/>
    <cellStyle name="Normal 9 3 3 2 3 2" xfId="10082" xr:uid="{E73AD80C-207C-4A9F-98D3-74967D1DB712}"/>
    <cellStyle name="Normal 9 3 3 2 3 2 2" xfId="29552" xr:uid="{E7A9EAB9-5078-441D-A10C-42F2004810A0}"/>
    <cellStyle name="Normal 9 3 3 2 3 2 3" xfId="20145" xr:uid="{0088AF20-9FC3-45CA-91B8-0A153E2211FA}"/>
    <cellStyle name="Normal 9 3 3 2 3 3" xfId="12760" xr:uid="{4EFD8175-E947-4F3F-B213-EE53C5908C1E}"/>
    <cellStyle name="Normal 9 3 3 2 3 3 2" xfId="22978" xr:uid="{B6178FFD-5A47-4B73-8374-88E4336CD886}"/>
    <cellStyle name="Normal 9 3 3 2 3 4" xfId="25563" xr:uid="{47FFB05D-8A4E-45E1-B24F-C110F498A689}"/>
    <cellStyle name="Normal 9 3 3 2 3 5" xfId="17312" xr:uid="{8F8D8359-2039-4D6C-8928-45B40E454122}"/>
    <cellStyle name="Normal 9 3 3 2 4" xfId="6227" xr:uid="{A42C81BE-5626-4F2A-A2A5-BBBFFEC7C537}"/>
    <cellStyle name="Normal 9 3 3 2 4 2" xfId="27706" xr:uid="{F987206E-A056-4523-89B4-3D323BEE5BA3}"/>
    <cellStyle name="Normal 9 3 3 2 4 3" xfId="16129" xr:uid="{A6E68F25-860A-467F-B649-6AC44E10F328}"/>
    <cellStyle name="Normal 9 3 3 2 5" xfId="9437" xr:uid="{634AEA5E-5757-4520-8874-5DBC5E9838B8}"/>
    <cellStyle name="Normal 9 3 3 2 5 2" xfId="18962" xr:uid="{14DD2404-AADD-48DA-9160-93EEBFEF500D}"/>
    <cellStyle name="Normal 9 3 3 2 6" xfId="11616" xr:uid="{116A43FC-D782-43EE-BAD4-ABFBA1CF41F1}"/>
    <cellStyle name="Normal 9 3 3 2 6 2" xfId="21795" xr:uid="{12F7DAD7-1FEE-4B10-8AC4-5BC17CDF86E8}"/>
    <cellStyle name="Normal 9 3 3 2 7" xfId="24021" xr:uid="{003D034F-9FEA-406C-A76E-C5F245DA870B}"/>
    <cellStyle name="Normal 9 3 3 2 8" xfId="13951" xr:uid="{8E57A2E6-16C8-4DC0-8934-E6471BE4B358}"/>
    <cellStyle name="Normal 9 3 3 3" xfId="2758" xr:uid="{053F0BCE-6C0C-4415-9F6F-D591AAE84A27}"/>
    <cellStyle name="Normal 9 3 3 3 2" xfId="5011" xr:uid="{0DF26F6A-9042-4E57-BDFE-CABEE22E6AEA}"/>
    <cellStyle name="Normal 9 3 3 3 2 2" xfId="10282" xr:uid="{A08F4481-B9F2-4A2B-BB02-D702983C0EFA}"/>
    <cellStyle name="Normal 9 3 3 3 2 2 2" xfId="29707" xr:uid="{55655221-C83E-4E0D-9991-DF6D5B91E8D8}"/>
    <cellStyle name="Normal 9 3 3 3 2 2 3" xfId="20377" xr:uid="{BC3AEFAA-8CA7-4235-B85E-470FB44D45AE}"/>
    <cellStyle name="Normal 9 3 3 3 2 3" xfId="12960" xr:uid="{CAE5D6DD-8775-44E5-8005-612A3075F176}"/>
    <cellStyle name="Normal 9 3 3 3 2 3 2" xfId="23210" xr:uid="{A832F71D-81B9-466B-B90A-E9D0AECE11DB}"/>
    <cellStyle name="Normal 9 3 3 3 2 4" xfId="26193" xr:uid="{84B3B023-BFD6-4D9B-B332-6286BA0C506A}"/>
    <cellStyle name="Normal 9 3 3 3 2 5" xfId="17544" xr:uid="{DA4698A0-4A89-4888-A185-AF619236949D}"/>
    <cellStyle name="Normal 9 3 3 3 3" xfId="6604" xr:uid="{ABB9E222-8FE6-4E22-8A83-44F50EB9188E}"/>
    <cellStyle name="Normal 9 3 3 3 3 2" xfId="26282" xr:uid="{BA6121C6-4075-4185-AB84-F883FCAE8618}"/>
    <cellStyle name="Normal 9 3 3 3 3 3" xfId="16758" xr:uid="{E08253FD-0D1E-4519-AD2E-E96CD776B473}"/>
    <cellStyle name="Normal 9 3 3 3 4" xfId="9652" xr:uid="{E0ACC35C-3835-419F-96FB-3EA5871A0F53}"/>
    <cellStyle name="Normal 9 3 3 3 4 2" xfId="19591" xr:uid="{D5F3D1B9-21E1-4B06-ABBC-2EACBEA06E7C}"/>
    <cellStyle name="Normal 9 3 3 3 5" xfId="12209" xr:uid="{D9D7537B-87C6-4A42-A00B-CA40C182C237}"/>
    <cellStyle name="Normal 9 3 3 3 5 2" xfId="22424" xr:uid="{77AA965D-CB8A-4293-BB5E-36D52904D105}"/>
    <cellStyle name="Normal 9 3 3 3 6" xfId="24151" xr:uid="{9AF022AB-A130-438C-B774-4B6B7D9E3BC9}"/>
    <cellStyle name="Normal 9 3 3 3 7" xfId="14734" xr:uid="{251B9C42-A0BA-4087-BC18-9769281EFD8E}"/>
    <cellStyle name="Normal 9 3 3 4" xfId="2756" xr:uid="{2AAF9108-DCA5-4169-8AC1-FBDD06723477}"/>
    <cellStyle name="Normal 9 3 3 4 2" xfId="7741" xr:uid="{C109DB16-935D-44BF-A9C3-8EA3A2929200}"/>
    <cellStyle name="Normal 9 3 3 4 2 2" xfId="28700" xr:uid="{3DFF9B60-41C0-45D1-9423-AC6A9B4462FF}"/>
    <cellStyle name="Normal 9 3 3 4 2 3" xfId="16756" xr:uid="{C3E1A619-08CE-42CA-BA06-E201D0ABF65D}"/>
    <cellStyle name="Normal 9 3 3 4 3" xfId="6602" xr:uid="{172E40C4-FDC5-4CAC-8D26-C3FFB910125F}"/>
    <cellStyle name="Normal 9 3 3 4 3 2" xfId="19589" xr:uid="{45F41171-2825-4504-B2BD-47D001D8D003}"/>
    <cellStyle name="Normal 9 3 3 4 4" xfId="12207" xr:uid="{7EF76F0D-3F0D-44EE-8988-A8371CAFADE0}"/>
    <cellStyle name="Normal 9 3 3 4 4 2" xfId="22422" xr:uid="{87638A75-DF9E-48D8-8B94-09DFA1DB1347}"/>
    <cellStyle name="Normal 9 3 3 4 5" xfId="26042" xr:uid="{D06B151C-F123-4374-AAEB-E765CB5CD536}"/>
    <cellStyle name="Normal 9 3 3 4 6" xfId="14732" xr:uid="{0608A062-1505-4F8A-9DE6-F677A38EAF42}"/>
    <cellStyle name="Normal 9 3 3 5" xfId="3597" xr:uid="{96764B42-759E-4D6E-A363-AC76518B389A}"/>
    <cellStyle name="Normal 9 3 3 5 2" xfId="7152" xr:uid="{12D1534B-FC4F-4FFB-B155-CE1110D88381}"/>
    <cellStyle name="Normal 9 3 3 5 2 2" xfId="27275" xr:uid="{2DF2F4E6-2163-4EFF-B350-C08E87F8A80A}"/>
    <cellStyle name="Normal 9 3 3 5 2 3" xfId="15906" xr:uid="{D96F178C-FE8A-4935-9FEF-DDDEAC6476E7}"/>
    <cellStyle name="Normal 9 3 3 5 3" xfId="9251" xr:uid="{619F3F7C-7C42-46BC-BC2E-C7040053BF39}"/>
    <cellStyle name="Normal 9 3 3 5 3 2" xfId="18739" xr:uid="{A814A28A-3B0D-44CE-B63D-0AAE14D1AB95}"/>
    <cellStyle name="Normal 9 3 3 5 4" xfId="11395" xr:uid="{0C469AAF-8F79-42D3-A615-19956138F4A1}"/>
    <cellStyle name="Normal 9 3 3 5 4 2" xfId="21572" xr:uid="{E6809DF4-73E4-466F-9DAF-08D2EB49BA31}"/>
    <cellStyle name="Normal 9 3 3 5 5" xfId="24517" xr:uid="{9AD19EFC-E0E1-4F3E-9DFB-958DADB24788}"/>
    <cellStyle name="Normal 9 3 3 5 6" xfId="13624" xr:uid="{C9FE2684-E6B2-4DFB-8AEA-97ED60302E5C}"/>
    <cellStyle name="Normal 9 3 3 6" xfId="4657" xr:uid="{4225679E-F721-44C2-BCDE-8964939F9B2B}"/>
    <cellStyle name="Normal 9 3 3 6 2" xfId="9977" xr:uid="{33EE2213-AA38-4011-8284-F28B7F7574F9}"/>
    <cellStyle name="Normal 9 3 3 6 2 2" xfId="19991" xr:uid="{F5556E45-367A-4305-8EAD-AABD4C0E7B7D}"/>
    <cellStyle name="Normal 9 3 3 6 3" xfId="12606" xr:uid="{0D4DFF14-AF4E-40E3-B253-FF43243C448B}"/>
    <cellStyle name="Normal 9 3 3 6 3 2" xfId="22824" xr:uid="{1268E48A-178D-4E1A-B52A-5DA5FE908811}"/>
    <cellStyle name="Normal 9 3 3 6 4" xfId="24152" xr:uid="{1B138230-31A1-4995-9C2B-DE76FEB24595}"/>
    <cellStyle name="Normal 9 3 3 6 5" xfId="17158" xr:uid="{CDBE73A0-3F1B-46BC-BE58-62E614CCFAD1}"/>
    <cellStyle name="Normal 9 3 3 7" xfId="8234" xr:uid="{096CE978-904A-4644-B901-71B71C074DDA}"/>
    <cellStyle name="Normal 9 3 3 7 2" xfId="15431" xr:uid="{8F314A34-652F-4A19-9B42-9320562AF6C6}"/>
    <cellStyle name="Normal 9 3 3 8" xfId="8883" xr:uid="{330E5C39-F881-446F-BBC4-4C546B9976F8}"/>
    <cellStyle name="Normal 9 3 3 8 2" xfId="18264" xr:uid="{654D557F-3AA4-4877-B531-420607B54B1C}"/>
    <cellStyle name="Normal 9 3 3 9" xfId="10952" xr:uid="{1415DEE1-B9CD-4180-985C-1061F44AA7A6}"/>
    <cellStyle name="Normal 9 3 3 9 2" xfId="21097" xr:uid="{9BEA700F-2A6E-4383-81EC-585F4646C8F0}"/>
    <cellStyle name="Normal 9 3 4" xfId="1749" xr:uid="{00000000-0005-0000-0000-0000D5060000}"/>
    <cellStyle name="Normal 9 3 4 2" xfId="2759" xr:uid="{200C9E96-6C00-4E59-98F0-F4D5ECB92E9E}"/>
    <cellStyle name="Normal 9 3 4 2 2" xfId="7743" xr:uid="{8E84EF1E-C0E9-47B9-BFD4-10987B15AF44}"/>
    <cellStyle name="Normal 9 3 4 2 2 2" xfId="27816" xr:uid="{F7D19650-83C8-4D4F-8DC5-A87900B3B24B}"/>
    <cellStyle name="Normal 9 3 4 2 2 3" xfId="16759" xr:uid="{64B3FF35-F281-44E8-BAE7-B5A575CA5E2F}"/>
    <cellStyle name="Normal 9 3 4 2 3" xfId="6605" xr:uid="{15D0FB93-DA51-42C5-AC8A-5F839510BFBC}"/>
    <cellStyle name="Normal 9 3 4 2 3 2" xfId="19592" xr:uid="{0F8EE928-9C44-4457-9798-7AAC0A5A4282}"/>
    <cellStyle name="Normal 9 3 4 2 4" xfId="12210" xr:uid="{ED6F0E6F-3766-4325-B853-39E7457C3A82}"/>
    <cellStyle name="Normal 9 3 4 2 4 2" xfId="22425" xr:uid="{723D4763-9E5C-4F2A-812A-53AB254701FC}"/>
    <cellStyle name="Normal 9 3 4 2 5" xfId="25688" xr:uid="{D9B5A722-0CD4-4D11-8A0C-DF27DB488CCE}"/>
    <cellStyle name="Normal 9 3 4 2 6" xfId="14735" xr:uid="{D8D26861-44BD-48D0-B103-D520145BBDCD}"/>
    <cellStyle name="Normal 9 3 4 3" xfId="4809" xr:uid="{411B29B3-FA0D-48DF-9050-CC2046DE953E}"/>
    <cellStyle name="Normal 9 3 4 3 2" xfId="7153" xr:uid="{1A63E573-3DE7-44EB-9217-A495CA5428F5}"/>
    <cellStyle name="Normal 9 3 4 3 2 2" xfId="29550" xr:uid="{8CC3A908-3E3B-4B4F-9D0A-F9340758FEEE}"/>
    <cellStyle name="Normal 9 3 4 3 2 3" xfId="20143" xr:uid="{36443BFE-9E82-49B8-AC98-90294402638E}"/>
    <cellStyle name="Normal 9 3 4 3 3" xfId="12758" xr:uid="{87B37160-292D-498E-8ADF-F52D77623A32}"/>
    <cellStyle name="Normal 9 3 4 3 3 2" xfId="22976" xr:uid="{3BDD54D4-A95E-46D9-BD63-64461E9C32AA}"/>
    <cellStyle name="Normal 9 3 4 3 4" xfId="24867" xr:uid="{412C98E6-E909-40E4-A43E-F5516F66081A}"/>
    <cellStyle name="Normal 9 3 4 3 5" xfId="17310" xr:uid="{3C9E116A-4311-44AE-AC6F-8994EF469C3D}"/>
    <cellStyle name="Normal 9 3 4 4" xfId="6228" xr:uid="{285B8515-A116-48B3-831F-5C5AACA5CEC8}"/>
    <cellStyle name="Normal 9 3 4 4 2" xfId="27836" xr:uid="{B536512D-3B0B-4BA9-B073-47E1321162DC}"/>
    <cellStyle name="Normal 9 3 4 4 3" xfId="15432" xr:uid="{1C863346-DB34-43E5-8CEA-A694F6FA2604}"/>
    <cellStyle name="Normal 9 3 4 5" xfId="8884" xr:uid="{A69094B0-6FD0-4CF5-A9A2-EED663D36A31}"/>
    <cellStyle name="Normal 9 3 4 5 2" xfId="18265" xr:uid="{3E99B525-3732-4B00-8D51-74C92CD6BFF8}"/>
    <cellStyle name="Normal 9 3 4 6" xfId="10953" xr:uid="{834B993D-269B-4192-BEA9-D0A6917799CB}"/>
    <cellStyle name="Normal 9 3 4 6 2" xfId="21098" xr:uid="{E2695A8D-23FD-4862-8E5A-A98B07B0B657}"/>
    <cellStyle name="Normal 9 3 4 7" xfId="25904" xr:uid="{321DBDA3-CA02-49A1-A85C-452246DC9378}"/>
    <cellStyle name="Normal 9 3 4 8" xfId="13949" xr:uid="{769F2EC3-D16A-4AAC-B188-8B74FEADB444}"/>
    <cellStyle name="Normal 9 3 5" xfId="2346" xr:uid="{53EB48CA-8A86-4C1D-9A1F-A80B24D033C2}"/>
    <cellStyle name="Normal 9 3 5 2" xfId="5012" xr:uid="{29FA134C-8FC6-465D-AA8A-7788DBBA0C74}"/>
    <cellStyle name="Normal 9 3 5 2 2" xfId="10283" xr:uid="{8BC5F431-96C3-4431-8920-29D241FF360D}"/>
    <cellStyle name="Normal 9 3 5 2 2 2" xfId="29708" xr:uid="{8F991A1C-033C-43FD-B5E7-893030E7C0D3}"/>
    <cellStyle name="Normal 9 3 5 2 2 3" xfId="20378" xr:uid="{F1B85CD1-A6E0-4927-876C-87E6ED5CBB16}"/>
    <cellStyle name="Normal 9 3 5 2 3" xfId="12961" xr:uid="{F0F525E6-112C-48DD-AD1B-122B0B08EE71}"/>
    <cellStyle name="Normal 9 3 5 2 3 2" xfId="23211" xr:uid="{0098B970-4847-42FB-B710-6BD7689E0CD9}"/>
    <cellStyle name="Normal 9 3 5 2 4" xfId="24876" xr:uid="{AC6A8A5C-FBD0-43D4-B683-30E90BBE9DB3}"/>
    <cellStyle name="Normal 9 3 5 2 5" xfId="17545" xr:uid="{5A77D2AE-3CBF-4C17-9B88-BCF0470F4BBF}"/>
    <cellStyle name="Normal 9 3 5 3" xfId="6225" xr:uid="{F39ADD6E-89A2-4ED7-8842-D54024029EA2}"/>
    <cellStyle name="Normal 9 3 5 3 2" xfId="26725" xr:uid="{3832044E-CCEF-4B78-87CA-CACF7846766A}"/>
    <cellStyle name="Normal 9 3 5 3 3" xfId="16760" xr:uid="{06107784-1C3E-43A0-8933-32FAE80D2485}"/>
    <cellStyle name="Normal 9 3 5 4" xfId="9653" xr:uid="{9DD6121F-2186-4F0B-87DA-FC274C031372}"/>
    <cellStyle name="Normal 9 3 5 4 2" xfId="19593" xr:uid="{6F6C4F1C-548D-4F58-A5E8-8D3ACED2AF13}"/>
    <cellStyle name="Normal 9 3 5 5" xfId="12211" xr:uid="{A432FD93-E048-4AF2-8EF7-2E9633F33BBD}"/>
    <cellStyle name="Normal 9 3 5 5 2" xfId="22426" xr:uid="{9D08BCF1-ADCE-4A3B-9E2A-9D0CA9641C3C}"/>
    <cellStyle name="Normal 9 3 5 6" xfId="24908" xr:uid="{2C5A5918-C46C-472C-8A65-CECEDB1D2D95}"/>
    <cellStyle name="Normal 9 3 5 7" xfId="14736" xr:uid="{2941B570-CE15-4CB1-A8B9-DBAC32BAD32D}"/>
    <cellStyle name="Normal 9 3 6" xfId="2427" xr:uid="{9B7BB87C-AB31-437E-93F1-EE73030EEADA}"/>
    <cellStyle name="Normal 9 3 6 2" xfId="7502" xr:uid="{EF86D8BA-ED5C-4E64-AF6E-836DC4B9013B}"/>
    <cellStyle name="Normal 9 3 6 2 2" xfId="28488" xr:uid="{85DB0427-69E5-4B8C-9816-3BE7909635C9}"/>
    <cellStyle name="Normal 9 3 6 2 3" xfId="16239" xr:uid="{51636EE9-34A9-489B-99E7-29AB33EE1DE1}"/>
    <cellStyle name="Normal 9 3 6 3" xfId="6275" xr:uid="{A8CF0F79-1CE9-4F2D-8E29-3BD77DFD4EA4}"/>
    <cellStyle name="Normal 9 3 6 3 2" xfId="19072" xr:uid="{13E49FAF-A481-4FB4-BFAD-C6C8AAB359D4}"/>
    <cellStyle name="Normal 9 3 6 4" xfId="11717" xr:uid="{D8B3CE83-8A88-4AEF-86D0-5DD7D2D3289D}"/>
    <cellStyle name="Normal 9 3 6 4 2" xfId="21905" xr:uid="{5DECBC00-5315-4CED-9F5A-F3F3A3EA6250}"/>
    <cellStyle name="Normal 9 3 6 5" xfId="24261" xr:uid="{F46F499A-D87C-4AC9-84AF-33C61AB777E3}"/>
    <cellStyle name="Normal 9 3 6 6" xfId="14116" xr:uid="{A4E10FB4-9298-47E7-B0DB-1F9A1D1348FA}"/>
    <cellStyle name="Normal 9 3 7" xfId="3461" xr:uid="{FCF5B5B3-5CFF-4A60-8C86-08D45147E756}"/>
    <cellStyle name="Normal 9 3 7 2" xfId="7150" xr:uid="{7796A3BE-8F44-4463-8C07-D7FAE5B538D8}"/>
    <cellStyle name="Normal 9 3 7 2 2" xfId="28543" xr:uid="{41FAA7CE-3956-4158-9330-65D65DDDA43C}"/>
    <cellStyle name="Normal 9 3 7 2 3" xfId="15743" xr:uid="{E4FEBC52-8C45-4EC9-AB42-BBFB54D69F05}"/>
    <cellStyle name="Normal 9 3 7 3" xfId="9115" xr:uid="{2ADB4DD8-942C-4832-AD81-4B420585C25E}"/>
    <cellStyle name="Normal 9 3 7 3 2" xfId="18576" xr:uid="{E7DBFA7D-5169-48DB-AD25-800E9EAFDF38}"/>
    <cellStyle name="Normal 9 3 7 4" xfId="11234" xr:uid="{73C7CCB4-FAD9-450B-A0CD-D7D1FACA5C82}"/>
    <cellStyle name="Normal 9 3 7 4 2" xfId="21409" xr:uid="{73ED4268-37CF-4827-A728-B8314C46EDE8}"/>
    <cellStyle name="Normal 9 3 7 5" xfId="23908" xr:uid="{666B63B4-D527-440F-9525-7F43EE9265AC}"/>
    <cellStyle name="Normal 9 3 7 6" xfId="13461" xr:uid="{554F6B8C-C869-428E-BAE3-C71EA0BDE84F}"/>
    <cellStyle name="Normal 9 3 8" xfId="3253" xr:uid="{ABDDA696-228E-418C-A73D-DE6637008815}"/>
    <cellStyle name="Normal 9 3 8 2" xfId="8941" xr:uid="{338D0016-27A2-4D3F-8634-005A5735C34F}"/>
    <cellStyle name="Normal 9 3 8 2 2" xfId="18332" xr:uid="{FDFC46E4-21B2-4ADE-AEC8-D712F361210A}"/>
    <cellStyle name="Normal 9 3 8 3" xfId="11014" xr:uid="{A9014534-4BDC-4450-84D0-49C0865001EA}"/>
    <cellStyle name="Normal 9 3 8 3 2" xfId="21165" xr:uid="{386DC507-482F-42FD-A6AA-A264650B7B9B}"/>
    <cellStyle name="Normal 9 3 8 4" xfId="24448" xr:uid="{E6AB1020-000D-4E86-A9AD-39C308428DB3}"/>
    <cellStyle name="Normal 9 3 8 5" xfId="15499" xr:uid="{EFF32C24-190C-4D36-A09C-C7822D01D705}"/>
    <cellStyle name="Normal 9 3 9" xfId="4516" xr:uid="{E33C1683-11A2-44D5-8DBF-E43D7CD3B176}"/>
    <cellStyle name="Normal 9 3 9 2" xfId="9877" xr:uid="{F1AD5D92-DCEB-481C-93D1-C3A767483A86}"/>
    <cellStyle name="Normal 9 3 9 2 2" xfId="19854" xr:uid="{29BA4B85-838F-4FCC-9082-B5E4C9F07E1B}"/>
    <cellStyle name="Normal 9 3 9 3" xfId="12469" xr:uid="{CA505604-3300-4FF2-9455-CB0C483A2F77}"/>
    <cellStyle name="Normal 9 3 9 3 2" xfId="22687" xr:uid="{BC7655F1-F921-4735-95DF-5050EC9905B3}"/>
    <cellStyle name="Normal 9 3 9 4" xfId="17021" xr:uid="{8D057DEA-4445-422D-A6D7-EA13B300AF66}"/>
    <cellStyle name="Normal 9 4" xfId="1750" xr:uid="{00000000-0005-0000-0000-0000D6060000}"/>
    <cellStyle name="Normal 9 4 2" xfId="2360" xr:uid="{672D7EE8-6781-466A-A874-173962CA9894}"/>
    <cellStyle name="Normal 9 4 2 2" xfId="2761" xr:uid="{9D78BF3D-6659-4662-8BFB-889C198B906F}"/>
    <cellStyle name="Normal 9 4 2 2 2" xfId="7745" xr:uid="{CADE08FA-2F8C-4334-BB4B-DE775EBD1DFE}"/>
    <cellStyle name="Normal 9 4 2 2 2 2" xfId="28902" xr:uid="{4773A1FE-98F4-41DD-832B-57D2E1682815}"/>
    <cellStyle name="Normal 9 4 2 2 2 3" xfId="16762" xr:uid="{7F41C6A2-A6AF-4D34-9F7D-404C9D12BA69}"/>
    <cellStyle name="Normal 9 4 2 2 3" xfId="6607" xr:uid="{7AD4D9DD-39C3-46A7-8678-792AB9E650D8}"/>
    <cellStyle name="Normal 9 4 2 2 3 2" xfId="19595" xr:uid="{4B25F4CA-1DEA-4F3A-9818-41EF3866F1C5}"/>
    <cellStyle name="Normal 9 4 2 2 4" xfId="12213" xr:uid="{7C14B308-2C3D-4A34-9ABD-B4876A50A225}"/>
    <cellStyle name="Normal 9 4 2 2 4 2" xfId="22428" xr:uid="{466C3DB4-F6E9-4F84-BB08-94F41EAD8BFB}"/>
    <cellStyle name="Normal 9 4 2 2 5" xfId="25680" xr:uid="{BA6AED7C-A0AB-465C-8EAA-20D54CBB5E94}"/>
    <cellStyle name="Normal 9 4 2 2 6" xfId="14738" xr:uid="{CBA1A048-5C46-477F-A0C3-38E215261661}"/>
    <cellStyle name="Normal 9 4 2 3" xfId="4812" xr:uid="{B05C6317-CEF3-4008-BB7E-F5F0A5D162C6}"/>
    <cellStyle name="Normal 9 4 2 3 2" xfId="10083" xr:uid="{E97C7140-3D32-40B0-BE92-202F047B25ED}"/>
    <cellStyle name="Normal 9 4 2 3 2 2" xfId="29553" xr:uid="{90AA6E23-3621-42BB-B0FB-77F35F97CBB9}"/>
    <cellStyle name="Normal 9 4 2 3 2 3" xfId="20146" xr:uid="{87AEDE9B-249C-48FE-BDCB-B05F36FFC2FC}"/>
    <cellStyle name="Normal 9 4 2 3 3" xfId="12761" xr:uid="{BBD14511-AFF4-46AF-88BB-929DBE6A606A}"/>
    <cellStyle name="Normal 9 4 2 3 3 2" xfId="22979" xr:uid="{B8FF8EDA-3F8F-4E35-8A42-7157AC0407FB}"/>
    <cellStyle name="Normal 9 4 2 3 4" xfId="23973" xr:uid="{2ACAF537-19E0-4252-B7F2-C535FF645204}"/>
    <cellStyle name="Normal 9 4 2 3 5" xfId="17313" xr:uid="{D2B3D998-CDF2-4EB4-B8FA-C4D5DFA8C3A4}"/>
    <cellStyle name="Normal 9 4 2 4" xfId="6234" xr:uid="{F81EA04B-1DBC-4699-B13B-E9AC52D1FF6C}"/>
    <cellStyle name="Normal 9 4 2 4 2" xfId="26648" xr:uid="{54613F31-CABA-4520-A2F0-75B3939F889F}"/>
    <cellStyle name="Normal 9 4 2 4 3" xfId="16130" xr:uid="{191CC708-4656-4934-85FB-70D2ABB213DB}"/>
    <cellStyle name="Normal 9 4 2 5" xfId="9438" xr:uid="{938C5279-4A69-435E-A897-646A8588D98A}"/>
    <cellStyle name="Normal 9 4 2 5 2" xfId="18963" xr:uid="{585C9CF4-7756-4DC0-B8BA-0231D425FB52}"/>
    <cellStyle name="Normal 9 4 2 6" xfId="11617" xr:uid="{DBEA819E-0C50-408D-B0E7-E9D303BE146C}"/>
    <cellStyle name="Normal 9 4 2 6 2" xfId="21796" xr:uid="{6B1BE4C4-E87A-4A6D-820C-D39F51427D66}"/>
    <cellStyle name="Normal 9 4 2 7" xfId="25817" xr:uid="{AD108457-4DDF-4361-9080-A2A160ECD828}"/>
    <cellStyle name="Normal 9 4 2 8" xfId="13952" xr:uid="{D2AB3CE8-FB75-4DED-A3DB-059CADF47D5F}"/>
    <cellStyle name="Normal 9 4 3" xfId="2762" xr:uid="{2F0F766F-BF95-41F1-986D-E41C45DCEB07}"/>
    <cellStyle name="Normal 9 4 3 2" xfId="5013" xr:uid="{F3DD3DB6-BD9C-47CD-AAE3-50EC3CA7BA64}"/>
    <cellStyle name="Normal 9 4 3 2 2" xfId="10284" xr:uid="{4AAACED3-D00F-49AA-9B40-DB85016D2450}"/>
    <cellStyle name="Normal 9 4 3 2 2 2" xfId="29709" xr:uid="{D05471A4-EDAC-4B09-B3AA-21B8551F5653}"/>
    <cellStyle name="Normal 9 4 3 2 2 3" xfId="20379" xr:uid="{3A628D83-8863-458B-8F68-02AB897F1E76}"/>
    <cellStyle name="Normal 9 4 3 2 3" xfId="12962" xr:uid="{DB71241A-E459-480E-AD6A-8E0AC8559B3C}"/>
    <cellStyle name="Normal 9 4 3 2 3 2" xfId="23212" xr:uid="{24DABCCF-48E6-4295-A06B-D7C040669EC1}"/>
    <cellStyle name="Normal 9 4 3 2 4" xfId="26703" xr:uid="{D0A08C5D-E79E-48EF-880F-F7540648AFEC}"/>
    <cellStyle name="Normal 9 4 3 2 5" xfId="17546" xr:uid="{C73BD43B-721F-4D12-A351-4016F483969E}"/>
    <cellStyle name="Normal 9 4 3 3" xfId="6608" xr:uid="{28A5724C-0159-45D8-8300-9E8A11E160DA}"/>
    <cellStyle name="Normal 9 4 3 3 2" xfId="29098" xr:uid="{5A0EAB1B-C037-4E5A-A8E8-AFBE20895D2F}"/>
    <cellStyle name="Normal 9 4 3 3 3" xfId="16763" xr:uid="{E4BF0221-1F2B-45BB-8F84-0620C4240A5A}"/>
    <cellStyle name="Normal 9 4 3 4" xfId="9654" xr:uid="{E3C7CBE7-7AAD-4AC0-972E-6956B22839B4}"/>
    <cellStyle name="Normal 9 4 3 4 2" xfId="19596" xr:uid="{5D65917D-9B51-4808-932E-718F6352D874}"/>
    <cellStyle name="Normal 9 4 3 5" xfId="12214" xr:uid="{5A165B95-7760-4E34-B27E-2ABA25DBED4F}"/>
    <cellStyle name="Normal 9 4 3 5 2" xfId="22429" xr:uid="{E4950DA6-D458-4F58-9C25-32239FA6724E}"/>
    <cellStyle name="Normal 9 4 3 6" xfId="25339" xr:uid="{B6E39FC6-89FD-45DA-B234-D2A76CF3F1B9}"/>
    <cellStyle name="Normal 9 4 3 7" xfId="14739" xr:uid="{DF6982C5-1F5B-44BC-8502-9534B7A17A59}"/>
    <cellStyle name="Normal 9 4 4" xfId="2760" xr:uid="{94E365CE-6A6F-41FC-91AD-26E20133AD6B}"/>
    <cellStyle name="Normal 9 4 4 2" xfId="7744" xr:uid="{7151CA9E-FDD3-4D62-B2F6-7E809189A6E7}"/>
    <cellStyle name="Normal 9 4 4 2 2" xfId="27003" xr:uid="{3D0FE848-979F-4424-9DD0-C4389C4093D9}"/>
    <cellStyle name="Normal 9 4 4 2 3" xfId="16761" xr:uid="{479AEA0F-751B-42FC-83DF-24083B9E05E0}"/>
    <cellStyle name="Normal 9 4 4 3" xfId="6606" xr:uid="{69440F21-36D8-4917-9A6A-8D52D0459DEA}"/>
    <cellStyle name="Normal 9 4 4 3 2" xfId="19594" xr:uid="{17584DE0-F1C6-41E6-A223-A649A4F9DA86}"/>
    <cellStyle name="Normal 9 4 4 4" xfId="12212" xr:uid="{21A074F3-FAA1-4398-B7D0-6F16B8BD634B}"/>
    <cellStyle name="Normal 9 4 4 4 2" xfId="22427" xr:uid="{A6FFE2F6-4DFA-4E5D-BFC4-8915B7BEB8DF}"/>
    <cellStyle name="Normal 9 4 4 5" xfId="24259" xr:uid="{B21BFBF5-D6A3-4F75-B5D2-B72A28DB8DD3}"/>
    <cellStyle name="Normal 9 4 4 6" xfId="14737" xr:uid="{14D3FF80-672C-410C-BD4F-622433D7C2B2}"/>
    <cellStyle name="Normal 9 4 5" xfId="1780" xr:uid="{BF96DC26-F7CF-47AA-A001-B851118FCFFB}"/>
    <cellStyle name="Normal 9 4 5 2" xfId="7160" xr:uid="{99C6CF04-174F-4DFF-9833-96482495570F}"/>
    <cellStyle name="Normal 9 4 5 2 2" xfId="26669" xr:uid="{02719F2F-E0CF-44E0-BE6F-43CAAA937953}"/>
    <cellStyle name="Normal 9 4 5 2 3" xfId="18679" xr:uid="{4D403CDA-8C91-41AF-BBB1-C5B6BFB47CEA}"/>
    <cellStyle name="Normal 9 4 5 3" xfId="5553" xr:uid="{6B3A6F10-B875-4A4B-8472-AB253DDDBAD1}"/>
    <cellStyle name="Normal 9 4 5 3 2" xfId="21512" xr:uid="{0529E568-22BD-4095-A7F7-0B3328E7D03E}"/>
    <cellStyle name="Normal 9 4 5 4" xfId="23325" xr:uid="{8EC4A837-387B-4637-8FAA-9AC940C47380}"/>
    <cellStyle name="Normal 9 4 5 5" xfId="15846" xr:uid="{D2C98240-C45B-48DB-BD0E-72A30018223F}"/>
    <cellStyle name="Normal 9 4 6" xfId="4515" xr:uid="{95CBAF42-A8F7-4EE8-97FC-95593DB385DC}"/>
    <cellStyle name="Normal 9 4 7" xfId="8235" xr:uid="{5F37D0FD-6406-4997-AAB8-17AE3B52716B}"/>
    <cellStyle name="Normal 9 4 8" xfId="25384" xr:uid="{F470E472-39C1-48C3-85DD-3405D4E13680}"/>
    <cellStyle name="Normal 9 4 9" xfId="13564" xr:uid="{341A30ED-32B9-4A22-A63D-87D36C981F45}"/>
    <cellStyle name="Normal 9 5" xfId="3196" xr:uid="{B0E709E8-4416-4016-9AD7-2485E2D9F86E}"/>
    <cellStyle name="Normal 9 5 2" xfId="8887" xr:uid="{897D803C-67F9-442E-81D8-1E3D83E10B30}"/>
    <cellStyle name="Normal 9 5 2 2" xfId="18272" xr:uid="{10841146-1382-4A73-A6F7-20C12266F350}"/>
    <cellStyle name="Normal 9 5 3" xfId="10957" xr:uid="{C7B1D8D0-4EDA-4E9D-B740-2F0D294C0155}"/>
    <cellStyle name="Normal 9 5 3 2" xfId="21105" xr:uid="{E31791B4-7621-46D8-90E1-4947307C35F3}"/>
    <cellStyle name="Normal 9 5 4" xfId="23257" xr:uid="{4207644F-97B8-473E-B678-C534AC260DB7}"/>
    <cellStyle name="Normal 9 5 5" xfId="15439" xr:uid="{57AA6CA3-DF73-4B61-9D20-1F0B94951F95}"/>
    <cellStyle name="Normal 9 6" xfId="4210" xr:uid="{3DD0AA83-3C86-4D8C-BFBD-FE937FD26612}"/>
    <cellStyle name="Normal 9 6 2" xfId="9662" xr:uid="{FF0737B8-F85C-4BD9-9199-76BAF6FB4279}"/>
    <cellStyle name="Normal 9 6 2 2" xfId="19609" xr:uid="{C4FE98C9-889F-4040-9DDF-142457616853}"/>
    <cellStyle name="Normal 9 6 3" xfId="12226" xr:uid="{BB78B2D8-2FBF-4AB0-8540-3253FF6E9C5C}"/>
    <cellStyle name="Normal 9 6 3 2" xfId="22442" xr:uid="{BF998922-3278-462E-B953-5AB8618D8C5E}"/>
    <cellStyle name="Normal 9 6 4" xfId="16776" xr:uid="{2AF25084-7BDE-4B96-B2C2-97728EF2624D}"/>
    <cellStyle name="Normal 9 7" xfId="25830" xr:uid="{E3299480-53B0-4CEC-83B4-825B9CCE126B}"/>
    <cellStyle name="Normal 9 8" xfId="12999" xr:uid="{D58719FE-9071-486D-B123-B6EED5AE66A2}"/>
    <cellStyle name="Note" xfId="5119" builtinId="10" customBuiltin="1"/>
    <cellStyle name="Note 2" xfId="1751" xr:uid="{00000000-0005-0000-0000-0000D7060000}"/>
    <cellStyle name="Note 3" xfId="1752" xr:uid="{00000000-0005-0000-0000-0000D8060000}"/>
    <cellStyle name="Note 4" xfId="1753" xr:uid="{00000000-0005-0000-0000-0000D9060000}"/>
    <cellStyle name="Note 4 2" xfId="1754" xr:uid="{00000000-0005-0000-0000-0000DA060000}"/>
    <cellStyle name="Note 4 2 2" xfId="2764" xr:uid="{8EE48B07-0B15-4AA0-9F73-0E37E3EE55E2}"/>
    <cellStyle name="Note 4 2 3" xfId="2763" xr:uid="{145DEBCD-9CC9-438F-997A-700084C76DCF}"/>
    <cellStyle name="Note 4 2 3 2" xfId="3852" xr:uid="{60426201-5096-424C-A7F2-5602F3DB076B}"/>
    <cellStyle name="Note 4 2 4" xfId="4085" xr:uid="{AA7EF3EE-3807-4FE5-8313-58296F00367C}"/>
    <cellStyle name="Note 4 2 4 2" xfId="5082" xr:uid="{70E6118F-706D-4F6B-95F4-15EA8B4E23D4}"/>
    <cellStyle name="Note 4 3" xfId="1755" xr:uid="{00000000-0005-0000-0000-0000DB060000}"/>
    <cellStyle name="Note 4 4" xfId="3119" xr:uid="{A3F8ADBE-DA6F-4D22-A916-ACBF524B8019}"/>
    <cellStyle name="Note 4 4 2" xfId="4188" xr:uid="{581E73EE-98D3-46AA-9922-2D3ACDDE289E}"/>
    <cellStyle name="Note 4 5" xfId="29914" xr:uid="{F7B36487-5E26-44D4-8C1D-1613BB4E062C}"/>
    <cellStyle name="Note 5" xfId="7748" xr:uid="{2FA53453-3BB0-4E7E-9B4C-7834649A7E6D}"/>
    <cellStyle name="Note 5 2" xfId="23238" xr:uid="{88D01F24-8B99-473C-BF7C-F2F259523EE2}"/>
    <cellStyle name="Output" xfId="5114" builtinId="21" customBuiltin="1"/>
    <cellStyle name="Output 2" xfId="1756" xr:uid="{00000000-0005-0000-0000-0000DC060000}"/>
    <cellStyle name="Output 3" xfId="1757" xr:uid="{00000000-0005-0000-0000-0000DD060000}"/>
    <cellStyle name="Output 4" xfId="29915" xr:uid="{7F0DD18D-2978-4E5E-B073-3550EBC5B1A1}"/>
    <cellStyle name="Percent 2" xfId="1758" xr:uid="{00000000-0005-0000-0000-0000DE060000}"/>
    <cellStyle name="Percent 2 2" xfId="1759" xr:uid="{00000000-0005-0000-0000-0000DF060000}"/>
    <cellStyle name="Percent 2 3" xfId="29916" xr:uid="{ABEBC250-3A65-4854-AD41-3E23A5359D0F}"/>
    <cellStyle name="Percent 3" xfId="1760" xr:uid="{00000000-0005-0000-0000-0000E0060000}"/>
    <cellStyle name="Percent 3 2" xfId="1761" xr:uid="{00000000-0005-0000-0000-0000E1060000}"/>
    <cellStyle name="Percent 3 2 2" xfId="3089" xr:uid="{959ED3E3-070C-4FF7-B879-8A3BD50ECF15}"/>
    <cellStyle name="Percent 3 2 3" xfId="24781" xr:uid="{7D0E58C3-B4D4-42EB-8625-74FD7144D69D}"/>
    <cellStyle name="Percent 3 3" xfId="2350" xr:uid="{EA3C7706-AA55-4894-812A-8D1E05A02328}"/>
    <cellStyle name="Percent 3 4" xfId="3088" xr:uid="{365E63B3-D511-4024-A143-7313E6556314}"/>
    <cellStyle name="Percent 4" xfId="1762" xr:uid="{00000000-0005-0000-0000-0000E2060000}"/>
    <cellStyle name="Percent 4 2" xfId="1763" xr:uid="{00000000-0005-0000-0000-0000E3060000}"/>
    <cellStyle name="Percent 4 2 2" xfId="3091" xr:uid="{808CBCE1-329B-47FA-8400-168623C5F01F}"/>
    <cellStyle name="Percent 4 2 2 2" xfId="7154" xr:uid="{E8110DA9-DED2-4E54-9798-203E8E93C5B7}"/>
    <cellStyle name="Percent 4 2 3" xfId="6229" xr:uid="{E88E938A-D215-4BDA-88A3-5B914DC607D1}"/>
    <cellStyle name="Percent 4 2 3 2" xfId="26698" xr:uid="{8F3E6F53-421A-4D13-923E-A4EFB5E3D7C2}"/>
    <cellStyle name="Percent 4 2 4" xfId="27402" xr:uid="{201B836E-5910-4ACD-99B3-9D75F693261D}"/>
    <cellStyle name="Percent 4 3" xfId="2351" xr:uid="{F7537359-589A-4AAF-9BCE-143A3E92E98A}"/>
    <cellStyle name="Percent 4 4" xfId="3090" xr:uid="{EC91B5C6-2CCB-462F-8495-72D9DEC11F7A}"/>
    <cellStyle name="Percent 4 4 2" xfId="5296" xr:uid="{53788D65-231B-4A27-9E44-E90D38258E41}"/>
    <cellStyle name="Percent 4 5" xfId="5547" xr:uid="{D0DCE8B1-8439-462A-9CC8-3EFCFAF96E63}"/>
    <cellStyle name="Percent 4 5 2" xfId="26343" xr:uid="{BE6718A2-C202-4EFB-BC6C-CD00E13C7C7D}"/>
    <cellStyle name="Percent 4 5 3" xfId="26336" xr:uid="{8402F1EB-0EE6-49CA-B243-01F243CF9390}"/>
    <cellStyle name="Percent 4 5 4" xfId="18266" xr:uid="{5508BA5E-8642-4D24-94F0-74FC827E4549}"/>
    <cellStyle name="Percent 4 6" xfId="10954" xr:uid="{93CC5F24-2495-4963-A693-D2E4570E25F6}"/>
    <cellStyle name="Percent 4 6 2" xfId="21099" xr:uid="{1FBBB9DA-AACD-4159-87F7-F78BDA40BB2D}"/>
    <cellStyle name="Percent 4 7" xfId="24596" xr:uid="{15915A50-6C60-45D9-A53A-2DB93C94DD69}"/>
    <cellStyle name="Percent 4 8" xfId="15433" xr:uid="{EA3A2136-6157-4631-A6E5-2F580A8521DE}"/>
    <cellStyle name="Percent 5" xfId="28657" xr:uid="{AC9D7AAF-8033-4F77-8BFA-5A806D967FF6}"/>
    <cellStyle name="Percent 5 2" xfId="27391" xr:uid="{E472424B-9C18-411A-8F2A-E26174DF5131}"/>
    <cellStyle name="Percent 5 3" xfId="28501" xr:uid="{B6F32C99-A2BF-4D50-9DED-B2F01347016D}"/>
    <cellStyle name="Percent 6" xfId="26430" xr:uid="{46D72226-BB70-4F3D-A856-9EDACE371BBE}"/>
    <cellStyle name="ReportHeaderRowCol.*" xfId="7840" xr:uid="{28D9D965-588B-4B80-82D4-51D805B3CB07}"/>
    <cellStyle name="ReportHeaderRowCol.1" xfId="7841" xr:uid="{8A9DC1D4-1DAF-4B51-B716-DCA1CC9B7433}"/>
    <cellStyle name="ReportHeaderRowCol.2" xfId="7842" xr:uid="{5BFB42A2-657B-4BBD-BFC7-B04CD1103C68}"/>
    <cellStyle name="ReportHeaderRowCol.Date" xfId="7843" xr:uid="{8A94833B-5AD0-4E36-97C2-CBCB0B97B390}"/>
    <cellStyle name="Sheet Title" xfId="1764" xr:uid="{00000000-0005-0000-0000-0000E4060000}"/>
    <cellStyle name="Style 1" xfId="1765" xr:uid="{00000000-0005-0000-0000-0000E5060000}"/>
    <cellStyle name="Style 1 2" xfId="1766" xr:uid="{00000000-0005-0000-0000-0000E6060000}"/>
    <cellStyle name="Style 1 2 2" xfId="1767" xr:uid="{00000000-0005-0000-0000-0000E7060000}"/>
    <cellStyle name="Style 1 2 2 2" xfId="3093" xr:uid="{CB5BD59B-72F8-41AF-BDEE-8D0F74D1F7A7}"/>
    <cellStyle name="Style 1 2 2 3" xfId="26234" xr:uid="{2B04CF91-6883-49B6-AE2C-6F9E7865B946}"/>
    <cellStyle name="Style 1 2 3" xfId="2352" xr:uid="{8CDD1CA0-A9C0-4C9F-8BF2-04AD739DDD05}"/>
    <cellStyle name="Style 1 2 4" xfId="3092" xr:uid="{32D057C6-E869-4CD6-87FB-E2B96E150A78}"/>
    <cellStyle name="Style 1 3" xfId="1768" xr:uid="{00000000-0005-0000-0000-0000E8060000}"/>
    <cellStyle name="Style 1 4" xfId="1769" xr:uid="{00000000-0005-0000-0000-0000E9060000}"/>
    <cellStyle name="Style 1 4 2" xfId="3094" xr:uid="{673EBE87-C5F0-4FF2-B87A-41132798A816}"/>
    <cellStyle name="Style 1 4 3" xfId="26125" xr:uid="{0D3C2B9A-72F6-464C-9A0C-03220CCB5BF1}"/>
    <cellStyle name="SubgroupSectionHeaderRowBalanceCol" xfId="7844" xr:uid="{3D49DEF3-48B7-4986-A3ED-2A568DD677FB}"/>
    <cellStyle name="SubgroupSectionHeaderRowDescCol" xfId="7845" xr:uid="{0B2A9EE1-D8F4-4527-8072-73621160686D}"/>
    <cellStyle name="SubgroupSectionHeaderRowNameCol" xfId="7846" xr:uid="{1F0BFBF4-73FF-444B-BBA6-9E4CF082D748}"/>
    <cellStyle name="SubGroupSelectionHeaderRowJERefCol" xfId="7847" xr:uid="{98373092-1D46-4E8D-8596-ED033A7A7CBF}"/>
    <cellStyle name="SubgroupSubtotalRowBalanceCol" xfId="7848" xr:uid="{757B9F7C-7634-4BE6-A182-E6BD9A55C3A6}"/>
    <cellStyle name="SubgroupSubtotalRowDescCol" xfId="7849" xr:uid="{0DEF847A-CF97-49EC-A205-30A016FC446C}"/>
    <cellStyle name="SubgroupSubtotalRowJERefCol" xfId="7850" xr:uid="{9ED078F2-7FBF-4B14-A2C4-3C0CA5FA0C3E}"/>
    <cellStyle name="SubgroupSubtotalRowNameCol" xfId="7851" xr:uid="{42100DE2-C560-4C07-8D29-4593BBB00550}"/>
    <cellStyle name="SubgroupSubtotalRowVarPectCol" xfId="7852" xr:uid="{E8706CDC-10A8-41BC-81CE-0DDA2192ECA2}"/>
    <cellStyle name="SubgroupSubtotalRowWPRefCol" xfId="7853" xr:uid="{D59E991E-6E22-48E7-9170-E26E19CEE806}"/>
    <cellStyle name="SumAccountGroupsRowBalanceCol" xfId="7854" xr:uid="{593DA449-CFC6-4E52-A6F3-FFDB155B5E41}"/>
    <cellStyle name="SumAccountGroupsRowDescCol" xfId="7855" xr:uid="{E1B88552-A1FE-4745-95DC-7FB4B63C49E1}"/>
    <cellStyle name="SumAccountGroupsRowJERefCol" xfId="7856" xr:uid="{39CC3FE4-5F00-48E3-A383-B58DD29B156D}"/>
    <cellStyle name="SumAccountGroupsRowNameCol" xfId="7857" xr:uid="{B7FE763F-3971-4BCD-9BD1-088B391C8D11}"/>
    <cellStyle name="SumAccountGroupsRowVarPectCol" xfId="7858" xr:uid="{DAC10B2F-4E6F-4B5D-BF37-7311019BE351}"/>
    <cellStyle name="SumAccountGroupsRowWPRefCol" xfId="7859" xr:uid="{2B30DE89-E61A-41E2-8F71-74BA42B360FD}"/>
    <cellStyle name="Title 2" xfId="29917" xr:uid="{5CF8DC0E-5A55-4FFC-9E58-479F1A4FDEF7}"/>
    <cellStyle name="Total" xfId="5121" builtinId="25" customBuiltin="1"/>
    <cellStyle name="Total 2" xfId="1770" xr:uid="{00000000-0005-0000-0000-0000EA060000}"/>
    <cellStyle name="Total 2 2" xfId="28762" xr:uid="{826CD500-C020-431B-B3BF-CEDDC0E97E71}"/>
    <cellStyle name="Total 3" xfId="1771" xr:uid="{00000000-0005-0000-0000-0000EB060000}"/>
    <cellStyle name="Total 3 2" xfId="28867" xr:uid="{0088D830-1D71-4FA4-927A-F077C2F21DDA}"/>
    <cellStyle name="Total 4" xfId="29918" xr:uid="{9A0A6EB8-362D-4328-8A2C-3CE6B5C6660D}"/>
    <cellStyle name="TotalRow" xfId="7860" xr:uid="{359A32C5-6573-4FA0-8AD1-6F57AD91125B}"/>
    <cellStyle name="TotalRowCreditCol" xfId="7861" xr:uid="{F167FD9F-5E48-4242-956D-AA63F3E86510}"/>
    <cellStyle name="TotalRowDebitCol" xfId="7862" xr:uid="{8EE791AC-35B4-4787-99E6-94442FD61750}"/>
    <cellStyle name="TransactionRowAcctDescCol" xfId="7863" xr:uid="{C0B83E59-8403-4F8B-B3AA-00B32BF1A72C}"/>
    <cellStyle name="TransactionRowAcctNumCol" xfId="7864" xr:uid="{D3614999-E51E-4A85-B49D-17A65EC640E3}"/>
    <cellStyle name="TransactionRowCreditCol" xfId="7865" xr:uid="{21F484F0-90C6-429C-AB2D-2D6FE0051077}"/>
    <cellStyle name="TransactionRowDateCol" xfId="7866" xr:uid="{92E8E7C2-365A-434D-9A0B-E62EEB2CCEA0}"/>
    <cellStyle name="TransactionRowDebitCol" xfId="7867" xr:uid="{951FEF1C-5EB3-40A0-B5AD-132DDC13D137}"/>
    <cellStyle name="TransactionRowRefCol" xfId="7868" xr:uid="{193C335C-0C6A-4EA1-8E15-5848BFA4DD8A}"/>
    <cellStyle name="TransactionRowTransactionCol" xfId="7869" xr:uid="{E94A6713-4408-44BF-8629-F5DD6209F008}"/>
    <cellStyle name="UnclassifiedTotalRowBalanceCol" xfId="7870" xr:uid="{A8969A82-BE6F-4513-BF57-398D16885DAD}"/>
    <cellStyle name="UnclassifiedTotalRowDescCol" xfId="7871" xr:uid="{AFA108BE-D63A-4978-A25B-D15CC65100B0}"/>
    <cellStyle name="UnclassifiedTotalRowJERefCol" xfId="7872" xr:uid="{2F9F62BD-66CB-47FB-85E9-66CDE9C8BD79}"/>
    <cellStyle name="UnclassifiedTotalRowNameCol" xfId="7873" xr:uid="{BE851DE9-AFF7-4C75-AD47-D5D012E164E4}"/>
    <cellStyle name="UnclassifiedTotalRowVarPectCol" xfId="7874" xr:uid="{86752457-BFE1-476B-9598-E1D53703C2C0}"/>
    <cellStyle name="UnclassifiedTotalRowWPRefCol" xfId="7875" xr:uid="{54946518-633A-4E89-A5DE-6F8279BFE899}"/>
    <cellStyle name="Warning Text" xfId="5118" builtinId="11" customBuiltin="1"/>
    <cellStyle name="Warning Text 2" xfId="1772" xr:uid="{00000000-0005-0000-0000-0000EC060000}"/>
    <cellStyle name="Warning Text 2 2" xfId="28536" xr:uid="{F9864CC1-931A-4744-B516-359D06905458}"/>
    <cellStyle name="Warning Text 3" xfId="1773" xr:uid="{00000000-0005-0000-0000-0000ED060000}"/>
    <cellStyle name="Warning Text 3 2" xfId="26764" xr:uid="{3BF89CD7-1AEA-4552-A2AE-799BAAD1B952}"/>
    <cellStyle name="Warning Text 4" xfId="29919" xr:uid="{3CFEE681-F722-4935-9C75-25803A26A930}"/>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66FFFF"/>
        </patternFill>
      </fill>
    </dxf>
    <dxf>
      <fill>
        <patternFill>
          <bgColor rgb="FF00FFFF"/>
        </patternFill>
      </fill>
    </dxf>
    <dxf>
      <font>
        <color auto="1"/>
      </font>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9" defaultPivotStyle="PivotStyleLight16">
    <tableStyle name="Table Style 1" pivot="0" count="0" xr9:uid="{00000000-0011-0000-FFFF-FFFF00000000}"/>
    <tableStyle name="Table Style 2" pivot="0" count="0" xr9:uid="{00000000-0011-0000-FFFF-FFFF01000000}"/>
    <tableStyle name="TableStyleQueryResult" pivot="0" count="3" xr9:uid="{4116E644-366D-4D52-9696-686A7355AD8A}">
      <tableStyleElement type="wholeTable" dxfId="16"/>
      <tableStyleElement type="headerRow" dxfId="15"/>
      <tableStyleElement type="firstRowStripe" dxfId="14"/>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CF15C-D46D-419A-BB74-60FB69C27F85}">
  <dimension ref="B1:D38"/>
  <sheetViews>
    <sheetView zoomScaleNormal="100" workbookViewId="0">
      <selection activeCell="B2" sqref="B2"/>
    </sheetView>
  </sheetViews>
  <sheetFormatPr defaultColWidth="9.109375" defaultRowHeight="14.4" x14ac:dyDescent="0.3"/>
  <cols>
    <col min="1" max="1" width="1.6640625" style="294" customWidth="1"/>
    <col min="2" max="2" width="155" style="294" customWidth="1"/>
    <col min="3" max="4" width="9.109375" style="294" hidden="1" customWidth="1"/>
    <col min="5" max="5" width="2.33203125" style="294" customWidth="1"/>
    <col min="6" max="7" width="8.109375" style="294" customWidth="1"/>
    <col min="8" max="16384" width="9.109375" style="294"/>
  </cols>
  <sheetData>
    <row r="1" spans="2:2" ht="15.75" customHeight="1" thickBot="1" x14ac:dyDescent="0.35">
      <c r="B1" s="438"/>
    </row>
    <row r="2" spans="2:2" ht="31.5" customHeight="1" thickBot="1" x14ac:dyDescent="0.35">
      <c r="B2" s="439" t="s">
        <v>626</v>
      </c>
    </row>
    <row r="3" spans="2:2" ht="79.5" customHeight="1" x14ac:dyDescent="0.3">
      <c r="B3" s="440" t="s">
        <v>615</v>
      </c>
    </row>
    <row r="4" spans="2:2" ht="32.25" customHeight="1" x14ac:dyDescent="0.3">
      <c r="B4" s="441" t="s">
        <v>616</v>
      </c>
    </row>
    <row r="5" spans="2:2" ht="15.75" customHeight="1" x14ac:dyDescent="0.3">
      <c r="B5" s="438"/>
    </row>
    <row r="6" spans="2:2" ht="29.25" customHeight="1" x14ac:dyDescent="0.3">
      <c r="B6" s="442" t="s">
        <v>617</v>
      </c>
    </row>
    <row r="7" spans="2:2" ht="15.75" customHeight="1" x14ac:dyDescent="0.3">
      <c r="B7" s="438"/>
    </row>
    <row r="8" spans="2:2" ht="30" x14ac:dyDescent="0.3">
      <c r="B8" s="442" t="s">
        <v>618</v>
      </c>
    </row>
    <row r="9" spans="2:2" x14ac:dyDescent="0.3">
      <c r="B9" s="438"/>
    </row>
    <row r="10" spans="2:2" ht="32.4" customHeight="1" x14ac:dyDescent="0.3">
      <c r="B10" s="441" t="s">
        <v>619</v>
      </c>
    </row>
    <row r="11" spans="2:2" x14ac:dyDescent="0.3">
      <c r="B11" s="438"/>
    </row>
    <row r="12" spans="2:2" ht="15" x14ac:dyDescent="0.3">
      <c r="B12" s="443" t="s">
        <v>620</v>
      </c>
    </row>
    <row r="13" spans="2:2" x14ac:dyDescent="0.3">
      <c r="B13" s="438"/>
    </row>
    <row r="14" spans="2:2" ht="30.6" x14ac:dyDescent="0.3">
      <c r="B14" s="444" t="s">
        <v>628</v>
      </c>
    </row>
    <row r="15" spans="2:2" x14ac:dyDescent="0.3">
      <c r="B15" s="438"/>
    </row>
    <row r="16" spans="2:2" ht="57" customHeight="1" x14ac:dyDescent="0.3">
      <c r="B16" s="444" t="s">
        <v>632</v>
      </c>
    </row>
    <row r="17" spans="2:2" ht="15" customHeight="1" x14ac:dyDescent="0.3">
      <c r="B17" s="455" t="s">
        <v>633</v>
      </c>
    </row>
    <row r="18" spans="2:2" x14ac:dyDescent="0.3">
      <c r="B18" s="438"/>
    </row>
    <row r="19" spans="2:2" ht="32.4" customHeight="1" x14ac:dyDescent="0.3">
      <c r="B19" s="449" t="s">
        <v>622</v>
      </c>
    </row>
    <row r="20" spans="2:2" ht="60.6" x14ac:dyDescent="0.3">
      <c r="B20" s="442" t="s">
        <v>623</v>
      </c>
    </row>
    <row r="21" spans="2:2" ht="15.75" customHeight="1" x14ac:dyDescent="0.3">
      <c r="B21" s="438"/>
    </row>
    <row r="22" spans="2:2" ht="66" customHeight="1" x14ac:dyDescent="0.3">
      <c r="B22" s="442" t="s">
        <v>605</v>
      </c>
    </row>
    <row r="23" spans="2:2" ht="15.75" customHeight="1" x14ac:dyDescent="0.3">
      <c r="B23" s="438"/>
    </row>
    <row r="24" spans="2:2" ht="67.5" customHeight="1" x14ac:dyDescent="0.3">
      <c r="B24" s="442" t="s">
        <v>624</v>
      </c>
    </row>
    <row r="25" spans="2:2" ht="15.75" customHeight="1" x14ac:dyDescent="0.3">
      <c r="B25" s="442"/>
    </row>
    <row r="26" spans="2:2" ht="15.75" customHeight="1" x14ac:dyDescent="0.3">
      <c r="B26" s="445" t="s">
        <v>621</v>
      </c>
    </row>
    <row r="27" spans="2:2" ht="15.75" customHeight="1" x14ac:dyDescent="0.3">
      <c r="B27" s="438"/>
    </row>
    <row r="28" spans="2:2" ht="15.75" customHeight="1" x14ac:dyDescent="0.3">
      <c r="B28" s="446" t="s">
        <v>12</v>
      </c>
    </row>
    <row r="29" spans="2:2" ht="15.75" customHeight="1" x14ac:dyDescent="0.3">
      <c r="B29" s="447" t="s">
        <v>604</v>
      </c>
    </row>
    <row r="30" spans="2:2" ht="15.75" customHeight="1" x14ac:dyDescent="0.3">
      <c r="B30" s="438"/>
    </row>
    <row r="31" spans="2:2" ht="15.75" customHeight="1" x14ac:dyDescent="0.3">
      <c r="B31" s="446" t="s">
        <v>13</v>
      </c>
    </row>
    <row r="32" spans="2:2" ht="15.75" customHeight="1" x14ac:dyDescent="0.3">
      <c r="B32" s="448" t="s">
        <v>326</v>
      </c>
    </row>
    <row r="33" spans="2:2" ht="15.75" customHeight="1" x14ac:dyDescent="0.3">
      <c r="B33" s="438"/>
    </row>
    <row r="34" spans="2:2" ht="21.75" customHeight="1" x14ac:dyDescent="0.3">
      <c r="B34" s="450" t="s">
        <v>625</v>
      </c>
    </row>
    <row r="36" spans="2:2" ht="15" x14ac:dyDescent="0.3">
      <c r="B36" s="304"/>
    </row>
    <row r="37" spans="2:2" ht="15" x14ac:dyDescent="0.3">
      <c r="B37" s="304"/>
    </row>
    <row r="38" spans="2:2" ht="15" x14ac:dyDescent="0.3">
      <c r="B38" s="304"/>
    </row>
  </sheetData>
  <sheetProtection algorithmName="SHA-512" hashValue="K0pM9nWyR3MpLh1+Dmk0TAWRhdI0OwWhyFNJSYAPFWOBlRhzihcnre62uUpDBJNopOzqF1GQdWKB9c6NOF81xg==" saltValue="DAcLZxvj8m3wj5hBoK8etQ==" spinCount="100000" sheet="1" formatCells="0" formatColumns="0" formatRows="0"/>
  <hyperlinks>
    <hyperlink ref="B29" r:id="rId1" xr:uid="{ADDD8DA9-240E-4F30-BACF-C9DDB912FC73}"/>
    <hyperlink ref="B32" r:id="rId2" xr:uid="{48B01A2F-8CAA-4999-9A76-8E1F21F55BD2}"/>
    <hyperlink ref="B17" r:id="rId3" xr:uid="{AB28B03F-E47B-4965-BFB8-F01E38E0C4DC}"/>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N98"/>
  <sheetViews>
    <sheetView zoomScaleNormal="100" workbookViewId="0">
      <pane ySplit="5" topLeftCell="A80" activePane="bottomLeft" state="frozen"/>
      <selection activeCell="K12" sqref="K12"/>
      <selection pane="bottomLeft" activeCell="A7" sqref="A7:A86"/>
    </sheetView>
  </sheetViews>
  <sheetFormatPr defaultColWidth="9.109375" defaultRowHeight="14.4" x14ac:dyDescent="0.3"/>
  <cols>
    <col min="1" max="1" width="5.88671875" style="23" customWidth="1"/>
    <col min="2" max="3" width="16.109375" style="21" customWidth="1"/>
    <col min="4" max="4" width="46.33203125" style="1" customWidth="1"/>
    <col min="5" max="5" width="18.44140625" style="1" customWidth="1"/>
    <col min="6" max="6" width="16.109375" style="1" customWidth="1"/>
    <col min="7" max="7" width="26.6640625" style="10" customWidth="1"/>
    <col min="8" max="8" width="17.109375" style="3" customWidth="1"/>
    <col min="9" max="9" width="24" style="1" customWidth="1"/>
    <col min="10" max="10" width="24" style="295" customWidth="1"/>
    <col min="11" max="11" width="24" style="114" hidden="1" customWidth="1"/>
    <col min="12" max="14" width="9.109375" style="1" hidden="1" customWidth="1"/>
    <col min="15" max="16384" width="9.109375" style="1"/>
  </cols>
  <sheetData>
    <row r="1" spans="1:14" ht="29.4" thickBot="1" x14ac:dyDescent="0.6">
      <c r="B1" s="29" t="s">
        <v>310</v>
      </c>
      <c r="C1" s="29"/>
      <c r="E1" s="33" t="s">
        <v>11</v>
      </c>
      <c r="F1" s="18">
        <v>2020</v>
      </c>
      <c r="G1" s="293" t="s">
        <v>65</v>
      </c>
      <c r="H1" s="301"/>
      <c r="J1" s="1" t="s">
        <v>634</v>
      </c>
      <c r="L1" s="1" t="s">
        <v>25</v>
      </c>
      <c r="N1" s="1">
        <v>547</v>
      </c>
    </row>
    <row r="2" spans="1:14" ht="44.25" customHeight="1" thickBot="1" x14ac:dyDescent="0.5">
      <c r="B2" s="463" t="s">
        <v>289</v>
      </c>
      <c r="C2" s="464"/>
      <c r="D2" s="128"/>
      <c r="E2" s="461" t="s">
        <v>297</v>
      </c>
      <c r="F2" s="461"/>
      <c r="G2" s="462"/>
      <c r="H2" s="15"/>
      <c r="L2" s="1" t="s">
        <v>26</v>
      </c>
      <c r="N2" s="1">
        <v>1</v>
      </c>
    </row>
    <row r="3" spans="1:14" ht="18.600000000000001" thickBot="1" x14ac:dyDescent="0.4">
      <c r="B3" s="22" t="s">
        <v>0</v>
      </c>
      <c r="C3" s="64"/>
      <c r="D3" s="95" t="e">
        <f>VLOOKUP(D2,'Unit Names'!A1:B3,2,FALSE)</f>
        <v>#N/A</v>
      </c>
      <c r="E3" s="63"/>
      <c r="F3" s="48"/>
      <c r="G3" s="12"/>
      <c r="H3" s="15"/>
      <c r="L3" s="1" t="s">
        <v>586</v>
      </c>
      <c r="N3" s="1">
        <v>2</v>
      </c>
    </row>
    <row r="4" spans="1:14" ht="18.600000000000001" thickBot="1" x14ac:dyDescent="0.4">
      <c r="B4" s="28" t="s">
        <v>19</v>
      </c>
      <c r="C4" s="65"/>
      <c r="D4" s="27"/>
      <c r="E4" s="27"/>
      <c r="F4" s="36"/>
      <c r="G4" s="13"/>
      <c r="H4" s="15"/>
      <c r="I4" s="17"/>
      <c r="J4" s="17"/>
      <c r="K4" s="17"/>
      <c r="L4" s="260" t="s">
        <v>598</v>
      </c>
      <c r="N4" s="114">
        <v>3</v>
      </c>
    </row>
    <row r="5" spans="1:14" ht="37.5" customHeight="1" x14ac:dyDescent="0.4">
      <c r="A5" s="24" t="s">
        <v>66</v>
      </c>
      <c r="B5" s="19" t="s">
        <v>52</v>
      </c>
      <c r="C5" s="19" t="s">
        <v>67</v>
      </c>
      <c r="D5" s="5" t="s">
        <v>1</v>
      </c>
      <c r="E5" s="43">
        <v>2019</v>
      </c>
      <c r="F5" s="62">
        <v>2020</v>
      </c>
      <c r="G5" s="14" t="s">
        <v>4</v>
      </c>
      <c r="H5" s="131" t="s">
        <v>300</v>
      </c>
      <c r="I5" s="132" t="s">
        <v>5</v>
      </c>
      <c r="J5" s="132"/>
      <c r="K5" s="132"/>
      <c r="L5" s="260" t="s">
        <v>599</v>
      </c>
      <c r="N5" s="114">
        <v>4</v>
      </c>
    </row>
    <row r="6" spans="1:14" x14ac:dyDescent="0.3">
      <c r="A6" s="97"/>
      <c r="B6" s="87" t="s">
        <v>69</v>
      </c>
      <c r="C6" s="86"/>
      <c r="D6" s="84"/>
      <c r="E6" s="76"/>
      <c r="F6" s="78"/>
      <c r="G6" s="67"/>
      <c r="H6" s="16"/>
      <c r="I6" s="31"/>
      <c r="J6" s="254"/>
    </row>
    <row r="7" spans="1:14" ht="67.5" customHeight="1" x14ac:dyDescent="0.3">
      <c r="A7" s="97">
        <v>502</v>
      </c>
      <c r="B7" s="58" t="s">
        <v>32</v>
      </c>
      <c r="C7" s="94" t="s">
        <v>72</v>
      </c>
      <c r="D7" s="88" t="s">
        <v>70</v>
      </c>
      <c r="E7" s="32" t="e">
        <f>HLOOKUP($D$2,'2019 Data'!$D$1:$G$229,152,FALSE)</f>
        <v>#N/A</v>
      </c>
      <c r="F7" s="160"/>
      <c r="G7" s="8">
        <f>IF(F7&lt;0,"Note: Number is normally positive.",)</f>
        <v>0</v>
      </c>
      <c r="H7" s="16"/>
      <c r="I7" s="31"/>
      <c r="J7" s="254"/>
      <c r="K7" s="158" t="s">
        <v>311</v>
      </c>
    </row>
    <row r="8" spans="1:14" ht="75" customHeight="1" x14ac:dyDescent="0.3">
      <c r="A8" s="97">
        <v>503</v>
      </c>
      <c r="B8" s="58" t="s">
        <v>32</v>
      </c>
      <c r="C8" s="94" t="s">
        <v>72</v>
      </c>
      <c r="D8" s="92" t="s">
        <v>71</v>
      </c>
      <c r="E8" s="32" t="e">
        <f>HLOOKUP($D$2,'2019 Data'!$D$1:$G$229,153,FALSE)</f>
        <v>#N/A</v>
      </c>
      <c r="F8" s="397"/>
      <c r="G8" s="8">
        <f>IF(F8&lt;0,"Note: Number is normally positive.",)</f>
        <v>0</v>
      </c>
      <c r="H8" s="16"/>
      <c r="I8" s="31"/>
      <c r="J8" s="254"/>
      <c r="K8" s="158" t="s">
        <v>320</v>
      </c>
    </row>
    <row r="9" spans="1:14" s="114" customFormat="1" x14ac:dyDescent="0.3">
      <c r="A9" s="97"/>
      <c r="B9" s="87" t="s">
        <v>312</v>
      </c>
      <c r="C9" s="86"/>
      <c r="D9" s="84"/>
      <c r="E9" s="76"/>
      <c r="F9" s="407"/>
      <c r="G9" s="67"/>
      <c r="H9" s="60"/>
      <c r="I9" s="31"/>
      <c r="J9" s="254"/>
      <c r="K9" s="294" t="s">
        <v>321</v>
      </c>
    </row>
    <row r="10" spans="1:14" s="4" customFormat="1" ht="34.200000000000003" x14ac:dyDescent="0.3">
      <c r="A10" s="97">
        <v>591</v>
      </c>
      <c r="B10" s="167" t="s">
        <v>315</v>
      </c>
      <c r="C10" s="94" t="s">
        <v>314</v>
      </c>
      <c r="D10" s="92" t="s">
        <v>313</v>
      </c>
      <c r="E10" s="32" t="e">
        <f>HLOOKUP($D$2,'2019 Data'!$D$1:$G$229,208,FALSE)</f>
        <v>#N/A</v>
      </c>
      <c r="F10" s="397"/>
      <c r="G10" s="8"/>
      <c r="H10" s="81"/>
      <c r="I10" s="157"/>
      <c r="J10" s="157"/>
      <c r="K10" s="114"/>
    </row>
    <row r="11" spans="1:14" s="4" customFormat="1" ht="74.25" customHeight="1" x14ac:dyDescent="0.3">
      <c r="A11" s="97">
        <v>592</v>
      </c>
      <c r="B11" s="167" t="s">
        <v>315</v>
      </c>
      <c r="C11" s="94" t="s">
        <v>314</v>
      </c>
      <c r="D11" s="92" t="s">
        <v>316</v>
      </c>
      <c r="E11" s="32" t="e">
        <f>HLOOKUP($D$2,'2019 Data'!$D$1:$G$229,209,FALSE)</f>
        <v>#N/A</v>
      </c>
      <c r="F11" s="397"/>
      <c r="G11" s="8"/>
      <c r="H11" s="81"/>
      <c r="I11" s="157"/>
      <c r="J11" s="157"/>
      <c r="K11" s="114"/>
    </row>
    <row r="12" spans="1:14" ht="18" x14ac:dyDescent="0.35">
      <c r="A12" s="98"/>
      <c r="B12" s="87" t="s">
        <v>73</v>
      </c>
      <c r="C12" s="86"/>
      <c r="D12" s="77"/>
      <c r="E12" s="77"/>
      <c r="F12" s="398"/>
      <c r="G12" s="71"/>
      <c r="H12" s="46"/>
      <c r="I12" s="31"/>
      <c r="J12" s="254"/>
    </row>
    <row r="13" spans="1:14" ht="67.5" customHeight="1" x14ac:dyDescent="0.3">
      <c r="A13" s="97">
        <v>90</v>
      </c>
      <c r="B13" s="58" t="s">
        <v>37</v>
      </c>
      <c r="C13" s="85" t="s">
        <v>80</v>
      </c>
      <c r="D13" s="88" t="s">
        <v>74</v>
      </c>
      <c r="E13" s="32" t="e">
        <f>HLOOKUP($D$2,'2019 Data'!$D$1:$G$229,52,FALSE)</f>
        <v>#N/A</v>
      </c>
      <c r="F13" s="397"/>
      <c r="G13" s="8">
        <f>IF(F13&lt;0,"Note: Number is normally positive.",)</f>
        <v>0</v>
      </c>
      <c r="H13" s="100"/>
      <c r="I13" s="31"/>
      <c r="J13" s="254"/>
    </row>
    <row r="14" spans="1:14" ht="60.75" customHeight="1" x14ac:dyDescent="0.3">
      <c r="A14" s="97">
        <v>91</v>
      </c>
      <c r="B14" s="58" t="s">
        <v>34</v>
      </c>
      <c r="C14" s="85" t="s">
        <v>80</v>
      </c>
      <c r="D14" s="88" t="s">
        <v>75</v>
      </c>
      <c r="E14" s="32" t="e">
        <f>HLOOKUP($D$2,'2019 Data'!$D$1:$G$229,53,FALSE)</f>
        <v>#N/A</v>
      </c>
      <c r="F14" s="397"/>
      <c r="G14" s="8">
        <f>IF(F14&lt;0,"Note: Number is normally positive.",)</f>
        <v>0</v>
      </c>
      <c r="H14" s="16"/>
      <c r="I14" s="31"/>
      <c r="J14" s="254"/>
    </row>
    <row r="15" spans="1:14" s="114" customFormat="1" ht="60.75" customHeight="1" x14ac:dyDescent="0.3">
      <c r="A15" s="97">
        <v>581</v>
      </c>
      <c r="B15" s="82" t="s">
        <v>305</v>
      </c>
      <c r="C15" s="94" t="s">
        <v>80</v>
      </c>
      <c r="D15" s="159" t="s">
        <v>328</v>
      </c>
      <c r="E15" s="32" t="e">
        <f>HLOOKUP($D$2,'2019 Data'!$D$1:$G$229,207,FALSE)</f>
        <v>#N/A</v>
      </c>
      <c r="F15" s="397"/>
      <c r="G15" s="8"/>
      <c r="H15" s="60"/>
      <c r="I15" s="31"/>
      <c r="J15" s="254"/>
    </row>
    <row r="16" spans="1:14" ht="38.25" customHeight="1" x14ac:dyDescent="0.3">
      <c r="A16" s="97">
        <v>511</v>
      </c>
      <c r="B16" s="58" t="s">
        <v>34</v>
      </c>
      <c r="C16" s="85" t="s">
        <v>80</v>
      </c>
      <c r="D16" s="72" t="s">
        <v>76</v>
      </c>
      <c r="E16" s="32" t="e">
        <f>HLOOKUP($D$2,'2019 Data'!$D$1:$G$229,161,FALSE)</f>
        <v>#N/A</v>
      </c>
      <c r="F16" s="397"/>
      <c r="G16" s="8">
        <f>IF(F16&lt;0,"Note: Number is normally positive.",)</f>
        <v>0</v>
      </c>
      <c r="H16" s="16"/>
      <c r="I16" s="31"/>
      <c r="J16" s="254"/>
    </row>
    <row r="17" spans="1:10" s="216" customFormat="1" ht="51" customHeight="1" x14ac:dyDescent="0.3">
      <c r="A17" s="380">
        <v>657</v>
      </c>
      <c r="B17" s="381" t="s">
        <v>34</v>
      </c>
      <c r="C17" s="382" t="s">
        <v>80</v>
      </c>
      <c r="D17" s="383" t="s">
        <v>578</v>
      </c>
      <c r="E17" s="384" t="s">
        <v>569</v>
      </c>
      <c r="F17" s="397"/>
      <c r="G17" s="8">
        <f>IF((F13+F14+F16)&gt;F17,"Error: Please review components of current assets above. Account numbers 90+91+511&gt;657",)</f>
        <v>0</v>
      </c>
      <c r="H17" s="173"/>
      <c r="I17" s="174"/>
      <c r="J17" s="254"/>
    </row>
    <row r="18" spans="1:10" ht="74.25" customHeight="1" x14ac:dyDescent="0.3">
      <c r="A18" s="380">
        <v>658</v>
      </c>
      <c r="B18" s="381" t="s">
        <v>34</v>
      </c>
      <c r="C18" s="382" t="s">
        <v>80</v>
      </c>
      <c r="D18" s="385" t="s">
        <v>609</v>
      </c>
      <c r="E18" s="384" t="s">
        <v>569</v>
      </c>
      <c r="F18" s="397"/>
      <c r="H18" s="16"/>
      <c r="I18" s="31"/>
      <c r="J18" s="254"/>
    </row>
    <row r="19" spans="1:10" ht="37.950000000000003" customHeight="1" x14ac:dyDescent="0.3">
      <c r="A19" s="97">
        <v>382</v>
      </c>
      <c r="B19" s="58" t="s">
        <v>36</v>
      </c>
      <c r="C19" s="85" t="s">
        <v>80</v>
      </c>
      <c r="D19" s="68" t="s">
        <v>68</v>
      </c>
      <c r="E19" s="32" t="e">
        <f>HLOOKUP($D$2,'2019 Data'!$D$1:$G$229,141,FALSE)</f>
        <v>#N/A</v>
      </c>
      <c r="F19" s="397"/>
      <c r="G19" s="8">
        <f>IF(F17&gt;F19,"Error: Please review components of current assets above. Cell F17&gt;F19",)</f>
        <v>0</v>
      </c>
      <c r="H19" s="16"/>
      <c r="I19" s="31"/>
      <c r="J19" s="254"/>
    </row>
    <row r="20" spans="1:10" ht="47.25" customHeight="1" x14ac:dyDescent="0.3">
      <c r="A20" s="97">
        <v>360</v>
      </c>
      <c r="B20" s="58" t="s">
        <v>33</v>
      </c>
      <c r="C20" s="85" t="s">
        <v>80</v>
      </c>
      <c r="D20" s="91" t="s">
        <v>77</v>
      </c>
      <c r="E20" s="32" t="e">
        <f>HLOOKUP($D$2,'2019 Data'!$D$1:$G$229,121,FALSE)</f>
        <v>#N/A</v>
      </c>
      <c r="F20" s="397"/>
      <c r="G20" s="8">
        <f>IF(F20&lt;0,"Error: Enter as positive.",)</f>
        <v>0</v>
      </c>
      <c r="H20" s="16"/>
      <c r="I20" s="31"/>
      <c r="J20" s="254"/>
    </row>
    <row r="21" spans="1:10" s="114" customFormat="1" ht="66.75" customHeight="1" x14ac:dyDescent="0.3">
      <c r="A21" s="97">
        <v>580</v>
      </c>
      <c r="B21" s="82" t="s">
        <v>305</v>
      </c>
      <c r="C21" s="94" t="s">
        <v>80</v>
      </c>
      <c r="D21" s="159" t="s">
        <v>307</v>
      </c>
      <c r="E21" s="32" t="e">
        <f>HLOOKUP($D$2,'2019 Data'!$D$1:$G$229,206,FALSE)</f>
        <v>#N/A</v>
      </c>
      <c r="F21" s="397"/>
      <c r="G21" s="8"/>
      <c r="H21" s="60"/>
      <c r="I21" s="31"/>
      <c r="J21" s="254"/>
    </row>
    <row r="22" spans="1:10" s="176" customFormat="1" ht="74.25" customHeight="1" x14ac:dyDescent="0.3">
      <c r="A22" s="386">
        <v>639</v>
      </c>
      <c r="B22" s="387" t="s">
        <v>305</v>
      </c>
      <c r="C22" s="388" t="s">
        <v>80</v>
      </c>
      <c r="D22" s="389" t="s">
        <v>563</v>
      </c>
      <c r="E22" s="390" t="s">
        <v>569</v>
      </c>
      <c r="F22" s="397"/>
      <c r="G22" s="8">
        <f>IF(F22&lt;0,"Error: Enter as positive.",)</f>
        <v>0</v>
      </c>
      <c r="H22" s="81"/>
      <c r="I22" s="157"/>
      <c r="J22" s="157"/>
    </row>
    <row r="23" spans="1:10" s="176" customFormat="1" ht="84.75" customHeight="1" x14ac:dyDescent="0.3">
      <c r="A23" s="386">
        <v>640</v>
      </c>
      <c r="B23" s="387" t="s">
        <v>305</v>
      </c>
      <c r="C23" s="388" t="s">
        <v>80</v>
      </c>
      <c r="D23" s="389" t="s">
        <v>564</v>
      </c>
      <c r="E23" s="390" t="s">
        <v>569</v>
      </c>
      <c r="F23" s="397"/>
      <c r="G23" s="8">
        <f>IF(F23&gt;F22,"Error: Please review components of current liabilities above. Account numbers 640&gt;639",)</f>
        <v>0</v>
      </c>
      <c r="H23" s="81"/>
      <c r="I23" s="157"/>
      <c r="J23" s="157"/>
    </row>
    <row r="24" spans="1:10" s="176" customFormat="1" ht="88.5" customHeight="1" x14ac:dyDescent="0.3">
      <c r="A24" s="386">
        <v>641</v>
      </c>
      <c r="B24" s="387" t="s">
        <v>305</v>
      </c>
      <c r="C24" s="388" t="s">
        <v>80</v>
      </c>
      <c r="D24" s="389" t="s">
        <v>565</v>
      </c>
      <c r="E24" s="390" t="s">
        <v>569</v>
      </c>
      <c r="F24" s="397"/>
      <c r="G24" s="8">
        <f t="shared" ref="G24:G27" si="0">IF(F24&gt;F23,"Error: Please review components of current liabilities above. Account numbers 640&gt;639",)</f>
        <v>0</v>
      </c>
      <c r="H24" s="81"/>
      <c r="I24" s="157"/>
      <c r="J24" s="157"/>
    </row>
    <row r="25" spans="1:10" s="176" customFormat="1" ht="88.5" customHeight="1" x14ac:dyDescent="0.3">
      <c r="A25" s="386">
        <v>642</v>
      </c>
      <c r="B25" s="387" t="s">
        <v>305</v>
      </c>
      <c r="C25" s="388" t="s">
        <v>80</v>
      </c>
      <c r="D25" s="389" t="s">
        <v>566</v>
      </c>
      <c r="E25" s="390" t="s">
        <v>569</v>
      </c>
      <c r="F25" s="397"/>
      <c r="G25" s="8">
        <f t="shared" si="0"/>
        <v>0</v>
      </c>
      <c r="H25" s="81"/>
      <c r="I25" s="157"/>
      <c r="J25" s="157"/>
    </row>
    <row r="26" spans="1:10" s="176" customFormat="1" ht="86.25" customHeight="1" x14ac:dyDescent="0.3">
      <c r="A26" s="386">
        <v>643</v>
      </c>
      <c r="B26" s="387" t="s">
        <v>305</v>
      </c>
      <c r="C26" s="388" t="s">
        <v>80</v>
      </c>
      <c r="D26" s="389" t="s">
        <v>567</v>
      </c>
      <c r="E26" s="390" t="s">
        <v>569</v>
      </c>
      <c r="F26" s="397"/>
      <c r="G26" s="8">
        <f t="shared" si="0"/>
        <v>0</v>
      </c>
      <c r="H26" s="81"/>
      <c r="I26" s="157"/>
      <c r="J26" s="157"/>
    </row>
    <row r="27" spans="1:10" s="176" customFormat="1" ht="84" customHeight="1" x14ac:dyDescent="0.3">
      <c r="A27" s="386">
        <v>644</v>
      </c>
      <c r="B27" s="387" t="s">
        <v>305</v>
      </c>
      <c r="C27" s="388" t="s">
        <v>80</v>
      </c>
      <c r="D27" s="389" t="s">
        <v>568</v>
      </c>
      <c r="E27" s="390" t="s">
        <v>569</v>
      </c>
      <c r="F27" s="397"/>
      <c r="G27" s="8">
        <f t="shared" si="0"/>
        <v>0</v>
      </c>
      <c r="H27" s="81"/>
      <c r="I27" s="157"/>
      <c r="J27" s="157"/>
    </row>
    <row r="28" spans="1:10" ht="52.2" customHeight="1" x14ac:dyDescent="0.3">
      <c r="A28" s="97">
        <v>384</v>
      </c>
      <c r="B28" s="58" t="s">
        <v>37</v>
      </c>
      <c r="C28" s="85" t="s">
        <v>80</v>
      </c>
      <c r="D28" s="92" t="s">
        <v>292</v>
      </c>
      <c r="E28" s="32" t="e">
        <f>HLOOKUP($D$2,'2019 Data'!$D$1:$G$229,143,FALSE)</f>
        <v>#N/A</v>
      </c>
      <c r="F28" s="399"/>
      <c r="I28" s="31"/>
      <c r="J28" s="254"/>
    </row>
    <row r="29" spans="1:10" ht="79.5" customHeight="1" x14ac:dyDescent="0.3">
      <c r="A29" s="97">
        <v>361</v>
      </c>
      <c r="B29" s="58" t="s">
        <v>33</v>
      </c>
      <c r="C29" s="85" t="s">
        <v>80</v>
      </c>
      <c r="D29" s="73" t="s">
        <v>78</v>
      </c>
      <c r="E29" s="32" t="e">
        <f>HLOOKUP($D$2,'2019 Data'!$D$1:$G$229,122,FALSE)</f>
        <v>#N/A</v>
      </c>
      <c r="F29" s="397"/>
      <c r="G29" s="7"/>
      <c r="H29" s="16"/>
      <c r="I29" s="31"/>
      <c r="J29" s="254"/>
    </row>
    <row r="30" spans="1:10" ht="48.6" customHeight="1" x14ac:dyDescent="0.3">
      <c r="A30" s="97">
        <v>362</v>
      </c>
      <c r="B30" s="58" t="s">
        <v>33</v>
      </c>
      <c r="C30" s="85" t="s">
        <v>80</v>
      </c>
      <c r="D30" s="91" t="s">
        <v>79</v>
      </c>
      <c r="E30" s="32" t="e">
        <f>HLOOKUP($D$2,'2019 Data'!$D$1:$G$229,123,FALSE)</f>
        <v>#N/A</v>
      </c>
      <c r="F30" s="397"/>
      <c r="G30" s="8">
        <f>IF(F19-F20-F30=0,,"Error: Total assets less total liabilities do not equal total net position. Account numbers 382-360-362=0  The amount of the formula is in the cell to the right")</f>
        <v>0</v>
      </c>
      <c r="H30" s="99">
        <f>+F19-F20-F30</f>
        <v>0</v>
      </c>
      <c r="I30" s="31"/>
      <c r="J30" s="254"/>
    </row>
    <row r="31" spans="1:10" x14ac:dyDescent="0.3">
      <c r="A31" s="98"/>
      <c r="B31" s="66" t="s">
        <v>100</v>
      </c>
      <c r="C31" s="66"/>
      <c r="D31" s="69"/>
      <c r="E31" s="76"/>
      <c r="F31" s="400"/>
      <c r="G31" s="70"/>
      <c r="H31" s="16"/>
      <c r="I31" s="31"/>
      <c r="J31" s="254"/>
    </row>
    <row r="32" spans="1:10" ht="18" x14ac:dyDescent="0.35">
      <c r="A32" s="98"/>
      <c r="B32" s="87" t="s">
        <v>2</v>
      </c>
      <c r="C32" s="86"/>
      <c r="D32" s="77"/>
      <c r="E32" s="77"/>
      <c r="F32" s="398"/>
      <c r="G32" s="71"/>
      <c r="H32" s="16"/>
      <c r="I32" s="31"/>
      <c r="J32" s="254"/>
    </row>
    <row r="33" spans="1:10" ht="89.25" customHeight="1" x14ac:dyDescent="0.3">
      <c r="A33" s="97">
        <v>97</v>
      </c>
      <c r="B33" s="58" t="s">
        <v>40</v>
      </c>
      <c r="C33" s="85" t="s">
        <v>85</v>
      </c>
      <c r="D33" s="92" t="s">
        <v>86</v>
      </c>
      <c r="E33" s="32" t="e">
        <f>HLOOKUP($D$2,'2019 Data'!$D$1:$G$229,57,FALSE)</f>
        <v>#N/A</v>
      </c>
      <c r="F33" s="397"/>
      <c r="G33" s="7"/>
      <c r="H33" s="16"/>
      <c r="I33" s="31"/>
      <c r="J33" s="254"/>
    </row>
    <row r="34" spans="1:10" ht="89.25" customHeight="1" x14ac:dyDescent="0.3">
      <c r="A34" s="97">
        <v>93</v>
      </c>
      <c r="B34" s="58" t="s">
        <v>39</v>
      </c>
      <c r="C34" s="85" t="s">
        <v>85</v>
      </c>
      <c r="D34" s="92" t="s">
        <v>81</v>
      </c>
      <c r="E34" s="32" t="e">
        <f>HLOOKUP($D$2,'2019 Data'!$D$1:$G$229,55,FALSE)</f>
        <v>#N/A</v>
      </c>
      <c r="F34" s="397"/>
      <c r="G34" s="8">
        <f>IF(F34&lt;F33,"Error: Charges for services exceed total operating revenues. Account numbers 93&lt;97",)</f>
        <v>0</v>
      </c>
      <c r="H34" s="16"/>
      <c r="I34" s="31"/>
      <c r="J34" s="254"/>
    </row>
    <row r="35" spans="1:10" ht="89.25" customHeight="1" x14ac:dyDescent="0.3">
      <c r="A35" s="97">
        <v>99</v>
      </c>
      <c r="B35" s="58" t="s">
        <v>34</v>
      </c>
      <c r="C35" s="85" t="s">
        <v>85</v>
      </c>
      <c r="D35" s="92" t="s">
        <v>87</v>
      </c>
      <c r="E35" s="32" t="e">
        <f>HLOOKUP($D$2,'2019 Data'!$D$1:$G$229,59,FALSE)</f>
        <v>#N/A</v>
      </c>
      <c r="F35" s="397"/>
      <c r="G35" s="8">
        <f t="shared" ref="G35:G43" si="1">IF(F35&lt;0,"Error: Enter as positive.",)</f>
        <v>0</v>
      </c>
      <c r="H35" s="16"/>
      <c r="I35" s="31"/>
      <c r="J35" s="254"/>
    </row>
    <row r="36" spans="1:10" ht="89.25" customHeight="1" x14ac:dyDescent="0.3">
      <c r="A36" s="97">
        <v>52</v>
      </c>
      <c r="B36" s="58" t="s">
        <v>34</v>
      </c>
      <c r="C36" s="85" t="s">
        <v>85</v>
      </c>
      <c r="D36" s="92" t="s">
        <v>82</v>
      </c>
      <c r="E36" s="32" t="e">
        <f>HLOOKUP($D$2,'2019 Data'!$D$1:$G$229,39,FALSE)</f>
        <v>#N/A</v>
      </c>
      <c r="F36" s="397"/>
      <c r="G36" s="8">
        <f t="shared" si="1"/>
        <v>0</v>
      </c>
      <c r="H36" s="16"/>
      <c r="I36" s="31"/>
      <c r="J36" s="254"/>
    </row>
    <row r="37" spans="1:10" ht="89.25" customHeight="1" x14ac:dyDescent="0.3">
      <c r="A37" s="97">
        <v>94</v>
      </c>
      <c r="B37" s="58" t="s">
        <v>39</v>
      </c>
      <c r="C37" s="85" t="s">
        <v>85</v>
      </c>
      <c r="D37" s="92" t="s">
        <v>83</v>
      </c>
      <c r="E37" s="32" t="e">
        <f>HLOOKUP($D$2,'2019 Data'!$D$1:$G$229,56,FALSE)</f>
        <v>#N/A</v>
      </c>
      <c r="F37" s="397"/>
      <c r="G37" s="8">
        <f t="shared" si="1"/>
        <v>0</v>
      </c>
      <c r="H37" s="16"/>
      <c r="I37" s="31"/>
      <c r="J37" s="254"/>
    </row>
    <row r="38" spans="1:10" ht="89.25" customHeight="1" x14ac:dyDescent="0.3">
      <c r="A38" s="97">
        <v>98</v>
      </c>
      <c r="B38" s="58" t="s">
        <v>39</v>
      </c>
      <c r="C38" s="85" t="s">
        <v>85</v>
      </c>
      <c r="D38" s="92" t="s">
        <v>84</v>
      </c>
      <c r="E38" s="32" t="e">
        <f>HLOOKUP($D$2,'2019 Data'!$D$1:$G$229,58,FALSE)</f>
        <v>#N/A</v>
      </c>
      <c r="F38" s="397"/>
      <c r="G38" s="8">
        <f t="shared" si="1"/>
        <v>0</v>
      </c>
      <c r="H38" s="16"/>
      <c r="I38" s="31"/>
      <c r="J38" s="254"/>
    </row>
    <row r="39" spans="1:10" ht="89.25" customHeight="1" x14ac:dyDescent="0.3">
      <c r="A39" s="97">
        <v>363</v>
      </c>
      <c r="B39" s="58" t="s">
        <v>33</v>
      </c>
      <c r="C39" s="85" t="s">
        <v>85</v>
      </c>
      <c r="D39" s="88" t="s">
        <v>290</v>
      </c>
      <c r="E39" s="32" t="e">
        <f>HLOOKUP($D$2,'2019 Data'!$D$1:$G$229,124,FALSE)</f>
        <v>#N/A</v>
      </c>
      <c r="F39" s="397"/>
      <c r="G39" s="8">
        <f t="shared" si="1"/>
        <v>0</v>
      </c>
      <c r="H39" s="16"/>
      <c r="I39" s="31"/>
      <c r="J39" s="254"/>
    </row>
    <row r="40" spans="1:10" ht="86.25" customHeight="1" x14ac:dyDescent="0.3">
      <c r="A40" s="97">
        <v>364</v>
      </c>
      <c r="B40" s="58" t="s">
        <v>33</v>
      </c>
      <c r="C40" s="85" t="s">
        <v>85</v>
      </c>
      <c r="D40" s="88" t="s">
        <v>293</v>
      </c>
      <c r="E40" s="32" t="e">
        <f>HLOOKUP($D$2,'2019 Data'!$D$1:$G$229,125,FALSE)</f>
        <v>#N/A</v>
      </c>
      <c r="F40" s="397"/>
      <c r="G40" s="8">
        <f t="shared" si="1"/>
        <v>0</v>
      </c>
      <c r="H40" s="16"/>
      <c r="I40" s="31"/>
      <c r="J40" s="254"/>
    </row>
    <row r="41" spans="1:10" ht="86.25" customHeight="1" x14ac:dyDescent="0.3">
      <c r="A41" s="97">
        <v>192</v>
      </c>
      <c r="B41" s="58" t="s">
        <v>34</v>
      </c>
      <c r="C41" s="85" t="s">
        <v>85</v>
      </c>
      <c r="D41" s="88" t="s">
        <v>88</v>
      </c>
      <c r="E41" s="32" t="e">
        <f>HLOOKUP($D$2,'2019 Data'!$D$1:$G$229,73,FALSE)</f>
        <v>#N/A</v>
      </c>
      <c r="F41" s="397"/>
      <c r="G41" s="8">
        <f t="shared" si="1"/>
        <v>0</v>
      </c>
      <c r="H41" s="16"/>
      <c r="I41" s="31"/>
      <c r="J41" s="254"/>
    </row>
    <row r="42" spans="1:10" ht="86.25" customHeight="1" x14ac:dyDescent="0.3">
      <c r="A42" s="97">
        <v>365</v>
      </c>
      <c r="B42" s="58" t="s">
        <v>39</v>
      </c>
      <c r="C42" s="85" t="s">
        <v>85</v>
      </c>
      <c r="D42" s="88" t="s">
        <v>90</v>
      </c>
      <c r="E42" s="32" t="e">
        <f>HLOOKUP($D$2,'2019 Data'!$D$1:$G$229,126,FALSE)</f>
        <v>#N/A</v>
      </c>
      <c r="F42" s="397"/>
      <c r="G42" s="8">
        <f t="shared" si="1"/>
        <v>0</v>
      </c>
      <c r="H42" s="16"/>
      <c r="I42" s="31"/>
      <c r="J42" s="254"/>
    </row>
    <row r="43" spans="1:10" ht="86.25" customHeight="1" x14ac:dyDescent="0.3">
      <c r="A43" s="97">
        <v>366</v>
      </c>
      <c r="B43" s="58" t="s">
        <v>39</v>
      </c>
      <c r="C43" s="85" t="s">
        <v>85</v>
      </c>
      <c r="D43" s="88" t="s">
        <v>91</v>
      </c>
      <c r="E43" s="32" t="e">
        <f>HLOOKUP($D$2,'2019 Data'!$D$1:$G$229,127,FALSE)</f>
        <v>#N/A</v>
      </c>
      <c r="F43" s="397"/>
      <c r="G43" s="8">
        <f t="shared" si="1"/>
        <v>0</v>
      </c>
      <c r="H43" s="16"/>
      <c r="I43" s="31"/>
      <c r="J43" s="254"/>
    </row>
    <row r="44" spans="1:10" ht="86.25" customHeight="1" x14ac:dyDescent="0.3">
      <c r="A44" s="97">
        <v>53</v>
      </c>
      <c r="B44" s="82" t="s">
        <v>39</v>
      </c>
      <c r="C44" s="94" t="s">
        <v>85</v>
      </c>
      <c r="D44" s="73" t="s">
        <v>89</v>
      </c>
      <c r="E44" s="32" t="e">
        <f>HLOOKUP($D$2,'2019 Data'!$D$1:$G$229,40,FALSE)</f>
        <v>#N/A</v>
      </c>
      <c r="F44" s="397"/>
      <c r="G44" s="8">
        <f>IF(F34-F37+F39-F40+F41+F42-F43-F44=0,,"Error: Total revenues less total expenses do not equal total change in net position. Account number 93-94+363-364+192+365-366-53=0  The amount of the formula is in the cell to the right")</f>
        <v>0</v>
      </c>
      <c r="H44" s="99">
        <f>+F34-F37+F39-F40+F41+F42-F43-F44</f>
        <v>0</v>
      </c>
      <c r="I44" s="31"/>
      <c r="J44" s="254"/>
    </row>
    <row r="45" spans="1:10" ht="86.25" customHeight="1" x14ac:dyDescent="0.3">
      <c r="A45" s="97">
        <v>378</v>
      </c>
      <c r="B45" s="59" t="s">
        <v>33</v>
      </c>
      <c r="C45" s="85" t="s">
        <v>85</v>
      </c>
      <c r="D45" s="74" t="s">
        <v>92</v>
      </c>
      <c r="E45" s="32" t="e">
        <f>HLOOKUP($D$2,'2019 Data'!$D$1:$G$229,137,FALSE)</f>
        <v>#N/A</v>
      </c>
      <c r="F45" s="397"/>
      <c r="G45" s="8" t="e">
        <f>IF(F30-F44-F45=E30,,"Error: Beginning Balance does not agree with our records.  Account number 362-53-378=PY362  The amount of the formula is in the cell to the right")</f>
        <v>#N/A</v>
      </c>
      <c r="H45" s="99" t="e">
        <f>+F30-F44-F45-E30</f>
        <v>#N/A</v>
      </c>
      <c r="I45" s="31"/>
      <c r="J45" s="254"/>
    </row>
    <row r="46" spans="1:10" x14ac:dyDescent="0.3">
      <c r="A46" s="98"/>
      <c r="B46" s="87" t="s">
        <v>329</v>
      </c>
      <c r="C46" s="86"/>
      <c r="D46" s="84"/>
      <c r="E46" s="76"/>
      <c r="F46" s="400"/>
      <c r="G46" s="75"/>
      <c r="H46" s="16"/>
      <c r="I46" s="31"/>
      <c r="J46" s="254"/>
    </row>
    <row r="47" spans="1:10" ht="18" x14ac:dyDescent="0.35">
      <c r="A47" s="98"/>
      <c r="B47" s="87" t="s">
        <v>2</v>
      </c>
      <c r="C47" s="86"/>
      <c r="D47" s="86"/>
      <c r="E47" s="77"/>
      <c r="F47" s="398"/>
      <c r="G47" s="77"/>
      <c r="H47" s="16"/>
      <c r="I47" s="31"/>
      <c r="J47" s="254"/>
    </row>
    <row r="48" spans="1:10" ht="73.5" customHeight="1" x14ac:dyDescent="0.3">
      <c r="A48" s="97">
        <v>55</v>
      </c>
      <c r="B48" s="85" t="s">
        <v>35</v>
      </c>
      <c r="C48" s="79" t="s">
        <v>94</v>
      </c>
      <c r="D48" s="88" t="s">
        <v>294</v>
      </c>
      <c r="E48" s="32" t="e">
        <f>HLOOKUP($D$2,'2019 Data'!$D$1:$G$229,42,FALSE)</f>
        <v>#N/A</v>
      </c>
      <c r="F48" s="397"/>
      <c r="G48" s="7"/>
      <c r="H48" s="16"/>
      <c r="I48" s="31"/>
      <c r="J48" s="254"/>
    </row>
    <row r="49" spans="1:11" ht="60.75" customHeight="1" x14ac:dyDescent="0.3">
      <c r="A49" s="97">
        <v>101</v>
      </c>
      <c r="B49" s="85" t="s">
        <v>38</v>
      </c>
      <c r="C49" s="79" t="s">
        <v>94</v>
      </c>
      <c r="D49" s="88" t="s">
        <v>95</v>
      </c>
      <c r="E49" s="32" t="e">
        <f>HLOOKUP($D$2,'2019 Data'!$D$1:$G$229,61,FALSE)</f>
        <v>#N/A</v>
      </c>
      <c r="F49" s="397"/>
      <c r="G49" s="8">
        <f>IF(F49&lt;0,"Error: Enter as positive.",)</f>
        <v>0</v>
      </c>
      <c r="H49" s="16"/>
      <c r="I49" s="31"/>
      <c r="J49" s="254"/>
    </row>
    <row r="50" spans="1:11" ht="53.25" customHeight="1" x14ac:dyDescent="0.3">
      <c r="A50" s="97">
        <v>100</v>
      </c>
      <c r="B50" s="85" t="s">
        <v>39</v>
      </c>
      <c r="C50" s="79" t="s">
        <v>94</v>
      </c>
      <c r="D50" s="88" t="s">
        <v>93</v>
      </c>
      <c r="E50" s="32" t="e">
        <f>HLOOKUP($D$2,'2019 Data'!$D$1:$G$229,60,FALSE)</f>
        <v>#N/A</v>
      </c>
      <c r="F50" s="397"/>
      <c r="G50" s="8">
        <f>IF(F50&lt;0,"Error: Enter as positive.",)</f>
        <v>0</v>
      </c>
      <c r="H50" s="16"/>
      <c r="I50" s="31"/>
      <c r="J50" s="254"/>
      <c r="K50" s="4"/>
    </row>
    <row r="51" spans="1:11" ht="18" x14ac:dyDescent="0.35">
      <c r="A51" s="98"/>
      <c r="B51" s="93"/>
      <c r="C51" s="93"/>
      <c r="D51" s="89"/>
      <c r="E51" s="11"/>
      <c r="F51" s="401"/>
      <c r="G51" s="7"/>
      <c r="H51" s="16"/>
      <c r="I51" s="31"/>
      <c r="J51" s="254"/>
      <c r="K51" s="4"/>
    </row>
    <row r="52" spans="1:11" ht="18" x14ac:dyDescent="0.3">
      <c r="A52" s="98"/>
      <c r="B52" s="20"/>
      <c r="C52" s="20"/>
      <c r="D52" s="90" t="s">
        <v>3</v>
      </c>
      <c r="E52" s="6"/>
      <c r="F52" s="402"/>
      <c r="G52" s="7"/>
      <c r="H52" s="16"/>
      <c r="I52" s="31"/>
      <c r="J52" s="254"/>
      <c r="K52" s="4"/>
    </row>
    <row r="53" spans="1:11" ht="39.75" customHeight="1" x14ac:dyDescent="0.3">
      <c r="A53" s="97">
        <v>527</v>
      </c>
      <c r="B53" s="82" t="s">
        <v>34</v>
      </c>
      <c r="C53" s="94" t="s">
        <v>98</v>
      </c>
      <c r="D53" s="92" t="s">
        <v>97</v>
      </c>
      <c r="E53" s="32" t="e">
        <f>HLOOKUP($D$2,'2019 Data'!$D$1:$G$229,177,FALSE)</f>
        <v>#N/A</v>
      </c>
      <c r="F53" s="397"/>
      <c r="G53" s="7"/>
      <c r="H53" s="16"/>
      <c r="I53" s="157"/>
      <c r="J53" s="157"/>
    </row>
    <row r="54" spans="1:11" ht="39.75" customHeight="1" x14ac:dyDescent="0.3">
      <c r="A54" s="97">
        <v>356</v>
      </c>
      <c r="B54" s="82" t="s">
        <v>39</v>
      </c>
      <c r="C54" s="94" t="s">
        <v>98</v>
      </c>
      <c r="D54" s="91" t="s">
        <v>6</v>
      </c>
      <c r="E54" s="32" t="e">
        <f>HLOOKUP($D$2,'2019 Data'!$D$1:$G$229,118,FALSE)</f>
        <v>#N/A</v>
      </c>
      <c r="F54" s="397"/>
      <c r="G54" s="7"/>
      <c r="H54" s="16"/>
      <c r="I54" s="157"/>
      <c r="J54" s="157"/>
      <c r="K54" s="4"/>
    </row>
    <row r="55" spans="1:11" ht="34.200000000000003" x14ac:dyDescent="0.3">
      <c r="A55" s="97">
        <v>357</v>
      </c>
      <c r="B55" s="82" t="s">
        <v>33</v>
      </c>
      <c r="C55" s="94" t="s">
        <v>99</v>
      </c>
      <c r="D55" s="91" t="s">
        <v>7</v>
      </c>
      <c r="E55" s="32" t="e">
        <f>HLOOKUP($D$2,'2019 Data'!$D$1:$G$229,119,FALSE)</f>
        <v>#N/A</v>
      </c>
      <c r="F55" s="397"/>
      <c r="G55" s="8">
        <f>IF(F55&lt;0,"Error: Enter as positive.",)</f>
        <v>0</v>
      </c>
      <c r="H55" s="16"/>
      <c r="I55" s="157"/>
      <c r="J55" s="157"/>
      <c r="K55" s="4"/>
    </row>
    <row r="56" spans="1:11" x14ac:dyDescent="0.3">
      <c r="A56" s="98"/>
      <c r="B56" s="87" t="s">
        <v>8</v>
      </c>
      <c r="C56" s="86"/>
      <c r="D56" s="84"/>
      <c r="E56" s="80"/>
      <c r="F56" s="400"/>
      <c r="G56" s="75"/>
      <c r="H56" s="16"/>
      <c r="I56" s="31"/>
      <c r="J56" s="254"/>
      <c r="K56" s="57"/>
    </row>
    <row r="57" spans="1:11" customFormat="1" ht="91.5" customHeight="1" x14ac:dyDescent="0.3">
      <c r="A57" s="237">
        <v>622</v>
      </c>
      <c r="B57" s="232" t="s">
        <v>315</v>
      </c>
      <c r="C57" s="237" t="s">
        <v>560</v>
      </c>
      <c r="D57" s="237" t="s">
        <v>561</v>
      </c>
      <c r="E57" s="32" t="e">
        <f>HLOOKUP($D$2,'2019 Data'!$D$1:$G$229,229,FALSE)</f>
        <v>#N/A</v>
      </c>
      <c r="F57" s="403"/>
      <c r="J57" s="294"/>
    </row>
    <row r="58" spans="1:11" customFormat="1" ht="174.75" customHeight="1" x14ac:dyDescent="0.3">
      <c r="A58" s="97">
        <v>577</v>
      </c>
      <c r="B58" s="82"/>
      <c r="C58" s="82" t="s">
        <v>299</v>
      </c>
      <c r="D58" s="168" t="s">
        <v>327</v>
      </c>
      <c r="E58" s="162"/>
      <c r="F58" s="397"/>
      <c r="G58" s="161" t="str">
        <f>IF(F58="Yes","In this cell - Please briefly describe the benefit and population group 
that received the benefit"," ")</f>
        <v xml:space="preserve"> </v>
      </c>
      <c r="J58" s="294"/>
    </row>
    <row r="59" spans="1:11" s="4" customFormat="1" ht="129.6" x14ac:dyDescent="0.3">
      <c r="A59" s="97">
        <v>547</v>
      </c>
      <c r="B59" s="82"/>
      <c r="C59" s="82" t="s">
        <v>96</v>
      </c>
      <c r="D59" s="126" t="s">
        <v>295</v>
      </c>
      <c r="E59" s="32" t="e">
        <f>HLOOKUP($D$2,'2019 Data'!$D$1:$G$229,197,FALSE)</f>
        <v>#N/A</v>
      </c>
      <c r="F59" s="403"/>
      <c r="G59" s="101" t="str">
        <f>IF(F59&lt;1,"Please answer this question","")</f>
        <v>Please answer this question</v>
      </c>
      <c r="H59" s="81"/>
      <c r="I59" s="157"/>
      <c r="J59" s="157"/>
      <c r="K59" s="114"/>
    </row>
    <row r="60" spans="1:11" s="4" customFormat="1" ht="60.75" customHeight="1" x14ac:dyDescent="0.3">
      <c r="A60" s="256">
        <v>659</v>
      </c>
      <c r="B60" s="257" t="s">
        <v>35</v>
      </c>
      <c r="C60" s="257" t="s">
        <v>333</v>
      </c>
      <c r="D60" s="258" t="s">
        <v>579</v>
      </c>
      <c r="E60" s="255" t="s">
        <v>569</v>
      </c>
      <c r="F60" s="403"/>
      <c r="G60" s="101" t="str">
        <f>IF(ISBLANK(F60),"Please do not leave blank","")</f>
        <v>Please do not leave blank</v>
      </c>
      <c r="H60" s="213">
        <f>IF(F60&lt;0,"Error: Enter as positive.",)</f>
        <v>0</v>
      </c>
      <c r="I60" s="157"/>
      <c r="J60" s="157"/>
      <c r="K60" s="114"/>
    </row>
    <row r="61" spans="1:11" s="4" customFormat="1" ht="57.75" customHeight="1" x14ac:dyDescent="0.3">
      <c r="A61" s="256">
        <v>660</v>
      </c>
      <c r="B61" s="257" t="s">
        <v>35</v>
      </c>
      <c r="C61" s="257" t="s">
        <v>333</v>
      </c>
      <c r="D61" s="258" t="s">
        <v>580</v>
      </c>
      <c r="E61" s="255" t="s">
        <v>569</v>
      </c>
      <c r="F61" s="403"/>
      <c r="G61" s="101" t="str">
        <f>IF(ISBLANK(F61),"Please do not leave blank","")</f>
        <v>Please do not leave blank</v>
      </c>
      <c r="H61" s="213">
        <f>IF(F61&lt;0,"Note: Number is normally positive.",)</f>
        <v>0</v>
      </c>
      <c r="I61" s="157"/>
      <c r="J61" s="157"/>
      <c r="K61" s="114"/>
    </row>
    <row r="62" spans="1:11" s="4" customFormat="1" ht="72" x14ac:dyDescent="0.3">
      <c r="A62" s="256">
        <v>661</v>
      </c>
      <c r="B62" s="257" t="s">
        <v>35</v>
      </c>
      <c r="C62" s="257" t="s">
        <v>336</v>
      </c>
      <c r="D62" s="259" t="s">
        <v>581</v>
      </c>
      <c r="E62" s="255" t="s">
        <v>569</v>
      </c>
      <c r="F62" s="404"/>
      <c r="G62" s="101" t="str">
        <f>IF(ISBLANK(F62),"Please do not leave blank ",IF(F62=H62,"","Please review percentage"))</f>
        <v xml:space="preserve">Please do not leave blank </v>
      </c>
      <c r="H62" s="171">
        <f>ROUND(IFERROR((F61/F60)*100,0),1)</f>
        <v>0</v>
      </c>
      <c r="I62" s="157"/>
      <c r="J62" s="157"/>
      <c r="K62" s="114"/>
    </row>
    <row r="63" spans="1:11" ht="57.6" x14ac:dyDescent="0.3">
      <c r="A63" s="98"/>
      <c r="B63" s="82"/>
      <c r="C63" s="82"/>
      <c r="D63" s="83" t="s">
        <v>9</v>
      </c>
      <c r="E63" s="44"/>
      <c r="F63" s="405"/>
      <c r="G63" s="9"/>
      <c r="H63" s="16"/>
      <c r="I63" s="31"/>
      <c r="J63" s="254"/>
    </row>
    <row r="64" spans="1:11" s="172" customFormat="1" x14ac:dyDescent="0.3">
      <c r="A64" s="175"/>
      <c r="B64" s="87" t="s">
        <v>343</v>
      </c>
      <c r="C64" s="87"/>
      <c r="D64" s="87"/>
      <c r="E64" s="87"/>
      <c r="F64" s="408"/>
      <c r="G64" s="87"/>
      <c r="H64" s="173"/>
      <c r="I64" s="174"/>
      <c r="J64" s="254"/>
    </row>
    <row r="65" spans="1:1886" s="172" customFormat="1" ht="43.2" x14ac:dyDescent="0.3">
      <c r="A65" s="97">
        <v>620</v>
      </c>
      <c r="B65" s="82" t="s">
        <v>35</v>
      </c>
      <c r="C65" s="94"/>
      <c r="D65" s="88" t="s">
        <v>344</v>
      </c>
      <c r="E65" s="376"/>
      <c r="F65" s="406"/>
      <c r="G65" s="9" t="str">
        <f>IF(F65&lt;1,"Please answer this question","")</f>
        <v>Please answer this question</v>
      </c>
      <c r="H65" s="173"/>
      <c r="I65" s="174"/>
      <c r="J65" s="254"/>
    </row>
    <row r="66" spans="1:1886" s="260" customFormat="1" ht="90" customHeight="1" x14ac:dyDescent="0.3">
      <c r="A66" s="302"/>
      <c r="B66" s="465" t="s">
        <v>629</v>
      </c>
      <c r="C66" s="465"/>
      <c r="D66" s="465"/>
      <c r="E66" s="465"/>
      <c r="F66" s="465"/>
      <c r="G66" s="465"/>
      <c r="H66" s="297"/>
      <c r="I66" s="298"/>
      <c r="J66" s="298"/>
      <c r="K66" s="294"/>
      <c r="L66" s="294"/>
      <c r="M66" s="294"/>
      <c r="N66" s="295"/>
      <c r="O66" s="296"/>
      <c r="P66" s="296"/>
      <c r="Q66" s="296"/>
      <c r="R66" s="296"/>
      <c r="S66" s="294"/>
      <c r="T66" s="296"/>
      <c r="U66" s="296"/>
      <c r="V66" s="296"/>
      <c r="W66" s="296"/>
      <c r="X66" s="296"/>
      <c r="Y66" s="296"/>
      <c r="Z66" s="296"/>
      <c r="AA66" s="296"/>
      <c r="AB66" s="296"/>
      <c r="AC66" s="296"/>
      <c r="AD66" s="296"/>
      <c r="AE66" s="296"/>
      <c r="AF66" s="296"/>
      <c r="AG66" s="296"/>
      <c r="AH66" s="296"/>
      <c r="AI66" s="296"/>
      <c r="AJ66" s="296"/>
      <c r="AK66" s="296"/>
      <c r="AL66" s="296"/>
      <c r="AM66" s="296"/>
      <c r="AN66" s="296"/>
      <c r="AO66" s="296"/>
      <c r="AP66" s="296"/>
      <c r="AQ66" s="296"/>
      <c r="AR66" s="296"/>
      <c r="AS66" s="296"/>
      <c r="AT66" s="296"/>
      <c r="AU66" s="296"/>
      <c r="AV66" s="296"/>
      <c r="AW66" s="296"/>
      <c r="AX66" s="296"/>
      <c r="AY66" s="296"/>
      <c r="AZ66" s="296"/>
      <c r="BA66" s="296"/>
      <c r="BB66" s="296"/>
      <c r="BC66" s="296"/>
      <c r="BD66" s="296"/>
      <c r="BE66" s="296"/>
      <c r="BF66" s="296"/>
      <c r="BG66" s="296"/>
      <c r="BH66" s="296"/>
      <c r="BI66" s="296"/>
      <c r="BJ66" s="296"/>
      <c r="BK66" s="296"/>
      <c r="BL66" s="296"/>
      <c r="BM66" s="296"/>
      <c r="BN66" s="296"/>
      <c r="BO66" s="296"/>
      <c r="BP66" s="296"/>
      <c r="BQ66" s="296"/>
      <c r="BR66" s="296"/>
      <c r="BS66" s="296"/>
      <c r="BT66" s="296"/>
      <c r="BU66" s="296"/>
      <c r="BV66" s="296"/>
      <c r="BW66" s="296"/>
      <c r="BX66" s="296"/>
      <c r="BY66" s="296"/>
      <c r="BZ66" s="296"/>
      <c r="CA66" s="296"/>
      <c r="CB66" s="296"/>
      <c r="CC66" s="296"/>
      <c r="CD66" s="296"/>
      <c r="CE66" s="296"/>
      <c r="CF66" s="296"/>
      <c r="CG66" s="296"/>
      <c r="CH66" s="296"/>
      <c r="CI66" s="296"/>
      <c r="CJ66" s="296"/>
      <c r="CK66" s="296"/>
      <c r="CL66" s="296"/>
      <c r="CM66" s="296"/>
      <c r="CN66" s="296"/>
      <c r="CO66" s="296"/>
      <c r="CP66" s="296"/>
      <c r="CQ66" s="296"/>
      <c r="CR66" s="296"/>
      <c r="CS66" s="296"/>
      <c r="CT66" s="296"/>
      <c r="CU66" s="296"/>
      <c r="CV66" s="296"/>
      <c r="CW66" s="296"/>
      <c r="CX66" s="296"/>
      <c r="CY66" s="296"/>
      <c r="CZ66" s="296"/>
      <c r="DA66" s="296"/>
      <c r="DB66" s="296"/>
      <c r="DC66" s="296"/>
      <c r="DD66" s="296"/>
      <c r="DE66" s="296"/>
      <c r="DF66" s="296"/>
      <c r="DG66" s="296"/>
      <c r="DH66" s="296"/>
      <c r="DI66" s="296"/>
      <c r="DJ66" s="296"/>
      <c r="DK66" s="296"/>
      <c r="DL66" s="296"/>
      <c r="DM66" s="296"/>
      <c r="DN66" s="296"/>
      <c r="DO66" s="296"/>
      <c r="DP66" s="296"/>
      <c r="DQ66" s="296"/>
      <c r="DR66" s="296"/>
      <c r="DS66" s="296"/>
      <c r="DT66" s="296"/>
      <c r="DU66" s="296"/>
      <c r="DV66" s="296"/>
      <c r="DW66" s="296"/>
      <c r="DX66" s="296"/>
      <c r="DY66" s="296"/>
      <c r="DZ66" s="296"/>
      <c r="EA66" s="296"/>
      <c r="EB66" s="296"/>
      <c r="EC66" s="296"/>
      <c r="ED66" s="296"/>
      <c r="EE66" s="296"/>
      <c r="EF66" s="296"/>
      <c r="EG66" s="296"/>
      <c r="EH66" s="296"/>
      <c r="EI66" s="296"/>
      <c r="EJ66" s="296"/>
      <c r="EK66" s="296"/>
      <c r="EL66" s="296"/>
      <c r="EM66" s="296"/>
      <c r="EN66" s="296"/>
      <c r="EO66" s="296"/>
      <c r="EP66" s="296"/>
      <c r="EQ66" s="296"/>
      <c r="ER66" s="296"/>
      <c r="ES66" s="296"/>
      <c r="ET66" s="296"/>
      <c r="EU66" s="296"/>
      <c r="EV66" s="296"/>
      <c r="EW66" s="296"/>
      <c r="EX66" s="296"/>
      <c r="EY66" s="296"/>
      <c r="EZ66" s="296"/>
      <c r="FA66" s="296"/>
      <c r="FB66" s="296"/>
      <c r="FC66" s="296"/>
      <c r="FD66" s="296"/>
      <c r="FE66" s="296"/>
      <c r="FF66" s="296"/>
      <c r="FG66" s="296"/>
      <c r="FH66" s="296"/>
      <c r="FI66" s="296"/>
      <c r="FJ66" s="296"/>
      <c r="FK66" s="296"/>
      <c r="FL66" s="296"/>
      <c r="FM66" s="296"/>
      <c r="FN66" s="296"/>
      <c r="FO66" s="296"/>
      <c r="FP66" s="296"/>
      <c r="FQ66" s="296"/>
      <c r="FR66" s="296"/>
      <c r="FS66" s="296"/>
      <c r="FT66" s="296"/>
      <c r="FU66" s="296"/>
      <c r="FV66" s="296"/>
      <c r="FW66" s="296"/>
      <c r="FX66" s="296"/>
      <c r="FY66" s="296"/>
      <c r="FZ66" s="296"/>
      <c r="GA66" s="296"/>
      <c r="GB66" s="296"/>
      <c r="GC66" s="296"/>
      <c r="GD66" s="296"/>
      <c r="GE66" s="296"/>
      <c r="GF66" s="296"/>
      <c r="GG66" s="296"/>
      <c r="GH66" s="296"/>
      <c r="GI66" s="296"/>
      <c r="GJ66" s="296"/>
      <c r="GK66" s="296"/>
      <c r="GL66" s="296"/>
      <c r="GM66" s="296"/>
      <c r="GN66" s="296"/>
      <c r="GO66" s="296"/>
      <c r="GP66" s="296"/>
      <c r="GQ66" s="296"/>
      <c r="GR66" s="296"/>
      <c r="GS66" s="296"/>
      <c r="GT66" s="296"/>
      <c r="GU66" s="296"/>
      <c r="GV66" s="296"/>
      <c r="GW66" s="296"/>
      <c r="GX66" s="296"/>
      <c r="GY66" s="296"/>
      <c r="GZ66" s="296"/>
      <c r="HA66" s="296"/>
      <c r="HB66" s="296"/>
      <c r="HC66" s="296"/>
      <c r="HD66" s="296"/>
      <c r="HE66" s="296"/>
      <c r="HF66" s="296"/>
      <c r="HG66" s="296"/>
      <c r="HH66" s="296"/>
      <c r="HI66" s="296"/>
      <c r="HJ66" s="296"/>
      <c r="HK66" s="296"/>
      <c r="HL66" s="296"/>
      <c r="HM66" s="296"/>
      <c r="HN66" s="296"/>
      <c r="HO66" s="296"/>
      <c r="HP66" s="296"/>
      <c r="HQ66" s="296"/>
      <c r="HR66" s="296"/>
      <c r="HS66" s="296"/>
      <c r="HT66" s="296"/>
      <c r="HU66" s="296"/>
      <c r="HV66" s="296"/>
      <c r="HW66" s="296"/>
      <c r="HX66" s="296"/>
      <c r="HY66" s="296"/>
      <c r="HZ66" s="296"/>
      <c r="IA66" s="296"/>
      <c r="IB66" s="296"/>
      <c r="IC66" s="296"/>
      <c r="ID66" s="296"/>
      <c r="IE66" s="296"/>
      <c r="IF66" s="296"/>
      <c r="IG66" s="296"/>
      <c r="IH66" s="296"/>
      <c r="II66" s="296"/>
      <c r="IJ66" s="296"/>
      <c r="IK66" s="296"/>
      <c r="IL66" s="296"/>
      <c r="IM66" s="296"/>
      <c r="IN66" s="296"/>
      <c r="IO66" s="296"/>
      <c r="IP66" s="296"/>
      <c r="IQ66" s="296"/>
      <c r="IR66" s="296"/>
      <c r="IS66" s="296"/>
      <c r="IT66" s="296"/>
      <c r="IU66" s="296"/>
      <c r="IV66" s="296"/>
      <c r="IW66" s="296"/>
      <c r="IX66" s="296"/>
      <c r="IY66" s="296"/>
      <c r="IZ66" s="296"/>
      <c r="JA66" s="296"/>
      <c r="JB66" s="296"/>
      <c r="JC66" s="296"/>
      <c r="JD66" s="296"/>
      <c r="JE66" s="296"/>
      <c r="JF66" s="296"/>
      <c r="JG66" s="296"/>
      <c r="JH66" s="296"/>
      <c r="JI66" s="296"/>
      <c r="JJ66" s="296"/>
      <c r="JK66" s="296"/>
      <c r="JL66" s="296"/>
      <c r="JM66" s="296"/>
      <c r="JN66" s="296"/>
      <c r="JO66" s="296"/>
      <c r="JP66" s="296"/>
      <c r="JQ66" s="296"/>
      <c r="JR66" s="296"/>
      <c r="JS66" s="296"/>
      <c r="JT66" s="296"/>
      <c r="JU66" s="296"/>
      <c r="JV66" s="296"/>
      <c r="JW66" s="296"/>
      <c r="JX66" s="296"/>
      <c r="JY66" s="296"/>
      <c r="JZ66" s="296"/>
      <c r="KA66" s="296"/>
      <c r="KB66" s="296"/>
      <c r="KC66" s="296"/>
      <c r="KD66" s="296"/>
      <c r="KE66" s="296"/>
      <c r="KF66" s="296"/>
      <c r="KG66" s="296"/>
      <c r="KH66" s="296"/>
      <c r="KI66" s="296"/>
      <c r="KJ66" s="296"/>
      <c r="KK66" s="296"/>
      <c r="KL66" s="296"/>
      <c r="KM66" s="296"/>
      <c r="KN66" s="296"/>
      <c r="KO66" s="296"/>
      <c r="KP66" s="296"/>
      <c r="KQ66" s="296"/>
      <c r="KR66" s="296"/>
      <c r="KS66" s="296"/>
      <c r="KT66" s="296"/>
      <c r="KU66" s="296"/>
      <c r="KV66" s="296"/>
      <c r="KW66" s="296"/>
      <c r="KX66" s="296"/>
      <c r="KY66" s="296"/>
      <c r="KZ66" s="296"/>
      <c r="LA66" s="296"/>
      <c r="LB66" s="296"/>
      <c r="LC66" s="296"/>
      <c r="LD66" s="296"/>
      <c r="LE66" s="296"/>
      <c r="LF66" s="296"/>
      <c r="LG66" s="296"/>
      <c r="LH66" s="296"/>
      <c r="LI66" s="296"/>
      <c r="LJ66" s="296"/>
      <c r="LK66" s="296"/>
      <c r="LL66" s="296"/>
      <c r="LM66" s="296"/>
      <c r="LN66" s="296"/>
      <c r="LO66" s="296"/>
      <c r="LP66" s="296"/>
      <c r="LQ66" s="296"/>
      <c r="LR66" s="296"/>
      <c r="LS66" s="296"/>
      <c r="LT66" s="296"/>
      <c r="LU66" s="296"/>
      <c r="LV66" s="296"/>
      <c r="LW66" s="296"/>
      <c r="LX66" s="296"/>
      <c r="LY66" s="296"/>
      <c r="LZ66" s="296"/>
      <c r="MA66" s="296"/>
      <c r="MB66" s="296"/>
      <c r="MC66" s="296"/>
      <c r="MD66" s="296"/>
      <c r="ME66" s="296"/>
      <c r="MF66" s="296"/>
      <c r="MG66" s="296"/>
      <c r="MH66" s="296"/>
      <c r="MI66" s="296"/>
      <c r="MJ66" s="296"/>
      <c r="MK66" s="296"/>
      <c r="ML66" s="296"/>
      <c r="MM66" s="296"/>
      <c r="MN66" s="296"/>
      <c r="MO66" s="296"/>
      <c r="MP66" s="296"/>
      <c r="MQ66" s="296"/>
      <c r="MR66" s="296"/>
      <c r="MS66" s="296"/>
      <c r="MT66" s="296"/>
      <c r="MU66" s="296"/>
      <c r="MV66" s="296"/>
      <c r="MW66" s="296"/>
      <c r="MX66" s="296"/>
      <c r="MY66" s="296"/>
      <c r="MZ66" s="296"/>
      <c r="NA66" s="296"/>
      <c r="NB66" s="296"/>
      <c r="NC66" s="296"/>
      <c r="ND66" s="296"/>
      <c r="NE66" s="296"/>
      <c r="NF66" s="296"/>
      <c r="NG66" s="296"/>
      <c r="NH66" s="296"/>
      <c r="NI66" s="296"/>
      <c r="NJ66" s="296"/>
      <c r="NK66" s="296"/>
      <c r="NL66" s="296"/>
      <c r="NM66" s="296"/>
      <c r="NN66" s="296"/>
      <c r="NO66" s="296"/>
      <c r="NP66" s="296"/>
      <c r="NQ66" s="296"/>
      <c r="NR66" s="296"/>
      <c r="NS66" s="296"/>
      <c r="NT66" s="296"/>
      <c r="NU66" s="296"/>
      <c r="NV66" s="296"/>
      <c r="NW66" s="296"/>
      <c r="NX66" s="296"/>
      <c r="NY66" s="296"/>
      <c r="NZ66" s="296"/>
      <c r="OA66" s="296"/>
      <c r="OB66" s="296"/>
      <c r="OC66" s="296"/>
      <c r="OD66" s="296"/>
      <c r="OE66" s="296"/>
      <c r="OF66" s="296"/>
      <c r="OG66" s="296"/>
      <c r="OH66" s="296"/>
      <c r="OI66" s="296"/>
      <c r="OJ66" s="296"/>
      <c r="OK66" s="296"/>
      <c r="OL66" s="296"/>
      <c r="OM66" s="296"/>
      <c r="ON66" s="296"/>
      <c r="OO66" s="296"/>
      <c r="OP66" s="296"/>
      <c r="OQ66" s="296"/>
      <c r="OR66" s="296"/>
      <c r="OS66" s="296"/>
      <c r="OT66" s="296"/>
      <c r="OU66" s="296"/>
      <c r="OV66" s="296"/>
      <c r="OW66" s="296"/>
      <c r="OX66" s="296"/>
      <c r="OY66" s="296"/>
      <c r="OZ66" s="296"/>
      <c r="PA66" s="296"/>
      <c r="PB66" s="296"/>
      <c r="PC66" s="296"/>
      <c r="PD66" s="296"/>
      <c r="PE66" s="296"/>
      <c r="PF66" s="296"/>
      <c r="PG66" s="296"/>
      <c r="PH66" s="296"/>
      <c r="PI66" s="296"/>
      <c r="PJ66" s="296"/>
      <c r="PK66" s="296"/>
      <c r="PL66" s="296"/>
      <c r="PM66" s="296"/>
      <c r="PN66" s="296"/>
      <c r="PO66" s="296"/>
      <c r="PP66" s="296"/>
      <c r="PQ66" s="296"/>
      <c r="PR66" s="296"/>
      <c r="PS66" s="296"/>
      <c r="PT66" s="296"/>
      <c r="PU66" s="296"/>
      <c r="PV66" s="296"/>
      <c r="PW66" s="296"/>
      <c r="PX66" s="296"/>
      <c r="PY66" s="296"/>
      <c r="PZ66" s="296"/>
      <c r="QA66" s="296"/>
      <c r="QB66" s="296"/>
      <c r="QC66" s="296"/>
      <c r="QD66" s="296"/>
      <c r="QE66" s="296"/>
      <c r="QF66" s="296"/>
      <c r="QG66" s="296"/>
      <c r="QH66" s="296"/>
      <c r="QI66" s="296"/>
      <c r="QJ66" s="296"/>
      <c r="QK66" s="296"/>
      <c r="QL66" s="296"/>
      <c r="QM66" s="296"/>
      <c r="QN66" s="296"/>
      <c r="QO66" s="296"/>
      <c r="QP66" s="296"/>
      <c r="QQ66" s="296"/>
      <c r="QR66" s="296"/>
      <c r="QS66" s="296"/>
      <c r="QT66" s="296"/>
      <c r="QU66" s="296"/>
      <c r="QV66" s="296"/>
      <c r="QW66" s="296"/>
      <c r="QX66" s="296"/>
      <c r="QY66" s="296"/>
      <c r="QZ66" s="296"/>
      <c r="RA66" s="296"/>
      <c r="RB66" s="296"/>
      <c r="RC66" s="296"/>
      <c r="RD66" s="296"/>
      <c r="RE66" s="296"/>
      <c r="RF66" s="296"/>
      <c r="RG66" s="296"/>
      <c r="RH66" s="296"/>
      <c r="RI66" s="296"/>
      <c r="RJ66" s="296"/>
      <c r="RK66" s="296"/>
      <c r="RL66" s="296"/>
      <c r="RM66" s="296"/>
      <c r="RN66" s="296"/>
      <c r="RO66" s="296"/>
      <c r="RP66" s="296"/>
      <c r="RQ66" s="296"/>
      <c r="RR66" s="296"/>
      <c r="RS66" s="296"/>
      <c r="RT66" s="296"/>
      <c r="RU66" s="296"/>
      <c r="RV66" s="296"/>
      <c r="RW66" s="296"/>
      <c r="RX66" s="296"/>
      <c r="RY66" s="296"/>
      <c r="RZ66" s="296"/>
      <c r="SA66" s="296"/>
      <c r="SB66" s="296"/>
      <c r="SC66" s="296"/>
      <c r="SD66" s="296"/>
      <c r="SE66" s="296"/>
      <c r="SF66" s="296"/>
      <c r="SG66" s="296"/>
      <c r="SH66" s="296"/>
      <c r="SI66" s="296"/>
      <c r="SJ66" s="296"/>
      <c r="SK66" s="296"/>
      <c r="SL66" s="296"/>
      <c r="SM66" s="296"/>
      <c r="SN66" s="296"/>
      <c r="SO66" s="296"/>
      <c r="SP66" s="296"/>
      <c r="SQ66" s="296"/>
      <c r="SR66" s="296"/>
      <c r="SS66" s="296"/>
      <c r="ST66" s="296"/>
      <c r="SU66" s="296"/>
      <c r="SV66" s="296"/>
      <c r="SW66" s="296"/>
      <c r="SX66" s="296"/>
      <c r="SY66" s="296"/>
      <c r="SZ66" s="296"/>
      <c r="TA66" s="296"/>
      <c r="TB66" s="296"/>
      <c r="TC66" s="296"/>
      <c r="TD66" s="296"/>
      <c r="TE66" s="296"/>
      <c r="TF66" s="296"/>
      <c r="TG66" s="296"/>
      <c r="TH66" s="296"/>
      <c r="TI66" s="296"/>
      <c r="TJ66" s="296"/>
      <c r="TK66" s="296"/>
      <c r="TL66" s="296"/>
      <c r="TM66" s="296"/>
      <c r="TN66" s="296"/>
      <c r="TO66" s="296"/>
      <c r="TP66" s="296"/>
      <c r="TQ66" s="296"/>
      <c r="TR66" s="296"/>
      <c r="TS66" s="296"/>
      <c r="TT66" s="296"/>
      <c r="TU66" s="296"/>
      <c r="TV66" s="296"/>
      <c r="TW66" s="296"/>
      <c r="TX66" s="296"/>
      <c r="TY66" s="296"/>
      <c r="TZ66" s="296"/>
      <c r="UA66" s="296"/>
      <c r="UB66" s="296"/>
      <c r="UC66" s="296"/>
      <c r="UD66" s="296"/>
      <c r="UE66" s="296"/>
      <c r="UF66" s="296"/>
      <c r="UG66" s="296"/>
      <c r="UH66" s="296"/>
      <c r="UI66" s="296"/>
      <c r="UJ66" s="296"/>
      <c r="UK66" s="296"/>
      <c r="UL66" s="296"/>
      <c r="UM66" s="296"/>
      <c r="UN66" s="296"/>
      <c r="UO66" s="296"/>
      <c r="UP66" s="296"/>
      <c r="UQ66" s="296"/>
      <c r="UR66" s="296"/>
      <c r="US66" s="296"/>
      <c r="UT66" s="296"/>
      <c r="UU66" s="296"/>
      <c r="UV66" s="296"/>
      <c r="UW66" s="296"/>
      <c r="UX66" s="296"/>
      <c r="UY66" s="296"/>
      <c r="UZ66" s="296"/>
      <c r="VA66" s="296"/>
      <c r="VB66" s="296"/>
      <c r="VC66" s="296"/>
      <c r="VD66" s="296"/>
      <c r="VE66" s="296"/>
      <c r="VF66" s="296"/>
      <c r="VG66" s="296"/>
      <c r="VH66" s="296"/>
      <c r="VI66" s="296"/>
      <c r="VJ66" s="296"/>
      <c r="VK66" s="296"/>
      <c r="VL66" s="296"/>
      <c r="VM66" s="296"/>
      <c r="VN66" s="296"/>
      <c r="VO66" s="296"/>
      <c r="VP66" s="296"/>
      <c r="VQ66" s="296"/>
      <c r="VR66" s="296"/>
      <c r="VS66" s="296"/>
      <c r="VT66" s="296"/>
      <c r="VU66" s="296"/>
      <c r="VV66" s="296"/>
      <c r="VW66" s="296"/>
      <c r="VX66" s="296"/>
      <c r="VY66" s="296"/>
      <c r="VZ66" s="296"/>
      <c r="WA66" s="296"/>
      <c r="WB66" s="296"/>
      <c r="WC66" s="296"/>
      <c r="WD66" s="296"/>
      <c r="WE66" s="296"/>
      <c r="WF66" s="296"/>
      <c r="WG66" s="296"/>
      <c r="WH66" s="296"/>
      <c r="WI66" s="296"/>
      <c r="WJ66" s="296"/>
      <c r="WK66" s="296"/>
      <c r="WL66" s="296"/>
      <c r="WM66" s="296"/>
      <c r="WN66" s="296"/>
      <c r="WO66" s="296"/>
      <c r="WP66" s="296"/>
      <c r="WQ66" s="296"/>
      <c r="WR66" s="296"/>
      <c r="WS66" s="296"/>
      <c r="WT66" s="296"/>
      <c r="WU66" s="296"/>
      <c r="WV66" s="296"/>
      <c r="WW66" s="296"/>
      <c r="WX66" s="296"/>
      <c r="WY66" s="296"/>
      <c r="WZ66" s="296"/>
      <c r="XA66" s="296"/>
      <c r="XB66" s="296"/>
      <c r="XC66" s="296"/>
      <c r="XD66" s="296"/>
      <c r="XE66" s="296"/>
      <c r="XF66" s="296"/>
      <c r="XG66" s="296"/>
      <c r="XH66" s="296"/>
      <c r="XI66" s="296"/>
      <c r="XJ66" s="296"/>
      <c r="XK66" s="296"/>
      <c r="XL66" s="296"/>
      <c r="XM66" s="296"/>
      <c r="XN66" s="296"/>
      <c r="XO66" s="296"/>
      <c r="XP66" s="296"/>
      <c r="XQ66" s="296"/>
      <c r="XR66" s="296"/>
      <c r="XS66" s="296"/>
      <c r="XT66" s="296"/>
      <c r="XU66" s="296"/>
      <c r="XV66" s="296"/>
      <c r="XW66" s="296"/>
      <c r="XX66" s="296"/>
      <c r="XY66" s="296"/>
      <c r="XZ66" s="296"/>
      <c r="YA66" s="296"/>
      <c r="YB66" s="296"/>
      <c r="YC66" s="296"/>
      <c r="YD66" s="296"/>
      <c r="YE66" s="296"/>
      <c r="YF66" s="296"/>
      <c r="YG66" s="296"/>
      <c r="YH66" s="296"/>
      <c r="YI66" s="296"/>
      <c r="YJ66" s="296"/>
      <c r="YK66" s="296"/>
      <c r="YL66" s="296"/>
      <c r="YM66" s="296"/>
      <c r="YN66" s="296"/>
      <c r="YO66" s="296"/>
      <c r="YP66" s="296"/>
      <c r="YQ66" s="296"/>
      <c r="YR66" s="296"/>
      <c r="YS66" s="296"/>
      <c r="YT66" s="296"/>
      <c r="YU66" s="296"/>
      <c r="YV66" s="296"/>
      <c r="YW66" s="296"/>
      <c r="YX66" s="296"/>
      <c r="YY66" s="296"/>
      <c r="YZ66" s="296"/>
      <c r="ZA66" s="296"/>
      <c r="ZB66" s="296"/>
      <c r="ZC66" s="296"/>
      <c r="ZD66" s="296"/>
      <c r="ZE66" s="296"/>
      <c r="ZF66" s="296"/>
      <c r="ZG66" s="296"/>
      <c r="ZH66" s="296"/>
      <c r="ZI66" s="296"/>
      <c r="ZJ66" s="296"/>
      <c r="ZK66" s="296"/>
      <c r="ZL66" s="296"/>
      <c r="ZM66" s="296"/>
      <c r="ZN66" s="296"/>
      <c r="ZO66" s="296"/>
      <c r="ZP66" s="296"/>
      <c r="ZQ66" s="296"/>
      <c r="ZR66" s="296"/>
      <c r="ZS66" s="296"/>
      <c r="ZT66" s="296"/>
      <c r="ZU66" s="296"/>
      <c r="ZV66" s="296"/>
      <c r="ZW66" s="296"/>
      <c r="ZX66" s="296"/>
      <c r="ZY66" s="296"/>
      <c r="ZZ66" s="296"/>
      <c r="AAA66" s="296"/>
      <c r="AAB66" s="296"/>
      <c r="AAC66" s="296"/>
      <c r="AAD66" s="296"/>
      <c r="AAE66" s="296"/>
      <c r="AAF66" s="296"/>
      <c r="AAG66" s="296"/>
      <c r="AAH66" s="296"/>
      <c r="AAI66" s="296"/>
      <c r="AAJ66" s="296"/>
      <c r="AAK66" s="296"/>
      <c r="AAL66" s="296"/>
      <c r="AAM66" s="296"/>
      <c r="AAN66" s="296"/>
      <c r="AAO66" s="296"/>
      <c r="AAP66" s="296"/>
      <c r="AAQ66" s="296"/>
      <c r="AAR66" s="296"/>
      <c r="AAS66" s="296"/>
      <c r="AAT66" s="296"/>
      <c r="AAU66" s="296"/>
      <c r="AAV66" s="296"/>
      <c r="AAW66" s="296"/>
      <c r="AAX66" s="296"/>
      <c r="AAY66" s="296"/>
      <c r="AAZ66" s="296"/>
      <c r="ABA66" s="296"/>
      <c r="ABB66" s="296"/>
      <c r="ABC66" s="296"/>
      <c r="ABD66" s="296"/>
      <c r="ABE66" s="296"/>
      <c r="ABF66" s="296"/>
      <c r="ABG66" s="296"/>
      <c r="ABH66" s="296"/>
      <c r="ABI66" s="296"/>
      <c r="ABJ66" s="296"/>
      <c r="ABK66" s="296"/>
      <c r="ABL66" s="296"/>
      <c r="ABM66" s="296"/>
      <c r="ABN66" s="296"/>
      <c r="ABO66" s="296"/>
      <c r="ABP66" s="296"/>
      <c r="ABQ66" s="296"/>
      <c r="ABR66" s="296"/>
      <c r="ABS66" s="296"/>
      <c r="ABT66" s="296"/>
      <c r="ABU66" s="296"/>
      <c r="ABV66" s="296"/>
      <c r="ABW66" s="296"/>
      <c r="ABX66" s="296"/>
      <c r="ABY66" s="296"/>
      <c r="ABZ66" s="296"/>
      <c r="ACA66" s="296"/>
      <c r="ACB66" s="296"/>
      <c r="ACC66" s="296"/>
      <c r="ACD66" s="296"/>
      <c r="ACE66" s="296"/>
      <c r="ACF66" s="296"/>
      <c r="ACG66" s="296"/>
      <c r="ACH66" s="296"/>
      <c r="ACI66" s="296"/>
      <c r="ACJ66" s="296"/>
      <c r="ACK66" s="296"/>
      <c r="ACL66" s="296"/>
      <c r="ACM66" s="296"/>
      <c r="ACN66" s="296"/>
      <c r="ACO66" s="296"/>
      <c r="ACP66" s="296"/>
      <c r="ACQ66" s="296"/>
      <c r="ACR66" s="296"/>
      <c r="ACS66" s="296"/>
      <c r="ACT66" s="296"/>
      <c r="ACU66" s="296"/>
      <c r="ACV66" s="296"/>
      <c r="ACW66" s="296"/>
      <c r="ACX66" s="296"/>
      <c r="ACY66" s="296"/>
      <c r="ACZ66" s="296"/>
      <c r="ADA66" s="296"/>
      <c r="ADB66" s="296"/>
      <c r="ADC66" s="296"/>
      <c r="ADD66" s="296"/>
      <c r="ADE66" s="296"/>
      <c r="ADF66" s="296"/>
      <c r="ADG66" s="296"/>
      <c r="ADH66" s="296"/>
      <c r="ADI66" s="296"/>
      <c r="ADJ66" s="296"/>
      <c r="ADK66" s="296"/>
      <c r="ADL66" s="296"/>
      <c r="ADM66" s="296"/>
      <c r="ADN66" s="296"/>
      <c r="ADO66" s="296"/>
      <c r="ADP66" s="296"/>
      <c r="ADQ66" s="296"/>
      <c r="ADR66" s="296"/>
      <c r="ADS66" s="296"/>
      <c r="ADT66" s="296"/>
      <c r="ADU66" s="296"/>
      <c r="ADV66" s="296"/>
      <c r="ADW66" s="296"/>
      <c r="ADX66" s="296"/>
      <c r="ADY66" s="296"/>
      <c r="ADZ66" s="296"/>
      <c r="AEA66" s="296"/>
      <c r="AEB66" s="296"/>
      <c r="AEC66" s="296"/>
      <c r="AED66" s="296"/>
      <c r="AEE66" s="296"/>
      <c r="AEF66" s="296"/>
      <c r="AEG66" s="296"/>
      <c r="AEH66" s="296"/>
      <c r="AEI66" s="296"/>
      <c r="AEJ66" s="296"/>
      <c r="AEK66" s="296"/>
      <c r="AEL66" s="296"/>
      <c r="AEM66" s="296"/>
      <c r="AEN66" s="296"/>
      <c r="AEO66" s="296"/>
      <c r="AEP66" s="296"/>
      <c r="AEQ66" s="296"/>
      <c r="AER66" s="296"/>
      <c r="AES66" s="296"/>
      <c r="AET66" s="296"/>
      <c r="AEU66" s="296"/>
      <c r="AEV66" s="296"/>
      <c r="AEW66" s="296"/>
      <c r="AEX66" s="296"/>
      <c r="AEY66" s="296"/>
      <c r="AEZ66" s="296"/>
      <c r="AFA66" s="296"/>
      <c r="AFB66" s="296"/>
      <c r="AFC66" s="296"/>
      <c r="AFD66" s="296"/>
      <c r="AFE66" s="296"/>
      <c r="AFF66" s="296"/>
      <c r="AFG66" s="296"/>
      <c r="AFH66" s="296"/>
      <c r="AFI66" s="296"/>
      <c r="AFJ66" s="296"/>
      <c r="AFK66" s="296"/>
      <c r="AFL66" s="296"/>
      <c r="AFM66" s="296"/>
      <c r="AFN66" s="296"/>
      <c r="AFO66" s="296"/>
      <c r="AFP66" s="296"/>
      <c r="AFQ66" s="296"/>
      <c r="AFR66" s="296"/>
      <c r="AFS66" s="296"/>
      <c r="AFT66" s="296"/>
      <c r="AFU66" s="296"/>
      <c r="AFV66" s="296"/>
      <c r="AFW66" s="296"/>
      <c r="AFX66" s="296"/>
      <c r="AFY66" s="296"/>
      <c r="AFZ66" s="296"/>
      <c r="AGA66" s="296"/>
      <c r="AGB66" s="296"/>
      <c r="AGC66" s="296"/>
      <c r="AGD66" s="296"/>
      <c r="AGE66" s="296"/>
      <c r="AGF66" s="296"/>
      <c r="AGG66" s="296"/>
      <c r="AGH66" s="296"/>
      <c r="AGI66" s="296"/>
      <c r="AGJ66" s="296"/>
      <c r="AGK66" s="296"/>
      <c r="AGL66" s="296"/>
      <c r="AGM66" s="296"/>
      <c r="AGN66" s="296"/>
      <c r="AGO66" s="296"/>
      <c r="AGP66" s="296"/>
      <c r="AGQ66" s="296"/>
      <c r="AGR66" s="296"/>
      <c r="AGS66" s="296"/>
      <c r="AGT66" s="296"/>
      <c r="AGU66" s="296"/>
      <c r="AGV66" s="296"/>
      <c r="AGW66" s="296"/>
      <c r="AGX66" s="296"/>
      <c r="AGY66" s="296"/>
      <c r="AGZ66" s="296"/>
      <c r="AHA66" s="296"/>
      <c r="AHB66" s="296"/>
      <c r="AHC66" s="296"/>
      <c r="AHD66" s="296"/>
      <c r="AHE66" s="296"/>
      <c r="AHF66" s="296"/>
      <c r="AHG66" s="296"/>
      <c r="AHH66" s="296"/>
      <c r="AHI66" s="296"/>
      <c r="AHJ66" s="296"/>
      <c r="AHK66" s="296"/>
      <c r="AHL66" s="296"/>
      <c r="AHM66" s="296"/>
      <c r="AHN66" s="296"/>
      <c r="AHO66" s="296"/>
      <c r="AHP66" s="296"/>
      <c r="AHQ66" s="296"/>
      <c r="AHR66" s="296"/>
      <c r="AHS66" s="296"/>
      <c r="AHT66" s="296"/>
      <c r="AHU66" s="296"/>
      <c r="AHV66" s="296"/>
      <c r="AHW66" s="296"/>
      <c r="AHX66" s="296"/>
      <c r="AHY66" s="296"/>
      <c r="AHZ66" s="296"/>
      <c r="AIA66" s="296"/>
      <c r="AIB66" s="296"/>
      <c r="AIC66" s="296"/>
      <c r="AID66" s="296"/>
      <c r="AIE66" s="296"/>
      <c r="AIF66" s="296"/>
      <c r="AIG66" s="296"/>
      <c r="AIH66" s="296"/>
      <c r="AII66" s="296"/>
      <c r="AIJ66" s="296"/>
      <c r="AIK66" s="296"/>
      <c r="AIL66" s="296"/>
      <c r="AIM66" s="296"/>
      <c r="AIN66" s="296"/>
      <c r="AIO66" s="296"/>
      <c r="AIP66" s="296"/>
      <c r="AIQ66" s="296"/>
      <c r="AIR66" s="296"/>
      <c r="AIS66" s="296"/>
      <c r="AIT66" s="296"/>
      <c r="AIU66" s="296"/>
      <c r="AIV66" s="296"/>
      <c r="AIW66" s="296"/>
      <c r="AIX66" s="296"/>
      <c r="AIY66" s="296"/>
      <c r="AIZ66" s="296"/>
      <c r="AJA66" s="296"/>
      <c r="AJB66" s="296"/>
      <c r="AJC66" s="296"/>
      <c r="AJD66" s="296"/>
      <c r="AJE66" s="296"/>
      <c r="AJF66" s="296"/>
      <c r="AJG66" s="296"/>
      <c r="AJH66" s="296"/>
      <c r="AJI66" s="296"/>
      <c r="AJJ66" s="296"/>
      <c r="AJK66" s="296"/>
      <c r="AJL66" s="296"/>
      <c r="AJM66" s="296"/>
      <c r="AJN66" s="296"/>
      <c r="AJO66" s="296"/>
      <c r="AJP66" s="296"/>
      <c r="AJQ66" s="296"/>
      <c r="AJR66" s="296"/>
      <c r="AJS66" s="296"/>
      <c r="AJT66" s="296"/>
      <c r="AJU66" s="296"/>
      <c r="AJV66" s="296"/>
      <c r="AJW66" s="296"/>
      <c r="AJX66" s="296"/>
      <c r="AJY66" s="296"/>
      <c r="AJZ66" s="296"/>
      <c r="AKA66" s="296"/>
      <c r="AKB66" s="296"/>
      <c r="AKC66" s="296"/>
      <c r="AKD66" s="296"/>
      <c r="AKE66" s="296"/>
      <c r="AKF66" s="296"/>
      <c r="AKG66" s="296"/>
      <c r="AKH66" s="296"/>
      <c r="AKI66" s="296"/>
      <c r="AKJ66" s="296"/>
      <c r="AKK66" s="296"/>
      <c r="AKL66" s="296"/>
      <c r="AKM66" s="296"/>
      <c r="AKN66" s="296"/>
      <c r="AKO66" s="296"/>
      <c r="AKP66" s="296"/>
      <c r="AKQ66" s="296"/>
      <c r="AKR66" s="296"/>
      <c r="AKS66" s="296"/>
      <c r="AKT66" s="296"/>
      <c r="AKU66" s="296"/>
      <c r="AKV66" s="296"/>
      <c r="AKW66" s="296"/>
      <c r="AKX66" s="296"/>
      <c r="AKY66" s="296"/>
      <c r="AKZ66" s="296"/>
      <c r="ALA66" s="296"/>
      <c r="ALB66" s="296"/>
      <c r="ALC66" s="296"/>
      <c r="ALD66" s="296"/>
      <c r="ALE66" s="296"/>
      <c r="ALF66" s="296"/>
      <c r="ALG66" s="296"/>
      <c r="ALH66" s="296"/>
      <c r="ALI66" s="296"/>
      <c r="ALJ66" s="296"/>
      <c r="ALK66" s="296"/>
      <c r="ALL66" s="296"/>
      <c r="ALM66" s="296"/>
      <c r="ALN66" s="296"/>
      <c r="ALO66" s="296"/>
      <c r="ALP66" s="296"/>
      <c r="ALQ66" s="296"/>
      <c r="ALR66" s="296"/>
      <c r="ALS66" s="296"/>
      <c r="ALT66" s="296"/>
      <c r="ALU66" s="296"/>
      <c r="ALV66" s="296"/>
      <c r="ALW66" s="296"/>
      <c r="ALX66" s="296"/>
      <c r="ALY66" s="296"/>
      <c r="ALZ66" s="296"/>
      <c r="AMA66" s="296"/>
      <c r="AMB66" s="296"/>
      <c r="AMC66" s="296"/>
      <c r="AMD66" s="296"/>
      <c r="AME66" s="296"/>
      <c r="AMF66" s="296"/>
      <c r="AMG66" s="296"/>
      <c r="AMH66" s="296"/>
      <c r="AMI66" s="296"/>
      <c r="AMJ66" s="296"/>
      <c r="AMK66" s="296"/>
      <c r="AML66" s="296"/>
      <c r="AMM66" s="296"/>
      <c r="AMN66" s="296"/>
      <c r="AMO66" s="296"/>
      <c r="AMP66" s="296"/>
      <c r="AMQ66" s="296"/>
      <c r="AMR66" s="296"/>
      <c r="AMS66" s="296"/>
      <c r="AMT66" s="296"/>
      <c r="AMU66" s="296"/>
      <c r="AMV66" s="296"/>
      <c r="AMW66" s="296"/>
      <c r="AMX66" s="296"/>
      <c r="AMY66" s="296"/>
      <c r="AMZ66" s="296"/>
      <c r="ANA66" s="296"/>
      <c r="ANB66" s="296"/>
      <c r="ANC66" s="296"/>
      <c r="AND66" s="296"/>
      <c r="ANE66" s="296"/>
      <c r="ANF66" s="296"/>
      <c r="ANG66" s="296"/>
      <c r="ANH66" s="296"/>
      <c r="ANI66" s="296"/>
      <c r="ANJ66" s="296"/>
      <c r="ANK66" s="296"/>
      <c r="ANL66" s="296"/>
      <c r="ANM66" s="296"/>
      <c r="ANN66" s="296"/>
      <c r="ANO66" s="296"/>
      <c r="ANP66" s="296"/>
      <c r="ANQ66" s="296"/>
      <c r="ANR66" s="296"/>
      <c r="ANS66" s="296"/>
      <c r="ANT66" s="296"/>
      <c r="ANU66" s="296"/>
      <c r="ANV66" s="296"/>
      <c r="ANW66" s="296"/>
      <c r="ANX66" s="296"/>
      <c r="ANY66" s="296"/>
      <c r="ANZ66" s="296"/>
      <c r="AOA66" s="296"/>
      <c r="AOB66" s="296"/>
      <c r="AOC66" s="296"/>
      <c r="AOD66" s="296"/>
      <c r="AOE66" s="296"/>
      <c r="AOF66" s="296"/>
      <c r="AOG66" s="296"/>
      <c r="AOH66" s="296"/>
      <c r="AOI66" s="296"/>
      <c r="AOJ66" s="296"/>
      <c r="AOK66" s="296"/>
      <c r="AOL66" s="296"/>
      <c r="AOM66" s="296"/>
      <c r="AON66" s="296"/>
      <c r="AOO66" s="296"/>
      <c r="AOP66" s="296"/>
      <c r="AOQ66" s="296"/>
      <c r="AOR66" s="296"/>
      <c r="AOS66" s="296"/>
      <c r="AOT66" s="296"/>
      <c r="AOU66" s="296"/>
      <c r="AOV66" s="296"/>
      <c r="AOW66" s="296"/>
      <c r="AOX66" s="296"/>
      <c r="AOY66" s="296"/>
      <c r="AOZ66" s="296"/>
      <c r="APA66" s="296"/>
      <c r="APB66" s="296"/>
      <c r="APC66" s="296"/>
      <c r="APD66" s="296"/>
      <c r="APE66" s="296"/>
      <c r="APF66" s="296"/>
      <c r="APG66" s="296"/>
      <c r="APH66" s="296"/>
      <c r="API66" s="296"/>
      <c r="APJ66" s="296"/>
      <c r="APK66" s="296"/>
      <c r="APL66" s="296"/>
      <c r="APM66" s="296"/>
      <c r="APN66" s="296"/>
      <c r="APO66" s="296"/>
      <c r="APP66" s="296"/>
      <c r="APQ66" s="296"/>
      <c r="APR66" s="296"/>
      <c r="APS66" s="296"/>
      <c r="APT66" s="296"/>
      <c r="APU66" s="296"/>
      <c r="APV66" s="296"/>
      <c r="APW66" s="296"/>
      <c r="APX66" s="296"/>
      <c r="APY66" s="296"/>
      <c r="APZ66" s="296"/>
      <c r="AQA66" s="296"/>
      <c r="AQB66" s="296"/>
      <c r="AQC66" s="296"/>
      <c r="AQD66" s="296"/>
      <c r="AQE66" s="296"/>
      <c r="AQF66" s="296"/>
      <c r="AQG66" s="296"/>
      <c r="AQH66" s="296"/>
      <c r="AQI66" s="296"/>
      <c r="AQJ66" s="296"/>
      <c r="AQK66" s="296"/>
      <c r="AQL66" s="296"/>
      <c r="AQM66" s="296"/>
      <c r="AQN66" s="296"/>
      <c r="AQO66" s="296"/>
      <c r="AQP66" s="296"/>
      <c r="AQQ66" s="296"/>
      <c r="AQR66" s="296"/>
      <c r="AQS66" s="296"/>
      <c r="AQT66" s="296"/>
      <c r="AQU66" s="296"/>
      <c r="AQV66" s="296"/>
      <c r="AQW66" s="296"/>
      <c r="AQX66" s="296"/>
      <c r="AQY66" s="296"/>
      <c r="AQZ66" s="296"/>
      <c r="ARA66" s="296"/>
      <c r="ARB66" s="296"/>
      <c r="ARC66" s="296"/>
      <c r="ARD66" s="296"/>
      <c r="ARE66" s="296"/>
      <c r="ARF66" s="296"/>
      <c r="ARG66" s="296"/>
      <c r="ARH66" s="296"/>
      <c r="ARI66" s="296"/>
      <c r="ARJ66" s="296"/>
      <c r="ARK66" s="296"/>
      <c r="ARL66" s="296"/>
      <c r="ARM66" s="296"/>
      <c r="ARN66" s="296"/>
      <c r="ARO66" s="296"/>
      <c r="ARP66" s="296"/>
      <c r="ARQ66" s="296"/>
      <c r="ARR66" s="296"/>
      <c r="ARS66" s="296"/>
      <c r="ART66" s="296"/>
      <c r="ARU66" s="296"/>
      <c r="ARV66" s="296"/>
      <c r="ARW66" s="296"/>
      <c r="ARX66" s="296"/>
      <c r="ARY66" s="296"/>
      <c r="ARZ66" s="296"/>
      <c r="ASA66" s="296"/>
      <c r="ASB66" s="296"/>
      <c r="ASC66" s="296"/>
      <c r="ASD66" s="296"/>
      <c r="ASE66" s="296"/>
      <c r="ASF66" s="296"/>
      <c r="ASG66" s="296"/>
      <c r="ASH66" s="296"/>
      <c r="ASI66" s="296"/>
      <c r="ASJ66" s="296"/>
      <c r="ASK66" s="296"/>
      <c r="ASL66" s="296"/>
      <c r="ASM66" s="296"/>
      <c r="ASN66" s="296"/>
      <c r="ASO66" s="296"/>
      <c r="ASP66" s="296"/>
      <c r="ASQ66" s="296"/>
      <c r="ASR66" s="296"/>
      <c r="ASS66" s="296"/>
      <c r="AST66" s="296"/>
      <c r="ASU66" s="296"/>
      <c r="ASV66" s="296"/>
      <c r="ASW66" s="296"/>
      <c r="ASX66" s="296"/>
      <c r="ASY66" s="296"/>
      <c r="ASZ66" s="296"/>
      <c r="ATA66" s="296"/>
      <c r="ATB66" s="296"/>
      <c r="ATC66" s="296"/>
      <c r="ATD66" s="296"/>
      <c r="ATE66" s="296"/>
      <c r="ATF66" s="296"/>
      <c r="ATG66" s="296"/>
      <c r="ATH66" s="296"/>
      <c r="ATI66" s="296"/>
      <c r="ATJ66" s="296"/>
      <c r="ATK66" s="296"/>
      <c r="ATL66" s="296"/>
      <c r="ATM66" s="296"/>
      <c r="ATN66" s="296"/>
      <c r="ATO66" s="296"/>
      <c r="ATP66" s="296"/>
      <c r="ATQ66" s="296"/>
      <c r="ATR66" s="296"/>
      <c r="ATS66" s="296"/>
      <c r="ATT66" s="296"/>
      <c r="ATU66" s="296"/>
      <c r="ATV66" s="296"/>
      <c r="ATW66" s="296"/>
      <c r="ATX66" s="296"/>
      <c r="ATY66" s="296"/>
      <c r="ATZ66" s="296"/>
      <c r="AUA66" s="296"/>
      <c r="AUB66" s="296"/>
      <c r="AUC66" s="296"/>
      <c r="AUD66" s="296"/>
      <c r="AUE66" s="296"/>
      <c r="AUF66" s="296"/>
      <c r="AUG66" s="296"/>
      <c r="AUH66" s="296"/>
      <c r="AUI66" s="296"/>
      <c r="AUJ66" s="296"/>
      <c r="AUK66" s="296"/>
      <c r="AUL66" s="296"/>
      <c r="AUM66" s="296"/>
      <c r="AUN66" s="296"/>
      <c r="AUO66" s="296"/>
      <c r="AUP66" s="296"/>
      <c r="AUQ66" s="296"/>
      <c r="AUR66" s="296"/>
      <c r="AUS66" s="296"/>
      <c r="AUT66" s="296"/>
      <c r="AUU66" s="296"/>
      <c r="AUV66" s="296"/>
      <c r="AUW66" s="296"/>
      <c r="AUX66" s="296"/>
      <c r="AUY66" s="296"/>
      <c r="AUZ66" s="296"/>
      <c r="AVA66" s="296"/>
      <c r="AVB66" s="296"/>
      <c r="AVC66" s="296"/>
      <c r="AVD66" s="296"/>
      <c r="AVE66" s="296"/>
      <c r="AVF66" s="296"/>
      <c r="AVG66" s="296"/>
      <c r="AVH66" s="296"/>
      <c r="AVI66" s="296"/>
      <c r="AVJ66" s="296"/>
      <c r="AVK66" s="296"/>
      <c r="AVL66" s="296"/>
      <c r="AVM66" s="296"/>
      <c r="AVN66" s="296"/>
      <c r="AVO66" s="296"/>
      <c r="AVP66" s="296"/>
      <c r="AVQ66" s="296"/>
      <c r="AVR66" s="296"/>
      <c r="AVS66" s="296"/>
      <c r="AVT66" s="296"/>
      <c r="AVU66" s="296"/>
      <c r="AVV66" s="296"/>
      <c r="AVW66" s="296"/>
      <c r="AVX66" s="296"/>
      <c r="AVY66" s="296"/>
      <c r="AVZ66" s="296"/>
      <c r="AWA66" s="296"/>
      <c r="AWB66" s="296"/>
      <c r="AWC66" s="296"/>
      <c r="AWD66" s="296"/>
      <c r="AWE66" s="296"/>
      <c r="AWF66" s="296"/>
      <c r="AWG66" s="296"/>
      <c r="AWH66" s="296"/>
      <c r="AWI66" s="296"/>
      <c r="AWJ66" s="296"/>
      <c r="AWK66" s="296"/>
      <c r="AWL66" s="296"/>
      <c r="AWM66" s="296"/>
      <c r="AWN66" s="296"/>
      <c r="AWO66" s="296"/>
      <c r="AWP66" s="296"/>
      <c r="AWQ66" s="296"/>
      <c r="AWR66" s="296"/>
      <c r="AWS66" s="296"/>
      <c r="AWT66" s="296"/>
      <c r="AWU66" s="296"/>
      <c r="AWV66" s="296"/>
      <c r="AWW66" s="296"/>
      <c r="AWX66" s="296"/>
      <c r="AWY66" s="296"/>
      <c r="AWZ66" s="296"/>
      <c r="AXA66" s="296"/>
      <c r="AXB66" s="296"/>
      <c r="AXC66" s="296"/>
      <c r="AXD66" s="296"/>
      <c r="AXE66" s="296"/>
      <c r="AXF66" s="296"/>
      <c r="AXG66" s="296"/>
      <c r="AXH66" s="296"/>
      <c r="AXI66" s="296"/>
      <c r="AXJ66" s="296"/>
      <c r="AXK66" s="296"/>
      <c r="AXL66" s="296"/>
      <c r="AXM66" s="296"/>
      <c r="AXN66" s="296"/>
      <c r="AXO66" s="296"/>
      <c r="AXP66" s="296"/>
      <c r="AXQ66" s="296"/>
      <c r="AXR66" s="296"/>
      <c r="AXS66" s="296"/>
      <c r="AXT66" s="296"/>
      <c r="AXU66" s="296"/>
      <c r="AXV66" s="296"/>
      <c r="AXW66" s="296"/>
      <c r="AXX66" s="296"/>
      <c r="AXY66" s="296"/>
      <c r="AXZ66" s="296"/>
      <c r="AYA66" s="296"/>
      <c r="AYB66" s="296"/>
      <c r="AYC66" s="296"/>
      <c r="AYD66" s="296"/>
      <c r="AYE66" s="296"/>
      <c r="AYF66" s="296"/>
      <c r="AYG66" s="296"/>
      <c r="AYH66" s="296"/>
      <c r="AYI66" s="296"/>
      <c r="AYJ66" s="296"/>
      <c r="AYK66" s="296"/>
      <c r="AYL66" s="296"/>
      <c r="AYM66" s="296"/>
      <c r="AYN66" s="296"/>
      <c r="AYO66" s="296"/>
      <c r="AYP66" s="296"/>
      <c r="AYQ66" s="296"/>
      <c r="AYR66" s="296"/>
      <c r="AYS66" s="296"/>
      <c r="AYT66" s="296"/>
      <c r="AYU66" s="296"/>
      <c r="AYV66" s="296"/>
      <c r="AYW66" s="296"/>
      <c r="AYX66" s="296"/>
      <c r="AYY66" s="296"/>
      <c r="AYZ66" s="296"/>
      <c r="AZA66" s="296"/>
      <c r="AZB66" s="296"/>
      <c r="AZC66" s="296"/>
      <c r="AZD66" s="296"/>
      <c r="AZE66" s="296"/>
      <c r="AZF66" s="296"/>
      <c r="AZG66" s="296"/>
      <c r="AZH66" s="296"/>
      <c r="AZI66" s="296"/>
      <c r="AZJ66" s="296"/>
      <c r="AZK66" s="296"/>
      <c r="AZL66" s="296"/>
      <c r="AZM66" s="296"/>
      <c r="AZN66" s="296"/>
      <c r="AZO66" s="296"/>
      <c r="AZP66" s="296"/>
      <c r="AZQ66" s="296"/>
      <c r="AZR66" s="296"/>
      <c r="AZS66" s="296"/>
      <c r="AZT66" s="296"/>
      <c r="AZU66" s="296"/>
      <c r="AZV66" s="296"/>
      <c r="AZW66" s="296"/>
      <c r="AZX66" s="296"/>
      <c r="AZY66" s="296"/>
      <c r="AZZ66" s="296"/>
      <c r="BAA66" s="296"/>
      <c r="BAB66" s="296"/>
      <c r="BAC66" s="296"/>
      <c r="BAD66" s="296"/>
      <c r="BAE66" s="296"/>
      <c r="BAF66" s="296"/>
      <c r="BAG66" s="296"/>
      <c r="BAH66" s="296"/>
      <c r="BAI66" s="296"/>
      <c r="BAJ66" s="296"/>
      <c r="BAK66" s="296"/>
      <c r="BAL66" s="296"/>
      <c r="BAM66" s="296"/>
      <c r="BAN66" s="296"/>
      <c r="BAO66" s="296"/>
      <c r="BAP66" s="296"/>
      <c r="BAQ66" s="296"/>
      <c r="BAR66" s="296"/>
      <c r="BAS66" s="296"/>
      <c r="BAT66" s="296"/>
      <c r="BAU66" s="296"/>
      <c r="BAV66" s="296"/>
      <c r="BAW66" s="296"/>
      <c r="BAX66" s="296"/>
      <c r="BAY66" s="296"/>
      <c r="BAZ66" s="296"/>
      <c r="BBA66" s="296"/>
      <c r="BBB66" s="296"/>
      <c r="BBC66" s="296"/>
      <c r="BBD66" s="296"/>
      <c r="BBE66" s="296"/>
      <c r="BBF66" s="296"/>
      <c r="BBG66" s="296"/>
      <c r="BBH66" s="296"/>
      <c r="BBI66" s="296"/>
      <c r="BBJ66" s="296"/>
      <c r="BBK66" s="296"/>
      <c r="BBL66" s="296"/>
      <c r="BBM66" s="296"/>
      <c r="BBN66" s="296"/>
      <c r="BBO66" s="296"/>
      <c r="BBP66" s="296"/>
      <c r="BBQ66" s="296"/>
      <c r="BBR66" s="296"/>
      <c r="BBS66" s="296"/>
      <c r="BBT66" s="296"/>
      <c r="BBU66" s="296"/>
      <c r="BBV66" s="296"/>
      <c r="BBW66" s="296"/>
      <c r="BBX66" s="296"/>
      <c r="BBY66" s="296"/>
      <c r="BBZ66" s="296"/>
      <c r="BCA66" s="296"/>
      <c r="BCB66" s="296"/>
      <c r="BCC66" s="296"/>
      <c r="BCD66" s="296"/>
      <c r="BCE66" s="296"/>
      <c r="BCF66" s="296"/>
      <c r="BCG66" s="296"/>
      <c r="BCH66" s="296"/>
      <c r="BCI66" s="296"/>
      <c r="BCJ66" s="296"/>
      <c r="BCK66" s="296"/>
      <c r="BCL66" s="296"/>
      <c r="BCM66" s="296"/>
      <c r="BCN66" s="296"/>
      <c r="BCO66" s="296"/>
      <c r="BCP66" s="296"/>
      <c r="BCQ66" s="296"/>
      <c r="BCR66" s="296"/>
      <c r="BCS66" s="296"/>
      <c r="BCT66" s="296"/>
      <c r="BCU66" s="296"/>
      <c r="BCV66" s="296"/>
      <c r="BCW66" s="296"/>
      <c r="BCX66" s="296"/>
      <c r="BCY66" s="296"/>
      <c r="BCZ66" s="296"/>
      <c r="BDA66" s="296"/>
      <c r="BDB66" s="296"/>
      <c r="BDC66" s="296"/>
      <c r="BDD66" s="296"/>
      <c r="BDE66" s="296"/>
      <c r="BDF66" s="296"/>
      <c r="BDG66" s="296"/>
      <c r="BDH66" s="296"/>
      <c r="BDI66" s="296"/>
      <c r="BDJ66" s="296"/>
      <c r="BDK66" s="296"/>
      <c r="BDL66" s="296"/>
      <c r="BDM66" s="296"/>
      <c r="BDN66" s="296"/>
      <c r="BDO66" s="296"/>
      <c r="BDP66" s="296"/>
      <c r="BDQ66" s="296"/>
      <c r="BDR66" s="296"/>
      <c r="BDS66" s="296"/>
      <c r="BDT66" s="296"/>
      <c r="BDU66" s="296"/>
      <c r="BDV66" s="296"/>
      <c r="BDW66" s="296"/>
      <c r="BDX66" s="296"/>
      <c r="BDY66" s="296"/>
      <c r="BDZ66" s="296"/>
      <c r="BEA66" s="296"/>
      <c r="BEB66" s="296"/>
      <c r="BEC66" s="296"/>
      <c r="BED66" s="296"/>
      <c r="BEE66" s="296"/>
      <c r="BEF66" s="296"/>
      <c r="BEG66" s="296"/>
      <c r="BEH66" s="296"/>
      <c r="BEI66" s="296"/>
      <c r="BEJ66" s="296"/>
      <c r="BEK66" s="296"/>
      <c r="BEL66" s="296"/>
      <c r="BEM66" s="296"/>
      <c r="BEN66" s="296"/>
      <c r="BEO66" s="296"/>
      <c r="BEP66" s="296"/>
      <c r="BEQ66" s="296"/>
      <c r="BER66" s="296"/>
      <c r="BES66" s="296"/>
      <c r="BET66" s="296"/>
      <c r="BEU66" s="296"/>
      <c r="BEV66" s="296"/>
      <c r="BEW66" s="296"/>
      <c r="BEX66" s="296"/>
      <c r="BEY66" s="296"/>
      <c r="BEZ66" s="296"/>
      <c r="BFA66" s="296"/>
      <c r="BFB66" s="296"/>
      <c r="BFC66" s="296"/>
      <c r="BFD66" s="296"/>
      <c r="BFE66" s="296"/>
      <c r="BFF66" s="296"/>
      <c r="BFG66" s="296"/>
      <c r="BFH66" s="296"/>
      <c r="BFI66" s="296"/>
      <c r="BFJ66" s="296"/>
      <c r="BFK66" s="296"/>
      <c r="BFL66" s="296"/>
      <c r="BFM66" s="296"/>
      <c r="BFN66" s="296"/>
      <c r="BFO66" s="296"/>
      <c r="BFP66" s="296"/>
      <c r="BFQ66" s="296"/>
      <c r="BFR66" s="296"/>
      <c r="BFS66" s="296"/>
      <c r="BFT66" s="296"/>
      <c r="BFU66" s="296"/>
      <c r="BFV66" s="296"/>
      <c r="BFW66" s="296"/>
      <c r="BFX66" s="296"/>
      <c r="BFY66" s="296"/>
      <c r="BFZ66" s="296"/>
      <c r="BGA66" s="296"/>
      <c r="BGB66" s="296"/>
      <c r="BGC66" s="296"/>
      <c r="BGD66" s="296"/>
      <c r="BGE66" s="296"/>
      <c r="BGF66" s="296"/>
      <c r="BGG66" s="296"/>
      <c r="BGH66" s="296"/>
      <c r="BGI66" s="296"/>
      <c r="BGJ66" s="296"/>
      <c r="BGK66" s="296"/>
      <c r="BGL66" s="296"/>
      <c r="BGM66" s="296"/>
      <c r="BGN66" s="296"/>
      <c r="BGO66" s="296"/>
      <c r="BGP66" s="296"/>
      <c r="BGQ66" s="296"/>
      <c r="BGR66" s="296"/>
      <c r="BGS66" s="296"/>
      <c r="BGT66" s="296"/>
      <c r="BGU66" s="296"/>
      <c r="BGV66" s="296"/>
      <c r="BGW66" s="296"/>
      <c r="BGX66" s="296"/>
      <c r="BGY66" s="296"/>
      <c r="BGZ66" s="296"/>
      <c r="BHA66" s="296"/>
      <c r="BHB66" s="296"/>
      <c r="BHC66" s="296"/>
      <c r="BHD66" s="296"/>
      <c r="BHE66" s="296"/>
      <c r="BHF66" s="296"/>
      <c r="BHG66" s="296"/>
      <c r="BHH66" s="296"/>
      <c r="BHI66" s="296"/>
      <c r="BHJ66" s="296"/>
      <c r="BHK66" s="296"/>
      <c r="BHL66" s="296"/>
      <c r="BHM66" s="296"/>
      <c r="BHN66" s="296"/>
      <c r="BHO66" s="296"/>
      <c r="BHP66" s="296"/>
      <c r="BHQ66" s="296"/>
      <c r="BHR66" s="296"/>
      <c r="BHS66" s="296"/>
      <c r="BHT66" s="296"/>
      <c r="BHU66" s="296"/>
      <c r="BHV66" s="296"/>
      <c r="BHW66" s="296"/>
      <c r="BHX66" s="296"/>
      <c r="BHY66" s="296"/>
      <c r="BHZ66" s="296"/>
      <c r="BIA66" s="296"/>
      <c r="BIB66" s="296"/>
      <c r="BIC66" s="296"/>
      <c r="BID66" s="296"/>
      <c r="BIE66" s="296"/>
      <c r="BIF66" s="296"/>
      <c r="BIG66" s="296"/>
      <c r="BIH66" s="296"/>
      <c r="BII66" s="296"/>
      <c r="BIJ66" s="296"/>
      <c r="BIK66" s="296"/>
      <c r="BIL66" s="296"/>
      <c r="BIM66" s="296"/>
      <c r="BIN66" s="296"/>
      <c r="BIO66" s="296"/>
      <c r="BIP66" s="296"/>
      <c r="BIQ66" s="296"/>
      <c r="BIR66" s="296"/>
      <c r="BIS66" s="296"/>
      <c r="BIT66" s="296"/>
      <c r="BIU66" s="296"/>
      <c r="BIV66" s="296"/>
      <c r="BIW66" s="296"/>
      <c r="BIX66" s="296"/>
      <c r="BIY66" s="296"/>
      <c r="BIZ66" s="296"/>
      <c r="BJA66" s="296"/>
      <c r="BJB66" s="296"/>
      <c r="BJC66" s="296"/>
      <c r="BJD66" s="296"/>
      <c r="BJE66" s="296"/>
      <c r="BJF66" s="296"/>
      <c r="BJG66" s="296"/>
      <c r="BJH66" s="296"/>
      <c r="BJI66" s="296"/>
      <c r="BJJ66" s="296"/>
      <c r="BJK66" s="296"/>
      <c r="BJL66" s="296"/>
      <c r="BJM66" s="296"/>
      <c r="BJN66" s="296"/>
      <c r="BJO66" s="296"/>
      <c r="BJP66" s="296"/>
      <c r="BJQ66" s="296"/>
      <c r="BJR66" s="296"/>
      <c r="BJS66" s="296"/>
      <c r="BJT66" s="296"/>
      <c r="BJU66" s="296"/>
      <c r="BJV66" s="296"/>
      <c r="BJW66" s="296"/>
      <c r="BJX66" s="296"/>
      <c r="BJY66" s="296"/>
      <c r="BJZ66" s="296"/>
      <c r="BKA66" s="296"/>
      <c r="BKB66" s="296"/>
      <c r="BKC66" s="296"/>
      <c r="BKD66" s="296"/>
      <c r="BKE66" s="296"/>
      <c r="BKF66" s="296"/>
      <c r="BKG66" s="296"/>
      <c r="BKH66" s="296"/>
      <c r="BKI66" s="296"/>
      <c r="BKJ66" s="296"/>
      <c r="BKK66" s="296"/>
      <c r="BKL66" s="296"/>
      <c r="BKM66" s="296"/>
      <c r="BKN66" s="296"/>
      <c r="BKO66" s="296"/>
      <c r="BKP66" s="296"/>
      <c r="BKQ66" s="296"/>
      <c r="BKR66" s="296"/>
      <c r="BKS66" s="296"/>
      <c r="BKT66" s="296"/>
      <c r="BKU66" s="296"/>
      <c r="BKV66" s="296"/>
      <c r="BKW66" s="296"/>
      <c r="BKX66" s="296"/>
      <c r="BKY66" s="296"/>
      <c r="BKZ66" s="296"/>
      <c r="BLA66" s="296"/>
      <c r="BLB66" s="296"/>
      <c r="BLC66" s="296"/>
      <c r="BLD66" s="296"/>
      <c r="BLE66" s="296"/>
      <c r="BLF66" s="296"/>
      <c r="BLG66" s="296"/>
      <c r="BLH66" s="296"/>
      <c r="BLI66" s="296"/>
      <c r="BLJ66" s="296"/>
      <c r="BLK66" s="296"/>
      <c r="BLL66" s="296"/>
      <c r="BLM66" s="296"/>
      <c r="BLN66" s="296"/>
      <c r="BLO66" s="296"/>
      <c r="BLP66" s="296"/>
      <c r="BLQ66" s="296"/>
      <c r="BLR66" s="296"/>
      <c r="BLS66" s="296"/>
      <c r="BLT66" s="296"/>
      <c r="BLU66" s="296"/>
      <c r="BLV66" s="296"/>
      <c r="BLW66" s="296"/>
      <c r="BLX66" s="296"/>
      <c r="BLY66" s="296"/>
      <c r="BLZ66" s="296"/>
      <c r="BMA66" s="296"/>
      <c r="BMB66" s="296"/>
      <c r="BMC66" s="296"/>
      <c r="BMD66" s="296"/>
      <c r="BME66" s="296"/>
      <c r="BMF66" s="296"/>
      <c r="BMG66" s="296"/>
      <c r="BMH66" s="296"/>
      <c r="BMI66" s="296"/>
      <c r="BMJ66" s="296"/>
      <c r="BMK66" s="296"/>
      <c r="BML66" s="296"/>
      <c r="BMM66" s="296"/>
      <c r="BMN66" s="296"/>
      <c r="BMO66" s="296"/>
      <c r="BMP66" s="296"/>
      <c r="BMQ66" s="296"/>
      <c r="BMR66" s="296"/>
      <c r="BMS66" s="296"/>
      <c r="BMT66" s="296"/>
      <c r="BMU66" s="296"/>
      <c r="BMV66" s="296"/>
      <c r="BMW66" s="296"/>
      <c r="BMX66" s="296"/>
      <c r="BMY66" s="296"/>
      <c r="BMZ66" s="296"/>
      <c r="BNA66" s="296"/>
      <c r="BNB66" s="296"/>
      <c r="BNC66" s="296"/>
      <c r="BND66" s="296"/>
      <c r="BNE66" s="296"/>
      <c r="BNF66" s="296"/>
      <c r="BNG66" s="296"/>
      <c r="BNH66" s="296"/>
      <c r="BNI66" s="296"/>
      <c r="BNJ66" s="296"/>
      <c r="BNK66" s="296"/>
      <c r="BNL66" s="296"/>
      <c r="BNM66" s="296"/>
      <c r="BNN66" s="296"/>
      <c r="BNO66" s="296"/>
      <c r="BNP66" s="296"/>
      <c r="BNQ66" s="296"/>
      <c r="BNR66" s="296"/>
      <c r="BNS66" s="296"/>
      <c r="BNT66" s="296"/>
      <c r="BNU66" s="296"/>
      <c r="BNV66" s="296"/>
      <c r="BNW66" s="296"/>
      <c r="BNX66" s="296"/>
      <c r="BNY66" s="296"/>
      <c r="BNZ66" s="296"/>
      <c r="BOA66" s="296"/>
      <c r="BOB66" s="296"/>
      <c r="BOC66" s="296"/>
      <c r="BOD66" s="296"/>
      <c r="BOE66" s="296"/>
      <c r="BOF66" s="296"/>
      <c r="BOG66" s="296"/>
      <c r="BOH66" s="296"/>
      <c r="BOI66" s="296"/>
      <c r="BOJ66" s="296"/>
      <c r="BOK66" s="296"/>
      <c r="BOL66" s="296"/>
      <c r="BOM66" s="296"/>
      <c r="BON66" s="296"/>
      <c r="BOO66" s="296"/>
      <c r="BOP66" s="296"/>
      <c r="BOQ66" s="296"/>
      <c r="BOR66" s="296"/>
      <c r="BOS66" s="296"/>
      <c r="BOT66" s="296"/>
      <c r="BOU66" s="296"/>
      <c r="BOV66" s="296"/>
      <c r="BOW66" s="296"/>
      <c r="BOX66" s="296"/>
      <c r="BOY66" s="296"/>
      <c r="BOZ66" s="296"/>
      <c r="BPA66" s="296"/>
      <c r="BPB66" s="296"/>
      <c r="BPC66" s="296"/>
      <c r="BPD66" s="296"/>
      <c r="BPE66" s="296"/>
      <c r="BPF66" s="296"/>
      <c r="BPG66" s="296"/>
      <c r="BPH66" s="296"/>
      <c r="BPI66" s="296"/>
      <c r="BPJ66" s="296"/>
      <c r="BPK66" s="296"/>
      <c r="BPL66" s="296"/>
      <c r="BPM66" s="296"/>
      <c r="BPN66" s="296"/>
      <c r="BPO66" s="296"/>
      <c r="BPP66" s="296"/>
      <c r="BPQ66" s="296"/>
      <c r="BPR66" s="296"/>
      <c r="BPS66" s="296"/>
      <c r="BPT66" s="296"/>
      <c r="BPU66" s="296"/>
      <c r="BPV66" s="296"/>
      <c r="BPW66" s="296"/>
      <c r="BPX66" s="296"/>
      <c r="BPY66" s="296"/>
      <c r="BPZ66" s="296"/>
      <c r="BQA66" s="296"/>
      <c r="BQB66" s="296"/>
      <c r="BQC66" s="296"/>
      <c r="BQD66" s="296"/>
      <c r="BQE66" s="296"/>
      <c r="BQF66" s="296"/>
      <c r="BQG66" s="296"/>
      <c r="BQH66" s="296"/>
      <c r="BQI66" s="296"/>
      <c r="BQJ66" s="296"/>
      <c r="BQK66" s="296"/>
      <c r="BQL66" s="296"/>
      <c r="BQM66" s="296"/>
      <c r="BQN66" s="296"/>
      <c r="BQO66" s="296"/>
      <c r="BQP66" s="296"/>
      <c r="BQQ66" s="296"/>
      <c r="BQR66" s="296"/>
      <c r="BQS66" s="296"/>
      <c r="BQT66" s="296"/>
      <c r="BQU66" s="296"/>
      <c r="BQV66" s="296"/>
      <c r="BQW66" s="296"/>
      <c r="BQX66" s="296"/>
      <c r="BQY66" s="296"/>
      <c r="BQZ66" s="296"/>
      <c r="BRA66" s="296"/>
      <c r="BRB66" s="296"/>
      <c r="BRC66" s="296"/>
      <c r="BRD66" s="296"/>
      <c r="BRE66" s="296"/>
      <c r="BRF66" s="296"/>
      <c r="BRG66" s="296"/>
      <c r="BRH66" s="296"/>
      <c r="BRI66" s="296"/>
      <c r="BRJ66" s="296"/>
      <c r="BRK66" s="296"/>
      <c r="BRL66" s="296"/>
      <c r="BRM66" s="296"/>
      <c r="BRN66" s="296"/>
      <c r="BRO66" s="296"/>
      <c r="BRP66" s="296"/>
      <c r="BRQ66" s="296"/>
      <c r="BRR66" s="296"/>
      <c r="BRS66" s="296"/>
      <c r="BRT66" s="296"/>
      <c r="BRU66" s="296"/>
      <c r="BRV66" s="296"/>
      <c r="BRW66" s="296"/>
      <c r="BRX66" s="296"/>
      <c r="BRY66" s="296"/>
      <c r="BRZ66" s="296"/>
      <c r="BSA66" s="296"/>
      <c r="BSB66" s="296"/>
      <c r="BSC66" s="296"/>
      <c r="BSD66" s="296"/>
      <c r="BSE66" s="296"/>
      <c r="BSF66" s="296"/>
      <c r="BSG66" s="296"/>
      <c r="BSH66" s="296"/>
      <c r="BSI66" s="296"/>
      <c r="BSJ66" s="296"/>
      <c r="BSK66" s="296"/>
      <c r="BSL66" s="296"/>
      <c r="BSM66" s="296"/>
      <c r="BSN66" s="296"/>
      <c r="BSO66" s="296"/>
      <c r="BSP66" s="296"/>
      <c r="BSQ66" s="296"/>
      <c r="BSR66" s="296"/>
      <c r="BSS66" s="296"/>
      <c r="BST66" s="296"/>
      <c r="BSU66" s="296"/>
      <c r="BSV66" s="296"/>
      <c r="BSW66" s="296"/>
      <c r="BSX66" s="296"/>
      <c r="BSY66" s="296"/>
      <c r="BSZ66" s="296"/>
      <c r="BTA66" s="296"/>
      <c r="BTB66" s="296"/>
      <c r="BTC66" s="296"/>
      <c r="BTD66" s="296"/>
      <c r="BTE66" s="296"/>
      <c r="BTF66" s="296"/>
      <c r="BTG66" s="296"/>
      <c r="BTH66" s="296"/>
      <c r="BTI66" s="296"/>
      <c r="BTJ66" s="296"/>
      <c r="BTK66" s="296"/>
      <c r="BTL66" s="296"/>
      <c r="BTM66" s="296"/>
      <c r="BTN66" s="296"/>
    </row>
    <row r="67" spans="1:1886" s="252" customFormat="1" ht="50.25" customHeight="1" x14ac:dyDescent="0.3">
      <c r="A67" s="380">
        <v>947</v>
      </c>
      <c r="B67" s="381"/>
      <c r="C67" s="382"/>
      <c r="D67" s="394" t="s">
        <v>582</v>
      </c>
      <c r="E67" s="384" t="s">
        <v>583</v>
      </c>
      <c r="F67" s="454"/>
      <c r="G67" s="429" t="str">
        <f>IF(ISBLANK(F67),"Please do not leave blank","")</f>
        <v>Please do not leave blank</v>
      </c>
      <c r="H67" s="253"/>
      <c r="I67" s="254"/>
      <c r="J67" s="254"/>
    </row>
    <row r="68" spans="1:1886" s="252" customFormat="1" ht="56.25" customHeight="1" x14ac:dyDescent="0.3">
      <c r="A68" s="380">
        <v>948</v>
      </c>
      <c r="B68" s="381"/>
      <c r="C68" s="382"/>
      <c r="D68" s="395" t="s">
        <v>584</v>
      </c>
      <c r="E68" s="384" t="s">
        <v>583</v>
      </c>
      <c r="F68" s="454"/>
      <c r="G68" s="429" t="str">
        <f t="shared" ref="G68:G74" si="2">IF(ISBLANK(F68),"Please do not leave blank","")</f>
        <v>Please do not leave blank</v>
      </c>
      <c r="H68" s="253"/>
      <c r="I68" s="254"/>
      <c r="J68" s="254"/>
    </row>
    <row r="69" spans="1:1886" s="252" customFormat="1" ht="38.25" customHeight="1" x14ac:dyDescent="0.3">
      <c r="A69" s="380">
        <v>949</v>
      </c>
      <c r="B69" s="381"/>
      <c r="C69" s="382"/>
      <c r="D69" s="395" t="s">
        <v>585</v>
      </c>
      <c r="E69" s="384" t="s">
        <v>583</v>
      </c>
      <c r="F69" s="454"/>
      <c r="G69" s="429" t="str">
        <f t="shared" si="2"/>
        <v>Please do not leave blank</v>
      </c>
      <c r="H69" s="253"/>
      <c r="I69" s="254"/>
      <c r="J69" s="254"/>
    </row>
    <row r="70" spans="1:1886" s="252" customFormat="1" ht="43.2" x14ac:dyDescent="0.3">
      <c r="A70" s="380">
        <v>950</v>
      </c>
      <c r="B70" s="381"/>
      <c r="C70" s="382"/>
      <c r="D70" s="395" t="s">
        <v>587</v>
      </c>
      <c r="E70" s="384" t="s">
        <v>583</v>
      </c>
      <c r="F70" s="454"/>
      <c r="G70" s="429" t="str">
        <f t="shared" si="2"/>
        <v>Please do not leave blank</v>
      </c>
      <c r="H70" s="253"/>
      <c r="I70" s="254"/>
      <c r="J70" s="254"/>
    </row>
    <row r="71" spans="1:1886" s="252" customFormat="1" ht="72" x14ac:dyDescent="0.3">
      <c r="A71" s="380">
        <v>952</v>
      </c>
      <c r="B71" s="381"/>
      <c r="C71" s="382"/>
      <c r="D71" s="396" t="s">
        <v>610</v>
      </c>
      <c r="E71" s="384" t="s">
        <v>583</v>
      </c>
      <c r="F71" s="409"/>
      <c r="G71" s="429" t="str">
        <f t="shared" si="2"/>
        <v>Please do not leave blank</v>
      </c>
      <c r="H71" s="253"/>
      <c r="I71" s="254"/>
      <c r="J71" s="254"/>
    </row>
    <row r="72" spans="1:1886" s="252" customFormat="1" ht="57.6" x14ac:dyDescent="0.3">
      <c r="A72" s="380">
        <v>954</v>
      </c>
      <c r="B72" s="381"/>
      <c r="C72" s="382"/>
      <c r="D72" s="396" t="s">
        <v>588</v>
      </c>
      <c r="E72" s="384" t="s">
        <v>583</v>
      </c>
      <c r="F72" s="454"/>
      <c r="G72" s="429" t="str">
        <f t="shared" si="2"/>
        <v>Please do not leave blank</v>
      </c>
      <c r="H72" s="253"/>
      <c r="I72" s="254"/>
      <c r="J72" s="254"/>
    </row>
    <row r="73" spans="1:1886" s="252" customFormat="1" ht="85.5" customHeight="1" x14ac:dyDescent="0.3">
      <c r="A73" s="380">
        <v>956</v>
      </c>
      <c r="B73" s="381"/>
      <c r="C73" s="382"/>
      <c r="D73" s="396" t="s">
        <v>589</v>
      </c>
      <c r="E73" s="384" t="s">
        <v>583</v>
      </c>
      <c r="F73" s="454"/>
      <c r="G73" s="429" t="str">
        <f t="shared" si="2"/>
        <v>Please do not leave blank</v>
      </c>
      <c r="H73" s="253"/>
      <c r="I73" s="254"/>
      <c r="J73" s="254"/>
    </row>
    <row r="74" spans="1:1886" s="252" customFormat="1" ht="194.25" customHeight="1" x14ac:dyDescent="0.3">
      <c r="A74" s="380">
        <v>958</v>
      </c>
      <c r="B74" s="381"/>
      <c r="C74" s="382"/>
      <c r="D74" s="453" t="s">
        <v>627</v>
      </c>
      <c r="E74" s="384" t="s">
        <v>583</v>
      </c>
      <c r="F74" s="454"/>
      <c r="G74" s="429" t="str">
        <f t="shared" si="2"/>
        <v>Please do not leave blank</v>
      </c>
      <c r="H74" s="253"/>
      <c r="I74" s="254"/>
      <c r="J74" s="254"/>
    </row>
    <row r="75" spans="1:1886" s="252" customFormat="1" ht="21" thickBot="1" x14ac:dyDescent="0.35">
      <c r="A75" s="272"/>
      <c r="B75" s="277"/>
      <c r="C75" s="273"/>
      <c r="D75" s="276" t="s">
        <v>591</v>
      </c>
      <c r="E75" s="274"/>
      <c r="F75" s="275"/>
      <c r="G75" s="9"/>
      <c r="H75" s="253"/>
      <c r="I75" s="254"/>
      <c r="J75" s="254"/>
    </row>
    <row r="76" spans="1:1886" s="252" customFormat="1" ht="21.6" thickBot="1" x14ac:dyDescent="0.45">
      <c r="A76" s="260"/>
      <c r="B76" s="456" t="s">
        <v>630</v>
      </c>
      <c r="C76" s="457"/>
      <c r="D76" s="457"/>
      <c r="E76" s="458"/>
      <c r="F76" s="260"/>
      <c r="G76" s="9"/>
      <c r="H76" s="253"/>
      <c r="I76" s="254"/>
      <c r="J76" s="254"/>
    </row>
    <row r="77" spans="1:1886" s="252" customFormat="1" ht="72.75" customHeight="1" x14ac:dyDescent="0.3">
      <c r="A77" s="260"/>
      <c r="B77" s="459" t="s">
        <v>631</v>
      </c>
      <c r="C77" s="460"/>
      <c r="D77" s="460"/>
      <c r="E77" s="460"/>
      <c r="F77" s="260"/>
      <c r="G77" s="9"/>
      <c r="H77" s="253"/>
      <c r="I77" s="254"/>
      <c r="J77" s="254"/>
    </row>
    <row r="78" spans="1:1886" s="252" customFormat="1" ht="7.5" customHeight="1" thickBot="1" x14ac:dyDescent="0.35">
      <c r="A78" s="269"/>
      <c r="B78" s="294"/>
      <c r="C78" s="294"/>
      <c r="D78" s="270"/>
      <c r="E78" s="361"/>
      <c r="F78" s="260"/>
      <c r="G78" s="9"/>
      <c r="H78" s="253"/>
      <c r="I78" s="254"/>
      <c r="J78" s="254"/>
    </row>
    <row r="79" spans="1:1886" s="252" customFormat="1" ht="15" thickBot="1" x14ac:dyDescent="0.35">
      <c r="A79" s="260"/>
      <c r="B79" s="265" t="s">
        <v>592</v>
      </c>
      <c r="C79" s="362" t="s">
        <v>593</v>
      </c>
      <c r="D79" s="363"/>
      <c r="E79" s="364"/>
      <c r="F79" s="263"/>
      <c r="G79" s="9"/>
      <c r="H79" s="253"/>
      <c r="I79" s="254"/>
      <c r="J79" s="254"/>
    </row>
    <row r="80" spans="1:1886" s="252" customFormat="1" ht="15" thickBot="1" x14ac:dyDescent="0.35">
      <c r="A80" s="260"/>
      <c r="B80" s="268" t="s">
        <v>606</v>
      </c>
      <c r="C80" s="365"/>
      <c r="D80" s="267"/>
      <c r="E80" s="266"/>
      <c r="F80" s="271"/>
      <c r="G80" s="9"/>
      <c r="H80" s="253"/>
      <c r="I80" s="254"/>
      <c r="J80" s="254"/>
    </row>
    <row r="81" spans="1:10" s="295" customFormat="1" ht="53.25" customHeight="1" thickBot="1" x14ac:dyDescent="0.35">
      <c r="A81" s="294"/>
      <c r="B81" s="268"/>
      <c r="C81" s="365"/>
      <c r="D81" s="466" t="s">
        <v>612</v>
      </c>
      <c r="E81" s="467"/>
      <c r="F81" s="391"/>
      <c r="G81" s="391"/>
      <c r="H81" s="297"/>
      <c r="I81" s="254"/>
      <c r="J81" s="254"/>
    </row>
    <row r="82" spans="1:10" s="252" customFormat="1" ht="30.75" customHeight="1" thickBot="1" x14ac:dyDescent="0.35">
      <c r="A82" s="392">
        <v>960</v>
      </c>
      <c r="B82" s="468" t="s">
        <v>607</v>
      </c>
      <c r="C82" s="469"/>
      <c r="D82" s="472"/>
      <c r="E82" s="473"/>
      <c r="F82" s="393" t="str">
        <f>IF(ISBLANK($D82),"&lt;&lt;&lt;&lt;&lt;&lt;&lt;&lt;&lt;&lt;&lt;&lt;&lt;&lt;","")</f>
        <v>&lt;&lt;&lt;&lt;&lt;&lt;&lt;&lt;&lt;&lt;&lt;&lt;&lt;&lt;</v>
      </c>
      <c r="G82" s="393" t="str">
        <f>IF(ISBLANK($D82),"Cell D82 must be completed.","")</f>
        <v>Cell D82 must be completed.</v>
      </c>
      <c r="H82" s="253"/>
      <c r="I82" s="254"/>
      <c r="J82" s="254"/>
    </row>
    <row r="83" spans="1:10" s="252" customFormat="1" ht="30.75" customHeight="1" thickBot="1" x14ac:dyDescent="0.35">
      <c r="A83" s="392">
        <v>962</v>
      </c>
      <c r="B83" s="468" t="s">
        <v>594</v>
      </c>
      <c r="C83" s="469"/>
      <c r="D83" s="472"/>
      <c r="E83" s="473"/>
      <c r="F83" s="393" t="str">
        <f t="shared" ref="F83:F86" si="3">IF(ISBLANK($D83),"&lt;&lt;&lt;&lt;&lt;&lt;&lt;&lt;&lt;&lt;&lt;&lt;&lt;&lt;","")</f>
        <v>&lt;&lt;&lt;&lt;&lt;&lt;&lt;&lt;&lt;&lt;&lt;&lt;&lt;&lt;</v>
      </c>
      <c r="G83" s="393" t="str">
        <f>IF(ISBLANK($D83),"Cell D83 must be completed.","")</f>
        <v>Cell D83 must be completed.</v>
      </c>
      <c r="H83" s="253"/>
      <c r="I83" s="254"/>
      <c r="J83" s="254"/>
    </row>
    <row r="84" spans="1:10" s="252" customFormat="1" ht="30.75" customHeight="1" thickBot="1" x14ac:dyDescent="0.35">
      <c r="A84" s="392">
        <v>964</v>
      </c>
      <c r="B84" s="468" t="s">
        <v>595</v>
      </c>
      <c r="C84" s="469"/>
      <c r="D84" s="475"/>
      <c r="E84" s="476"/>
      <c r="F84" s="393" t="str">
        <f t="shared" si="3"/>
        <v>&lt;&lt;&lt;&lt;&lt;&lt;&lt;&lt;&lt;&lt;&lt;&lt;&lt;&lt;</v>
      </c>
      <c r="G84" s="393" t="str">
        <f>IF(ISBLANK($D84),"Cell D84 must be completed.","")</f>
        <v>Cell D84 must be completed.</v>
      </c>
      <c r="H84" s="253"/>
      <c r="I84" s="254"/>
      <c r="J84" s="254"/>
    </row>
    <row r="85" spans="1:10" s="252" customFormat="1" ht="30.75" customHeight="1" thickBot="1" x14ac:dyDescent="0.35">
      <c r="A85" s="392">
        <v>966</v>
      </c>
      <c r="B85" s="468" t="s">
        <v>596</v>
      </c>
      <c r="C85" s="469"/>
      <c r="D85" s="472"/>
      <c r="E85" s="473"/>
      <c r="F85" s="393" t="str">
        <f t="shared" si="3"/>
        <v>&lt;&lt;&lt;&lt;&lt;&lt;&lt;&lt;&lt;&lt;&lt;&lt;&lt;&lt;</v>
      </c>
      <c r="G85" s="393" t="str">
        <f>IF(ISBLANK($D85),"Cell D85 must be completed.","")</f>
        <v>Cell D85 must be completed.</v>
      </c>
      <c r="H85" s="253"/>
      <c r="I85" s="254"/>
      <c r="J85" s="254"/>
    </row>
    <row r="86" spans="1:10" s="252" customFormat="1" ht="30.75" customHeight="1" thickBot="1" x14ac:dyDescent="0.35">
      <c r="A86" s="392">
        <v>968</v>
      </c>
      <c r="B86" s="470" t="s">
        <v>597</v>
      </c>
      <c r="C86" s="471"/>
      <c r="D86" s="474"/>
      <c r="E86" s="473"/>
      <c r="F86" s="393" t="str">
        <f t="shared" si="3"/>
        <v>&lt;&lt;&lt;&lt;&lt;&lt;&lt;&lt;&lt;&lt;&lt;&lt;&lt;&lt;</v>
      </c>
      <c r="G86" s="393" t="str">
        <f>IF(ISBLANK($D86),"Cell D86 must be completed.","")</f>
        <v>Cell D86 must be completed.</v>
      </c>
      <c r="H86" s="253"/>
      <c r="I86" s="254"/>
      <c r="J86" s="254"/>
    </row>
    <row r="87" spans="1:10" ht="58.8" x14ac:dyDescent="0.3">
      <c r="A87" s="98"/>
      <c r="B87" s="38" t="s">
        <v>14</v>
      </c>
      <c r="C87" s="38"/>
      <c r="D87" s="371" t="s">
        <v>20</v>
      </c>
      <c r="E87" s="372"/>
      <c r="F87" s="45"/>
      <c r="G87" s="45"/>
      <c r="H87" s="47"/>
      <c r="I87" s="31"/>
      <c r="J87" s="254"/>
    </row>
    <row r="88" spans="1:10" x14ac:dyDescent="0.3">
      <c r="A88" s="25"/>
      <c r="B88" s="37"/>
      <c r="C88" s="37"/>
      <c r="D88" s="373" t="s">
        <v>608</v>
      </c>
      <c r="E88" s="294"/>
      <c r="F88" s="4"/>
      <c r="G88" s="7"/>
      <c r="H88" s="16"/>
    </row>
    <row r="89" spans="1:10" x14ac:dyDescent="0.3">
      <c r="A89" s="25"/>
      <c r="B89" s="20"/>
      <c r="C89" s="20"/>
      <c r="D89" s="2"/>
      <c r="E89" s="221"/>
      <c r="F89" s="4"/>
      <c r="G89" s="7"/>
      <c r="H89" s="16"/>
    </row>
    <row r="90" spans="1:10" x14ac:dyDescent="0.3">
      <c r="A90" s="25"/>
      <c r="B90" s="20"/>
      <c r="C90" s="20"/>
      <c r="D90" s="49"/>
      <c r="E90" s="374"/>
      <c r="F90" s="50"/>
      <c r="G90" s="7"/>
      <c r="H90" s="16"/>
    </row>
    <row r="91" spans="1:10" x14ac:dyDescent="0.3">
      <c r="A91" s="25"/>
      <c r="B91" s="20"/>
      <c r="C91" s="20"/>
      <c r="D91" s="49"/>
      <c r="E91" s="50"/>
      <c r="F91" s="50"/>
      <c r="G91" s="7"/>
      <c r="H91" s="16"/>
    </row>
    <row r="92" spans="1:10" x14ac:dyDescent="0.3">
      <c r="A92" s="25"/>
      <c r="B92" s="20"/>
      <c r="C92" s="20"/>
      <c r="D92" s="49"/>
      <c r="E92" s="375"/>
      <c r="F92" s="50"/>
      <c r="G92" s="7"/>
      <c r="H92" s="16"/>
    </row>
    <row r="93" spans="1:10" x14ac:dyDescent="0.3">
      <c r="A93" s="25"/>
      <c r="B93" s="20"/>
      <c r="C93" s="20"/>
      <c r="D93" s="49"/>
      <c r="E93" s="51"/>
      <c r="F93" s="50"/>
      <c r="G93" s="7"/>
      <c r="H93" s="16"/>
    </row>
    <row r="94" spans="1:10" x14ac:dyDescent="0.3">
      <c r="D94" s="52"/>
      <c r="E94" s="61"/>
      <c r="F94" s="52"/>
      <c r="H94" s="16"/>
    </row>
    <row r="95" spans="1:10" x14ac:dyDescent="0.3">
      <c r="D95" s="52"/>
      <c r="E95" s="61"/>
      <c r="F95" s="52"/>
      <c r="H95" s="16"/>
    </row>
    <row r="96" spans="1:10" x14ac:dyDescent="0.3">
      <c r="D96" s="52"/>
      <c r="E96" s="53"/>
      <c r="F96" s="52"/>
      <c r="H96" s="16"/>
    </row>
    <row r="97" spans="4:8" x14ac:dyDescent="0.3">
      <c r="D97" s="52"/>
      <c r="E97" s="53"/>
      <c r="F97" s="52"/>
      <c r="H97" s="16"/>
    </row>
    <row r="98" spans="4:8" x14ac:dyDescent="0.3">
      <c r="D98" s="52"/>
      <c r="E98" s="52"/>
      <c r="F98" s="52"/>
    </row>
  </sheetData>
  <sheetProtection algorithmName="SHA-512" hashValue="zIY4B+Hpn8s8E1bcKnlFIM+bS0HJlJ2rknzCWxQA8OcFokOAs+hAcnWyCvRufWu7RlkZPELBimD5uQsEvdqc1Q==" saltValue="WnUy+8njtMnIGyTsEoRABQ==" spinCount="100000" sheet="1" formatCells="0" formatColumns="0" formatRows="0"/>
  <mergeCells count="16">
    <mergeCell ref="D81:E81"/>
    <mergeCell ref="B85:C85"/>
    <mergeCell ref="B86:C86"/>
    <mergeCell ref="D85:E85"/>
    <mergeCell ref="D86:E86"/>
    <mergeCell ref="B82:C82"/>
    <mergeCell ref="B83:C83"/>
    <mergeCell ref="B84:C84"/>
    <mergeCell ref="D82:E82"/>
    <mergeCell ref="D83:E83"/>
    <mergeCell ref="D84:E84"/>
    <mergeCell ref="B76:E76"/>
    <mergeCell ref="B77:E77"/>
    <mergeCell ref="E2:G2"/>
    <mergeCell ref="B2:C2"/>
    <mergeCell ref="B66:G66"/>
  </mergeCells>
  <phoneticPr fontId="92" type="noConversion"/>
  <conditionalFormatting sqref="H44">
    <cfRule type="cellIs" dxfId="13" priority="13" stopIfTrue="1" operator="notEqual">
      <formula>0</formula>
    </cfRule>
  </conditionalFormatting>
  <conditionalFormatting sqref="H45">
    <cfRule type="cellIs" dxfId="12" priority="11" stopIfTrue="1" operator="notEqual">
      <formula>0</formula>
    </cfRule>
  </conditionalFormatting>
  <conditionalFormatting sqref="H30">
    <cfRule type="cellIs" dxfId="11" priority="4" stopIfTrue="1" operator="notEqual">
      <formula>0</formula>
    </cfRule>
  </conditionalFormatting>
  <dataValidations xWindow="756" yWindow="948" count="6">
    <dataValidation type="list" allowBlank="1" showInputMessage="1" showErrorMessage="1" error="Please select from the drop down list" prompt="Please select from the drop down list" sqref="F59" xr:uid="{00000000-0002-0000-0100-000000000000}">
      <formula1>$N$2:$N$5</formula1>
    </dataValidation>
    <dataValidation type="list" allowBlank="1" showInputMessage="1" showErrorMessage="1" prompt="Please select Yes or No from the drop down list" sqref="F58" xr:uid="{00000000-0002-0000-0100-000001000000}">
      <formula1>$L$1:$L$2</formula1>
    </dataValidation>
    <dataValidation type="list" allowBlank="1" showInputMessage="1" showErrorMessage="1" prompt="Click on cell D2 and select the unit name from the drop down list" sqref="D2" xr:uid="{00000000-0002-0000-0100-000002000000}">
      <formula1>$K$6:$K$10</formula1>
    </dataValidation>
    <dataValidation type="list" allowBlank="1" showInputMessage="1" showErrorMessage="1" sqref="F65:F66 F75:F80" xr:uid="{00000000-0002-0000-0100-000003000000}">
      <formula1>$N$2:$N$3</formula1>
    </dataValidation>
    <dataValidation type="list" allowBlank="1" showInputMessage="1" showErrorMessage="1" prompt="Please select from drop down list_x000a_" sqref="F69" xr:uid="{89B78B5F-2071-46F4-AF3E-002C771E0B33}">
      <formula1>$L$3:$L$5</formula1>
    </dataValidation>
    <dataValidation type="list" allowBlank="1" showInputMessage="1" showErrorMessage="1" sqref="F70 F72:F74" xr:uid="{718322E7-DEA0-4A01-931B-90F936B4D7E2}">
      <formula1>$L$1:$L$2</formula1>
    </dataValidation>
  </dataValidations>
  <printOptions headings="1" gridLines="1"/>
  <pageMargins left="0.25" right="0.25" top="0.25" bottom="0.75" header="0.3" footer="0.3"/>
  <pageSetup scale="90" fitToHeight="0" orientation="portrait" r:id="rId1"/>
  <headerFooter>
    <oddFooter>&amp;LPage &amp;P&amp;R&amp;Z&amp;F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537"/>
  <sheetViews>
    <sheetView tabSelected="1" zoomScaleNormal="100" workbookViewId="0">
      <pane xSplit="3" ySplit="3" topLeftCell="D66" activePane="bottomRight" state="frozen"/>
      <selection activeCell="K12" sqref="K12"/>
      <selection pane="topRight" activeCell="K12" sqref="K12"/>
      <selection pane="bottomLeft" activeCell="K12" sqref="K12"/>
      <selection pane="bottomRight" activeCell="F72" sqref="F72"/>
    </sheetView>
  </sheetViews>
  <sheetFormatPr defaultColWidth="9.109375" defaultRowHeight="14.4" x14ac:dyDescent="0.3"/>
  <cols>
    <col min="1" max="1" width="9.6640625" style="1" customWidth="1"/>
    <col min="2" max="2" width="11.33203125" style="120" customWidth="1"/>
    <col min="3" max="3" width="41.5546875" style="116" customWidth="1"/>
    <col min="4" max="4" width="12.6640625" style="1" customWidth="1"/>
    <col min="5" max="5" width="15.33203125" style="1" customWidth="1"/>
    <col min="6" max="6" width="20.88671875" style="1" customWidth="1"/>
    <col min="7" max="7" width="20.88671875" style="140" customWidth="1"/>
    <col min="8" max="8" width="11.5546875" style="1" customWidth="1"/>
    <col min="9" max="9" width="2.109375" style="261" customWidth="1"/>
    <col min="10" max="10" width="14" style="117" customWidth="1"/>
    <col min="11" max="11" width="31.88671875" style="40" customWidth="1"/>
    <col min="12" max="12" width="17.5546875" style="139" customWidth="1"/>
    <col min="13" max="13" width="2.109375" style="1" customWidth="1"/>
    <col min="14" max="14" width="19" style="1" customWidth="1"/>
    <col min="15" max="15" width="14" style="1" customWidth="1"/>
    <col min="16" max="16" width="5.44140625" style="1" customWidth="1"/>
    <col min="17" max="17" width="11.33203125" style="117" customWidth="1"/>
    <col min="18" max="18" width="0" style="1" hidden="1" customWidth="1"/>
    <col min="19" max="20" width="9.109375" style="1" hidden="1" customWidth="1"/>
    <col min="21" max="21" width="10.88671875" style="1" hidden="1" customWidth="1"/>
    <col min="22" max="16384" width="9.109375" style="1"/>
  </cols>
  <sheetData>
    <row r="1" spans="1:21" s="216" customFormat="1" ht="15.6" x14ac:dyDescent="0.3">
      <c r="B1" s="120"/>
      <c r="C1" s="116"/>
      <c r="G1" s="140"/>
      <c r="I1" s="288"/>
      <c r="J1" s="112"/>
      <c r="K1" s="54" t="s">
        <v>21</v>
      </c>
      <c r="L1" s="135"/>
      <c r="Q1" s="181"/>
    </row>
    <row r="2" spans="1:21" ht="18" x14ac:dyDescent="0.3">
      <c r="C2" s="147">
        <f>'Unit Data from Audit Worksheet'!D2</f>
        <v>0</v>
      </c>
      <c r="D2" s="42">
        <f>'Unit Data from Audit Worksheet'!F1</f>
        <v>2020</v>
      </c>
      <c r="E2" s="42">
        <f>D2</f>
        <v>2020</v>
      </c>
      <c r="F2" s="42"/>
      <c r="G2" s="141"/>
      <c r="H2" s="42"/>
      <c r="I2" s="288"/>
      <c r="J2" s="105" t="s">
        <v>16</v>
      </c>
      <c r="K2" s="39" t="s">
        <v>15</v>
      </c>
      <c r="L2" s="138" t="s">
        <v>10</v>
      </c>
      <c r="S2" s="1">
        <v>1</v>
      </c>
    </row>
    <row r="3" spans="1:21" ht="46.8" x14ac:dyDescent="0.3">
      <c r="A3" s="19" t="s">
        <v>16</v>
      </c>
      <c r="B3" s="121"/>
      <c r="C3" s="109" t="s">
        <v>1</v>
      </c>
      <c r="D3" s="55" t="s">
        <v>17</v>
      </c>
      <c r="E3" s="55" t="s">
        <v>18</v>
      </c>
      <c r="F3" s="56" t="s">
        <v>22</v>
      </c>
      <c r="G3" s="149" t="s">
        <v>303</v>
      </c>
      <c r="H3" s="56" t="s">
        <v>5</v>
      </c>
      <c r="I3" s="288"/>
      <c r="J3" s="366"/>
      <c r="K3" s="367"/>
      <c r="L3" s="368"/>
      <c r="O3" s="1" t="s">
        <v>154</v>
      </c>
      <c r="Q3" s="150" t="s">
        <v>304</v>
      </c>
      <c r="S3" s="1">
        <v>2</v>
      </c>
    </row>
    <row r="4" spans="1:21" ht="18" x14ac:dyDescent="0.35">
      <c r="A4" s="34"/>
      <c r="B4" s="122"/>
      <c r="C4" s="118"/>
      <c r="D4" s="35"/>
      <c r="E4" s="35"/>
      <c r="F4" s="35"/>
      <c r="G4" s="142"/>
      <c r="H4" s="35"/>
      <c r="I4" s="288"/>
      <c r="J4" s="164" t="s">
        <v>291</v>
      </c>
      <c r="K4" s="165" t="s">
        <v>153</v>
      </c>
      <c r="L4" s="156" t="e">
        <f>'Unit Data from Audit Worksheet'!D3</f>
        <v>#N/A</v>
      </c>
      <c r="S4" s="1">
        <v>3</v>
      </c>
    </row>
    <row r="5" spans="1:21" ht="43.2" x14ac:dyDescent="0.3">
      <c r="A5" s="115">
        <f>'Unit Data from Audit Worksheet'!A7</f>
        <v>502</v>
      </c>
      <c r="B5" s="123" t="str">
        <f>'Unit Data from Audit Worksheet'!C7</f>
        <v>Net Position-Business Activities</v>
      </c>
      <c r="C5" s="113" t="str">
        <f>'Unit Data from Audit Worksheet'!D7</f>
        <v xml:space="preserve">All unrestricted Cash and investments. 
Exclude restricted cash and cash held by a third party. </v>
      </c>
      <c r="D5" s="108"/>
      <c r="E5" s="225">
        <f>'Unit Data from Audit Worksheet'!F7</f>
        <v>0</v>
      </c>
      <c r="F5" s="107">
        <f>'Unit Data from Audit Worksheet'!G7</f>
        <v>0</v>
      </c>
      <c r="G5" s="143"/>
      <c r="H5" s="106">
        <f>'Unit Data from Audit Worksheet'!I7</f>
        <v>0</v>
      </c>
      <c r="I5" s="303"/>
      <c r="J5" s="104">
        <v>502</v>
      </c>
      <c r="K5" s="102" t="s">
        <v>102</v>
      </c>
      <c r="L5" s="110">
        <f>IF(D5="",E5,D5)</f>
        <v>0</v>
      </c>
      <c r="N5" s="227"/>
      <c r="R5" s="114" t="b">
        <f>EXACT(A5,J5)</f>
        <v>1</v>
      </c>
      <c r="S5" s="114">
        <v>4</v>
      </c>
      <c r="T5" s="1" t="b">
        <f>EXACT(A5,J5)</f>
        <v>1</v>
      </c>
      <c r="U5" s="377">
        <f>L5-E5</f>
        <v>0</v>
      </c>
    </row>
    <row r="6" spans="1:21" ht="40.5" customHeight="1" x14ac:dyDescent="0.3">
      <c r="A6" s="115">
        <f>'Unit Data from Audit Worksheet'!A8</f>
        <v>503</v>
      </c>
      <c r="B6" s="123" t="str">
        <f>'Unit Data from Audit Worksheet'!C8</f>
        <v>Net Position-Business Activities</v>
      </c>
      <c r="C6" s="113" t="str">
        <f>'Unit Data from Audit Worksheet'!D8</f>
        <v>All restricted Cash and investments</v>
      </c>
      <c r="D6" s="108"/>
      <c r="E6" s="225">
        <f>'Unit Data from Audit Worksheet'!F8</f>
        <v>0</v>
      </c>
      <c r="F6" s="107">
        <f>'Unit Data from Audit Worksheet'!G8</f>
        <v>0</v>
      </c>
      <c r="G6" s="143"/>
      <c r="H6" s="106">
        <f>'Unit Data from Audit Worksheet'!I8</f>
        <v>0</v>
      </c>
      <c r="I6" s="303"/>
      <c r="J6" s="104">
        <v>503</v>
      </c>
      <c r="K6" s="102" t="s">
        <v>103</v>
      </c>
      <c r="L6" s="110">
        <f>IF(D6="",E6,D6)</f>
        <v>0</v>
      </c>
      <c r="N6" s="227"/>
      <c r="P6" s="295"/>
      <c r="R6" s="295" t="b">
        <f t="shared" ref="R6:R64" si="0">EXACT(A6,J6)</f>
        <v>1</v>
      </c>
      <c r="S6" s="114">
        <v>5</v>
      </c>
      <c r="T6" s="216" t="b">
        <f t="shared" ref="T6:T52" si="1">EXACT(A6,J6)</f>
        <v>1</v>
      </c>
      <c r="U6" s="377">
        <f t="shared" ref="U6:U64" si="2">L6-E6</f>
        <v>0</v>
      </c>
    </row>
    <row r="7" spans="1:21" s="114" customFormat="1" ht="42.75" customHeight="1" x14ac:dyDescent="0.3">
      <c r="A7" s="115">
        <f>'Unit Data from Audit Worksheet'!A10</f>
        <v>591</v>
      </c>
      <c r="B7" s="123" t="str">
        <f>'Unit Data from Audit Worksheet'!C10</f>
        <v>Statement of Activities - Business Activities</v>
      </c>
      <c r="C7" s="127" t="str">
        <f>'Unit Data from Audit Worksheet'!D10</f>
        <v>Total Expenses - Exclude Transfers</v>
      </c>
      <c r="D7" s="108"/>
      <c r="E7" s="225">
        <f>'Unit Data from Audit Worksheet'!F10</f>
        <v>0</v>
      </c>
      <c r="F7" s="107">
        <f>'Unit Data from Audit Worksheet'!G10</f>
        <v>0</v>
      </c>
      <c r="G7" s="143"/>
      <c r="H7" s="106">
        <f>'Unit Data from Audit Worksheet'!I10</f>
        <v>0</v>
      </c>
      <c r="I7" s="303"/>
      <c r="J7" s="104">
        <v>591</v>
      </c>
      <c r="K7" s="165" t="s">
        <v>317</v>
      </c>
      <c r="L7" s="136">
        <f>IF(D7="",E7,D7)</f>
        <v>0</v>
      </c>
      <c r="N7" s="227"/>
      <c r="P7" s="295"/>
      <c r="Q7" s="117"/>
      <c r="R7" s="295" t="b">
        <f t="shared" si="0"/>
        <v>1</v>
      </c>
      <c r="S7" s="182">
        <v>6</v>
      </c>
      <c r="T7" s="216" t="b">
        <f t="shared" si="1"/>
        <v>1</v>
      </c>
      <c r="U7" s="377">
        <f t="shared" si="2"/>
        <v>0</v>
      </c>
    </row>
    <row r="8" spans="1:21" s="114" customFormat="1" ht="57.6" x14ac:dyDescent="0.3">
      <c r="A8" s="115">
        <f>'Unit Data from Audit Worksheet'!A11</f>
        <v>592</v>
      </c>
      <c r="B8" s="123" t="str">
        <f>'Unit Data from Audit Worksheet'!C11</f>
        <v>Statement of Activities - Business Activities</v>
      </c>
      <c r="C8" s="127" t="str">
        <f>'Unit Data from Audit Worksheet'!D11</f>
        <v>Total Change in net position Business Type 
(Increase in net position is recorded as a positive and a decrease in net position is recorded as a negative)</v>
      </c>
      <c r="D8" s="108"/>
      <c r="E8" s="225">
        <f>'Unit Data from Audit Worksheet'!F11</f>
        <v>0</v>
      </c>
      <c r="F8" s="107">
        <f>'Unit Data from Audit Worksheet'!G11</f>
        <v>0</v>
      </c>
      <c r="G8" s="143"/>
      <c r="H8" s="106">
        <f>'Unit Data from Audit Worksheet'!I11</f>
        <v>0</v>
      </c>
      <c r="I8" s="303"/>
      <c r="J8" s="104">
        <v>592</v>
      </c>
      <c r="K8" s="165" t="s">
        <v>318</v>
      </c>
      <c r="L8" s="136">
        <f>IF(D8="",E8,D8)</f>
        <v>0</v>
      </c>
      <c r="N8" s="227"/>
      <c r="P8" s="295"/>
      <c r="Q8" s="117"/>
      <c r="R8" s="295" t="b">
        <f t="shared" si="0"/>
        <v>1</v>
      </c>
      <c r="S8" s="182">
        <v>7</v>
      </c>
      <c r="T8" s="216" t="b">
        <f t="shared" si="1"/>
        <v>1</v>
      </c>
      <c r="U8" s="377">
        <f t="shared" si="2"/>
        <v>0</v>
      </c>
    </row>
    <row r="9" spans="1:21" ht="30.6" x14ac:dyDescent="0.3">
      <c r="A9" s="180">
        <f>'Unit Data from Audit Worksheet'!A13</f>
        <v>90</v>
      </c>
      <c r="B9" s="123" t="str">
        <f>'Unit Data from Audit Worksheet'!C13</f>
        <v>Electric Fund Net Position Statement</v>
      </c>
      <c r="C9" s="113" t="str">
        <f>'Unit Data from Audit Worksheet'!D13</f>
        <v>All Unrestricted Cash and Investments.  
Exclude any restricted cash and investments.</v>
      </c>
      <c r="D9" s="108"/>
      <c r="E9" s="225">
        <f>'Unit Data from Audit Worksheet'!F13</f>
        <v>0</v>
      </c>
      <c r="F9" s="107">
        <f>'Unit Data from Audit Worksheet'!G13</f>
        <v>0</v>
      </c>
      <c r="G9" s="143"/>
      <c r="H9" s="106">
        <f>'Unit Data from Audit Worksheet'!I13</f>
        <v>0</v>
      </c>
      <c r="I9" s="303"/>
      <c r="J9" s="104">
        <v>90</v>
      </c>
      <c r="K9" s="102" t="s">
        <v>112</v>
      </c>
      <c r="L9" s="136">
        <f t="shared" ref="L9:L26" si="3">IF(D9="",E9,D9)</f>
        <v>0</v>
      </c>
      <c r="N9" s="227"/>
      <c r="P9" s="295"/>
      <c r="R9" s="295" t="b">
        <f t="shared" si="0"/>
        <v>1</v>
      </c>
      <c r="T9" s="216" t="b">
        <f t="shared" si="1"/>
        <v>1</v>
      </c>
      <c r="U9" s="377">
        <f t="shared" si="2"/>
        <v>0</v>
      </c>
    </row>
    <row r="10" spans="1:21" ht="60" customHeight="1" x14ac:dyDescent="0.3">
      <c r="A10" s="180">
        <f>'Unit Data from Audit Worksheet'!A14</f>
        <v>91</v>
      </c>
      <c r="B10" s="123" t="str">
        <f>'Unit Data from Audit Worksheet'!C14</f>
        <v>Electric Fund Net Position Statement</v>
      </c>
      <c r="C10" s="113" t="str">
        <f>'Unit Data from Audit Worksheet'!D14</f>
        <v xml:space="preserve">Customer accounts receivable (net of allowance accounts)
Include billed and unbilled amounts </v>
      </c>
      <c r="D10" s="108"/>
      <c r="E10" s="225">
        <f>'Unit Data from Audit Worksheet'!F14</f>
        <v>0</v>
      </c>
      <c r="F10" s="107">
        <f>'Unit Data from Audit Worksheet'!G14</f>
        <v>0</v>
      </c>
      <c r="G10" s="143"/>
      <c r="H10" s="106">
        <f>'Unit Data from Audit Worksheet'!I14</f>
        <v>0</v>
      </c>
      <c r="I10" s="303"/>
      <c r="J10" s="104">
        <v>91</v>
      </c>
      <c r="K10" s="102" t="s">
        <v>113</v>
      </c>
      <c r="L10" s="136">
        <f t="shared" si="3"/>
        <v>0</v>
      </c>
      <c r="N10" s="227"/>
      <c r="P10" s="295"/>
      <c r="R10" s="295" t="b">
        <f t="shared" si="0"/>
        <v>1</v>
      </c>
      <c r="T10" s="216" t="b">
        <f t="shared" si="1"/>
        <v>1</v>
      </c>
      <c r="U10" s="377">
        <f t="shared" si="2"/>
        <v>0</v>
      </c>
    </row>
    <row r="11" spans="1:21" s="114" customFormat="1" ht="43.2" x14ac:dyDescent="0.3">
      <c r="A11" s="180">
        <f>'Unit Data from Audit Worksheet'!A15</f>
        <v>581</v>
      </c>
      <c r="B11" s="123" t="str">
        <f>'Unit Data from Audit Worksheet'!C15</f>
        <v>Electric Fund Net Position Statement</v>
      </c>
      <c r="C11" s="127" t="str">
        <f>'Unit Data from Audit Worksheet'!D15</f>
        <v>Electric Fund - Advance To:
Interfund loan receivable-portion of repayment plan longer than 12 months</v>
      </c>
      <c r="D11" s="108"/>
      <c r="E11" s="225">
        <f>'Unit Data from Audit Worksheet'!F15</f>
        <v>0</v>
      </c>
      <c r="F11" s="107">
        <f>'Unit Data from Audit Worksheet'!G15</f>
        <v>0</v>
      </c>
      <c r="G11" s="143"/>
      <c r="H11" s="106">
        <f>'Unit Data from Audit Worksheet'!I15</f>
        <v>0</v>
      </c>
      <c r="I11" s="303"/>
      <c r="J11" s="104">
        <v>581</v>
      </c>
      <c r="K11" s="102" t="s">
        <v>308</v>
      </c>
      <c r="L11" s="136">
        <f t="shared" si="3"/>
        <v>0</v>
      </c>
      <c r="N11" s="227"/>
      <c r="P11" s="295"/>
      <c r="Q11" s="117"/>
      <c r="R11" s="295" t="b">
        <f t="shared" si="0"/>
        <v>1</v>
      </c>
      <c r="T11" s="216" t="b">
        <f t="shared" si="1"/>
        <v>1</v>
      </c>
      <c r="U11" s="377">
        <f t="shared" si="2"/>
        <v>0</v>
      </c>
    </row>
    <row r="12" spans="1:21" ht="30.6" x14ac:dyDescent="0.3">
      <c r="A12" s="180">
        <f>'Unit Data from Audit Worksheet'!A16</f>
        <v>511</v>
      </c>
      <c r="B12" s="123" t="str">
        <f>'Unit Data from Audit Worksheet'!C16</f>
        <v>Electric Fund Net Position Statement</v>
      </c>
      <c r="C12" s="113" t="str">
        <f>'Unit Data from Audit Worksheet'!D16</f>
        <v>Amount of inventories and prepaids</v>
      </c>
      <c r="D12" s="108"/>
      <c r="E12" s="225">
        <f>'Unit Data from Audit Worksheet'!F16</f>
        <v>0</v>
      </c>
      <c r="F12" s="107">
        <f>'Unit Data from Audit Worksheet'!G16</f>
        <v>0</v>
      </c>
      <c r="G12" s="143"/>
      <c r="H12" s="106">
        <f>'Unit Data from Audit Worksheet'!I16</f>
        <v>0</v>
      </c>
      <c r="I12" s="303"/>
      <c r="J12" s="104">
        <v>511</v>
      </c>
      <c r="K12" s="102" t="s">
        <v>114</v>
      </c>
      <c r="L12" s="136">
        <f t="shared" si="3"/>
        <v>0</v>
      </c>
      <c r="N12" s="227"/>
      <c r="P12" s="295"/>
      <c r="R12" s="295" t="b">
        <f t="shared" si="0"/>
        <v>1</v>
      </c>
      <c r="T12" s="216" t="b">
        <f t="shared" si="1"/>
        <v>1</v>
      </c>
      <c r="U12" s="377">
        <f t="shared" si="2"/>
        <v>0</v>
      </c>
    </row>
    <row r="13" spans="1:21" s="260" customFormat="1" ht="66.75" customHeight="1" x14ac:dyDescent="0.3">
      <c r="A13" s="226">
        <f>'Unit Data from Audit Worksheet'!A17</f>
        <v>657</v>
      </c>
      <c r="B13" s="219" t="str">
        <f>'Unit Data from Audit Worksheet'!C17</f>
        <v>Electric Fund Net Position Statement</v>
      </c>
      <c r="C13" s="218" t="str">
        <f>'Unit Data from Audit Worksheet'!D17</f>
        <v xml:space="preserve">Total Current assets as listed on the Electric Net Position Statement.  </v>
      </c>
      <c r="D13" s="108"/>
      <c r="E13" s="233">
        <f>'Unit Data from Audit Worksheet'!F17</f>
        <v>0</v>
      </c>
      <c r="F13" s="370">
        <f>IF((L9+L10+L12)&gt;L13,"review account 90+91+511&gt;657",)</f>
        <v>0</v>
      </c>
      <c r="G13" s="214" t="str">
        <f>IF(Q13=1," Included in error count"," ")</f>
        <v xml:space="preserve"> </v>
      </c>
      <c r="H13" s="215">
        <f>'Unit Data from Audit Worksheet'!I17</f>
        <v>0</v>
      </c>
      <c r="I13" s="303"/>
      <c r="J13" s="234">
        <v>657</v>
      </c>
      <c r="K13" s="251" t="s">
        <v>578</v>
      </c>
      <c r="L13" s="231">
        <f t="shared" si="3"/>
        <v>0</v>
      </c>
      <c r="N13" s="264"/>
      <c r="P13" s="295"/>
      <c r="Q13" s="107">
        <f>IF((L9+L10+L12)&gt;L13,1,0)</f>
        <v>0</v>
      </c>
      <c r="R13" s="295" t="b">
        <f t="shared" si="0"/>
        <v>1</v>
      </c>
      <c r="T13" s="260" t="b">
        <f t="shared" si="1"/>
        <v>1</v>
      </c>
      <c r="U13" s="377">
        <f t="shared" si="2"/>
        <v>0</v>
      </c>
    </row>
    <row r="14" spans="1:21" s="4" customFormat="1" ht="70.5" customHeight="1" x14ac:dyDescent="0.3">
      <c r="A14" s="226">
        <f>'Unit Data from Audit Worksheet'!A18</f>
        <v>658</v>
      </c>
      <c r="B14" s="219" t="str">
        <f>'Unit Data from Audit Worksheet'!C18</f>
        <v>Electric Fund Net Position Statement</v>
      </c>
      <c r="C14" s="218" t="str">
        <f>'Unit Data from Audit Worksheet'!D18</f>
        <v>Electric-Any current assets that are restricted (Cash, Accounts Rec., etc..) and included in account 657 above</v>
      </c>
      <c r="D14" s="108"/>
      <c r="E14" s="233">
        <f>'Unit Data from Audit Worksheet'!F18</f>
        <v>0</v>
      </c>
      <c r="F14" s="370"/>
      <c r="G14" s="379"/>
      <c r="H14" s="215">
        <f>'Unit Data from Audit Worksheet'!I18</f>
        <v>0</v>
      </c>
      <c r="I14" s="303"/>
      <c r="J14" s="234">
        <v>658</v>
      </c>
      <c r="K14" s="218" t="s">
        <v>609</v>
      </c>
      <c r="L14" s="231">
        <f t="shared" si="3"/>
        <v>0</v>
      </c>
      <c r="N14" s="227"/>
      <c r="P14" s="295"/>
      <c r="R14" s="295" t="b">
        <f t="shared" si="0"/>
        <v>1</v>
      </c>
      <c r="T14" s="216" t="b">
        <f t="shared" si="1"/>
        <v>1</v>
      </c>
      <c r="U14" s="377">
        <f t="shared" si="2"/>
        <v>0</v>
      </c>
    </row>
    <row r="15" spans="1:21" ht="45" customHeight="1" x14ac:dyDescent="0.3">
      <c r="A15" s="180">
        <f>'Unit Data from Audit Worksheet'!A19</f>
        <v>382</v>
      </c>
      <c r="B15" s="123" t="str">
        <f>'Unit Data from Audit Worksheet'!C19</f>
        <v>Electric Fund Net Position Statement</v>
      </c>
      <c r="C15" s="113" t="str">
        <f>'Unit Data from Audit Worksheet'!D19</f>
        <v>Total Assets and deferred outflows</v>
      </c>
      <c r="D15" s="108"/>
      <c r="E15" s="225">
        <f>'Unit Data from Audit Worksheet'!F19</f>
        <v>0</v>
      </c>
      <c r="F15" s="107">
        <f>'Unit Data from Audit Worksheet'!G19</f>
        <v>0</v>
      </c>
      <c r="G15" s="143"/>
      <c r="H15" s="106">
        <f>'Unit Data from Audit Worksheet'!I19</f>
        <v>0</v>
      </c>
      <c r="I15" s="303"/>
      <c r="J15" s="104">
        <v>382</v>
      </c>
      <c r="K15" s="279" t="s">
        <v>68</v>
      </c>
      <c r="L15" s="136">
        <f t="shared" si="3"/>
        <v>0</v>
      </c>
      <c r="N15" s="227"/>
      <c r="P15" s="295"/>
      <c r="R15" s="295" t="b">
        <f t="shared" si="0"/>
        <v>1</v>
      </c>
      <c r="T15" s="216" t="b">
        <f t="shared" si="1"/>
        <v>1</v>
      </c>
      <c r="U15" s="377">
        <f t="shared" si="2"/>
        <v>0</v>
      </c>
    </row>
    <row r="16" spans="1:21" ht="30.6" x14ac:dyDescent="0.3">
      <c r="A16" s="180">
        <f>'Unit Data from Audit Worksheet'!A20</f>
        <v>360</v>
      </c>
      <c r="B16" s="123" t="str">
        <f>'Unit Data from Audit Worksheet'!C20</f>
        <v>Electric Fund Net Position Statement</v>
      </c>
      <c r="C16" s="113" t="str">
        <f>'Unit Data from Audit Worksheet'!D20</f>
        <v>Total liabilities and total deferred inflows</v>
      </c>
      <c r="D16" s="108"/>
      <c r="E16" s="225">
        <f>'Unit Data from Audit Worksheet'!F20</f>
        <v>0</v>
      </c>
      <c r="F16" s="107">
        <f>'Unit Data from Audit Worksheet'!G20</f>
        <v>0</v>
      </c>
      <c r="G16" s="143"/>
      <c r="H16" s="106">
        <f>'Unit Data from Audit Worksheet'!I20</f>
        <v>0</v>
      </c>
      <c r="I16" s="303"/>
      <c r="J16" s="104">
        <v>360</v>
      </c>
      <c r="K16" s="130" t="s">
        <v>64</v>
      </c>
      <c r="L16" s="136">
        <f t="shared" si="3"/>
        <v>0</v>
      </c>
      <c r="N16" s="227"/>
      <c r="P16" s="295"/>
      <c r="R16" s="295" t="b">
        <f t="shared" si="0"/>
        <v>1</v>
      </c>
      <c r="T16" s="216" t="b">
        <f t="shared" si="1"/>
        <v>1</v>
      </c>
      <c r="U16" s="377">
        <f t="shared" si="2"/>
        <v>0</v>
      </c>
    </row>
    <row r="17" spans="1:21" s="114" customFormat="1" ht="75" customHeight="1" x14ac:dyDescent="0.3">
      <c r="A17" s="180">
        <f>'Unit Data from Audit Worksheet'!A21</f>
        <v>580</v>
      </c>
      <c r="B17" s="123" t="str">
        <f>'Unit Data from Audit Worksheet'!C21</f>
        <v>Electric Fund Net Position Statement</v>
      </c>
      <c r="C17" s="127" t="str">
        <f>'Unit Data from Audit Worksheet'!D21</f>
        <v>Electric Fund - Advance From:
Interfund loans payable-portion of repayment plan longer than 12 months</v>
      </c>
      <c r="D17" s="108"/>
      <c r="E17" s="225">
        <f>'Unit Data from Audit Worksheet'!F21</f>
        <v>0</v>
      </c>
      <c r="F17" s="107">
        <f>'Unit Data from Audit Worksheet'!G21</f>
        <v>0</v>
      </c>
      <c r="G17" s="143"/>
      <c r="H17" s="106">
        <f>'Unit Data from Audit Worksheet'!I21</f>
        <v>0</v>
      </c>
      <c r="I17" s="303"/>
      <c r="J17" s="104">
        <v>580</v>
      </c>
      <c r="K17" s="130" t="s">
        <v>309</v>
      </c>
      <c r="L17" s="136">
        <f t="shared" si="3"/>
        <v>0</v>
      </c>
      <c r="N17" s="227"/>
      <c r="P17" s="295"/>
      <c r="Q17" s="117"/>
      <c r="R17" s="295" t="b">
        <f t="shared" si="0"/>
        <v>1</v>
      </c>
      <c r="T17" s="216" t="b">
        <f t="shared" si="1"/>
        <v>1</v>
      </c>
      <c r="U17" s="377">
        <f t="shared" si="2"/>
        <v>0</v>
      </c>
    </row>
    <row r="18" spans="1:21" s="296" customFormat="1" ht="99" customHeight="1" x14ac:dyDescent="0.3">
      <c r="A18" s="226">
        <f>'Unit Data from Audit Worksheet'!A22</f>
        <v>639</v>
      </c>
      <c r="B18" s="219" t="str">
        <f>'Unit Data from Audit Worksheet'!C22</f>
        <v>Electric Fund Net Position Statement</v>
      </c>
      <c r="C18" s="218" t="str">
        <f>'Unit Data from Audit Worksheet'!D22</f>
        <v xml:space="preserve">Current liabilities
Include:   Current liabilities including current portion of long-term debt.  Deferred inflows should not be included in Current Liabilities  
</v>
      </c>
      <c r="D18" s="108"/>
      <c r="E18" s="233">
        <f>'Unit Data from Audit Worksheet'!F22</f>
        <v>0</v>
      </c>
      <c r="F18" s="370">
        <f>'Unit Data from Audit Worksheet'!G22</f>
        <v>0</v>
      </c>
      <c r="G18" s="214"/>
      <c r="H18" s="215">
        <f>'Unit Data from Audit Worksheet'!I22</f>
        <v>0</v>
      </c>
      <c r="I18" s="303"/>
      <c r="J18" s="234">
        <v>639</v>
      </c>
      <c r="K18" s="420" t="s">
        <v>570</v>
      </c>
      <c r="L18" s="231">
        <f t="shared" si="3"/>
        <v>0</v>
      </c>
      <c r="N18" s="369"/>
      <c r="P18" s="295"/>
      <c r="Q18" s="178"/>
      <c r="R18" s="295" t="b">
        <f t="shared" si="0"/>
        <v>1</v>
      </c>
      <c r="U18" s="377">
        <f t="shared" si="2"/>
        <v>0</v>
      </c>
    </row>
    <row r="19" spans="1:21" s="296" customFormat="1" ht="101.25" customHeight="1" x14ac:dyDescent="0.3">
      <c r="A19" s="226">
        <f>'Unit Data from Audit Worksheet'!A23</f>
        <v>640</v>
      </c>
      <c r="B19" s="219" t="str">
        <f>'Unit Data from Audit Worksheet'!C23</f>
        <v>Electric Fund Net Position Statement</v>
      </c>
      <c r="C19" s="218" t="str">
        <f>'Unit Data from Audit Worksheet'!D23</f>
        <v>Please enter any bond anticipation notes that are classified as current liabilities and included row 12 above (amounts entered should agree to the current amount included in the changes to long-term debt note)</v>
      </c>
      <c r="D19" s="108"/>
      <c r="E19" s="233">
        <f>'Unit Data from Audit Worksheet'!F23</f>
        <v>0</v>
      </c>
      <c r="F19" s="370">
        <f>'Unit Data from Audit Worksheet'!G23</f>
        <v>0</v>
      </c>
      <c r="G19" s="214"/>
      <c r="H19" s="215">
        <f>'Unit Data from Audit Worksheet'!I23</f>
        <v>0</v>
      </c>
      <c r="I19" s="303"/>
      <c r="J19" s="234">
        <v>640</v>
      </c>
      <c r="K19" s="420" t="s">
        <v>571</v>
      </c>
      <c r="L19" s="231">
        <f t="shared" si="3"/>
        <v>0</v>
      </c>
      <c r="N19" s="369"/>
      <c r="P19" s="295"/>
      <c r="Q19" s="178"/>
      <c r="R19" s="295" t="b">
        <f t="shared" si="0"/>
        <v>1</v>
      </c>
      <c r="U19" s="377">
        <f t="shared" si="2"/>
        <v>0</v>
      </c>
    </row>
    <row r="20" spans="1:21" s="296" customFormat="1" ht="108" customHeight="1" x14ac:dyDescent="0.3">
      <c r="A20" s="226">
        <f>'Unit Data from Audit Worksheet'!A24</f>
        <v>641</v>
      </c>
      <c r="B20" s="219" t="str">
        <f>'Unit Data from Audit Worksheet'!C24</f>
        <v>Electric Fund Net Position Statement</v>
      </c>
      <c r="C20" s="218" t="str">
        <f>'Unit Data from Audit Worksheet'!D24</f>
        <v>Please enter any compensated absences that are classified as current liabilities and included row 12 above (amounts entered should agree to the current amount included in the changes to long-term debt note)</v>
      </c>
      <c r="D20" s="108"/>
      <c r="E20" s="233">
        <f>'Unit Data from Audit Worksheet'!F24</f>
        <v>0</v>
      </c>
      <c r="F20" s="370">
        <f>'Unit Data from Audit Worksheet'!G24</f>
        <v>0</v>
      </c>
      <c r="G20" s="214"/>
      <c r="H20" s="215">
        <f>'Unit Data from Audit Worksheet'!I24</f>
        <v>0</v>
      </c>
      <c r="I20" s="303"/>
      <c r="J20" s="234">
        <v>641</v>
      </c>
      <c r="K20" s="420" t="s">
        <v>572</v>
      </c>
      <c r="L20" s="231">
        <f t="shared" si="3"/>
        <v>0</v>
      </c>
      <c r="N20" s="369"/>
      <c r="P20" s="295"/>
      <c r="Q20" s="178"/>
      <c r="R20" s="295" t="b">
        <f t="shared" si="0"/>
        <v>1</v>
      </c>
      <c r="U20" s="377">
        <f t="shared" si="2"/>
        <v>0</v>
      </c>
    </row>
    <row r="21" spans="1:21" s="296" customFormat="1" ht="106.5" customHeight="1" x14ac:dyDescent="0.3">
      <c r="A21" s="226">
        <f>'Unit Data from Audit Worksheet'!A25</f>
        <v>642</v>
      </c>
      <c r="B21" s="219" t="str">
        <f>'Unit Data from Audit Worksheet'!C25</f>
        <v>Electric Fund Net Position Statement</v>
      </c>
      <c r="C21" s="218" t="str">
        <f>'Unit Data from Audit Worksheet'!D25</f>
        <v>Please enter any pension liabilities that are classified as current liabilities and included row 12 above (amounts entered should agree to the current amount included in the changes to long-term debt note)</v>
      </c>
      <c r="D21" s="108"/>
      <c r="E21" s="233">
        <f>'Unit Data from Audit Worksheet'!F25</f>
        <v>0</v>
      </c>
      <c r="F21" s="370">
        <f>'Unit Data from Audit Worksheet'!G25</f>
        <v>0</v>
      </c>
      <c r="G21" s="214"/>
      <c r="H21" s="215">
        <f>'Unit Data from Audit Worksheet'!I25</f>
        <v>0</v>
      </c>
      <c r="I21" s="303"/>
      <c r="J21" s="234">
        <v>642</v>
      </c>
      <c r="K21" s="420" t="s">
        <v>573</v>
      </c>
      <c r="L21" s="231">
        <f t="shared" si="3"/>
        <v>0</v>
      </c>
      <c r="N21" s="369"/>
      <c r="P21" s="295"/>
      <c r="Q21" s="178"/>
      <c r="R21" s="295" t="b">
        <f t="shared" si="0"/>
        <v>1</v>
      </c>
      <c r="U21" s="377">
        <f t="shared" si="2"/>
        <v>0</v>
      </c>
    </row>
    <row r="22" spans="1:21" s="296" customFormat="1" ht="111" customHeight="1" x14ac:dyDescent="0.3">
      <c r="A22" s="226">
        <f>'Unit Data from Audit Worksheet'!A26</f>
        <v>643</v>
      </c>
      <c r="B22" s="219" t="str">
        <f>'Unit Data from Audit Worksheet'!C26</f>
        <v>Electric Fund Net Position Statement</v>
      </c>
      <c r="C22" s="218" t="str">
        <f>'Unit Data from Audit Worksheet'!D26</f>
        <v>Please enter any current liabilities that are payable from restricted assets and included row 12 above (amounts entered should agree to the current amount included in the changes to long-term debt note)</v>
      </c>
      <c r="D22" s="108"/>
      <c r="E22" s="233">
        <f>'Unit Data from Audit Worksheet'!F26</f>
        <v>0</v>
      </c>
      <c r="F22" s="370">
        <f>'Unit Data from Audit Worksheet'!G26</f>
        <v>0</v>
      </c>
      <c r="G22" s="214"/>
      <c r="H22" s="215">
        <f>'Unit Data from Audit Worksheet'!I26</f>
        <v>0</v>
      </c>
      <c r="I22" s="303"/>
      <c r="J22" s="234">
        <v>643</v>
      </c>
      <c r="K22" s="420" t="s">
        <v>574</v>
      </c>
      <c r="L22" s="231">
        <f t="shared" si="3"/>
        <v>0</v>
      </c>
      <c r="N22" s="369"/>
      <c r="P22" s="295"/>
      <c r="Q22" s="178"/>
      <c r="R22" s="295" t="b">
        <f t="shared" si="0"/>
        <v>1</v>
      </c>
      <c r="U22" s="377">
        <f t="shared" si="2"/>
        <v>0</v>
      </c>
    </row>
    <row r="23" spans="1:21" s="296" customFormat="1" ht="119.25" customHeight="1" x14ac:dyDescent="0.3">
      <c r="A23" s="226">
        <f>'Unit Data from Audit Worksheet'!A27</f>
        <v>644</v>
      </c>
      <c r="B23" s="219" t="str">
        <f>'Unit Data from Audit Worksheet'!C27</f>
        <v>Electric Fund Net Position Statement</v>
      </c>
      <c r="C23" s="218" t="str">
        <f>'Unit Data from Audit Worksheet'!D27</f>
        <v>Please enter any OPEB liabilities that are classified as current liabilities and included row 12 above (amounts entered should agree to the current amount included in the changes to long-term debt note)</v>
      </c>
      <c r="D23" s="108"/>
      <c r="E23" s="233">
        <f>'Unit Data from Audit Worksheet'!F27</f>
        <v>0</v>
      </c>
      <c r="F23" s="370">
        <f>'Unit Data from Audit Worksheet'!G27</f>
        <v>0</v>
      </c>
      <c r="G23" s="214"/>
      <c r="H23" s="215">
        <f>'Unit Data from Audit Worksheet'!I27</f>
        <v>0</v>
      </c>
      <c r="I23" s="303"/>
      <c r="J23" s="234">
        <v>644</v>
      </c>
      <c r="K23" s="420" t="s">
        <v>575</v>
      </c>
      <c r="L23" s="231">
        <f t="shared" si="3"/>
        <v>0</v>
      </c>
      <c r="N23" s="369"/>
      <c r="P23" s="295"/>
      <c r="Q23" s="178"/>
      <c r="R23" s="295" t="b">
        <f t="shared" si="0"/>
        <v>1</v>
      </c>
      <c r="U23" s="377">
        <f t="shared" si="2"/>
        <v>0</v>
      </c>
    </row>
    <row r="24" spans="1:21" ht="42.75" customHeight="1" x14ac:dyDescent="0.3">
      <c r="A24" s="180">
        <f>'Unit Data from Audit Worksheet'!A28</f>
        <v>384</v>
      </c>
      <c r="B24" s="123" t="str">
        <f>'Unit Data from Audit Worksheet'!C28</f>
        <v>Electric Fund Net Position Statement</v>
      </c>
      <c r="C24" s="113" t="str">
        <f>'Unit Data from Audit Worksheet'!D28</f>
        <v>Unearned revenue (arising from cash receipts) that were included in Current Liabilities above</v>
      </c>
      <c r="D24" s="108"/>
      <c r="E24" s="225">
        <f>'Unit Data from Audit Worksheet'!F28</f>
        <v>0</v>
      </c>
      <c r="F24" s="107">
        <f>'Unit Data from Audit Worksheet'!G28</f>
        <v>0</v>
      </c>
      <c r="G24" s="143"/>
      <c r="H24" s="106">
        <f>'Unit Data from Audit Worksheet'!I28</f>
        <v>0</v>
      </c>
      <c r="I24" s="303"/>
      <c r="J24" s="104">
        <v>384</v>
      </c>
      <c r="K24" s="129" t="s">
        <v>63</v>
      </c>
      <c r="L24" s="136">
        <f t="shared" si="3"/>
        <v>0</v>
      </c>
      <c r="N24" s="227"/>
      <c r="P24" s="295"/>
      <c r="R24" s="295" t="b">
        <f t="shared" si="0"/>
        <v>1</v>
      </c>
      <c r="T24" s="216" t="b">
        <f t="shared" si="1"/>
        <v>1</v>
      </c>
      <c r="U24" s="377">
        <f t="shared" si="2"/>
        <v>0</v>
      </c>
    </row>
    <row r="25" spans="1:21" ht="101.25" customHeight="1" x14ac:dyDescent="0.3">
      <c r="A25" s="180">
        <f>'Unit Data from Audit Worksheet'!A29</f>
        <v>361</v>
      </c>
      <c r="B25" s="123" t="str">
        <f>'Unit Data from Audit Worksheet'!C29</f>
        <v>Electric Fund Net Position Statement</v>
      </c>
      <c r="C25" s="113" t="str">
        <f>'Unit Data from Audit Worksheet'!D29</f>
        <v>Total net position, unrestricted - Amount of negative unrestricted net position should be entered as a negative amount and the amount of positive unrestricted net position should be entered as a positive amount.</v>
      </c>
      <c r="D25" s="108"/>
      <c r="E25" s="225">
        <f>'Unit Data from Audit Worksheet'!F29</f>
        <v>0</v>
      </c>
      <c r="F25" s="107">
        <f>'Unit Data from Audit Worksheet'!G29</f>
        <v>0</v>
      </c>
      <c r="G25" s="143"/>
      <c r="H25" s="106">
        <f>'Unit Data from Audit Worksheet'!I29</f>
        <v>0</v>
      </c>
      <c r="I25" s="303"/>
      <c r="J25" s="104">
        <v>361</v>
      </c>
      <c r="K25" s="102" t="s">
        <v>47</v>
      </c>
      <c r="L25" s="136">
        <f t="shared" si="3"/>
        <v>0</v>
      </c>
      <c r="N25" s="227"/>
      <c r="P25" s="295"/>
      <c r="R25" s="295" t="b">
        <f t="shared" si="0"/>
        <v>1</v>
      </c>
      <c r="T25" s="216" t="b">
        <f t="shared" si="1"/>
        <v>1</v>
      </c>
      <c r="U25" s="377">
        <f t="shared" si="2"/>
        <v>0</v>
      </c>
    </row>
    <row r="26" spans="1:21" ht="79.5" customHeight="1" x14ac:dyDescent="0.3">
      <c r="A26" s="180">
        <f>'Unit Data from Audit Worksheet'!A30</f>
        <v>362</v>
      </c>
      <c r="B26" s="123" t="str">
        <f>'Unit Data from Audit Worksheet'!C30</f>
        <v>Electric Fund Net Position Statement</v>
      </c>
      <c r="C26" s="113" t="str">
        <f>'Unit Data from Audit Worksheet'!D30</f>
        <v>Total net position</v>
      </c>
      <c r="D26" s="108"/>
      <c r="E26" s="225">
        <f>'Unit Data from Audit Worksheet'!F30</f>
        <v>0</v>
      </c>
      <c r="F26" s="107">
        <f>'Unit Data from Audit Worksheet'!G30</f>
        <v>0</v>
      </c>
      <c r="G26" s="166">
        <f>L15-L16-L26</f>
        <v>0</v>
      </c>
      <c r="H26" s="106">
        <f>'Unit Data from Audit Worksheet'!I30</f>
        <v>0</v>
      </c>
      <c r="I26" s="303"/>
      <c r="J26" s="104">
        <v>362</v>
      </c>
      <c r="K26" s="102" t="s">
        <v>48</v>
      </c>
      <c r="L26" s="136">
        <f t="shared" si="3"/>
        <v>0</v>
      </c>
      <c r="N26" s="227"/>
      <c r="O26" s="221" t="e">
        <f>'Unit Data from Audit Worksheet'!E30</f>
        <v>#N/A</v>
      </c>
      <c r="P26" s="295"/>
      <c r="Q26" s="107">
        <f>IF(+L15-L16-L26=0,,"1")</f>
        <v>0</v>
      </c>
      <c r="R26" s="295" t="b">
        <f t="shared" si="0"/>
        <v>1</v>
      </c>
      <c r="T26" s="216" t="b">
        <f t="shared" si="1"/>
        <v>1</v>
      </c>
      <c r="U26" s="377">
        <f t="shared" si="2"/>
        <v>0</v>
      </c>
    </row>
    <row r="27" spans="1:21" ht="51" x14ac:dyDescent="0.3">
      <c r="A27" s="180">
        <f>'Unit Data from Audit Worksheet'!A33</f>
        <v>97</v>
      </c>
      <c r="B27" s="123" t="str">
        <f>'Unit Data from Audit Worksheet'!C33</f>
        <v>Electric Fund Revenue, Expenses &amp; Changes in Fund Net Position</v>
      </c>
      <c r="C27" s="113" t="str">
        <f>'Unit Data from Audit Worksheet'!D33</f>
        <v>Charges for services</v>
      </c>
      <c r="D27" s="108"/>
      <c r="E27" s="225">
        <f>'Unit Data from Audit Worksheet'!F33</f>
        <v>0</v>
      </c>
      <c r="F27" s="107">
        <f>'Unit Data from Audit Worksheet'!G33</f>
        <v>0</v>
      </c>
      <c r="G27" s="143"/>
      <c r="H27" s="106">
        <f>'Unit Data from Audit Worksheet'!I33</f>
        <v>0</v>
      </c>
      <c r="I27" s="303"/>
      <c r="J27" s="104">
        <v>97</v>
      </c>
      <c r="K27" s="102" t="s">
        <v>115</v>
      </c>
      <c r="L27" s="110">
        <f t="shared" ref="L27:L52" si="4">IF(D27="",E27,D27)</f>
        <v>0</v>
      </c>
      <c r="N27" s="227"/>
      <c r="P27" s="295"/>
      <c r="R27" s="295" t="b">
        <f t="shared" si="0"/>
        <v>1</v>
      </c>
      <c r="T27" s="216" t="b">
        <f t="shared" si="1"/>
        <v>1</v>
      </c>
      <c r="U27" s="377">
        <f t="shared" si="2"/>
        <v>0</v>
      </c>
    </row>
    <row r="28" spans="1:21" ht="40.5" customHeight="1" x14ac:dyDescent="0.3">
      <c r="A28" s="180">
        <f>'Unit Data from Audit Worksheet'!A34</f>
        <v>93</v>
      </c>
      <c r="B28" s="123" t="str">
        <f>'Unit Data from Audit Worksheet'!C34</f>
        <v>Electric Fund Revenue, Expenses &amp; Changes in Fund Net Position</v>
      </c>
      <c r="C28" s="113" t="str">
        <f>'Unit Data from Audit Worksheet'!D34</f>
        <v>Total Operating revenues</v>
      </c>
      <c r="D28" s="108"/>
      <c r="E28" s="225">
        <f>'Unit Data from Audit Worksheet'!F34</f>
        <v>0</v>
      </c>
      <c r="F28" s="107">
        <f>'Unit Data from Audit Worksheet'!G34</f>
        <v>0</v>
      </c>
      <c r="G28" s="143" t="str">
        <f>IF(Q28=1," Included in error count"," ")</f>
        <v xml:space="preserve"> </v>
      </c>
      <c r="H28" s="106">
        <f>'Unit Data from Audit Worksheet'!I34</f>
        <v>0</v>
      </c>
      <c r="I28" s="303"/>
      <c r="J28" s="104">
        <v>93</v>
      </c>
      <c r="K28" s="102" t="s">
        <v>116</v>
      </c>
      <c r="L28" s="110">
        <f t="shared" si="4"/>
        <v>0</v>
      </c>
      <c r="N28" s="227"/>
      <c r="P28" s="295"/>
      <c r="Q28" s="107">
        <f>IF(L28&gt;=L27,,1)</f>
        <v>0</v>
      </c>
      <c r="R28" s="295" t="b">
        <f t="shared" si="0"/>
        <v>1</v>
      </c>
      <c r="T28" s="216" t="b">
        <f t="shared" si="1"/>
        <v>1</v>
      </c>
      <c r="U28" s="377">
        <f t="shared" si="2"/>
        <v>0</v>
      </c>
    </row>
    <row r="29" spans="1:21" ht="51" x14ac:dyDescent="0.3">
      <c r="A29" s="180">
        <f>'Unit Data from Audit Worksheet'!A35</f>
        <v>99</v>
      </c>
      <c r="B29" s="123" t="str">
        <f>'Unit Data from Audit Worksheet'!C35</f>
        <v>Electric Fund Revenue, Expenses &amp; Changes in Fund Net Position</v>
      </c>
      <c r="C29" s="113" t="str">
        <f>'Unit Data from Audit Worksheet'!D35</f>
        <v>Electrical power purchases</v>
      </c>
      <c r="D29" s="108"/>
      <c r="E29" s="225">
        <f>'Unit Data from Audit Worksheet'!F35</f>
        <v>0</v>
      </c>
      <c r="F29" s="107">
        <f>'Unit Data from Audit Worksheet'!G35</f>
        <v>0</v>
      </c>
      <c r="G29" s="143"/>
      <c r="H29" s="106">
        <f>'Unit Data from Audit Worksheet'!I35</f>
        <v>0</v>
      </c>
      <c r="I29" s="303"/>
      <c r="J29" s="104">
        <v>99</v>
      </c>
      <c r="K29" s="102" t="s">
        <v>117</v>
      </c>
      <c r="L29" s="110">
        <f t="shared" si="4"/>
        <v>0</v>
      </c>
      <c r="N29" s="227"/>
      <c r="P29" s="295"/>
      <c r="R29" s="295" t="b">
        <f t="shared" si="0"/>
        <v>1</v>
      </c>
      <c r="T29" s="216" t="b">
        <f t="shared" si="1"/>
        <v>1</v>
      </c>
      <c r="U29" s="377">
        <f t="shared" si="2"/>
        <v>0</v>
      </c>
    </row>
    <row r="30" spans="1:21" ht="51" x14ac:dyDescent="0.3">
      <c r="A30" s="180">
        <f>'Unit Data from Audit Worksheet'!A36</f>
        <v>52</v>
      </c>
      <c r="B30" s="123" t="str">
        <f>'Unit Data from Audit Worksheet'!C36</f>
        <v>Electric Fund Revenue, Expenses &amp; Changes in Fund Net Position</v>
      </c>
      <c r="C30" s="113" t="str">
        <f>'Unit Data from Audit Worksheet'!D36</f>
        <v>Depreciation and amortization expense</v>
      </c>
      <c r="D30" s="108"/>
      <c r="E30" s="225">
        <f>'Unit Data from Audit Worksheet'!F36</f>
        <v>0</v>
      </c>
      <c r="F30" s="107">
        <f>'Unit Data from Audit Worksheet'!G36</f>
        <v>0</v>
      </c>
      <c r="G30" s="143"/>
      <c r="H30" s="106">
        <f>'Unit Data from Audit Worksheet'!I36</f>
        <v>0</v>
      </c>
      <c r="I30" s="303"/>
      <c r="J30" s="104">
        <v>52</v>
      </c>
      <c r="K30" s="102" t="s">
        <v>118</v>
      </c>
      <c r="L30" s="110">
        <f t="shared" si="4"/>
        <v>0</v>
      </c>
      <c r="N30" s="227"/>
      <c r="P30" s="295"/>
      <c r="R30" s="295" t="b">
        <f t="shared" si="0"/>
        <v>1</v>
      </c>
      <c r="T30" s="216" t="b">
        <f t="shared" si="1"/>
        <v>1</v>
      </c>
      <c r="U30" s="377">
        <f t="shared" si="2"/>
        <v>0</v>
      </c>
    </row>
    <row r="31" spans="1:21" ht="51" x14ac:dyDescent="0.3">
      <c r="A31" s="180">
        <f>'Unit Data from Audit Worksheet'!A37</f>
        <v>94</v>
      </c>
      <c r="B31" s="123" t="str">
        <f>'Unit Data from Audit Worksheet'!C37</f>
        <v>Electric Fund Revenue, Expenses &amp; Changes in Fund Net Position</v>
      </c>
      <c r="C31" s="113" t="str">
        <f>'Unit Data from Audit Worksheet'!D37</f>
        <v>Total Operating expenses</v>
      </c>
      <c r="D31" s="108"/>
      <c r="E31" s="225">
        <f>'Unit Data from Audit Worksheet'!F37</f>
        <v>0</v>
      </c>
      <c r="F31" s="107">
        <f>'Unit Data from Audit Worksheet'!G37</f>
        <v>0</v>
      </c>
      <c r="G31" s="143"/>
      <c r="H31" s="106">
        <f>'Unit Data from Audit Worksheet'!I37</f>
        <v>0</v>
      </c>
      <c r="I31" s="303"/>
      <c r="J31" s="104">
        <v>94</v>
      </c>
      <c r="K31" s="102" t="s">
        <v>119</v>
      </c>
      <c r="L31" s="110">
        <f t="shared" si="4"/>
        <v>0</v>
      </c>
      <c r="N31" s="227"/>
      <c r="P31" s="295"/>
      <c r="R31" s="295" t="b">
        <f t="shared" si="0"/>
        <v>1</v>
      </c>
      <c r="T31" s="216" t="b">
        <f t="shared" si="1"/>
        <v>1</v>
      </c>
      <c r="U31" s="377">
        <f t="shared" si="2"/>
        <v>0</v>
      </c>
    </row>
    <row r="32" spans="1:21" ht="51" x14ac:dyDescent="0.3">
      <c r="A32" s="180">
        <f>'Unit Data from Audit Worksheet'!A38</f>
        <v>98</v>
      </c>
      <c r="B32" s="123" t="str">
        <f>'Unit Data from Audit Worksheet'!C38</f>
        <v>Electric Fund Revenue, Expenses &amp; Changes in Fund Net Position</v>
      </c>
      <c r="C32" s="113" t="str">
        <f>'Unit Data from Audit Worksheet'!D38</f>
        <v>Interest expense</v>
      </c>
      <c r="D32" s="108"/>
      <c r="E32" s="225">
        <f>'Unit Data from Audit Worksheet'!F38</f>
        <v>0</v>
      </c>
      <c r="F32" s="107">
        <f>'Unit Data from Audit Worksheet'!G38</f>
        <v>0</v>
      </c>
      <c r="G32" s="143"/>
      <c r="H32" s="106">
        <f>'Unit Data from Audit Worksheet'!I38</f>
        <v>0</v>
      </c>
      <c r="I32" s="303"/>
      <c r="J32" s="104">
        <v>98</v>
      </c>
      <c r="K32" s="102" t="s">
        <v>120</v>
      </c>
      <c r="L32" s="110">
        <f t="shared" si="4"/>
        <v>0</v>
      </c>
      <c r="N32" s="227"/>
      <c r="P32" s="295"/>
      <c r="R32" s="295" t="b">
        <f t="shared" si="0"/>
        <v>1</v>
      </c>
      <c r="T32" s="216" t="b">
        <f t="shared" si="1"/>
        <v>1</v>
      </c>
      <c r="U32" s="377">
        <f t="shared" si="2"/>
        <v>0</v>
      </c>
    </row>
    <row r="33" spans="1:21" ht="51" x14ac:dyDescent="0.3">
      <c r="A33" s="180">
        <f>'Unit Data from Audit Worksheet'!A39</f>
        <v>363</v>
      </c>
      <c r="B33" s="123" t="str">
        <f>'Unit Data from Audit Worksheet'!C39</f>
        <v>Electric Fund Revenue, Expenses &amp; Changes in Fund Net Position</v>
      </c>
      <c r="C33" s="113" t="str">
        <f>'Unit Data from Audit Worksheet'!D39</f>
        <v>Total all the non-operating revenues  
Exclude Capital Contributions.</v>
      </c>
      <c r="D33" s="108"/>
      <c r="E33" s="225">
        <f>'Unit Data from Audit Worksheet'!F39</f>
        <v>0</v>
      </c>
      <c r="F33" s="107">
        <f>'Unit Data from Audit Worksheet'!G39</f>
        <v>0</v>
      </c>
      <c r="G33" s="143"/>
      <c r="H33" s="106">
        <f>'Unit Data from Audit Worksheet'!I39</f>
        <v>0</v>
      </c>
      <c r="I33" s="303"/>
      <c r="J33" s="104">
        <v>363</v>
      </c>
      <c r="K33" s="102" t="s">
        <v>121</v>
      </c>
      <c r="L33" s="110">
        <f t="shared" si="4"/>
        <v>0</v>
      </c>
      <c r="N33" s="227"/>
      <c r="P33" s="295"/>
      <c r="R33" s="295" t="b">
        <f t="shared" si="0"/>
        <v>1</v>
      </c>
      <c r="T33" s="216" t="b">
        <f t="shared" si="1"/>
        <v>1</v>
      </c>
      <c r="U33" s="377">
        <f t="shared" si="2"/>
        <v>0</v>
      </c>
    </row>
    <row r="34" spans="1:21" ht="51" x14ac:dyDescent="0.3">
      <c r="A34" s="180">
        <f>'Unit Data from Audit Worksheet'!A40</f>
        <v>364</v>
      </c>
      <c r="B34" s="123" t="str">
        <f>'Unit Data from Audit Worksheet'!C40</f>
        <v>Electric Fund Revenue, Expenses &amp; Changes in Fund Net Position</v>
      </c>
      <c r="C34" s="113" t="str">
        <f>'Unit Data from Audit Worksheet'!D40</f>
        <v>Total all non-operating expenses.  
Include negative special, extraordinary, or capital contribution.</v>
      </c>
      <c r="D34" s="108"/>
      <c r="E34" s="225">
        <f>'Unit Data from Audit Worksheet'!F40</f>
        <v>0</v>
      </c>
      <c r="F34" s="107">
        <f>'Unit Data from Audit Worksheet'!G40</f>
        <v>0</v>
      </c>
      <c r="G34" s="143"/>
      <c r="H34" s="106">
        <f>'Unit Data from Audit Worksheet'!I40</f>
        <v>0</v>
      </c>
      <c r="I34" s="303"/>
      <c r="J34" s="104">
        <v>364</v>
      </c>
      <c r="K34" s="102" t="s">
        <v>122</v>
      </c>
      <c r="L34" s="110">
        <f t="shared" si="4"/>
        <v>0</v>
      </c>
      <c r="N34" s="227"/>
      <c r="P34" s="295"/>
      <c r="R34" s="295" t="b">
        <f t="shared" si="0"/>
        <v>1</v>
      </c>
      <c r="T34" s="216" t="b">
        <f t="shared" si="1"/>
        <v>1</v>
      </c>
      <c r="U34" s="377">
        <f t="shared" si="2"/>
        <v>0</v>
      </c>
    </row>
    <row r="35" spans="1:21" ht="97.5" customHeight="1" x14ac:dyDescent="0.3">
      <c r="A35" s="180">
        <f>'Unit Data from Audit Worksheet'!A41</f>
        <v>192</v>
      </c>
      <c r="B35" s="123" t="str">
        <f>'Unit Data from Audit Worksheet'!C41</f>
        <v>Electric Fund Revenue, Expenses &amp; Changes in Fund Net Position</v>
      </c>
      <c r="C35" s="113" t="str">
        <f>'Unit Data from Audit Worksheet'!D41</f>
        <v>Capital Contributions.  
Include only positive capital Contributions.  Negative capital contributions should be included with 'Total all non-operating expenses.'</v>
      </c>
      <c r="D35" s="108"/>
      <c r="E35" s="225">
        <f>'Unit Data from Audit Worksheet'!F41</f>
        <v>0</v>
      </c>
      <c r="F35" s="107">
        <f>'Unit Data from Audit Worksheet'!G41</f>
        <v>0</v>
      </c>
      <c r="G35" s="143"/>
      <c r="H35" s="106">
        <f>'Unit Data from Audit Worksheet'!I41</f>
        <v>0</v>
      </c>
      <c r="I35" s="303"/>
      <c r="J35" s="104">
        <v>192</v>
      </c>
      <c r="K35" s="102" t="s">
        <v>123</v>
      </c>
      <c r="L35" s="110">
        <f t="shared" si="4"/>
        <v>0</v>
      </c>
      <c r="N35" s="227"/>
      <c r="P35" s="295"/>
      <c r="R35" s="295" t="b">
        <f t="shared" si="0"/>
        <v>1</v>
      </c>
      <c r="T35" s="216" t="b">
        <f t="shared" si="1"/>
        <v>1</v>
      </c>
      <c r="U35" s="377">
        <f t="shared" si="2"/>
        <v>0</v>
      </c>
    </row>
    <row r="36" spans="1:21" ht="51" x14ac:dyDescent="0.3">
      <c r="A36" s="180">
        <f>'Unit Data from Audit Worksheet'!A42</f>
        <v>365</v>
      </c>
      <c r="B36" s="123" t="str">
        <f>'Unit Data from Audit Worksheet'!C42</f>
        <v>Electric Fund Revenue, Expenses &amp; Changes in Fund Net Position</v>
      </c>
      <c r="C36" s="113" t="str">
        <f>'Unit Data from Audit Worksheet'!D42</f>
        <v>Total Transfers In (From all Funds)</v>
      </c>
      <c r="D36" s="108"/>
      <c r="E36" s="225">
        <f>'Unit Data from Audit Worksheet'!F42</f>
        <v>0</v>
      </c>
      <c r="F36" s="107">
        <f>'Unit Data from Audit Worksheet'!G42</f>
        <v>0</v>
      </c>
      <c r="G36" s="143"/>
      <c r="H36" s="106">
        <f>'Unit Data from Audit Worksheet'!I42</f>
        <v>0</v>
      </c>
      <c r="I36" s="303"/>
      <c r="J36" s="104">
        <v>365</v>
      </c>
      <c r="K36" s="102" t="s">
        <v>124</v>
      </c>
      <c r="L36" s="110">
        <f t="shared" si="4"/>
        <v>0</v>
      </c>
      <c r="N36" s="227"/>
      <c r="P36" s="295"/>
      <c r="R36" s="295" t="b">
        <f t="shared" si="0"/>
        <v>1</v>
      </c>
      <c r="T36" s="216" t="b">
        <f t="shared" si="1"/>
        <v>1</v>
      </c>
      <c r="U36" s="377">
        <f t="shared" si="2"/>
        <v>0</v>
      </c>
    </row>
    <row r="37" spans="1:21" ht="51" x14ac:dyDescent="0.3">
      <c r="A37" s="115">
        <f>'Unit Data from Audit Worksheet'!A43</f>
        <v>366</v>
      </c>
      <c r="B37" s="123" t="str">
        <f>'Unit Data from Audit Worksheet'!C43</f>
        <v>Electric Fund Revenue, Expenses &amp; Changes in Fund Net Position</v>
      </c>
      <c r="C37" s="113" t="str">
        <f>'Unit Data from Audit Worksheet'!D43</f>
        <v>Total Transfers Out (To all funds)</v>
      </c>
      <c r="D37" s="108"/>
      <c r="E37" s="225">
        <f>'Unit Data from Audit Worksheet'!F43</f>
        <v>0</v>
      </c>
      <c r="F37" s="107">
        <f>'Unit Data from Audit Worksheet'!G43</f>
        <v>0</v>
      </c>
      <c r="G37" s="143"/>
      <c r="H37" s="106">
        <f>'Unit Data from Audit Worksheet'!I43</f>
        <v>0</v>
      </c>
      <c r="I37" s="303"/>
      <c r="J37" s="104">
        <v>366</v>
      </c>
      <c r="K37" s="102" t="s">
        <v>296</v>
      </c>
      <c r="L37" s="110">
        <f t="shared" si="4"/>
        <v>0</v>
      </c>
      <c r="N37" s="227"/>
      <c r="P37" s="295"/>
      <c r="R37" s="295" t="b">
        <f t="shared" si="0"/>
        <v>1</v>
      </c>
      <c r="T37" s="216" t="b">
        <f t="shared" si="1"/>
        <v>1</v>
      </c>
      <c r="U37" s="377">
        <f t="shared" si="2"/>
        <v>0</v>
      </c>
    </row>
    <row r="38" spans="1:21" ht="84.75" customHeight="1" x14ac:dyDescent="0.3">
      <c r="A38" s="115">
        <f>'Unit Data from Audit Worksheet'!A44</f>
        <v>53</v>
      </c>
      <c r="B38" s="123" t="str">
        <f>'Unit Data from Audit Worksheet'!C44</f>
        <v>Electric Fund Revenue, Expenses &amp; Changes in Fund Net Position</v>
      </c>
      <c r="C38" s="113" t="str">
        <f>'Unit Data from Audit Worksheet'!D44</f>
        <v>Change in net position - Increase in net position is recorded as a positive and a (decrease) in net position is recorded as a negative.</v>
      </c>
      <c r="D38" s="108"/>
      <c r="E38" s="225">
        <f>'Unit Data from Audit Worksheet'!F44</f>
        <v>0</v>
      </c>
      <c r="F38" s="107">
        <f>'Unit Data from Audit Worksheet'!G44</f>
        <v>0</v>
      </c>
      <c r="G38" s="166">
        <f>+L28-L31+L33-L34+L35+L36-L37-L38</f>
        <v>0</v>
      </c>
      <c r="H38" s="106">
        <f>'Unit Data from Audit Worksheet'!I44</f>
        <v>0</v>
      </c>
      <c r="I38" s="303"/>
      <c r="J38" s="104">
        <v>53</v>
      </c>
      <c r="K38" s="102" t="s">
        <v>42</v>
      </c>
      <c r="L38" s="110">
        <f t="shared" si="4"/>
        <v>0</v>
      </c>
      <c r="N38" s="227"/>
      <c r="O38" s="96"/>
      <c r="P38" s="295"/>
      <c r="Q38" s="117">
        <f>IF(G38&lt;&gt;0,1,0)</f>
        <v>0</v>
      </c>
      <c r="R38" s="295" t="b">
        <f t="shared" si="0"/>
        <v>1</v>
      </c>
      <c r="T38" s="216" t="b">
        <f t="shared" si="1"/>
        <v>1</v>
      </c>
      <c r="U38" s="377">
        <f t="shared" si="2"/>
        <v>0</v>
      </c>
    </row>
    <row r="39" spans="1:21" ht="86.4" x14ac:dyDescent="0.3">
      <c r="A39" s="115">
        <f>'Unit Data from Audit Worksheet'!A45</f>
        <v>378</v>
      </c>
      <c r="B39" s="123" t="str">
        <f>'Unit Data from Audit Worksheet'!C45</f>
        <v>Electric Fund Revenue, Expenses &amp; Changes in Fund Net Position</v>
      </c>
      <c r="C39" s="113" t="str">
        <f>'Unit Data from Audit Worksheet'!D45</f>
        <v>Increases or (decreases) to beginning electric net position due to rounding, prior period adjustments and restatements.  Increase amounts to beginning net position should be entered as a positive amount and (decreases) should be entered as a negative amount.</v>
      </c>
      <c r="D39" s="108"/>
      <c r="E39" s="225">
        <f>'Unit Data from Audit Worksheet'!F45</f>
        <v>0</v>
      </c>
      <c r="F39" s="107" t="e">
        <f>'Unit Data from Audit Worksheet'!G45</f>
        <v>#N/A</v>
      </c>
      <c r="G39" s="166" t="e">
        <f>L26-L38-L39-O26</f>
        <v>#N/A</v>
      </c>
      <c r="H39" s="106">
        <f>'Unit Data from Audit Worksheet'!I45</f>
        <v>0</v>
      </c>
      <c r="I39" s="303"/>
      <c r="J39" s="104">
        <v>378</v>
      </c>
      <c r="K39" s="102" t="s">
        <v>51</v>
      </c>
      <c r="L39" s="110">
        <f t="shared" si="4"/>
        <v>0</v>
      </c>
      <c r="N39" s="227"/>
      <c r="O39" s="96"/>
      <c r="P39" s="295"/>
      <c r="Q39" s="117" t="e">
        <f>IF(G39&lt;&gt;0,1,0)</f>
        <v>#N/A</v>
      </c>
      <c r="R39" s="295" t="b">
        <f t="shared" si="0"/>
        <v>1</v>
      </c>
      <c r="T39" s="216" t="b">
        <f t="shared" si="1"/>
        <v>1</v>
      </c>
      <c r="U39" s="377">
        <f t="shared" si="2"/>
        <v>0</v>
      </c>
    </row>
    <row r="40" spans="1:21" ht="30.6" x14ac:dyDescent="0.3">
      <c r="A40" s="115">
        <f>'Unit Data from Audit Worksheet'!A48</f>
        <v>55</v>
      </c>
      <c r="B40" s="123" t="str">
        <f>'Unit Data from Audit Worksheet'!C48</f>
        <v>Electric Fund Cash Flow Statement</v>
      </c>
      <c r="C40" s="113" t="str">
        <f>'Unit Data from Audit Worksheet'!D48</f>
        <v>Cash flow from operating activities - (enter negative cash flows as negative)</v>
      </c>
      <c r="D40" s="108"/>
      <c r="E40" s="225">
        <f>'Unit Data from Audit Worksheet'!F48</f>
        <v>0</v>
      </c>
      <c r="F40" s="107">
        <f>'Unit Data from Audit Worksheet'!G48</f>
        <v>0</v>
      </c>
      <c r="G40" s="143"/>
      <c r="H40" s="106">
        <f>'Unit Data from Audit Worksheet'!I48</f>
        <v>0</v>
      </c>
      <c r="I40" s="303"/>
      <c r="J40" s="104">
        <v>55</v>
      </c>
      <c r="K40" s="102" t="s">
        <v>125</v>
      </c>
      <c r="L40" s="110">
        <f t="shared" si="4"/>
        <v>0</v>
      </c>
      <c r="N40" s="227"/>
      <c r="P40" s="295"/>
      <c r="R40" s="295" t="b">
        <f t="shared" si="0"/>
        <v>1</v>
      </c>
      <c r="T40" s="216" t="b">
        <f t="shared" si="1"/>
        <v>1</v>
      </c>
      <c r="U40" s="377">
        <f t="shared" si="2"/>
        <v>0</v>
      </c>
    </row>
    <row r="41" spans="1:21" ht="43.2" x14ac:dyDescent="0.3">
      <c r="A41" s="115">
        <f>'Unit Data from Audit Worksheet'!A49</f>
        <v>101</v>
      </c>
      <c r="B41" s="123" t="str">
        <f>'Unit Data from Audit Worksheet'!C49</f>
        <v>Electric Fund Cash Flow Statement</v>
      </c>
      <c r="C41" s="113" t="str">
        <f>'Unit Data from Audit Worksheet'!D49</f>
        <v>Total Capital outlay.  
Include acquisition and construction of capital assets.</v>
      </c>
      <c r="D41" s="108"/>
      <c r="E41" s="225">
        <f>'Unit Data from Audit Worksheet'!F49</f>
        <v>0</v>
      </c>
      <c r="F41" s="107">
        <f>'Unit Data from Audit Worksheet'!G49</f>
        <v>0</v>
      </c>
      <c r="G41" s="143"/>
      <c r="H41" s="106">
        <f>'Unit Data from Audit Worksheet'!I49</f>
        <v>0</v>
      </c>
      <c r="I41" s="303"/>
      <c r="J41" s="104">
        <v>101</v>
      </c>
      <c r="K41" s="102" t="s">
        <v>126</v>
      </c>
      <c r="L41" s="110">
        <f t="shared" si="4"/>
        <v>0</v>
      </c>
      <c r="N41" s="227"/>
      <c r="P41" s="295"/>
      <c r="R41" s="295" t="b">
        <f t="shared" si="0"/>
        <v>1</v>
      </c>
      <c r="T41" s="216" t="b">
        <f t="shared" si="1"/>
        <v>1</v>
      </c>
      <c r="U41" s="377">
        <f t="shared" si="2"/>
        <v>0</v>
      </c>
    </row>
    <row r="42" spans="1:21" ht="43.2" x14ac:dyDescent="0.3">
      <c r="A42" s="115">
        <f>'Unit Data from Audit Worksheet'!A50</f>
        <v>100</v>
      </c>
      <c r="B42" s="123" t="str">
        <f>'Unit Data from Audit Worksheet'!C50</f>
        <v>Electric Fund Cash Flow Statement</v>
      </c>
      <c r="C42" s="113" t="str">
        <f>'Unit Data from Audit Worksheet'!D50</f>
        <v>Principal paid on long-term debt.  Amount should be reduced by principal payments for debt refunding.</v>
      </c>
      <c r="D42" s="108"/>
      <c r="E42" s="225">
        <f>'Unit Data from Audit Worksheet'!F50</f>
        <v>0</v>
      </c>
      <c r="F42" s="107">
        <f>'Unit Data from Audit Worksheet'!G50</f>
        <v>0</v>
      </c>
      <c r="G42" s="143"/>
      <c r="H42" s="106">
        <f>'Unit Data from Audit Worksheet'!I50</f>
        <v>0</v>
      </c>
      <c r="I42" s="303"/>
      <c r="J42" s="104">
        <v>100</v>
      </c>
      <c r="K42" s="102" t="s">
        <v>127</v>
      </c>
      <c r="L42" s="110">
        <f t="shared" si="4"/>
        <v>0</v>
      </c>
      <c r="N42" s="227"/>
      <c r="P42" s="295"/>
      <c r="R42" s="295" t="b">
        <f t="shared" si="0"/>
        <v>1</v>
      </c>
      <c r="T42" s="216" t="b">
        <f t="shared" si="1"/>
        <v>1</v>
      </c>
      <c r="U42" s="377">
        <f t="shared" si="2"/>
        <v>0</v>
      </c>
    </row>
    <row r="43" spans="1:21" s="114" customFormat="1" ht="76.5" customHeight="1" x14ac:dyDescent="0.3">
      <c r="A43" s="115">
        <f>'Unit Data from Audit Worksheet'!A53</f>
        <v>527</v>
      </c>
      <c r="B43" s="123" t="str">
        <f>'Unit Data from Audit Worksheet'!C53</f>
        <v>Electric Assets</v>
      </c>
      <c r="C43" s="127" t="str">
        <f>'Unit Data from Audit Worksheet'!D53</f>
        <v>Total Assets Gross value not being depreciated for Electric Fund</v>
      </c>
      <c r="D43" s="108"/>
      <c r="E43" s="225">
        <f>'Unit Data from Audit Worksheet'!F53</f>
        <v>0</v>
      </c>
      <c r="F43" s="107">
        <f>'Unit Data from Audit Worksheet'!G53</f>
        <v>0</v>
      </c>
      <c r="G43" s="143"/>
      <c r="H43" s="106">
        <f>'Unit Data from Audit Worksheet'!I53</f>
        <v>0</v>
      </c>
      <c r="I43" s="303"/>
      <c r="J43" s="104">
        <v>527</v>
      </c>
      <c r="K43" s="130" t="s">
        <v>149</v>
      </c>
      <c r="L43" s="110">
        <f t="shared" si="4"/>
        <v>0</v>
      </c>
      <c r="N43" s="227"/>
      <c r="P43" s="295"/>
      <c r="Q43" s="117"/>
      <c r="R43" s="295" t="b">
        <f t="shared" si="0"/>
        <v>1</v>
      </c>
      <c r="T43" s="216" t="b">
        <f t="shared" si="1"/>
        <v>1</v>
      </c>
      <c r="U43" s="377">
        <f t="shared" si="2"/>
        <v>0</v>
      </c>
    </row>
    <row r="44" spans="1:21" s="114" customFormat="1" ht="76.5" customHeight="1" x14ac:dyDescent="0.3">
      <c r="A44" s="115">
        <f>'Unit Data from Audit Worksheet'!A54</f>
        <v>356</v>
      </c>
      <c r="B44" s="123" t="str">
        <f>'Unit Data from Audit Worksheet'!C54</f>
        <v>Electric Assets</v>
      </c>
      <c r="C44" s="127" t="str">
        <f>'Unit Data from Audit Worksheet'!D54</f>
        <v>Total Assets Gross value of assets being depreciated for Electric Fund</v>
      </c>
      <c r="D44" s="108"/>
      <c r="E44" s="225">
        <f>'Unit Data from Audit Worksheet'!F54</f>
        <v>0</v>
      </c>
      <c r="F44" s="107">
        <f>'Unit Data from Audit Worksheet'!G54</f>
        <v>0</v>
      </c>
      <c r="G44" s="143"/>
      <c r="H44" s="106">
        <f>'Unit Data from Audit Worksheet'!I54</f>
        <v>0</v>
      </c>
      <c r="I44" s="303"/>
      <c r="J44" s="104">
        <v>356</v>
      </c>
      <c r="K44" s="163" t="s">
        <v>301</v>
      </c>
      <c r="L44" s="110">
        <f t="shared" si="4"/>
        <v>0</v>
      </c>
      <c r="N44" s="227"/>
      <c r="P44" s="295"/>
      <c r="Q44" s="117"/>
      <c r="R44" s="295" t="b">
        <f t="shared" si="0"/>
        <v>1</v>
      </c>
      <c r="T44" s="216" t="b">
        <f t="shared" si="1"/>
        <v>1</v>
      </c>
      <c r="U44" s="377">
        <f t="shared" si="2"/>
        <v>0</v>
      </c>
    </row>
    <row r="45" spans="1:21" s="114" customFormat="1" ht="76.5" customHeight="1" x14ac:dyDescent="0.3">
      <c r="A45" s="115">
        <f>'Unit Data from Audit Worksheet'!A55</f>
        <v>357</v>
      </c>
      <c r="B45" s="123" t="str">
        <f>'Unit Data from Audit Worksheet'!C55</f>
        <v>Electric Accumulated Depreciation</v>
      </c>
      <c r="C45" s="127" t="str">
        <f>'Unit Data from Audit Worksheet'!D55</f>
        <v>Total accumulated depreciation for Electric Fund assets</v>
      </c>
      <c r="D45" s="108"/>
      <c r="E45" s="225">
        <f>'Unit Data from Audit Worksheet'!F55</f>
        <v>0</v>
      </c>
      <c r="F45" s="107">
        <f>'Unit Data from Audit Worksheet'!G55</f>
        <v>0</v>
      </c>
      <c r="G45" s="143"/>
      <c r="H45" s="106">
        <f>'Unit Data from Audit Worksheet'!I55</f>
        <v>0</v>
      </c>
      <c r="I45" s="303"/>
      <c r="J45" s="104">
        <v>357</v>
      </c>
      <c r="K45" s="129" t="s">
        <v>302</v>
      </c>
      <c r="L45" s="110">
        <f t="shared" si="4"/>
        <v>0</v>
      </c>
      <c r="N45" s="227"/>
      <c r="P45" s="295"/>
      <c r="Q45" s="117"/>
      <c r="R45" s="295" t="b">
        <f t="shared" si="0"/>
        <v>1</v>
      </c>
      <c r="T45" s="216" t="b">
        <f t="shared" si="1"/>
        <v>1</v>
      </c>
      <c r="U45" s="377">
        <f t="shared" si="2"/>
        <v>0</v>
      </c>
    </row>
    <row r="46" spans="1:21" s="216" customFormat="1" ht="144" customHeight="1" x14ac:dyDescent="0.3">
      <c r="A46" s="180">
        <f>'Unit Data from Audit Worksheet'!A57</f>
        <v>622</v>
      </c>
      <c r="B46" s="123" t="str">
        <f>'Unit Data from Audit Worksheet'!C57</f>
        <v>FS., Pension note or RSI</v>
      </c>
      <c r="C46" s="179" t="str">
        <f>'Unit Data from Audit Worksheet'!D57</f>
        <v xml:space="preserve">Unit's Share of Net Pension Liability ($s)
- unit of government is a participating employer in the State's TSERS (Teachers' and State Employees' Retirement System) or the LGERS (Local Governmental Employees' Retirement System).  </v>
      </c>
      <c r="D46" s="108"/>
      <c r="E46" s="225">
        <f>'Unit Data from Audit Worksheet'!F57</f>
        <v>0</v>
      </c>
      <c r="F46" s="107">
        <f>'Unit Data from Audit Worksheet'!G57</f>
        <v>0</v>
      </c>
      <c r="G46" s="143"/>
      <c r="H46" s="106"/>
      <c r="I46" s="303"/>
      <c r="J46" s="104">
        <v>622</v>
      </c>
      <c r="K46" s="129" t="s">
        <v>562</v>
      </c>
      <c r="L46" s="136">
        <f t="shared" si="4"/>
        <v>0</v>
      </c>
      <c r="N46" s="227"/>
      <c r="P46" s="295"/>
      <c r="Q46" s="181"/>
      <c r="R46" s="295" t="b">
        <f t="shared" si="0"/>
        <v>1</v>
      </c>
      <c r="T46" s="216" t="b">
        <f t="shared" si="1"/>
        <v>1</v>
      </c>
      <c r="U46" s="377">
        <f t="shared" si="2"/>
        <v>0</v>
      </c>
    </row>
    <row r="47" spans="1:21" s="216" customFormat="1" ht="256.5" customHeight="1" x14ac:dyDescent="0.3">
      <c r="A47" s="115">
        <f>'Unit Data from Audit Worksheet'!A58</f>
        <v>577</v>
      </c>
      <c r="B47" s="123" t="str">
        <f>'Unit Data from Audit Worksheet'!C58</f>
        <v>Pension Notes</v>
      </c>
      <c r="C47" s="127" t="str">
        <f>'Unit Data from Audit Worksheet'!D58</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47" s="108"/>
      <c r="E47" s="228">
        <f>'Unit Data from Audit Worksheet'!F58</f>
        <v>0</v>
      </c>
      <c r="F47" s="107" t="str">
        <f>'Unit Data from Audit Worksheet'!G58</f>
        <v xml:space="preserve"> </v>
      </c>
      <c r="G47" s="143"/>
      <c r="H47" s="106">
        <f>'Unit Data from Audit Worksheet'!I58</f>
        <v>0</v>
      </c>
      <c r="I47" s="303"/>
      <c r="J47" s="104">
        <v>577</v>
      </c>
      <c r="K47" s="169" t="s">
        <v>319</v>
      </c>
      <c r="L47" s="220" t="str">
        <f>IF(E47="Yes",1,IF(E47="No",2,""))</f>
        <v/>
      </c>
      <c r="N47" s="227"/>
      <c r="P47" s="295"/>
      <c r="Q47" s="181"/>
      <c r="R47" s="295" t="b">
        <f t="shared" si="0"/>
        <v>1</v>
      </c>
      <c r="U47" s="377" t="e">
        <f t="shared" si="2"/>
        <v>#VALUE!</v>
      </c>
    </row>
    <row r="48" spans="1:21" s="4" customFormat="1" ht="144" x14ac:dyDescent="0.3">
      <c r="A48" s="133">
        <f>'Unit Data from Audit Worksheet'!A59</f>
        <v>547</v>
      </c>
      <c r="B48" s="111" t="str">
        <f>'Unit Data from Audit Worksheet'!C59</f>
        <v>OPEB Note</v>
      </c>
      <c r="C48" s="111" t="str">
        <f>'Unit Data from Audit Worksheet'!D59</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48" s="108"/>
      <c r="E48" s="225">
        <f>'Unit Data from Audit Worksheet'!F59</f>
        <v>0</v>
      </c>
      <c r="F48" s="107" t="str">
        <f>'Unit Data from Audit Worksheet'!G59</f>
        <v>Please answer this question</v>
      </c>
      <c r="G48" s="143"/>
      <c r="H48" s="106">
        <f>'Unit Data from Audit Worksheet'!I59</f>
        <v>0</v>
      </c>
      <c r="I48" s="303"/>
      <c r="J48" s="104">
        <v>547</v>
      </c>
      <c r="K48" s="134" t="s">
        <v>298</v>
      </c>
      <c r="L48" s="110">
        <f t="shared" si="4"/>
        <v>0</v>
      </c>
      <c r="M48" s="50"/>
      <c r="N48" s="227"/>
      <c r="P48" s="295"/>
      <c r="Q48" s="151"/>
      <c r="R48" s="295" t="b">
        <f t="shared" si="0"/>
        <v>1</v>
      </c>
      <c r="T48" s="216" t="b">
        <f t="shared" si="1"/>
        <v>1</v>
      </c>
      <c r="U48" s="377">
        <f t="shared" si="2"/>
        <v>0</v>
      </c>
    </row>
    <row r="49" spans="1:21" s="176" customFormat="1" ht="118.5" customHeight="1" x14ac:dyDescent="0.3">
      <c r="A49" s="415">
        <f>'Unit Data from Audit Worksheet'!A60</f>
        <v>659</v>
      </c>
      <c r="B49" s="237" t="str">
        <f>'Unit Data from Audit Worksheet'!C60</f>
        <v>OPEB
 Note or RSI</v>
      </c>
      <c r="C49" s="237" t="str">
        <f>'Unit Data from Audit Worksheet'!D60</f>
        <v>Total OPEB benefits - total OPEB liability
If you do not provide benefit, please enter 0</v>
      </c>
      <c r="D49" s="108"/>
      <c r="E49" s="225">
        <f>'Unit Data from Audit Worksheet'!F60</f>
        <v>0</v>
      </c>
      <c r="F49" s="370" t="str">
        <f>'Unit Data from Audit Worksheet'!G60</f>
        <v>Please do not leave blank</v>
      </c>
      <c r="G49" s="378" t="s">
        <v>611</v>
      </c>
      <c r="H49" s="215">
        <f>'Unit Data from Audit Worksheet'!I60</f>
        <v>0</v>
      </c>
      <c r="I49" s="303"/>
      <c r="J49" s="421">
        <v>659</v>
      </c>
      <c r="K49" s="237" t="s">
        <v>600</v>
      </c>
      <c r="L49" s="231">
        <f t="shared" si="4"/>
        <v>0</v>
      </c>
      <c r="M49" s="177"/>
      <c r="N49" s="227"/>
      <c r="P49" s="295"/>
      <c r="Q49" s="178"/>
      <c r="R49" s="295" t="b">
        <f t="shared" si="0"/>
        <v>1</v>
      </c>
      <c r="T49" s="216" t="b">
        <f t="shared" si="1"/>
        <v>1</v>
      </c>
      <c r="U49" s="377">
        <f t="shared" si="2"/>
        <v>0</v>
      </c>
    </row>
    <row r="50" spans="1:21" s="176" customFormat="1" ht="118.5" customHeight="1" x14ac:dyDescent="0.3">
      <c r="A50" s="415">
        <f>'Unit Data from Audit Worksheet'!A61</f>
        <v>660</v>
      </c>
      <c r="B50" s="237" t="str">
        <f>'Unit Data from Audit Worksheet'!C61</f>
        <v>OPEB
 Note or RSI</v>
      </c>
      <c r="C50" s="237" t="str">
        <f>'Unit Data from Audit Worksheet'!D61</f>
        <v>Total OPEB benefits- OPEB plan fiduciary net position
If no fiduciary net position, enter 0</v>
      </c>
      <c r="D50" s="108"/>
      <c r="E50" s="225">
        <f>'Unit Data from Audit Worksheet'!F61</f>
        <v>0</v>
      </c>
      <c r="F50" s="370" t="str">
        <f>'Unit Data from Audit Worksheet'!G61</f>
        <v>Please do not leave blank</v>
      </c>
      <c r="G50" s="378" t="s">
        <v>611</v>
      </c>
      <c r="H50" s="215">
        <f>'Unit Data from Audit Worksheet'!I61</f>
        <v>0</v>
      </c>
      <c r="I50" s="303"/>
      <c r="J50" s="226">
        <v>660</v>
      </c>
      <c r="K50" s="218" t="s">
        <v>601</v>
      </c>
      <c r="L50" s="231">
        <f t="shared" si="4"/>
        <v>0</v>
      </c>
      <c r="M50" s="177"/>
      <c r="N50" s="227"/>
      <c r="P50" s="295"/>
      <c r="Q50" s="178"/>
      <c r="R50" s="295" t="b">
        <f t="shared" si="0"/>
        <v>1</v>
      </c>
      <c r="T50" s="216" t="b">
        <f t="shared" si="1"/>
        <v>1</v>
      </c>
      <c r="U50" s="377">
        <f t="shared" si="2"/>
        <v>0</v>
      </c>
    </row>
    <row r="51" spans="1:21" s="176" customFormat="1" ht="125.25" customHeight="1" x14ac:dyDescent="0.3">
      <c r="A51" s="415">
        <f>'Unit Data from Audit Worksheet'!A62</f>
        <v>661</v>
      </c>
      <c r="B51" s="237" t="str">
        <f>'Unit Data from Audit Worksheet'!C62</f>
        <v>OPEB
RSI</v>
      </c>
      <c r="C51" s="237" t="str">
        <f>'Unit Data from Audit Worksheet'!D62</f>
        <v>Total OPEB benefits - What is the plan’s fiduciary net position as a percentage of the total OPEB liability?  Please enter as percentage value; for example, 83.5% should be entered as 83.5.  If assets have not been set aside in a trust, please enter 0.0</v>
      </c>
      <c r="D51" s="108"/>
      <c r="E51" s="230">
        <f>'Unit Data from Audit Worksheet'!F62</f>
        <v>0</v>
      </c>
      <c r="F51" s="370" t="str">
        <f>'Unit Data from Audit Worksheet'!G62</f>
        <v xml:space="preserve">Please do not leave blank </v>
      </c>
      <c r="G51" s="378" t="s">
        <v>611</v>
      </c>
      <c r="H51" s="416">
        <f>ROUND(IFERROR((L50/L49)*100,0),1)</f>
        <v>0</v>
      </c>
      <c r="I51" s="303"/>
      <c r="J51" s="226">
        <v>661</v>
      </c>
      <c r="K51" s="237" t="s">
        <v>602</v>
      </c>
      <c r="L51" s="422">
        <f t="shared" si="4"/>
        <v>0</v>
      </c>
      <c r="M51" s="177"/>
      <c r="N51" s="227"/>
      <c r="P51" s="295"/>
      <c r="Q51" s="217">
        <f>IF(H51=L51,0,1)</f>
        <v>0</v>
      </c>
      <c r="R51" s="295" t="b">
        <f t="shared" si="0"/>
        <v>1</v>
      </c>
      <c r="T51" s="216" t="b">
        <f t="shared" si="1"/>
        <v>1</v>
      </c>
      <c r="U51" s="377">
        <f t="shared" si="2"/>
        <v>0</v>
      </c>
    </row>
    <row r="52" spans="1:21" s="114" customFormat="1" ht="105" customHeight="1" x14ac:dyDescent="0.3">
      <c r="A52" s="180">
        <f>'Unit Data from Audit Worksheet'!A65</f>
        <v>620</v>
      </c>
      <c r="B52" s="123"/>
      <c r="C52" s="179" t="str">
        <f>'Unit Data from Audit Worksheet'!D65</f>
        <v>Do you expect to issue debt requiring LGC approval within 12 months from the date that the audit is submitted - select "1" for yes and "2" for no</v>
      </c>
      <c r="D52" s="108"/>
      <c r="E52" s="228">
        <f>'Unit Data from Audit Worksheet'!F65</f>
        <v>0</v>
      </c>
      <c r="F52" s="107" t="str">
        <f>'Unit Data from Audit Worksheet'!G65</f>
        <v>Please answer this question</v>
      </c>
      <c r="G52" s="143"/>
      <c r="H52" s="106">
        <f>'Unit Data from Audit Worksheet'!I65</f>
        <v>0</v>
      </c>
      <c r="I52" s="303"/>
      <c r="J52" s="236">
        <v>620</v>
      </c>
      <c r="K52" s="235" t="s">
        <v>345</v>
      </c>
      <c r="L52" s="433">
        <f t="shared" si="4"/>
        <v>0</v>
      </c>
      <c r="N52" s="227"/>
      <c r="P52" s="295"/>
      <c r="Q52" s="117"/>
      <c r="R52" s="295" t="b">
        <f t="shared" si="0"/>
        <v>1</v>
      </c>
      <c r="T52" s="216" t="b">
        <f t="shared" si="1"/>
        <v>1</v>
      </c>
      <c r="U52" s="377">
        <f t="shared" si="2"/>
        <v>0</v>
      </c>
    </row>
    <row r="53" spans="1:21" s="295" customFormat="1" ht="51.75" customHeight="1" x14ac:dyDescent="0.3">
      <c r="A53" s="280"/>
      <c r="B53" s="281"/>
      <c r="C53" s="282"/>
      <c r="D53" s="283"/>
      <c r="E53" s="284"/>
      <c r="F53" s="285"/>
      <c r="G53" s="286"/>
      <c r="H53" s="287"/>
      <c r="I53" s="303"/>
      <c r="J53" s="417">
        <v>995</v>
      </c>
      <c r="K53" s="411" t="s">
        <v>150</v>
      </c>
      <c r="L53" s="412" t="e">
        <f>HLOOKUP('Unit Data from Audit Worksheet'!$D$2,'2019 Data'!$D$1:$G$231,200,FALSE)</f>
        <v>#N/A</v>
      </c>
      <c r="N53" s="300"/>
      <c r="Q53" s="299"/>
      <c r="R53" s="295" t="b">
        <f t="shared" si="0"/>
        <v>0</v>
      </c>
      <c r="U53" s="377" t="e">
        <f t="shared" si="2"/>
        <v>#N/A</v>
      </c>
    </row>
    <row r="54" spans="1:21" s="260" customFormat="1" ht="29.25" customHeight="1" x14ac:dyDescent="0.3">
      <c r="A54" s="280"/>
      <c r="B54" s="281"/>
      <c r="C54" s="282"/>
      <c r="D54" s="283"/>
      <c r="E54" s="284"/>
      <c r="F54" s="285"/>
      <c r="G54" s="286"/>
      <c r="H54" s="287"/>
      <c r="I54" s="303"/>
      <c r="J54" s="410">
        <v>996</v>
      </c>
      <c r="K54" s="411" t="s">
        <v>151</v>
      </c>
      <c r="L54" s="412" t="e">
        <f>HLOOKUP('Unit Data from Audit Worksheet'!$D$2,'2019 Data'!$D$1:$G$231,201,FALSE)</f>
        <v>#N/A</v>
      </c>
      <c r="N54" s="264"/>
      <c r="P54" s="295"/>
      <c r="Q54" s="262"/>
      <c r="R54" s="295" t="b">
        <f t="shared" si="0"/>
        <v>0</v>
      </c>
      <c r="U54" s="377" t="e">
        <f t="shared" si="2"/>
        <v>#N/A</v>
      </c>
    </row>
    <row r="55" spans="1:21" s="260" customFormat="1" ht="31.5" customHeight="1" x14ac:dyDescent="0.3">
      <c r="A55" s="280"/>
      <c r="B55" s="281"/>
      <c r="C55" s="282"/>
      <c r="D55" s="283"/>
      <c r="E55" s="284"/>
      <c r="F55" s="285"/>
      <c r="G55" s="286"/>
      <c r="H55" s="287"/>
      <c r="I55" s="303"/>
      <c r="J55" s="410">
        <v>998</v>
      </c>
      <c r="K55" s="411" t="s">
        <v>152</v>
      </c>
      <c r="L55" s="413" t="e">
        <f>HLOOKUP('Unit Data from Audit Worksheet'!$D$2,'2019 Data'!$D$1:$G$231,202,FALSE)</f>
        <v>#N/A</v>
      </c>
      <c r="N55" s="264"/>
      <c r="P55" s="295"/>
      <c r="Q55" s="262"/>
      <c r="R55" s="295" t="b">
        <f t="shared" si="0"/>
        <v>0</v>
      </c>
      <c r="U55" s="377" t="e">
        <f t="shared" si="2"/>
        <v>#N/A</v>
      </c>
    </row>
    <row r="56" spans="1:21" s="295" customFormat="1" ht="20.25" customHeight="1" x14ac:dyDescent="0.3">
      <c r="A56" s="280"/>
      <c r="B56" s="281"/>
      <c r="C56" s="282"/>
      <c r="D56" s="283"/>
      <c r="E56" s="284"/>
      <c r="F56" s="285"/>
      <c r="G56" s="286"/>
      <c r="H56" s="287"/>
      <c r="I56" s="303"/>
      <c r="J56" s="292"/>
      <c r="K56" s="291"/>
      <c r="L56" s="290"/>
      <c r="N56" s="300"/>
      <c r="Q56" s="299"/>
      <c r="R56" s="295" t="b">
        <f t="shared" si="0"/>
        <v>1</v>
      </c>
      <c r="U56" s="377">
        <f t="shared" si="2"/>
        <v>0</v>
      </c>
    </row>
    <row r="57" spans="1:21" s="260" customFormat="1" ht="105" customHeight="1" x14ac:dyDescent="0.3">
      <c r="A57" s="180">
        <f>'Unit Data from Audit Worksheet'!A67</f>
        <v>947</v>
      </c>
      <c r="B57" s="123"/>
      <c r="C57" s="179" t="str">
        <f>'Unit Data from Audit Worksheet'!D67</f>
        <v>First name of finance officer or interim finance officer (please enter “vacant” for first or last name if the position is currently vacant)</v>
      </c>
      <c r="D57" s="283"/>
      <c r="E57" s="434">
        <f>'Unit Data from Audit Worksheet'!F67</f>
        <v>0</v>
      </c>
      <c r="F57" s="107" t="str">
        <f>'Unit Data from Audit Worksheet'!G67</f>
        <v>Please do not leave blank</v>
      </c>
      <c r="G57" s="143"/>
      <c r="H57" s="106"/>
      <c r="I57" s="303"/>
      <c r="J57" s="236">
        <v>947</v>
      </c>
      <c r="K57" s="418" t="s">
        <v>582</v>
      </c>
      <c r="L57" s="451">
        <f t="shared" ref="L57:L69" si="5">IF(D57="",E57,D57)</f>
        <v>0</v>
      </c>
      <c r="N57" s="264"/>
      <c r="P57" s="295"/>
      <c r="Q57" s="419">
        <f>IF(L57=0,1,0)</f>
        <v>1</v>
      </c>
      <c r="R57" s="295" t="b">
        <f t="shared" si="0"/>
        <v>1</v>
      </c>
      <c r="U57" s="377">
        <f t="shared" si="2"/>
        <v>0</v>
      </c>
    </row>
    <row r="58" spans="1:21" s="260" customFormat="1" ht="105" customHeight="1" x14ac:dyDescent="0.3">
      <c r="A58" s="180">
        <f>'Unit Data from Audit Worksheet'!A68</f>
        <v>948</v>
      </c>
      <c r="B58" s="123"/>
      <c r="C58" s="179" t="str">
        <f>'Unit Data from Audit Worksheet'!D68</f>
        <v>Last name of finance officer or interim finance officer (please enter “vacant” for first or last name if the position is currently vacant)</v>
      </c>
      <c r="D58" s="283"/>
      <c r="E58" s="434">
        <f>'Unit Data from Audit Worksheet'!F68</f>
        <v>0</v>
      </c>
      <c r="F58" s="107" t="str">
        <f>'Unit Data from Audit Worksheet'!G68</f>
        <v>Please do not leave blank</v>
      </c>
      <c r="G58" s="143"/>
      <c r="H58" s="106"/>
      <c r="I58" s="303"/>
      <c r="J58" s="236">
        <v>948</v>
      </c>
      <c r="K58" s="418" t="s">
        <v>584</v>
      </c>
      <c r="L58" s="451">
        <f t="shared" si="5"/>
        <v>0</v>
      </c>
      <c r="N58" s="264"/>
      <c r="P58" s="295"/>
      <c r="Q58" s="419">
        <f t="shared" ref="Q58:Q69" si="6">IF(L58=0,1,0)</f>
        <v>1</v>
      </c>
      <c r="R58" s="295" t="b">
        <f t="shared" si="0"/>
        <v>1</v>
      </c>
      <c r="U58" s="377">
        <f t="shared" si="2"/>
        <v>0</v>
      </c>
    </row>
    <row r="59" spans="1:21" s="260" customFormat="1" ht="105" customHeight="1" x14ac:dyDescent="0.3">
      <c r="A59" s="180">
        <f>'Unit Data from Audit Worksheet'!A69</f>
        <v>949</v>
      </c>
      <c r="B59" s="123"/>
      <c r="C59" s="179" t="str">
        <f>'Unit Data from Audit Worksheet'!D69</f>
        <v>Is the finance officer serving in a permanent role or an interim role? (permanent/interim/vacant)</v>
      </c>
      <c r="D59" s="283"/>
      <c r="E59" s="434">
        <f>'Unit Data from Audit Worksheet'!F69</f>
        <v>0</v>
      </c>
      <c r="F59" s="107" t="str">
        <f>'Unit Data from Audit Worksheet'!G69</f>
        <v>Please do not leave blank</v>
      </c>
      <c r="G59" s="143"/>
      <c r="H59" s="106"/>
      <c r="I59" s="303"/>
      <c r="J59" s="236">
        <v>949</v>
      </c>
      <c r="K59" s="418" t="s">
        <v>585</v>
      </c>
      <c r="L59" s="451">
        <f t="shared" si="5"/>
        <v>0</v>
      </c>
      <c r="N59" s="264"/>
      <c r="P59" s="295"/>
      <c r="Q59" s="419">
        <f t="shared" si="6"/>
        <v>1</v>
      </c>
      <c r="R59" s="295" t="b">
        <f t="shared" si="0"/>
        <v>1</v>
      </c>
      <c r="U59" s="377">
        <f t="shared" si="2"/>
        <v>0</v>
      </c>
    </row>
    <row r="60" spans="1:21" s="260" customFormat="1" ht="105" customHeight="1" x14ac:dyDescent="0.3">
      <c r="A60" s="180">
        <f>'Unit Data from Audit Worksheet'!A70</f>
        <v>950</v>
      </c>
      <c r="B60" s="123"/>
      <c r="C60" s="179" t="str">
        <f>'Unit Data from Audit Worksheet'!D70</f>
        <v>Has the finance officer been formally appointed by the local government, public authority, or designated official?  (Y/N)</v>
      </c>
      <c r="D60" s="283"/>
      <c r="E60" s="434">
        <f>'Unit Data from Audit Worksheet'!F70</f>
        <v>0</v>
      </c>
      <c r="F60" s="107" t="str">
        <f>'Unit Data from Audit Worksheet'!G70</f>
        <v>Please do not leave blank</v>
      </c>
      <c r="G60" s="143"/>
      <c r="H60" s="106"/>
      <c r="I60" s="303"/>
      <c r="J60" s="236">
        <v>950</v>
      </c>
      <c r="K60" s="418" t="s">
        <v>587</v>
      </c>
      <c r="L60" s="451">
        <f t="shared" si="5"/>
        <v>0</v>
      </c>
      <c r="N60" s="264"/>
      <c r="P60" s="295"/>
      <c r="Q60" s="419">
        <f t="shared" si="6"/>
        <v>1</v>
      </c>
      <c r="R60" s="295" t="b">
        <f t="shared" si="0"/>
        <v>1</v>
      </c>
      <c r="U60" s="377">
        <f t="shared" si="2"/>
        <v>0</v>
      </c>
    </row>
    <row r="61" spans="1:21" s="260" customFormat="1" ht="118.5" customHeight="1" x14ac:dyDescent="0.3">
      <c r="A61" s="180">
        <f>'Unit Data from Audit Worksheet'!A71</f>
        <v>952</v>
      </c>
      <c r="B61" s="123"/>
      <c r="C61" s="179" t="str">
        <f>'Unit Data from Audit Worksheet'!D71</f>
        <v>Date on which the local government, public authority, or designated official appointed the finance officer? (If the date of appointment by the board is difficult to find you may enter January 1 and the year)       Date Format MM/DD/YYYY</v>
      </c>
      <c r="D61" s="424"/>
      <c r="E61" s="435">
        <f>'Unit Data from Audit Worksheet'!F71</f>
        <v>0</v>
      </c>
      <c r="F61" s="107" t="str">
        <f>'Unit Data from Audit Worksheet'!G71</f>
        <v>Please do not leave blank</v>
      </c>
      <c r="G61" s="143"/>
      <c r="H61" s="106"/>
      <c r="I61" s="303"/>
      <c r="J61" s="236">
        <v>952</v>
      </c>
      <c r="K61" s="418" t="s">
        <v>603</v>
      </c>
      <c r="L61" s="452">
        <f t="shared" si="5"/>
        <v>0</v>
      </c>
      <c r="N61" s="264"/>
      <c r="P61" s="295"/>
      <c r="Q61" s="419">
        <f t="shared" si="6"/>
        <v>1</v>
      </c>
      <c r="R61" s="295" t="b">
        <f t="shared" si="0"/>
        <v>1</v>
      </c>
      <c r="U61" s="377">
        <f t="shared" si="2"/>
        <v>0</v>
      </c>
    </row>
    <row r="62" spans="1:21" s="260" customFormat="1" ht="133.5" customHeight="1" x14ac:dyDescent="0.3">
      <c r="A62" s="180">
        <f>'Unit Data from Audit Worksheet'!A72</f>
        <v>954</v>
      </c>
      <c r="B62" s="123"/>
      <c r="C62" s="179" t="str">
        <f>'Unit Data from Audit Worksheet'!D72</f>
        <v>Has the finance officer or interim finance officer read, understand, and is in compliance with the requirements of N.C.G.S. 159, as applicable based on unit type and circumstances? (Y/N)</v>
      </c>
      <c r="D62" s="283"/>
      <c r="E62" s="434">
        <f>'Unit Data from Audit Worksheet'!F72</f>
        <v>0</v>
      </c>
      <c r="F62" s="107" t="str">
        <f>'Unit Data from Audit Worksheet'!G72</f>
        <v>Please do not leave blank</v>
      </c>
      <c r="G62" s="143"/>
      <c r="H62" s="106"/>
      <c r="I62" s="303"/>
      <c r="J62" s="236">
        <v>954</v>
      </c>
      <c r="K62" s="418" t="s">
        <v>588</v>
      </c>
      <c r="L62" s="451">
        <f t="shared" si="5"/>
        <v>0</v>
      </c>
      <c r="N62" s="264"/>
      <c r="P62" s="295"/>
      <c r="Q62" s="419">
        <f t="shared" si="6"/>
        <v>1</v>
      </c>
      <c r="R62" s="295" t="b">
        <f t="shared" si="0"/>
        <v>1</v>
      </c>
      <c r="U62" s="377">
        <f t="shared" si="2"/>
        <v>0</v>
      </c>
    </row>
    <row r="63" spans="1:21" s="260" customFormat="1" ht="150" customHeight="1" x14ac:dyDescent="0.3">
      <c r="A63" s="180">
        <f>'Unit Data from Audit Worksheet'!A73</f>
        <v>956</v>
      </c>
      <c r="B63" s="123"/>
      <c r="C63" s="179" t="str">
        <f>'Unit Data from Audit Worksheet'!D73</f>
        <v>Does the finance officer or interim finance officer maintain and update (or ensures the maintenance and update of)  financial records monthly, including reconciliation of bank accounts to the general ledger? (Y/N)</v>
      </c>
      <c r="D63" s="283"/>
      <c r="E63" s="434">
        <f>'Unit Data from Audit Worksheet'!F73</f>
        <v>0</v>
      </c>
      <c r="F63" s="107" t="str">
        <f>'Unit Data from Audit Worksheet'!G73</f>
        <v>Please do not leave blank</v>
      </c>
      <c r="G63" s="143"/>
      <c r="H63" s="106"/>
      <c r="I63" s="303"/>
      <c r="J63" s="236">
        <v>956</v>
      </c>
      <c r="K63" s="418" t="s">
        <v>589</v>
      </c>
      <c r="L63" s="451">
        <f t="shared" si="5"/>
        <v>0</v>
      </c>
      <c r="N63" s="264"/>
      <c r="P63" s="295"/>
      <c r="Q63" s="419">
        <f t="shared" si="6"/>
        <v>1</v>
      </c>
      <c r="R63" s="295" t="b">
        <f t="shared" si="0"/>
        <v>1</v>
      </c>
      <c r="U63" s="377">
        <f t="shared" si="2"/>
        <v>0</v>
      </c>
    </row>
    <row r="64" spans="1:21" s="260" customFormat="1" ht="226.5" customHeight="1" x14ac:dyDescent="0.3">
      <c r="A64" s="180">
        <f>'Unit Data from Audit Worksheet'!A74</f>
        <v>958</v>
      </c>
      <c r="B64" s="123"/>
      <c r="C64" s="179" t="str">
        <f>'Unit Data from Audit Worksheet'!D74</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64" s="426"/>
      <c r="E64" s="434">
        <f>'Unit Data from Audit Worksheet'!F74</f>
        <v>0</v>
      </c>
      <c r="F64" s="107" t="str">
        <f>'Unit Data from Audit Worksheet'!G74</f>
        <v>Please do not leave blank</v>
      </c>
      <c r="G64" s="143"/>
      <c r="H64" s="106"/>
      <c r="I64" s="303"/>
      <c r="J64" s="236">
        <v>958</v>
      </c>
      <c r="K64" s="418" t="s">
        <v>590</v>
      </c>
      <c r="L64" s="451">
        <f t="shared" si="5"/>
        <v>0</v>
      </c>
      <c r="N64" s="264"/>
      <c r="P64" s="295"/>
      <c r="Q64" s="419">
        <f t="shared" si="6"/>
        <v>1</v>
      </c>
      <c r="R64" s="295" t="b">
        <f t="shared" si="0"/>
        <v>1</v>
      </c>
      <c r="U64" s="377">
        <f t="shared" si="2"/>
        <v>0</v>
      </c>
    </row>
    <row r="65" spans="1:21" ht="30.75" customHeight="1" x14ac:dyDescent="0.3">
      <c r="A65" s="425">
        <f>'Unit Data from Audit Worksheet'!A82</f>
        <v>960</v>
      </c>
      <c r="B65" s="423"/>
      <c r="C65" s="414" t="str">
        <f>'Unit Data from Audit Worksheet'!B82</f>
        <v>Name of Finance Officer</v>
      </c>
      <c r="D65" s="428"/>
      <c r="E65" s="436">
        <f>'Unit Data from Audit Worksheet'!D82</f>
        <v>0</v>
      </c>
      <c r="F65" s="107" t="str">
        <f>'Unit Data from Audit Worksheet'!G82</f>
        <v>Cell D82 must be completed.</v>
      </c>
      <c r="G65" s="143"/>
      <c r="H65" s="106"/>
      <c r="I65" s="303"/>
      <c r="J65" s="425">
        <v>960</v>
      </c>
      <c r="K65" s="414" t="s">
        <v>607</v>
      </c>
      <c r="L65" s="451">
        <f t="shared" si="5"/>
        <v>0</v>
      </c>
      <c r="N65" s="227"/>
      <c r="P65" s="295"/>
      <c r="Q65" s="419">
        <f t="shared" si="6"/>
        <v>1</v>
      </c>
      <c r="R65" s="295"/>
      <c r="T65" s="216"/>
      <c r="U65" s="227"/>
    </row>
    <row r="66" spans="1:21" ht="30.75" customHeight="1" x14ac:dyDescent="0.3">
      <c r="A66" s="425">
        <f>'Unit Data from Audit Worksheet'!A83</f>
        <v>962</v>
      </c>
      <c r="B66" s="423"/>
      <c r="C66" s="414" t="str">
        <f>'Unit Data from Audit Worksheet'!B83</f>
        <v>Title of Official</v>
      </c>
      <c r="D66" s="428"/>
      <c r="E66" s="436">
        <f>'Unit Data from Audit Worksheet'!D83</f>
        <v>0</v>
      </c>
      <c r="F66" s="107" t="str">
        <f>'Unit Data from Audit Worksheet'!G83</f>
        <v>Cell D83 must be completed.</v>
      </c>
      <c r="G66" s="143"/>
      <c r="H66" s="106"/>
      <c r="I66" s="303"/>
      <c r="J66" s="425">
        <v>962</v>
      </c>
      <c r="K66" s="414" t="s">
        <v>594</v>
      </c>
      <c r="L66" s="451">
        <f t="shared" si="5"/>
        <v>0</v>
      </c>
      <c r="N66" s="227"/>
      <c r="P66" s="295"/>
      <c r="Q66" s="419">
        <f t="shared" si="6"/>
        <v>1</v>
      </c>
      <c r="R66" s="295"/>
      <c r="T66" s="216"/>
      <c r="U66" s="227"/>
    </row>
    <row r="67" spans="1:21" ht="30.75" customHeight="1" x14ac:dyDescent="0.3">
      <c r="A67" s="425">
        <f>'Unit Data from Audit Worksheet'!A84</f>
        <v>964</v>
      </c>
      <c r="B67" s="423"/>
      <c r="C67" s="414" t="str">
        <f>'Unit Data from Audit Worksheet'!B84</f>
        <v>Date                        (Enter as "MM/DD/YYYY")</v>
      </c>
      <c r="D67" s="428"/>
      <c r="E67" s="437">
        <f>'Unit Data from Audit Worksheet'!D84</f>
        <v>0</v>
      </c>
      <c r="F67" s="107" t="str">
        <f>'Unit Data from Audit Worksheet'!G84</f>
        <v>Cell D84 must be completed.</v>
      </c>
      <c r="G67" s="143"/>
      <c r="H67" s="106"/>
      <c r="I67" s="303"/>
      <c r="J67" s="425">
        <v>964</v>
      </c>
      <c r="K67" s="414" t="s">
        <v>613</v>
      </c>
      <c r="L67" s="452">
        <f t="shared" si="5"/>
        <v>0</v>
      </c>
      <c r="N67" s="227"/>
      <c r="P67" s="295"/>
      <c r="Q67" s="419">
        <f t="shared" si="6"/>
        <v>1</v>
      </c>
      <c r="R67" s="295"/>
      <c r="T67" s="216"/>
      <c r="U67" s="227"/>
    </row>
    <row r="68" spans="1:21" ht="30.75" customHeight="1" x14ac:dyDescent="0.3">
      <c r="A68" s="425">
        <f>'Unit Data from Audit Worksheet'!A85</f>
        <v>966</v>
      </c>
      <c r="B68" s="423"/>
      <c r="C68" s="414" t="str">
        <f>'Unit Data from Audit Worksheet'!B85</f>
        <v>Telephone number</v>
      </c>
      <c r="D68" s="428"/>
      <c r="E68" s="436">
        <f>'Unit Data from Audit Worksheet'!D85</f>
        <v>0</v>
      </c>
      <c r="F68" s="107" t="str">
        <f>'Unit Data from Audit Worksheet'!G85</f>
        <v>Cell D85 must be completed.</v>
      </c>
      <c r="G68" s="143"/>
      <c r="H68" s="106"/>
      <c r="I68" s="303"/>
      <c r="J68" s="425">
        <v>966</v>
      </c>
      <c r="K68" s="414" t="s">
        <v>596</v>
      </c>
      <c r="L68" s="451">
        <f t="shared" si="5"/>
        <v>0</v>
      </c>
      <c r="N68" s="227"/>
      <c r="P68" s="295"/>
      <c r="Q68" s="419">
        <f t="shared" si="6"/>
        <v>1</v>
      </c>
      <c r="R68" s="295"/>
      <c r="T68" s="216"/>
      <c r="U68" s="227"/>
    </row>
    <row r="69" spans="1:21" ht="30.75" customHeight="1" x14ac:dyDescent="0.3">
      <c r="A69" s="425">
        <f>'Unit Data from Audit Worksheet'!A86</f>
        <v>968</v>
      </c>
      <c r="B69" s="423"/>
      <c r="C69" s="414" t="str">
        <f>'Unit Data from Audit Worksheet'!B86</f>
        <v>E-mail address</v>
      </c>
      <c r="D69" s="428"/>
      <c r="E69" s="436">
        <f>'Unit Data from Audit Worksheet'!D86</f>
        <v>0</v>
      </c>
      <c r="F69" s="107" t="str">
        <f>'Unit Data from Audit Worksheet'!G86</f>
        <v>Cell D86 must be completed.</v>
      </c>
      <c r="G69" s="143"/>
      <c r="H69" s="106"/>
      <c r="I69" s="303"/>
      <c r="J69" s="425">
        <v>968</v>
      </c>
      <c r="K69" s="414" t="s">
        <v>597</v>
      </c>
      <c r="L69" s="451">
        <f t="shared" si="5"/>
        <v>0</v>
      </c>
      <c r="P69" s="295"/>
      <c r="Q69" s="419">
        <f t="shared" si="6"/>
        <v>1</v>
      </c>
      <c r="R69" s="295"/>
      <c r="T69" s="216"/>
    </row>
    <row r="70" spans="1:21" ht="30.75" customHeight="1" x14ac:dyDescent="0.3">
      <c r="A70" s="280"/>
      <c r="B70" s="281"/>
      <c r="C70" s="289"/>
      <c r="D70" s="427"/>
      <c r="E70" s="284"/>
      <c r="F70" s="285"/>
      <c r="G70" s="286"/>
      <c r="H70" s="287"/>
      <c r="I70" s="303"/>
      <c r="J70" s="430">
        <v>999</v>
      </c>
      <c r="K70" s="431" t="s">
        <v>153</v>
      </c>
      <c r="L70" s="432" t="e">
        <f>'Unit Data from Audit Worksheet'!D3</f>
        <v>#N/A</v>
      </c>
      <c r="N70" s="3" t="s">
        <v>614</v>
      </c>
      <c r="P70" s="295"/>
      <c r="R70" s="295"/>
      <c r="T70" s="216"/>
    </row>
    <row r="71" spans="1:21" ht="30.75" customHeight="1" x14ac:dyDescent="0.3">
      <c r="A71"/>
      <c r="B71"/>
      <c r="C71"/>
      <c r="D71"/>
      <c r="E71"/>
      <c r="F71"/>
      <c r="G71"/>
      <c r="H71"/>
      <c r="I71" s="278"/>
      <c r="K71" s="41"/>
      <c r="L71" s="137"/>
      <c r="P71" s="295"/>
      <c r="Q71" s="152"/>
      <c r="R71" s="295"/>
      <c r="T71" s="216"/>
    </row>
    <row r="72" spans="1:21" ht="58.5" customHeight="1" x14ac:dyDescent="0.7">
      <c r="A72"/>
      <c r="B72"/>
      <c r="C72"/>
      <c r="D72"/>
      <c r="E72"/>
      <c r="F72"/>
      <c r="G72"/>
      <c r="H72"/>
      <c r="I72" s="278"/>
      <c r="J72" s="148" t="e">
        <f>SUM(Q4:Q70)</f>
        <v>#N/A</v>
      </c>
      <c r="K72" s="146" t="s">
        <v>306</v>
      </c>
      <c r="L72" s="170" t="e">
        <f>SUM(G5:G52)</f>
        <v>#N/A</v>
      </c>
      <c r="P72" s="295"/>
      <c r="R72" s="295"/>
      <c r="T72" s="216"/>
    </row>
    <row r="73" spans="1:21" ht="30.75" customHeight="1" x14ac:dyDescent="0.3">
      <c r="A73"/>
      <c r="B73"/>
      <c r="C73"/>
      <c r="D73"/>
      <c r="E73"/>
      <c r="F73"/>
      <c r="G73"/>
      <c r="H73"/>
      <c r="P73" s="295"/>
    </row>
    <row r="74" spans="1:21" ht="30.75" customHeight="1" x14ac:dyDescent="0.3">
      <c r="A74"/>
      <c r="B74"/>
      <c r="C74"/>
      <c r="D74"/>
      <c r="E74"/>
      <c r="F74"/>
      <c r="G74"/>
      <c r="H74"/>
      <c r="I74" s="278"/>
      <c r="J74" s="103"/>
      <c r="K74" s="102"/>
      <c r="L74" s="153"/>
      <c r="N74" s="227"/>
      <c r="P74" s="295"/>
      <c r="R74" s="216"/>
      <c r="T74" s="216"/>
      <c r="U74" s="227"/>
    </row>
    <row r="75" spans="1:21" x14ac:dyDescent="0.3">
      <c r="A75"/>
      <c r="B75"/>
      <c r="C75"/>
      <c r="D75"/>
      <c r="E75"/>
      <c r="F75"/>
      <c r="G75"/>
      <c r="H75"/>
      <c r="I75" s="278"/>
      <c r="J75" s="103"/>
      <c r="K75" s="102"/>
      <c r="L75" s="153"/>
      <c r="N75" s="227"/>
      <c r="P75" s="295"/>
      <c r="R75" s="216"/>
      <c r="T75" s="216"/>
      <c r="U75" s="227"/>
    </row>
    <row r="76" spans="1:21" ht="16.5" customHeight="1" x14ac:dyDescent="0.3">
      <c r="A76"/>
      <c r="B76"/>
      <c r="C76"/>
      <c r="D76"/>
      <c r="E76"/>
      <c r="F76"/>
      <c r="G76"/>
      <c r="H76"/>
      <c r="I76" s="278"/>
      <c r="J76" s="103"/>
      <c r="K76" s="102"/>
      <c r="L76" s="156"/>
      <c r="N76" s="227"/>
      <c r="P76" s="295"/>
      <c r="R76" s="216"/>
      <c r="T76" s="216"/>
      <c r="U76" s="227"/>
    </row>
    <row r="77" spans="1:21" x14ac:dyDescent="0.3">
      <c r="A77"/>
      <c r="B77"/>
      <c r="C77"/>
      <c r="D77"/>
      <c r="E77"/>
      <c r="F77"/>
      <c r="G77"/>
      <c r="H77"/>
      <c r="I77" s="278"/>
      <c r="J77" s="164"/>
      <c r="K77" s="165"/>
      <c r="L77" s="156"/>
      <c r="N77" s="227"/>
      <c r="P77" s="295"/>
      <c r="R77" s="216"/>
      <c r="T77" s="216"/>
      <c r="U77" s="227"/>
    </row>
    <row r="78" spans="1:21" x14ac:dyDescent="0.3">
      <c r="A78"/>
      <c r="B78"/>
      <c r="C78"/>
      <c r="D78"/>
      <c r="E78"/>
      <c r="F78"/>
      <c r="G78"/>
      <c r="H78"/>
      <c r="I78" s="278"/>
      <c r="K78" s="41"/>
      <c r="L78" s="137"/>
      <c r="P78" s="295"/>
      <c r="T78" s="216"/>
    </row>
    <row r="79" spans="1:21" x14ac:dyDescent="0.3">
      <c r="A79"/>
      <c r="B79"/>
      <c r="C79"/>
      <c r="D79"/>
      <c r="E79"/>
      <c r="F79"/>
      <c r="G79"/>
      <c r="H79"/>
      <c r="I79" s="278"/>
      <c r="L79" s="137"/>
      <c r="P79" s="295"/>
      <c r="T79" s="216"/>
    </row>
    <row r="80" spans="1:21" ht="36.6" x14ac:dyDescent="0.3">
      <c r="A80"/>
      <c r="B80"/>
      <c r="C80"/>
      <c r="D80"/>
      <c r="E80"/>
      <c r="F80"/>
      <c r="G80"/>
      <c r="H80"/>
      <c r="I80" s="278"/>
      <c r="K80" s="41"/>
      <c r="L80" s="137"/>
      <c r="P80" s="295"/>
      <c r="Q80" s="152"/>
      <c r="T80" s="216"/>
    </row>
    <row r="81" spans="1:20" ht="36.6" x14ac:dyDescent="0.7">
      <c r="A81"/>
      <c r="B81"/>
      <c r="C81"/>
      <c r="D81"/>
      <c r="E81"/>
      <c r="F81"/>
      <c r="G81"/>
      <c r="H81"/>
      <c r="I81" s="278"/>
      <c r="J81" s="148"/>
      <c r="K81" s="146"/>
      <c r="L81" s="170"/>
      <c r="P81" s="295"/>
      <c r="T81" s="216"/>
    </row>
    <row r="82" spans="1:20" x14ac:dyDescent="0.3">
      <c r="A82"/>
      <c r="B82"/>
      <c r="C82"/>
      <c r="D82"/>
      <c r="E82"/>
      <c r="F82"/>
      <c r="G82"/>
      <c r="H82"/>
      <c r="I82" s="278"/>
      <c r="K82" s="41"/>
      <c r="L82" s="137"/>
      <c r="P82" s="260"/>
      <c r="T82" s="216"/>
    </row>
    <row r="83" spans="1:20" x14ac:dyDescent="0.3">
      <c r="A83"/>
      <c r="B83"/>
      <c r="C83"/>
      <c r="D83"/>
      <c r="E83"/>
      <c r="F83"/>
      <c r="G83"/>
      <c r="H83"/>
      <c r="I83" s="278"/>
      <c r="K83" s="41"/>
      <c r="L83" s="137"/>
      <c r="P83" s="260"/>
    </row>
    <row r="84" spans="1:20" x14ac:dyDescent="0.3">
      <c r="A84"/>
      <c r="B84"/>
      <c r="C84"/>
      <c r="D84"/>
      <c r="E84"/>
      <c r="F84"/>
      <c r="G84"/>
      <c r="H84"/>
      <c r="I84" s="278"/>
      <c r="K84" s="41"/>
      <c r="L84" s="137"/>
      <c r="P84" s="260"/>
    </row>
    <row r="85" spans="1:20" x14ac:dyDescent="0.3">
      <c r="A85"/>
      <c r="B85"/>
      <c r="C85"/>
      <c r="D85"/>
      <c r="E85"/>
      <c r="F85"/>
      <c r="G85"/>
      <c r="H85"/>
      <c r="I85" s="278"/>
      <c r="K85" s="41"/>
      <c r="L85" s="137"/>
      <c r="P85" s="260"/>
    </row>
    <row r="86" spans="1:20" x14ac:dyDescent="0.3">
      <c r="A86"/>
      <c r="B86"/>
      <c r="C86"/>
      <c r="D86"/>
      <c r="E86"/>
      <c r="F86"/>
      <c r="G86"/>
      <c r="H86"/>
      <c r="I86" s="278"/>
      <c r="K86" s="41"/>
      <c r="L86" s="137"/>
      <c r="P86" s="260"/>
    </row>
    <row r="87" spans="1:20" x14ac:dyDescent="0.3">
      <c r="D87" s="30"/>
      <c r="E87" s="26"/>
      <c r="F87" s="26"/>
      <c r="G87" s="144"/>
      <c r="H87" s="26"/>
      <c r="I87" s="278"/>
      <c r="K87" s="41"/>
      <c r="L87" s="137"/>
    </row>
    <row r="88" spans="1:20" x14ac:dyDescent="0.3">
      <c r="A88" s="21"/>
      <c r="B88" s="124"/>
      <c r="C88" s="119"/>
      <c r="D88" s="30"/>
      <c r="E88" s="26"/>
      <c r="F88" s="26"/>
      <c r="G88" s="144"/>
      <c r="H88" s="26"/>
      <c r="I88" s="278"/>
      <c r="K88" s="41"/>
      <c r="L88" s="137"/>
    </row>
    <row r="89" spans="1:20" x14ac:dyDescent="0.3">
      <c r="A89" s="21"/>
      <c r="B89" s="124"/>
      <c r="C89" s="119"/>
      <c r="D89" s="30"/>
      <c r="E89" s="26"/>
      <c r="F89" s="26"/>
      <c r="G89" s="144"/>
      <c r="H89" s="26"/>
      <c r="I89" s="278"/>
      <c r="K89" s="41"/>
      <c r="L89" s="137"/>
    </row>
    <row r="90" spans="1:20" x14ac:dyDescent="0.3">
      <c r="A90" s="21"/>
      <c r="B90" s="124"/>
      <c r="C90" s="119"/>
      <c r="D90" s="30"/>
      <c r="E90" s="26"/>
      <c r="F90" s="26"/>
      <c r="G90" s="144"/>
      <c r="H90" s="26"/>
      <c r="I90" s="278"/>
      <c r="K90" s="41"/>
      <c r="L90" s="137"/>
    </row>
    <row r="91" spans="1:20" x14ac:dyDescent="0.3">
      <c r="D91" s="30"/>
      <c r="E91" s="26"/>
      <c r="F91" s="26"/>
      <c r="G91" s="144"/>
      <c r="H91" s="26"/>
      <c r="K91" s="41"/>
      <c r="L91" s="137"/>
    </row>
    <row r="92" spans="1:20" x14ac:dyDescent="0.3">
      <c r="D92" s="30"/>
      <c r="E92" s="26"/>
      <c r="F92" s="26"/>
      <c r="G92" s="144"/>
      <c r="H92" s="26"/>
    </row>
    <row r="93" spans="1:20" x14ac:dyDescent="0.3">
      <c r="A93" s="21"/>
      <c r="B93" s="124"/>
      <c r="C93" s="119"/>
      <c r="D93" s="30"/>
      <c r="E93" s="26"/>
      <c r="F93" s="26"/>
      <c r="G93" s="144"/>
      <c r="H93" s="26"/>
    </row>
    <row r="94" spans="1:20" x14ac:dyDescent="0.3">
      <c r="A94" s="21"/>
      <c r="B94" s="124"/>
      <c r="C94" s="119"/>
      <c r="D94" s="30"/>
      <c r="E94" s="26"/>
      <c r="F94" s="26"/>
      <c r="G94" s="144"/>
      <c r="H94" s="26"/>
    </row>
    <row r="95" spans="1:20" x14ac:dyDescent="0.3">
      <c r="A95" s="21"/>
      <c r="B95" s="124"/>
      <c r="C95" s="125"/>
      <c r="D95" s="126"/>
      <c r="E95" s="126"/>
      <c r="F95" s="127"/>
      <c r="G95" s="145"/>
      <c r="H95" s="26"/>
    </row>
    <row r="96" spans="1:20" x14ac:dyDescent="0.3">
      <c r="D96" s="31"/>
    </row>
    <row r="97" spans="1:4" x14ac:dyDescent="0.3">
      <c r="D97" s="31"/>
    </row>
    <row r="98" spans="1:4" x14ac:dyDescent="0.3">
      <c r="A98" s="21"/>
      <c r="B98" s="124"/>
      <c r="C98" s="119"/>
      <c r="D98" s="31"/>
    </row>
    <row r="99" spans="1:4" x14ac:dyDescent="0.3">
      <c r="A99" s="21"/>
      <c r="B99" s="124"/>
      <c r="C99" s="119"/>
      <c r="D99" s="31"/>
    </row>
    <row r="100" spans="1:4" x14ac:dyDescent="0.3">
      <c r="A100" s="21"/>
      <c r="B100" s="124"/>
      <c r="C100" s="119"/>
      <c r="D100" s="31"/>
    </row>
    <row r="101" spans="1:4" x14ac:dyDescent="0.3">
      <c r="D101" s="31"/>
    </row>
    <row r="102" spans="1:4" x14ac:dyDescent="0.3">
      <c r="D102" s="31"/>
    </row>
    <row r="103" spans="1:4" x14ac:dyDescent="0.3">
      <c r="D103" s="31"/>
    </row>
    <row r="104" spans="1:4" x14ac:dyDescent="0.3">
      <c r="D104" s="31"/>
    </row>
    <row r="105" spans="1:4" x14ac:dyDescent="0.3">
      <c r="A105" s="21"/>
      <c r="B105" s="124"/>
      <c r="C105" s="119"/>
      <c r="D105" s="31"/>
    </row>
    <row r="106" spans="1:4" x14ac:dyDescent="0.3">
      <c r="A106" s="21"/>
      <c r="B106" s="124"/>
      <c r="C106" s="119"/>
      <c r="D106" s="31"/>
    </row>
    <row r="107" spans="1:4" x14ac:dyDescent="0.3">
      <c r="D107" s="31"/>
    </row>
    <row r="108" spans="1:4" x14ac:dyDescent="0.3">
      <c r="D108" s="31"/>
    </row>
    <row r="109" spans="1:4" x14ac:dyDescent="0.3">
      <c r="D109" s="31"/>
    </row>
    <row r="110" spans="1:4" x14ac:dyDescent="0.3">
      <c r="D110" s="31"/>
    </row>
    <row r="111" spans="1:4" x14ac:dyDescent="0.3">
      <c r="A111" s="21"/>
      <c r="B111" s="124"/>
      <c r="C111" s="119"/>
      <c r="D111" s="31"/>
    </row>
    <row r="112" spans="1:4" x14ac:dyDescent="0.3">
      <c r="A112" s="21"/>
      <c r="B112" s="124"/>
      <c r="C112" s="119"/>
      <c r="D112" s="31"/>
    </row>
    <row r="113" spans="1:4" x14ac:dyDescent="0.3">
      <c r="D113" s="31"/>
    </row>
    <row r="114" spans="1:4" x14ac:dyDescent="0.3">
      <c r="D114" s="31"/>
    </row>
    <row r="115" spans="1:4" x14ac:dyDescent="0.3">
      <c r="D115" s="31"/>
    </row>
    <row r="116" spans="1:4" x14ac:dyDescent="0.3">
      <c r="D116" s="31"/>
    </row>
    <row r="117" spans="1:4" x14ac:dyDescent="0.3">
      <c r="A117" s="21"/>
      <c r="B117" s="124"/>
      <c r="C117" s="119"/>
      <c r="D117" s="31"/>
    </row>
    <row r="118" spans="1:4" x14ac:dyDescent="0.3">
      <c r="A118" s="21"/>
      <c r="B118" s="124"/>
      <c r="C118" s="119"/>
      <c r="D118" s="31"/>
    </row>
    <row r="119" spans="1:4" x14ac:dyDescent="0.3">
      <c r="A119" s="21"/>
      <c r="B119" s="124"/>
      <c r="C119" s="119"/>
      <c r="D119" s="31"/>
    </row>
    <row r="120" spans="1:4" x14ac:dyDescent="0.3">
      <c r="A120" s="21"/>
      <c r="B120" s="124"/>
      <c r="C120" s="119"/>
      <c r="D120" s="31"/>
    </row>
    <row r="121" spans="1:4" x14ac:dyDescent="0.3">
      <c r="D121" s="31"/>
    </row>
    <row r="122" spans="1:4" x14ac:dyDescent="0.3">
      <c r="D122" s="31"/>
    </row>
    <row r="123" spans="1:4" x14ac:dyDescent="0.3">
      <c r="D123" s="31"/>
    </row>
    <row r="124" spans="1:4" x14ac:dyDescent="0.3">
      <c r="A124" s="21"/>
      <c r="B124" s="124"/>
      <c r="C124" s="119"/>
      <c r="D124" s="31"/>
    </row>
    <row r="125" spans="1:4" x14ac:dyDescent="0.3">
      <c r="A125" s="21"/>
      <c r="B125" s="124"/>
      <c r="C125" s="119"/>
      <c r="D125" s="31"/>
    </row>
    <row r="126" spans="1:4" x14ac:dyDescent="0.3">
      <c r="A126" s="21"/>
      <c r="B126" s="124"/>
      <c r="C126" s="119"/>
      <c r="D126" s="31"/>
    </row>
    <row r="127" spans="1:4" x14ac:dyDescent="0.3">
      <c r="A127" s="21"/>
      <c r="B127" s="124"/>
      <c r="C127" s="119"/>
      <c r="D127" s="31"/>
    </row>
    <row r="128" spans="1:4" x14ac:dyDescent="0.3">
      <c r="A128" s="21"/>
      <c r="B128" s="124"/>
      <c r="C128" s="119"/>
      <c r="D128" s="31"/>
    </row>
    <row r="129" spans="1:4" x14ac:dyDescent="0.3">
      <c r="A129" s="21"/>
      <c r="B129" s="124"/>
      <c r="C129" s="119"/>
      <c r="D129" s="31"/>
    </row>
    <row r="130" spans="1:4" x14ac:dyDescent="0.3">
      <c r="A130" s="21"/>
      <c r="B130" s="124"/>
      <c r="C130" s="119"/>
      <c r="D130" s="31"/>
    </row>
    <row r="131" spans="1:4" x14ac:dyDescent="0.3">
      <c r="A131" s="21"/>
      <c r="B131" s="124"/>
      <c r="C131" s="119"/>
      <c r="D131" s="31"/>
    </row>
    <row r="132" spans="1:4" x14ac:dyDescent="0.3">
      <c r="A132" s="21"/>
      <c r="B132" s="124"/>
      <c r="C132" s="119"/>
      <c r="D132" s="31"/>
    </row>
    <row r="133" spans="1:4" x14ac:dyDescent="0.3">
      <c r="A133" s="21"/>
      <c r="B133" s="124"/>
      <c r="C133" s="119"/>
      <c r="D133" s="31"/>
    </row>
    <row r="134" spans="1:4" x14ac:dyDescent="0.3">
      <c r="A134" s="21"/>
      <c r="B134" s="124"/>
      <c r="C134" s="119"/>
      <c r="D134" s="31"/>
    </row>
    <row r="135" spans="1:4" x14ac:dyDescent="0.3">
      <c r="A135" s="21"/>
      <c r="B135" s="124"/>
      <c r="C135" s="119"/>
      <c r="D135" s="31"/>
    </row>
    <row r="136" spans="1:4" x14ac:dyDescent="0.3">
      <c r="A136" s="21"/>
      <c r="B136" s="124"/>
      <c r="C136" s="119"/>
      <c r="D136" s="31"/>
    </row>
    <row r="137" spans="1:4" x14ac:dyDescent="0.3">
      <c r="A137" s="21"/>
      <c r="B137" s="124"/>
      <c r="C137" s="119"/>
      <c r="D137" s="31"/>
    </row>
    <row r="138" spans="1:4" x14ac:dyDescent="0.3">
      <c r="A138" s="21"/>
      <c r="B138" s="124"/>
      <c r="C138" s="119"/>
      <c r="D138" s="31"/>
    </row>
    <row r="139" spans="1:4" x14ac:dyDescent="0.3">
      <c r="A139" s="21"/>
      <c r="B139" s="124"/>
      <c r="C139" s="119"/>
      <c r="D139" s="31"/>
    </row>
    <row r="140" spans="1:4" x14ac:dyDescent="0.3">
      <c r="A140" s="21"/>
      <c r="B140" s="124"/>
      <c r="C140" s="119"/>
      <c r="D140" s="31"/>
    </row>
    <row r="141" spans="1:4" x14ac:dyDescent="0.3">
      <c r="A141" s="21"/>
      <c r="B141" s="124"/>
      <c r="C141" s="119"/>
      <c r="D141" s="31"/>
    </row>
    <row r="142" spans="1:4" x14ac:dyDescent="0.3">
      <c r="A142" s="21"/>
      <c r="B142" s="124"/>
      <c r="C142" s="119"/>
      <c r="D142" s="31"/>
    </row>
    <row r="143" spans="1:4" x14ac:dyDescent="0.3">
      <c r="A143" s="21"/>
      <c r="B143" s="124"/>
      <c r="C143" s="119"/>
      <c r="D143" s="31"/>
    </row>
    <row r="144" spans="1:4" x14ac:dyDescent="0.3">
      <c r="A144" s="21"/>
      <c r="B144" s="124"/>
      <c r="C144" s="119"/>
      <c r="D144" s="31"/>
    </row>
    <row r="145" spans="1:4" x14ac:dyDescent="0.3">
      <c r="A145" s="21"/>
      <c r="B145" s="124"/>
      <c r="C145" s="119"/>
      <c r="D145" s="31"/>
    </row>
    <row r="146" spans="1:4" x14ac:dyDescent="0.3">
      <c r="A146" s="21"/>
      <c r="B146" s="124"/>
      <c r="C146" s="119"/>
      <c r="D146" s="31"/>
    </row>
    <row r="147" spans="1:4" x14ac:dyDescent="0.3">
      <c r="A147" s="21"/>
      <c r="B147" s="124"/>
      <c r="C147" s="119"/>
      <c r="D147" s="31"/>
    </row>
    <row r="148" spans="1:4" x14ac:dyDescent="0.3">
      <c r="A148" s="21"/>
      <c r="B148" s="124"/>
      <c r="C148" s="119"/>
      <c r="D148" s="31"/>
    </row>
    <row r="149" spans="1:4" x14ac:dyDescent="0.3">
      <c r="A149" s="21"/>
      <c r="B149" s="124"/>
      <c r="C149" s="119"/>
      <c r="D149" s="31"/>
    </row>
    <row r="150" spans="1:4" x14ac:dyDescent="0.3">
      <c r="A150" s="21"/>
      <c r="B150" s="124"/>
      <c r="C150" s="119"/>
      <c r="D150" s="31"/>
    </row>
    <row r="151" spans="1:4" x14ac:dyDescent="0.3">
      <c r="A151" s="21"/>
      <c r="B151" s="124"/>
      <c r="C151" s="119"/>
      <c r="D151" s="31"/>
    </row>
    <row r="152" spans="1:4" x14ac:dyDescent="0.3">
      <c r="A152" s="21"/>
      <c r="B152" s="124"/>
      <c r="C152" s="119"/>
      <c r="D152" s="31"/>
    </row>
    <row r="153" spans="1:4" x14ac:dyDescent="0.3">
      <c r="A153" s="21"/>
      <c r="B153" s="124"/>
      <c r="C153" s="119"/>
      <c r="D153" s="31"/>
    </row>
    <row r="154" spans="1:4" x14ac:dyDescent="0.3">
      <c r="A154" s="21"/>
      <c r="B154" s="124"/>
      <c r="C154" s="119"/>
      <c r="D154" s="31"/>
    </row>
    <row r="155" spans="1:4" x14ac:dyDescent="0.3">
      <c r="A155" s="21"/>
      <c r="B155" s="124"/>
      <c r="C155" s="119"/>
      <c r="D155" s="31"/>
    </row>
    <row r="156" spans="1:4" x14ac:dyDescent="0.3">
      <c r="A156" s="21"/>
      <c r="B156" s="124"/>
      <c r="C156" s="119"/>
      <c r="D156" s="31"/>
    </row>
    <row r="157" spans="1:4" x14ac:dyDescent="0.3">
      <c r="A157" s="21"/>
      <c r="B157" s="124"/>
      <c r="C157" s="119"/>
      <c r="D157" s="31"/>
    </row>
    <row r="158" spans="1:4" x14ac:dyDescent="0.3">
      <c r="A158" s="21"/>
      <c r="B158" s="124"/>
      <c r="C158" s="119"/>
      <c r="D158" s="31"/>
    </row>
    <row r="159" spans="1:4" x14ac:dyDescent="0.3">
      <c r="A159" s="21"/>
      <c r="B159" s="124"/>
      <c r="C159" s="119"/>
      <c r="D159" s="31"/>
    </row>
    <row r="160" spans="1:4" x14ac:dyDescent="0.3">
      <c r="A160" s="21"/>
      <c r="B160" s="124"/>
      <c r="C160" s="119"/>
      <c r="D160" s="31"/>
    </row>
    <row r="161" spans="1:4" x14ac:dyDescent="0.3">
      <c r="A161" s="21"/>
      <c r="B161" s="124"/>
      <c r="C161" s="119"/>
      <c r="D161" s="31"/>
    </row>
    <row r="162" spans="1:4" x14ac:dyDescent="0.3">
      <c r="A162" s="21"/>
      <c r="B162" s="124"/>
      <c r="C162" s="119"/>
      <c r="D162" s="31"/>
    </row>
    <row r="163" spans="1:4" x14ac:dyDescent="0.3">
      <c r="A163" s="21"/>
      <c r="B163" s="124"/>
      <c r="C163" s="119"/>
      <c r="D163" s="31"/>
    </row>
    <row r="164" spans="1:4" x14ac:dyDescent="0.3">
      <c r="A164" s="21"/>
      <c r="B164" s="124"/>
      <c r="C164" s="119"/>
      <c r="D164" s="31"/>
    </row>
    <row r="165" spans="1:4" x14ac:dyDescent="0.3">
      <c r="A165" s="21"/>
      <c r="B165" s="124"/>
      <c r="C165" s="119"/>
      <c r="D165" s="31"/>
    </row>
    <row r="166" spans="1:4" x14ac:dyDescent="0.3">
      <c r="A166" s="21"/>
      <c r="B166" s="124"/>
      <c r="C166" s="119"/>
      <c r="D166" s="31"/>
    </row>
    <row r="167" spans="1:4" x14ac:dyDescent="0.3">
      <c r="A167" s="21"/>
      <c r="B167" s="124"/>
      <c r="C167" s="119"/>
      <c r="D167" s="31"/>
    </row>
    <row r="168" spans="1:4" x14ac:dyDescent="0.3">
      <c r="A168" s="21"/>
      <c r="B168" s="124"/>
      <c r="C168" s="119"/>
      <c r="D168" s="31"/>
    </row>
    <row r="169" spans="1:4" x14ac:dyDescent="0.3">
      <c r="A169" s="21"/>
      <c r="B169" s="124"/>
      <c r="C169" s="119"/>
      <c r="D169" s="31"/>
    </row>
    <row r="170" spans="1:4" x14ac:dyDescent="0.3">
      <c r="A170" s="21"/>
      <c r="B170" s="124"/>
      <c r="C170" s="119"/>
      <c r="D170" s="31"/>
    </row>
    <row r="171" spans="1:4" x14ac:dyDescent="0.3">
      <c r="A171" s="21"/>
      <c r="B171" s="124"/>
      <c r="C171" s="119"/>
      <c r="D171" s="31"/>
    </row>
    <row r="172" spans="1:4" x14ac:dyDescent="0.3">
      <c r="A172" s="21"/>
      <c r="B172" s="124"/>
      <c r="C172" s="119"/>
      <c r="D172" s="31"/>
    </row>
    <row r="173" spans="1:4" x14ac:dyDescent="0.3">
      <c r="A173" s="21"/>
      <c r="B173" s="124"/>
      <c r="C173" s="119"/>
      <c r="D173" s="31"/>
    </row>
    <row r="174" spans="1:4" x14ac:dyDescent="0.3">
      <c r="A174" s="21"/>
      <c r="B174" s="124"/>
      <c r="C174" s="119"/>
      <c r="D174" s="31"/>
    </row>
    <row r="175" spans="1:4" x14ac:dyDescent="0.3">
      <c r="A175" s="21"/>
      <c r="B175" s="124"/>
      <c r="C175" s="119"/>
      <c r="D175" s="31"/>
    </row>
    <row r="176" spans="1:4" x14ac:dyDescent="0.3">
      <c r="A176" s="21"/>
      <c r="B176" s="124"/>
      <c r="C176" s="119"/>
      <c r="D176" s="31"/>
    </row>
    <row r="177" spans="1:4" x14ac:dyDescent="0.3">
      <c r="A177" s="21"/>
      <c r="B177" s="124"/>
      <c r="C177" s="119"/>
      <c r="D177" s="31"/>
    </row>
    <row r="178" spans="1:4" x14ac:dyDescent="0.3">
      <c r="A178" s="21"/>
      <c r="B178" s="124"/>
      <c r="C178" s="119"/>
      <c r="D178" s="31"/>
    </row>
    <row r="179" spans="1:4" x14ac:dyDescent="0.3">
      <c r="A179" s="21"/>
      <c r="B179" s="124"/>
      <c r="C179" s="119"/>
      <c r="D179" s="31"/>
    </row>
    <row r="180" spans="1:4" x14ac:dyDescent="0.3">
      <c r="A180" s="21"/>
      <c r="B180" s="124"/>
      <c r="C180" s="119"/>
      <c r="D180" s="31"/>
    </row>
    <row r="181" spans="1:4" x14ac:dyDescent="0.3">
      <c r="A181" s="21"/>
      <c r="B181" s="124"/>
      <c r="C181" s="119"/>
      <c r="D181" s="31"/>
    </row>
    <row r="182" spans="1:4" x14ac:dyDescent="0.3">
      <c r="A182" s="21"/>
      <c r="B182" s="124"/>
      <c r="C182" s="119"/>
      <c r="D182" s="31"/>
    </row>
    <row r="183" spans="1:4" x14ac:dyDescent="0.3">
      <c r="A183" s="21"/>
      <c r="B183" s="124"/>
      <c r="C183" s="119"/>
      <c r="D183" s="31"/>
    </row>
    <row r="184" spans="1:4" x14ac:dyDescent="0.3">
      <c r="A184" s="21"/>
      <c r="B184" s="124"/>
      <c r="C184" s="119"/>
      <c r="D184" s="31"/>
    </row>
    <row r="185" spans="1:4" x14ac:dyDescent="0.3">
      <c r="A185" s="21"/>
      <c r="B185" s="124"/>
      <c r="C185" s="119"/>
      <c r="D185" s="31"/>
    </row>
    <row r="186" spans="1:4" x14ac:dyDescent="0.3">
      <c r="A186" s="21"/>
      <c r="B186" s="124"/>
      <c r="C186" s="119"/>
      <c r="D186" s="31"/>
    </row>
    <row r="187" spans="1:4" x14ac:dyDescent="0.3">
      <c r="A187" s="21"/>
      <c r="B187" s="124"/>
      <c r="C187" s="119"/>
      <c r="D187" s="31"/>
    </row>
    <row r="188" spans="1:4" x14ac:dyDescent="0.3">
      <c r="A188" s="21"/>
      <c r="B188" s="124"/>
      <c r="C188" s="119"/>
      <c r="D188" s="31"/>
    </row>
    <row r="189" spans="1:4" x14ac:dyDescent="0.3">
      <c r="A189" s="21"/>
      <c r="B189" s="124"/>
      <c r="C189" s="119"/>
      <c r="D189" s="31"/>
    </row>
    <row r="190" spans="1:4" x14ac:dyDescent="0.3">
      <c r="A190" s="21"/>
      <c r="B190" s="124"/>
      <c r="C190" s="119"/>
      <c r="D190" s="31"/>
    </row>
    <row r="191" spans="1:4" x14ac:dyDescent="0.3">
      <c r="A191" s="21"/>
      <c r="B191" s="124"/>
      <c r="C191" s="119"/>
      <c r="D191" s="31"/>
    </row>
    <row r="192" spans="1:4" x14ac:dyDescent="0.3">
      <c r="A192" s="21"/>
      <c r="B192" s="124"/>
      <c r="C192" s="119"/>
      <c r="D192" s="31"/>
    </row>
    <row r="193" spans="1:4" x14ac:dyDescent="0.3">
      <c r="A193" s="21"/>
      <c r="B193" s="124"/>
      <c r="C193" s="119"/>
      <c r="D193" s="31"/>
    </row>
    <row r="194" spans="1:4" x14ac:dyDescent="0.3">
      <c r="A194" s="21"/>
      <c r="B194" s="124"/>
      <c r="C194" s="119"/>
      <c r="D194" s="31"/>
    </row>
    <row r="195" spans="1:4" x14ac:dyDescent="0.3">
      <c r="A195" s="21"/>
      <c r="B195" s="124"/>
      <c r="C195" s="119"/>
      <c r="D195" s="31"/>
    </row>
    <row r="196" spans="1:4" x14ac:dyDescent="0.3">
      <c r="A196" s="21"/>
      <c r="B196" s="124"/>
      <c r="C196" s="119"/>
      <c r="D196" s="31"/>
    </row>
    <row r="197" spans="1:4" x14ac:dyDescent="0.3">
      <c r="A197" s="21"/>
      <c r="B197" s="124"/>
      <c r="C197" s="119"/>
      <c r="D197" s="31"/>
    </row>
    <row r="198" spans="1:4" x14ac:dyDescent="0.3">
      <c r="A198" s="21"/>
      <c r="B198" s="124"/>
      <c r="C198" s="119"/>
      <c r="D198" s="31"/>
    </row>
    <row r="199" spans="1:4" x14ac:dyDescent="0.3">
      <c r="A199" s="21"/>
      <c r="B199" s="124"/>
      <c r="C199" s="119"/>
      <c r="D199" s="31"/>
    </row>
    <row r="200" spans="1:4" x14ac:dyDescent="0.3">
      <c r="A200" s="21"/>
      <c r="B200" s="124"/>
      <c r="C200" s="119"/>
      <c r="D200" s="31"/>
    </row>
    <row r="201" spans="1:4" x14ac:dyDescent="0.3">
      <c r="A201" s="21"/>
      <c r="B201" s="124"/>
      <c r="C201" s="119"/>
      <c r="D201" s="31"/>
    </row>
    <row r="202" spans="1:4" x14ac:dyDescent="0.3">
      <c r="A202" s="21"/>
      <c r="B202" s="124"/>
      <c r="C202" s="119"/>
      <c r="D202" s="31"/>
    </row>
    <row r="203" spans="1:4" x14ac:dyDescent="0.3">
      <c r="A203" s="21"/>
      <c r="B203" s="124"/>
      <c r="C203" s="119"/>
      <c r="D203" s="31"/>
    </row>
    <row r="204" spans="1:4" x14ac:dyDescent="0.3">
      <c r="A204" s="21"/>
      <c r="B204" s="124"/>
      <c r="C204" s="119"/>
      <c r="D204" s="31"/>
    </row>
    <row r="205" spans="1:4" x14ac:dyDescent="0.3">
      <c r="A205" s="21"/>
      <c r="B205" s="124"/>
      <c r="C205" s="119"/>
      <c r="D205" s="31"/>
    </row>
    <row r="206" spans="1:4" x14ac:dyDescent="0.3">
      <c r="A206" s="21"/>
      <c r="B206" s="124"/>
      <c r="C206" s="119"/>
      <c r="D206" s="31"/>
    </row>
    <row r="207" spans="1:4" x14ac:dyDescent="0.3">
      <c r="A207" s="21"/>
      <c r="B207" s="124"/>
      <c r="C207" s="119"/>
      <c r="D207" s="31"/>
    </row>
    <row r="208" spans="1:4" x14ac:dyDescent="0.3">
      <c r="A208" s="21"/>
      <c r="B208" s="124"/>
      <c r="C208" s="119"/>
      <c r="D208" s="31"/>
    </row>
    <row r="209" spans="1:4" x14ac:dyDescent="0.3">
      <c r="A209" s="21"/>
      <c r="B209" s="124"/>
      <c r="C209" s="119"/>
      <c r="D209" s="31"/>
    </row>
    <row r="210" spans="1:4" x14ac:dyDescent="0.3">
      <c r="A210" s="21"/>
      <c r="B210" s="124"/>
      <c r="C210" s="119"/>
      <c r="D210" s="31"/>
    </row>
    <row r="211" spans="1:4" x14ac:dyDescent="0.3">
      <c r="A211" s="21"/>
      <c r="B211" s="124"/>
      <c r="C211" s="119"/>
      <c r="D211" s="31"/>
    </row>
    <row r="212" spans="1:4" x14ac:dyDescent="0.3">
      <c r="A212" s="21"/>
      <c r="B212" s="124"/>
      <c r="C212" s="119"/>
      <c r="D212" s="31"/>
    </row>
    <row r="213" spans="1:4" x14ac:dyDescent="0.3">
      <c r="A213" s="21"/>
      <c r="B213" s="124"/>
      <c r="C213" s="119"/>
      <c r="D213" s="31"/>
    </row>
    <row r="214" spans="1:4" x14ac:dyDescent="0.3">
      <c r="A214" s="21"/>
      <c r="B214" s="124"/>
      <c r="C214" s="119"/>
      <c r="D214" s="31"/>
    </row>
    <row r="215" spans="1:4" x14ac:dyDescent="0.3">
      <c r="A215" s="21"/>
      <c r="B215" s="124"/>
      <c r="C215" s="119"/>
      <c r="D215" s="31"/>
    </row>
    <row r="216" spans="1:4" x14ac:dyDescent="0.3">
      <c r="A216" s="21"/>
      <c r="B216" s="124"/>
      <c r="C216" s="119"/>
      <c r="D216" s="31"/>
    </row>
    <row r="217" spans="1:4" x14ac:dyDescent="0.3">
      <c r="A217" s="21"/>
      <c r="B217" s="124"/>
      <c r="C217" s="119"/>
      <c r="D217" s="31"/>
    </row>
    <row r="218" spans="1:4" x14ac:dyDescent="0.3">
      <c r="A218" s="21"/>
      <c r="B218" s="124"/>
      <c r="C218" s="119"/>
      <c r="D218" s="31"/>
    </row>
    <row r="219" spans="1:4" x14ac:dyDescent="0.3">
      <c r="A219" s="21"/>
      <c r="B219" s="124"/>
      <c r="C219" s="119"/>
      <c r="D219" s="31"/>
    </row>
    <row r="220" spans="1:4" x14ac:dyDescent="0.3">
      <c r="A220" s="21"/>
      <c r="B220" s="124"/>
      <c r="C220" s="119"/>
      <c r="D220" s="31"/>
    </row>
    <row r="221" spans="1:4" x14ac:dyDescent="0.3">
      <c r="A221" s="21"/>
      <c r="B221" s="124"/>
      <c r="C221" s="119"/>
      <c r="D221" s="31"/>
    </row>
    <row r="222" spans="1:4" x14ac:dyDescent="0.3">
      <c r="A222" s="21"/>
      <c r="B222" s="124"/>
      <c r="C222" s="119"/>
      <c r="D222" s="31"/>
    </row>
    <row r="223" spans="1:4" x14ac:dyDescent="0.3">
      <c r="A223" s="21"/>
      <c r="B223" s="124"/>
      <c r="C223" s="119"/>
      <c r="D223" s="31"/>
    </row>
    <row r="224" spans="1:4" x14ac:dyDescent="0.3">
      <c r="A224" s="21"/>
      <c r="B224" s="124"/>
      <c r="C224" s="119"/>
      <c r="D224" s="31"/>
    </row>
    <row r="225" spans="1:4" x14ac:dyDescent="0.3">
      <c r="A225" s="21"/>
      <c r="B225" s="124"/>
      <c r="C225" s="119"/>
      <c r="D225" s="31"/>
    </row>
    <row r="226" spans="1:4" x14ac:dyDescent="0.3">
      <c r="A226" s="21"/>
      <c r="B226" s="124"/>
      <c r="C226" s="119"/>
      <c r="D226" s="31"/>
    </row>
    <row r="227" spans="1:4" x14ac:dyDescent="0.3">
      <c r="A227" s="21"/>
      <c r="B227" s="124"/>
      <c r="C227" s="119"/>
      <c r="D227" s="31"/>
    </row>
    <row r="228" spans="1:4" x14ac:dyDescent="0.3">
      <c r="A228" s="21"/>
      <c r="B228" s="124"/>
      <c r="C228" s="119"/>
      <c r="D228" s="31"/>
    </row>
    <row r="229" spans="1:4" x14ac:dyDescent="0.3">
      <c r="A229" s="21"/>
      <c r="B229" s="124"/>
      <c r="C229" s="119"/>
      <c r="D229" s="31"/>
    </row>
    <row r="230" spans="1:4" x14ac:dyDescent="0.3">
      <c r="A230" s="21"/>
      <c r="B230" s="124"/>
      <c r="C230" s="119"/>
      <c r="D230" s="31"/>
    </row>
    <row r="231" spans="1:4" x14ac:dyDescent="0.3">
      <c r="A231" s="21"/>
      <c r="B231" s="124"/>
      <c r="C231" s="119"/>
      <c r="D231" s="31"/>
    </row>
    <row r="232" spans="1:4" x14ac:dyDescent="0.3">
      <c r="A232" s="21"/>
      <c r="B232" s="124"/>
      <c r="C232" s="119"/>
      <c r="D232" s="31"/>
    </row>
    <row r="233" spans="1:4" x14ac:dyDescent="0.3">
      <c r="A233" s="21"/>
      <c r="B233" s="124"/>
      <c r="C233" s="119"/>
      <c r="D233" s="31"/>
    </row>
    <row r="234" spans="1:4" x14ac:dyDescent="0.3">
      <c r="A234" s="21"/>
      <c r="B234" s="124"/>
      <c r="C234" s="119"/>
      <c r="D234" s="31"/>
    </row>
    <row r="235" spans="1:4" x14ac:dyDescent="0.3">
      <c r="A235" s="21"/>
      <c r="B235" s="124"/>
      <c r="C235" s="119"/>
      <c r="D235" s="31"/>
    </row>
    <row r="236" spans="1:4" x14ac:dyDescent="0.3">
      <c r="D236" s="31"/>
    </row>
    <row r="237" spans="1:4" x14ac:dyDescent="0.3">
      <c r="D237" s="31"/>
    </row>
    <row r="238" spans="1:4" x14ac:dyDescent="0.3">
      <c r="D238" s="31"/>
    </row>
    <row r="239" spans="1:4" x14ac:dyDescent="0.3">
      <c r="D239" s="31"/>
    </row>
    <row r="240" spans="1:4" x14ac:dyDescent="0.3">
      <c r="D240" s="31"/>
    </row>
    <row r="241" spans="4:4" x14ac:dyDescent="0.3">
      <c r="D241" s="31"/>
    </row>
    <row r="242" spans="4:4" x14ac:dyDescent="0.3">
      <c r="D242" s="31"/>
    </row>
    <row r="243" spans="4:4" x14ac:dyDescent="0.3">
      <c r="D243" s="31"/>
    </row>
    <row r="244" spans="4:4" x14ac:dyDescent="0.3">
      <c r="D244" s="31"/>
    </row>
    <row r="245" spans="4:4" x14ac:dyDescent="0.3">
      <c r="D245" s="31"/>
    </row>
    <row r="246" spans="4:4" x14ac:dyDescent="0.3">
      <c r="D246" s="31"/>
    </row>
    <row r="247" spans="4:4" x14ac:dyDescent="0.3">
      <c r="D247" s="31"/>
    </row>
    <row r="248" spans="4:4" x14ac:dyDescent="0.3">
      <c r="D248" s="31"/>
    </row>
    <row r="249" spans="4:4" x14ac:dyDescent="0.3">
      <c r="D249" s="31"/>
    </row>
    <row r="250" spans="4:4" x14ac:dyDescent="0.3">
      <c r="D250" s="31"/>
    </row>
    <row r="251" spans="4:4" x14ac:dyDescent="0.3">
      <c r="D251" s="31"/>
    </row>
    <row r="252" spans="4:4" x14ac:dyDescent="0.3">
      <c r="D252" s="31"/>
    </row>
    <row r="253" spans="4:4" x14ac:dyDescent="0.3">
      <c r="D253" s="31"/>
    </row>
    <row r="254" spans="4:4" x14ac:dyDescent="0.3">
      <c r="D254" s="31"/>
    </row>
    <row r="255" spans="4:4" x14ac:dyDescent="0.3">
      <c r="D255" s="31"/>
    </row>
    <row r="256" spans="4:4" x14ac:dyDescent="0.3">
      <c r="D256" s="31"/>
    </row>
    <row r="257" spans="4:4" x14ac:dyDescent="0.3">
      <c r="D257" s="31"/>
    </row>
    <row r="258" spans="4:4" x14ac:dyDescent="0.3">
      <c r="D258" s="31"/>
    </row>
    <row r="259" spans="4:4" x14ac:dyDescent="0.3">
      <c r="D259" s="31"/>
    </row>
    <row r="260" spans="4:4" x14ac:dyDescent="0.3">
      <c r="D260" s="31"/>
    </row>
    <row r="261" spans="4:4" x14ac:dyDescent="0.3">
      <c r="D261" s="31"/>
    </row>
    <row r="262" spans="4:4" x14ac:dyDescent="0.3">
      <c r="D262" s="31"/>
    </row>
    <row r="263" spans="4:4" x14ac:dyDescent="0.3">
      <c r="D263" s="31"/>
    </row>
    <row r="264" spans="4:4" x14ac:dyDescent="0.3">
      <c r="D264" s="31"/>
    </row>
    <row r="265" spans="4:4" x14ac:dyDescent="0.3">
      <c r="D265" s="31"/>
    </row>
    <row r="266" spans="4:4" x14ac:dyDescent="0.3">
      <c r="D266" s="31"/>
    </row>
    <row r="267" spans="4:4" x14ac:dyDescent="0.3">
      <c r="D267" s="31"/>
    </row>
    <row r="268" spans="4:4" x14ac:dyDescent="0.3">
      <c r="D268" s="31"/>
    </row>
    <row r="269" spans="4:4" x14ac:dyDescent="0.3">
      <c r="D269" s="31"/>
    </row>
    <row r="270" spans="4:4" x14ac:dyDescent="0.3">
      <c r="D270" s="31"/>
    </row>
    <row r="271" spans="4:4" x14ac:dyDescent="0.3">
      <c r="D271" s="31"/>
    </row>
    <row r="272" spans="4:4" x14ac:dyDescent="0.3">
      <c r="D272" s="31"/>
    </row>
    <row r="273" spans="4:4" x14ac:dyDescent="0.3">
      <c r="D273" s="31"/>
    </row>
    <row r="274" spans="4:4" x14ac:dyDescent="0.3">
      <c r="D274" s="31"/>
    </row>
    <row r="275" spans="4:4" x14ac:dyDescent="0.3">
      <c r="D275" s="31"/>
    </row>
    <row r="276" spans="4:4" x14ac:dyDescent="0.3">
      <c r="D276" s="31"/>
    </row>
    <row r="277" spans="4:4" x14ac:dyDescent="0.3">
      <c r="D277" s="31"/>
    </row>
    <row r="278" spans="4:4" x14ac:dyDescent="0.3">
      <c r="D278" s="31"/>
    </row>
    <row r="279" spans="4:4" x14ac:dyDescent="0.3">
      <c r="D279" s="31"/>
    </row>
    <row r="280" spans="4:4" x14ac:dyDescent="0.3">
      <c r="D280" s="31"/>
    </row>
    <row r="281" spans="4:4" x14ac:dyDescent="0.3">
      <c r="D281" s="31"/>
    </row>
    <row r="282" spans="4:4" x14ac:dyDescent="0.3">
      <c r="D282" s="31"/>
    </row>
    <row r="283" spans="4:4" x14ac:dyDescent="0.3">
      <c r="D283" s="31"/>
    </row>
    <row r="284" spans="4:4" x14ac:dyDescent="0.3">
      <c r="D284" s="31"/>
    </row>
    <row r="285" spans="4:4" x14ac:dyDescent="0.3">
      <c r="D285" s="31"/>
    </row>
    <row r="286" spans="4:4" x14ac:dyDescent="0.3">
      <c r="D286" s="31"/>
    </row>
    <row r="287" spans="4:4" x14ac:dyDescent="0.3">
      <c r="D287" s="31"/>
    </row>
    <row r="288" spans="4:4" x14ac:dyDescent="0.3">
      <c r="D288" s="31"/>
    </row>
    <row r="289" spans="4:4" x14ac:dyDescent="0.3">
      <c r="D289" s="31"/>
    </row>
    <row r="290" spans="4:4" x14ac:dyDescent="0.3">
      <c r="D290" s="31"/>
    </row>
    <row r="291" spans="4:4" x14ac:dyDescent="0.3">
      <c r="D291" s="31"/>
    </row>
    <row r="292" spans="4:4" x14ac:dyDescent="0.3">
      <c r="D292" s="31"/>
    </row>
    <row r="293" spans="4:4" x14ac:dyDescent="0.3">
      <c r="D293" s="31"/>
    </row>
    <row r="294" spans="4:4" x14ac:dyDescent="0.3">
      <c r="D294" s="31"/>
    </row>
    <row r="295" spans="4:4" x14ac:dyDescent="0.3">
      <c r="D295" s="31"/>
    </row>
    <row r="296" spans="4:4" x14ac:dyDescent="0.3">
      <c r="D296" s="31"/>
    </row>
    <row r="297" spans="4:4" x14ac:dyDescent="0.3">
      <c r="D297" s="31"/>
    </row>
    <row r="298" spans="4:4" x14ac:dyDescent="0.3">
      <c r="D298" s="31"/>
    </row>
    <row r="299" spans="4:4" x14ac:dyDescent="0.3">
      <c r="D299" s="31"/>
    </row>
    <row r="300" spans="4:4" x14ac:dyDescent="0.3">
      <c r="D300" s="31"/>
    </row>
    <row r="301" spans="4:4" x14ac:dyDescent="0.3">
      <c r="D301" s="31"/>
    </row>
    <row r="302" spans="4:4" x14ac:dyDescent="0.3">
      <c r="D302" s="31"/>
    </row>
    <row r="303" spans="4:4" x14ac:dyDescent="0.3">
      <c r="D303" s="31"/>
    </row>
    <row r="304" spans="4:4" x14ac:dyDescent="0.3">
      <c r="D304" s="31"/>
    </row>
    <row r="305" spans="4:4" x14ac:dyDescent="0.3">
      <c r="D305" s="31"/>
    </row>
    <row r="306" spans="4:4" x14ac:dyDescent="0.3">
      <c r="D306" s="31"/>
    </row>
    <row r="307" spans="4:4" x14ac:dyDescent="0.3">
      <c r="D307" s="31"/>
    </row>
    <row r="308" spans="4:4" x14ac:dyDescent="0.3">
      <c r="D308" s="31"/>
    </row>
    <row r="309" spans="4:4" x14ac:dyDescent="0.3">
      <c r="D309" s="31"/>
    </row>
    <row r="310" spans="4:4" x14ac:dyDescent="0.3">
      <c r="D310" s="31"/>
    </row>
    <row r="311" spans="4:4" x14ac:dyDescent="0.3">
      <c r="D311" s="31"/>
    </row>
    <row r="312" spans="4:4" x14ac:dyDescent="0.3">
      <c r="D312" s="31"/>
    </row>
    <row r="313" spans="4:4" x14ac:dyDescent="0.3">
      <c r="D313" s="31"/>
    </row>
    <row r="314" spans="4:4" x14ac:dyDescent="0.3">
      <c r="D314" s="31"/>
    </row>
    <row r="315" spans="4:4" x14ac:dyDescent="0.3">
      <c r="D315" s="31"/>
    </row>
    <row r="316" spans="4:4" x14ac:dyDescent="0.3">
      <c r="D316" s="31"/>
    </row>
    <row r="317" spans="4:4" x14ac:dyDescent="0.3">
      <c r="D317" s="31"/>
    </row>
    <row r="318" spans="4:4" x14ac:dyDescent="0.3">
      <c r="D318" s="31"/>
    </row>
    <row r="319" spans="4:4" x14ac:dyDescent="0.3">
      <c r="D319" s="31"/>
    </row>
    <row r="320" spans="4:4" x14ac:dyDescent="0.3">
      <c r="D320" s="31"/>
    </row>
    <row r="321" spans="4:4" x14ac:dyDescent="0.3">
      <c r="D321" s="31"/>
    </row>
    <row r="322" spans="4:4" x14ac:dyDescent="0.3">
      <c r="D322" s="31"/>
    </row>
    <row r="323" spans="4:4" x14ac:dyDescent="0.3">
      <c r="D323" s="31"/>
    </row>
    <row r="324" spans="4:4" x14ac:dyDescent="0.3">
      <c r="D324" s="31"/>
    </row>
    <row r="325" spans="4:4" x14ac:dyDescent="0.3">
      <c r="D325" s="31"/>
    </row>
    <row r="326" spans="4:4" x14ac:dyDescent="0.3">
      <c r="D326" s="31"/>
    </row>
    <row r="327" spans="4:4" x14ac:dyDescent="0.3">
      <c r="D327" s="31"/>
    </row>
    <row r="328" spans="4:4" x14ac:dyDescent="0.3">
      <c r="D328" s="31"/>
    </row>
    <row r="329" spans="4:4" x14ac:dyDescent="0.3">
      <c r="D329" s="31"/>
    </row>
    <row r="330" spans="4:4" x14ac:dyDescent="0.3">
      <c r="D330" s="31"/>
    </row>
    <row r="331" spans="4:4" x14ac:dyDescent="0.3">
      <c r="D331" s="31"/>
    </row>
    <row r="332" spans="4:4" x14ac:dyDescent="0.3">
      <c r="D332" s="31"/>
    </row>
    <row r="333" spans="4:4" x14ac:dyDescent="0.3">
      <c r="D333" s="31"/>
    </row>
    <row r="334" spans="4:4" x14ac:dyDescent="0.3">
      <c r="D334" s="31"/>
    </row>
    <row r="335" spans="4:4" x14ac:dyDescent="0.3">
      <c r="D335" s="31"/>
    </row>
    <row r="336" spans="4:4" x14ac:dyDescent="0.3">
      <c r="D336" s="31"/>
    </row>
    <row r="337" spans="4:4" x14ac:dyDescent="0.3">
      <c r="D337" s="31"/>
    </row>
    <row r="338" spans="4:4" x14ac:dyDescent="0.3">
      <c r="D338" s="31"/>
    </row>
    <row r="339" spans="4:4" x14ac:dyDescent="0.3">
      <c r="D339" s="31"/>
    </row>
    <row r="340" spans="4:4" x14ac:dyDescent="0.3">
      <c r="D340" s="31"/>
    </row>
    <row r="341" spans="4:4" x14ac:dyDescent="0.3">
      <c r="D341" s="31"/>
    </row>
    <row r="342" spans="4:4" x14ac:dyDescent="0.3">
      <c r="D342" s="31"/>
    </row>
    <row r="343" spans="4:4" x14ac:dyDescent="0.3">
      <c r="D343" s="31"/>
    </row>
    <row r="344" spans="4:4" x14ac:dyDescent="0.3">
      <c r="D344" s="31"/>
    </row>
    <row r="345" spans="4:4" x14ac:dyDescent="0.3">
      <c r="D345" s="31"/>
    </row>
    <row r="346" spans="4:4" x14ac:dyDescent="0.3">
      <c r="D346" s="31"/>
    </row>
    <row r="347" spans="4:4" x14ac:dyDescent="0.3">
      <c r="D347" s="31"/>
    </row>
    <row r="348" spans="4:4" x14ac:dyDescent="0.3">
      <c r="D348" s="31"/>
    </row>
    <row r="349" spans="4:4" x14ac:dyDescent="0.3">
      <c r="D349" s="31"/>
    </row>
    <row r="350" spans="4:4" x14ac:dyDescent="0.3">
      <c r="D350" s="31"/>
    </row>
    <row r="351" spans="4:4" x14ac:dyDescent="0.3">
      <c r="D351" s="31"/>
    </row>
    <row r="352" spans="4:4" x14ac:dyDescent="0.3">
      <c r="D352" s="31"/>
    </row>
    <row r="353" spans="4:4" x14ac:dyDescent="0.3">
      <c r="D353" s="31"/>
    </row>
    <row r="354" spans="4:4" x14ac:dyDescent="0.3">
      <c r="D354" s="31"/>
    </row>
    <row r="355" spans="4:4" x14ac:dyDescent="0.3">
      <c r="D355" s="31"/>
    </row>
    <row r="356" spans="4:4" x14ac:dyDescent="0.3">
      <c r="D356" s="31"/>
    </row>
    <row r="357" spans="4:4" x14ac:dyDescent="0.3">
      <c r="D357" s="31"/>
    </row>
    <row r="358" spans="4:4" x14ac:dyDescent="0.3">
      <c r="D358" s="31"/>
    </row>
    <row r="359" spans="4:4" x14ac:dyDescent="0.3">
      <c r="D359" s="31"/>
    </row>
    <row r="360" spans="4:4" x14ac:dyDescent="0.3">
      <c r="D360" s="31"/>
    </row>
    <row r="361" spans="4:4" x14ac:dyDescent="0.3">
      <c r="D361" s="31"/>
    </row>
    <row r="362" spans="4:4" x14ac:dyDescent="0.3">
      <c r="D362" s="31"/>
    </row>
    <row r="363" spans="4:4" x14ac:dyDescent="0.3">
      <c r="D363" s="31"/>
    </row>
    <row r="364" spans="4:4" x14ac:dyDescent="0.3">
      <c r="D364" s="31"/>
    </row>
    <row r="365" spans="4:4" x14ac:dyDescent="0.3">
      <c r="D365" s="31"/>
    </row>
    <row r="366" spans="4:4" x14ac:dyDescent="0.3">
      <c r="D366" s="31"/>
    </row>
    <row r="367" spans="4:4" x14ac:dyDescent="0.3">
      <c r="D367" s="31"/>
    </row>
    <row r="368" spans="4:4" x14ac:dyDescent="0.3">
      <c r="D368" s="31"/>
    </row>
    <row r="369" spans="4:4" x14ac:dyDescent="0.3">
      <c r="D369" s="31"/>
    </row>
    <row r="370" spans="4:4" x14ac:dyDescent="0.3">
      <c r="D370" s="31"/>
    </row>
    <row r="371" spans="4:4" x14ac:dyDescent="0.3">
      <c r="D371" s="31"/>
    </row>
    <row r="372" spans="4:4" x14ac:dyDescent="0.3">
      <c r="D372" s="31"/>
    </row>
    <row r="373" spans="4:4" x14ac:dyDescent="0.3">
      <c r="D373" s="31"/>
    </row>
    <row r="374" spans="4:4" x14ac:dyDescent="0.3">
      <c r="D374" s="31"/>
    </row>
    <row r="375" spans="4:4" x14ac:dyDescent="0.3">
      <c r="D375" s="31"/>
    </row>
    <row r="376" spans="4:4" x14ac:dyDescent="0.3">
      <c r="D376" s="31"/>
    </row>
    <row r="377" spans="4:4" x14ac:dyDescent="0.3">
      <c r="D377" s="31"/>
    </row>
    <row r="378" spans="4:4" x14ac:dyDescent="0.3">
      <c r="D378" s="31"/>
    </row>
    <row r="379" spans="4:4" x14ac:dyDescent="0.3">
      <c r="D379" s="31"/>
    </row>
    <row r="380" spans="4:4" x14ac:dyDescent="0.3">
      <c r="D380" s="31"/>
    </row>
    <row r="381" spans="4:4" x14ac:dyDescent="0.3">
      <c r="D381" s="31"/>
    </row>
    <row r="382" spans="4:4" x14ac:dyDescent="0.3">
      <c r="D382" s="31"/>
    </row>
    <row r="383" spans="4:4" x14ac:dyDescent="0.3">
      <c r="D383" s="31"/>
    </row>
    <row r="384" spans="4:4" x14ac:dyDescent="0.3">
      <c r="D384" s="31"/>
    </row>
    <row r="385" spans="4:4" x14ac:dyDescent="0.3">
      <c r="D385" s="31"/>
    </row>
    <row r="386" spans="4:4" x14ac:dyDescent="0.3">
      <c r="D386" s="31"/>
    </row>
    <row r="387" spans="4:4" x14ac:dyDescent="0.3">
      <c r="D387" s="31"/>
    </row>
    <row r="388" spans="4:4" x14ac:dyDescent="0.3">
      <c r="D388" s="31"/>
    </row>
    <row r="389" spans="4:4" x14ac:dyDescent="0.3">
      <c r="D389" s="31"/>
    </row>
    <row r="390" spans="4:4" x14ac:dyDescent="0.3">
      <c r="D390" s="31"/>
    </row>
    <row r="391" spans="4:4" x14ac:dyDescent="0.3">
      <c r="D391" s="31"/>
    </row>
    <row r="392" spans="4:4" x14ac:dyDescent="0.3">
      <c r="D392" s="31"/>
    </row>
    <row r="393" spans="4:4" x14ac:dyDescent="0.3">
      <c r="D393" s="31"/>
    </row>
    <row r="394" spans="4:4" x14ac:dyDescent="0.3">
      <c r="D394" s="31"/>
    </row>
    <row r="395" spans="4:4" x14ac:dyDescent="0.3">
      <c r="D395" s="31"/>
    </row>
    <row r="396" spans="4:4" x14ac:dyDescent="0.3">
      <c r="D396" s="31"/>
    </row>
    <row r="397" spans="4:4" x14ac:dyDescent="0.3">
      <c r="D397" s="31"/>
    </row>
    <row r="398" spans="4:4" x14ac:dyDescent="0.3">
      <c r="D398" s="31"/>
    </row>
    <row r="399" spans="4:4" x14ac:dyDescent="0.3">
      <c r="D399" s="31"/>
    </row>
    <row r="400" spans="4:4" x14ac:dyDescent="0.3">
      <c r="D400" s="31"/>
    </row>
    <row r="401" spans="4:4" x14ac:dyDescent="0.3">
      <c r="D401" s="31"/>
    </row>
    <row r="402" spans="4:4" x14ac:dyDescent="0.3">
      <c r="D402" s="31"/>
    </row>
    <row r="403" spans="4:4" x14ac:dyDescent="0.3">
      <c r="D403" s="31"/>
    </row>
    <row r="404" spans="4:4" x14ac:dyDescent="0.3">
      <c r="D404" s="31"/>
    </row>
    <row r="405" spans="4:4" x14ac:dyDescent="0.3">
      <c r="D405" s="31"/>
    </row>
    <row r="406" spans="4:4" x14ac:dyDescent="0.3">
      <c r="D406" s="31"/>
    </row>
    <row r="407" spans="4:4" x14ac:dyDescent="0.3">
      <c r="D407" s="31"/>
    </row>
    <row r="408" spans="4:4" x14ac:dyDescent="0.3">
      <c r="D408" s="31"/>
    </row>
    <row r="409" spans="4:4" x14ac:dyDescent="0.3">
      <c r="D409" s="31"/>
    </row>
    <row r="410" spans="4:4" x14ac:dyDescent="0.3">
      <c r="D410" s="31"/>
    </row>
    <row r="411" spans="4:4" x14ac:dyDescent="0.3">
      <c r="D411" s="31"/>
    </row>
    <row r="412" spans="4:4" x14ac:dyDescent="0.3">
      <c r="D412" s="31"/>
    </row>
    <row r="413" spans="4:4" x14ac:dyDescent="0.3">
      <c r="D413" s="31"/>
    </row>
    <row r="414" spans="4:4" x14ac:dyDescent="0.3">
      <c r="D414" s="31"/>
    </row>
    <row r="415" spans="4:4" x14ac:dyDescent="0.3">
      <c r="D415" s="31"/>
    </row>
    <row r="416" spans="4:4" x14ac:dyDescent="0.3">
      <c r="D416" s="31"/>
    </row>
    <row r="417" spans="4:4" x14ac:dyDescent="0.3">
      <c r="D417" s="31"/>
    </row>
    <row r="418" spans="4:4" x14ac:dyDescent="0.3">
      <c r="D418" s="31"/>
    </row>
    <row r="419" spans="4:4" x14ac:dyDescent="0.3">
      <c r="D419" s="31"/>
    </row>
    <row r="420" spans="4:4" x14ac:dyDescent="0.3">
      <c r="D420" s="31"/>
    </row>
    <row r="421" spans="4:4" x14ac:dyDescent="0.3">
      <c r="D421" s="31"/>
    </row>
    <row r="422" spans="4:4" x14ac:dyDescent="0.3">
      <c r="D422" s="31"/>
    </row>
    <row r="423" spans="4:4" x14ac:dyDescent="0.3">
      <c r="D423" s="31"/>
    </row>
    <row r="424" spans="4:4" x14ac:dyDescent="0.3">
      <c r="D424" s="31"/>
    </row>
    <row r="425" spans="4:4" x14ac:dyDescent="0.3">
      <c r="D425" s="31"/>
    </row>
    <row r="426" spans="4:4" x14ac:dyDescent="0.3">
      <c r="D426" s="31"/>
    </row>
    <row r="427" spans="4:4" x14ac:dyDescent="0.3">
      <c r="D427" s="31"/>
    </row>
    <row r="428" spans="4:4" x14ac:dyDescent="0.3">
      <c r="D428" s="31"/>
    </row>
    <row r="429" spans="4:4" x14ac:dyDescent="0.3">
      <c r="D429" s="31"/>
    </row>
    <row r="430" spans="4:4" x14ac:dyDescent="0.3">
      <c r="D430" s="31"/>
    </row>
    <row r="431" spans="4:4" x14ac:dyDescent="0.3">
      <c r="D431" s="31"/>
    </row>
    <row r="432" spans="4:4" x14ac:dyDescent="0.3">
      <c r="D432" s="31"/>
    </row>
    <row r="433" spans="4:4" x14ac:dyDescent="0.3">
      <c r="D433" s="31"/>
    </row>
    <row r="434" spans="4:4" x14ac:dyDescent="0.3">
      <c r="D434" s="31"/>
    </row>
    <row r="435" spans="4:4" x14ac:dyDescent="0.3">
      <c r="D435" s="31"/>
    </row>
    <row r="436" spans="4:4" x14ac:dyDescent="0.3">
      <c r="D436" s="31"/>
    </row>
    <row r="437" spans="4:4" x14ac:dyDescent="0.3">
      <c r="D437" s="31"/>
    </row>
    <row r="438" spans="4:4" x14ac:dyDescent="0.3">
      <c r="D438" s="31"/>
    </row>
    <row r="439" spans="4:4" x14ac:dyDescent="0.3">
      <c r="D439" s="31"/>
    </row>
    <row r="440" spans="4:4" x14ac:dyDescent="0.3">
      <c r="D440" s="31"/>
    </row>
    <row r="441" spans="4:4" x14ac:dyDescent="0.3">
      <c r="D441" s="31"/>
    </row>
    <row r="442" spans="4:4" x14ac:dyDescent="0.3">
      <c r="D442" s="31"/>
    </row>
    <row r="443" spans="4:4" x14ac:dyDescent="0.3">
      <c r="D443" s="31"/>
    </row>
    <row r="444" spans="4:4" x14ac:dyDescent="0.3">
      <c r="D444" s="31"/>
    </row>
    <row r="445" spans="4:4" x14ac:dyDescent="0.3">
      <c r="D445" s="31"/>
    </row>
    <row r="446" spans="4:4" x14ac:dyDescent="0.3">
      <c r="D446" s="31"/>
    </row>
    <row r="447" spans="4:4" x14ac:dyDescent="0.3">
      <c r="D447" s="31"/>
    </row>
    <row r="448" spans="4:4" x14ac:dyDescent="0.3">
      <c r="D448" s="31"/>
    </row>
    <row r="449" spans="4:4" x14ac:dyDescent="0.3">
      <c r="D449" s="31"/>
    </row>
    <row r="450" spans="4:4" x14ac:dyDescent="0.3">
      <c r="D450" s="31"/>
    </row>
    <row r="451" spans="4:4" x14ac:dyDescent="0.3">
      <c r="D451" s="31"/>
    </row>
    <row r="452" spans="4:4" x14ac:dyDescent="0.3">
      <c r="D452" s="31"/>
    </row>
    <row r="453" spans="4:4" x14ac:dyDescent="0.3">
      <c r="D453" s="31"/>
    </row>
    <row r="454" spans="4:4" x14ac:dyDescent="0.3">
      <c r="D454" s="31"/>
    </row>
    <row r="455" spans="4:4" x14ac:dyDescent="0.3">
      <c r="D455" s="31"/>
    </row>
    <row r="456" spans="4:4" x14ac:dyDescent="0.3">
      <c r="D456" s="31"/>
    </row>
    <row r="457" spans="4:4" x14ac:dyDescent="0.3">
      <c r="D457" s="31"/>
    </row>
    <row r="458" spans="4:4" x14ac:dyDescent="0.3">
      <c r="D458" s="31"/>
    </row>
    <row r="459" spans="4:4" x14ac:dyDescent="0.3">
      <c r="D459" s="31"/>
    </row>
    <row r="460" spans="4:4" x14ac:dyDescent="0.3">
      <c r="D460" s="31"/>
    </row>
    <row r="461" spans="4:4" x14ac:dyDescent="0.3">
      <c r="D461" s="31"/>
    </row>
    <row r="462" spans="4:4" x14ac:dyDescent="0.3">
      <c r="D462" s="31"/>
    </row>
    <row r="463" spans="4:4" x14ac:dyDescent="0.3">
      <c r="D463" s="31"/>
    </row>
    <row r="464" spans="4:4" x14ac:dyDescent="0.3">
      <c r="D464" s="31"/>
    </row>
    <row r="465" spans="4:4" x14ac:dyDescent="0.3">
      <c r="D465" s="31"/>
    </row>
    <row r="466" spans="4:4" x14ac:dyDescent="0.3">
      <c r="D466" s="31"/>
    </row>
    <row r="467" spans="4:4" x14ac:dyDescent="0.3">
      <c r="D467" s="31"/>
    </row>
    <row r="468" spans="4:4" x14ac:dyDescent="0.3">
      <c r="D468" s="31"/>
    </row>
    <row r="469" spans="4:4" x14ac:dyDescent="0.3">
      <c r="D469" s="31"/>
    </row>
    <row r="470" spans="4:4" x14ac:dyDescent="0.3">
      <c r="D470" s="31"/>
    </row>
    <row r="471" spans="4:4" x14ac:dyDescent="0.3">
      <c r="D471" s="31"/>
    </row>
    <row r="472" spans="4:4" x14ac:dyDescent="0.3">
      <c r="D472" s="31"/>
    </row>
    <row r="473" spans="4:4" x14ac:dyDescent="0.3">
      <c r="D473" s="31"/>
    </row>
    <row r="474" spans="4:4" x14ac:dyDescent="0.3">
      <c r="D474" s="31"/>
    </row>
    <row r="475" spans="4:4" x14ac:dyDescent="0.3">
      <c r="D475" s="31"/>
    </row>
    <row r="476" spans="4:4" x14ac:dyDescent="0.3">
      <c r="D476" s="31"/>
    </row>
    <row r="477" spans="4:4" x14ac:dyDescent="0.3">
      <c r="D477" s="31"/>
    </row>
    <row r="478" spans="4:4" x14ac:dyDescent="0.3">
      <c r="D478" s="31"/>
    </row>
    <row r="479" spans="4:4" x14ac:dyDescent="0.3">
      <c r="D479" s="31"/>
    </row>
    <row r="480" spans="4:4" x14ac:dyDescent="0.3">
      <c r="D480" s="31"/>
    </row>
    <row r="481" spans="4:4" x14ac:dyDescent="0.3">
      <c r="D481" s="31"/>
    </row>
    <row r="482" spans="4:4" x14ac:dyDescent="0.3">
      <c r="D482" s="31"/>
    </row>
    <row r="483" spans="4:4" x14ac:dyDescent="0.3">
      <c r="D483" s="31"/>
    </row>
    <row r="484" spans="4:4" x14ac:dyDescent="0.3">
      <c r="D484" s="31"/>
    </row>
    <row r="485" spans="4:4" x14ac:dyDescent="0.3">
      <c r="D485" s="31"/>
    </row>
    <row r="486" spans="4:4" x14ac:dyDescent="0.3">
      <c r="D486" s="31"/>
    </row>
    <row r="487" spans="4:4" x14ac:dyDescent="0.3">
      <c r="D487" s="31"/>
    </row>
    <row r="488" spans="4:4" x14ac:dyDescent="0.3">
      <c r="D488" s="31"/>
    </row>
    <row r="489" spans="4:4" x14ac:dyDescent="0.3">
      <c r="D489" s="31"/>
    </row>
    <row r="490" spans="4:4" x14ac:dyDescent="0.3">
      <c r="D490" s="31"/>
    </row>
    <row r="491" spans="4:4" x14ac:dyDescent="0.3">
      <c r="D491" s="31"/>
    </row>
    <row r="492" spans="4:4" x14ac:dyDescent="0.3">
      <c r="D492" s="31"/>
    </row>
    <row r="493" spans="4:4" x14ac:dyDescent="0.3">
      <c r="D493" s="31"/>
    </row>
    <row r="494" spans="4:4" x14ac:dyDescent="0.3">
      <c r="D494" s="31"/>
    </row>
    <row r="495" spans="4:4" x14ac:dyDescent="0.3">
      <c r="D495" s="31"/>
    </row>
    <row r="496" spans="4:4" x14ac:dyDescent="0.3">
      <c r="D496" s="31"/>
    </row>
    <row r="497" spans="4:4" x14ac:dyDescent="0.3">
      <c r="D497" s="31"/>
    </row>
    <row r="498" spans="4:4" x14ac:dyDescent="0.3">
      <c r="D498" s="31"/>
    </row>
    <row r="499" spans="4:4" x14ac:dyDescent="0.3">
      <c r="D499" s="31"/>
    </row>
    <row r="500" spans="4:4" x14ac:dyDescent="0.3">
      <c r="D500" s="31"/>
    </row>
    <row r="501" spans="4:4" x14ac:dyDescent="0.3">
      <c r="D501" s="31"/>
    </row>
    <row r="502" spans="4:4" x14ac:dyDescent="0.3">
      <c r="D502" s="31"/>
    </row>
    <row r="503" spans="4:4" x14ac:dyDescent="0.3">
      <c r="D503" s="31"/>
    </row>
    <row r="504" spans="4:4" x14ac:dyDescent="0.3">
      <c r="D504" s="31"/>
    </row>
    <row r="505" spans="4:4" x14ac:dyDescent="0.3">
      <c r="D505" s="31"/>
    </row>
    <row r="506" spans="4:4" x14ac:dyDescent="0.3">
      <c r="D506" s="31"/>
    </row>
    <row r="507" spans="4:4" x14ac:dyDescent="0.3">
      <c r="D507" s="31"/>
    </row>
    <row r="508" spans="4:4" x14ac:dyDescent="0.3">
      <c r="D508" s="31"/>
    </row>
    <row r="509" spans="4:4" x14ac:dyDescent="0.3">
      <c r="D509" s="31"/>
    </row>
    <row r="510" spans="4:4" x14ac:dyDescent="0.3">
      <c r="D510" s="31"/>
    </row>
    <row r="511" spans="4:4" x14ac:dyDescent="0.3">
      <c r="D511" s="31"/>
    </row>
    <row r="512" spans="4:4" x14ac:dyDescent="0.3">
      <c r="D512" s="31"/>
    </row>
    <row r="513" spans="4:4" x14ac:dyDescent="0.3">
      <c r="D513" s="31"/>
    </row>
    <row r="514" spans="4:4" x14ac:dyDescent="0.3">
      <c r="D514" s="31"/>
    </row>
    <row r="515" spans="4:4" x14ac:dyDescent="0.3">
      <c r="D515" s="31"/>
    </row>
    <row r="516" spans="4:4" x14ac:dyDescent="0.3">
      <c r="D516" s="31"/>
    </row>
    <row r="517" spans="4:4" x14ac:dyDescent="0.3">
      <c r="D517" s="31"/>
    </row>
    <row r="518" spans="4:4" x14ac:dyDescent="0.3">
      <c r="D518" s="31"/>
    </row>
    <row r="519" spans="4:4" x14ac:dyDescent="0.3">
      <c r="D519" s="31"/>
    </row>
    <row r="520" spans="4:4" x14ac:dyDescent="0.3">
      <c r="D520" s="31"/>
    </row>
    <row r="521" spans="4:4" x14ac:dyDescent="0.3">
      <c r="D521" s="31"/>
    </row>
    <row r="522" spans="4:4" x14ac:dyDescent="0.3">
      <c r="D522" s="31"/>
    </row>
    <row r="523" spans="4:4" x14ac:dyDescent="0.3">
      <c r="D523" s="31"/>
    </row>
    <row r="524" spans="4:4" x14ac:dyDescent="0.3">
      <c r="D524" s="31"/>
    </row>
    <row r="525" spans="4:4" x14ac:dyDescent="0.3">
      <c r="D525" s="31"/>
    </row>
    <row r="526" spans="4:4" x14ac:dyDescent="0.3">
      <c r="D526" s="31"/>
    </row>
    <row r="527" spans="4:4" x14ac:dyDescent="0.3">
      <c r="D527" s="31"/>
    </row>
    <row r="528" spans="4:4" x14ac:dyDescent="0.3">
      <c r="D528" s="31"/>
    </row>
    <row r="529" spans="4:4" x14ac:dyDescent="0.3">
      <c r="D529" s="31"/>
    </row>
    <row r="530" spans="4:4" x14ac:dyDescent="0.3">
      <c r="D530" s="31"/>
    </row>
    <row r="531" spans="4:4" x14ac:dyDescent="0.3">
      <c r="D531" s="31"/>
    </row>
    <row r="532" spans="4:4" x14ac:dyDescent="0.3">
      <c r="D532" s="31"/>
    </row>
    <row r="533" spans="4:4" x14ac:dyDescent="0.3">
      <c r="D533" s="31"/>
    </row>
    <row r="534" spans="4:4" x14ac:dyDescent="0.3">
      <c r="D534" s="31"/>
    </row>
    <row r="535" spans="4:4" x14ac:dyDescent="0.3">
      <c r="D535" s="31"/>
    </row>
    <row r="536" spans="4:4" x14ac:dyDescent="0.3">
      <c r="D536" s="31"/>
    </row>
    <row r="537" spans="4:4" x14ac:dyDescent="0.3">
      <c r="D537" s="31"/>
    </row>
  </sheetData>
  <sheetProtection formatCells="0" formatColumns="0" formatRows="0"/>
  <conditionalFormatting sqref="G26">
    <cfRule type="cellIs" dxfId="10" priority="11" stopIfTrue="1" operator="notEqual">
      <formula>0</formula>
    </cfRule>
  </conditionalFormatting>
  <conditionalFormatting sqref="G38">
    <cfRule type="cellIs" dxfId="9" priority="8" stopIfTrue="1" operator="notEqual">
      <formula>0</formula>
    </cfRule>
  </conditionalFormatting>
  <conditionalFormatting sqref="G39">
    <cfRule type="cellIs" dxfId="8" priority="7" stopIfTrue="1" operator="notEqual">
      <formula>0</formula>
    </cfRule>
  </conditionalFormatting>
  <conditionalFormatting sqref="L72">
    <cfRule type="cellIs" dxfId="7" priority="6" stopIfTrue="1" operator="notEqual">
      <formula>0</formula>
    </cfRule>
  </conditionalFormatting>
  <conditionalFormatting sqref="J72">
    <cfRule type="cellIs" dxfId="6" priority="4" stopIfTrue="1" operator="greaterThan">
      <formula>0</formula>
    </cfRule>
  </conditionalFormatting>
  <conditionalFormatting sqref="G13">
    <cfRule type="containsText" dxfId="5" priority="3" stopIfTrue="1" operator="containsText" text="included in error count">
      <formula>NOT(ISERROR(SEARCH("included in error count",G13)))</formula>
    </cfRule>
  </conditionalFormatting>
  <conditionalFormatting sqref="G28">
    <cfRule type="containsText" dxfId="4" priority="1" stopIfTrue="1" operator="containsText" text="included in error count">
      <formula>NOT(ISERROR(SEARCH("included in error count",G28)))</formula>
    </cfRule>
  </conditionalFormatting>
  <pageMargins left="0.7" right="0.7" top="0.75" bottom="0.75" header="0.3" footer="0.3"/>
  <pageSetup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
  <sheetViews>
    <sheetView workbookViewId="0">
      <selection sqref="A1:A3"/>
    </sheetView>
  </sheetViews>
  <sheetFormatPr defaultColWidth="9.109375" defaultRowHeight="14.4" x14ac:dyDescent="0.3"/>
  <cols>
    <col min="1" max="1" width="48.109375" style="1" customWidth="1"/>
    <col min="2" max="2" width="41.88671875" style="1" customWidth="1"/>
    <col min="3" max="6" width="72" style="1" customWidth="1"/>
    <col min="7" max="16384" width="9.109375" style="1"/>
  </cols>
  <sheetData>
    <row r="1" spans="1:2" ht="15" customHeight="1" x14ac:dyDescent="0.3">
      <c r="A1" s="294" t="s">
        <v>311</v>
      </c>
      <c r="B1" s="154">
        <v>601754</v>
      </c>
    </row>
    <row r="2" spans="1:2" ht="15" customHeight="1" x14ac:dyDescent="0.3">
      <c r="A2" s="294" t="s">
        <v>320</v>
      </c>
      <c r="B2" s="155">
        <v>601757</v>
      </c>
    </row>
    <row r="3" spans="1:2" x14ac:dyDescent="0.3">
      <c r="A3" s="294" t="s">
        <v>321</v>
      </c>
      <c r="B3" s="155">
        <v>601758</v>
      </c>
    </row>
  </sheetData>
  <sheetProtection algorithmName="SHA-512" hashValue="7vzVeX+6WLlG9J/fkI6ovvHSMJ4kGzGWmbYr1aXWFvoGwtVcVidlaKc3MHa1Z3pp6a0kquzhVEAqVnjVGs4c7g==" saltValue="l2fH9pIcAotX6Xfx4r/mow==" spinCount="100000" sheet="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39"/>
  <sheetViews>
    <sheetView topLeftCell="A196" workbookViewId="0">
      <selection activeCell="C200" sqref="C200"/>
    </sheetView>
  </sheetViews>
  <sheetFormatPr defaultRowHeight="14.4" x14ac:dyDescent="0.3"/>
  <cols>
    <col min="3" max="3" width="57.88671875" customWidth="1"/>
    <col min="4" max="4" width="14.88671875" customWidth="1"/>
    <col min="5" max="5" width="14.33203125" bestFit="1" customWidth="1"/>
    <col min="6" max="6" width="15.33203125" bestFit="1" customWidth="1"/>
    <col min="7" max="7" width="16.88671875" bestFit="1" customWidth="1"/>
  </cols>
  <sheetData>
    <row r="1" spans="1:7" ht="55.8" x14ac:dyDescent="0.3">
      <c r="A1" s="229" t="s">
        <v>557</v>
      </c>
      <c r="B1" s="184"/>
      <c r="C1" s="184"/>
      <c r="D1" s="183"/>
      <c r="E1" s="193" t="s">
        <v>311</v>
      </c>
      <c r="F1" s="193" t="s">
        <v>320</v>
      </c>
      <c r="G1" s="193" t="s">
        <v>321</v>
      </c>
    </row>
    <row r="2" spans="1:7" x14ac:dyDescent="0.3">
      <c r="A2" s="184"/>
      <c r="B2" s="185"/>
      <c r="C2" s="185"/>
      <c r="D2" s="186" t="s">
        <v>349</v>
      </c>
      <c r="E2" s="154">
        <v>601754</v>
      </c>
      <c r="F2" s="155">
        <v>601757</v>
      </c>
      <c r="G2" s="155">
        <v>601758</v>
      </c>
    </row>
    <row r="3" spans="1:7" x14ac:dyDescent="0.3">
      <c r="A3" s="184"/>
      <c r="B3" s="183">
        <v>4</v>
      </c>
      <c r="C3" s="188" t="s">
        <v>155</v>
      </c>
      <c r="D3" s="184" t="s">
        <v>350</v>
      </c>
      <c r="E3" s="239">
        <v>0</v>
      </c>
      <c r="F3" s="224">
        <v>0</v>
      </c>
      <c r="G3" s="224">
        <v>0</v>
      </c>
    </row>
    <row r="4" spans="1:7" x14ac:dyDescent="0.3">
      <c r="A4" s="184"/>
      <c r="B4" s="183">
        <v>5</v>
      </c>
      <c r="C4" s="188" t="s">
        <v>59</v>
      </c>
      <c r="D4" s="184" t="s">
        <v>351</v>
      </c>
      <c r="E4" s="239">
        <v>0</v>
      </c>
      <c r="F4" s="224">
        <v>0</v>
      </c>
      <c r="G4" s="224">
        <v>0</v>
      </c>
    </row>
    <row r="5" spans="1:7" x14ac:dyDescent="0.3">
      <c r="A5" s="184"/>
      <c r="B5" s="183">
        <v>6</v>
      </c>
      <c r="C5" s="188" t="s">
        <v>156</v>
      </c>
      <c r="D5" s="184" t="s">
        <v>352</v>
      </c>
      <c r="E5" s="239">
        <v>0</v>
      </c>
      <c r="F5" s="224">
        <v>0</v>
      </c>
      <c r="G5" s="224">
        <v>0</v>
      </c>
    </row>
    <row r="6" spans="1:7" x14ac:dyDescent="0.3">
      <c r="A6" s="184"/>
      <c r="B6" s="183">
        <v>7</v>
      </c>
      <c r="C6" s="188" t="s">
        <v>157</v>
      </c>
      <c r="D6" s="184" t="s">
        <v>353</v>
      </c>
      <c r="E6" s="239">
        <v>0</v>
      </c>
      <c r="F6" s="224">
        <v>0</v>
      </c>
      <c r="G6" s="224">
        <v>0</v>
      </c>
    </row>
    <row r="7" spans="1:7" x14ac:dyDescent="0.3">
      <c r="A7" s="184"/>
      <c r="B7" s="183">
        <v>9</v>
      </c>
      <c r="C7" s="188" t="s">
        <v>158</v>
      </c>
      <c r="D7" s="184" t="s">
        <v>354</v>
      </c>
      <c r="E7" s="239">
        <v>0</v>
      </c>
      <c r="F7" s="224">
        <v>0</v>
      </c>
      <c r="G7" s="224">
        <v>0</v>
      </c>
    </row>
    <row r="8" spans="1:7" x14ac:dyDescent="0.3">
      <c r="A8" s="184"/>
      <c r="B8" s="183">
        <v>11</v>
      </c>
      <c r="C8" s="188" t="s">
        <v>159</v>
      </c>
      <c r="D8" s="184" t="s">
        <v>355</v>
      </c>
      <c r="E8" s="239">
        <v>0</v>
      </c>
      <c r="F8" s="224">
        <v>0</v>
      </c>
      <c r="G8" s="224">
        <v>0</v>
      </c>
    </row>
    <row r="9" spans="1:7" x14ac:dyDescent="0.3">
      <c r="A9" s="184"/>
      <c r="B9" s="183">
        <v>12</v>
      </c>
      <c r="C9" s="188" t="s">
        <v>160</v>
      </c>
      <c r="D9" s="184" t="s">
        <v>356</v>
      </c>
      <c r="E9" s="239">
        <v>0</v>
      </c>
      <c r="F9" s="224">
        <v>0</v>
      </c>
      <c r="G9" s="224">
        <v>0</v>
      </c>
    </row>
    <row r="10" spans="1:7" x14ac:dyDescent="0.3">
      <c r="A10" s="184"/>
      <c r="B10" s="183">
        <v>13</v>
      </c>
      <c r="C10" s="188" t="s">
        <v>161</v>
      </c>
      <c r="D10" s="184" t="s">
        <v>357</v>
      </c>
      <c r="E10" s="239">
        <v>0</v>
      </c>
      <c r="F10" s="224">
        <v>0</v>
      </c>
      <c r="G10" s="224">
        <v>0</v>
      </c>
    </row>
    <row r="11" spans="1:7" x14ac:dyDescent="0.3">
      <c r="A11" s="184"/>
      <c r="B11" s="183">
        <v>14</v>
      </c>
      <c r="C11" s="188" t="s">
        <v>162</v>
      </c>
      <c r="D11" s="184" t="s">
        <v>358</v>
      </c>
      <c r="E11" s="239">
        <v>0</v>
      </c>
      <c r="F11" s="224">
        <v>0</v>
      </c>
      <c r="G11" s="224">
        <v>0</v>
      </c>
    </row>
    <row r="12" spans="1:7" x14ac:dyDescent="0.3">
      <c r="A12" s="184"/>
      <c r="B12" s="183">
        <v>16</v>
      </c>
      <c r="C12" s="188" t="s">
        <v>163</v>
      </c>
      <c r="D12" s="184" t="s">
        <v>359</v>
      </c>
      <c r="E12" s="239">
        <v>0</v>
      </c>
      <c r="F12" s="224">
        <v>0</v>
      </c>
      <c r="G12" s="224">
        <v>0</v>
      </c>
    </row>
    <row r="13" spans="1:7" x14ac:dyDescent="0.3">
      <c r="A13" s="184"/>
      <c r="B13" s="183">
        <v>17</v>
      </c>
      <c r="C13" s="188" t="s">
        <v>164</v>
      </c>
      <c r="D13" s="184" t="s">
        <v>360</v>
      </c>
      <c r="E13" s="239">
        <v>0</v>
      </c>
      <c r="F13" s="224">
        <v>0</v>
      </c>
      <c r="G13" s="224">
        <v>0</v>
      </c>
    </row>
    <row r="14" spans="1:7" x14ac:dyDescent="0.3">
      <c r="A14" s="184"/>
      <c r="B14" s="183">
        <v>19</v>
      </c>
      <c r="C14" s="188" t="s">
        <v>165</v>
      </c>
      <c r="D14" s="184" t="s">
        <v>361</v>
      </c>
      <c r="E14" s="239">
        <v>0</v>
      </c>
      <c r="F14" s="224">
        <v>0</v>
      </c>
      <c r="G14" s="224">
        <v>0</v>
      </c>
    </row>
    <row r="15" spans="1:7" x14ac:dyDescent="0.3">
      <c r="A15" s="184"/>
      <c r="B15" s="183">
        <v>20</v>
      </c>
      <c r="C15" s="188" t="s">
        <v>166</v>
      </c>
      <c r="D15" s="184" t="s">
        <v>362</v>
      </c>
      <c r="E15" s="239">
        <v>0</v>
      </c>
      <c r="F15" s="224">
        <v>0</v>
      </c>
      <c r="G15" s="224">
        <v>0</v>
      </c>
    </row>
    <row r="16" spans="1:7" x14ac:dyDescent="0.3">
      <c r="A16" s="184"/>
      <c r="B16" s="183">
        <v>21</v>
      </c>
      <c r="C16" s="188" t="s">
        <v>167</v>
      </c>
      <c r="D16" s="184" t="s">
        <v>363</v>
      </c>
      <c r="E16" s="239">
        <v>0</v>
      </c>
      <c r="F16" s="224">
        <v>0</v>
      </c>
      <c r="G16" s="224">
        <v>0</v>
      </c>
    </row>
    <row r="17" spans="2:7" x14ac:dyDescent="0.3">
      <c r="B17" s="183">
        <v>22</v>
      </c>
      <c r="C17" s="188" t="s">
        <v>168</v>
      </c>
      <c r="D17" s="184" t="s">
        <v>364</v>
      </c>
      <c r="E17" s="239">
        <v>0</v>
      </c>
      <c r="F17" s="224">
        <v>0</v>
      </c>
      <c r="G17" s="224">
        <v>0</v>
      </c>
    </row>
    <row r="18" spans="2:7" x14ac:dyDescent="0.3">
      <c r="B18" s="183">
        <v>23</v>
      </c>
      <c r="C18" s="188" t="s">
        <v>169</v>
      </c>
      <c r="D18" s="184" t="s">
        <v>365</v>
      </c>
      <c r="E18" s="239">
        <v>0</v>
      </c>
      <c r="F18" s="224">
        <v>0</v>
      </c>
      <c r="G18" s="224">
        <v>0</v>
      </c>
    </row>
    <row r="19" spans="2:7" x14ac:dyDescent="0.3">
      <c r="B19" s="183">
        <v>31</v>
      </c>
      <c r="C19" s="188" t="s">
        <v>170</v>
      </c>
      <c r="D19" s="184" t="s">
        <v>366</v>
      </c>
      <c r="E19" s="239">
        <v>0</v>
      </c>
      <c r="F19" s="224">
        <v>0</v>
      </c>
      <c r="G19" s="224">
        <v>0</v>
      </c>
    </row>
    <row r="20" spans="2:7" ht="28.8" x14ac:dyDescent="0.3">
      <c r="B20" s="183">
        <v>32</v>
      </c>
      <c r="C20" s="189" t="s">
        <v>171</v>
      </c>
      <c r="D20" s="184" t="s">
        <v>367</v>
      </c>
      <c r="E20" s="239">
        <v>0</v>
      </c>
      <c r="F20" s="224">
        <v>0</v>
      </c>
      <c r="G20" s="224">
        <v>0</v>
      </c>
    </row>
    <row r="21" spans="2:7" x14ac:dyDescent="0.3">
      <c r="B21" s="183">
        <v>33</v>
      </c>
      <c r="C21" s="189" t="s">
        <v>172</v>
      </c>
      <c r="D21" s="184" t="s">
        <v>368</v>
      </c>
      <c r="E21" s="239">
        <v>0</v>
      </c>
      <c r="F21" s="224">
        <v>0</v>
      </c>
      <c r="G21" s="224">
        <v>0</v>
      </c>
    </row>
    <row r="22" spans="2:7" x14ac:dyDescent="0.3">
      <c r="B22" s="183">
        <v>34</v>
      </c>
      <c r="C22" s="190" t="s">
        <v>173</v>
      </c>
      <c r="D22" s="184" t="s">
        <v>369</v>
      </c>
      <c r="E22" s="239">
        <v>0</v>
      </c>
      <c r="F22" s="224">
        <v>0</v>
      </c>
      <c r="G22" s="224">
        <v>0</v>
      </c>
    </row>
    <row r="23" spans="2:7" x14ac:dyDescent="0.3">
      <c r="B23" s="183">
        <v>35</v>
      </c>
      <c r="C23" s="190" t="s">
        <v>174</v>
      </c>
      <c r="D23" s="184" t="s">
        <v>370</v>
      </c>
      <c r="E23" s="239">
        <v>0</v>
      </c>
      <c r="F23" s="224">
        <v>0</v>
      </c>
      <c r="G23" s="224">
        <v>0</v>
      </c>
    </row>
    <row r="24" spans="2:7" x14ac:dyDescent="0.3">
      <c r="B24" s="183">
        <v>36</v>
      </c>
      <c r="C24" s="190" t="s">
        <v>175</v>
      </c>
      <c r="D24" s="184" t="s">
        <v>371</v>
      </c>
      <c r="E24" s="239">
        <v>0</v>
      </c>
      <c r="F24" s="224">
        <v>0</v>
      </c>
      <c r="G24" s="224">
        <v>0</v>
      </c>
    </row>
    <row r="25" spans="2:7" x14ac:dyDescent="0.3">
      <c r="B25" s="183">
        <v>37</v>
      </c>
      <c r="C25" s="190" t="s">
        <v>176</v>
      </c>
      <c r="D25" s="184" t="s">
        <v>372</v>
      </c>
      <c r="E25" s="239">
        <v>0</v>
      </c>
      <c r="F25" s="224">
        <v>0</v>
      </c>
      <c r="G25" s="224">
        <v>0</v>
      </c>
    </row>
    <row r="26" spans="2:7" x14ac:dyDescent="0.3">
      <c r="B26" s="183">
        <v>38</v>
      </c>
      <c r="C26" s="190" t="s">
        <v>177</v>
      </c>
      <c r="D26" s="184" t="s">
        <v>373</v>
      </c>
      <c r="E26" s="239">
        <v>0</v>
      </c>
      <c r="F26" s="224">
        <v>0</v>
      </c>
      <c r="G26" s="224">
        <v>0</v>
      </c>
    </row>
    <row r="27" spans="2:7" x14ac:dyDescent="0.3">
      <c r="B27" s="183">
        <v>39</v>
      </c>
      <c r="C27" s="190" t="s">
        <v>178</v>
      </c>
      <c r="D27" s="184" t="s">
        <v>374</v>
      </c>
      <c r="E27" s="239">
        <v>0</v>
      </c>
      <c r="F27" s="224">
        <v>0</v>
      </c>
      <c r="G27" s="224">
        <v>0</v>
      </c>
    </row>
    <row r="28" spans="2:7" x14ac:dyDescent="0.3">
      <c r="B28" s="183">
        <v>40</v>
      </c>
      <c r="C28" s="190" t="s">
        <v>179</v>
      </c>
      <c r="D28" s="184" t="s">
        <v>375</v>
      </c>
      <c r="E28" s="239">
        <v>0</v>
      </c>
      <c r="F28" s="224">
        <v>0</v>
      </c>
      <c r="G28" s="224">
        <v>0</v>
      </c>
    </row>
    <row r="29" spans="2:7" x14ac:dyDescent="0.3">
      <c r="B29" s="183">
        <v>41</v>
      </c>
      <c r="C29" s="190" t="s">
        <v>180</v>
      </c>
      <c r="D29" s="184" t="s">
        <v>376</v>
      </c>
      <c r="E29" s="239">
        <v>0</v>
      </c>
      <c r="F29" s="224">
        <v>0</v>
      </c>
      <c r="G29" s="224">
        <v>0</v>
      </c>
    </row>
    <row r="30" spans="2:7" x14ac:dyDescent="0.3">
      <c r="B30" s="183">
        <v>43</v>
      </c>
      <c r="C30" s="188" t="s">
        <v>181</v>
      </c>
      <c r="D30" s="184" t="s">
        <v>377</v>
      </c>
      <c r="E30" s="239">
        <v>0</v>
      </c>
      <c r="F30" s="224">
        <v>0</v>
      </c>
      <c r="G30" s="224">
        <v>0</v>
      </c>
    </row>
    <row r="31" spans="2:7" x14ac:dyDescent="0.3">
      <c r="B31" s="183">
        <v>44</v>
      </c>
      <c r="C31" s="188" t="s">
        <v>182</v>
      </c>
      <c r="D31" s="184" t="s">
        <v>378</v>
      </c>
      <c r="E31" s="239">
        <v>0</v>
      </c>
      <c r="F31" s="224">
        <v>0</v>
      </c>
      <c r="G31" s="224">
        <v>0</v>
      </c>
    </row>
    <row r="32" spans="2:7" x14ac:dyDescent="0.3">
      <c r="B32" s="183">
        <v>45</v>
      </c>
      <c r="C32" s="188" t="s">
        <v>183</v>
      </c>
      <c r="D32" s="184" t="s">
        <v>379</v>
      </c>
      <c r="E32" s="239">
        <v>0</v>
      </c>
      <c r="F32" s="224">
        <v>0</v>
      </c>
      <c r="G32" s="224">
        <v>0</v>
      </c>
    </row>
    <row r="33" spans="1:7" x14ac:dyDescent="0.3">
      <c r="A33" s="184"/>
      <c r="B33" s="183">
        <v>46</v>
      </c>
      <c r="C33" s="188" t="s">
        <v>184</v>
      </c>
      <c r="D33" s="184" t="s">
        <v>380</v>
      </c>
      <c r="E33" s="239">
        <v>0</v>
      </c>
      <c r="F33" s="224">
        <v>0</v>
      </c>
      <c r="G33" s="224">
        <v>0</v>
      </c>
    </row>
    <row r="34" spans="1:7" x14ac:dyDescent="0.3">
      <c r="A34" s="211">
        <v>47</v>
      </c>
      <c r="B34" s="183">
        <v>47</v>
      </c>
      <c r="C34" s="188" t="s">
        <v>185</v>
      </c>
      <c r="D34" s="184" t="s">
        <v>381</v>
      </c>
      <c r="E34" s="239">
        <v>3929926</v>
      </c>
      <c r="F34" s="224">
        <v>207991000</v>
      </c>
      <c r="G34" s="224">
        <v>560957000</v>
      </c>
    </row>
    <row r="35" spans="1:7" x14ac:dyDescent="0.3">
      <c r="A35" s="211">
        <v>48</v>
      </c>
      <c r="B35" s="183">
        <v>48</v>
      </c>
      <c r="C35" s="188" t="s">
        <v>62</v>
      </c>
      <c r="D35" s="184" t="s">
        <v>382</v>
      </c>
      <c r="E35" s="239">
        <v>1410213</v>
      </c>
      <c r="F35" s="224">
        <v>113446000</v>
      </c>
      <c r="G35" s="224">
        <v>132248000</v>
      </c>
    </row>
    <row r="36" spans="1:7" x14ac:dyDescent="0.3">
      <c r="A36" s="184"/>
      <c r="B36" s="183">
        <v>49</v>
      </c>
      <c r="C36" s="188" t="s">
        <v>186</v>
      </c>
      <c r="D36" s="184" t="s">
        <v>383</v>
      </c>
      <c r="E36" s="239">
        <v>0</v>
      </c>
      <c r="F36" s="224">
        <v>0</v>
      </c>
      <c r="G36" s="224">
        <v>0</v>
      </c>
    </row>
    <row r="37" spans="1:7" x14ac:dyDescent="0.3">
      <c r="A37" s="184"/>
      <c r="B37" s="183">
        <v>50</v>
      </c>
      <c r="C37" s="188" t="s">
        <v>41</v>
      </c>
      <c r="D37" s="184" t="s">
        <v>384</v>
      </c>
      <c r="E37" s="239">
        <v>0</v>
      </c>
      <c r="F37" s="224">
        <v>0</v>
      </c>
      <c r="G37" s="224">
        <v>0</v>
      </c>
    </row>
    <row r="38" spans="1:7" x14ac:dyDescent="0.3">
      <c r="A38" s="184"/>
      <c r="B38" s="183">
        <v>51</v>
      </c>
      <c r="C38" s="188" t="s">
        <v>187</v>
      </c>
      <c r="D38" s="184" t="s">
        <v>385</v>
      </c>
      <c r="E38" s="239">
        <v>0</v>
      </c>
      <c r="F38" s="224">
        <v>0</v>
      </c>
      <c r="G38" s="224">
        <v>0</v>
      </c>
    </row>
    <row r="39" spans="1:7" x14ac:dyDescent="0.3">
      <c r="A39" s="211">
        <v>52</v>
      </c>
      <c r="B39" s="183">
        <v>52</v>
      </c>
      <c r="C39" s="188" t="s">
        <v>188</v>
      </c>
      <c r="D39" s="184" t="s">
        <v>386</v>
      </c>
      <c r="E39" s="239">
        <v>895472</v>
      </c>
      <c r="F39" s="224">
        <v>606000</v>
      </c>
      <c r="G39" s="224">
        <v>77992000</v>
      </c>
    </row>
    <row r="40" spans="1:7" x14ac:dyDescent="0.3">
      <c r="A40" s="211">
        <v>53</v>
      </c>
      <c r="B40" s="183">
        <v>53</v>
      </c>
      <c r="C40" s="188" t="s">
        <v>42</v>
      </c>
      <c r="D40" s="184" t="s">
        <v>387</v>
      </c>
      <c r="E40" s="239">
        <v>-18243</v>
      </c>
      <c r="F40" s="224">
        <v>-16246000</v>
      </c>
      <c r="G40" s="224">
        <v>76923000</v>
      </c>
    </row>
    <row r="41" spans="1:7" x14ac:dyDescent="0.3">
      <c r="A41" s="184"/>
      <c r="B41" s="183">
        <v>54</v>
      </c>
      <c r="C41" s="188" t="s">
        <v>189</v>
      </c>
      <c r="D41" s="184" t="s">
        <v>388</v>
      </c>
      <c r="E41" s="239">
        <v>0</v>
      </c>
      <c r="F41" s="224">
        <v>0</v>
      </c>
      <c r="G41" s="224">
        <v>0</v>
      </c>
    </row>
    <row r="42" spans="1:7" x14ac:dyDescent="0.3">
      <c r="A42" s="211">
        <v>55</v>
      </c>
      <c r="B42" s="183">
        <v>55</v>
      </c>
      <c r="C42" s="188" t="s">
        <v>190</v>
      </c>
      <c r="D42" s="184" t="s">
        <v>389</v>
      </c>
      <c r="E42" s="239">
        <v>1143173</v>
      </c>
      <c r="F42" s="224">
        <v>34808000</v>
      </c>
      <c r="G42" s="224">
        <v>244069000</v>
      </c>
    </row>
    <row r="43" spans="1:7" x14ac:dyDescent="0.3">
      <c r="A43" s="184"/>
      <c r="B43" s="183">
        <v>61</v>
      </c>
      <c r="C43" s="188" t="s">
        <v>191</v>
      </c>
      <c r="D43" s="184" t="s">
        <v>390</v>
      </c>
      <c r="E43" s="239">
        <v>0</v>
      </c>
      <c r="F43" s="224">
        <v>0</v>
      </c>
      <c r="G43" s="224">
        <v>0</v>
      </c>
    </row>
    <row r="44" spans="1:7" x14ac:dyDescent="0.3">
      <c r="A44" s="184"/>
      <c r="B44" s="183">
        <v>80</v>
      </c>
      <c r="C44" s="188" t="s">
        <v>192</v>
      </c>
      <c r="D44" s="184" t="s">
        <v>391</v>
      </c>
      <c r="E44" s="239">
        <v>0</v>
      </c>
      <c r="F44" s="224">
        <v>0</v>
      </c>
      <c r="G44" s="224">
        <v>0</v>
      </c>
    </row>
    <row r="45" spans="1:7" x14ac:dyDescent="0.3">
      <c r="A45" s="184"/>
      <c r="B45" s="183">
        <v>81</v>
      </c>
      <c r="C45" s="188" t="s">
        <v>193</v>
      </c>
      <c r="D45" s="184" t="s">
        <v>392</v>
      </c>
      <c r="E45" s="239">
        <v>0</v>
      </c>
      <c r="F45" s="224">
        <v>0</v>
      </c>
      <c r="G45" s="224">
        <v>0</v>
      </c>
    </row>
    <row r="46" spans="1:7" ht="28.8" x14ac:dyDescent="0.3">
      <c r="A46" s="184"/>
      <c r="B46" s="183">
        <v>82</v>
      </c>
      <c r="C46" s="188" t="s">
        <v>194</v>
      </c>
      <c r="D46" s="184" t="s">
        <v>393</v>
      </c>
      <c r="E46" s="239">
        <v>0</v>
      </c>
      <c r="F46" s="224">
        <v>0</v>
      </c>
      <c r="G46" s="224">
        <v>0</v>
      </c>
    </row>
    <row r="47" spans="1:7" x14ac:dyDescent="0.3">
      <c r="A47" s="184"/>
      <c r="B47" s="183">
        <v>83</v>
      </c>
      <c r="C47" s="188" t="s">
        <v>43</v>
      </c>
      <c r="D47" s="184" t="s">
        <v>394</v>
      </c>
      <c r="E47" s="239">
        <v>0</v>
      </c>
      <c r="F47" s="224">
        <v>0</v>
      </c>
      <c r="G47" s="224">
        <v>0</v>
      </c>
    </row>
    <row r="48" spans="1:7" x14ac:dyDescent="0.3">
      <c r="A48" s="184"/>
      <c r="B48" s="183">
        <v>84</v>
      </c>
      <c r="C48" s="188" t="s">
        <v>195</v>
      </c>
      <c r="D48" s="184" t="s">
        <v>395</v>
      </c>
      <c r="E48" s="239">
        <v>0</v>
      </c>
      <c r="F48" s="224">
        <v>0</v>
      </c>
      <c r="G48" s="224">
        <v>0</v>
      </c>
    </row>
    <row r="49" spans="1:7" x14ac:dyDescent="0.3">
      <c r="A49" s="184"/>
      <c r="B49" s="183">
        <v>85</v>
      </c>
      <c r="C49" s="188" t="s">
        <v>196</v>
      </c>
      <c r="D49" s="184" t="s">
        <v>396</v>
      </c>
      <c r="E49" s="239">
        <v>0</v>
      </c>
      <c r="F49" s="224">
        <v>0</v>
      </c>
      <c r="G49" s="224">
        <v>0</v>
      </c>
    </row>
    <row r="50" spans="1:7" x14ac:dyDescent="0.3">
      <c r="A50" s="184"/>
      <c r="B50" s="183">
        <v>88</v>
      </c>
      <c r="C50" s="188" t="s">
        <v>197</v>
      </c>
      <c r="D50" s="184" t="s">
        <v>397</v>
      </c>
      <c r="E50" s="239">
        <v>0</v>
      </c>
      <c r="F50" s="224">
        <v>0</v>
      </c>
      <c r="G50" s="224">
        <v>0</v>
      </c>
    </row>
    <row r="51" spans="1:7" x14ac:dyDescent="0.3">
      <c r="A51" s="184"/>
      <c r="B51" s="183">
        <v>89</v>
      </c>
      <c r="C51" s="188" t="s">
        <v>198</v>
      </c>
      <c r="D51" s="184" t="s">
        <v>398</v>
      </c>
      <c r="E51" s="239">
        <v>0</v>
      </c>
      <c r="F51" s="224">
        <v>0</v>
      </c>
      <c r="G51" s="224">
        <v>0</v>
      </c>
    </row>
    <row r="52" spans="1:7" x14ac:dyDescent="0.3">
      <c r="A52" s="211">
        <v>90</v>
      </c>
      <c r="B52" s="183">
        <v>90</v>
      </c>
      <c r="C52" s="188" t="s">
        <v>199</v>
      </c>
      <c r="D52" s="184" t="s">
        <v>399</v>
      </c>
      <c r="E52" s="239">
        <v>1810298</v>
      </c>
      <c r="F52" s="224">
        <v>152908000</v>
      </c>
      <c r="G52" s="224">
        <v>455036000</v>
      </c>
    </row>
    <row r="53" spans="1:7" x14ac:dyDescent="0.3">
      <c r="A53" s="211">
        <v>91</v>
      </c>
      <c r="B53" s="183">
        <v>91</v>
      </c>
      <c r="C53" s="188" t="s">
        <v>200</v>
      </c>
      <c r="D53" s="184" t="s">
        <v>400</v>
      </c>
      <c r="E53" s="239">
        <v>1689176</v>
      </c>
      <c r="F53" s="224">
        <v>42403000</v>
      </c>
      <c r="G53" s="224">
        <v>39140000</v>
      </c>
    </row>
    <row r="54" spans="1:7" x14ac:dyDescent="0.3">
      <c r="A54" s="184"/>
      <c r="B54" s="183">
        <v>92</v>
      </c>
      <c r="C54" s="188" t="s">
        <v>201</v>
      </c>
      <c r="D54" s="184" t="s">
        <v>401</v>
      </c>
      <c r="E54" s="239">
        <v>0</v>
      </c>
      <c r="F54" s="224">
        <v>0</v>
      </c>
      <c r="G54" s="224">
        <v>0</v>
      </c>
    </row>
    <row r="55" spans="1:7" x14ac:dyDescent="0.3">
      <c r="A55" s="211">
        <v>93</v>
      </c>
      <c r="B55" s="183">
        <v>93</v>
      </c>
      <c r="C55" s="188" t="s">
        <v>202</v>
      </c>
      <c r="D55" s="184" t="s">
        <v>402</v>
      </c>
      <c r="E55" s="239">
        <v>17338887</v>
      </c>
      <c r="F55" s="224">
        <v>547452000</v>
      </c>
      <c r="G55" s="224">
        <v>522214000</v>
      </c>
    </row>
    <row r="56" spans="1:7" x14ac:dyDescent="0.3">
      <c r="A56" s="211">
        <v>94</v>
      </c>
      <c r="B56" s="183">
        <v>94</v>
      </c>
      <c r="C56" s="188" t="s">
        <v>203</v>
      </c>
      <c r="D56" s="184" t="s">
        <v>403</v>
      </c>
      <c r="E56" s="239">
        <v>17360794</v>
      </c>
      <c r="F56" s="224">
        <v>500092000</v>
      </c>
      <c r="G56" s="224">
        <v>416409000</v>
      </c>
    </row>
    <row r="57" spans="1:7" x14ac:dyDescent="0.3">
      <c r="A57" s="211">
        <v>97</v>
      </c>
      <c r="B57" s="183">
        <v>97</v>
      </c>
      <c r="C57" s="188" t="s">
        <v>204</v>
      </c>
      <c r="D57" s="184" t="s">
        <v>404</v>
      </c>
      <c r="E57" s="239">
        <v>17077383</v>
      </c>
      <c r="F57" s="224">
        <v>541380000</v>
      </c>
      <c r="G57" s="224">
        <v>520798000</v>
      </c>
    </row>
    <row r="58" spans="1:7" x14ac:dyDescent="0.3">
      <c r="A58" s="211">
        <v>98</v>
      </c>
      <c r="B58" s="183">
        <v>98</v>
      </c>
      <c r="C58" s="188" t="s">
        <v>205</v>
      </c>
      <c r="D58" s="184" t="s">
        <v>405</v>
      </c>
      <c r="E58" s="239">
        <v>0</v>
      </c>
      <c r="F58" s="224">
        <v>11239000</v>
      </c>
      <c r="G58" s="224">
        <v>47151000</v>
      </c>
    </row>
    <row r="59" spans="1:7" x14ac:dyDescent="0.3">
      <c r="A59" s="211">
        <v>99</v>
      </c>
      <c r="B59" s="183">
        <v>99</v>
      </c>
      <c r="C59" s="188" t="s">
        <v>206</v>
      </c>
      <c r="D59" s="184" t="s">
        <v>406</v>
      </c>
      <c r="E59" s="239">
        <v>12659829</v>
      </c>
      <c r="F59" s="224">
        <v>443983000</v>
      </c>
      <c r="G59" s="224">
        <v>89031000</v>
      </c>
    </row>
    <row r="60" spans="1:7" x14ac:dyDescent="0.3">
      <c r="A60" s="211">
        <v>100</v>
      </c>
      <c r="B60" s="183">
        <v>100</v>
      </c>
      <c r="C60" s="188" t="s">
        <v>207</v>
      </c>
      <c r="D60" s="184" t="s">
        <v>407</v>
      </c>
      <c r="E60" s="239">
        <v>0</v>
      </c>
      <c r="F60" s="224">
        <v>39280000</v>
      </c>
      <c r="G60" s="224">
        <v>81845000</v>
      </c>
    </row>
    <row r="61" spans="1:7" x14ac:dyDescent="0.3">
      <c r="A61" s="211">
        <v>101</v>
      </c>
      <c r="B61" s="183">
        <v>101</v>
      </c>
      <c r="C61" s="188" t="s">
        <v>208</v>
      </c>
      <c r="D61" s="184" t="s">
        <v>408</v>
      </c>
      <c r="E61" s="239">
        <v>614803</v>
      </c>
      <c r="F61" s="224">
        <v>0</v>
      </c>
      <c r="G61" s="224">
        <v>92044000</v>
      </c>
    </row>
    <row r="62" spans="1:7" x14ac:dyDescent="0.3">
      <c r="A62" s="184"/>
      <c r="B62" s="183">
        <v>102</v>
      </c>
      <c r="C62" s="188" t="s">
        <v>209</v>
      </c>
      <c r="D62" s="184" t="s">
        <v>409</v>
      </c>
      <c r="E62" s="239">
        <v>0</v>
      </c>
      <c r="F62" s="224">
        <v>0</v>
      </c>
      <c r="G62" s="224">
        <v>0</v>
      </c>
    </row>
    <row r="63" spans="1:7" x14ac:dyDescent="0.3">
      <c r="A63" s="184"/>
      <c r="B63" s="183">
        <v>103</v>
      </c>
      <c r="C63" s="188" t="s">
        <v>210</v>
      </c>
      <c r="D63" s="184" t="s">
        <v>410</v>
      </c>
      <c r="E63" s="239">
        <v>0</v>
      </c>
      <c r="F63" s="224">
        <v>0</v>
      </c>
      <c r="G63" s="224">
        <v>0</v>
      </c>
    </row>
    <row r="64" spans="1:7" x14ac:dyDescent="0.3">
      <c r="A64" s="184"/>
      <c r="B64" s="183">
        <v>104</v>
      </c>
      <c r="C64" s="190" t="s">
        <v>211</v>
      </c>
      <c r="D64" s="184" t="s">
        <v>411</v>
      </c>
      <c r="E64" s="239">
        <v>0</v>
      </c>
      <c r="F64" s="224">
        <v>0</v>
      </c>
      <c r="G64" s="224">
        <v>0</v>
      </c>
    </row>
    <row r="65" spans="1:7" x14ac:dyDescent="0.3">
      <c r="A65" s="184"/>
      <c r="B65" s="183">
        <v>107</v>
      </c>
      <c r="C65" s="190" t="s">
        <v>212</v>
      </c>
      <c r="D65" s="184" t="s">
        <v>412</v>
      </c>
      <c r="E65" s="239">
        <v>0</v>
      </c>
      <c r="F65" s="224">
        <v>0</v>
      </c>
      <c r="G65" s="224">
        <v>0</v>
      </c>
    </row>
    <row r="66" spans="1:7" x14ac:dyDescent="0.3">
      <c r="A66" s="184"/>
      <c r="B66" s="183">
        <v>108</v>
      </c>
      <c r="C66" s="190" t="s">
        <v>213</v>
      </c>
      <c r="D66" s="184" t="s">
        <v>413</v>
      </c>
      <c r="E66" s="239">
        <v>0</v>
      </c>
      <c r="F66" s="224">
        <v>0</v>
      </c>
      <c r="G66" s="224">
        <v>0</v>
      </c>
    </row>
    <row r="67" spans="1:7" x14ac:dyDescent="0.3">
      <c r="A67" s="184"/>
      <c r="B67" s="183">
        <v>147</v>
      </c>
      <c r="C67" s="190" t="s">
        <v>214</v>
      </c>
      <c r="D67" s="184" t="s">
        <v>414</v>
      </c>
      <c r="E67" s="239">
        <v>0</v>
      </c>
      <c r="F67" s="224">
        <v>0</v>
      </c>
      <c r="G67" s="224">
        <v>0</v>
      </c>
    </row>
    <row r="68" spans="1:7" x14ac:dyDescent="0.3">
      <c r="A68" s="184"/>
      <c r="B68" s="183">
        <v>148</v>
      </c>
      <c r="C68" s="190" t="s">
        <v>215</v>
      </c>
      <c r="D68" s="184" t="s">
        <v>415</v>
      </c>
      <c r="E68" s="239">
        <v>0</v>
      </c>
      <c r="F68" s="224">
        <v>0</v>
      </c>
      <c r="G68" s="224">
        <v>0</v>
      </c>
    </row>
    <row r="69" spans="1:7" x14ac:dyDescent="0.3">
      <c r="A69" s="184"/>
      <c r="B69" s="183">
        <v>149</v>
      </c>
      <c r="C69" s="190" t="s">
        <v>216</v>
      </c>
      <c r="D69" s="184" t="s">
        <v>416</v>
      </c>
      <c r="E69" s="239">
        <v>0</v>
      </c>
      <c r="F69" s="224">
        <v>0</v>
      </c>
      <c r="G69" s="224">
        <v>0</v>
      </c>
    </row>
    <row r="70" spans="1:7" x14ac:dyDescent="0.3">
      <c r="A70" s="184"/>
      <c r="B70" s="183">
        <v>150</v>
      </c>
      <c r="C70" s="190" t="s">
        <v>217</v>
      </c>
      <c r="D70" s="184" t="s">
        <v>417</v>
      </c>
      <c r="E70" s="239">
        <v>0</v>
      </c>
      <c r="F70" s="224">
        <v>0</v>
      </c>
      <c r="G70" s="224">
        <v>0</v>
      </c>
    </row>
    <row r="71" spans="1:7" x14ac:dyDescent="0.3">
      <c r="A71" s="184"/>
      <c r="B71" s="183">
        <v>171</v>
      </c>
      <c r="C71" s="188" t="s">
        <v>218</v>
      </c>
      <c r="D71" s="184" t="s">
        <v>418</v>
      </c>
      <c r="E71" s="239">
        <v>0</v>
      </c>
      <c r="F71" s="224">
        <v>0</v>
      </c>
      <c r="G71" s="224">
        <v>0</v>
      </c>
    </row>
    <row r="72" spans="1:7" x14ac:dyDescent="0.3">
      <c r="A72" s="184"/>
      <c r="B72" s="183">
        <v>191</v>
      </c>
      <c r="C72" s="188" t="s">
        <v>219</v>
      </c>
      <c r="D72" s="184" t="s">
        <v>419</v>
      </c>
      <c r="E72" s="239">
        <v>0</v>
      </c>
      <c r="F72" s="224">
        <v>0</v>
      </c>
      <c r="G72" s="224">
        <v>0</v>
      </c>
    </row>
    <row r="73" spans="1:7" x14ac:dyDescent="0.3">
      <c r="A73" s="211">
        <v>192</v>
      </c>
      <c r="B73" s="183">
        <v>192</v>
      </c>
      <c r="C73" s="188" t="s">
        <v>220</v>
      </c>
      <c r="D73" s="184" t="s">
        <v>420</v>
      </c>
      <c r="E73" s="239">
        <v>0</v>
      </c>
      <c r="F73" s="224">
        <v>0</v>
      </c>
      <c r="G73" s="224">
        <v>0</v>
      </c>
    </row>
    <row r="74" spans="1:7" x14ac:dyDescent="0.3">
      <c r="A74" s="184"/>
      <c r="B74" s="183">
        <v>193</v>
      </c>
      <c r="C74" s="189" t="s">
        <v>221</v>
      </c>
      <c r="D74" s="184" t="s">
        <v>421</v>
      </c>
      <c r="E74" s="239">
        <v>0</v>
      </c>
      <c r="F74" s="224">
        <v>0</v>
      </c>
      <c r="G74" s="224">
        <v>0</v>
      </c>
    </row>
    <row r="75" spans="1:7" x14ac:dyDescent="0.3">
      <c r="A75" s="184"/>
      <c r="B75" s="183">
        <v>194</v>
      </c>
      <c r="C75" s="190" t="s">
        <v>222</v>
      </c>
      <c r="D75" s="184" t="s">
        <v>422</v>
      </c>
      <c r="E75" s="239">
        <v>0</v>
      </c>
      <c r="F75" s="224">
        <v>0</v>
      </c>
      <c r="G75" s="224">
        <v>0</v>
      </c>
    </row>
    <row r="76" spans="1:7" x14ac:dyDescent="0.3">
      <c r="A76" s="184"/>
      <c r="B76" s="183">
        <v>231</v>
      </c>
      <c r="C76" s="188" t="s">
        <v>223</v>
      </c>
      <c r="D76" s="184" t="s">
        <v>423</v>
      </c>
      <c r="E76" s="239">
        <v>0</v>
      </c>
      <c r="F76" s="224">
        <v>0</v>
      </c>
      <c r="G76" s="224">
        <v>0</v>
      </c>
    </row>
    <row r="77" spans="1:7" ht="28.8" x14ac:dyDescent="0.3">
      <c r="A77" s="184"/>
      <c r="B77" s="183">
        <v>251</v>
      </c>
      <c r="C77" s="188" t="s">
        <v>224</v>
      </c>
      <c r="D77" s="184" t="s">
        <v>424</v>
      </c>
      <c r="E77" s="239">
        <v>0</v>
      </c>
      <c r="F77" s="224">
        <v>0</v>
      </c>
      <c r="G77" s="224">
        <v>0</v>
      </c>
    </row>
    <row r="78" spans="1:7" x14ac:dyDescent="0.3">
      <c r="A78" s="184"/>
      <c r="B78" s="183">
        <v>252</v>
      </c>
      <c r="C78" s="188" t="s">
        <v>44</v>
      </c>
      <c r="D78" s="184" t="s">
        <v>425</v>
      </c>
      <c r="E78" s="239">
        <v>0</v>
      </c>
      <c r="F78" s="224">
        <v>0</v>
      </c>
      <c r="G78" s="224">
        <v>0</v>
      </c>
    </row>
    <row r="79" spans="1:7" x14ac:dyDescent="0.3">
      <c r="A79" s="184"/>
      <c r="B79" s="183">
        <v>253</v>
      </c>
      <c r="C79" s="188" t="s">
        <v>45</v>
      </c>
      <c r="D79" s="184" t="s">
        <v>426</v>
      </c>
      <c r="E79" s="239">
        <v>0</v>
      </c>
      <c r="F79" s="224">
        <v>0</v>
      </c>
      <c r="G79" s="224">
        <v>0</v>
      </c>
    </row>
    <row r="80" spans="1:7" x14ac:dyDescent="0.3">
      <c r="A80" s="184"/>
      <c r="B80" s="183">
        <v>254</v>
      </c>
      <c r="C80" s="188" t="s">
        <v>46</v>
      </c>
      <c r="D80" s="184" t="s">
        <v>427</v>
      </c>
      <c r="E80" s="239">
        <v>0</v>
      </c>
      <c r="F80" s="224">
        <v>0</v>
      </c>
      <c r="G80" s="224">
        <v>0</v>
      </c>
    </row>
    <row r="81" spans="1:7" x14ac:dyDescent="0.3">
      <c r="A81" s="184"/>
      <c r="B81" s="183">
        <v>255</v>
      </c>
      <c r="C81" s="188" t="s">
        <v>225</v>
      </c>
      <c r="D81" s="184" t="s">
        <v>428</v>
      </c>
      <c r="E81" s="239">
        <v>0</v>
      </c>
      <c r="F81" s="224">
        <v>0</v>
      </c>
      <c r="G81" s="224">
        <v>0</v>
      </c>
    </row>
    <row r="82" spans="1:7" x14ac:dyDescent="0.3">
      <c r="A82" s="184"/>
      <c r="B82" s="183">
        <v>274</v>
      </c>
      <c r="C82" s="189" t="s">
        <v>226</v>
      </c>
      <c r="D82" s="184" t="s">
        <v>429</v>
      </c>
      <c r="E82" s="239">
        <v>0</v>
      </c>
      <c r="F82" s="224">
        <v>0</v>
      </c>
      <c r="G82" s="224">
        <v>0</v>
      </c>
    </row>
    <row r="83" spans="1:7" x14ac:dyDescent="0.3">
      <c r="A83" s="184"/>
      <c r="B83" s="183">
        <v>294</v>
      </c>
      <c r="C83" s="190" t="s">
        <v>227</v>
      </c>
      <c r="D83" s="184" t="s">
        <v>430</v>
      </c>
      <c r="E83" s="239">
        <v>0</v>
      </c>
      <c r="F83" s="224">
        <v>0</v>
      </c>
      <c r="G83" s="224">
        <v>0</v>
      </c>
    </row>
    <row r="84" spans="1:7" ht="26.4" x14ac:dyDescent="0.3">
      <c r="A84" s="184"/>
      <c r="B84" s="183">
        <v>314</v>
      </c>
      <c r="C84" s="190" t="s">
        <v>228</v>
      </c>
      <c r="D84" s="184" t="s">
        <v>431</v>
      </c>
      <c r="E84" s="239">
        <v>0</v>
      </c>
      <c r="F84" s="224">
        <v>0</v>
      </c>
      <c r="G84" s="224">
        <v>0</v>
      </c>
    </row>
    <row r="85" spans="1:7" ht="26.4" x14ac:dyDescent="0.3">
      <c r="A85" s="184"/>
      <c r="B85" s="183">
        <v>315</v>
      </c>
      <c r="C85" s="190" t="s">
        <v>229</v>
      </c>
      <c r="D85" s="184" t="s">
        <v>432</v>
      </c>
      <c r="E85" s="239">
        <v>0</v>
      </c>
      <c r="F85" s="224">
        <v>0</v>
      </c>
      <c r="G85" s="224">
        <v>0</v>
      </c>
    </row>
    <row r="86" spans="1:7" x14ac:dyDescent="0.3">
      <c r="A86" s="184"/>
      <c r="B86" s="183">
        <v>316</v>
      </c>
      <c r="C86" s="190" t="s">
        <v>230</v>
      </c>
      <c r="D86" s="184" t="s">
        <v>433</v>
      </c>
      <c r="E86" s="239">
        <v>0</v>
      </c>
      <c r="F86" s="224">
        <v>0</v>
      </c>
      <c r="G86" s="224">
        <v>0</v>
      </c>
    </row>
    <row r="87" spans="1:7" x14ac:dyDescent="0.3">
      <c r="A87" s="206">
        <v>320</v>
      </c>
      <c r="B87" s="209">
        <v>320</v>
      </c>
      <c r="C87" s="203" t="s">
        <v>231</v>
      </c>
      <c r="D87" s="202" t="s">
        <v>434</v>
      </c>
      <c r="E87" s="239">
        <v>0</v>
      </c>
      <c r="F87" s="224">
        <v>0</v>
      </c>
      <c r="G87" s="224">
        <v>0</v>
      </c>
    </row>
    <row r="88" spans="1:7" x14ac:dyDescent="0.3">
      <c r="A88" s="206">
        <v>321</v>
      </c>
      <c r="B88" s="209">
        <v>321</v>
      </c>
      <c r="C88" s="203" t="s">
        <v>232</v>
      </c>
      <c r="D88" s="202" t="s">
        <v>435</v>
      </c>
      <c r="E88" s="239">
        <v>0</v>
      </c>
      <c r="F88" s="224">
        <v>0</v>
      </c>
      <c r="G88" s="224">
        <v>0</v>
      </c>
    </row>
    <row r="89" spans="1:7" x14ac:dyDescent="0.3">
      <c r="A89" s="206">
        <v>322</v>
      </c>
      <c r="B89" s="209">
        <v>322</v>
      </c>
      <c r="C89" s="203" t="s">
        <v>233</v>
      </c>
      <c r="D89" s="202" t="s">
        <v>436</v>
      </c>
      <c r="E89" s="239">
        <v>0</v>
      </c>
      <c r="F89" s="224">
        <v>0</v>
      </c>
      <c r="G89" s="224">
        <v>0</v>
      </c>
    </row>
    <row r="90" spans="1:7" x14ac:dyDescent="0.3">
      <c r="A90" s="206">
        <v>323</v>
      </c>
      <c r="B90" s="209">
        <v>323</v>
      </c>
      <c r="C90" s="203" t="s">
        <v>129</v>
      </c>
      <c r="D90" s="202" t="s">
        <v>437</v>
      </c>
      <c r="E90" s="239">
        <v>0</v>
      </c>
      <c r="F90" s="224">
        <v>0</v>
      </c>
      <c r="G90" s="224">
        <v>0</v>
      </c>
    </row>
    <row r="91" spans="1:7" x14ac:dyDescent="0.3">
      <c r="A91" s="206">
        <v>324</v>
      </c>
      <c r="B91" s="209">
        <v>324</v>
      </c>
      <c r="C91" s="203" t="s">
        <v>234</v>
      </c>
      <c r="D91" s="202" t="s">
        <v>438</v>
      </c>
      <c r="E91" s="239">
        <v>0</v>
      </c>
      <c r="F91" s="224">
        <v>0</v>
      </c>
      <c r="G91" s="224">
        <v>0</v>
      </c>
    </row>
    <row r="92" spans="1:7" x14ac:dyDescent="0.3">
      <c r="A92" s="206">
        <v>325</v>
      </c>
      <c r="B92" s="209">
        <v>325</v>
      </c>
      <c r="C92" s="203" t="s">
        <v>235</v>
      </c>
      <c r="D92" s="202" t="s">
        <v>439</v>
      </c>
      <c r="E92" s="239">
        <v>0</v>
      </c>
      <c r="F92" s="224">
        <v>0</v>
      </c>
      <c r="G92" s="224">
        <v>0</v>
      </c>
    </row>
    <row r="93" spans="1:7" x14ac:dyDescent="0.3">
      <c r="A93" s="211">
        <v>356</v>
      </c>
      <c r="B93" s="183">
        <v>326</v>
      </c>
      <c r="C93" s="188">
        <v>0</v>
      </c>
      <c r="D93" s="184" t="s">
        <v>440</v>
      </c>
      <c r="E93" s="239">
        <v>0</v>
      </c>
      <c r="F93" s="224">
        <v>0</v>
      </c>
      <c r="G93" s="224">
        <v>0</v>
      </c>
    </row>
    <row r="94" spans="1:7" x14ac:dyDescent="0.3">
      <c r="A94" s="211">
        <v>357</v>
      </c>
      <c r="B94" s="183">
        <v>327</v>
      </c>
      <c r="C94" s="188" t="s">
        <v>236</v>
      </c>
      <c r="D94" s="184" t="s">
        <v>441</v>
      </c>
      <c r="E94" s="239">
        <v>0</v>
      </c>
      <c r="F94" s="224">
        <v>0</v>
      </c>
      <c r="G94" s="224">
        <v>0</v>
      </c>
    </row>
    <row r="95" spans="1:7" x14ac:dyDescent="0.3">
      <c r="A95" s="184"/>
      <c r="B95" s="183">
        <v>328</v>
      </c>
      <c r="C95" s="188" t="s">
        <v>237</v>
      </c>
      <c r="D95" s="184" t="s">
        <v>442</v>
      </c>
      <c r="E95" s="239">
        <v>0</v>
      </c>
      <c r="F95" s="224">
        <v>0</v>
      </c>
      <c r="G95" s="224">
        <v>0</v>
      </c>
    </row>
    <row r="96" spans="1:7" x14ac:dyDescent="0.3">
      <c r="A96" s="184"/>
      <c r="B96" s="183">
        <v>330</v>
      </c>
      <c r="C96" s="188" t="s">
        <v>238</v>
      </c>
      <c r="D96" s="184" t="s">
        <v>443</v>
      </c>
      <c r="E96" s="239">
        <v>0</v>
      </c>
      <c r="F96" s="224">
        <v>0</v>
      </c>
      <c r="G96" s="224">
        <v>0</v>
      </c>
    </row>
    <row r="97" spans="1:7" x14ac:dyDescent="0.3">
      <c r="A97" s="184"/>
      <c r="B97" s="183">
        <v>331</v>
      </c>
      <c r="C97" s="188" t="s">
        <v>239</v>
      </c>
      <c r="D97" s="184" t="s">
        <v>444</v>
      </c>
      <c r="E97" s="239">
        <v>0</v>
      </c>
      <c r="F97" s="224">
        <v>0</v>
      </c>
      <c r="G97" s="224">
        <v>0</v>
      </c>
    </row>
    <row r="98" spans="1:7" x14ac:dyDescent="0.3">
      <c r="A98" s="184"/>
      <c r="B98" s="183">
        <v>332</v>
      </c>
      <c r="C98" s="188" t="s">
        <v>240</v>
      </c>
      <c r="D98" s="184" t="s">
        <v>445</v>
      </c>
      <c r="E98" s="239">
        <v>0</v>
      </c>
      <c r="F98" s="224">
        <v>0</v>
      </c>
      <c r="G98" s="224">
        <v>0</v>
      </c>
    </row>
    <row r="99" spans="1:7" x14ac:dyDescent="0.3">
      <c r="A99" s="184"/>
      <c r="B99" s="183">
        <v>333</v>
      </c>
      <c r="C99" s="188" t="s">
        <v>241</v>
      </c>
      <c r="D99" s="184" t="s">
        <v>446</v>
      </c>
      <c r="E99" s="239">
        <v>0</v>
      </c>
      <c r="F99" s="224">
        <v>0</v>
      </c>
      <c r="G99" s="224">
        <v>0</v>
      </c>
    </row>
    <row r="100" spans="1:7" ht="28.8" x14ac:dyDescent="0.3">
      <c r="A100" s="184"/>
      <c r="B100" s="183">
        <v>334</v>
      </c>
      <c r="C100" s="188" t="s">
        <v>242</v>
      </c>
      <c r="D100" s="184" t="s">
        <v>447</v>
      </c>
      <c r="E100" s="239">
        <v>0</v>
      </c>
      <c r="F100" s="224">
        <v>0</v>
      </c>
      <c r="G100" s="224">
        <v>0</v>
      </c>
    </row>
    <row r="101" spans="1:7" x14ac:dyDescent="0.3">
      <c r="A101" s="184"/>
      <c r="B101" s="183">
        <v>335</v>
      </c>
      <c r="C101" s="188" t="s">
        <v>57</v>
      </c>
      <c r="D101" s="184" t="s">
        <v>448</v>
      </c>
      <c r="E101" s="239">
        <v>0</v>
      </c>
      <c r="F101" s="224">
        <v>0</v>
      </c>
      <c r="G101" s="224">
        <v>0</v>
      </c>
    </row>
    <row r="102" spans="1:7" ht="28.8" x14ac:dyDescent="0.3">
      <c r="A102" s="184"/>
      <c r="B102" s="183">
        <v>336</v>
      </c>
      <c r="C102" s="188" t="s">
        <v>243</v>
      </c>
      <c r="D102" s="184" t="s">
        <v>449</v>
      </c>
      <c r="E102" s="239">
        <v>0</v>
      </c>
      <c r="F102" s="224">
        <v>0</v>
      </c>
      <c r="G102" s="224">
        <v>0</v>
      </c>
    </row>
    <row r="103" spans="1:7" ht="28.8" x14ac:dyDescent="0.3">
      <c r="A103" s="184"/>
      <c r="B103" s="183">
        <v>337</v>
      </c>
      <c r="C103" s="188" t="s">
        <v>244</v>
      </c>
      <c r="D103" s="184" t="s">
        <v>450</v>
      </c>
      <c r="E103" s="239">
        <v>0</v>
      </c>
      <c r="F103" s="224">
        <v>0</v>
      </c>
      <c r="G103" s="224">
        <v>0</v>
      </c>
    </row>
    <row r="104" spans="1:7" x14ac:dyDescent="0.3">
      <c r="A104" s="184"/>
      <c r="B104" s="183">
        <v>338</v>
      </c>
      <c r="C104" s="188" t="s">
        <v>56</v>
      </c>
      <c r="D104" s="184" t="s">
        <v>451</v>
      </c>
      <c r="E104" s="239">
        <v>0</v>
      </c>
      <c r="F104" s="224">
        <v>0</v>
      </c>
      <c r="G104" s="224">
        <v>0</v>
      </c>
    </row>
    <row r="105" spans="1:7" x14ac:dyDescent="0.3">
      <c r="A105" s="184"/>
      <c r="B105" s="183">
        <v>339</v>
      </c>
      <c r="C105" s="188" t="s">
        <v>245</v>
      </c>
      <c r="D105" s="184" t="s">
        <v>452</v>
      </c>
      <c r="E105" s="239">
        <v>0</v>
      </c>
      <c r="F105" s="224">
        <v>0</v>
      </c>
      <c r="G105" s="224">
        <v>0</v>
      </c>
    </row>
    <row r="106" spans="1:7" x14ac:dyDescent="0.3">
      <c r="A106" s="184"/>
      <c r="B106" s="183">
        <v>340</v>
      </c>
      <c r="C106" s="188" t="s">
        <v>246</v>
      </c>
      <c r="D106" s="184" t="s">
        <v>453</v>
      </c>
      <c r="E106" s="239">
        <v>0</v>
      </c>
      <c r="F106" s="224">
        <v>0</v>
      </c>
      <c r="G106" s="224">
        <v>0</v>
      </c>
    </row>
    <row r="107" spans="1:7" ht="28.8" x14ac:dyDescent="0.3">
      <c r="A107" s="184"/>
      <c r="B107" s="183">
        <v>341</v>
      </c>
      <c r="C107" s="188" t="s">
        <v>247</v>
      </c>
      <c r="D107" s="184" t="s">
        <v>454</v>
      </c>
      <c r="E107" s="239">
        <v>0</v>
      </c>
      <c r="F107" s="224">
        <v>0</v>
      </c>
      <c r="G107" s="224">
        <v>0</v>
      </c>
    </row>
    <row r="108" spans="1:7" x14ac:dyDescent="0.3">
      <c r="A108" s="184"/>
      <c r="B108" s="183">
        <v>342</v>
      </c>
      <c r="C108" s="188" t="s">
        <v>248</v>
      </c>
      <c r="D108" s="184" t="s">
        <v>455</v>
      </c>
      <c r="E108" s="239">
        <v>0</v>
      </c>
      <c r="F108" s="224">
        <v>0</v>
      </c>
      <c r="G108" s="224">
        <v>0</v>
      </c>
    </row>
    <row r="109" spans="1:7" x14ac:dyDescent="0.3">
      <c r="A109" s="184"/>
      <c r="B109" s="183">
        <v>343</v>
      </c>
      <c r="C109" s="188" t="s">
        <v>249</v>
      </c>
      <c r="D109" s="184" t="s">
        <v>456</v>
      </c>
      <c r="E109" s="239">
        <v>0</v>
      </c>
      <c r="F109" s="224">
        <v>0</v>
      </c>
      <c r="G109" s="224">
        <v>0</v>
      </c>
    </row>
    <row r="110" spans="1:7" x14ac:dyDescent="0.3">
      <c r="A110" s="184"/>
      <c r="B110" s="183">
        <v>344</v>
      </c>
      <c r="C110" s="188" t="s">
        <v>250</v>
      </c>
      <c r="D110" s="184" t="s">
        <v>457</v>
      </c>
      <c r="E110" s="239">
        <v>0</v>
      </c>
      <c r="F110" s="224">
        <v>0</v>
      </c>
      <c r="G110" s="224">
        <v>0</v>
      </c>
    </row>
    <row r="111" spans="1:7" x14ac:dyDescent="0.3">
      <c r="A111" s="184"/>
      <c r="B111" s="183">
        <v>346</v>
      </c>
      <c r="C111" s="188" t="s">
        <v>251</v>
      </c>
      <c r="D111" s="184" t="s">
        <v>458</v>
      </c>
      <c r="E111" s="239">
        <v>0</v>
      </c>
      <c r="F111" s="224">
        <v>0</v>
      </c>
      <c r="G111" s="224">
        <v>0</v>
      </c>
    </row>
    <row r="112" spans="1:7" x14ac:dyDescent="0.3">
      <c r="A112" s="184"/>
      <c r="B112" s="183">
        <v>347</v>
      </c>
      <c r="C112" s="188" t="s">
        <v>252</v>
      </c>
      <c r="D112" s="184" t="s">
        <v>459</v>
      </c>
      <c r="E112" s="239">
        <v>0</v>
      </c>
      <c r="F112" s="224">
        <v>0</v>
      </c>
      <c r="G112" s="224">
        <v>0</v>
      </c>
    </row>
    <row r="113" spans="1:7" x14ac:dyDescent="0.3">
      <c r="A113" s="184"/>
      <c r="B113" s="183">
        <v>349</v>
      </c>
      <c r="C113" s="188" t="s">
        <v>61</v>
      </c>
      <c r="D113" s="184" t="s">
        <v>460</v>
      </c>
      <c r="E113" s="239">
        <v>0</v>
      </c>
      <c r="F113" s="224">
        <v>0</v>
      </c>
      <c r="G113" s="224">
        <v>0</v>
      </c>
    </row>
    <row r="114" spans="1:7" ht="28.8" x14ac:dyDescent="0.3">
      <c r="A114" s="184"/>
      <c r="B114" s="183">
        <v>350</v>
      </c>
      <c r="C114" s="188" t="s">
        <v>253</v>
      </c>
      <c r="D114" s="184" t="s">
        <v>461</v>
      </c>
      <c r="E114" s="239">
        <v>0</v>
      </c>
      <c r="F114" s="224">
        <v>0</v>
      </c>
      <c r="G114" s="224">
        <v>0</v>
      </c>
    </row>
    <row r="115" spans="1:7" x14ac:dyDescent="0.3">
      <c r="A115" s="184"/>
      <c r="B115" s="183">
        <v>351</v>
      </c>
      <c r="C115" s="188" t="s">
        <v>254</v>
      </c>
      <c r="D115" s="184" t="s">
        <v>462</v>
      </c>
      <c r="E115" s="239">
        <v>0</v>
      </c>
      <c r="F115" s="224">
        <v>0</v>
      </c>
      <c r="G115" s="224">
        <v>0</v>
      </c>
    </row>
    <row r="116" spans="1:7" x14ac:dyDescent="0.3">
      <c r="A116" s="184"/>
      <c r="B116" s="183">
        <v>352</v>
      </c>
      <c r="C116" s="188" t="s">
        <v>255</v>
      </c>
      <c r="D116" s="184" t="s">
        <v>463</v>
      </c>
      <c r="E116" s="239">
        <v>0</v>
      </c>
      <c r="F116" s="224">
        <v>0</v>
      </c>
      <c r="G116" s="224">
        <v>0</v>
      </c>
    </row>
    <row r="117" spans="1:7" x14ac:dyDescent="0.3">
      <c r="A117" s="184"/>
      <c r="B117" s="183">
        <v>353</v>
      </c>
      <c r="C117" s="188" t="s">
        <v>256</v>
      </c>
      <c r="D117" s="184" t="s">
        <v>464</v>
      </c>
      <c r="E117" s="239">
        <v>0</v>
      </c>
      <c r="F117" s="224">
        <v>0</v>
      </c>
      <c r="G117" s="224">
        <v>0</v>
      </c>
    </row>
    <row r="118" spans="1:7" x14ac:dyDescent="0.3">
      <c r="A118" s="184">
        <v>356</v>
      </c>
      <c r="B118" s="183">
        <v>356</v>
      </c>
      <c r="C118" s="188" t="s">
        <v>257</v>
      </c>
      <c r="D118" s="184" t="s">
        <v>465</v>
      </c>
      <c r="E118" s="239">
        <v>26943725</v>
      </c>
      <c r="F118" s="224">
        <v>15917000</v>
      </c>
      <c r="G118" s="224">
        <v>2136623000</v>
      </c>
    </row>
    <row r="119" spans="1:7" x14ac:dyDescent="0.3">
      <c r="A119" s="184">
        <v>357</v>
      </c>
      <c r="B119" s="183">
        <v>357</v>
      </c>
      <c r="C119" s="188" t="s">
        <v>258</v>
      </c>
      <c r="D119" s="184" t="s">
        <v>466</v>
      </c>
      <c r="E119" s="239">
        <v>12282464</v>
      </c>
      <c r="F119" s="224">
        <v>3851000</v>
      </c>
      <c r="G119" s="224">
        <v>1033605000</v>
      </c>
    </row>
    <row r="120" spans="1:7" ht="28.8" x14ac:dyDescent="0.3">
      <c r="A120" s="184"/>
      <c r="B120" s="183">
        <v>359</v>
      </c>
      <c r="C120" s="188" t="s">
        <v>259</v>
      </c>
      <c r="D120" s="184" t="s">
        <v>467</v>
      </c>
      <c r="E120" s="239">
        <v>0</v>
      </c>
      <c r="F120" s="224">
        <v>0</v>
      </c>
      <c r="G120" s="224">
        <v>0</v>
      </c>
    </row>
    <row r="121" spans="1:7" x14ac:dyDescent="0.3">
      <c r="A121" s="211">
        <v>360</v>
      </c>
      <c r="B121" s="183">
        <v>360</v>
      </c>
      <c r="C121" s="188" t="s">
        <v>64</v>
      </c>
      <c r="D121" s="184" t="s">
        <v>468</v>
      </c>
      <c r="E121" s="239">
        <v>3617167</v>
      </c>
      <c r="F121" s="224">
        <v>422865000</v>
      </c>
      <c r="G121" s="224">
        <v>2075889000</v>
      </c>
    </row>
    <row r="122" spans="1:7" x14ac:dyDescent="0.3">
      <c r="A122" s="211">
        <v>361</v>
      </c>
      <c r="B122" s="183">
        <v>361</v>
      </c>
      <c r="C122" s="188" t="s">
        <v>47</v>
      </c>
      <c r="D122" s="184" t="s">
        <v>469</v>
      </c>
      <c r="E122" s="239">
        <v>2822082</v>
      </c>
      <c r="F122" s="224">
        <v>99798000</v>
      </c>
      <c r="G122" s="224">
        <v>-464056000</v>
      </c>
    </row>
    <row r="123" spans="1:7" x14ac:dyDescent="0.3">
      <c r="A123" s="211">
        <v>362</v>
      </c>
      <c r="B123" s="183">
        <v>362</v>
      </c>
      <c r="C123" s="188" t="s">
        <v>48</v>
      </c>
      <c r="D123" s="184" t="s">
        <v>470</v>
      </c>
      <c r="E123" s="239">
        <v>17132298</v>
      </c>
      <c r="F123" s="224">
        <v>129278000</v>
      </c>
      <c r="G123" s="224">
        <v>298238000</v>
      </c>
    </row>
    <row r="124" spans="1:7" ht="28.8" x14ac:dyDescent="0.3">
      <c r="A124" s="211">
        <v>363</v>
      </c>
      <c r="B124" s="183">
        <v>363</v>
      </c>
      <c r="C124" s="188" t="s">
        <v>260</v>
      </c>
      <c r="D124" s="184" t="s">
        <v>471</v>
      </c>
      <c r="E124" s="239">
        <v>3664</v>
      </c>
      <c r="F124" s="224">
        <v>3555000</v>
      </c>
      <c r="G124" s="224">
        <v>55545000</v>
      </c>
    </row>
    <row r="125" spans="1:7" x14ac:dyDescent="0.3">
      <c r="A125" s="211">
        <v>364</v>
      </c>
      <c r="B125" s="183">
        <v>364</v>
      </c>
      <c r="C125" s="188" t="s">
        <v>261</v>
      </c>
      <c r="D125" s="184" t="s">
        <v>472</v>
      </c>
      <c r="E125" s="239">
        <v>0</v>
      </c>
      <c r="F125" s="224">
        <v>67161000</v>
      </c>
      <c r="G125" s="224">
        <v>84427000</v>
      </c>
    </row>
    <row r="126" spans="1:7" x14ac:dyDescent="0.3">
      <c r="A126" s="211">
        <v>365</v>
      </c>
      <c r="B126" s="183">
        <v>365</v>
      </c>
      <c r="C126" s="188" t="s">
        <v>262</v>
      </c>
      <c r="D126" s="184" t="s">
        <v>473</v>
      </c>
      <c r="E126" s="239">
        <v>0</v>
      </c>
      <c r="F126" s="224">
        <v>0</v>
      </c>
      <c r="G126" s="224">
        <v>0</v>
      </c>
    </row>
    <row r="127" spans="1:7" x14ac:dyDescent="0.3">
      <c r="A127" s="211">
        <v>366</v>
      </c>
      <c r="B127" s="183">
        <v>366</v>
      </c>
      <c r="C127" s="188" t="s">
        <v>263</v>
      </c>
      <c r="D127" s="184" t="s">
        <v>474</v>
      </c>
      <c r="E127" s="239">
        <v>0</v>
      </c>
      <c r="F127" s="224">
        <v>0</v>
      </c>
      <c r="G127" s="224">
        <v>0</v>
      </c>
    </row>
    <row r="128" spans="1:7" x14ac:dyDescent="0.3">
      <c r="A128" s="184"/>
      <c r="B128" s="183">
        <v>367</v>
      </c>
      <c r="C128" s="188" t="s">
        <v>264</v>
      </c>
      <c r="D128" s="184" t="s">
        <v>475</v>
      </c>
      <c r="E128" s="239">
        <v>0</v>
      </c>
      <c r="F128" s="224">
        <v>0</v>
      </c>
      <c r="G128" s="224">
        <v>0</v>
      </c>
    </row>
    <row r="129" spans="1:7" x14ac:dyDescent="0.3">
      <c r="A129" s="184"/>
      <c r="B129" s="183">
        <v>368</v>
      </c>
      <c r="C129" s="188" t="s">
        <v>265</v>
      </c>
      <c r="D129" s="184" t="s">
        <v>476</v>
      </c>
      <c r="E129" s="239">
        <v>0</v>
      </c>
      <c r="F129" s="224">
        <v>0</v>
      </c>
      <c r="G129" s="224">
        <v>0</v>
      </c>
    </row>
    <row r="130" spans="1:7" x14ac:dyDescent="0.3">
      <c r="A130" s="184"/>
      <c r="B130" s="183">
        <v>369</v>
      </c>
      <c r="C130" s="188" t="s">
        <v>266</v>
      </c>
      <c r="D130" s="184" t="s">
        <v>477</v>
      </c>
      <c r="E130" s="239">
        <v>0</v>
      </c>
      <c r="F130" s="224">
        <v>0</v>
      </c>
      <c r="G130" s="224">
        <v>0</v>
      </c>
    </row>
    <row r="131" spans="1:7" x14ac:dyDescent="0.3">
      <c r="A131" s="184"/>
      <c r="B131" s="183">
        <v>370</v>
      </c>
      <c r="C131" s="188" t="s">
        <v>267</v>
      </c>
      <c r="D131" s="184" t="s">
        <v>478</v>
      </c>
      <c r="E131" s="239">
        <v>0</v>
      </c>
      <c r="F131" s="224">
        <v>0</v>
      </c>
      <c r="G131" s="224">
        <v>0</v>
      </c>
    </row>
    <row r="132" spans="1:7" x14ac:dyDescent="0.3">
      <c r="A132" s="184"/>
      <c r="B132" s="183">
        <v>371</v>
      </c>
      <c r="C132" s="188" t="s">
        <v>268</v>
      </c>
      <c r="D132" s="184" t="s">
        <v>479</v>
      </c>
      <c r="E132" s="239">
        <v>0</v>
      </c>
      <c r="F132" s="224">
        <v>0</v>
      </c>
      <c r="G132" s="224">
        <v>0</v>
      </c>
    </row>
    <row r="133" spans="1:7" x14ac:dyDescent="0.3">
      <c r="A133" s="184"/>
      <c r="B133" s="183">
        <v>373</v>
      </c>
      <c r="C133" s="188" t="s">
        <v>269</v>
      </c>
      <c r="D133" s="184" t="s">
        <v>480</v>
      </c>
      <c r="E133" s="239">
        <v>0</v>
      </c>
      <c r="F133" s="224">
        <v>0</v>
      </c>
      <c r="G133" s="224">
        <v>0</v>
      </c>
    </row>
    <row r="134" spans="1:7" x14ac:dyDescent="0.3">
      <c r="A134" s="184"/>
      <c r="B134" s="183">
        <v>375</v>
      </c>
      <c r="C134" s="188" t="s">
        <v>270</v>
      </c>
      <c r="D134" s="184" t="s">
        <v>481</v>
      </c>
      <c r="E134" s="239">
        <v>0</v>
      </c>
      <c r="F134" s="224">
        <v>0</v>
      </c>
      <c r="G134" s="224">
        <v>0</v>
      </c>
    </row>
    <row r="135" spans="1:7" x14ac:dyDescent="0.3">
      <c r="A135" s="184"/>
      <c r="B135" s="183">
        <v>376</v>
      </c>
      <c r="C135" s="188" t="s">
        <v>49</v>
      </c>
      <c r="D135" s="184" t="s">
        <v>482</v>
      </c>
      <c r="E135" s="239">
        <v>0</v>
      </c>
      <c r="F135" s="224">
        <v>0</v>
      </c>
      <c r="G135" s="224">
        <v>0</v>
      </c>
    </row>
    <row r="136" spans="1:7" x14ac:dyDescent="0.3">
      <c r="A136" s="184"/>
      <c r="B136" s="183">
        <v>377</v>
      </c>
      <c r="C136" s="188" t="s">
        <v>50</v>
      </c>
      <c r="D136" s="184" t="s">
        <v>483</v>
      </c>
      <c r="E136" s="239">
        <v>0</v>
      </c>
      <c r="F136" s="224">
        <v>0</v>
      </c>
      <c r="G136" s="224">
        <v>0</v>
      </c>
    </row>
    <row r="137" spans="1:7" x14ac:dyDescent="0.3">
      <c r="A137" s="211">
        <v>378</v>
      </c>
      <c r="B137" s="183">
        <v>378</v>
      </c>
      <c r="C137" s="188" t="s">
        <v>51</v>
      </c>
      <c r="D137" s="184" t="s">
        <v>484</v>
      </c>
      <c r="E137" s="239">
        <v>0</v>
      </c>
      <c r="F137" s="224">
        <v>0</v>
      </c>
      <c r="G137" s="224">
        <v>0</v>
      </c>
    </row>
    <row r="138" spans="1:7" x14ac:dyDescent="0.3">
      <c r="A138" s="184"/>
      <c r="B138" s="183">
        <v>379</v>
      </c>
      <c r="C138" s="188" t="s">
        <v>58</v>
      </c>
      <c r="D138" s="184" t="s">
        <v>485</v>
      </c>
      <c r="E138" s="239">
        <v>0</v>
      </c>
      <c r="F138" s="224">
        <v>0</v>
      </c>
      <c r="G138" s="224">
        <v>0</v>
      </c>
    </row>
    <row r="139" spans="1:7" x14ac:dyDescent="0.3">
      <c r="A139" s="184"/>
      <c r="B139" s="183">
        <v>380</v>
      </c>
      <c r="C139" s="188" t="s">
        <v>60</v>
      </c>
      <c r="D139" s="184" t="s">
        <v>486</v>
      </c>
      <c r="E139" s="239">
        <v>0</v>
      </c>
      <c r="F139" s="224">
        <v>0</v>
      </c>
      <c r="G139" s="224">
        <v>0</v>
      </c>
    </row>
    <row r="140" spans="1:7" x14ac:dyDescent="0.3">
      <c r="A140" s="184"/>
      <c r="B140" s="183">
        <v>381</v>
      </c>
      <c r="C140" s="188" t="s">
        <v>53</v>
      </c>
      <c r="D140" s="184" t="s">
        <v>487</v>
      </c>
      <c r="E140" s="239">
        <v>0</v>
      </c>
      <c r="F140" s="224">
        <v>0</v>
      </c>
      <c r="G140" s="224">
        <v>0</v>
      </c>
    </row>
    <row r="141" spans="1:7" x14ac:dyDescent="0.3">
      <c r="A141" s="211">
        <v>382</v>
      </c>
      <c r="B141" s="183">
        <v>382</v>
      </c>
      <c r="C141" s="188" t="s">
        <v>54</v>
      </c>
      <c r="D141" s="184" t="s">
        <v>488</v>
      </c>
      <c r="E141" s="239">
        <v>20749465</v>
      </c>
      <c r="F141" s="224">
        <v>552143000</v>
      </c>
      <c r="G141" s="224">
        <v>2374127000</v>
      </c>
    </row>
    <row r="142" spans="1:7" x14ac:dyDescent="0.3">
      <c r="A142" s="184"/>
      <c r="B142" s="183">
        <v>383</v>
      </c>
      <c r="C142" s="188" t="s">
        <v>271</v>
      </c>
      <c r="D142" s="184" t="s">
        <v>489</v>
      </c>
      <c r="E142" s="239">
        <v>0</v>
      </c>
      <c r="F142" s="224">
        <v>0</v>
      </c>
      <c r="G142" s="224">
        <v>0</v>
      </c>
    </row>
    <row r="143" spans="1:7" x14ac:dyDescent="0.3">
      <c r="A143" s="211">
        <v>384</v>
      </c>
      <c r="B143" s="183">
        <v>384</v>
      </c>
      <c r="C143" s="188" t="s">
        <v>63</v>
      </c>
      <c r="D143" s="184" t="s">
        <v>490</v>
      </c>
      <c r="E143" s="239">
        <v>0</v>
      </c>
      <c r="F143" s="224">
        <v>0</v>
      </c>
      <c r="G143" s="224">
        <v>0</v>
      </c>
    </row>
    <row r="144" spans="1:7" x14ac:dyDescent="0.3">
      <c r="A144" s="184"/>
      <c r="B144" s="183">
        <v>385</v>
      </c>
      <c r="C144" s="188" t="s">
        <v>55</v>
      </c>
      <c r="D144" s="184" t="s">
        <v>491</v>
      </c>
      <c r="E144" s="239">
        <v>0</v>
      </c>
      <c r="F144" s="224">
        <v>0</v>
      </c>
      <c r="G144" s="224">
        <v>0</v>
      </c>
    </row>
    <row r="145" spans="1:7" x14ac:dyDescent="0.3">
      <c r="A145" s="184"/>
      <c r="B145" s="183">
        <v>386</v>
      </c>
      <c r="C145" s="188" t="s">
        <v>272</v>
      </c>
      <c r="D145" s="184" t="s">
        <v>492</v>
      </c>
      <c r="E145" s="239">
        <v>0</v>
      </c>
      <c r="F145" s="224">
        <v>0</v>
      </c>
      <c r="G145" s="224">
        <v>0</v>
      </c>
    </row>
    <row r="146" spans="1:7" x14ac:dyDescent="0.3">
      <c r="A146" s="184"/>
      <c r="B146" s="183">
        <v>387</v>
      </c>
      <c r="C146" s="188" t="s">
        <v>273</v>
      </c>
      <c r="D146" s="184" t="s">
        <v>493</v>
      </c>
      <c r="E146" s="239">
        <v>0</v>
      </c>
      <c r="F146" s="224">
        <v>0</v>
      </c>
      <c r="G146" s="224">
        <v>0</v>
      </c>
    </row>
    <row r="147" spans="1:7" x14ac:dyDescent="0.3">
      <c r="A147" s="184"/>
      <c r="B147" s="183">
        <v>388</v>
      </c>
      <c r="C147" s="188" t="s">
        <v>274</v>
      </c>
      <c r="D147" s="184" t="s">
        <v>494</v>
      </c>
      <c r="E147" s="239">
        <v>0</v>
      </c>
      <c r="F147" s="224">
        <v>0</v>
      </c>
      <c r="G147" s="224">
        <v>0</v>
      </c>
    </row>
    <row r="148" spans="1:7" x14ac:dyDescent="0.3">
      <c r="A148" s="184"/>
      <c r="B148" s="183">
        <v>389</v>
      </c>
      <c r="C148" s="188" t="s">
        <v>275</v>
      </c>
      <c r="D148" s="184" t="s">
        <v>495</v>
      </c>
      <c r="E148" s="239">
        <v>0</v>
      </c>
      <c r="F148" s="224">
        <v>0</v>
      </c>
      <c r="G148" s="224">
        <v>0</v>
      </c>
    </row>
    <row r="149" spans="1:7" x14ac:dyDescent="0.3">
      <c r="A149" s="184"/>
      <c r="B149" s="183">
        <v>391</v>
      </c>
      <c r="C149" s="188" t="s">
        <v>276</v>
      </c>
      <c r="D149" s="184" t="s">
        <v>496</v>
      </c>
      <c r="E149" s="239">
        <v>0</v>
      </c>
      <c r="F149" s="224">
        <v>0</v>
      </c>
      <c r="G149" s="224">
        <v>0</v>
      </c>
    </row>
    <row r="150" spans="1:7" x14ac:dyDescent="0.3">
      <c r="A150" s="184"/>
      <c r="B150" s="183">
        <v>500</v>
      </c>
      <c r="C150" s="188" t="s">
        <v>277</v>
      </c>
      <c r="D150" s="184" t="s">
        <v>497</v>
      </c>
      <c r="E150" s="239">
        <v>0</v>
      </c>
      <c r="F150" s="224">
        <v>0</v>
      </c>
      <c r="G150" s="224">
        <v>0</v>
      </c>
    </row>
    <row r="151" spans="1:7" x14ac:dyDescent="0.3">
      <c r="A151" s="184"/>
      <c r="B151" s="183">
        <v>501</v>
      </c>
      <c r="C151" s="188" t="s">
        <v>101</v>
      </c>
      <c r="D151" s="184" t="s">
        <v>498</v>
      </c>
      <c r="E151" s="239">
        <v>0</v>
      </c>
      <c r="F151" s="224">
        <v>0</v>
      </c>
      <c r="G151" s="224">
        <v>0</v>
      </c>
    </row>
    <row r="152" spans="1:7" x14ac:dyDescent="0.3">
      <c r="A152" s="211">
        <v>502</v>
      </c>
      <c r="B152" s="183">
        <v>502</v>
      </c>
      <c r="C152" s="188" t="s">
        <v>102</v>
      </c>
      <c r="D152" s="184" t="s">
        <v>499</v>
      </c>
      <c r="E152" s="239">
        <v>3383756</v>
      </c>
      <c r="F152" s="224">
        <v>152908000</v>
      </c>
      <c r="G152" s="224">
        <v>455036000</v>
      </c>
    </row>
    <row r="153" spans="1:7" x14ac:dyDescent="0.3">
      <c r="A153" s="211">
        <v>503</v>
      </c>
      <c r="B153" s="183">
        <v>503</v>
      </c>
      <c r="C153" s="188" t="s">
        <v>103</v>
      </c>
      <c r="D153" s="184" t="s">
        <v>500</v>
      </c>
      <c r="E153" s="239">
        <v>610953</v>
      </c>
      <c r="F153" s="224">
        <v>44898000</v>
      </c>
      <c r="G153" s="224">
        <v>599621000</v>
      </c>
    </row>
    <row r="154" spans="1:7" x14ac:dyDescent="0.3">
      <c r="A154" s="184"/>
      <c r="B154" s="183">
        <v>504</v>
      </c>
      <c r="C154" s="188" t="s">
        <v>104</v>
      </c>
      <c r="D154" s="184" t="s">
        <v>501</v>
      </c>
      <c r="E154" s="239">
        <v>0</v>
      </c>
      <c r="F154" s="224">
        <v>0</v>
      </c>
      <c r="G154" s="224">
        <v>0</v>
      </c>
    </row>
    <row r="155" spans="1:7" x14ac:dyDescent="0.3">
      <c r="A155" s="184"/>
      <c r="B155" s="183">
        <v>505</v>
      </c>
      <c r="C155" s="188" t="s">
        <v>105</v>
      </c>
      <c r="D155" s="184" t="s">
        <v>502</v>
      </c>
      <c r="E155" s="239">
        <v>0</v>
      </c>
      <c r="F155" s="224">
        <v>0</v>
      </c>
      <c r="G155" s="224">
        <v>0</v>
      </c>
    </row>
    <row r="156" spans="1:7" x14ac:dyDescent="0.3">
      <c r="A156" s="184"/>
      <c r="B156" s="183">
        <v>506</v>
      </c>
      <c r="C156" s="188" t="s">
        <v>106</v>
      </c>
      <c r="D156" s="184" t="s">
        <v>503</v>
      </c>
      <c r="E156" s="239">
        <v>0</v>
      </c>
      <c r="F156" s="224">
        <v>0</v>
      </c>
      <c r="G156" s="224">
        <v>0</v>
      </c>
    </row>
    <row r="157" spans="1:7" x14ac:dyDescent="0.3">
      <c r="A157" s="184"/>
      <c r="B157" s="183">
        <v>507</v>
      </c>
      <c r="C157" s="188" t="s">
        <v>110</v>
      </c>
      <c r="D157" s="184" t="s">
        <v>504</v>
      </c>
      <c r="E157" s="239">
        <v>0</v>
      </c>
      <c r="F157" s="224">
        <v>0</v>
      </c>
      <c r="G157" s="224">
        <v>0</v>
      </c>
    </row>
    <row r="158" spans="1:7" x14ac:dyDescent="0.3">
      <c r="A158" s="184"/>
      <c r="B158" s="183">
        <v>508</v>
      </c>
      <c r="C158" s="188" t="s">
        <v>108</v>
      </c>
      <c r="D158" s="184" t="s">
        <v>505</v>
      </c>
      <c r="E158" s="239">
        <v>0</v>
      </c>
      <c r="F158" s="224">
        <v>0</v>
      </c>
      <c r="G158" s="224">
        <v>0</v>
      </c>
    </row>
    <row r="159" spans="1:7" x14ac:dyDescent="0.3">
      <c r="A159" s="184"/>
      <c r="B159" s="183">
        <v>509</v>
      </c>
      <c r="C159" s="188" t="s">
        <v>109</v>
      </c>
      <c r="D159" s="184" t="s">
        <v>506</v>
      </c>
      <c r="E159" s="239">
        <v>0</v>
      </c>
      <c r="F159" s="224">
        <v>0</v>
      </c>
      <c r="G159" s="224">
        <v>0</v>
      </c>
    </row>
    <row r="160" spans="1:7" x14ac:dyDescent="0.3">
      <c r="A160" s="184"/>
      <c r="B160" s="183">
        <v>510</v>
      </c>
      <c r="C160" s="188" t="s">
        <v>111</v>
      </c>
      <c r="D160" s="184" t="s">
        <v>507</v>
      </c>
      <c r="E160" s="239">
        <v>0</v>
      </c>
      <c r="F160" s="224">
        <v>0</v>
      </c>
      <c r="G160" s="224">
        <v>0</v>
      </c>
    </row>
    <row r="161" spans="1:7" x14ac:dyDescent="0.3">
      <c r="A161" s="211">
        <v>511</v>
      </c>
      <c r="B161" s="183">
        <v>511</v>
      </c>
      <c r="C161" s="188" t="s">
        <v>114</v>
      </c>
      <c r="D161" s="184" t="s">
        <v>508</v>
      </c>
      <c r="E161" s="239">
        <v>430452</v>
      </c>
      <c r="F161" s="224">
        <v>12680000</v>
      </c>
      <c r="G161" s="224">
        <v>66781000</v>
      </c>
    </row>
    <row r="162" spans="1:7" x14ac:dyDescent="0.3">
      <c r="A162" s="184"/>
      <c r="B162" s="183">
        <v>512</v>
      </c>
      <c r="C162" s="188" t="s">
        <v>128</v>
      </c>
      <c r="D162" s="184" t="s">
        <v>509</v>
      </c>
      <c r="E162" s="239">
        <v>0</v>
      </c>
      <c r="F162" s="224">
        <v>0</v>
      </c>
      <c r="G162" s="224">
        <v>0</v>
      </c>
    </row>
    <row r="163" spans="1:7" x14ac:dyDescent="0.3">
      <c r="A163" s="184"/>
      <c r="B163" s="183">
        <v>513</v>
      </c>
      <c r="C163" s="188" t="s">
        <v>130</v>
      </c>
      <c r="D163" s="184" t="s">
        <v>510</v>
      </c>
      <c r="E163" s="239">
        <v>0</v>
      </c>
      <c r="F163" s="224">
        <v>0</v>
      </c>
      <c r="G163" s="224">
        <v>0</v>
      </c>
    </row>
    <row r="164" spans="1:7" x14ac:dyDescent="0.3">
      <c r="A164" s="184"/>
      <c r="B164" s="183">
        <v>514</v>
      </c>
      <c r="C164" s="188" t="s">
        <v>131</v>
      </c>
      <c r="D164" s="184" t="s">
        <v>511</v>
      </c>
      <c r="E164" s="239">
        <v>0</v>
      </c>
      <c r="F164" s="224">
        <v>0</v>
      </c>
      <c r="G164" s="224">
        <v>0</v>
      </c>
    </row>
    <row r="165" spans="1:7" x14ac:dyDescent="0.3">
      <c r="A165" s="184"/>
      <c r="B165" s="183">
        <v>515</v>
      </c>
      <c r="C165" s="188" t="s">
        <v>137</v>
      </c>
      <c r="D165" s="184" t="s">
        <v>512</v>
      </c>
      <c r="E165" s="239">
        <v>0</v>
      </c>
      <c r="F165" s="224">
        <v>0</v>
      </c>
      <c r="G165" s="224">
        <v>0</v>
      </c>
    </row>
    <row r="166" spans="1:7" x14ac:dyDescent="0.3">
      <c r="A166" s="184"/>
      <c r="B166" s="183">
        <v>516</v>
      </c>
      <c r="C166" s="188" t="s">
        <v>138</v>
      </c>
      <c r="D166" s="184" t="s">
        <v>513</v>
      </c>
      <c r="E166" s="239">
        <v>0</v>
      </c>
      <c r="F166" s="224">
        <v>0</v>
      </c>
      <c r="G166" s="224">
        <v>0</v>
      </c>
    </row>
    <row r="167" spans="1:7" x14ac:dyDescent="0.3">
      <c r="A167" s="184"/>
      <c r="B167" s="183">
        <v>517</v>
      </c>
      <c r="C167" s="188" t="s">
        <v>139</v>
      </c>
      <c r="D167" s="184" t="s">
        <v>514</v>
      </c>
      <c r="E167" s="239">
        <v>0</v>
      </c>
      <c r="F167" s="224">
        <v>0</v>
      </c>
      <c r="G167" s="224">
        <v>0</v>
      </c>
    </row>
    <row r="168" spans="1:7" x14ac:dyDescent="0.3">
      <c r="A168" s="184"/>
      <c r="B168" s="183">
        <v>518</v>
      </c>
      <c r="C168" s="188" t="s">
        <v>140</v>
      </c>
      <c r="D168" s="184" t="s">
        <v>515</v>
      </c>
      <c r="E168" s="239">
        <v>0</v>
      </c>
      <c r="F168" s="224">
        <v>0</v>
      </c>
      <c r="G168" s="224">
        <v>0</v>
      </c>
    </row>
    <row r="169" spans="1:7" x14ac:dyDescent="0.3">
      <c r="A169" s="184"/>
      <c r="B169" s="183">
        <v>519</v>
      </c>
      <c r="C169" s="188" t="s">
        <v>141</v>
      </c>
      <c r="D169" s="184" t="s">
        <v>516</v>
      </c>
      <c r="E169" s="239">
        <v>0</v>
      </c>
      <c r="F169" s="224">
        <v>0</v>
      </c>
      <c r="G169" s="224">
        <v>0</v>
      </c>
    </row>
    <row r="170" spans="1:7" x14ac:dyDescent="0.3">
      <c r="A170" s="184"/>
      <c r="B170" s="183">
        <v>520</v>
      </c>
      <c r="C170" s="188" t="s">
        <v>142</v>
      </c>
      <c r="D170" s="184" t="s">
        <v>517</v>
      </c>
      <c r="E170" s="239">
        <v>0</v>
      </c>
      <c r="F170" s="224">
        <v>0</v>
      </c>
      <c r="G170" s="224">
        <v>0</v>
      </c>
    </row>
    <row r="171" spans="1:7" x14ac:dyDescent="0.3">
      <c r="A171" s="184"/>
      <c r="B171" s="183">
        <v>521</v>
      </c>
      <c r="C171" s="188" t="s">
        <v>143</v>
      </c>
      <c r="D171" s="184" t="s">
        <v>518</v>
      </c>
      <c r="E171" s="239">
        <v>0</v>
      </c>
      <c r="F171" s="224">
        <v>0</v>
      </c>
      <c r="G171" s="224">
        <v>0</v>
      </c>
    </row>
    <row r="172" spans="1:7" x14ac:dyDescent="0.3">
      <c r="A172" s="184"/>
      <c r="B172" s="183">
        <v>522</v>
      </c>
      <c r="C172" s="188" t="s">
        <v>144</v>
      </c>
      <c r="D172" s="184" t="s">
        <v>519</v>
      </c>
      <c r="E172" s="239">
        <v>0</v>
      </c>
      <c r="F172" s="224">
        <v>0</v>
      </c>
      <c r="G172" s="224">
        <v>0</v>
      </c>
    </row>
    <row r="173" spans="1:7" x14ac:dyDescent="0.3">
      <c r="A173" s="184"/>
      <c r="B173" s="183">
        <v>523</v>
      </c>
      <c r="C173" s="188" t="s">
        <v>145</v>
      </c>
      <c r="D173" s="184" t="s">
        <v>520</v>
      </c>
      <c r="E173" s="239">
        <v>0</v>
      </c>
      <c r="F173" s="224">
        <v>0</v>
      </c>
      <c r="G173" s="224">
        <v>0</v>
      </c>
    </row>
    <row r="174" spans="1:7" x14ac:dyDescent="0.3">
      <c r="A174" s="184"/>
      <c r="B174" s="183">
        <v>524</v>
      </c>
      <c r="C174" s="188" t="s">
        <v>146</v>
      </c>
      <c r="D174" s="184" t="s">
        <v>521</v>
      </c>
      <c r="E174" s="239">
        <v>0</v>
      </c>
      <c r="F174" s="224">
        <v>0</v>
      </c>
      <c r="G174" s="224">
        <v>0</v>
      </c>
    </row>
    <row r="175" spans="1:7" x14ac:dyDescent="0.3">
      <c r="A175" s="184"/>
      <c r="B175" s="183">
        <v>525</v>
      </c>
      <c r="C175" s="188" t="s">
        <v>147</v>
      </c>
      <c r="D175" s="184" t="s">
        <v>522</v>
      </c>
      <c r="E175" s="239">
        <v>0</v>
      </c>
      <c r="F175" s="224">
        <v>0</v>
      </c>
      <c r="G175" s="224">
        <v>0</v>
      </c>
    </row>
    <row r="176" spans="1:7" x14ac:dyDescent="0.3">
      <c r="A176" s="184"/>
      <c r="B176" s="183">
        <v>526</v>
      </c>
      <c r="C176" s="188" t="s">
        <v>148</v>
      </c>
      <c r="D176" s="184" t="s">
        <v>523</v>
      </c>
      <c r="E176" s="239">
        <v>0</v>
      </c>
      <c r="F176" s="224">
        <v>0</v>
      </c>
      <c r="G176" s="224">
        <v>0</v>
      </c>
    </row>
    <row r="177" spans="1:7" x14ac:dyDescent="0.3">
      <c r="A177" s="211">
        <v>527</v>
      </c>
      <c r="B177" s="183">
        <v>527</v>
      </c>
      <c r="C177" s="188" t="s">
        <v>149</v>
      </c>
      <c r="D177" s="184" t="s">
        <v>524</v>
      </c>
      <c r="E177" s="239">
        <v>-387487</v>
      </c>
      <c r="F177" s="224">
        <v>15145000</v>
      </c>
      <c r="G177" s="224">
        <v>57927</v>
      </c>
    </row>
    <row r="178" spans="1:7" x14ac:dyDescent="0.3">
      <c r="A178" s="184"/>
      <c r="B178" s="183">
        <v>528</v>
      </c>
      <c r="C178" s="188" t="s">
        <v>132</v>
      </c>
      <c r="D178" s="184" t="s">
        <v>525</v>
      </c>
      <c r="E178" s="239">
        <v>0</v>
      </c>
      <c r="F178" s="224">
        <v>0</v>
      </c>
      <c r="G178" s="224">
        <v>0</v>
      </c>
    </row>
    <row r="179" spans="1:7" x14ac:dyDescent="0.3">
      <c r="A179" s="184"/>
      <c r="B179" s="183">
        <v>529</v>
      </c>
      <c r="C179" s="188" t="s">
        <v>133</v>
      </c>
      <c r="D179" s="184" t="s">
        <v>526</v>
      </c>
      <c r="E179" s="239">
        <v>0</v>
      </c>
      <c r="F179" s="224">
        <v>0</v>
      </c>
      <c r="G179" s="224">
        <v>0</v>
      </c>
    </row>
    <row r="180" spans="1:7" x14ac:dyDescent="0.3">
      <c r="A180" s="184"/>
      <c r="B180" s="183">
        <v>530</v>
      </c>
      <c r="C180" s="188" t="s">
        <v>134</v>
      </c>
      <c r="D180" s="184" t="s">
        <v>527</v>
      </c>
      <c r="E180" s="239">
        <v>0</v>
      </c>
      <c r="F180" s="224">
        <v>0</v>
      </c>
      <c r="G180" s="224">
        <v>0</v>
      </c>
    </row>
    <row r="181" spans="1:7" x14ac:dyDescent="0.3">
      <c r="A181" s="184"/>
      <c r="B181" s="183">
        <v>531</v>
      </c>
      <c r="C181" s="188" t="s">
        <v>135</v>
      </c>
      <c r="D181" s="184" t="s">
        <v>528</v>
      </c>
      <c r="E181" s="239">
        <v>0</v>
      </c>
      <c r="F181" s="224">
        <v>0</v>
      </c>
      <c r="G181" s="224">
        <v>0</v>
      </c>
    </row>
    <row r="182" spans="1:7" x14ac:dyDescent="0.3">
      <c r="A182" s="184"/>
      <c r="B182" s="183">
        <v>532</v>
      </c>
      <c r="C182" s="188" t="s">
        <v>107</v>
      </c>
      <c r="D182" s="184" t="s">
        <v>529</v>
      </c>
      <c r="E182" s="239">
        <v>0</v>
      </c>
      <c r="F182" s="224">
        <v>0</v>
      </c>
      <c r="G182" s="224">
        <v>0</v>
      </c>
    </row>
    <row r="183" spans="1:7" x14ac:dyDescent="0.3">
      <c r="A183" s="184"/>
      <c r="B183" s="183">
        <v>533</v>
      </c>
      <c r="C183" s="188" t="s">
        <v>278</v>
      </c>
      <c r="D183" s="184" t="s">
        <v>530</v>
      </c>
      <c r="E183" s="239">
        <v>0</v>
      </c>
      <c r="F183" s="224">
        <v>0</v>
      </c>
      <c r="G183" s="224">
        <v>0</v>
      </c>
    </row>
    <row r="184" spans="1:7" x14ac:dyDescent="0.3">
      <c r="A184" s="184"/>
      <c r="B184" s="183">
        <v>534</v>
      </c>
      <c r="C184" s="188" t="s">
        <v>136</v>
      </c>
      <c r="D184" s="184" t="s">
        <v>531</v>
      </c>
      <c r="E184" s="239">
        <v>0</v>
      </c>
      <c r="F184" s="224">
        <v>0</v>
      </c>
      <c r="G184" s="224">
        <v>0</v>
      </c>
    </row>
    <row r="185" spans="1:7" x14ac:dyDescent="0.3">
      <c r="A185" s="184"/>
      <c r="B185" s="183">
        <v>535</v>
      </c>
      <c r="C185" s="188" t="s">
        <v>279</v>
      </c>
      <c r="D185" s="184" t="s">
        <v>532</v>
      </c>
      <c r="E185" s="239">
        <v>0</v>
      </c>
      <c r="F185" s="224">
        <v>0</v>
      </c>
      <c r="G185" s="224">
        <v>0</v>
      </c>
    </row>
    <row r="186" spans="1:7" x14ac:dyDescent="0.3">
      <c r="A186" s="184"/>
      <c r="B186" s="183">
        <v>536</v>
      </c>
      <c r="C186" s="188" t="s">
        <v>280</v>
      </c>
      <c r="D186" s="184" t="s">
        <v>533</v>
      </c>
      <c r="E186" s="239">
        <v>0</v>
      </c>
      <c r="F186" s="224">
        <v>0</v>
      </c>
      <c r="G186" s="224">
        <v>0</v>
      </c>
    </row>
    <row r="187" spans="1:7" ht="28.8" x14ac:dyDescent="0.3">
      <c r="A187" s="184"/>
      <c r="B187" s="187">
        <v>537</v>
      </c>
      <c r="C187" s="192" t="s">
        <v>281</v>
      </c>
      <c r="D187" s="194" t="s">
        <v>534</v>
      </c>
      <c r="E187" s="239">
        <v>0</v>
      </c>
      <c r="F187" s="224">
        <v>0</v>
      </c>
      <c r="G187" s="224">
        <v>0</v>
      </c>
    </row>
    <row r="188" spans="1:7" ht="28.8" x14ac:dyDescent="0.3">
      <c r="A188" s="184"/>
      <c r="B188" s="187">
        <v>538</v>
      </c>
      <c r="C188" s="192" t="s">
        <v>282</v>
      </c>
      <c r="D188" s="194" t="s">
        <v>535</v>
      </c>
      <c r="E188" s="239">
        <v>0</v>
      </c>
      <c r="F188" s="224">
        <v>0</v>
      </c>
      <c r="G188" s="224">
        <v>0</v>
      </c>
    </row>
    <row r="189" spans="1:7" ht="28.8" x14ac:dyDescent="0.3">
      <c r="A189" s="206">
        <v>539</v>
      </c>
      <c r="B189" s="204">
        <v>539</v>
      </c>
      <c r="C189" s="207" t="s">
        <v>29</v>
      </c>
      <c r="D189" s="205" t="s">
        <v>536</v>
      </c>
      <c r="E189" s="239">
        <v>0</v>
      </c>
      <c r="F189" s="224">
        <v>0</v>
      </c>
      <c r="G189" s="224">
        <v>0</v>
      </c>
    </row>
    <row r="190" spans="1:7" ht="28.8" x14ac:dyDescent="0.3">
      <c r="A190" s="184"/>
      <c r="B190" s="187">
        <v>540</v>
      </c>
      <c r="C190" s="192" t="s">
        <v>23</v>
      </c>
      <c r="D190" s="194" t="s">
        <v>537</v>
      </c>
      <c r="E190" s="239">
        <v>0</v>
      </c>
      <c r="F190" s="224">
        <v>0</v>
      </c>
      <c r="G190" s="224">
        <v>0</v>
      </c>
    </row>
    <row r="191" spans="1:7" ht="28.8" x14ac:dyDescent="0.3">
      <c r="A191" s="184"/>
      <c r="B191" s="187">
        <v>541</v>
      </c>
      <c r="C191" s="192" t="s">
        <v>27</v>
      </c>
      <c r="D191" s="194" t="s">
        <v>538</v>
      </c>
      <c r="E191" s="239">
        <v>0</v>
      </c>
      <c r="F191" s="224">
        <v>0</v>
      </c>
      <c r="G191" s="224">
        <v>0</v>
      </c>
    </row>
    <row r="192" spans="1:7" ht="28.8" x14ac:dyDescent="0.3">
      <c r="A192" s="184"/>
      <c r="B192" s="187">
        <v>542</v>
      </c>
      <c r="C192" s="192" t="s">
        <v>24</v>
      </c>
      <c r="D192" s="194" t="s">
        <v>539</v>
      </c>
      <c r="E192" s="239">
        <v>0</v>
      </c>
      <c r="F192" s="224">
        <v>0</v>
      </c>
      <c r="G192" s="224">
        <v>0</v>
      </c>
    </row>
    <row r="193" spans="1:7" ht="43.2" x14ac:dyDescent="0.3">
      <c r="A193" s="184"/>
      <c r="B193" s="187">
        <v>543</v>
      </c>
      <c r="C193" s="191" t="s">
        <v>28</v>
      </c>
      <c r="D193" s="194" t="s">
        <v>540</v>
      </c>
      <c r="E193" s="239">
        <v>0</v>
      </c>
      <c r="F193" s="224">
        <v>0</v>
      </c>
      <c r="G193" s="224">
        <v>0</v>
      </c>
    </row>
    <row r="194" spans="1:7" x14ac:dyDescent="0.3">
      <c r="A194" s="184"/>
      <c r="B194" s="187">
        <v>544</v>
      </c>
      <c r="C194" s="191" t="s">
        <v>30</v>
      </c>
      <c r="D194" s="194" t="s">
        <v>541</v>
      </c>
      <c r="E194" s="239">
        <v>0</v>
      </c>
      <c r="F194" s="224">
        <v>0</v>
      </c>
      <c r="G194" s="224">
        <v>0</v>
      </c>
    </row>
    <row r="195" spans="1:7" ht="28.8" x14ac:dyDescent="0.3">
      <c r="A195" s="184"/>
      <c r="B195" s="187">
        <v>545</v>
      </c>
      <c r="C195" s="191" t="s">
        <v>31</v>
      </c>
      <c r="D195" s="194" t="s">
        <v>542</v>
      </c>
      <c r="E195" s="239">
        <v>0</v>
      </c>
      <c r="F195" s="224">
        <v>0</v>
      </c>
      <c r="G195" s="224">
        <v>0</v>
      </c>
    </row>
    <row r="196" spans="1:7" x14ac:dyDescent="0.3">
      <c r="A196" s="184"/>
      <c r="B196" s="187">
        <v>546</v>
      </c>
      <c r="C196" s="191" t="s">
        <v>283</v>
      </c>
      <c r="D196" s="194" t="s">
        <v>543</v>
      </c>
      <c r="E196" s="239">
        <v>0</v>
      </c>
      <c r="F196" s="224">
        <v>0</v>
      </c>
      <c r="G196" s="224">
        <v>0</v>
      </c>
    </row>
    <row r="197" spans="1:7" ht="57.6" x14ac:dyDescent="0.3">
      <c r="A197" s="211">
        <v>547</v>
      </c>
      <c r="B197" s="187">
        <v>547</v>
      </c>
      <c r="C197" s="195" t="s">
        <v>284</v>
      </c>
      <c r="D197" s="194" t="s">
        <v>544</v>
      </c>
      <c r="E197" s="239">
        <v>2</v>
      </c>
      <c r="F197" s="224">
        <v>2</v>
      </c>
      <c r="G197" s="224">
        <v>2</v>
      </c>
    </row>
    <row r="198" spans="1:7" x14ac:dyDescent="0.3">
      <c r="A198" s="184"/>
      <c r="B198" s="183">
        <v>993</v>
      </c>
      <c r="C198" s="188" t="s">
        <v>285</v>
      </c>
      <c r="D198" s="184" t="s">
        <v>545</v>
      </c>
      <c r="E198" s="239">
        <v>0</v>
      </c>
      <c r="F198" s="224">
        <v>0</v>
      </c>
      <c r="G198" s="224">
        <v>0</v>
      </c>
    </row>
    <row r="199" spans="1:7" x14ac:dyDescent="0.3">
      <c r="A199" s="184"/>
      <c r="B199" s="183">
        <v>994</v>
      </c>
      <c r="C199" s="188" t="s">
        <v>286</v>
      </c>
      <c r="D199" s="184" t="s">
        <v>546</v>
      </c>
      <c r="E199" s="239">
        <v>0</v>
      </c>
      <c r="F199" s="224">
        <v>0</v>
      </c>
      <c r="G199" s="224">
        <v>0</v>
      </c>
    </row>
    <row r="200" spans="1:7" x14ac:dyDescent="0.3">
      <c r="A200" s="202">
        <v>995</v>
      </c>
      <c r="B200" s="209">
        <v>995</v>
      </c>
      <c r="C200" s="203" t="s">
        <v>287</v>
      </c>
      <c r="D200" s="202" t="s">
        <v>547</v>
      </c>
      <c r="E200" s="239">
        <v>0</v>
      </c>
      <c r="F200" s="224">
        <v>0</v>
      </c>
      <c r="G200" s="224">
        <v>0</v>
      </c>
    </row>
    <row r="201" spans="1:7" x14ac:dyDescent="0.3">
      <c r="A201" s="202">
        <v>996</v>
      </c>
      <c r="B201" s="209">
        <v>996</v>
      </c>
      <c r="C201" s="203" t="s">
        <v>288</v>
      </c>
      <c r="D201" s="202" t="s">
        <v>548</v>
      </c>
      <c r="E201" s="239">
        <v>0</v>
      </c>
      <c r="F201" s="224">
        <v>0</v>
      </c>
      <c r="G201" s="224">
        <v>0</v>
      </c>
    </row>
    <row r="202" spans="1:7" x14ac:dyDescent="0.3">
      <c r="A202" s="202">
        <v>998</v>
      </c>
      <c r="B202" s="209">
        <v>998</v>
      </c>
      <c r="C202" s="203" t="s">
        <v>152</v>
      </c>
      <c r="D202" s="202" t="s">
        <v>549</v>
      </c>
      <c r="E202" s="239">
        <v>60</v>
      </c>
      <c r="F202" s="224">
        <v>60</v>
      </c>
      <c r="G202" s="224">
        <v>60</v>
      </c>
    </row>
    <row r="203" spans="1:7" x14ac:dyDescent="0.3">
      <c r="A203" s="202">
        <v>999</v>
      </c>
      <c r="B203" s="210">
        <v>999</v>
      </c>
      <c r="C203" s="203" t="s">
        <v>153</v>
      </c>
      <c r="D203" s="210" t="s">
        <v>550</v>
      </c>
      <c r="E203" s="239">
        <v>601754</v>
      </c>
      <c r="F203" s="224">
        <v>601757</v>
      </c>
      <c r="G203" s="224">
        <v>601758</v>
      </c>
    </row>
    <row r="204" spans="1:7" ht="66.599999999999994" x14ac:dyDescent="0.3">
      <c r="A204" s="184"/>
      <c r="B204" s="187">
        <v>551</v>
      </c>
      <c r="C204" s="196" t="s">
        <v>322</v>
      </c>
      <c r="D204" s="197" t="s">
        <v>551</v>
      </c>
      <c r="E204" s="239">
        <v>0</v>
      </c>
      <c r="F204" s="224">
        <v>0</v>
      </c>
      <c r="G204" s="224">
        <v>0</v>
      </c>
    </row>
    <row r="205" spans="1:7" x14ac:dyDescent="0.3">
      <c r="A205" s="206">
        <v>577</v>
      </c>
      <c r="B205" s="204">
        <v>577</v>
      </c>
      <c r="C205" s="202" t="s">
        <v>323</v>
      </c>
      <c r="D205" s="202" t="s">
        <v>552</v>
      </c>
      <c r="E205" s="239">
        <v>1</v>
      </c>
      <c r="F205" s="224">
        <v>0</v>
      </c>
      <c r="G205" s="224">
        <v>2</v>
      </c>
    </row>
    <row r="206" spans="1:7" x14ac:dyDescent="0.3">
      <c r="A206" s="211">
        <v>580</v>
      </c>
      <c r="B206" s="187">
        <v>580</v>
      </c>
      <c r="C206" s="184" t="s">
        <v>324</v>
      </c>
      <c r="D206" s="184" t="s">
        <v>553</v>
      </c>
      <c r="E206" s="239">
        <v>0</v>
      </c>
      <c r="F206" s="224">
        <v>0</v>
      </c>
      <c r="G206" s="224">
        <v>0</v>
      </c>
    </row>
    <row r="207" spans="1:7" x14ac:dyDescent="0.3">
      <c r="A207" s="212">
        <v>581</v>
      </c>
      <c r="B207" s="187">
        <v>581</v>
      </c>
      <c r="C207" s="184" t="s">
        <v>325</v>
      </c>
      <c r="D207" s="184" t="s">
        <v>554</v>
      </c>
      <c r="E207" s="239">
        <v>0</v>
      </c>
      <c r="F207" s="224">
        <v>0</v>
      </c>
      <c r="G207" s="224">
        <v>0</v>
      </c>
    </row>
    <row r="208" spans="1:7" x14ac:dyDescent="0.3">
      <c r="A208" s="211">
        <v>591</v>
      </c>
      <c r="B208" s="184"/>
      <c r="C208" s="198" t="s">
        <v>317</v>
      </c>
      <c r="D208" s="184"/>
      <c r="E208" s="239">
        <v>17360794</v>
      </c>
      <c r="F208" s="224">
        <v>567253000</v>
      </c>
      <c r="G208" s="224">
        <v>500836000</v>
      </c>
    </row>
    <row r="209" spans="1:7" x14ac:dyDescent="0.3">
      <c r="A209" s="211">
        <v>592</v>
      </c>
      <c r="B209" s="184"/>
      <c r="C209" s="199" t="s">
        <v>318</v>
      </c>
      <c r="D209" s="184"/>
      <c r="E209" s="239">
        <v>-18243</v>
      </c>
      <c r="F209" s="224">
        <v>-16246000</v>
      </c>
      <c r="G209" s="224">
        <v>76923000</v>
      </c>
    </row>
    <row r="210" spans="1:7" x14ac:dyDescent="0.3">
      <c r="A210" s="184"/>
      <c r="B210" s="184"/>
      <c r="C210" s="184" t="s">
        <v>332</v>
      </c>
      <c r="D210" s="184"/>
      <c r="E210" s="239">
        <v>0</v>
      </c>
      <c r="F210" s="224">
        <v>0</v>
      </c>
      <c r="G210" s="224">
        <v>0</v>
      </c>
    </row>
    <row r="211" spans="1:7" ht="86.4" x14ac:dyDescent="0.3">
      <c r="A211" s="200">
        <v>600</v>
      </c>
      <c r="B211" s="208">
        <v>600</v>
      </c>
      <c r="C211" s="201" t="s">
        <v>330</v>
      </c>
      <c r="D211" s="202"/>
      <c r="E211" s="239">
        <v>0</v>
      </c>
      <c r="F211" s="224">
        <v>0</v>
      </c>
      <c r="G211" s="224">
        <v>0</v>
      </c>
    </row>
    <row r="212" spans="1:7" ht="144" x14ac:dyDescent="0.3">
      <c r="A212" s="202">
        <v>601</v>
      </c>
      <c r="B212" s="208">
        <v>601</v>
      </c>
      <c r="C212" s="201" t="s">
        <v>331</v>
      </c>
      <c r="D212" s="202"/>
      <c r="E212" s="239">
        <v>0</v>
      </c>
      <c r="F212" s="224">
        <v>0</v>
      </c>
      <c r="G212" s="224">
        <v>0</v>
      </c>
    </row>
    <row r="213" spans="1:7" ht="144" x14ac:dyDescent="0.3">
      <c r="A213" s="240">
        <v>603</v>
      </c>
      <c r="B213" s="246">
        <v>603</v>
      </c>
      <c r="C213" s="245" t="s">
        <v>346</v>
      </c>
      <c r="E213" s="239">
        <v>2</v>
      </c>
      <c r="F213" s="224">
        <v>1</v>
      </c>
      <c r="G213" s="224">
        <v>2</v>
      </c>
    </row>
    <row r="214" spans="1:7" ht="115.2" x14ac:dyDescent="0.3">
      <c r="A214" s="240">
        <v>604</v>
      </c>
      <c r="B214" s="246">
        <v>604</v>
      </c>
      <c r="C214" s="245" t="s">
        <v>347</v>
      </c>
      <c r="E214" s="239">
        <v>1</v>
      </c>
      <c r="F214" s="224">
        <v>1</v>
      </c>
      <c r="G214" s="224">
        <v>1</v>
      </c>
    </row>
    <row r="215" spans="1:7" ht="28.8" x14ac:dyDescent="0.3">
      <c r="A215" s="240">
        <v>605</v>
      </c>
      <c r="B215" s="246">
        <v>605</v>
      </c>
      <c r="C215" s="245" t="s">
        <v>348</v>
      </c>
      <c r="E215" s="239">
        <v>1</v>
      </c>
      <c r="F215" s="224">
        <v>1</v>
      </c>
      <c r="G215" s="224">
        <v>1</v>
      </c>
    </row>
    <row r="216" spans="1:7" x14ac:dyDescent="0.3">
      <c r="A216" s="244">
        <v>607</v>
      </c>
      <c r="B216" s="247">
        <v>607</v>
      </c>
      <c r="C216" s="245" t="s">
        <v>334</v>
      </c>
      <c r="E216" s="239">
        <v>0</v>
      </c>
      <c r="F216" s="224">
        <v>0</v>
      </c>
      <c r="G216" s="224">
        <v>0</v>
      </c>
    </row>
    <row r="217" spans="1:7" x14ac:dyDescent="0.3">
      <c r="A217" s="241">
        <v>608</v>
      </c>
      <c r="B217" s="247">
        <v>608</v>
      </c>
      <c r="C217" s="245" t="s">
        <v>335</v>
      </c>
      <c r="E217" s="239">
        <v>0</v>
      </c>
      <c r="F217" s="224">
        <v>0</v>
      </c>
      <c r="G217" s="224">
        <v>0</v>
      </c>
    </row>
    <row r="218" spans="1:7" ht="28.8" x14ac:dyDescent="0.3">
      <c r="A218" s="241">
        <v>609</v>
      </c>
      <c r="B218" s="247">
        <v>609</v>
      </c>
      <c r="C218" s="245" t="s">
        <v>558</v>
      </c>
      <c r="E218" s="238">
        <v>0</v>
      </c>
      <c r="F218" s="223">
        <v>0</v>
      </c>
      <c r="G218" s="223">
        <v>0</v>
      </c>
    </row>
    <row r="219" spans="1:7" x14ac:dyDescent="0.3">
      <c r="A219" s="241">
        <v>610</v>
      </c>
      <c r="B219" s="247">
        <v>610</v>
      </c>
      <c r="C219" s="245" t="s">
        <v>337</v>
      </c>
      <c r="E219" s="239">
        <v>0</v>
      </c>
      <c r="F219" s="224">
        <v>0</v>
      </c>
      <c r="G219" s="224">
        <v>0</v>
      </c>
    </row>
    <row r="220" spans="1:7" x14ac:dyDescent="0.3">
      <c r="A220" s="241">
        <v>611</v>
      </c>
      <c r="B220" s="247">
        <v>611</v>
      </c>
      <c r="C220" s="245" t="s">
        <v>338</v>
      </c>
      <c r="E220" s="239">
        <v>0</v>
      </c>
      <c r="F220" s="224">
        <v>0</v>
      </c>
      <c r="G220" s="224">
        <v>0</v>
      </c>
    </row>
    <row r="221" spans="1:7" ht="28.8" x14ac:dyDescent="0.3">
      <c r="A221" s="241">
        <v>612</v>
      </c>
      <c r="B221" s="247">
        <v>612</v>
      </c>
      <c r="C221" s="245" t="s">
        <v>559</v>
      </c>
      <c r="E221" s="238">
        <v>0</v>
      </c>
      <c r="F221" s="223">
        <v>0</v>
      </c>
      <c r="G221" s="223">
        <v>0</v>
      </c>
    </row>
    <row r="222" spans="1:7" x14ac:dyDescent="0.3">
      <c r="A222" s="241">
        <v>613</v>
      </c>
      <c r="B222" s="247">
        <v>613</v>
      </c>
      <c r="C222" s="245" t="s">
        <v>339</v>
      </c>
      <c r="E222" s="239">
        <v>0</v>
      </c>
      <c r="F222" s="224">
        <v>0</v>
      </c>
      <c r="G222" s="224">
        <v>0</v>
      </c>
    </row>
    <row r="223" spans="1:7" x14ac:dyDescent="0.3">
      <c r="A223" s="241">
        <v>614</v>
      </c>
      <c r="B223" s="247">
        <v>614</v>
      </c>
      <c r="C223" s="245" t="s">
        <v>340</v>
      </c>
      <c r="E223" s="239">
        <v>0</v>
      </c>
      <c r="F223" s="224">
        <v>0</v>
      </c>
      <c r="G223" s="224">
        <v>0</v>
      </c>
    </row>
    <row r="224" spans="1:7" ht="28.8" x14ac:dyDescent="0.3">
      <c r="A224" s="241">
        <v>615</v>
      </c>
      <c r="B224" s="247">
        <v>615</v>
      </c>
      <c r="C224" s="245" t="s">
        <v>555</v>
      </c>
      <c r="E224" s="238">
        <v>0</v>
      </c>
      <c r="F224" s="223">
        <v>0</v>
      </c>
      <c r="G224" s="223">
        <v>0</v>
      </c>
    </row>
    <row r="225" spans="1:7" x14ac:dyDescent="0.3">
      <c r="A225" s="241">
        <v>616</v>
      </c>
      <c r="B225" s="247">
        <v>616</v>
      </c>
      <c r="C225" s="245" t="s">
        <v>341</v>
      </c>
      <c r="E225" s="239">
        <v>0</v>
      </c>
      <c r="F225" s="224">
        <v>0</v>
      </c>
      <c r="G225" s="224">
        <v>0</v>
      </c>
    </row>
    <row r="226" spans="1:7" x14ac:dyDescent="0.3">
      <c r="A226" s="241">
        <v>617</v>
      </c>
      <c r="B226" s="247">
        <v>617</v>
      </c>
      <c r="C226" s="245" t="s">
        <v>342</v>
      </c>
      <c r="E226" s="239">
        <v>0</v>
      </c>
      <c r="F226" s="224">
        <v>0</v>
      </c>
      <c r="G226" s="224">
        <v>0</v>
      </c>
    </row>
    <row r="227" spans="1:7" ht="28.8" x14ac:dyDescent="0.3">
      <c r="A227" s="243">
        <v>618</v>
      </c>
      <c r="B227" s="247">
        <v>618</v>
      </c>
      <c r="C227" s="245" t="s">
        <v>556</v>
      </c>
      <c r="E227" s="238">
        <v>0</v>
      </c>
      <c r="F227" s="223">
        <v>0</v>
      </c>
      <c r="G227" s="223">
        <v>0</v>
      </c>
    </row>
    <row r="228" spans="1:7" ht="43.2" x14ac:dyDescent="0.3">
      <c r="A228" s="242">
        <v>620</v>
      </c>
      <c r="B228" s="249">
        <v>620</v>
      </c>
      <c r="C228" s="248" t="s">
        <v>345</v>
      </c>
      <c r="E228" s="239">
        <v>0</v>
      </c>
      <c r="F228" s="224">
        <v>2</v>
      </c>
      <c r="G228" s="224">
        <v>2</v>
      </c>
    </row>
    <row r="231" spans="1:7" x14ac:dyDescent="0.3">
      <c r="E231" s="222">
        <f>SUM(E3:E230)</f>
        <v>181444622</v>
      </c>
      <c r="F231" s="222">
        <f>SUM(F3:F230)</f>
        <v>4691149824</v>
      </c>
      <c r="G231" s="222">
        <f>SUM(G3:G230)</f>
        <v>12650111755</v>
      </c>
    </row>
    <row r="234" spans="1:7" x14ac:dyDescent="0.3">
      <c r="E234" s="222">
        <f>SUM(E202:E203,E205,E213:E215)</f>
        <v>601819</v>
      </c>
      <c r="F234" s="222">
        <f t="shared" ref="F234:G234" si="0">SUM(F202:F203,F205,F213:F215)</f>
        <v>601820</v>
      </c>
      <c r="G234" s="222">
        <f t="shared" si="0"/>
        <v>601824</v>
      </c>
    </row>
    <row r="235" spans="1:7" x14ac:dyDescent="0.3">
      <c r="E235" s="222">
        <f>E231-E234</f>
        <v>180842803</v>
      </c>
      <c r="F235" s="222">
        <f t="shared" ref="F235:G235" si="1">F231-F234</f>
        <v>4690548004</v>
      </c>
      <c r="G235" s="222">
        <f t="shared" si="1"/>
        <v>12649509931</v>
      </c>
    </row>
    <row r="239" spans="1:7" x14ac:dyDescent="0.3">
      <c r="E239" s="222"/>
    </row>
  </sheetData>
  <sheetProtection algorithmName="SHA-512" hashValue="oT2mcil78STdu3RwKRGyfFgAeKevTLbKRaaeO4PYroGcbfwP2l0sCeJu8VcOqlD+CprECDFMx9KHG+uSCqxXiQ==" saltValue="vo9xaDbYah1y3dtG+V2Qw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1BDF4-B403-4319-BCF7-C068186E5C13}">
  <dimension ref="A1:BB354"/>
  <sheetViews>
    <sheetView workbookViewId="0">
      <selection activeCell="C242" sqref="C242"/>
    </sheetView>
  </sheetViews>
  <sheetFormatPr defaultColWidth="9.109375" defaultRowHeight="14.4" x14ac:dyDescent="0.3"/>
  <cols>
    <col min="1" max="1" width="9.109375" style="294"/>
    <col min="2" max="2" width="12" style="294" customWidth="1"/>
    <col min="3" max="3" width="43.44140625" style="294" customWidth="1"/>
    <col min="4" max="4" width="10" style="305" customWidth="1"/>
    <col min="5" max="5" width="17.6640625" style="305" customWidth="1"/>
    <col min="6" max="6" width="20.109375" style="294" customWidth="1"/>
    <col min="7" max="7" width="21.33203125" style="294" customWidth="1"/>
    <col min="8" max="54" width="10.44140625" style="294" bestFit="1" customWidth="1"/>
    <col min="55" max="16384" width="9.109375" style="294"/>
  </cols>
  <sheetData>
    <row r="1" spans="1:54" ht="43.2" x14ac:dyDescent="0.3">
      <c r="A1" s="294" t="s">
        <v>576</v>
      </c>
      <c r="E1" s="306" t="s">
        <v>311</v>
      </c>
      <c r="F1" s="306" t="s">
        <v>320</v>
      </c>
      <c r="G1" s="306" t="s">
        <v>321</v>
      </c>
    </row>
    <row r="2" spans="1:54" s="307" customFormat="1" x14ac:dyDescent="0.3">
      <c r="A2" s="294"/>
      <c r="D2" s="308" t="s">
        <v>349</v>
      </c>
      <c r="E2" s="309">
        <v>601754</v>
      </c>
      <c r="F2" s="310">
        <v>601757</v>
      </c>
      <c r="G2" s="310">
        <v>601758</v>
      </c>
      <c r="H2" s="311"/>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311"/>
      <c r="AQ2" s="311"/>
      <c r="AR2" s="311"/>
      <c r="AS2" s="311"/>
      <c r="AT2" s="311"/>
      <c r="AU2" s="311"/>
      <c r="AV2" s="311"/>
      <c r="AW2" s="311"/>
      <c r="AX2" s="311"/>
      <c r="AY2" s="311"/>
      <c r="AZ2" s="311"/>
      <c r="BA2" s="311"/>
      <c r="BB2" s="311"/>
    </row>
    <row r="3" spans="1:54" x14ac:dyDescent="0.3">
      <c r="B3" s="305">
        <v>4</v>
      </c>
      <c r="C3" s="312" t="s">
        <v>155</v>
      </c>
      <c r="D3" s="294" t="s">
        <v>350</v>
      </c>
      <c r="E3" s="313">
        <v>0</v>
      </c>
      <c r="F3" s="314">
        <v>0</v>
      </c>
      <c r="G3" s="314">
        <v>0</v>
      </c>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row>
    <row r="4" spans="1:54" ht="28.8" x14ac:dyDescent="0.3">
      <c r="B4" s="305">
        <v>5</v>
      </c>
      <c r="C4" s="312" t="s">
        <v>59</v>
      </c>
      <c r="D4" s="294" t="s">
        <v>351</v>
      </c>
      <c r="E4" s="313">
        <v>0</v>
      </c>
      <c r="F4" s="314">
        <v>0</v>
      </c>
      <c r="G4" s="314">
        <v>0</v>
      </c>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row>
    <row r="5" spans="1:54" x14ac:dyDescent="0.3">
      <c r="B5" s="305">
        <v>6</v>
      </c>
      <c r="C5" s="312" t="s">
        <v>156</v>
      </c>
      <c r="D5" s="294" t="s">
        <v>352</v>
      </c>
      <c r="E5" s="313">
        <v>0</v>
      </c>
      <c r="F5" s="314">
        <v>0</v>
      </c>
      <c r="G5" s="314">
        <v>0</v>
      </c>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row>
    <row r="6" spans="1:54" x14ac:dyDescent="0.3">
      <c r="B6" s="305">
        <v>7</v>
      </c>
      <c r="C6" s="312" t="s">
        <v>157</v>
      </c>
      <c r="D6" s="294" t="s">
        <v>353</v>
      </c>
      <c r="E6" s="313">
        <v>0</v>
      </c>
      <c r="F6" s="314">
        <v>0</v>
      </c>
      <c r="G6" s="314">
        <v>0</v>
      </c>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row>
    <row r="7" spans="1:54" x14ac:dyDescent="0.3">
      <c r="B7" s="305">
        <v>9</v>
      </c>
      <c r="C7" s="312" t="s">
        <v>158</v>
      </c>
      <c r="D7" s="294" t="s">
        <v>354</v>
      </c>
      <c r="E7" s="313">
        <v>0</v>
      </c>
      <c r="F7" s="314">
        <v>0</v>
      </c>
      <c r="G7" s="314">
        <v>0</v>
      </c>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row>
    <row r="8" spans="1:54" x14ac:dyDescent="0.3">
      <c r="B8" s="305">
        <v>11</v>
      </c>
      <c r="C8" s="312" t="s">
        <v>159</v>
      </c>
      <c r="D8" s="294" t="s">
        <v>355</v>
      </c>
      <c r="E8" s="313">
        <v>0</v>
      </c>
      <c r="F8" s="314">
        <v>0</v>
      </c>
      <c r="G8" s="314">
        <v>0</v>
      </c>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row>
    <row r="9" spans="1:54" ht="28.8" x14ac:dyDescent="0.3">
      <c r="B9" s="305">
        <v>12</v>
      </c>
      <c r="C9" s="312" t="s">
        <v>160</v>
      </c>
      <c r="D9" s="294" t="s">
        <v>356</v>
      </c>
      <c r="E9" s="313">
        <v>0</v>
      </c>
      <c r="F9" s="314">
        <v>0</v>
      </c>
      <c r="G9" s="314">
        <v>0</v>
      </c>
    </row>
    <row r="10" spans="1:54" ht="28.8" x14ac:dyDescent="0.3">
      <c r="B10" s="305">
        <v>13</v>
      </c>
      <c r="C10" s="312" t="s">
        <v>161</v>
      </c>
      <c r="D10" s="294" t="s">
        <v>357</v>
      </c>
      <c r="E10" s="313">
        <v>0</v>
      </c>
      <c r="F10" s="314">
        <v>0</v>
      </c>
      <c r="G10" s="314">
        <v>0</v>
      </c>
    </row>
    <row r="11" spans="1:54" ht="28.8" x14ac:dyDescent="0.3">
      <c r="B11" s="305">
        <v>14</v>
      </c>
      <c r="C11" s="312" t="s">
        <v>162</v>
      </c>
      <c r="D11" s="294" t="s">
        <v>358</v>
      </c>
      <c r="E11" s="313">
        <v>0</v>
      </c>
      <c r="F11" s="314">
        <v>0</v>
      </c>
      <c r="G11" s="314">
        <v>0</v>
      </c>
    </row>
    <row r="12" spans="1:54" x14ac:dyDescent="0.3">
      <c r="B12" s="305">
        <v>16</v>
      </c>
      <c r="C12" s="312" t="s">
        <v>163</v>
      </c>
      <c r="D12" s="294" t="s">
        <v>359</v>
      </c>
      <c r="E12" s="313">
        <v>0</v>
      </c>
      <c r="F12" s="314">
        <v>0</v>
      </c>
      <c r="G12" s="314">
        <v>0</v>
      </c>
    </row>
    <row r="13" spans="1:54" x14ac:dyDescent="0.3">
      <c r="B13" s="305">
        <v>17</v>
      </c>
      <c r="C13" s="312" t="s">
        <v>164</v>
      </c>
      <c r="D13" s="294" t="s">
        <v>360</v>
      </c>
      <c r="E13" s="313">
        <v>0</v>
      </c>
      <c r="F13" s="314">
        <v>0</v>
      </c>
      <c r="G13" s="314">
        <v>0</v>
      </c>
    </row>
    <row r="14" spans="1:54" x14ac:dyDescent="0.3">
      <c r="B14" s="305">
        <v>19</v>
      </c>
      <c r="C14" s="312" t="s">
        <v>165</v>
      </c>
      <c r="D14" s="294" t="s">
        <v>361</v>
      </c>
      <c r="E14" s="313">
        <v>0</v>
      </c>
      <c r="F14" s="314">
        <v>0</v>
      </c>
      <c r="G14" s="314">
        <v>0</v>
      </c>
    </row>
    <row r="15" spans="1:54" x14ac:dyDescent="0.3">
      <c r="B15" s="305">
        <v>20</v>
      </c>
      <c r="C15" s="312" t="s">
        <v>166</v>
      </c>
      <c r="D15" s="294" t="s">
        <v>362</v>
      </c>
      <c r="E15" s="313">
        <v>0</v>
      </c>
      <c r="F15" s="314">
        <v>0</v>
      </c>
      <c r="G15" s="314">
        <v>0</v>
      </c>
    </row>
    <row r="16" spans="1:54" ht="28.8" x14ac:dyDescent="0.3">
      <c r="B16" s="305">
        <v>21</v>
      </c>
      <c r="C16" s="312" t="s">
        <v>167</v>
      </c>
      <c r="D16" s="294" t="s">
        <v>363</v>
      </c>
      <c r="E16" s="313">
        <v>0</v>
      </c>
      <c r="F16" s="314">
        <v>0</v>
      </c>
      <c r="G16" s="314">
        <v>0</v>
      </c>
    </row>
    <row r="17" spans="2:7" x14ac:dyDescent="0.3">
      <c r="B17" s="305">
        <v>22</v>
      </c>
      <c r="C17" s="312" t="s">
        <v>168</v>
      </c>
      <c r="D17" s="294" t="s">
        <v>364</v>
      </c>
      <c r="E17" s="313">
        <v>0</v>
      </c>
      <c r="F17" s="314">
        <v>0</v>
      </c>
      <c r="G17" s="314">
        <v>0</v>
      </c>
    </row>
    <row r="18" spans="2:7" x14ac:dyDescent="0.3">
      <c r="B18" s="305">
        <v>23</v>
      </c>
      <c r="C18" s="312" t="s">
        <v>169</v>
      </c>
      <c r="D18" s="294" t="s">
        <v>365</v>
      </c>
      <c r="E18" s="313">
        <v>0</v>
      </c>
      <c r="F18" s="314">
        <v>0</v>
      </c>
      <c r="G18" s="314">
        <v>0</v>
      </c>
    </row>
    <row r="19" spans="2:7" x14ac:dyDescent="0.3">
      <c r="B19" s="305">
        <v>31</v>
      </c>
      <c r="C19" s="312" t="s">
        <v>170</v>
      </c>
      <c r="D19" s="294" t="s">
        <v>366</v>
      </c>
      <c r="E19" s="313">
        <v>0</v>
      </c>
      <c r="F19" s="314">
        <v>0</v>
      </c>
      <c r="G19" s="314">
        <v>0</v>
      </c>
    </row>
    <row r="20" spans="2:7" ht="28.8" x14ac:dyDescent="0.3">
      <c r="B20" s="305">
        <v>32</v>
      </c>
      <c r="C20" s="315" t="s">
        <v>171</v>
      </c>
      <c r="D20" s="294" t="s">
        <v>367</v>
      </c>
      <c r="E20" s="313">
        <v>0</v>
      </c>
      <c r="F20" s="314">
        <v>0</v>
      </c>
      <c r="G20" s="314">
        <v>0</v>
      </c>
    </row>
    <row r="21" spans="2:7" ht="28.8" x14ac:dyDescent="0.3">
      <c r="B21" s="305">
        <v>33</v>
      </c>
      <c r="C21" s="315" t="s">
        <v>172</v>
      </c>
      <c r="D21" s="294" t="s">
        <v>368</v>
      </c>
      <c r="E21" s="313">
        <v>0</v>
      </c>
      <c r="F21" s="314">
        <v>0</v>
      </c>
      <c r="G21" s="314">
        <v>0</v>
      </c>
    </row>
    <row r="22" spans="2:7" x14ac:dyDescent="0.3">
      <c r="B22" s="305">
        <v>34</v>
      </c>
      <c r="C22" s="316" t="s">
        <v>173</v>
      </c>
      <c r="D22" s="294" t="s">
        <v>369</v>
      </c>
      <c r="E22" s="313">
        <v>0</v>
      </c>
      <c r="F22" s="314">
        <v>0</v>
      </c>
      <c r="G22" s="314">
        <v>0</v>
      </c>
    </row>
    <row r="23" spans="2:7" x14ac:dyDescent="0.3">
      <c r="B23" s="305">
        <v>35</v>
      </c>
      <c r="C23" s="316" t="s">
        <v>174</v>
      </c>
      <c r="D23" s="294" t="s">
        <v>370</v>
      </c>
      <c r="E23" s="313">
        <v>0</v>
      </c>
      <c r="F23" s="314">
        <v>0</v>
      </c>
      <c r="G23" s="314">
        <v>0</v>
      </c>
    </row>
    <row r="24" spans="2:7" ht="26.4" x14ac:dyDescent="0.3">
      <c r="B24" s="305">
        <v>36</v>
      </c>
      <c r="C24" s="316" t="s">
        <v>175</v>
      </c>
      <c r="D24" s="294" t="s">
        <v>371</v>
      </c>
      <c r="E24" s="313">
        <v>0</v>
      </c>
      <c r="F24" s="314">
        <v>0</v>
      </c>
      <c r="G24" s="314">
        <v>0</v>
      </c>
    </row>
    <row r="25" spans="2:7" ht="26.4" x14ac:dyDescent="0.3">
      <c r="B25" s="305">
        <v>37</v>
      </c>
      <c r="C25" s="316" t="s">
        <v>176</v>
      </c>
      <c r="D25" s="294" t="s">
        <v>372</v>
      </c>
      <c r="E25" s="313">
        <v>0</v>
      </c>
      <c r="F25" s="314">
        <v>0</v>
      </c>
      <c r="G25" s="314">
        <v>0</v>
      </c>
    </row>
    <row r="26" spans="2:7" x14ac:dyDescent="0.3">
      <c r="B26" s="305">
        <v>38</v>
      </c>
      <c r="C26" s="316" t="s">
        <v>177</v>
      </c>
      <c r="D26" s="294" t="s">
        <v>373</v>
      </c>
      <c r="E26" s="313">
        <v>0</v>
      </c>
      <c r="F26" s="314">
        <v>0</v>
      </c>
      <c r="G26" s="314">
        <v>0</v>
      </c>
    </row>
    <row r="27" spans="2:7" x14ac:dyDescent="0.3">
      <c r="B27" s="305">
        <v>39</v>
      </c>
      <c r="C27" s="316" t="s">
        <v>178</v>
      </c>
      <c r="D27" s="294" t="s">
        <v>374</v>
      </c>
      <c r="E27" s="313">
        <v>0</v>
      </c>
      <c r="F27" s="314">
        <v>0</v>
      </c>
      <c r="G27" s="314">
        <v>0</v>
      </c>
    </row>
    <row r="28" spans="2:7" x14ac:dyDescent="0.3">
      <c r="B28" s="305">
        <v>40</v>
      </c>
      <c r="C28" s="316" t="s">
        <v>179</v>
      </c>
      <c r="D28" s="294" t="s">
        <v>375</v>
      </c>
      <c r="E28" s="313">
        <v>0</v>
      </c>
      <c r="F28" s="314">
        <v>0</v>
      </c>
      <c r="G28" s="314">
        <v>0</v>
      </c>
    </row>
    <row r="29" spans="2:7" x14ac:dyDescent="0.3">
      <c r="B29" s="305">
        <v>41</v>
      </c>
      <c r="C29" s="316" t="s">
        <v>180</v>
      </c>
      <c r="D29" s="294" t="s">
        <v>376</v>
      </c>
      <c r="E29" s="313">
        <v>0</v>
      </c>
      <c r="F29" s="314">
        <v>0</v>
      </c>
      <c r="G29" s="314">
        <v>0</v>
      </c>
    </row>
    <row r="30" spans="2:7" ht="28.8" x14ac:dyDescent="0.3">
      <c r="B30" s="305">
        <v>43</v>
      </c>
      <c r="C30" s="312" t="s">
        <v>181</v>
      </c>
      <c r="D30" s="294" t="s">
        <v>377</v>
      </c>
      <c r="E30" s="313">
        <v>0</v>
      </c>
      <c r="F30" s="314">
        <v>0</v>
      </c>
      <c r="G30" s="314">
        <v>0</v>
      </c>
    </row>
    <row r="31" spans="2:7" x14ac:dyDescent="0.3">
      <c r="B31" s="305">
        <v>44</v>
      </c>
      <c r="C31" s="312" t="s">
        <v>182</v>
      </c>
      <c r="D31" s="294" t="s">
        <v>378</v>
      </c>
      <c r="E31" s="313">
        <v>0</v>
      </c>
      <c r="F31" s="314">
        <v>0</v>
      </c>
      <c r="G31" s="314">
        <v>0</v>
      </c>
    </row>
    <row r="32" spans="2:7" x14ac:dyDescent="0.3">
      <c r="B32" s="305">
        <v>45</v>
      </c>
      <c r="C32" s="312" t="s">
        <v>183</v>
      </c>
      <c r="D32" s="294" t="s">
        <v>379</v>
      </c>
      <c r="E32" s="313">
        <v>0</v>
      </c>
      <c r="F32" s="314">
        <v>0</v>
      </c>
      <c r="G32" s="314">
        <v>0</v>
      </c>
    </row>
    <row r="33" spans="1:7" ht="28.8" x14ac:dyDescent="0.3">
      <c r="B33" s="305">
        <v>46</v>
      </c>
      <c r="C33" s="312" t="s">
        <v>184</v>
      </c>
      <c r="D33" s="294" t="s">
        <v>380</v>
      </c>
      <c r="E33" s="313">
        <v>0</v>
      </c>
      <c r="F33" s="314">
        <v>0</v>
      </c>
      <c r="G33" s="314">
        <v>0</v>
      </c>
    </row>
    <row r="34" spans="1:7" x14ac:dyDescent="0.3">
      <c r="A34" s="317">
        <v>47</v>
      </c>
      <c r="B34" s="305">
        <v>47</v>
      </c>
      <c r="C34" s="312" t="s">
        <v>185</v>
      </c>
      <c r="D34" s="294" t="s">
        <v>381</v>
      </c>
      <c r="E34" s="313">
        <v>6430008</v>
      </c>
      <c r="F34" s="314">
        <v>166224000</v>
      </c>
      <c r="G34" s="314">
        <v>533189000</v>
      </c>
    </row>
    <row r="35" spans="1:7" x14ac:dyDescent="0.3">
      <c r="A35" s="317">
        <v>48</v>
      </c>
      <c r="B35" s="305">
        <v>48</v>
      </c>
      <c r="C35" s="312" t="s">
        <v>62</v>
      </c>
      <c r="D35" s="294" t="s">
        <v>382</v>
      </c>
      <c r="E35" s="313">
        <v>2004433</v>
      </c>
      <c r="F35" s="314">
        <v>88224000</v>
      </c>
      <c r="G35" s="314">
        <v>97442000</v>
      </c>
    </row>
    <row r="36" spans="1:7" x14ac:dyDescent="0.3">
      <c r="B36" s="305">
        <v>49</v>
      </c>
      <c r="C36" s="312" t="s">
        <v>186</v>
      </c>
      <c r="D36" s="294" t="s">
        <v>383</v>
      </c>
      <c r="E36" s="313">
        <v>0</v>
      </c>
      <c r="F36" s="314">
        <v>0</v>
      </c>
      <c r="G36" s="314">
        <v>0</v>
      </c>
    </row>
    <row r="37" spans="1:7" x14ac:dyDescent="0.3">
      <c r="B37" s="305">
        <v>50</v>
      </c>
      <c r="C37" s="312" t="s">
        <v>41</v>
      </c>
      <c r="D37" s="294" t="s">
        <v>384</v>
      </c>
      <c r="E37" s="313">
        <v>0</v>
      </c>
      <c r="F37" s="314">
        <v>0</v>
      </c>
      <c r="G37" s="314">
        <v>0</v>
      </c>
    </row>
    <row r="38" spans="1:7" x14ac:dyDescent="0.3">
      <c r="B38" s="305">
        <v>51</v>
      </c>
      <c r="C38" s="312" t="s">
        <v>187</v>
      </c>
      <c r="D38" s="294" t="s">
        <v>385</v>
      </c>
      <c r="E38" s="313">
        <v>0</v>
      </c>
      <c r="F38" s="314">
        <v>0</v>
      </c>
      <c r="G38" s="314">
        <v>0</v>
      </c>
    </row>
    <row r="39" spans="1:7" x14ac:dyDescent="0.3">
      <c r="A39" s="317">
        <v>52</v>
      </c>
      <c r="B39" s="305">
        <v>52</v>
      </c>
      <c r="C39" s="312" t="s">
        <v>188</v>
      </c>
      <c r="D39" s="294" t="s">
        <v>386</v>
      </c>
      <c r="E39" s="313">
        <v>927428</v>
      </c>
      <c r="F39" s="314">
        <v>1279000</v>
      </c>
      <c r="G39" s="314">
        <v>73430000</v>
      </c>
    </row>
    <row r="40" spans="1:7" x14ac:dyDescent="0.3">
      <c r="A40" s="317">
        <v>53</v>
      </c>
      <c r="B40" s="305">
        <v>53</v>
      </c>
      <c r="C40" s="312" t="s">
        <v>42</v>
      </c>
      <c r="D40" s="294" t="s">
        <v>387</v>
      </c>
      <c r="E40" s="313">
        <v>767843</v>
      </c>
      <c r="F40" s="314">
        <v>-19208000</v>
      </c>
      <c r="G40" s="314">
        <v>-26185000</v>
      </c>
    </row>
    <row r="41" spans="1:7" x14ac:dyDescent="0.3">
      <c r="B41" s="305">
        <v>54</v>
      </c>
      <c r="C41" s="312" t="s">
        <v>189</v>
      </c>
      <c r="D41" s="294" t="s">
        <v>388</v>
      </c>
      <c r="E41" s="313">
        <v>0</v>
      </c>
      <c r="F41" s="314">
        <v>0</v>
      </c>
      <c r="G41" s="314">
        <v>0</v>
      </c>
    </row>
    <row r="42" spans="1:7" x14ac:dyDescent="0.3">
      <c r="A42" s="317">
        <v>55</v>
      </c>
      <c r="B42" s="305">
        <v>55</v>
      </c>
      <c r="C42" s="312" t="s">
        <v>190</v>
      </c>
      <c r="D42" s="294" t="s">
        <v>389</v>
      </c>
      <c r="E42" s="313">
        <v>1949710</v>
      </c>
      <c r="F42" s="314">
        <v>4103000</v>
      </c>
      <c r="G42" s="314">
        <v>229341000</v>
      </c>
    </row>
    <row r="43" spans="1:7" x14ac:dyDescent="0.3">
      <c r="B43" s="305">
        <v>61</v>
      </c>
      <c r="C43" s="312" t="s">
        <v>191</v>
      </c>
      <c r="D43" s="294" t="s">
        <v>390</v>
      </c>
      <c r="E43" s="313">
        <v>0</v>
      </c>
      <c r="F43" s="314">
        <v>0</v>
      </c>
      <c r="G43" s="314">
        <v>0</v>
      </c>
    </row>
    <row r="44" spans="1:7" x14ac:dyDescent="0.3">
      <c r="B44" s="305">
        <v>80</v>
      </c>
      <c r="C44" s="312" t="s">
        <v>192</v>
      </c>
      <c r="D44" s="294" t="s">
        <v>391</v>
      </c>
      <c r="E44" s="313">
        <v>0</v>
      </c>
      <c r="F44" s="314">
        <v>0</v>
      </c>
      <c r="G44" s="314">
        <v>0</v>
      </c>
    </row>
    <row r="45" spans="1:7" ht="28.8" x14ac:dyDescent="0.3">
      <c r="B45" s="305">
        <v>81</v>
      </c>
      <c r="C45" s="312" t="s">
        <v>193</v>
      </c>
      <c r="D45" s="294" t="s">
        <v>392</v>
      </c>
      <c r="E45" s="313">
        <v>0</v>
      </c>
      <c r="F45" s="314">
        <v>0</v>
      </c>
      <c r="G45" s="314">
        <v>0</v>
      </c>
    </row>
    <row r="46" spans="1:7" ht="28.8" x14ac:dyDescent="0.3">
      <c r="B46" s="305">
        <v>82</v>
      </c>
      <c r="C46" s="312" t="s">
        <v>194</v>
      </c>
      <c r="D46" s="294" t="s">
        <v>393</v>
      </c>
      <c r="E46" s="313">
        <v>0</v>
      </c>
      <c r="F46" s="314">
        <v>0</v>
      </c>
      <c r="G46" s="314">
        <v>0</v>
      </c>
    </row>
    <row r="47" spans="1:7" x14ac:dyDescent="0.3">
      <c r="B47" s="305">
        <v>83</v>
      </c>
      <c r="C47" s="312" t="s">
        <v>43</v>
      </c>
      <c r="D47" s="294" t="s">
        <v>394</v>
      </c>
      <c r="E47" s="313">
        <v>0</v>
      </c>
      <c r="F47" s="314">
        <v>0</v>
      </c>
      <c r="G47" s="314">
        <v>0</v>
      </c>
    </row>
    <row r="48" spans="1:7" x14ac:dyDescent="0.3">
      <c r="B48" s="305">
        <v>84</v>
      </c>
      <c r="C48" s="312" t="s">
        <v>195</v>
      </c>
      <c r="D48" s="294" t="s">
        <v>395</v>
      </c>
      <c r="E48" s="313">
        <v>0</v>
      </c>
      <c r="F48" s="314">
        <v>0</v>
      </c>
      <c r="G48" s="314">
        <v>0</v>
      </c>
    </row>
    <row r="49" spans="1:7" x14ac:dyDescent="0.3">
      <c r="B49" s="305">
        <v>85</v>
      </c>
      <c r="C49" s="312" t="s">
        <v>196</v>
      </c>
      <c r="D49" s="294" t="s">
        <v>396</v>
      </c>
      <c r="E49" s="313">
        <v>0</v>
      </c>
      <c r="F49" s="314">
        <v>0</v>
      </c>
      <c r="G49" s="314">
        <v>0</v>
      </c>
    </row>
    <row r="50" spans="1:7" x14ac:dyDescent="0.3">
      <c r="B50" s="305">
        <v>88</v>
      </c>
      <c r="C50" s="312" t="s">
        <v>197</v>
      </c>
      <c r="D50" s="294" t="s">
        <v>397</v>
      </c>
      <c r="E50" s="313">
        <v>0</v>
      </c>
      <c r="F50" s="314">
        <v>0</v>
      </c>
      <c r="G50" s="314">
        <v>0</v>
      </c>
    </row>
    <row r="51" spans="1:7" x14ac:dyDescent="0.3">
      <c r="B51" s="305">
        <v>89</v>
      </c>
      <c r="C51" s="312" t="s">
        <v>198</v>
      </c>
      <c r="D51" s="294" t="s">
        <v>398</v>
      </c>
      <c r="E51" s="313">
        <v>0</v>
      </c>
      <c r="F51" s="314">
        <v>0</v>
      </c>
      <c r="G51" s="314">
        <v>0</v>
      </c>
    </row>
    <row r="52" spans="1:7" x14ac:dyDescent="0.3">
      <c r="A52" s="317">
        <v>90</v>
      </c>
      <c r="B52" s="305">
        <v>90</v>
      </c>
      <c r="C52" s="312" t="s">
        <v>199</v>
      </c>
      <c r="D52" s="294" t="s">
        <v>399</v>
      </c>
      <c r="E52" s="313">
        <v>1997136</v>
      </c>
      <c r="F52" s="314">
        <v>107053000</v>
      </c>
      <c r="G52" s="314">
        <v>2658000</v>
      </c>
    </row>
    <row r="53" spans="1:7" x14ac:dyDescent="0.3">
      <c r="A53" s="317">
        <v>91</v>
      </c>
      <c r="B53" s="305">
        <v>91</v>
      </c>
      <c r="C53" s="312" t="s">
        <v>200</v>
      </c>
      <c r="D53" s="294" t="s">
        <v>400</v>
      </c>
      <c r="E53" s="313">
        <v>2316332</v>
      </c>
      <c r="F53" s="314">
        <v>44237000</v>
      </c>
      <c r="G53" s="314">
        <v>35284000</v>
      </c>
    </row>
    <row r="54" spans="1:7" x14ac:dyDescent="0.3">
      <c r="B54" s="305">
        <v>92</v>
      </c>
      <c r="C54" s="312" t="s">
        <v>201</v>
      </c>
      <c r="D54" s="294" t="s">
        <v>401</v>
      </c>
      <c r="E54" s="313">
        <v>0</v>
      </c>
      <c r="F54" s="314">
        <v>0</v>
      </c>
      <c r="G54" s="314">
        <v>0</v>
      </c>
    </row>
    <row r="55" spans="1:7" x14ac:dyDescent="0.3">
      <c r="A55" s="317">
        <v>93</v>
      </c>
      <c r="B55" s="305">
        <v>93</v>
      </c>
      <c r="C55" s="312" t="s">
        <v>202</v>
      </c>
      <c r="D55" s="294" t="s">
        <v>402</v>
      </c>
      <c r="E55" s="313">
        <v>27408719</v>
      </c>
      <c r="F55" s="314">
        <v>555882000</v>
      </c>
      <c r="G55" s="314">
        <v>491880000</v>
      </c>
    </row>
    <row r="56" spans="1:7" x14ac:dyDescent="0.3">
      <c r="A56" s="317">
        <v>94</v>
      </c>
      <c r="B56" s="305">
        <v>94</v>
      </c>
      <c r="C56" s="312" t="s">
        <v>203</v>
      </c>
      <c r="D56" s="294" t="s">
        <v>403</v>
      </c>
      <c r="E56" s="313">
        <v>26647052</v>
      </c>
      <c r="F56" s="314">
        <v>523229000</v>
      </c>
      <c r="G56" s="314">
        <v>378259000</v>
      </c>
    </row>
    <row r="57" spans="1:7" x14ac:dyDescent="0.3">
      <c r="A57" s="317">
        <v>97</v>
      </c>
      <c r="B57" s="305">
        <v>97</v>
      </c>
      <c r="C57" s="312" t="s">
        <v>204</v>
      </c>
      <c r="D57" s="294" t="s">
        <v>404</v>
      </c>
      <c r="E57" s="313">
        <v>27120108</v>
      </c>
      <c r="F57" s="314">
        <v>554920000</v>
      </c>
      <c r="G57" s="314">
        <v>490479000</v>
      </c>
    </row>
    <row r="58" spans="1:7" x14ac:dyDescent="0.3">
      <c r="A58" s="317">
        <v>98</v>
      </c>
      <c r="B58" s="305">
        <v>98</v>
      </c>
      <c r="C58" s="312" t="s">
        <v>205</v>
      </c>
      <c r="D58" s="294" t="s">
        <v>405</v>
      </c>
      <c r="E58" s="313">
        <v>0</v>
      </c>
      <c r="F58" s="314">
        <v>10329000</v>
      </c>
      <c r="G58" s="314">
        <v>48454000</v>
      </c>
    </row>
    <row r="59" spans="1:7" x14ac:dyDescent="0.3">
      <c r="A59" s="317">
        <v>99</v>
      </c>
      <c r="B59" s="305">
        <v>99</v>
      </c>
      <c r="C59" s="312" t="s">
        <v>206</v>
      </c>
      <c r="D59" s="294" t="s">
        <v>406</v>
      </c>
      <c r="E59" s="313">
        <v>22138884</v>
      </c>
      <c r="F59" s="314">
        <v>448181000</v>
      </c>
      <c r="G59" s="314">
        <v>77002000</v>
      </c>
    </row>
    <row r="60" spans="1:7" x14ac:dyDescent="0.3">
      <c r="A60" s="317">
        <v>100</v>
      </c>
      <c r="B60" s="305">
        <v>100</v>
      </c>
      <c r="C60" s="312" t="s">
        <v>207</v>
      </c>
      <c r="D60" s="294" t="s">
        <v>407</v>
      </c>
      <c r="E60" s="313">
        <v>0</v>
      </c>
      <c r="F60" s="314">
        <v>40065000</v>
      </c>
      <c r="G60" s="314">
        <v>71505000</v>
      </c>
    </row>
    <row r="61" spans="1:7" x14ac:dyDescent="0.3">
      <c r="A61" s="317">
        <v>101</v>
      </c>
      <c r="B61" s="305">
        <v>101</v>
      </c>
      <c r="C61" s="312" t="s">
        <v>208</v>
      </c>
      <c r="D61" s="294" t="s">
        <v>408</v>
      </c>
      <c r="E61" s="313">
        <v>1588372</v>
      </c>
      <c r="F61" s="314">
        <v>2268000</v>
      </c>
      <c r="G61" s="314">
        <v>85896000</v>
      </c>
    </row>
    <row r="62" spans="1:7" x14ac:dyDescent="0.3">
      <c r="A62" s="294">
        <v>192</v>
      </c>
      <c r="B62" s="305">
        <v>102</v>
      </c>
      <c r="C62" s="312" t="s">
        <v>209</v>
      </c>
      <c r="D62" s="294" t="s">
        <v>409</v>
      </c>
      <c r="E62" s="313">
        <v>0</v>
      </c>
      <c r="F62" s="314">
        <v>0</v>
      </c>
      <c r="G62" s="314">
        <v>0</v>
      </c>
    </row>
    <row r="63" spans="1:7" x14ac:dyDescent="0.3">
      <c r="B63" s="305">
        <v>103</v>
      </c>
      <c r="C63" s="312" t="s">
        <v>210</v>
      </c>
      <c r="D63" s="294" t="s">
        <v>410</v>
      </c>
      <c r="E63" s="313">
        <v>0</v>
      </c>
      <c r="F63" s="314">
        <v>0</v>
      </c>
      <c r="G63" s="314">
        <v>0</v>
      </c>
    </row>
    <row r="64" spans="1:7" x14ac:dyDescent="0.3">
      <c r="B64" s="305">
        <v>104</v>
      </c>
      <c r="C64" s="316" t="s">
        <v>211</v>
      </c>
      <c r="D64" s="294" t="s">
        <v>411</v>
      </c>
      <c r="E64" s="313">
        <v>0</v>
      </c>
      <c r="F64" s="314">
        <v>0</v>
      </c>
      <c r="G64" s="314">
        <v>0</v>
      </c>
    </row>
    <row r="65" spans="1:7" x14ac:dyDescent="0.3">
      <c r="B65" s="305">
        <v>107</v>
      </c>
      <c r="C65" s="316" t="s">
        <v>212</v>
      </c>
      <c r="D65" s="294" t="s">
        <v>412</v>
      </c>
      <c r="E65" s="313">
        <v>0</v>
      </c>
      <c r="F65" s="314">
        <v>0</v>
      </c>
      <c r="G65" s="314">
        <v>0</v>
      </c>
    </row>
    <row r="66" spans="1:7" ht="26.4" x14ac:dyDescent="0.3">
      <c r="B66" s="305">
        <v>108</v>
      </c>
      <c r="C66" s="316" t="s">
        <v>213</v>
      </c>
      <c r="D66" s="294" t="s">
        <v>413</v>
      </c>
      <c r="E66" s="313">
        <v>0</v>
      </c>
      <c r="F66" s="314">
        <v>0</v>
      </c>
      <c r="G66" s="314">
        <v>0</v>
      </c>
    </row>
    <row r="67" spans="1:7" x14ac:dyDescent="0.3">
      <c r="B67" s="305">
        <v>147</v>
      </c>
      <c r="C67" s="316" t="s">
        <v>214</v>
      </c>
      <c r="D67" s="294" t="s">
        <v>414</v>
      </c>
      <c r="E67" s="313">
        <v>0</v>
      </c>
      <c r="F67" s="314">
        <v>0</v>
      </c>
      <c r="G67" s="314">
        <v>0</v>
      </c>
    </row>
    <row r="68" spans="1:7" ht="26.4" x14ac:dyDescent="0.3">
      <c r="B68" s="305">
        <v>148</v>
      </c>
      <c r="C68" s="316" t="s">
        <v>215</v>
      </c>
      <c r="D68" s="294" t="s">
        <v>415</v>
      </c>
      <c r="E68" s="313">
        <v>0</v>
      </c>
      <c r="F68" s="314">
        <v>0</v>
      </c>
      <c r="G68" s="314">
        <v>0</v>
      </c>
    </row>
    <row r="69" spans="1:7" ht="26.4" x14ac:dyDescent="0.3">
      <c r="B69" s="305">
        <v>149</v>
      </c>
      <c r="C69" s="316" t="s">
        <v>216</v>
      </c>
      <c r="D69" s="294" t="s">
        <v>416</v>
      </c>
      <c r="E69" s="313">
        <v>0</v>
      </c>
      <c r="F69" s="314">
        <v>0</v>
      </c>
      <c r="G69" s="314">
        <v>0</v>
      </c>
    </row>
    <row r="70" spans="1:7" ht="26.4" x14ac:dyDescent="0.3">
      <c r="B70" s="305">
        <v>150</v>
      </c>
      <c r="C70" s="316" t="s">
        <v>217</v>
      </c>
      <c r="D70" s="294" t="s">
        <v>417</v>
      </c>
      <c r="E70" s="313">
        <v>0</v>
      </c>
      <c r="F70" s="314">
        <v>0</v>
      </c>
      <c r="G70" s="314">
        <v>0</v>
      </c>
    </row>
    <row r="71" spans="1:7" ht="28.8" x14ac:dyDescent="0.3">
      <c r="B71" s="305">
        <v>171</v>
      </c>
      <c r="C71" s="312" t="s">
        <v>218</v>
      </c>
      <c r="D71" s="294" t="s">
        <v>418</v>
      </c>
      <c r="E71" s="313">
        <v>0</v>
      </c>
      <c r="F71" s="314">
        <v>0</v>
      </c>
      <c r="G71" s="314">
        <v>0</v>
      </c>
    </row>
    <row r="72" spans="1:7" x14ac:dyDescent="0.3">
      <c r="B72" s="305">
        <v>191</v>
      </c>
      <c r="C72" s="312" t="s">
        <v>219</v>
      </c>
      <c r="D72" s="294" t="s">
        <v>419</v>
      </c>
      <c r="E72" s="313">
        <v>0</v>
      </c>
      <c r="F72" s="314">
        <v>0</v>
      </c>
      <c r="G72" s="314">
        <v>0</v>
      </c>
    </row>
    <row r="73" spans="1:7" x14ac:dyDescent="0.3">
      <c r="A73" s="317"/>
      <c r="B73" s="305">
        <v>192</v>
      </c>
      <c r="C73" s="312" t="s">
        <v>220</v>
      </c>
      <c r="D73" s="294" t="s">
        <v>420</v>
      </c>
      <c r="E73" s="313">
        <v>0</v>
      </c>
      <c r="F73" s="314">
        <v>0</v>
      </c>
      <c r="G73" s="314">
        <v>0</v>
      </c>
    </row>
    <row r="74" spans="1:7" ht="28.8" x14ac:dyDescent="0.3">
      <c r="B74" s="305">
        <v>193</v>
      </c>
      <c r="C74" s="315" t="s">
        <v>221</v>
      </c>
      <c r="D74" s="294" t="s">
        <v>421</v>
      </c>
      <c r="E74" s="313">
        <v>0</v>
      </c>
      <c r="F74" s="314">
        <v>0</v>
      </c>
      <c r="G74" s="314">
        <v>0</v>
      </c>
    </row>
    <row r="75" spans="1:7" x14ac:dyDescent="0.3">
      <c r="B75" s="305">
        <v>194</v>
      </c>
      <c r="C75" s="316" t="s">
        <v>222</v>
      </c>
      <c r="D75" s="294" t="s">
        <v>422</v>
      </c>
      <c r="E75" s="313">
        <v>0</v>
      </c>
      <c r="F75" s="314">
        <v>0</v>
      </c>
      <c r="G75" s="314">
        <v>0</v>
      </c>
    </row>
    <row r="76" spans="1:7" ht="28.8" x14ac:dyDescent="0.3">
      <c r="B76" s="305">
        <v>231</v>
      </c>
      <c r="C76" s="312" t="s">
        <v>223</v>
      </c>
      <c r="D76" s="294" t="s">
        <v>423</v>
      </c>
      <c r="E76" s="313">
        <v>0</v>
      </c>
      <c r="F76" s="314">
        <v>0</v>
      </c>
      <c r="G76" s="314">
        <v>0</v>
      </c>
    </row>
    <row r="77" spans="1:7" ht="28.8" x14ac:dyDescent="0.3">
      <c r="B77" s="305">
        <v>251</v>
      </c>
      <c r="C77" s="312" t="s">
        <v>224</v>
      </c>
      <c r="D77" s="294" t="s">
        <v>424</v>
      </c>
      <c r="E77" s="313">
        <v>0</v>
      </c>
      <c r="F77" s="314">
        <v>0</v>
      </c>
      <c r="G77" s="314">
        <v>0</v>
      </c>
    </row>
    <row r="78" spans="1:7" x14ac:dyDescent="0.3">
      <c r="B78" s="305">
        <v>252</v>
      </c>
      <c r="C78" s="312" t="s">
        <v>44</v>
      </c>
      <c r="D78" s="294" t="s">
        <v>425</v>
      </c>
      <c r="E78" s="313">
        <v>0</v>
      </c>
      <c r="F78" s="314">
        <v>0</v>
      </c>
      <c r="G78" s="314">
        <v>0</v>
      </c>
    </row>
    <row r="79" spans="1:7" x14ac:dyDescent="0.3">
      <c r="B79" s="305">
        <v>253</v>
      </c>
      <c r="C79" s="312" t="s">
        <v>45</v>
      </c>
      <c r="D79" s="294" t="s">
        <v>426</v>
      </c>
      <c r="E79" s="313">
        <v>0</v>
      </c>
      <c r="F79" s="314">
        <v>0</v>
      </c>
      <c r="G79" s="314">
        <v>0</v>
      </c>
    </row>
    <row r="80" spans="1:7" x14ac:dyDescent="0.3">
      <c r="B80" s="305">
        <v>254</v>
      </c>
      <c r="C80" s="312" t="s">
        <v>46</v>
      </c>
      <c r="D80" s="294" t="s">
        <v>427</v>
      </c>
      <c r="E80" s="313">
        <v>0</v>
      </c>
      <c r="F80" s="314">
        <v>0</v>
      </c>
      <c r="G80" s="314">
        <v>0</v>
      </c>
    </row>
    <row r="81" spans="1:7" x14ac:dyDescent="0.3">
      <c r="B81" s="305">
        <v>255</v>
      </c>
      <c r="C81" s="312" t="s">
        <v>225</v>
      </c>
      <c r="D81" s="294" t="s">
        <v>428</v>
      </c>
      <c r="E81" s="313">
        <v>0</v>
      </c>
      <c r="F81" s="314">
        <v>0</v>
      </c>
      <c r="G81" s="314">
        <v>0</v>
      </c>
    </row>
    <row r="82" spans="1:7" x14ac:dyDescent="0.3">
      <c r="B82" s="305">
        <v>274</v>
      </c>
      <c r="C82" s="315" t="s">
        <v>226</v>
      </c>
      <c r="D82" s="294" t="s">
        <v>429</v>
      </c>
      <c r="E82" s="313">
        <v>0</v>
      </c>
      <c r="F82" s="314">
        <v>0</v>
      </c>
      <c r="G82" s="314">
        <v>0</v>
      </c>
    </row>
    <row r="83" spans="1:7" x14ac:dyDescent="0.3">
      <c r="B83" s="305">
        <v>294</v>
      </c>
      <c r="C83" s="316" t="s">
        <v>227</v>
      </c>
      <c r="D83" s="294" t="s">
        <v>430</v>
      </c>
      <c r="E83" s="313">
        <v>0</v>
      </c>
      <c r="F83" s="314">
        <v>0</v>
      </c>
      <c r="G83" s="314">
        <v>0</v>
      </c>
    </row>
    <row r="84" spans="1:7" ht="26.4" x14ac:dyDescent="0.3">
      <c r="B84" s="305">
        <v>314</v>
      </c>
      <c r="C84" s="316" t="s">
        <v>228</v>
      </c>
      <c r="D84" s="294" t="s">
        <v>431</v>
      </c>
      <c r="E84" s="313">
        <v>0</v>
      </c>
      <c r="F84" s="314">
        <v>0</v>
      </c>
      <c r="G84" s="314">
        <v>0</v>
      </c>
    </row>
    <row r="85" spans="1:7" ht="26.4" x14ac:dyDescent="0.3">
      <c r="B85" s="305">
        <v>315</v>
      </c>
      <c r="C85" s="316" t="s">
        <v>229</v>
      </c>
      <c r="D85" s="294" t="s">
        <v>432</v>
      </c>
      <c r="E85" s="313">
        <v>0</v>
      </c>
      <c r="F85" s="314">
        <v>0</v>
      </c>
      <c r="G85" s="314">
        <v>0</v>
      </c>
    </row>
    <row r="86" spans="1:7" x14ac:dyDescent="0.3">
      <c r="B86" s="305">
        <v>316</v>
      </c>
      <c r="C86" s="316" t="s">
        <v>230</v>
      </c>
      <c r="D86" s="294" t="s">
        <v>433</v>
      </c>
      <c r="E86" s="313">
        <v>0</v>
      </c>
      <c r="F86" s="314">
        <v>0</v>
      </c>
      <c r="G86" s="314">
        <v>0</v>
      </c>
    </row>
    <row r="87" spans="1:7" s="321" customFormat="1" x14ac:dyDescent="0.3">
      <c r="A87" s="318"/>
      <c r="B87" s="319">
        <v>320</v>
      </c>
      <c r="C87" s="320" t="s">
        <v>231</v>
      </c>
      <c r="D87" s="321" t="s">
        <v>434</v>
      </c>
      <c r="E87" s="322">
        <v>0</v>
      </c>
      <c r="F87" s="323">
        <v>0</v>
      </c>
      <c r="G87" s="323">
        <v>0</v>
      </c>
    </row>
    <row r="88" spans="1:7" s="321" customFormat="1" x14ac:dyDescent="0.3">
      <c r="A88" s="318"/>
      <c r="B88" s="319">
        <v>321</v>
      </c>
      <c r="C88" s="320" t="s">
        <v>232</v>
      </c>
      <c r="D88" s="321" t="s">
        <v>435</v>
      </c>
      <c r="E88" s="322">
        <v>0</v>
      </c>
      <c r="F88" s="323">
        <v>0</v>
      </c>
      <c r="G88" s="323">
        <v>0</v>
      </c>
    </row>
    <row r="89" spans="1:7" s="321" customFormat="1" ht="28.8" x14ac:dyDescent="0.3">
      <c r="A89" s="318"/>
      <c r="B89" s="319">
        <v>322</v>
      </c>
      <c r="C89" s="320" t="s">
        <v>233</v>
      </c>
      <c r="D89" s="321" t="s">
        <v>436</v>
      </c>
      <c r="E89" s="322">
        <v>0</v>
      </c>
      <c r="F89" s="323">
        <v>0</v>
      </c>
      <c r="G89" s="323">
        <v>0</v>
      </c>
    </row>
    <row r="90" spans="1:7" s="321" customFormat="1" x14ac:dyDescent="0.3">
      <c r="A90" s="318"/>
      <c r="B90" s="319">
        <v>323</v>
      </c>
      <c r="C90" s="320" t="s">
        <v>129</v>
      </c>
      <c r="D90" s="321" t="s">
        <v>437</v>
      </c>
      <c r="E90" s="322">
        <v>0</v>
      </c>
      <c r="F90" s="323">
        <v>0</v>
      </c>
      <c r="G90" s="323">
        <v>0</v>
      </c>
    </row>
    <row r="91" spans="1:7" s="321" customFormat="1" x14ac:dyDescent="0.3">
      <c r="A91" s="318"/>
      <c r="B91" s="319">
        <v>324</v>
      </c>
      <c r="C91" s="320" t="s">
        <v>234</v>
      </c>
      <c r="D91" s="321" t="s">
        <v>438</v>
      </c>
      <c r="E91" s="322">
        <v>0</v>
      </c>
      <c r="F91" s="323">
        <v>0</v>
      </c>
      <c r="G91" s="323">
        <v>0</v>
      </c>
    </row>
    <row r="92" spans="1:7" s="321" customFormat="1" x14ac:dyDescent="0.3">
      <c r="A92" s="318"/>
      <c r="B92" s="319">
        <v>325</v>
      </c>
      <c r="C92" s="320" t="s">
        <v>235</v>
      </c>
      <c r="D92" s="321" t="s">
        <v>439</v>
      </c>
      <c r="E92" s="322">
        <v>0</v>
      </c>
      <c r="F92" s="323">
        <v>0</v>
      </c>
      <c r="G92" s="323">
        <v>0</v>
      </c>
    </row>
    <row r="93" spans="1:7" x14ac:dyDescent="0.3">
      <c r="A93" s="317"/>
      <c r="B93" s="305">
        <v>326</v>
      </c>
      <c r="C93" s="312">
        <v>0</v>
      </c>
      <c r="D93" s="294" t="s">
        <v>440</v>
      </c>
      <c r="E93" s="313">
        <v>0</v>
      </c>
      <c r="F93" s="314">
        <v>0</v>
      </c>
      <c r="G93" s="314">
        <v>0</v>
      </c>
    </row>
    <row r="94" spans="1:7" x14ac:dyDescent="0.3">
      <c r="A94" s="317"/>
      <c r="B94" s="305">
        <v>327</v>
      </c>
      <c r="C94" s="312" t="s">
        <v>236</v>
      </c>
      <c r="D94" s="294" t="s">
        <v>441</v>
      </c>
      <c r="E94" s="313">
        <v>0</v>
      </c>
      <c r="F94" s="314">
        <v>0</v>
      </c>
      <c r="G94" s="314">
        <v>0</v>
      </c>
    </row>
    <row r="95" spans="1:7" x14ac:dyDescent="0.3">
      <c r="B95" s="305">
        <v>328</v>
      </c>
      <c r="C95" s="312" t="s">
        <v>237</v>
      </c>
      <c r="D95" s="294" t="s">
        <v>442</v>
      </c>
      <c r="E95" s="313">
        <v>0</v>
      </c>
      <c r="F95" s="314">
        <v>0</v>
      </c>
      <c r="G95" s="314">
        <v>0</v>
      </c>
    </row>
    <row r="96" spans="1:7" ht="28.8" x14ac:dyDescent="0.3">
      <c r="B96" s="305">
        <v>330</v>
      </c>
      <c r="C96" s="312" t="s">
        <v>238</v>
      </c>
      <c r="D96" s="294" t="s">
        <v>443</v>
      </c>
      <c r="E96" s="313">
        <v>0</v>
      </c>
      <c r="F96" s="314">
        <v>0</v>
      </c>
      <c r="G96" s="314">
        <v>0</v>
      </c>
    </row>
    <row r="97" spans="2:7" x14ac:dyDescent="0.3">
      <c r="B97" s="305">
        <v>331</v>
      </c>
      <c r="C97" s="312" t="s">
        <v>239</v>
      </c>
      <c r="D97" s="294" t="s">
        <v>444</v>
      </c>
      <c r="E97" s="313">
        <v>0</v>
      </c>
      <c r="F97" s="314">
        <v>0</v>
      </c>
      <c r="G97" s="314">
        <v>0</v>
      </c>
    </row>
    <row r="98" spans="2:7" x14ac:dyDescent="0.3">
      <c r="B98" s="305">
        <v>332</v>
      </c>
      <c r="C98" s="312" t="s">
        <v>240</v>
      </c>
      <c r="D98" s="294" t="s">
        <v>445</v>
      </c>
      <c r="E98" s="313">
        <v>0</v>
      </c>
      <c r="F98" s="314">
        <v>0</v>
      </c>
      <c r="G98" s="314">
        <v>0</v>
      </c>
    </row>
    <row r="99" spans="2:7" x14ac:dyDescent="0.3">
      <c r="B99" s="305">
        <v>333</v>
      </c>
      <c r="C99" s="312" t="s">
        <v>241</v>
      </c>
      <c r="D99" s="294" t="s">
        <v>446</v>
      </c>
      <c r="E99" s="313">
        <v>0</v>
      </c>
      <c r="F99" s="314">
        <v>0</v>
      </c>
      <c r="G99" s="314">
        <v>0</v>
      </c>
    </row>
    <row r="100" spans="2:7" ht="28.8" x14ac:dyDescent="0.3">
      <c r="B100" s="305">
        <v>334</v>
      </c>
      <c r="C100" s="312" t="s">
        <v>242</v>
      </c>
      <c r="D100" s="294" t="s">
        <v>447</v>
      </c>
      <c r="E100" s="313">
        <v>0</v>
      </c>
      <c r="F100" s="314">
        <v>0</v>
      </c>
      <c r="G100" s="314">
        <v>0</v>
      </c>
    </row>
    <row r="101" spans="2:7" ht="28.8" x14ac:dyDescent="0.3">
      <c r="B101" s="305">
        <v>335</v>
      </c>
      <c r="C101" s="312" t="s">
        <v>57</v>
      </c>
      <c r="D101" s="294" t="s">
        <v>448</v>
      </c>
      <c r="E101" s="313">
        <v>0</v>
      </c>
      <c r="F101" s="314">
        <v>0</v>
      </c>
      <c r="G101" s="314">
        <v>0</v>
      </c>
    </row>
    <row r="102" spans="2:7" ht="43.2" x14ac:dyDescent="0.3">
      <c r="B102" s="305">
        <v>336</v>
      </c>
      <c r="C102" s="312" t="s">
        <v>243</v>
      </c>
      <c r="D102" s="294" t="s">
        <v>449</v>
      </c>
      <c r="E102" s="313">
        <v>0</v>
      </c>
      <c r="F102" s="314">
        <v>0</v>
      </c>
      <c r="G102" s="314">
        <v>0</v>
      </c>
    </row>
    <row r="103" spans="2:7" ht="28.8" x14ac:dyDescent="0.3">
      <c r="B103" s="305">
        <v>337</v>
      </c>
      <c r="C103" s="312" t="s">
        <v>244</v>
      </c>
      <c r="D103" s="294" t="s">
        <v>450</v>
      </c>
      <c r="E103" s="313">
        <v>0</v>
      </c>
      <c r="F103" s="314">
        <v>0</v>
      </c>
      <c r="G103" s="314">
        <v>0</v>
      </c>
    </row>
    <row r="104" spans="2:7" x14ac:dyDescent="0.3">
      <c r="B104" s="305">
        <v>338</v>
      </c>
      <c r="C104" s="312" t="s">
        <v>56</v>
      </c>
      <c r="D104" s="294" t="s">
        <v>451</v>
      </c>
      <c r="E104" s="313">
        <v>0</v>
      </c>
      <c r="F104" s="314">
        <v>0</v>
      </c>
      <c r="G104" s="314">
        <v>0</v>
      </c>
    </row>
    <row r="105" spans="2:7" x14ac:dyDescent="0.3">
      <c r="B105" s="305">
        <v>339</v>
      </c>
      <c r="C105" s="312" t="s">
        <v>245</v>
      </c>
      <c r="D105" s="294" t="s">
        <v>452</v>
      </c>
      <c r="E105" s="313">
        <v>0</v>
      </c>
      <c r="F105" s="314">
        <v>0</v>
      </c>
      <c r="G105" s="314">
        <v>0</v>
      </c>
    </row>
    <row r="106" spans="2:7" x14ac:dyDescent="0.3">
      <c r="B106" s="305">
        <v>340</v>
      </c>
      <c r="C106" s="312" t="s">
        <v>246</v>
      </c>
      <c r="D106" s="294" t="s">
        <v>453</v>
      </c>
      <c r="E106" s="313">
        <v>0</v>
      </c>
      <c r="F106" s="314">
        <v>0</v>
      </c>
      <c r="G106" s="314">
        <v>0</v>
      </c>
    </row>
    <row r="107" spans="2:7" ht="28.8" x14ac:dyDescent="0.3">
      <c r="B107" s="305">
        <v>341</v>
      </c>
      <c r="C107" s="312" t="s">
        <v>247</v>
      </c>
      <c r="D107" s="294" t="s">
        <v>454</v>
      </c>
      <c r="E107" s="313">
        <v>0</v>
      </c>
      <c r="F107" s="314">
        <v>0</v>
      </c>
      <c r="G107" s="314">
        <v>0</v>
      </c>
    </row>
    <row r="108" spans="2:7" x14ac:dyDescent="0.3">
      <c r="B108" s="305">
        <v>342</v>
      </c>
      <c r="C108" s="312" t="s">
        <v>248</v>
      </c>
      <c r="D108" s="294" t="s">
        <v>455</v>
      </c>
      <c r="E108" s="313">
        <v>0</v>
      </c>
      <c r="F108" s="314">
        <v>0</v>
      </c>
      <c r="G108" s="314">
        <v>0</v>
      </c>
    </row>
    <row r="109" spans="2:7" x14ac:dyDescent="0.3">
      <c r="B109" s="305">
        <v>343</v>
      </c>
      <c r="C109" s="312" t="s">
        <v>249</v>
      </c>
      <c r="D109" s="294" t="s">
        <v>456</v>
      </c>
      <c r="E109" s="313">
        <v>0</v>
      </c>
      <c r="F109" s="314">
        <v>0</v>
      </c>
      <c r="G109" s="314">
        <v>0</v>
      </c>
    </row>
    <row r="110" spans="2:7" x14ac:dyDescent="0.3">
      <c r="B110" s="305">
        <v>344</v>
      </c>
      <c r="C110" s="312" t="s">
        <v>250</v>
      </c>
      <c r="D110" s="294" t="s">
        <v>457</v>
      </c>
      <c r="E110" s="313">
        <v>0</v>
      </c>
      <c r="F110" s="314">
        <v>0</v>
      </c>
      <c r="G110" s="314">
        <v>0</v>
      </c>
    </row>
    <row r="111" spans="2:7" x14ac:dyDescent="0.3">
      <c r="B111" s="305">
        <v>346</v>
      </c>
      <c r="C111" s="312" t="s">
        <v>251</v>
      </c>
      <c r="D111" s="294" t="s">
        <v>458</v>
      </c>
      <c r="E111" s="313">
        <v>0</v>
      </c>
      <c r="F111" s="314">
        <v>0</v>
      </c>
      <c r="G111" s="314">
        <v>0</v>
      </c>
    </row>
    <row r="112" spans="2:7" x14ac:dyDescent="0.3">
      <c r="B112" s="305">
        <v>347</v>
      </c>
      <c r="C112" s="312" t="s">
        <v>252</v>
      </c>
      <c r="D112" s="294" t="s">
        <v>459</v>
      </c>
      <c r="E112" s="313">
        <v>0</v>
      </c>
      <c r="F112" s="314">
        <v>0</v>
      </c>
      <c r="G112" s="314">
        <v>0</v>
      </c>
    </row>
    <row r="113" spans="1:7" x14ac:dyDescent="0.3">
      <c r="B113" s="305">
        <v>349</v>
      </c>
      <c r="C113" s="312" t="s">
        <v>61</v>
      </c>
      <c r="D113" s="294" t="s">
        <v>460</v>
      </c>
      <c r="E113" s="313">
        <v>0</v>
      </c>
      <c r="F113" s="314">
        <v>0</v>
      </c>
      <c r="G113" s="314">
        <v>0</v>
      </c>
    </row>
    <row r="114" spans="1:7" ht="28.8" x14ac:dyDescent="0.3">
      <c r="B114" s="305">
        <v>350</v>
      </c>
      <c r="C114" s="312" t="s">
        <v>253</v>
      </c>
      <c r="D114" s="294" t="s">
        <v>461</v>
      </c>
      <c r="E114" s="313">
        <v>0</v>
      </c>
      <c r="F114" s="314">
        <v>0</v>
      </c>
      <c r="G114" s="314">
        <v>0</v>
      </c>
    </row>
    <row r="115" spans="1:7" x14ac:dyDescent="0.3">
      <c r="B115" s="305">
        <v>351</v>
      </c>
      <c r="C115" s="312" t="s">
        <v>254</v>
      </c>
      <c r="D115" s="294" t="s">
        <v>462</v>
      </c>
      <c r="E115" s="313">
        <v>0</v>
      </c>
      <c r="F115" s="314">
        <v>0</v>
      </c>
      <c r="G115" s="314">
        <v>0</v>
      </c>
    </row>
    <row r="116" spans="1:7" x14ac:dyDescent="0.3">
      <c r="B116" s="305">
        <v>352</v>
      </c>
      <c r="C116" s="312" t="s">
        <v>255</v>
      </c>
      <c r="D116" s="294" t="s">
        <v>463</v>
      </c>
      <c r="E116" s="313">
        <v>0</v>
      </c>
      <c r="F116" s="314">
        <v>0</v>
      </c>
      <c r="G116" s="314">
        <v>0</v>
      </c>
    </row>
    <row r="117" spans="1:7" x14ac:dyDescent="0.3">
      <c r="B117" s="305">
        <v>353</v>
      </c>
      <c r="C117" s="312" t="s">
        <v>256</v>
      </c>
      <c r="D117" s="294" t="s">
        <v>464</v>
      </c>
      <c r="E117" s="313">
        <v>0</v>
      </c>
      <c r="F117" s="314">
        <v>0</v>
      </c>
      <c r="G117" s="314">
        <v>0</v>
      </c>
    </row>
    <row r="118" spans="1:7" x14ac:dyDescent="0.3">
      <c r="A118" s="294">
        <v>356</v>
      </c>
      <c r="B118" s="305">
        <v>356</v>
      </c>
      <c r="C118" s="312" t="s">
        <v>257</v>
      </c>
      <c r="D118" s="294" t="s">
        <v>465</v>
      </c>
      <c r="E118" s="313">
        <v>27586352</v>
      </c>
      <c r="F118" s="314">
        <v>30602000</v>
      </c>
      <c r="G118" s="314">
        <v>2252891000</v>
      </c>
    </row>
    <row r="119" spans="1:7" x14ac:dyDescent="0.3">
      <c r="A119" s="294">
        <v>357</v>
      </c>
      <c r="B119" s="305">
        <v>357</v>
      </c>
      <c r="C119" s="312" t="s">
        <v>258</v>
      </c>
      <c r="D119" s="294" t="s">
        <v>466</v>
      </c>
      <c r="E119" s="313">
        <v>13251950</v>
      </c>
      <c r="F119" s="314">
        <v>3819000</v>
      </c>
      <c r="G119" s="314">
        <v>1171966000</v>
      </c>
    </row>
    <row r="120" spans="1:7" ht="28.8" x14ac:dyDescent="0.3">
      <c r="A120" s="294">
        <v>360</v>
      </c>
      <c r="B120" s="305">
        <v>359</v>
      </c>
      <c r="C120" s="312" t="s">
        <v>259</v>
      </c>
      <c r="D120" s="294" t="s">
        <v>467</v>
      </c>
      <c r="E120" s="313">
        <v>0</v>
      </c>
      <c r="F120" s="314">
        <v>0</v>
      </c>
      <c r="G120" s="314">
        <v>0</v>
      </c>
    </row>
    <row r="121" spans="1:7" x14ac:dyDescent="0.3">
      <c r="A121" s="317">
        <v>361</v>
      </c>
      <c r="B121" s="305">
        <v>360</v>
      </c>
      <c r="C121" s="312" t="s">
        <v>64</v>
      </c>
      <c r="D121" s="294" t="s">
        <v>468</v>
      </c>
      <c r="E121" s="313">
        <v>4282512</v>
      </c>
      <c r="F121" s="314">
        <v>360628000</v>
      </c>
      <c r="G121" s="314">
        <v>1998101000</v>
      </c>
    </row>
    <row r="122" spans="1:7" x14ac:dyDescent="0.3">
      <c r="A122" s="317">
        <v>362</v>
      </c>
      <c r="B122" s="305">
        <v>361</v>
      </c>
      <c r="C122" s="312" t="s">
        <v>47</v>
      </c>
      <c r="D122" s="294" t="s">
        <v>469</v>
      </c>
      <c r="E122" s="313">
        <v>3085265</v>
      </c>
      <c r="F122" s="314">
        <v>78283000</v>
      </c>
      <c r="G122" s="314">
        <v>-568325000</v>
      </c>
    </row>
    <row r="123" spans="1:7" x14ac:dyDescent="0.3">
      <c r="A123" s="317">
        <v>363</v>
      </c>
      <c r="B123" s="305">
        <v>362</v>
      </c>
      <c r="C123" s="312" t="s">
        <v>48</v>
      </c>
      <c r="D123" s="294" t="s">
        <v>470</v>
      </c>
      <c r="E123" s="313">
        <v>17900141</v>
      </c>
      <c r="F123" s="314">
        <v>110070000</v>
      </c>
      <c r="G123" s="314">
        <v>272053000</v>
      </c>
    </row>
    <row r="124" spans="1:7" ht="28.8" x14ac:dyDescent="0.3">
      <c r="A124" s="317">
        <v>364</v>
      </c>
      <c r="B124" s="305">
        <v>363</v>
      </c>
      <c r="C124" s="312" t="s">
        <v>260</v>
      </c>
      <c r="D124" s="294" t="s">
        <v>471</v>
      </c>
      <c r="E124" s="313">
        <v>6176</v>
      </c>
      <c r="F124" s="314">
        <v>4550000</v>
      </c>
      <c r="G124" s="314">
        <v>51387000</v>
      </c>
    </row>
    <row r="125" spans="1:7" x14ac:dyDescent="0.3">
      <c r="A125" s="317">
        <v>365</v>
      </c>
      <c r="B125" s="305">
        <v>364</v>
      </c>
      <c r="C125" s="312" t="s">
        <v>261</v>
      </c>
      <c r="D125" s="294" t="s">
        <v>472</v>
      </c>
      <c r="E125" s="313">
        <v>0</v>
      </c>
      <c r="F125" s="314">
        <v>56411000</v>
      </c>
      <c r="G125" s="314">
        <v>191193000</v>
      </c>
    </row>
    <row r="126" spans="1:7" x14ac:dyDescent="0.3">
      <c r="A126" s="317">
        <v>366</v>
      </c>
      <c r="B126" s="305">
        <v>365</v>
      </c>
      <c r="C126" s="312" t="s">
        <v>262</v>
      </c>
      <c r="D126" s="294" t="s">
        <v>473</v>
      </c>
      <c r="E126" s="313">
        <v>0</v>
      </c>
      <c r="F126" s="314">
        <v>0</v>
      </c>
      <c r="G126" s="314">
        <v>0</v>
      </c>
    </row>
    <row r="127" spans="1:7" x14ac:dyDescent="0.3">
      <c r="A127" s="317">
        <v>378</v>
      </c>
      <c r="B127" s="305">
        <v>366</v>
      </c>
      <c r="C127" s="312" t="s">
        <v>263</v>
      </c>
      <c r="D127" s="294" t="s">
        <v>474</v>
      </c>
      <c r="E127" s="313">
        <v>0</v>
      </c>
      <c r="F127" s="314">
        <v>0</v>
      </c>
      <c r="G127" s="314">
        <v>0</v>
      </c>
    </row>
    <row r="128" spans="1:7" x14ac:dyDescent="0.3">
      <c r="A128" s="294">
        <v>382</v>
      </c>
      <c r="B128" s="305">
        <v>367</v>
      </c>
      <c r="C128" s="312" t="s">
        <v>264</v>
      </c>
      <c r="D128" s="294" t="s">
        <v>475</v>
      </c>
      <c r="E128" s="313">
        <v>0</v>
      </c>
      <c r="F128" s="314">
        <v>0</v>
      </c>
      <c r="G128" s="314">
        <v>0</v>
      </c>
    </row>
    <row r="129" spans="1:7" x14ac:dyDescent="0.3">
      <c r="A129" s="294">
        <v>384</v>
      </c>
      <c r="B129" s="305">
        <v>368</v>
      </c>
      <c r="C129" s="312" t="s">
        <v>265</v>
      </c>
      <c r="D129" s="294" t="s">
        <v>476</v>
      </c>
      <c r="E129" s="313">
        <v>0</v>
      </c>
      <c r="F129" s="314">
        <v>0</v>
      </c>
      <c r="G129" s="314">
        <v>0</v>
      </c>
    </row>
    <row r="130" spans="1:7" ht="28.8" x14ac:dyDescent="0.3">
      <c r="B130" s="305">
        <v>369</v>
      </c>
      <c r="C130" s="312" t="s">
        <v>266</v>
      </c>
      <c r="D130" s="294" t="s">
        <v>477</v>
      </c>
      <c r="E130" s="313">
        <v>0</v>
      </c>
      <c r="F130" s="314">
        <v>0</v>
      </c>
      <c r="G130" s="314">
        <v>0</v>
      </c>
    </row>
    <row r="131" spans="1:7" x14ac:dyDescent="0.3">
      <c r="B131" s="305">
        <v>370</v>
      </c>
      <c r="C131" s="312" t="s">
        <v>267</v>
      </c>
      <c r="D131" s="294" t="s">
        <v>478</v>
      </c>
      <c r="E131" s="313">
        <v>0</v>
      </c>
      <c r="F131" s="314">
        <v>0</v>
      </c>
      <c r="G131" s="314">
        <v>0</v>
      </c>
    </row>
    <row r="132" spans="1:7" x14ac:dyDescent="0.3">
      <c r="B132" s="305">
        <v>371</v>
      </c>
      <c r="C132" s="312" t="s">
        <v>268</v>
      </c>
      <c r="D132" s="294" t="s">
        <v>479</v>
      </c>
      <c r="E132" s="313">
        <v>0</v>
      </c>
      <c r="F132" s="314">
        <v>0</v>
      </c>
      <c r="G132" s="314">
        <v>0</v>
      </c>
    </row>
    <row r="133" spans="1:7" x14ac:dyDescent="0.3">
      <c r="B133" s="305">
        <v>373</v>
      </c>
      <c r="C133" s="312" t="s">
        <v>269</v>
      </c>
      <c r="D133" s="294" t="s">
        <v>480</v>
      </c>
      <c r="E133" s="313">
        <v>0</v>
      </c>
      <c r="F133" s="314">
        <v>0</v>
      </c>
      <c r="G133" s="314">
        <v>0</v>
      </c>
    </row>
    <row r="134" spans="1:7" x14ac:dyDescent="0.3">
      <c r="B134" s="305">
        <v>375</v>
      </c>
      <c r="C134" s="312" t="s">
        <v>270</v>
      </c>
      <c r="D134" s="294" t="s">
        <v>481</v>
      </c>
      <c r="E134" s="313">
        <v>0</v>
      </c>
      <c r="F134" s="314">
        <v>0</v>
      </c>
      <c r="G134" s="314">
        <v>0</v>
      </c>
    </row>
    <row r="135" spans="1:7" x14ac:dyDescent="0.3">
      <c r="B135" s="305">
        <v>376</v>
      </c>
      <c r="C135" s="312" t="s">
        <v>49</v>
      </c>
      <c r="D135" s="294" t="s">
        <v>482</v>
      </c>
      <c r="E135" s="313">
        <v>0</v>
      </c>
      <c r="F135" s="314">
        <v>0</v>
      </c>
      <c r="G135" s="314">
        <v>0</v>
      </c>
    </row>
    <row r="136" spans="1:7" x14ac:dyDescent="0.3">
      <c r="B136" s="305">
        <v>377</v>
      </c>
      <c r="C136" s="312" t="s">
        <v>50</v>
      </c>
      <c r="D136" s="294" t="s">
        <v>483</v>
      </c>
      <c r="E136" s="313">
        <v>0</v>
      </c>
      <c r="F136" s="314">
        <v>0</v>
      </c>
      <c r="G136" s="314">
        <v>0</v>
      </c>
    </row>
    <row r="137" spans="1:7" x14ac:dyDescent="0.3">
      <c r="A137" s="317"/>
      <c r="B137" s="305">
        <v>378</v>
      </c>
      <c r="C137" s="312" t="s">
        <v>51</v>
      </c>
      <c r="D137" s="294" t="s">
        <v>484</v>
      </c>
      <c r="E137" s="313">
        <v>0</v>
      </c>
      <c r="F137" s="314">
        <v>0</v>
      </c>
      <c r="G137" s="314">
        <v>0</v>
      </c>
    </row>
    <row r="138" spans="1:7" x14ac:dyDescent="0.3">
      <c r="B138" s="305">
        <v>379</v>
      </c>
      <c r="C138" s="312" t="s">
        <v>58</v>
      </c>
      <c r="D138" s="294" t="s">
        <v>485</v>
      </c>
      <c r="E138" s="313">
        <v>0</v>
      </c>
      <c r="F138" s="314">
        <v>0</v>
      </c>
      <c r="G138" s="314">
        <v>0</v>
      </c>
    </row>
    <row r="139" spans="1:7" ht="28.8" x14ac:dyDescent="0.3">
      <c r="B139" s="305">
        <v>380</v>
      </c>
      <c r="C139" s="312" t="s">
        <v>60</v>
      </c>
      <c r="D139" s="294" t="s">
        <v>486</v>
      </c>
      <c r="E139" s="313">
        <v>0</v>
      </c>
      <c r="F139" s="314">
        <v>0</v>
      </c>
      <c r="G139" s="314">
        <v>0</v>
      </c>
    </row>
    <row r="140" spans="1:7" x14ac:dyDescent="0.3">
      <c r="B140" s="305">
        <v>381</v>
      </c>
      <c r="C140" s="312" t="s">
        <v>53</v>
      </c>
      <c r="D140" s="294" t="s">
        <v>487</v>
      </c>
      <c r="E140" s="313">
        <v>0</v>
      </c>
      <c r="F140" s="314">
        <v>0</v>
      </c>
      <c r="G140" s="314">
        <v>0</v>
      </c>
    </row>
    <row r="141" spans="1:7" x14ac:dyDescent="0.3">
      <c r="A141" s="317"/>
      <c r="B141" s="305">
        <v>382</v>
      </c>
      <c r="C141" s="312" t="s">
        <v>54</v>
      </c>
      <c r="D141" s="294" t="s">
        <v>488</v>
      </c>
      <c r="E141" s="313">
        <v>22182653</v>
      </c>
      <c r="F141" s="314">
        <v>470698000</v>
      </c>
      <c r="G141" s="314">
        <v>2270154000</v>
      </c>
    </row>
    <row r="142" spans="1:7" x14ac:dyDescent="0.3">
      <c r="B142" s="305">
        <v>383</v>
      </c>
      <c r="C142" s="312" t="s">
        <v>271</v>
      </c>
      <c r="D142" s="294" t="s">
        <v>489</v>
      </c>
      <c r="E142" s="313">
        <v>0</v>
      </c>
      <c r="F142" s="314">
        <v>0</v>
      </c>
      <c r="G142" s="314">
        <v>0</v>
      </c>
    </row>
    <row r="143" spans="1:7" ht="28.8" x14ac:dyDescent="0.3">
      <c r="A143" s="317"/>
      <c r="B143" s="305">
        <v>384</v>
      </c>
      <c r="C143" s="312" t="s">
        <v>63</v>
      </c>
      <c r="D143" s="294" t="s">
        <v>490</v>
      </c>
      <c r="E143" s="313">
        <v>0</v>
      </c>
      <c r="F143" s="314">
        <v>0</v>
      </c>
      <c r="G143" s="314">
        <v>0</v>
      </c>
    </row>
    <row r="144" spans="1:7" x14ac:dyDescent="0.3">
      <c r="B144" s="305">
        <v>385</v>
      </c>
      <c r="C144" s="312" t="s">
        <v>55</v>
      </c>
      <c r="D144" s="294" t="s">
        <v>491</v>
      </c>
      <c r="E144" s="313">
        <v>0</v>
      </c>
      <c r="F144" s="314">
        <v>0</v>
      </c>
      <c r="G144" s="314">
        <v>0</v>
      </c>
    </row>
    <row r="145" spans="1:7" x14ac:dyDescent="0.3">
      <c r="B145" s="305">
        <v>386</v>
      </c>
      <c r="C145" s="312" t="s">
        <v>272</v>
      </c>
      <c r="D145" s="294" t="s">
        <v>492</v>
      </c>
      <c r="E145" s="313">
        <v>0</v>
      </c>
      <c r="F145" s="314">
        <v>0</v>
      </c>
      <c r="G145" s="314">
        <v>0</v>
      </c>
    </row>
    <row r="146" spans="1:7" x14ac:dyDescent="0.3">
      <c r="B146" s="305">
        <v>387</v>
      </c>
      <c r="C146" s="312" t="s">
        <v>273</v>
      </c>
      <c r="D146" s="294" t="s">
        <v>493</v>
      </c>
      <c r="E146" s="313">
        <v>0</v>
      </c>
      <c r="F146" s="314">
        <v>0</v>
      </c>
      <c r="G146" s="314">
        <v>0</v>
      </c>
    </row>
    <row r="147" spans="1:7" x14ac:dyDescent="0.3">
      <c r="B147" s="305">
        <v>388</v>
      </c>
      <c r="C147" s="312" t="s">
        <v>274</v>
      </c>
      <c r="D147" s="294" t="s">
        <v>494</v>
      </c>
      <c r="E147" s="313">
        <v>0</v>
      </c>
      <c r="F147" s="314">
        <v>0</v>
      </c>
      <c r="G147" s="314">
        <v>0</v>
      </c>
    </row>
    <row r="148" spans="1:7" x14ac:dyDescent="0.3">
      <c r="B148" s="305">
        <v>389</v>
      </c>
      <c r="C148" s="312" t="s">
        <v>275</v>
      </c>
      <c r="D148" s="294" t="s">
        <v>495</v>
      </c>
      <c r="E148" s="313">
        <v>0</v>
      </c>
      <c r="F148" s="314">
        <v>0</v>
      </c>
      <c r="G148" s="314">
        <v>0</v>
      </c>
    </row>
    <row r="149" spans="1:7" x14ac:dyDescent="0.3">
      <c r="B149" s="305">
        <v>391</v>
      </c>
      <c r="C149" s="312" t="s">
        <v>276</v>
      </c>
      <c r="D149" s="294" t="s">
        <v>496</v>
      </c>
      <c r="E149" s="313">
        <v>0</v>
      </c>
      <c r="F149" s="314">
        <v>0</v>
      </c>
      <c r="G149" s="314">
        <v>0</v>
      </c>
    </row>
    <row r="150" spans="1:7" ht="28.8" x14ac:dyDescent="0.3">
      <c r="B150" s="305">
        <v>500</v>
      </c>
      <c r="C150" s="312" t="s">
        <v>277</v>
      </c>
      <c r="D150" s="294" t="s">
        <v>497</v>
      </c>
      <c r="E150" s="313">
        <v>0</v>
      </c>
      <c r="F150" s="314">
        <v>0</v>
      </c>
      <c r="G150" s="314">
        <v>0</v>
      </c>
    </row>
    <row r="151" spans="1:7" x14ac:dyDescent="0.3">
      <c r="B151" s="305">
        <v>501</v>
      </c>
      <c r="C151" s="312" t="s">
        <v>101</v>
      </c>
      <c r="D151" s="294" t="s">
        <v>498</v>
      </c>
      <c r="E151" s="313">
        <v>0</v>
      </c>
      <c r="F151" s="314">
        <v>0</v>
      </c>
      <c r="G151" s="314">
        <v>0</v>
      </c>
    </row>
    <row r="152" spans="1:7" x14ac:dyDescent="0.3">
      <c r="A152" s="317">
        <v>502</v>
      </c>
      <c r="B152" s="305">
        <v>502</v>
      </c>
      <c r="C152" s="312" t="s">
        <v>102</v>
      </c>
      <c r="D152" s="294" t="s">
        <v>499</v>
      </c>
      <c r="E152" s="313">
        <v>3572167</v>
      </c>
      <c r="F152" s="314">
        <v>107053000</v>
      </c>
      <c r="G152" s="314">
        <v>2658000</v>
      </c>
    </row>
    <row r="153" spans="1:7" x14ac:dyDescent="0.3">
      <c r="A153" s="317">
        <v>503</v>
      </c>
      <c r="B153" s="305">
        <v>503</v>
      </c>
      <c r="C153" s="312" t="s">
        <v>103</v>
      </c>
      <c r="D153" s="294" t="s">
        <v>500</v>
      </c>
      <c r="E153" s="313">
        <v>646368</v>
      </c>
      <c r="F153" s="314">
        <v>46228000</v>
      </c>
      <c r="G153" s="314">
        <v>530404000</v>
      </c>
    </row>
    <row r="154" spans="1:7" x14ac:dyDescent="0.3">
      <c r="B154" s="305">
        <v>504</v>
      </c>
      <c r="C154" s="312" t="s">
        <v>104</v>
      </c>
      <c r="D154" s="294" t="s">
        <v>501</v>
      </c>
      <c r="E154" s="313">
        <v>0</v>
      </c>
      <c r="F154" s="314">
        <v>0</v>
      </c>
      <c r="G154" s="314">
        <v>0</v>
      </c>
    </row>
    <row r="155" spans="1:7" x14ac:dyDescent="0.3">
      <c r="B155" s="305">
        <v>505</v>
      </c>
      <c r="C155" s="312" t="s">
        <v>105</v>
      </c>
      <c r="D155" s="294" t="s">
        <v>502</v>
      </c>
      <c r="E155" s="313">
        <v>0</v>
      </c>
      <c r="F155" s="314">
        <v>0</v>
      </c>
      <c r="G155" s="314">
        <v>0</v>
      </c>
    </row>
    <row r="156" spans="1:7" x14ac:dyDescent="0.3">
      <c r="B156" s="305">
        <v>506</v>
      </c>
      <c r="C156" s="312" t="s">
        <v>106</v>
      </c>
      <c r="D156" s="294" t="s">
        <v>503</v>
      </c>
      <c r="E156" s="313">
        <v>0</v>
      </c>
      <c r="F156" s="314">
        <v>0</v>
      </c>
      <c r="G156" s="314">
        <v>0</v>
      </c>
    </row>
    <row r="157" spans="1:7" x14ac:dyDescent="0.3">
      <c r="B157" s="305">
        <v>507</v>
      </c>
      <c r="C157" s="312" t="s">
        <v>110</v>
      </c>
      <c r="D157" s="294" t="s">
        <v>504</v>
      </c>
      <c r="E157" s="313">
        <v>0</v>
      </c>
      <c r="F157" s="314">
        <v>0</v>
      </c>
      <c r="G157" s="314">
        <v>0</v>
      </c>
    </row>
    <row r="158" spans="1:7" x14ac:dyDescent="0.3">
      <c r="B158" s="305">
        <v>508</v>
      </c>
      <c r="C158" s="312" t="s">
        <v>108</v>
      </c>
      <c r="D158" s="294" t="s">
        <v>505</v>
      </c>
      <c r="E158" s="313">
        <v>0</v>
      </c>
      <c r="F158" s="314">
        <v>0</v>
      </c>
      <c r="G158" s="314">
        <v>0</v>
      </c>
    </row>
    <row r="159" spans="1:7" x14ac:dyDescent="0.3">
      <c r="B159" s="305">
        <v>509</v>
      </c>
      <c r="C159" s="312" t="s">
        <v>109</v>
      </c>
      <c r="D159" s="294" t="s">
        <v>506</v>
      </c>
      <c r="E159" s="313">
        <v>0</v>
      </c>
      <c r="F159" s="314">
        <v>0</v>
      </c>
      <c r="G159" s="314">
        <v>0</v>
      </c>
    </row>
    <row r="160" spans="1:7" x14ac:dyDescent="0.3">
      <c r="B160" s="305">
        <v>510</v>
      </c>
      <c r="C160" s="312" t="s">
        <v>111</v>
      </c>
      <c r="D160" s="294" t="s">
        <v>507</v>
      </c>
      <c r="E160" s="313">
        <v>0</v>
      </c>
      <c r="F160" s="314">
        <v>0</v>
      </c>
      <c r="G160" s="314">
        <v>0</v>
      </c>
    </row>
    <row r="161" spans="1:7" x14ac:dyDescent="0.3">
      <c r="A161" s="317">
        <v>511</v>
      </c>
      <c r="B161" s="305">
        <v>511</v>
      </c>
      <c r="C161" s="312" t="s">
        <v>114</v>
      </c>
      <c r="D161" s="294" t="s">
        <v>508</v>
      </c>
      <c r="E161" s="313">
        <v>535340</v>
      </c>
      <c r="F161" s="314">
        <v>14934000</v>
      </c>
      <c r="G161" s="314">
        <v>67931000</v>
      </c>
    </row>
    <row r="162" spans="1:7" x14ac:dyDescent="0.3">
      <c r="B162" s="305">
        <v>512</v>
      </c>
      <c r="C162" s="312" t="s">
        <v>128</v>
      </c>
      <c r="D162" s="294" t="s">
        <v>509</v>
      </c>
      <c r="E162" s="313">
        <v>0</v>
      </c>
      <c r="F162" s="314">
        <v>0</v>
      </c>
      <c r="G162" s="314">
        <v>0</v>
      </c>
    </row>
    <row r="163" spans="1:7" x14ac:dyDescent="0.3">
      <c r="B163" s="305">
        <v>513</v>
      </c>
      <c r="C163" s="312" t="s">
        <v>130</v>
      </c>
      <c r="D163" s="294" t="s">
        <v>510</v>
      </c>
      <c r="E163" s="313">
        <v>0</v>
      </c>
      <c r="F163" s="314">
        <v>0</v>
      </c>
      <c r="G163" s="314">
        <v>0</v>
      </c>
    </row>
    <row r="164" spans="1:7" x14ac:dyDescent="0.3">
      <c r="B164" s="305">
        <v>514</v>
      </c>
      <c r="C164" s="312" t="s">
        <v>131</v>
      </c>
      <c r="D164" s="294" t="s">
        <v>511</v>
      </c>
      <c r="E164" s="313">
        <v>0</v>
      </c>
      <c r="F164" s="314">
        <v>0</v>
      </c>
      <c r="G164" s="314">
        <v>0</v>
      </c>
    </row>
    <row r="165" spans="1:7" x14ac:dyDescent="0.3">
      <c r="B165" s="305">
        <v>515</v>
      </c>
      <c r="C165" s="312" t="s">
        <v>137</v>
      </c>
      <c r="D165" s="294" t="s">
        <v>512</v>
      </c>
      <c r="E165" s="313">
        <v>0</v>
      </c>
      <c r="F165" s="314">
        <v>0</v>
      </c>
      <c r="G165" s="314">
        <v>0</v>
      </c>
    </row>
    <row r="166" spans="1:7" x14ac:dyDescent="0.3">
      <c r="B166" s="305">
        <v>516</v>
      </c>
      <c r="C166" s="312" t="s">
        <v>138</v>
      </c>
      <c r="D166" s="294" t="s">
        <v>513</v>
      </c>
      <c r="E166" s="313">
        <v>0</v>
      </c>
      <c r="F166" s="314">
        <v>0</v>
      </c>
      <c r="G166" s="314">
        <v>0</v>
      </c>
    </row>
    <row r="167" spans="1:7" x14ac:dyDescent="0.3">
      <c r="B167" s="305">
        <v>517</v>
      </c>
      <c r="C167" s="312" t="s">
        <v>139</v>
      </c>
      <c r="D167" s="294" t="s">
        <v>514</v>
      </c>
      <c r="E167" s="313">
        <v>0</v>
      </c>
      <c r="F167" s="314">
        <v>0</v>
      </c>
      <c r="G167" s="314">
        <v>0</v>
      </c>
    </row>
    <row r="168" spans="1:7" x14ac:dyDescent="0.3">
      <c r="B168" s="305">
        <v>518</v>
      </c>
      <c r="C168" s="312" t="s">
        <v>140</v>
      </c>
      <c r="D168" s="294" t="s">
        <v>515</v>
      </c>
      <c r="E168" s="313">
        <v>0</v>
      </c>
      <c r="F168" s="314">
        <v>0</v>
      </c>
      <c r="G168" s="314">
        <v>0</v>
      </c>
    </row>
    <row r="169" spans="1:7" x14ac:dyDescent="0.3">
      <c r="B169" s="305">
        <v>519</v>
      </c>
      <c r="C169" s="312" t="s">
        <v>141</v>
      </c>
      <c r="D169" s="294" t="s">
        <v>516</v>
      </c>
      <c r="E169" s="313">
        <v>0</v>
      </c>
      <c r="F169" s="314">
        <v>0</v>
      </c>
      <c r="G169" s="314">
        <v>0</v>
      </c>
    </row>
    <row r="170" spans="1:7" x14ac:dyDescent="0.3">
      <c r="B170" s="305">
        <v>520</v>
      </c>
      <c r="C170" s="312" t="s">
        <v>142</v>
      </c>
      <c r="D170" s="294" t="s">
        <v>517</v>
      </c>
      <c r="E170" s="313">
        <v>0</v>
      </c>
      <c r="F170" s="314">
        <v>0</v>
      </c>
      <c r="G170" s="314">
        <v>0</v>
      </c>
    </row>
    <row r="171" spans="1:7" x14ac:dyDescent="0.3">
      <c r="B171" s="305">
        <v>521</v>
      </c>
      <c r="C171" s="312" t="s">
        <v>143</v>
      </c>
      <c r="D171" s="294" t="s">
        <v>518</v>
      </c>
      <c r="E171" s="313">
        <v>0</v>
      </c>
      <c r="F171" s="314">
        <v>0</v>
      </c>
      <c r="G171" s="314">
        <v>0</v>
      </c>
    </row>
    <row r="172" spans="1:7" x14ac:dyDescent="0.3">
      <c r="B172" s="305">
        <v>522</v>
      </c>
      <c r="C172" s="312" t="s">
        <v>144</v>
      </c>
      <c r="D172" s="294" t="s">
        <v>519</v>
      </c>
      <c r="E172" s="313">
        <v>0</v>
      </c>
      <c r="F172" s="314">
        <v>0</v>
      </c>
      <c r="G172" s="314">
        <v>0</v>
      </c>
    </row>
    <row r="173" spans="1:7" x14ac:dyDescent="0.3">
      <c r="B173" s="305">
        <v>523</v>
      </c>
      <c r="C173" s="312" t="s">
        <v>145</v>
      </c>
      <c r="D173" s="294" t="s">
        <v>520</v>
      </c>
      <c r="E173" s="313">
        <v>0</v>
      </c>
      <c r="F173" s="314">
        <v>0</v>
      </c>
      <c r="G173" s="314">
        <v>0</v>
      </c>
    </row>
    <row r="174" spans="1:7" x14ac:dyDescent="0.3">
      <c r="B174" s="305">
        <v>524</v>
      </c>
      <c r="C174" s="312" t="s">
        <v>146</v>
      </c>
      <c r="D174" s="294" t="s">
        <v>521</v>
      </c>
      <c r="E174" s="313">
        <v>0</v>
      </c>
      <c r="F174" s="314">
        <v>0</v>
      </c>
      <c r="G174" s="314">
        <v>0</v>
      </c>
    </row>
    <row r="175" spans="1:7" x14ac:dyDescent="0.3">
      <c r="B175" s="305">
        <v>525</v>
      </c>
      <c r="C175" s="312" t="s">
        <v>147</v>
      </c>
      <c r="D175" s="294" t="s">
        <v>522</v>
      </c>
      <c r="E175" s="313">
        <v>0</v>
      </c>
      <c r="F175" s="314">
        <v>0</v>
      </c>
      <c r="G175" s="314">
        <v>0</v>
      </c>
    </row>
    <row r="176" spans="1:7" x14ac:dyDescent="0.3">
      <c r="B176" s="305">
        <v>526</v>
      </c>
      <c r="C176" s="312" t="s">
        <v>148</v>
      </c>
      <c r="D176" s="294" t="s">
        <v>523</v>
      </c>
      <c r="E176" s="313">
        <v>0</v>
      </c>
      <c r="F176" s="314">
        <v>0</v>
      </c>
      <c r="G176" s="314">
        <v>0</v>
      </c>
    </row>
    <row r="177" spans="1:7" ht="28.8" x14ac:dyDescent="0.3">
      <c r="A177" s="317">
        <v>527</v>
      </c>
      <c r="B177" s="305">
        <v>527</v>
      </c>
      <c r="C177" s="312" t="s">
        <v>149</v>
      </c>
      <c r="D177" s="294" t="s">
        <v>524</v>
      </c>
      <c r="E177" s="313">
        <v>480474</v>
      </c>
      <c r="F177" s="314">
        <v>474000</v>
      </c>
      <c r="G177" s="314">
        <v>80493000</v>
      </c>
    </row>
    <row r="178" spans="1:7" x14ac:dyDescent="0.3">
      <c r="B178" s="305">
        <v>528</v>
      </c>
      <c r="C178" s="312" t="s">
        <v>132</v>
      </c>
      <c r="D178" s="294" t="s">
        <v>525</v>
      </c>
      <c r="E178" s="313">
        <v>0</v>
      </c>
      <c r="F178" s="314">
        <v>0</v>
      </c>
      <c r="G178" s="314">
        <v>0</v>
      </c>
    </row>
    <row r="179" spans="1:7" x14ac:dyDescent="0.3">
      <c r="B179" s="305">
        <v>529</v>
      </c>
      <c r="C179" s="312" t="s">
        <v>133</v>
      </c>
      <c r="D179" s="294" t="s">
        <v>526</v>
      </c>
      <c r="E179" s="313">
        <v>0</v>
      </c>
      <c r="F179" s="314">
        <v>0</v>
      </c>
      <c r="G179" s="314">
        <v>0</v>
      </c>
    </row>
    <row r="180" spans="1:7" ht="28.8" x14ac:dyDescent="0.3">
      <c r="B180" s="305">
        <v>530</v>
      </c>
      <c r="C180" s="312" t="s">
        <v>134</v>
      </c>
      <c r="D180" s="294" t="s">
        <v>527</v>
      </c>
      <c r="E180" s="313">
        <v>0</v>
      </c>
      <c r="F180" s="314">
        <v>0</v>
      </c>
      <c r="G180" s="314">
        <v>0</v>
      </c>
    </row>
    <row r="181" spans="1:7" ht="28.8" x14ac:dyDescent="0.3">
      <c r="B181" s="305">
        <v>531</v>
      </c>
      <c r="C181" s="312" t="s">
        <v>135</v>
      </c>
      <c r="D181" s="294" t="s">
        <v>528</v>
      </c>
      <c r="E181" s="313">
        <v>0</v>
      </c>
      <c r="F181" s="314">
        <v>0</v>
      </c>
      <c r="G181" s="314">
        <v>0</v>
      </c>
    </row>
    <row r="182" spans="1:7" x14ac:dyDescent="0.3">
      <c r="B182" s="305">
        <v>532</v>
      </c>
      <c r="C182" s="312" t="s">
        <v>107</v>
      </c>
      <c r="D182" s="294" t="s">
        <v>529</v>
      </c>
      <c r="E182" s="313">
        <v>0</v>
      </c>
      <c r="F182" s="314">
        <v>0</v>
      </c>
      <c r="G182" s="314">
        <v>0</v>
      </c>
    </row>
    <row r="183" spans="1:7" x14ac:dyDescent="0.3">
      <c r="B183" s="305">
        <v>533</v>
      </c>
      <c r="C183" s="312" t="s">
        <v>278</v>
      </c>
      <c r="D183" s="294" t="s">
        <v>530</v>
      </c>
      <c r="E183" s="313">
        <v>0</v>
      </c>
      <c r="F183" s="314">
        <v>0</v>
      </c>
      <c r="G183" s="314">
        <v>0</v>
      </c>
    </row>
    <row r="184" spans="1:7" ht="28.8" x14ac:dyDescent="0.3">
      <c r="B184" s="305">
        <v>534</v>
      </c>
      <c r="C184" s="312" t="s">
        <v>136</v>
      </c>
      <c r="D184" s="294" t="s">
        <v>531</v>
      </c>
      <c r="E184" s="313">
        <v>0</v>
      </c>
      <c r="F184" s="314">
        <v>0</v>
      </c>
      <c r="G184" s="314">
        <v>0</v>
      </c>
    </row>
    <row r="185" spans="1:7" x14ac:dyDescent="0.3">
      <c r="B185" s="305">
        <v>535</v>
      </c>
      <c r="C185" s="312" t="s">
        <v>279</v>
      </c>
      <c r="D185" s="294" t="s">
        <v>532</v>
      </c>
      <c r="E185" s="313">
        <v>0</v>
      </c>
      <c r="F185" s="314">
        <v>0</v>
      </c>
      <c r="G185" s="314">
        <v>0</v>
      </c>
    </row>
    <row r="186" spans="1:7" x14ac:dyDescent="0.3">
      <c r="B186" s="305">
        <v>536</v>
      </c>
      <c r="C186" s="312" t="s">
        <v>280</v>
      </c>
      <c r="D186" s="294" t="s">
        <v>533</v>
      </c>
      <c r="E186" s="313">
        <v>0</v>
      </c>
      <c r="F186" s="314">
        <v>0</v>
      </c>
      <c r="G186" s="314">
        <v>0</v>
      </c>
    </row>
    <row r="187" spans="1:7" ht="28.8" x14ac:dyDescent="0.3">
      <c r="B187" s="324">
        <v>537</v>
      </c>
      <c r="C187" s="325" t="s">
        <v>281</v>
      </c>
      <c r="D187" s="326" t="s">
        <v>534</v>
      </c>
      <c r="E187" s="313">
        <v>0</v>
      </c>
      <c r="F187" s="314">
        <v>0</v>
      </c>
      <c r="G187" s="314">
        <v>0</v>
      </c>
    </row>
    <row r="188" spans="1:7" ht="43.2" x14ac:dyDescent="0.3">
      <c r="B188" s="324">
        <v>538</v>
      </c>
      <c r="C188" s="325" t="s">
        <v>282</v>
      </c>
      <c r="D188" s="326" t="s">
        <v>535</v>
      </c>
      <c r="E188" s="313">
        <v>0</v>
      </c>
      <c r="F188" s="314">
        <v>0</v>
      </c>
      <c r="G188" s="314">
        <v>0</v>
      </c>
    </row>
    <row r="189" spans="1:7" s="321" customFormat="1" ht="28.8" x14ac:dyDescent="0.3">
      <c r="A189" s="318"/>
      <c r="B189" s="327">
        <v>539</v>
      </c>
      <c r="C189" s="328" t="s">
        <v>29</v>
      </c>
      <c r="D189" s="329" t="s">
        <v>536</v>
      </c>
      <c r="E189" s="322">
        <v>0</v>
      </c>
      <c r="F189" s="323">
        <v>0</v>
      </c>
      <c r="G189" s="323">
        <v>0</v>
      </c>
    </row>
    <row r="190" spans="1:7" ht="28.8" x14ac:dyDescent="0.3">
      <c r="B190" s="324">
        <v>540</v>
      </c>
      <c r="C190" s="325" t="s">
        <v>23</v>
      </c>
      <c r="D190" s="326" t="s">
        <v>537</v>
      </c>
      <c r="E190" s="313">
        <v>0</v>
      </c>
      <c r="F190" s="314">
        <v>0</v>
      </c>
      <c r="G190" s="314">
        <v>0</v>
      </c>
    </row>
    <row r="191" spans="1:7" ht="28.8" x14ac:dyDescent="0.3">
      <c r="B191" s="324">
        <v>541</v>
      </c>
      <c r="C191" s="325" t="s">
        <v>27</v>
      </c>
      <c r="D191" s="326" t="s">
        <v>538</v>
      </c>
      <c r="E191" s="313">
        <v>0</v>
      </c>
      <c r="F191" s="314">
        <v>0</v>
      </c>
      <c r="G191" s="314">
        <v>0</v>
      </c>
    </row>
    <row r="192" spans="1:7" ht="28.8" x14ac:dyDescent="0.3">
      <c r="B192" s="324">
        <v>542</v>
      </c>
      <c r="C192" s="325" t="s">
        <v>24</v>
      </c>
      <c r="D192" s="326" t="s">
        <v>539</v>
      </c>
      <c r="E192" s="313">
        <v>0</v>
      </c>
      <c r="F192" s="314">
        <v>0</v>
      </c>
      <c r="G192" s="314">
        <v>0</v>
      </c>
    </row>
    <row r="193" spans="1:7" ht="43.2" x14ac:dyDescent="0.3">
      <c r="B193" s="324">
        <v>543</v>
      </c>
      <c r="C193" s="330" t="s">
        <v>28</v>
      </c>
      <c r="D193" s="326" t="s">
        <v>540</v>
      </c>
      <c r="E193" s="313">
        <v>0</v>
      </c>
      <c r="F193" s="314">
        <v>0</v>
      </c>
      <c r="G193" s="314">
        <v>0</v>
      </c>
    </row>
    <row r="194" spans="1:7" x14ac:dyDescent="0.3">
      <c r="B194" s="324">
        <v>544</v>
      </c>
      <c r="C194" s="330" t="s">
        <v>30</v>
      </c>
      <c r="D194" s="326" t="s">
        <v>541</v>
      </c>
      <c r="E194" s="313">
        <v>0</v>
      </c>
      <c r="F194" s="314">
        <v>0</v>
      </c>
      <c r="G194" s="314">
        <v>0</v>
      </c>
    </row>
    <row r="195" spans="1:7" ht="28.8" x14ac:dyDescent="0.3">
      <c r="B195" s="324">
        <v>545</v>
      </c>
      <c r="C195" s="330" t="s">
        <v>31</v>
      </c>
      <c r="D195" s="326" t="s">
        <v>542</v>
      </c>
      <c r="E195" s="313">
        <v>0</v>
      </c>
      <c r="F195" s="314">
        <v>0</v>
      </c>
      <c r="G195" s="314">
        <v>0</v>
      </c>
    </row>
    <row r="196" spans="1:7" x14ac:dyDescent="0.3">
      <c r="B196" s="324">
        <v>546</v>
      </c>
      <c r="C196" s="330" t="s">
        <v>283</v>
      </c>
      <c r="D196" s="326" t="s">
        <v>543</v>
      </c>
      <c r="E196" s="313">
        <v>0</v>
      </c>
      <c r="F196" s="314">
        <v>0</v>
      </c>
      <c r="G196" s="314">
        <v>0</v>
      </c>
    </row>
    <row r="197" spans="1:7" ht="86.4" x14ac:dyDescent="0.3">
      <c r="A197" s="317">
        <v>547</v>
      </c>
      <c r="B197" s="324">
        <v>547</v>
      </c>
      <c r="C197" s="330" t="s">
        <v>284</v>
      </c>
      <c r="D197" s="326" t="s">
        <v>544</v>
      </c>
      <c r="E197" s="313">
        <v>2</v>
      </c>
      <c r="F197" s="314">
        <v>2</v>
      </c>
      <c r="G197" s="314">
        <v>2</v>
      </c>
    </row>
    <row r="198" spans="1:7" x14ac:dyDescent="0.3">
      <c r="B198" s="305">
        <v>993</v>
      </c>
      <c r="C198" s="312" t="s">
        <v>285</v>
      </c>
      <c r="D198" s="294" t="s">
        <v>545</v>
      </c>
      <c r="E198" s="331">
        <v>0</v>
      </c>
      <c r="F198" s="332">
        <v>0</v>
      </c>
      <c r="G198" s="332">
        <v>0</v>
      </c>
    </row>
    <row r="199" spans="1:7" x14ac:dyDescent="0.3">
      <c r="B199" s="305">
        <v>994</v>
      </c>
      <c r="C199" s="312" t="s">
        <v>286</v>
      </c>
      <c r="D199" s="294" t="s">
        <v>546</v>
      </c>
      <c r="E199" s="331">
        <v>0</v>
      </c>
      <c r="F199" s="332">
        <v>0</v>
      </c>
      <c r="G199" s="332">
        <v>0</v>
      </c>
    </row>
    <row r="200" spans="1:7" s="321" customFormat="1" x14ac:dyDescent="0.3">
      <c r="A200" s="321">
        <v>995</v>
      </c>
      <c r="B200" s="319">
        <v>995</v>
      </c>
      <c r="C200" s="320" t="s">
        <v>287</v>
      </c>
      <c r="D200" s="321" t="s">
        <v>547</v>
      </c>
      <c r="E200" s="333">
        <v>0.09</v>
      </c>
      <c r="F200" s="334">
        <v>0</v>
      </c>
      <c r="G200" s="334">
        <v>0</v>
      </c>
    </row>
    <row r="201" spans="1:7" s="321" customFormat="1" x14ac:dyDescent="0.3">
      <c r="A201" s="321">
        <v>996</v>
      </c>
      <c r="B201" s="319">
        <v>996</v>
      </c>
      <c r="C201" s="320" t="s">
        <v>288</v>
      </c>
      <c r="D201" s="321" t="s">
        <v>548</v>
      </c>
      <c r="E201" s="333">
        <v>0</v>
      </c>
      <c r="F201" s="334">
        <v>0</v>
      </c>
      <c r="G201" s="334">
        <v>0</v>
      </c>
    </row>
    <row r="202" spans="1:7" s="321" customFormat="1" x14ac:dyDescent="0.3">
      <c r="A202" s="321">
        <v>998</v>
      </c>
      <c r="B202" s="319">
        <v>998</v>
      </c>
      <c r="C202" s="320" t="s">
        <v>152</v>
      </c>
      <c r="D202" s="321" t="s">
        <v>549</v>
      </c>
      <c r="E202" s="333">
        <v>60</v>
      </c>
      <c r="F202" s="334">
        <v>60</v>
      </c>
      <c r="G202" s="334">
        <v>60</v>
      </c>
    </row>
    <row r="203" spans="1:7" s="321" customFormat="1" x14ac:dyDescent="0.3">
      <c r="A203" s="321">
        <v>999</v>
      </c>
      <c r="B203" s="321">
        <v>999</v>
      </c>
      <c r="C203" s="320" t="s">
        <v>153</v>
      </c>
      <c r="D203" s="321" t="s">
        <v>550</v>
      </c>
      <c r="E203" s="335">
        <v>601754</v>
      </c>
      <c r="F203" s="336">
        <v>601757</v>
      </c>
      <c r="G203" s="336">
        <v>601758</v>
      </c>
    </row>
    <row r="204" spans="1:7" ht="66.599999999999994" x14ac:dyDescent="0.3">
      <c r="B204" s="324">
        <v>551</v>
      </c>
      <c r="C204" s="337" t="s">
        <v>322</v>
      </c>
      <c r="D204" s="326" t="s">
        <v>551</v>
      </c>
      <c r="E204" s="313">
        <v>0</v>
      </c>
      <c r="F204" s="314">
        <v>0</v>
      </c>
      <c r="G204" s="314">
        <v>0</v>
      </c>
    </row>
    <row r="205" spans="1:7" s="321" customFormat="1" ht="28.8" x14ac:dyDescent="0.3">
      <c r="A205" s="318">
        <v>577</v>
      </c>
      <c r="B205" s="327">
        <v>577</v>
      </c>
      <c r="C205" s="338" t="s">
        <v>323</v>
      </c>
      <c r="D205" s="321" t="s">
        <v>552</v>
      </c>
      <c r="E205" s="322">
        <v>1</v>
      </c>
      <c r="F205" s="323">
        <v>2</v>
      </c>
      <c r="G205" s="323">
        <v>2</v>
      </c>
    </row>
    <row r="206" spans="1:7" x14ac:dyDescent="0.3">
      <c r="A206" s="317">
        <v>580</v>
      </c>
      <c r="B206" s="324">
        <v>580</v>
      </c>
      <c r="C206" s="294" t="s">
        <v>324</v>
      </c>
      <c r="D206" s="294" t="s">
        <v>553</v>
      </c>
      <c r="E206" s="313">
        <v>0</v>
      </c>
      <c r="F206" s="314">
        <v>0</v>
      </c>
      <c r="G206" s="314">
        <v>0</v>
      </c>
    </row>
    <row r="207" spans="1:7" x14ac:dyDescent="0.3">
      <c r="A207" s="339">
        <v>581</v>
      </c>
      <c r="B207" s="324">
        <v>581</v>
      </c>
      <c r="C207" s="294" t="s">
        <v>325</v>
      </c>
      <c r="D207" s="294" t="s">
        <v>554</v>
      </c>
      <c r="E207" s="313">
        <v>0</v>
      </c>
      <c r="F207" s="314">
        <v>0</v>
      </c>
      <c r="G207" s="314">
        <v>0</v>
      </c>
    </row>
    <row r="208" spans="1:7" x14ac:dyDescent="0.3">
      <c r="A208" s="317">
        <v>591</v>
      </c>
      <c r="C208" s="325" t="s">
        <v>317</v>
      </c>
      <c r="D208" s="294"/>
      <c r="E208" s="313">
        <v>26647052</v>
      </c>
      <c r="F208" s="314">
        <v>579640000</v>
      </c>
      <c r="G208" s="314">
        <v>569452000</v>
      </c>
    </row>
    <row r="209" spans="1:7" x14ac:dyDescent="0.3">
      <c r="A209" s="317">
        <v>592</v>
      </c>
      <c r="C209" s="340" t="s">
        <v>318</v>
      </c>
      <c r="D209" s="294"/>
      <c r="E209" s="313">
        <v>767843</v>
      </c>
      <c r="F209" s="314">
        <v>-19208000</v>
      </c>
      <c r="G209" s="314">
        <v>-26185000</v>
      </c>
    </row>
    <row r="210" spans="1:7" x14ac:dyDescent="0.3">
      <c r="C210" s="294" t="s">
        <v>332</v>
      </c>
      <c r="D210" s="294"/>
      <c r="E210" s="313"/>
      <c r="F210" s="314"/>
      <c r="G210" s="314"/>
    </row>
    <row r="211" spans="1:7" s="321" customFormat="1" ht="100.8" x14ac:dyDescent="0.3">
      <c r="A211" s="341"/>
      <c r="B211" s="342">
        <v>600</v>
      </c>
      <c r="C211" s="343" t="s">
        <v>330</v>
      </c>
      <c r="E211" s="322">
        <v>0</v>
      </c>
      <c r="F211" s="323">
        <v>0</v>
      </c>
      <c r="G211" s="323">
        <v>0</v>
      </c>
    </row>
    <row r="212" spans="1:7" ht="158.4" x14ac:dyDescent="0.3">
      <c r="B212" s="344">
        <v>601</v>
      </c>
      <c r="C212" s="345" t="s">
        <v>331</v>
      </c>
      <c r="D212" s="294"/>
      <c r="E212" s="313">
        <v>0</v>
      </c>
      <c r="F212" s="314">
        <v>0</v>
      </c>
      <c r="G212" s="314">
        <v>0</v>
      </c>
    </row>
    <row r="213" spans="1:7" ht="158.4" x14ac:dyDescent="0.3">
      <c r="A213" s="346">
        <v>603</v>
      </c>
      <c r="B213" s="294">
        <v>603</v>
      </c>
      <c r="C213" s="347" t="s">
        <v>346</v>
      </c>
      <c r="D213" s="294"/>
      <c r="E213" s="322">
        <v>1</v>
      </c>
      <c r="F213" s="323">
        <v>1</v>
      </c>
      <c r="G213" s="323">
        <v>1</v>
      </c>
    </row>
    <row r="214" spans="1:7" ht="115.2" x14ac:dyDescent="0.3">
      <c r="A214" s="346"/>
      <c r="B214" s="294">
        <v>604</v>
      </c>
      <c r="C214" s="347" t="s">
        <v>347</v>
      </c>
      <c r="D214" s="294"/>
      <c r="E214" s="322">
        <v>0</v>
      </c>
      <c r="F214" s="323">
        <v>0</v>
      </c>
      <c r="G214" s="323">
        <v>0</v>
      </c>
    </row>
    <row r="215" spans="1:7" ht="28.8" x14ac:dyDescent="0.3">
      <c r="A215" s="346">
        <v>605</v>
      </c>
      <c r="B215" s="294">
        <v>605</v>
      </c>
      <c r="C215" s="347" t="s">
        <v>348</v>
      </c>
      <c r="D215" s="294"/>
      <c r="E215" s="322">
        <v>1</v>
      </c>
      <c r="F215" s="323">
        <v>1</v>
      </c>
      <c r="G215" s="323">
        <v>1</v>
      </c>
    </row>
    <row r="216" spans="1:7" x14ac:dyDescent="0.3">
      <c r="A216" s="348">
        <v>607</v>
      </c>
      <c r="B216" s="294">
        <v>607</v>
      </c>
      <c r="C216" s="347" t="s">
        <v>334</v>
      </c>
      <c r="D216" s="294"/>
      <c r="E216" s="322">
        <v>0</v>
      </c>
      <c r="F216" s="323">
        <v>0</v>
      </c>
      <c r="G216" s="323">
        <v>0</v>
      </c>
    </row>
    <row r="217" spans="1:7" x14ac:dyDescent="0.3">
      <c r="A217" s="348">
        <v>608</v>
      </c>
      <c r="B217" s="294">
        <v>608</v>
      </c>
      <c r="C217" s="347" t="s">
        <v>335</v>
      </c>
      <c r="D217" s="294"/>
      <c r="E217" s="322">
        <v>0</v>
      </c>
      <c r="F217" s="323">
        <v>0</v>
      </c>
      <c r="G217" s="323">
        <v>0</v>
      </c>
    </row>
    <row r="218" spans="1:7" ht="28.8" x14ac:dyDescent="0.3">
      <c r="A218" s="348">
        <v>609</v>
      </c>
      <c r="B218" s="294">
        <v>609</v>
      </c>
      <c r="C218" s="347" t="s">
        <v>558</v>
      </c>
      <c r="D218" s="294"/>
      <c r="E218" s="349">
        <v>0</v>
      </c>
      <c r="F218" s="350">
        <v>0</v>
      </c>
      <c r="G218" s="350">
        <v>0</v>
      </c>
    </row>
    <row r="219" spans="1:7" x14ac:dyDescent="0.3">
      <c r="A219" s="348">
        <v>610</v>
      </c>
      <c r="B219" s="294">
        <v>610</v>
      </c>
      <c r="C219" s="347" t="s">
        <v>337</v>
      </c>
      <c r="D219" s="294"/>
      <c r="E219" s="322">
        <v>0</v>
      </c>
      <c r="F219" s="323">
        <v>0</v>
      </c>
      <c r="G219" s="323">
        <v>0</v>
      </c>
    </row>
    <row r="220" spans="1:7" x14ac:dyDescent="0.3">
      <c r="A220" s="348">
        <v>611</v>
      </c>
      <c r="B220" s="294">
        <v>611</v>
      </c>
      <c r="C220" s="347" t="s">
        <v>338</v>
      </c>
      <c r="D220" s="294"/>
      <c r="E220" s="322">
        <v>0</v>
      </c>
      <c r="F220" s="323">
        <v>0</v>
      </c>
      <c r="G220" s="323">
        <v>0</v>
      </c>
    </row>
    <row r="221" spans="1:7" ht="28.8" x14ac:dyDescent="0.3">
      <c r="A221" s="348">
        <v>612</v>
      </c>
      <c r="B221" s="294">
        <v>612</v>
      </c>
      <c r="C221" s="347" t="s">
        <v>559</v>
      </c>
      <c r="D221" s="294"/>
      <c r="E221" s="322">
        <v>0</v>
      </c>
      <c r="F221" s="323">
        <v>0</v>
      </c>
      <c r="G221" s="323">
        <v>0</v>
      </c>
    </row>
    <row r="222" spans="1:7" x14ac:dyDescent="0.3">
      <c r="A222" s="348">
        <v>613</v>
      </c>
      <c r="B222" s="294">
        <v>613</v>
      </c>
      <c r="C222" s="347" t="s">
        <v>339</v>
      </c>
      <c r="D222" s="294"/>
      <c r="E222" s="322">
        <v>0</v>
      </c>
      <c r="F222" s="323">
        <v>0</v>
      </c>
      <c r="G222" s="323">
        <v>0</v>
      </c>
    </row>
    <row r="223" spans="1:7" x14ac:dyDescent="0.3">
      <c r="A223" s="348">
        <v>614</v>
      </c>
      <c r="B223" s="294">
        <v>614</v>
      </c>
      <c r="C223" s="347" t="s">
        <v>340</v>
      </c>
      <c r="D223" s="294"/>
      <c r="E223" s="322">
        <v>0</v>
      </c>
      <c r="F223" s="323">
        <v>0</v>
      </c>
      <c r="G223" s="323">
        <v>0</v>
      </c>
    </row>
    <row r="224" spans="1:7" ht="28.8" x14ac:dyDescent="0.3">
      <c r="A224" s="348">
        <v>615</v>
      </c>
      <c r="B224" s="294">
        <v>615</v>
      </c>
      <c r="C224" s="347" t="s">
        <v>555</v>
      </c>
      <c r="D224" s="294"/>
      <c r="E224" s="322">
        <v>0</v>
      </c>
      <c r="F224" s="323">
        <v>0</v>
      </c>
      <c r="G224" s="323">
        <v>0</v>
      </c>
    </row>
    <row r="225" spans="1:7" x14ac:dyDescent="0.3">
      <c r="A225" s="348">
        <v>616</v>
      </c>
      <c r="B225" s="294">
        <v>616</v>
      </c>
      <c r="C225" s="347" t="s">
        <v>341</v>
      </c>
      <c r="D225" s="294"/>
      <c r="E225" s="322">
        <v>0</v>
      </c>
      <c r="F225" s="323">
        <v>0</v>
      </c>
      <c r="G225" s="323">
        <v>0</v>
      </c>
    </row>
    <row r="226" spans="1:7" x14ac:dyDescent="0.3">
      <c r="A226" s="348">
        <v>617</v>
      </c>
      <c r="B226" s="294">
        <v>617</v>
      </c>
      <c r="C226" s="347" t="s">
        <v>342</v>
      </c>
      <c r="D226" s="294"/>
      <c r="E226" s="322">
        <v>0</v>
      </c>
      <c r="F226" s="323">
        <v>0</v>
      </c>
      <c r="G226" s="323">
        <v>0</v>
      </c>
    </row>
    <row r="227" spans="1:7" ht="28.8" x14ac:dyDescent="0.3">
      <c r="A227" s="351">
        <v>618</v>
      </c>
      <c r="B227" s="294">
        <v>618</v>
      </c>
      <c r="C227" s="347" t="s">
        <v>556</v>
      </c>
      <c r="D227" s="294"/>
      <c r="E227" s="322">
        <v>0</v>
      </c>
      <c r="F227" s="323">
        <v>0</v>
      </c>
      <c r="G227" s="323">
        <v>0</v>
      </c>
    </row>
    <row r="228" spans="1:7" ht="43.2" x14ac:dyDescent="0.3">
      <c r="A228" s="352">
        <v>620</v>
      </c>
      <c r="B228" s="294">
        <v>620</v>
      </c>
      <c r="C228" s="347" t="s">
        <v>345</v>
      </c>
      <c r="D228" s="294"/>
      <c r="E228" s="322">
        <v>2</v>
      </c>
      <c r="F228" s="323">
        <v>2</v>
      </c>
      <c r="G228" s="323">
        <v>2</v>
      </c>
    </row>
    <row r="229" spans="1:7" x14ac:dyDescent="0.3">
      <c r="A229" s="294">
        <v>622</v>
      </c>
      <c r="B229" s="353">
        <v>622</v>
      </c>
      <c r="C229" s="354" t="s">
        <v>562</v>
      </c>
      <c r="D229" s="294"/>
      <c r="E229" s="322">
        <v>0</v>
      </c>
      <c r="F229" s="323">
        <v>0</v>
      </c>
      <c r="G229" s="323">
        <v>0</v>
      </c>
    </row>
    <row r="230" spans="1:7" ht="100.8" x14ac:dyDescent="0.3">
      <c r="A230" s="294">
        <v>625</v>
      </c>
      <c r="B230" s="355">
        <v>625</v>
      </c>
      <c r="C230" s="356" t="s">
        <v>577</v>
      </c>
      <c r="D230" s="294"/>
      <c r="E230" s="322">
        <v>1</v>
      </c>
      <c r="F230" s="323">
        <v>1</v>
      </c>
      <c r="G230" s="323">
        <v>1</v>
      </c>
    </row>
    <row r="231" spans="1:7" x14ac:dyDescent="0.3">
      <c r="D231" s="294"/>
      <c r="E231" s="294"/>
    </row>
    <row r="232" spans="1:7" x14ac:dyDescent="0.3">
      <c r="D232" s="294"/>
      <c r="E232" s="294"/>
    </row>
    <row r="233" spans="1:7" x14ac:dyDescent="0.3">
      <c r="D233" s="294"/>
      <c r="E233" s="294"/>
    </row>
    <row r="234" spans="1:7" x14ac:dyDescent="0.3">
      <c r="D234" s="294"/>
      <c r="E234" s="294"/>
    </row>
    <row r="235" spans="1:7" x14ac:dyDescent="0.3">
      <c r="D235" s="294"/>
      <c r="E235" s="357">
        <v>242842140.09</v>
      </c>
      <c r="F235" s="357">
        <v>4371569826</v>
      </c>
      <c r="G235" s="357">
        <v>11453408827</v>
      </c>
    </row>
    <row r="236" spans="1:7" x14ac:dyDescent="0.3">
      <c r="D236" s="294"/>
      <c r="E236" s="358">
        <v>242842140</v>
      </c>
      <c r="F236" s="358">
        <v>4371569826</v>
      </c>
      <c r="G236" s="358">
        <v>11453408827</v>
      </c>
    </row>
    <row r="237" spans="1:7" x14ac:dyDescent="0.3">
      <c r="D237" s="294"/>
      <c r="E237" s="359">
        <v>9.0000003576278687E-2</v>
      </c>
      <c r="F237" s="359">
        <v>0</v>
      </c>
      <c r="G237" s="359">
        <v>0</v>
      </c>
    </row>
    <row r="238" spans="1:7" x14ac:dyDescent="0.3">
      <c r="D238" s="294"/>
      <c r="E238" s="222"/>
      <c r="F238" s="222"/>
      <c r="G238" s="222"/>
    </row>
    <row r="239" spans="1:7" x14ac:dyDescent="0.3">
      <c r="D239" s="294"/>
      <c r="E239" s="357"/>
      <c r="F239" s="357"/>
      <c r="G239" s="357"/>
    </row>
    <row r="240" spans="1:7" x14ac:dyDescent="0.3">
      <c r="D240" s="294"/>
      <c r="E240" s="294"/>
    </row>
    <row r="241" s="294" customFormat="1" x14ac:dyDescent="0.3"/>
    <row r="242" s="294" customFormat="1" x14ac:dyDescent="0.3"/>
    <row r="243" s="294" customFormat="1" x14ac:dyDescent="0.3"/>
    <row r="244" s="294" customFormat="1" x14ac:dyDescent="0.3"/>
    <row r="245" s="294" customFormat="1" ht="28.2" customHeight="1" x14ac:dyDescent="0.3"/>
    <row r="246" s="294" customFormat="1" x14ac:dyDescent="0.3"/>
    <row r="247" s="294" customFormat="1" ht="39" customHeight="1" x14ac:dyDescent="0.3"/>
    <row r="248" s="294" customFormat="1" x14ac:dyDescent="0.3"/>
    <row r="249" s="294" customFormat="1" x14ac:dyDescent="0.3"/>
    <row r="250" s="294" customFormat="1" x14ac:dyDescent="0.3"/>
    <row r="251" s="294" customFormat="1" x14ac:dyDescent="0.3"/>
    <row r="252" s="294" customFormat="1" x14ac:dyDescent="0.3"/>
    <row r="253" s="294" customFormat="1" ht="37.950000000000003" customHeight="1" x14ac:dyDescent="0.3"/>
    <row r="254" s="294" customFormat="1" x14ac:dyDescent="0.3"/>
    <row r="255" s="294" customFormat="1" x14ac:dyDescent="0.3"/>
    <row r="256" s="294" customFormat="1" x14ac:dyDescent="0.3"/>
    <row r="257" spans="4:5" x14ac:dyDescent="0.3">
      <c r="D257" s="294"/>
      <c r="E257" s="294"/>
    </row>
    <row r="258" spans="4:5" x14ac:dyDescent="0.3">
      <c r="D258" s="294"/>
      <c r="E258" s="294"/>
    </row>
    <row r="274" spans="1:1" x14ac:dyDescent="0.3">
      <c r="A274" s="360"/>
    </row>
    <row r="275" spans="1:1" x14ac:dyDescent="0.3">
      <c r="A275" s="360"/>
    </row>
    <row r="276" spans="1:1" x14ac:dyDescent="0.3">
      <c r="A276" s="360"/>
    </row>
    <row r="277" spans="1:1" x14ac:dyDescent="0.3">
      <c r="A277" s="360"/>
    </row>
    <row r="278" spans="1:1" x14ac:dyDescent="0.3">
      <c r="A278" s="360"/>
    </row>
    <row r="280" spans="1:1" x14ac:dyDescent="0.3">
      <c r="A280" s="360"/>
    </row>
    <row r="281" spans="1:1" x14ac:dyDescent="0.3">
      <c r="A281" s="360"/>
    </row>
    <row r="282" spans="1:1" x14ac:dyDescent="0.3">
      <c r="A282" s="360"/>
    </row>
    <row r="283" spans="1:1" x14ac:dyDescent="0.3">
      <c r="A283" s="360"/>
    </row>
    <row r="284" spans="1:1" x14ac:dyDescent="0.3">
      <c r="A284" s="360"/>
    </row>
    <row r="285" spans="1:1" x14ac:dyDescent="0.3">
      <c r="A285" s="360"/>
    </row>
    <row r="286" spans="1:1" x14ac:dyDescent="0.3">
      <c r="A286" s="360"/>
    </row>
    <row r="287" spans="1:1" x14ac:dyDescent="0.3">
      <c r="A287" s="360"/>
    </row>
    <row r="288" spans="1:1" x14ac:dyDescent="0.3">
      <c r="A288" s="360"/>
    </row>
    <row r="289" spans="1:1" x14ac:dyDescent="0.3">
      <c r="A289" s="360"/>
    </row>
    <row r="290" spans="1:1" x14ac:dyDescent="0.3">
      <c r="A290" s="360"/>
    </row>
    <row r="295" spans="1:1" x14ac:dyDescent="0.3">
      <c r="A295" s="360"/>
    </row>
    <row r="296" spans="1:1" x14ac:dyDescent="0.3">
      <c r="A296" s="360"/>
    </row>
    <row r="297" spans="1:1" x14ac:dyDescent="0.3">
      <c r="A297" s="360"/>
    </row>
    <row r="298" spans="1:1" x14ac:dyDescent="0.3">
      <c r="A298" s="360"/>
    </row>
    <row r="299" spans="1:1" x14ac:dyDescent="0.3">
      <c r="A299" s="360"/>
    </row>
    <row r="300" spans="1:1" x14ac:dyDescent="0.3">
      <c r="A300" s="360"/>
    </row>
    <row r="301" spans="1:1" x14ac:dyDescent="0.3">
      <c r="A301" s="360"/>
    </row>
    <row r="302" spans="1:1" x14ac:dyDescent="0.3">
      <c r="A302" s="360"/>
    </row>
    <row r="303" spans="1:1" x14ac:dyDescent="0.3">
      <c r="A303" s="360"/>
    </row>
    <row r="304" spans="1:1" x14ac:dyDescent="0.3">
      <c r="A304" s="360"/>
    </row>
    <row r="310" spans="1:1" x14ac:dyDescent="0.3">
      <c r="A310" s="360"/>
    </row>
    <row r="311" spans="1:1" x14ac:dyDescent="0.3">
      <c r="A311" s="360"/>
    </row>
    <row r="312" spans="1:1" x14ac:dyDescent="0.3">
      <c r="A312" s="360"/>
    </row>
    <row r="315" spans="1:1" x14ac:dyDescent="0.3">
      <c r="A315" s="360"/>
    </row>
    <row r="317" spans="1:1" x14ac:dyDescent="0.3">
      <c r="A317" s="360"/>
    </row>
    <row r="318" spans="1:1" x14ac:dyDescent="0.3">
      <c r="A318" s="360"/>
    </row>
    <row r="319" spans="1:1" x14ac:dyDescent="0.3">
      <c r="A319" s="360"/>
    </row>
    <row r="320" spans="1:1" x14ac:dyDescent="0.3">
      <c r="A320" s="360"/>
    </row>
    <row r="321" spans="1:1" x14ac:dyDescent="0.3">
      <c r="A321" s="360"/>
    </row>
    <row r="322" spans="1:1" x14ac:dyDescent="0.3">
      <c r="A322" s="360"/>
    </row>
    <row r="323" spans="1:1" x14ac:dyDescent="0.3">
      <c r="A323" s="360"/>
    </row>
    <row r="324" spans="1:1" x14ac:dyDescent="0.3">
      <c r="A324" s="360"/>
    </row>
    <row r="325" spans="1:1" x14ac:dyDescent="0.3">
      <c r="A325" s="360"/>
    </row>
    <row r="326" spans="1:1" x14ac:dyDescent="0.3">
      <c r="A326" s="360"/>
    </row>
    <row r="327" spans="1:1" x14ac:dyDescent="0.3">
      <c r="A327" s="360"/>
    </row>
    <row r="328" spans="1:1" x14ac:dyDescent="0.3">
      <c r="A328" s="360"/>
    </row>
    <row r="329" spans="1:1" x14ac:dyDescent="0.3">
      <c r="A329" s="360"/>
    </row>
    <row r="330" spans="1:1" x14ac:dyDescent="0.3">
      <c r="A330" s="360"/>
    </row>
    <row r="331" spans="1:1" x14ac:dyDescent="0.3">
      <c r="A331" s="360"/>
    </row>
    <row r="332" spans="1:1" x14ac:dyDescent="0.3">
      <c r="A332" s="360"/>
    </row>
    <row r="333" spans="1:1" x14ac:dyDescent="0.3">
      <c r="A333" s="360"/>
    </row>
    <row r="334" spans="1:1" x14ac:dyDescent="0.3">
      <c r="A334" s="360"/>
    </row>
    <row r="335" spans="1:1" x14ac:dyDescent="0.3">
      <c r="A335" s="360"/>
    </row>
    <row r="336" spans="1:1" x14ac:dyDescent="0.3">
      <c r="A336" s="360"/>
    </row>
    <row r="337" spans="1:1" x14ac:dyDescent="0.3">
      <c r="A337" s="360"/>
    </row>
    <row r="338" spans="1:1" x14ac:dyDescent="0.3">
      <c r="A338" s="360"/>
    </row>
    <row r="339" spans="1:1" x14ac:dyDescent="0.3">
      <c r="A339" s="360"/>
    </row>
    <row r="340" spans="1:1" x14ac:dyDescent="0.3">
      <c r="A340" s="360"/>
    </row>
    <row r="341" spans="1:1" x14ac:dyDescent="0.3">
      <c r="A341" s="360"/>
    </row>
    <row r="342" spans="1:1" x14ac:dyDescent="0.3">
      <c r="A342" s="360"/>
    </row>
    <row r="343" spans="1:1" x14ac:dyDescent="0.3">
      <c r="A343" s="360"/>
    </row>
    <row r="344" spans="1:1" x14ac:dyDescent="0.3">
      <c r="A344" s="360"/>
    </row>
    <row r="345" spans="1:1" x14ac:dyDescent="0.3">
      <c r="A345" s="360"/>
    </row>
    <row r="346" spans="1:1" x14ac:dyDescent="0.3">
      <c r="A346" s="360"/>
    </row>
    <row r="347" spans="1:1" x14ac:dyDescent="0.3">
      <c r="A347" s="360"/>
    </row>
    <row r="348" spans="1:1" x14ac:dyDescent="0.3">
      <c r="A348" s="360"/>
    </row>
    <row r="349" spans="1:1" x14ac:dyDescent="0.3">
      <c r="A349" s="360"/>
    </row>
    <row r="350" spans="1:1" x14ac:dyDescent="0.3">
      <c r="A350" s="360"/>
    </row>
    <row r="351" spans="1:1" x14ac:dyDescent="0.3">
      <c r="A351" s="360"/>
    </row>
    <row r="352" spans="1:1" x14ac:dyDescent="0.3">
      <c r="A352" s="360"/>
    </row>
    <row r="353" spans="1:1" x14ac:dyDescent="0.3">
      <c r="A353" s="360"/>
    </row>
    <row r="354" spans="1:1" x14ac:dyDescent="0.3">
      <c r="A354" s="360"/>
    </row>
  </sheetData>
  <sheetProtection algorithmName="SHA-512" hashValue="GM9ZUY7HxM/11onQXzf7o9GIniyGV11VNfTpNrQPKqRyLQvmkXYnLgIGC3c7MVSsERmMULR5C2S8ix1EfEaIPw==" saltValue="DcVnN1gGqa+daKEm0zAb0A==" spinCount="100000" sheet="1" objects="1" scenarios="1"/>
  <conditionalFormatting sqref="E7:G7 E80:G81">
    <cfRule type="cellIs" dxfId="3" priority="4" stopIfTrue="1" operator="equal">
      <formula>0</formula>
    </cfRule>
  </conditionalFormatting>
  <conditionalFormatting sqref="E107:G107 E158:G158">
    <cfRule type="cellIs" dxfId="2" priority="3" stopIfTrue="1" operator="lessThan">
      <formula>0</formula>
    </cfRule>
  </conditionalFormatting>
  <conditionalFormatting sqref="E159:G159">
    <cfRule type="cellIs" dxfId="1" priority="2" stopIfTrue="1" operator="greaterThan">
      <formula>0</formula>
    </cfRule>
  </conditionalFormatting>
  <conditionalFormatting sqref="E178:G181">
    <cfRule type="cellIs" dxfId="0" priority="1" stopIfTrue="1" operator="lessThan">
      <formula>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237B8C7-8FBB-48F8-B540-DFE12798FCAE}">
  <ds:schemaRefs>
    <ds:schemaRef ds:uri="http://purl.org/dc/term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Unit Data from Audit Worksheet</vt:lpstr>
      <vt:lpstr>IMPORT</vt:lpstr>
      <vt:lpstr>Unit Names</vt:lpstr>
      <vt:lpstr>2018 Data</vt:lpstr>
      <vt:lpstr>2019 Data</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2020-08-12T22:30:22Z</cp:lastPrinted>
  <dcterms:created xsi:type="dcterms:W3CDTF">2011-03-11T21:05:05Z</dcterms:created>
  <dcterms:modified xsi:type="dcterms:W3CDTF">2021-05-24T01:18:07Z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Version">
    <vt:i4>20</vt:i4>
  </property>
  <property fmtid="{D5CDD505-2E9C-101B-9397-08002B2CF9AE}" pid="5" name="tabName">
    <vt:lpwstr>2020 Review Year</vt:lpwstr>
  </property>
  <property fmtid="{D5CDD505-2E9C-101B-9397-08002B2CF9AE}" pid="6" name="tabIndex">
    <vt:lpwstr/>
  </property>
  <property fmtid="{D5CDD505-2E9C-101B-9397-08002B2CF9AE}" pid="7" name="workpaperIndex">
    <vt:lpwstr/>
  </property>
</Properties>
</file>